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48" windowWidth="16536" windowHeight="9432" tabRatio="958"/>
  </bookViews>
  <sheets>
    <sheet name="Instructions" sheetId="6" r:id="rId1"/>
    <sheet name="Summary" sheetId="18" r:id="rId2"/>
    <sheet name="Pure SIP Example" sheetId="29" r:id="rId3"/>
    <sheet name="Mixed Example" sheetId="28" r:id="rId4"/>
    <sheet name="Pure SIP1" sheetId="8" r:id="rId5"/>
    <sheet name="Pure SIP2" sheetId="30" r:id="rId6"/>
    <sheet name="Pure SIP3" sheetId="31" r:id="rId7"/>
    <sheet name="MF4" sheetId="21" r:id="rId8"/>
    <sheet name="MF5" sheetId="22" r:id="rId9"/>
    <sheet name="MF6" sheetId="23" r:id="rId10"/>
    <sheet name="MF7" sheetId="24" r:id="rId11"/>
    <sheet name="MF8" sheetId="25" r:id="rId12"/>
    <sheet name="MF9" sheetId="26" r:id="rId13"/>
    <sheet name="MF10" sheetId="27" r:id="rId14"/>
    <sheet name="Nav2" sheetId="7" r:id="rId15"/>
    <sheet name="Nav sheet" sheetId="5" r:id="rId16"/>
  </sheets>
  <definedNames>
    <definedName name="_NAV1" localSheetId="0">Instructions!#REF!</definedName>
    <definedName name="_NAV1" localSheetId="15">'Nav sheet'!#REF!</definedName>
    <definedName name="actualvalue" localSheetId="13">'MF10'!$F$2</definedName>
    <definedName name="actualvalue" localSheetId="7">'MF4'!$F$2</definedName>
    <definedName name="actualvalue" localSheetId="8">'MF5'!$F$2</definedName>
    <definedName name="actualvalue" localSheetId="9">'MF6'!$F$2</definedName>
    <definedName name="actualvalue" localSheetId="10">'MF7'!$F$2</definedName>
    <definedName name="actualvalue" localSheetId="11">'MF8'!$F$2</definedName>
    <definedName name="actualvalue" localSheetId="12">'MF9'!$F$2</definedName>
    <definedName name="actualvalue" localSheetId="3">'Mixed Example'!$F$2</definedName>
    <definedName name="actualvalue" localSheetId="2">'Pure SIP Example'!#REF!</definedName>
    <definedName name="actualvalue" localSheetId="5">'Pure SIP2'!#REF!</definedName>
    <definedName name="actualvalue" localSheetId="6">'Pure SIP3'!#REF!</definedName>
    <definedName name="actualvalue">'Pure SIP1'!#REF!</definedName>
    <definedName name="date">Summary!$F$9</definedName>
    <definedName name="datedvalue1" localSheetId="2">'Pure SIP Example'!$G$8</definedName>
    <definedName name="datedvalue1" localSheetId="5">'Pure SIP2'!$G$8</definedName>
    <definedName name="datedvalue1" localSheetId="6">'Pure SIP3'!$G$8</definedName>
    <definedName name="datedvalue1">'Pure SIP1'!$G$8</definedName>
    <definedName name="debt">Summary!$E$5</definedName>
    <definedName name="equity">Summary!$E$4</definedName>
    <definedName name="mf10g">Summary!$M$28</definedName>
    <definedName name="mf4g">Summary!$M$16</definedName>
    <definedName name="mf5g">Summary!$M$18</definedName>
    <definedName name="mf6g">Summary!$M$20</definedName>
    <definedName name="mf7g">Summary!$M$22</definedName>
    <definedName name="mf8g">Summary!$M$24</definedName>
    <definedName name="mf9g">Summary!$M$26</definedName>
    <definedName name="mfnav1">Summary!$D$10</definedName>
    <definedName name="mfnav10">Summary!$D$28</definedName>
    <definedName name="mfnav2">Summary!$D$12</definedName>
    <definedName name="mfnav3">Summary!$D$14</definedName>
    <definedName name="mfnav4">Summary!$D$16</definedName>
    <definedName name="mfnav5">Summary!$D$18</definedName>
    <definedName name="mfnav6">Summary!$D$20</definedName>
    <definedName name="mfnav7">Summary!$D$22</definedName>
    <definedName name="mfnav8">Summary!$D$24</definedName>
    <definedName name="mfnav9">Summary!$D$26</definedName>
    <definedName name="mfudn5">Instructions!$E$20</definedName>
    <definedName name="mfund1">Instructions!$E$12</definedName>
    <definedName name="mfund10">Instructions!$E$30</definedName>
    <definedName name="mfund2">Instructions!$E$14</definedName>
    <definedName name="mfund3">Instructions!$E$16</definedName>
    <definedName name="mfund4">Instructions!$E$18</definedName>
    <definedName name="mfund5">Instructions!$E$20</definedName>
    <definedName name="mfund6">Instructions!$E$22</definedName>
    <definedName name="mfund7">Instructions!$E$24</definedName>
    <definedName name="mfund8">Instructions!$E$26</definedName>
    <definedName name="mfund9">Instructions!$E$28</definedName>
    <definedName name="NAV1_" localSheetId="15">'Nav sheet'!#REF!</definedName>
    <definedName name="NAV1_1" localSheetId="0">Instructions!#REF!</definedName>
    <definedName name="NAV1_1" localSheetId="15">'Nav sheet'!#REF!</definedName>
    <definedName name="NAV1_10" localSheetId="15">'Nav sheet'!#REF!</definedName>
    <definedName name="NAV1_11" localSheetId="15">'Nav sheet'!#REF!</definedName>
    <definedName name="NAV1_12" localSheetId="15">'Nav sheet'!#REF!</definedName>
    <definedName name="NAV1_13" localSheetId="15">'Nav sheet'!#REF!</definedName>
    <definedName name="NAV1_14" localSheetId="15">'Nav sheet'!#REF!</definedName>
    <definedName name="NAV1_15" localSheetId="15">'Nav sheet'!#REF!</definedName>
    <definedName name="NAV1_16" localSheetId="15">'Nav sheet'!#REF!</definedName>
    <definedName name="NAV1_17" localSheetId="15">'Nav sheet'!#REF!</definedName>
    <definedName name="NAV1_18" localSheetId="15">'Nav sheet'!#REF!</definedName>
    <definedName name="NAV1_19" localSheetId="15">'Nav sheet'!#REF!</definedName>
    <definedName name="NAV1_2" localSheetId="0">Instructions!#REF!</definedName>
    <definedName name="NAV1_2" localSheetId="15">'Nav sheet'!#REF!</definedName>
    <definedName name="NAV1_20" localSheetId="15">'Nav sheet'!#REF!</definedName>
    <definedName name="NAV1_21" localSheetId="15">'Nav sheet'!#REF!</definedName>
    <definedName name="NAV1_22" localSheetId="15">'Nav sheet'!#REF!</definedName>
    <definedName name="NAV1_23" localSheetId="15">'Nav sheet'!#REF!</definedName>
    <definedName name="NAV1_24" localSheetId="15">'Nav sheet'!#REF!</definedName>
    <definedName name="NAV1_25" localSheetId="15">'Nav sheet'!#REF!</definedName>
    <definedName name="NAV1_26" localSheetId="15">'Nav sheet'!#REF!</definedName>
    <definedName name="NAV1_27" localSheetId="15">'Nav sheet'!#REF!</definedName>
    <definedName name="NAV1_28" localSheetId="15">'Nav sheet'!#REF!</definedName>
    <definedName name="NAV1_29" localSheetId="15">'Nav sheet'!#REF!</definedName>
    <definedName name="NAV1_3" localSheetId="15">'Nav sheet'!#REF!</definedName>
    <definedName name="NAV1_30" localSheetId="15">'Nav sheet'!#REF!</definedName>
    <definedName name="NAV1_31" localSheetId="15">'Nav sheet'!#REF!</definedName>
    <definedName name="NAV1_32" localSheetId="15">'Nav sheet'!#REF!</definedName>
    <definedName name="NAV1_33" localSheetId="15">'Nav sheet'!#REF!</definedName>
    <definedName name="NAV1_34" localSheetId="15">'Nav sheet'!#REF!</definedName>
    <definedName name="NAV1_35" localSheetId="15">'Nav sheet'!#REF!</definedName>
    <definedName name="NAV1_36" localSheetId="15">'Nav sheet'!#REF!</definedName>
    <definedName name="NAV1_37" localSheetId="15">'Nav sheet'!#REF!</definedName>
    <definedName name="NAV1_38" localSheetId="15">'Nav sheet'!#REF!</definedName>
    <definedName name="NAV1_39" localSheetId="15">'Nav sheet'!#REF!</definedName>
    <definedName name="NAV1_4" localSheetId="15">'Nav sheet'!#REF!</definedName>
    <definedName name="NAV1_40" localSheetId="15">'Nav sheet'!#REF!</definedName>
    <definedName name="NAV1_41" localSheetId="15">'Nav sheet'!#REF!</definedName>
    <definedName name="NAV1_42" localSheetId="15">'Nav sheet'!#REF!</definedName>
    <definedName name="NAV1_43" localSheetId="15">'Nav sheet'!#REF!</definedName>
    <definedName name="NAV1_44" localSheetId="15">'Nav sheet'!#REF!</definedName>
    <definedName name="NAV1_45" localSheetId="15">'Nav sheet'!#REF!</definedName>
    <definedName name="NAV1_46" localSheetId="15">'Nav sheet'!#REF!</definedName>
    <definedName name="NAV1_47" localSheetId="15">'Nav sheet'!#REF!</definedName>
    <definedName name="NAV1_48" localSheetId="15">'Nav sheet'!#REF!</definedName>
    <definedName name="NAV1_49" localSheetId="15">'Nav sheet'!#REF!</definedName>
    <definedName name="NAV1_5" localSheetId="15">'Nav sheet'!#REF!</definedName>
    <definedName name="NAV1_50" localSheetId="15">'Nav sheet'!#REF!</definedName>
    <definedName name="NAV1_51" localSheetId="15">'Nav sheet'!#REF!</definedName>
    <definedName name="NAV1_52" localSheetId="15">'Nav sheet'!#REF!</definedName>
    <definedName name="NAV1_53" localSheetId="15">'Nav sheet'!#REF!</definedName>
    <definedName name="NAV1_54" localSheetId="15">'Nav sheet'!#REF!</definedName>
    <definedName name="NAV1_55" localSheetId="15">'Nav sheet'!#REF!</definedName>
    <definedName name="NAV1_56" localSheetId="15">'Nav sheet'!#REF!</definedName>
    <definedName name="NAV1_57" localSheetId="15">'Nav sheet'!#REF!</definedName>
    <definedName name="NAV1_58" localSheetId="15">'Nav sheet'!#REF!</definedName>
    <definedName name="NAV1_59" localSheetId="15">'Nav sheet'!#REF!</definedName>
    <definedName name="NAV1_6" localSheetId="15">'Nav sheet'!#REF!</definedName>
    <definedName name="NAV1_60" localSheetId="15">'Nav sheet'!#REF!</definedName>
    <definedName name="NAV1_61" localSheetId="15">'Nav sheet'!#REF!</definedName>
    <definedName name="NAV1_62" localSheetId="15">'Nav sheet'!#REF!</definedName>
    <definedName name="NAV1_63" localSheetId="15">'Nav sheet'!#REF!</definedName>
    <definedName name="NAV1_64" localSheetId="15">'Nav sheet'!#REF!</definedName>
    <definedName name="NAV1_65" localSheetId="15">'Nav sheet'!#REF!</definedName>
    <definedName name="NAV1_66" localSheetId="15">'Nav sheet'!#REF!</definedName>
    <definedName name="NAV1_67" localSheetId="15">'Nav sheet'!#REF!</definedName>
    <definedName name="NAV1_68" localSheetId="15">'Nav sheet'!#REF!</definedName>
    <definedName name="NAV1_69" localSheetId="15">'Nav sheet'!#REF!</definedName>
    <definedName name="NAV1_7" localSheetId="15">'Nav sheet'!#REF!</definedName>
    <definedName name="NAV1_70" localSheetId="15">'Nav sheet'!#REF!</definedName>
    <definedName name="NAV1_71" localSheetId="15">'Nav sheet'!#REF!</definedName>
    <definedName name="NAV1_72" localSheetId="15">'Nav sheet'!#REF!</definedName>
    <definedName name="NAV1_73" localSheetId="15">'Nav sheet'!#REF!</definedName>
    <definedName name="NAV1_74" localSheetId="15">'Nav sheet'!#REF!</definedName>
    <definedName name="NAV1_75" localSheetId="15">'Nav sheet'!#REF!</definedName>
    <definedName name="NAV1_76" localSheetId="15">'Nav sheet'!#REF!</definedName>
    <definedName name="NAV1_77" localSheetId="15">'Nav sheet'!#REF!</definedName>
    <definedName name="NAV1_78" localSheetId="15">'Nav sheet'!#REF!</definedName>
    <definedName name="NAV1_79" localSheetId="15">'Nav sheet'!#REF!</definedName>
    <definedName name="NAV1_8" localSheetId="15">'Nav sheet'!#REF!</definedName>
    <definedName name="NAV1_80" localSheetId="15">'Nav sheet'!#REF!</definedName>
    <definedName name="NAV1_81" localSheetId="15">'Nav sheet'!#REF!</definedName>
    <definedName name="NAV1_82" localSheetId="15">'Nav sheet'!#REF!</definedName>
    <definedName name="NAV1_83" localSheetId="15">'Nav sheet'!#REF!</definedName>
    <definedName name="NAV1_84" localSheetId="15">'Nav sheet'!#REF!</definedName>
    <definedName name="NAV1_85" localSheetId="15">'Nav sheet'!#REF!</definedName>
    <definedName name="NAV1_86" localSheetId="15">'Nav sheet'!#REF!</definedName>
    <definedName name="NAV1_87" localSheetId="15">'Nav sheet'!#REF!</definedName>
    <definedName name="NAV1_88" localSheetId="15">'Nav sheet'!#REF!</definedName>
    <definedName name="NAV1_89" localSheetId="15">'Nav sheet'!#REF!</definedName>
    <definedName name="NAV1_9" localSheetId="15">'Nav sheet'!#REF!</definedName>
    <definedName name="NAV1_90" localSheetId="15">'Nav sheet'!#REF!</definedName>
    <definedName name="NAV1_91" localSheetId="15">'Nav sheet'!#REF!</definedName>
    <definedName name="NAV1_92" localSheetId="15">'Nav sheet'!#REF!</definedName>
    <definedName name="navmf1" localSheetId="13">'MF10'!#REF!</definedName>
    <definedName name="navmf1" localSheetId="7">'MF4'!#REF!</definedName>
    <definedName name="navmf1" localSheetId="8">'MF5'!#REF!</definedName>
    <definedName name="navmf1" localSheetId="9">'MF6'!#REF!</definedName>
    <definedName name="navmf1" localSheetId="10">'MF7'!#REF!</definedName>
    <definedName name="navmf1" localSheetId="11">'MF8'!#REF!</definedName>
    <definedName name="navmf1" localSheetId="12">'MF9'!#REF!</definedName>
    <definedName name="navmf1" localSheetId="3">'Mixed Example'!$D$2</definedName>
    <definedName name="navmf1" localSheetId="2">'Pure SIP Example'!$D$2</definedName>
    <definedName name="navmf1" localSheetId="5">'Pure SIP2'!$D$2</definedName>
    <definedName name="navmf1" localSheetId="6">'Pure SIP3'!$D$2</definedName>
    <definedName name="navmf1">'Pure SIP1'!$D$2</definedName>
    <definedName name="navmf2" localSheetId="13">'MF10'!#REF!</definedName>
    <definedName name="navmf2" localSheetId="7">'MF4'!#REF!</definedName>
    <definedName name="navmf2" localSheetId="8">'MF5'!#REF!</definedName>
    <definedName name="navmf2" localSheetId="9">'MF6'!#REF!</definedName>
    <definedName name="navmf2" localSheetId="10">'MF7'!#REF!</definedName>
    <definedName name="navmf2" localSheetId="11">'MF8'!#REF!</definedName>
    <definedName name="navmf2" localSheetId="12">'MF9'!#REF!</definedName>
    <definedName name="navmf2" localSheetId="2">#REF!</definedName>
    <definedName name="navmf2" localSheetId="5">#REF!</definedName>
    <definedName name="navmf2" localSheetId="6">#REF!</definedName>
    <definedName name="navmf2">#REF!</definedName>
    <definedName name="sip" localSheetId="2">'Pure SIP Example'!$H$7</definedName>
    <definedName name="sip" localSheetId="5">'Pure SIP2'!$H$7</definedName>
    <definedName name="sip" localSheetId="6">'Pure SIP3'!$H$7</definedName>
    <definedName name="sip">'Pure SIP1'!$H$7</definedName>
    <definedName name="sipdate1" localSheetId="2">'Pure SIP Example'!$E$7</definedName>
    <definedName name="sipdate1" localSheetId="5">'Pure SIP2'!$E$7</definedName>
    <definedName name="sipdate1" localSheetId="6">'Pure SIP3'!$E$7</definedName>
    <definedName name="sipdate1">'Pure SIP1'!$E$7</definedName>
    <definedName name="xirrvalue" localSheetId="13">'MF10'!$AB$12</definedName>
    <definedName name="xirrvalue" localSheetId="7">'MF4'!$AB$12</definedName>
    <definedName name="xirrvalue" localSheetId="8">'MF5'!$AB$12</definedName>
    <definedName name="xirrvalue" localSheetId="9">'MF6'!$AB$12</definedName>
    <definedName name="xirrvalue" localSheetId="10">'MF7'!$AB$12</definedName>
    <definedName name="xirrvalue" localSheetId="11">'MF8'!$AB$12</definedName>
    <definedName name="xirrvalue" localSheetId="12">'MF9'!$AB$12</definedName>
    <definedName name="xirrvalue" localSheetId="3">'Mixed Example'!$AC$12</definedName>
    <definedName name="xirrvalue" localSheetId="2">'Pure SIP Example'!$AC$19</definedName>
    <definedName name="xirrvalue" localSheetId="5">'Pure SIP2'!$AC$19</definedName>
    <definedName name="xirrvalue" localSheetId="6">'Pure SIP3'!$AC$19</definedName>
    <definedName name="xirrvalue">'Pure SIP1'!$AC$19</definedName>
  </definedNames>
  <calcPr calcId="124519"/>
</workbook>
</file>

<file path=xl/calcChain.xml><?xml version="1.0" encoding="utf-8"?>
<calcChain xmlns="http://schemas.openxmlformats.org/spreadsheetml/2006/main">
  <c r="L81" i="27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1" i="26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1" i="25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1" i="24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1" i="23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1" i="22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81" i="2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00" i="28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Z12" i="26"/>
  <c r="Z9"/>
  <c r="H2"/>
  <c r="Z12" i="25"/>
  <c r="Z9"/>
  <c r="H2"/>
  <c r="Z12" i="24"/>
  <c r="Z9"/>
  <c r="H2"/>
  <c r="Z12" i="23"/>
  <c r="Z9"/>
  <c r="H2"/>
  <c r="Z12" i="22"/>
  <c r="Z9"/>
  <c r="H2"/>
  <c r="C3" i="31"/>
  <c r="F3"/>
  <c r="C3" i="30"/>
  <c r="F3"/>
  <c r="F3" i="8"/>
  <c r="C3"/>
  <c r="H2" i="27"/>
  <c r="Z12"/>
  <c r="Z9"/>
  <c r="Z12" i="21"/>
  <c r="Z9"/>
  <c r="H2"/>
  <c r="N1000" i="28"/>
  <c r="E1000"/>
  <c r="N999"/>
  <c r="E999"/>
  <c r="N998"/>
  <c r="E998"/>
  <c r="N997"/>
  <c r="E997"/>
  <c r="N996"/>
  <c r="E996"/>
  <c r="N995"/>
  <c r="E995"/>
  <c r="N994"/>
  <c r="E994"/>
  <c r="N993"/>
  <c r="E993"/>
  <c r="N992"/>
  <c r="E992"/>
  <c r="N991"/>
  <c r="E991"/>
  <c r="N990"/>
  <c r="E990"/>
  <c r="N989"/>
  <c r="E989"/>
  <c r="N988"/>
  <c r="E988"/>
  <c r="N987"/>
  <c r="E987"/>
  <c r="N986"/>
  <c r="E986"/>
  <c r="N985"/>
  <c r="E985"/>
  <c r="N984"/>
  <c r="E984"/>
  <c r="N983"/>
  <c r="E983"/>
  <c r="N982"/>
  <c r="E982"/>
  <c r="N981"/>
  <c r="E981"/>
  <c r="N980"/>
  <c r="E980"/>
  <c r="N979"/>
  <c r="E979"/>
  <c r="N978"/>
  <c r="E978"/>
  <c r="N977"/>
  <c r="E977"/>
  <c r="N976"/>
  <c r="E976"/>
  <c r="N975"/>
  <c r="E975"/>
  <c r="N974"/>
  <c r="E974"/>
  <c r="N973"/>
  <c r="E973"/>
  <c r="N972"/>
  <c r="E972"/>
  <c r="N971"/>
  <c r="E971"/>
  <c r="N970"/>
  <c r="E970"/>
  <c r="N969"/>
  <c r="E969"/>
  <c r="N968"/>
  <c r="E968"/>
  <c r="N967"/>
  <c r="E967"/>
  <c r="N966"/>
  <c r="E966"/>
  <c r="N965"/>
  <c r="E965"/>
  <c r="N964"/>
  <c r="E964"/>
  <c r="N963"/>
  <c r="E963"/>
  <c r="N962"/>
  <c r="E962"/>
  <c r="N961"/>
  <c r="E961"/>
  <c r="N960"/>
  <c r="E960"/>
  <c r="N959"/>
  <c r="E959"/>
  <c r="N958"/>
  <c r="E958"/>
  <c r="N957"/>
  <c r="E957"/>
  <c r="N956"/>
  <c r="E956"/>
  <c r="N955"/>
  <c r="E955"/>
  <c r="N954"/>
  <c r="E954"/>
  <c r="N953"/>
  <c r="E953"/>
  <c r="N952"/>
  <c r="E952"/>
  <c r="N951"/>
  <c r="E951"/>
  <c r="N950"/>
  <c r="E950"/>
  <c r="N949"/>
  <c r="E949"/>
  <c r="N948"/>
  <c r="E948"/>
  <c r="N947"/>
  <c r="E947"/>
  <c r="N946"/>
  <c r="E946"/>
  <c r="N945"/>
  <c r="E945"/>
  <c r="N944"/>
  <c r="E944"/>
  <c r="N943"/>
  <c r="E943"/>
  <c r="N942"/>
  <c r="E942"/>
  <c r="N941"/>
  <c r="E941"/>
  <c r="N940"/>
  <c r="E940"/>
  <c r="N939"/>
  <c r="E939"/>
  <c r="N938"/>
  <c r="E938"/>
  <c r="N937"/>
  <c r="E937"/>
  <c r="N936"/>
  <c r="E936"/>
  <c r="N935"/>
  <c r="E935"/>
  <c r="N934"/>
  <c r="E934"/>
  <c r="N933"/>
  <c r="E933"/>
  <c r="N932"/>
  <c r="E932"/>
  <c r="N931"/>
  <c r="E931"/>
  <c r="N930"/>
  <c r="E930"/>
  <c r="N929"/>
  <c r="E929"/>
  <c r="N928"/>
  <c r="E928"/>
  <c r="N927"/>
  <c r="E927"/>
  <c r="N926"/>
  <c r="E926"/>
  <c r="N925"/>
  <c r="E925"/>
  <c r="N924"/>
  <c r="E924"/>
  <c r="N923"/>
  <c r="E923"/>
  <c r="N922"/>
  <c r="E922"/>
  <c r="N921"/>
  <c r="E921"/>
  <c r="N920"/>
  <c r="E920"/>
  <c r="N919"/>
  <c r="E919"/>
  <c r="N918"/>
  <c r="E918"/>
  <c r="N917"/>
  <c r="E917"/>
  <c r="N916"/>
  <c r="E916"/>
  <c r="N915"/>
  <c r="E915"/>
  <c r="N914"/>
  <c r="E914"/>
  <c r="N913"/>
  <c r="E913"/>
  <c r="N912"/>
  <c r="E912"/>
  <c r="N911"/>
  <c r="E911"/>
  <c r="N910"/>
  <c r="E910"/>
  <c r="N909"/>
  <c r="E909"/>
  <c r="N908"/>
  <c r="E908"/>
  <c r="N907"/>
  <c r="E907"/>
  <c r="N906"/>
  <c r="E906"/>
  <c r="N905"/>
  <c r="E905"/>
  <c r="N904"/>
  <c r="E904"/>
  <c r="N903"/>
  <c r="E903"/>
  <c r="N902"/>
  <c r="E902"/>
  <c r="N901"/>
  <c r="E901"/>
  <c r="N900"/>
  <c r="E900"/>
  <c r="N899"/>
  <c r="E899"/>
  <c r="N898"/>
  <c r="E898"/>
  <c r="N897"/>
  <c r="E897"/>
  <c r="N896"/>
  <c r="E896"/>
  <c r="N895"/>
  <c r="E895"/>
  <c r="N894"/>
  <c r="E894"/>
  <c r="N893"/>
  <c r="E893"/>
  <c r="N892"/>
  <c r="E892"/>
  <c r="N891"/>
  <c r="E891"/>
  <c r="N890"/>
  <c r="E890"/>
  <c r="N889"/>
  <c r="E889"/>
  <c r="N888"/>
  <c r="E888"/>
  <c r="N887"/>
  <c r="E887"/>
  <c r="N886"/>
  <c r="E886"/>
  <c r="N885"/>
  <c r="E885"/>
  <c r="N884"/>
  <c r="E884"/>
  <c r="N883"/>
  <c r="E883"/>
  <c r="N882"/>
  <c r="E882"/>
  <c r="N881"/>
  <c r="E881"/>
  <c r="N880"/>
  <c r="E880"/>
  <c r="N879"/>
  <c r="E879"/>
  <c r="N878"/>
  <c r="E878"/>
  <c r="N877"/>
  <c r="E877"/>
  <c r="N876"/>
  <c r="E876"/>
  <c r="N875"/>
  <c r="E875"/>
  <c r="N874"/>
  <c r="E874"/>
  <c r="N873"/>
  <c r="E873"/>
  <c r="N872"/>
  <c r="E872"/>
  <c r="N871"/>
  <c r="E871"/>
  <c r="N870"/>
  <c r="E870"/>
  <c r="N869"/>
  <c r="E869"/>
  <c r="N868"/>
  <c r="E868"/>
  <c r="N867"/>
  <c r="E867"/>
  <c r="N866"/>
  <c r="E866"/>
  <c r="N865"/>
  <c r="E865"/>
  <c r="N864"/>
  <c r="E864"/>
  <c r="N863"/>
  <c r="E863"/>
  <c r="N862"/>
  <c r="E862"/>
  <c r="N861"/>
  <c r="E861"/>
  <c r="N860"/>
  <c r="E860"/>
  <c r="N859"/>
  <c r="E859"/>
  <c r="N858"/>
  <c r="E858"/>
  <c r="N857"/>
  <c r="E857"/>
  <c r="N856"/>
  <c r="E856"/>
  <c r="N855"/>
  <c r="E855"/>
  <c r="N854"/>
  <c r="E854"/>
  <c r="N853"/>
  <c r="E853"/>
  <c r="N852"/>
  <c r="E852"/>
  <c r="N851"/>
  <c r="E851"/>
  <c r="N850"/>
  <c r="E850"/>
  <c r="N849"/>
  <c r="E849"/>
  <c r="N848"/>
  <c r="E848"/>
  <c r="N847"/>
  <c r="E847"/>
  <c r="N846"/>
  <c r="E846"/>
  <c r="N845"/>
  <c r="E845"/>
  <c r="N844"/>
  <c r="E844"/>
  <c r="N843"/>
  <c r="E843"/>
  <c r="N842"/>
  <c r="E842"/>
  <c r="N841"/>
  <c r="E841"/>
  <c r="N840"/>
  <c r="E840"/>
  <c r="N839"/>
  <c r="E839"/>
  <c r="N838"/>
  <c r="E838"/>
  <c r="N837"/>
  <c r="E837"/>
  <c r="N836"/>
  <c r="E836"/>
  <c r="N835"/>
  <c r="E835"/>
  <c r="N834"/>
  <c r="E834"/>
  <c r="N833"/>
  <c r="E833"/>
  <c r="N832"/>
  <c r="E832"/>
  <c r="N831"/>
  <c r="E831"/>
  <c r="N830"/>
  <c r="E830"/>
  <c r="N829"/>
  <c r="E829"/>
  <c r="N828"/>
  <c r="E828"/>
  <c r="N827"/>
  <c r="E827"/>
  <c r="N826"/>
  <c r="E826"/>
  <c r="N825"/>
  <c r="E825"/>
  <c r="N824"/>
  <c r="E824"/>
  <c r="N823"/>
  <c r="E823"/>
  <c r="N822"/>
  <c r="E822"/>
  <c r="N821"/>
  <c r="E821"/>
  <c r="N820"/>
  <c r="E820"/>
  <c r="N819"/>
  <c r="E819"/>
  <c r="N818"/>
  <c r="E818"/>
  <c r="N817"/>
  <c r="E817"/>
  <c r="N816"/>
  <c r="E816"/>
  <c r="N815"/>
  <c r="E815"/>
  <c r="N814"/>
  <c r="E814"/>
  <c r="N813"/>
  <c r="E813"/>
  <c r="N812"/>
  <c r="E812"/>
  <c r="N811"/>
  <c r="E811"/>
  <c r="N810"/>
  <c r="E810"/>
  <c r="N809"/>
  <c r="E809"/>
  <c r="N808"/>
  <c r="E808"/>
  <c r="N807"/>
  <c r="E807"/>
  <c r="N806"/>
  <c r="E806"/>
  <c r="N805"/>
  <c r="E805"/>
  <c r="N804"/>
  <c r="E804"/>
  <c r="N803"/>
  <c r="E803"/>
  <c r="N802"/>
  <c r="E802"/>
  <c r="N801"/>
  <c r="E801"/>
  <c r="N800"/>
  <c r="E800"/>
  <c r="N799"/>
  <c r="E799"/>
  <c r="N798"/>
  <c r="E798"/>
  <c r="N797"/>
  <c r="E797"/>
  <c r="N796"/>
  <c r="E796"/>
  <c r="N795"/>
  <c r="E795"/>
  <c r="N794"/>
  <c r="E794"/>
  <c r="N793"/>
  <c r="E793"/>
  <c r="N792"/>
  <c r="E792"/>
  <c r="N791"/>
  <c r="E791"/>
  <c r="N790"/>
  <c r="E790"/>
  <c r="N789"/>
  <c r="E789"/>
  <c r="N788"/>
  <c r="E788"/>
  <c r="N787"/>
  <c r="E787"/>
  <c r="N786"/>
  <c r="E786"/>
  <c r="N785"/>
  <c r="E785"/>
  <c r="N784"/>
  <c r="E784"/>
  <c r="N783"/>
  <c r="E783"/>
  <c r="N782"/>
  <c r="E782"/>
  <c r="N781"/>
  <c r="E781"/>
  <c r="N780"/>
  <c r="E780"/>
  <c r="N779"/>
  <c r="E779"/>
  <c r="N778"/>
  <c r="E778"/>
  <c r="N777"/>
  <c r="E777"/>
  <c r="N776"/>
  <c r="E776"/>
  <c r="N775"/>
  <c r="E775"/>
  <c r="N774"/>
  <c r="E774"/>
  <c r="N773"/>
  <c r="E773"/>
  <c r="N772"/>
  <c r="E772"/>
  <c r="N771"/>
  <c r="E771"/>
  <c r="N770"/>
  <c r="E770"/>
  <c r="N769"/>
  <c r="E769"/>
  <c r="N768"/>
  <c r="E768"/>
  <c r="N767"/>
  <c r="E767"/>
  <c r="N766"/>
  <c r="E766"/>
  <c r="N765"/>
  <c r="E765"/>
  <c r="N764"/>
  <c r="E764"/>
  <c r="N763"/>
  <c r="E763"/>
  <c r="N762"/>
  <c r="E762"/>
  <c r="N761"/>
  <c r="E761"/>
  <c r="N760"/>
  <c r="E760"/>
  <c r="N759"/>
  <c r="E759"/>
  <c r="N758"/>
  <c r="E758"/>
  <c r="N757"/>
  <c r="E757"/>
  <c r="N756"/>
  <c r="E756"/>
  <c r="N755"/>
  <c r="E755"/>
  <c r="N754"/>
  <c r="E754"/>
  <c r="N753"/>
  <c r="E753"/>
  <c r="N752"/>
  <c r="E752"/>
  <c r="N751"/>
  <c r="E751"/>
  <c r="N750"/>
  <c r="E750"/>
  <c r="N749"/>
  <c r="E749"/>
  <c r="N748"/>
  <c r="E748"/>
  <c r="N747"/>
  <c r="E747"/>
  <c r="N746"/>
  <c r="E746"/>
  <c r="N745"/>
  <c r="E745"/>
  <c r="N744"/>
  <c r="E744"/>
  <c r="N743"/>
  <c r="E743"/>
  <c r="N742"/>
  <c r="E742"/>
  <c r="N741"/>
  <c r="E741"/>
  <c r="N740"/>
  <c r="E740"/>
  <c r="N739"/>
  <c r="E739"/>
  <c r="N738"/>
  <c r="E738"/>
  <c r="N737"/>
  <c r="E737"/>
  <c r="N736"/>
  <c r="E736"/>
  <c r="N735"/>
  <c r="E735"/>
  <c r="N734"/>
  <c r="E734"/>
  <c r="N733"/>
  <c r="E733"/>
  <c r="N732"/>
  <c r="E732"/>
  <c r="N731"/>
  <c r="E731"/>
  <c r="N730"/>
  <c r="E730"/>
  <c r="N729"/>
  <c r="E729"/>
  <c r="N728"/>
  <c r="E728"/>
  <c r="N727"/>
  <c r="E727"/>
  <c r="N726"/>
  <c r="E726"/>
  <c r="N725"/>
  <c r="E725"/>
  <c r="N724"/>
  <c r="E724"/>
  <c r="N723"/>
  <c r="E723"/>
  <c r="N722"/>
  <c r="E722"/>
  <c r="N721"/>
  <c r="E721"/>
  <c r="N720"/>
  <c r="E720"/>
  <c r="N719"/>
  <c r="E719"/>
  <c r="N718"/>
  <c r="E718"/>
  <c r="N717"/>
  <c r="E717"/>
  <c r="N716"/>
  <c r="E716"/>
  <c r="N715"/>
  <c r="E715"/>
  <c r="N714"/>
  <c r="E714"/>
  <c r="N713"/>
  <c r="E713"/>
  <c r="N712"/>
  <c r="E712"/>
  <c r="N711"/>
  <c r="E711"/>
  <c r="N710"/>
  <c r="E710"/>
  <c r="N709"/>
  <c r="E709"/>
  <c r="N708"/>
  <c r="E708"/>
  <c r="N707"/>
  <c r="E707"/>
  <c r="N706"/>
  <c r="E706"/>
  <c r="N705"/>
  <c r="E705"/>
  <c r="N704"/>
  <c r="E704"/>
  <c r="N703"/>
  <c r="E703"/>
  <c r="N702"/>
  <c r="E702"/>
  <c r="N701"/>
  <c r="E701"/>
  <c r="N700"/>
  <c r="E700"/>
  <c r="N699"/>
  <c r="E699"/>
  <c r="N698"/>
  <c r="E698"/>
  <c r="N697"/>
  <c r="E697"/>
  <c r="N696"/>
  <c r="E696"/>
  <c r="N695"/>
  <c r="E695"/>
  <c r="N694"/>
  <c r="E694"/>
  <c r="N693"/>
  <c r="E693"/>
  <c r="N692"/>
  <c r="E692"/>
  <c r="N691"/>
  <c r="E691"/>
  <c r="N690"/>
  <c r="E690"/>
  <c r="N689"/>
  <c r="E689"/>
  <c r="N688"/>
  <c r="E688"/>
  <c r="N687"/>
  <c r="E687"/>
  <c r="N686"/>
  <c r="E686"/>
  <c r="N685"/>
  <c r="E685"/>
  <c r="N684"/>
  <c r="E684"/>
  <c r="N683"/>
  <c r="E683"/>
  <c r="N682"/>
  <c r="E682"/>
  <c r="N681"/>
  <c r="E681"/>
  <c r="N680"/>
  <c r="E680"/>
  <c r="N679"/>
  <c r="E679"/>
  <c r="N678"/>
  <c r="E678"/>
  <c r="N677"/>
  <c r="E677"/>
  <c r="N676"/>
  <c r="E676"/>
  <c r="N675"/>
  <c r="E675"/>
  <c r="N674"/>
  <c r="E674"/>
  <c r="N673"/>
  <c r="E673"/>
  <c r="N672"/>
  <c r="E672"/>
  <c r="N671"/>
  <c r="E671"/>
  <c r="N670"/>
  <c r="E670"/>
  <c r="N669"/>
  <c r="E669"/>
  <c r="N668"/>
  <c r="E668"/>
  <c r="N667"/>
  <c r="E667"/>
  <c r="N666"/>
  <c r="E666"/>
  <c r="N665"/>
  <c r="E665"/>
  <c r="N664"/>
  <c r="E664"/>
  <c r="N663"/>
  <c r="E663"/>
  <c r="N662"/>
  <c r="E662"/>
  <c r="N661"/>
  <c r="E661"/>
  <c r="N660"/>
  <c r="E660"/>
  <c r="N659"/>
  <c r="E659"/>
  <c r="N658"/>
  <c r="E658"/>
  <c r="N657"/>
  <c r="E657"/>
  <c r="N656"/>
  <c r="E656"/>
  <c r="N655"/>
  <c r="E655"/>
  <c r="N654"/>
  <c r="E654"/>
  <c r="N653"/>
  <c r="E653"/>
  <c r="N652"/>
  <c r="E652"/>
  <c r="N651"/>
  <c r="E651"/>
  <c r="N650"/>
  <c r="E650"/>
  <c r="N649"/>
  <c r="E649"/>
  <c r="N648"/>
  <c r="E648"/>
  <c r="N647"/>
  <c r="E647"/>
  <c r="N646"/>
  <c r="E646"/>
  <c r="N645"/>
  <c r="E645"/>
  <c r="N644"/>
  <c r="E644"/>
  <c r="N643"/>
  <c r="E643"/>
  <c r="N642"/>
  <c r="E642"/>
  <c r="N641"/>
  <c r="E641"/>
  <c r="N640"/>
  <c r="E640"/>
  <c r="N639"/>
  <c r="E639"/>
  <c r="N638"/>
  <c r="E638"/>
  <c r="N637"/>
  <c r="E637"/>
  <c r="N636"/>
  <c r="E636"/>
  <c r="N635"/>
  <c r="E635"/>
  <c r="N634"/>
  <c r="E634"/>
  <c r="N633"/>
  <c r="E633"/>
  <c r="N632"/>
  <c r="E632"/>
  <c r="N631"/>
  <c r="E631"/>
  <c r="N630"/>
  <c r="E630"/>
  <c r="N629"/>
  <c r="E629"/>
  <c r="N628"/>
  <c r="E628"/>
  <c r="N627"/>
  <c r="E627"/>
  <c r="N626"/>
  <c r="E626"/>
  <c r="N625"/>
  <c r="E625"/>
  <c r="N624"/>
  <c r="E624"/>
  <c r="N623"/>
  <c r="E623"/>
  <c r="N622"/>
  <c r="E622"/>
  <c r="N621"/>
  <c r="E621"/>
  <c r="N620"/>
  <c r="E620"/>
  <c r="N619"/>
  <c r="E619"/>
  <c r="N618"/>
  <c r="E618"/>
  <c r="N617"/>
  <c r="E617"/>
  <c r="N616"/>
  <c r="E616"/>
  <c r="N615"/>
  <c r="E615"/>
  <c r="N614"/>
  <c r="E614"/>
  <c r="N613"/>
  <c r="E613"/>
  <c r="N612"/>
  <c r="E612"/>
  <c r="N611"/>
  <c r="E611"/>
  <c r="N610"/>
  <c r="E610"/>
  <c r="N609"/>
  <c r="E609"/>
  <c r="N608"/>
  <c r="E608"/>
  <c r="N607"/>
  <c r="E607"/>
  <c r="N606"/>
  <c r="E606"/>
  <c r="N605"/>
  <c r="E605"/>
  <c r="N604"/>
  <c r="E604"/>
  <c r="N603"/>
  <c r="E603"/>
  <c r="N602"/>
  <c r="E602"/>
  <c r="N601"/>
  <c r="E601"/>
  <c r="N600"/>
  <c r="E600"/>
  <c r="N599"/>
  <c r="E599"/>
  <c r="N598"/>
  <c r="E598"/>
  <c r="N597"/>
  <c r="E597"/>
  <c r="N596"/>
  <c r="E596"/>
  <c r="N595"/>
  <c r="E595"/>
  <c r="N594"/>
  <c r="E594"/>
  <c r="N593"/>
  <c r="E593"/>
  <c r="N592"/>
  <c r="E592"/>
  <c r="N591"/>
  <c r="E591"/>
  <c r="N590"/>
  <c r="E590"/>
  <c r="N589"/>
  <c r="E589"/>
  <c r="N588"/>
  <c r="E588"/>
  <c r="N587"/>
  <c r="E587"/>
  <c r="N586"/>
  <c r="E586"/>
  <c r="N585"/>
  <c r="E585"/>
  <c r="N584"/>
  <c r="E584"/>
  <c r="N583"/>
  <c r="E583"/>
  <c r="N582"/>
  <c r="E582"/>
  <c r="N581"/>
  <c r="E581"/>
  <c r="N580"/>
  <c r="E580"/>
  <c r="N579"/>
  <c r="E579"/>
  <c r="N578"/>
  <c r="E578"/>
  <c r="N577"/>
  <c r="E577"/>
  <c r="N576"/>
  <c r="E576"/>
  <c r="N575"/>
  <c r="E575"/>
  <c r="N574"/>
  <c r="E574"/>
  <c r="N573"/>
  <c r="E573"/>
  <c r="N572"/>
  <c r="E572"/>
  <c r="N571"/>
  <c r="E571"/>
  <c r="N570"/>
  <c r="E570"/>
  <c r="N569"/>
  <c r="E569"/>
  <c r="N568"/>
  <c r="E568"/>
  <c r="N567"/>
  <c r="E567"/>
  <c r="N566"/>
  <c r="E566"/>
  <c r="N565"/>
  <c r="E565"/>
  <c r="N564"/>
  <c r="E564"/>
  <c r="N563"/>
  <c r="E563"/>
  <c r="N562"/>
  <c r="E562"/>
  <c r="N561"/>
  <c r="E561"/>
  <c r="N560"/>
  <c r="E560"/>
  <c r="N559"/>
  <c r="E559"/>
  <c r="N558"/>
  <c r="E558"/>
  <c r="N557"/>
  <c r="E557"/>
  <c r="N556"/>
  <c r="E556"/>
  <c r="N555"/>
  <c r="E555"/>
  <c r="N554"/>
  <c r="E554"/>
  <c r="N553"/>
  <c r="E553"/>
  <c r="N552"/>
  <c r="E552"/>
  <c r="N551"/>
  <c r="E551"/>
  <c r="N550"/>
  <c r="E550"/>
  <c r="N549"/>
  <c r="E549"/>
  <c r="N548"/>
  <c r="E548"/>
  <c r="N547"/>
  <c r="E547"/>
  <c r="N546"/>
  <c r="E546"/>
  <c r="N545"/>
  <c r="E545"/>
  <c r="N544"/>
  <c r="E544"/>
  <c r="N543"/>
  <c r="E543"/>
  <c r="N542"/>
  <c r="E542"/>
  <c r="N541"/>
  <c r="E541"/>
  <c r="N540"/>
  <c r="E540"/>
  <c r="N539"/>
  <c r="E539"/>
  <c r="N538"/>
  <c r="E538"/>
  <c r="N537"/>
  <c r="E537"/>
  <c r="N536"/>
  <c r="E536"/>
  <c r="N535"/>
  <c r="E535"/>
  <c r="N534"/>
  <c r="E534"/>
  <c r="N533"/>
  <c r="E533"/>
  <c r="N532"/>
  <c r="E532"/>
  <c r="N531"/>
  <c r="E531"/>
  <c r="N530"/>
  <c r="E530"/>
  <c r="N529"/>
  <c r="E529"/>
  <c r="N528"/>
  <c r="E528"/>
  <c r="N527"/>
  <c r="E527"/>
  <c r="N526"/>
  <c r="E526"/>
  <c r="N525"/>
  <c r="E525"/>
  <c r="N524"/>
  <c r="E524"/>
  <c r="N523"/>
  <c r="E523"/>
  <c r="N522"/>
  <c r="E522"/>
  <c r="N521"/>
  <c r="E521"/>
  <c r="N520"/>
  <c r="E520"/>
  <c r="N519"/>
  <c r="E519"/>
  <c r="N518"/>
  <c r="E518"/>
  <c r="N517"/>
  <c r="E517"/>
  <c r="N516"/>
  <c r="E516"/>
  <c r="N515"/>
  <c r="E515"/>
  <c r="N514"/>
  <c r="E514"/>
  <c r="N513"/>
  <c r="E513"/>
  <c r="N512"/>
  <c r="E512"/>
  <c r="N511"/>
  <c r="E511"/>
  <c r="N510"/>
  <c r="E510"/>
  <c r="N509"/>
  <c r="E509"/>
  <c r="N508"/>
  <c r="E508"/>
  <c r="N507"/>
  <c r="E507"/>
  <c r="N506"/>
  <c r="E506"/>
  <c r="N505"/>
  <c r="E505"/>
  <c r="N504"/>
  <c r="E504"/>
  <c r="N503"/>
  <c r="E503"/>
  <c r="N502"/>
  <c r="E502"/>
  <c r="N501"/>
  <c r="E501"/>
  <c r="N500"/>
  <c r="E500"/>
  <c r="N499"/>
  <c r="E499"/>
  <c r="N498"/>
  <c r="E498"/>
  <c r="N497"/>
  <c r="E497"/>
  <c r="N496"/>
  <c r="E496"/>
  <c r="N495"/>
  <c r="E495"/>
  <c r="N494"/>
  <c r="E494"/>
  <c r="N493"/>
  <c r="E493"/>
  <c r="N492"/>
  <c r="E492"/>
  <c r="N491"/>
  <c r="E491"/>
  <c r="N490"/>
  <c r="E490"/>
  <c r="N489"/>
  <c r="E489"/>
  <c r="N488"/>
  <c r="E488"/>
  <c r="N487"/>
  <c r="E487"/>
  <c r="N486"/>
  <c r="E486"/>
  <c r="N485"/>
  <c r="E485"/>
  <c r="N484"/>
  <c r="E484"/>
  <c r="N483"/>
  <c r="E483"/>
  <c r="N482"/>
  <c r="E482"/>
  <c r="N481"/>
  <c r="E481"/>
  <c r="N480"/>
  <c r="E480"/>
  <c r="N479"/>
  <c r="E479"/>
  <c r="N478"/>
  <c r="E478"/>
  <c r="N477"/>
  <c r="E477"/>
  <c r="N476"/>
  <c r="E476"/>
  <c r="N475"/>
  <c r="E475"/>
  <c r="N474"/>
  <c r="E474"/>
  <c r="N473"/>
  <c r="E473"/>
  <c r="N472"/>
  <c r="E472"/>
  <c r="N471"/>
  <c r="E471"/>
  <c r="N470"/>
  <c r="E470"/>
  <c r="N469"/>
  <c r="E469"/>
  <c r="N468"/>
  <c r="E468"/>
  <c r="N467"/>
  <c r="E467"/>
  <c r="N466"/>
  <c r="E466"/>
  <c r="N465"/>
  <c r="E465"/>
  <c r="N464"/>
  <c r="E464"/>
  <c r="N463"/>
  <c r="E463"/>
  <c r="N462"/>
  <c r="E462"/>
  <c r="N461"/>
  <c r="E461"/>
  <c r="N460"/>
  <c r="E460"/>
  <c r="N459"/>
  <c r="E459"/>
  <c r="N458"/>
  <c r="E458"/>
  <c r="N457"/>
  <c r="E457"/>
  <c r="N456"/>
  <c r="E456"/>
  <c r="N455"/>
  <c r="E455"/>
  <c r="N454"/>
  <c r="E454"/>
  <c r="N453"/>
  <c r="E453"/>
  <c r="N452"/>
  <c r="E452"/>
  <c r="N451"/>
  <c r="E451"/>
  <c r="N450"/>
  <c r="E450"/>
  <c r="N449"/>
  <c r="E449"/>
  <c r="N448"/>
  <c r="E448"/>
  <c r="N447"/>
  <c r="E447"/>
  <c r="N446"/>
  <c r="E446"/>
  <c r="N445"/>
  <c r="E445"/>
  <c r="N444"/>
  <c r="E444"/>
  <c r="N443"/>
  <c r="E443"/>
  <c r="N442"/>
  <c r="E442"/>
  <c r="N441"/>
  <c r="E441"/>
  <c r="N440"/>
  <c r="E440"/>
  <c r="N439"/>
  <c r="E439"/>
  <c r="N438"/>
  <c r="E438"/>
  <c r="N437"/>
  <c r="E437"/>
  <c r="N436"/>
  <c r="E436"/>
  <c r="N435"/>
  <c r="E435"/>
  <c r="N434"/>
  <c r="E434"/>
  <c r="N433"/>
  <c r="E433"/>
  <c r="N432"/>
  <c r="E432"/>
  <c r="N431"/>
  <c r="E431"/>
  <c r="N430"/>
  <c r="E430"/>
  <c r="N429"/>
  <c r="E429"/>
  <c r="N428"/>
  <c r="E428"/>
  <c r="N427"/>
  <c r="E427"/>
  <c r="N426"/>
  <c r="E426"/>
  <c r="N425"/>
  <c r="E425"/>
  <c r="N424"/>
  <c r="E424"/>
  <c r="N423"/>
  <c r="E423"/>
  <c r="N422"/>
  <c r="E422"/>
  <c r="N421"/>
  <c r="E421"/>
  <c r="N420"/>
  <c r="E420"/>
  <c r="N419"/>
  <c r="E419"/>
  <c r="N418"/>
  <c r="E418"/>
  <c r="N417"/>
  <c r="E417"/>
  <c r="N416"/>
  <c r="E416"/>
  <c r="N415"/>
  <c r="E415"/>
  <c r="N414"/>
  <c r="E414"/>
  <c r="N413"/>
  <c r="E413"/>
  <c r="N412"/>
  <c r="E412"/>
  <c r="N411"/>
  <c r="E411"/>
  <c r="N410"/>
  <c r="E410"/>
  <c r="N409"/>
  <c r="E409"/>
  <c r="N408"/>
  <c r="E408"/>
  <c r="N407"/>
  <c r="E407"/>
  <c r="N406"/>
  <c r="E406"/>
  <c r="N405"/>
  <c r="E405"/>
  <c r="N404"/>
  <c r="E404"/>
  <c r="N403"/>
  <c r="E403"/>
  <c r="N402"/>
  <c r="E402"/>
  <c r="N401"/>
  <c r="E401"/>
  <c r="N400"/>
  <c r="E400"/>
  <c r="N399"/>
  <c r="E399"/>
  <c r="N398"/>
  <c r="E398"/>
  <c r="N397"/>
  <c r="E397"/>
  <c r="N396"/>
  <c r="E396"/>
  <c r="N395"/>
  <c r="E395"/>
  <c r="N394"/>
  <c r="E394"/>
  <c r="N393"/>
  <c r="E393"/>
  <c r="N392"/>
  <c r="E392"/>
  <c r="N391"/>
  <c r="E391"/>
  <c r="N390"/>
  <c r="E390"/>
  <c r="N389"/>
  <c r="E389"/>
  <c r="N388"/>
  <c r="E388"/>
  <c r="N387"/>
  <c r="E387"/>
  <c r="N386"/>
  <c r="E386"/>
  <c r="N385"/>
  <c r="E385"/>
  <c r="N384"/>
  <c r="E384"/>
  <c r="N383"/>
  <c r="E383"/>
  <c r="N382"/>
  <c r="E382"/>
  <c r="N381"/>
  <c r="E381"/>
  <c r="N380"/>
  <c r="E380"/>
  <c r="N379"/>
  <c r="E379"/>
  <c r="N378"/>
  <c r="E378"/>
  <c r="N377"/>
  <c r="E377"/>
  <c r="N376"/>
  <c r="E376"/>
  <c r="N375"/>
  <c r="E375"/>
  <c r="N374"/>
  <c r="E374"/>
  <c r="N373"/>
  <c r="E373"/>
  <c r="N372"/>
  <c r="E372"/>
  <c r="N371"/>
  <c r="E371"/>
  <c r="N370"/>
  <c r="E370"/>
  <c r="N369"/>
  <c r="E369"/>
  <c r="N368"/>
  <c r="E368"/>
  <c r="N367"/>
  <c r="E367"/>
  <c r="N366"/>
  <c r="E366"/>
  <c r="N365"/>
  <c r="E365"/>
  <c r="N364"/>
  <c r="E364"/>
  <c r="N363"/>
  <c r="E363"/>
  <c r="N362"/>
  <c r="E362"/>
  <c r="N361"/>
  <c r="E361"/>
  <c r="N360"/>
  <c r="E360"/>
  <c r="N359"/>
  <c r="E359"/>
  <c r="N358"/>
  <c r="E358"/>
  <c r="N357"/>
  <c r="E357"/>
  <c r="N356"/>
  <c r="E356"/>
  <c r="N355"/>
  <c r="E355"/>
  <c r="N354"/>
  <c r="E354"/>
  <c r="N353"/>
  <c r="E353"/>
  <c r="N352"/>
  <c r="E352"/>
  <c r="N351"/>
  <c r="E351"/>
  <c r="N350"/>
  <c r="E350"/>
  <c r="N349"/>
  <c r="E349"/>
  <c r="N348"/>
  <c r="E348"/>
  <c r="N347"/>
  <c r="E347"/>
  <c r="N346"/>
  <c r="E346"/>
  <c r="N345"/>
  <c r="E345"/>
  <c r="N344"/>
  <c r="E344"/>
  <c r="N343"/>
  <c r="E343"/>
  <c r="N342"/>
  <c r="E342"/>
  <c r="N341"/>
  <c r="E341"/>
  <c r="N340"/>
  <c r="E340"/>
  <c r="N339"/>
  <c r="E339"/>
  <c r="N338"/>
  <c r="E338"/>
  <c r="N337"/>
  <c r="E337"/>
  <c r="N336"/>
  <c r="E336"/>
  <c r="N335"/>
  <c r="E335"/>
  <c r="N334"/>
  <c r="E334"/>
  <c r="N333"/>
  <c r="E333"/>
  <c r="N332"/>
  <c r="E332"/>
  <c r="N331"/>
  <c r="E331"/>
  <c r="N330"/>
  <c r="E330"/>
  <c r="N329"/>
  <c r="E329"/>
  <c r="N328"/>
  <c r="E328"/>
  <c r="N327"/>
  <c r="E327"/>
  <c r="N326"/>
  <c r="E326"/>
  <c r="N325"/>
  <c r="E325"/>
  <c r="N324"/>
  <c r="E324"/>
  <c r="N323"/>
  <c r="E323"/>
  <c r="N322"/>
  <c r="E322"/>
  <c r="N321"/>
  <c r="E321"/>
  <c r="N320"/>
  <c r="E320"/>
  <c r="N319"/>
  <c r="E319"/>
  <c r="N318"/>
  <c r="E318"/>
  <c r="N317"/>
  <c r="E317"/>
  <c r="N316"/>
  <c r="E316"/>
  <c r="N315"/>
  <c r="E315"/>
  <c r="N314"/>
  <c r="E314"/>
  <c r="N313"/>
  <c r="E313"/>
  <c r="N312"/>
  <c r="E312"/>
  <c r="N311"/>
  <c r="E311"/>
  <c r="N310"/>
  <c r="E310"/>
  <c r="N309"/>
  <c r="E309"/>
  <c r="N308"/>
  <c r="E308"/>
  <c r="N307"/>
  <c r="E307"/>
  <c r="N306"/>
  <c r="E306"/>
  <c r="N305"/>
  <c r="E305"/>
  <c r="N304"/>
  <c r="E304"/>
  <c r="N303"/>
  <c r="E303"/>
  <c r="N302"/>
  <c r="E302"/>
  <c r="N301"/>
  <c r="E301"/>
  <c r="N300"/>
  <c r="E300"/>
  <c r="N299"/>
  <c r="E299"/>
  <c r="N298"/>
  <c r="E298"/>
  <c r="N297"/>
  <c r="E297"/>
  <c r="N296"/>
  <c r="E296"/>
  <c r="N295"/>
  <c r="E295"/>
  <c r="N294"/>
  <c r="E294"/>
  <c r="N293"/>
  <c r="E293"/>
  <c r="N292"/>
  <c r="E292"/>
  <c r="N291"/>
  <c r="E291"/>
  <c r="N290"/>
  <c r="E290"/>
  <c r="N289"/>
  <c r="E289"/>
  <c r="N288"/>
  <c r="E288"/>
  <c r="N287"/>
  <c r="E287"/>
  <c r="N286"/>
  <c r="E286"/>
  <c r="N285"/>
  <c r="E285"/>
  <c r="N284"/>
  <c r="E284"/>
  <c r="N283"/>
  <c r="E283"/>
  <c r="N282"/>
  <c r="E282"/>
  <c r="N281"/>
  <c r="E281"/>
  <c r="N280"/>
  <c r="E280"/>
  <c r="N279"/>
  <c r="E279"/>
  <c r="N278"/>
  <c r="E278"/>
  <c r="N277"/>
  <c r="E277"/>
  <c r="N276"/>
  <c r="E276"/>
  <c r="N275"/>
  <c r="E275"/>
  <c r="N274"/>
  <c r="E274"/>
  <c r="N273"/>
  <c r="E273"/>
  <c r="N272"/>
  <c r="E272"/>
  <c r="N271"/>
  <c r="E271"/>
  <c r="N270"/>
  <c r="E270"/>
  <c r="N269"/>
  <c r="E269"/>
  <c r="N268"/>
  <c r="E268"/>
  <c r="N267"/>
  <c r="E267"/>
  <c r="N266"/>
  <c r="E266"/>
  <c r="N265"/>
  <c r="E265"/>
  <c r="N264"/>
  <c r="E264"/>
  <c r="N263"/>
  <c r="E263"/>
  <c r="N262"/>
  <c r="E262"/>
  <c r="N261"/>
  <c r="E261"/>
  <c r="N260"/>
  <c r="E260"/>
  <c r="N259"/>
  <c r="E259"/>
  <c r="N258"/>
  <c r="E258"/>
  <c r="N257"/>
  <c r="E257"/>
  <c r="N256"/>
  <c r="E256"/>
  <c r="N255"/>
  <c r="E255"/>
  <c r="N254"/>
  <c r="E254"/>
  <c r="N253"/>
  <c r="E253"/>
  <c r="N252"/>
  <c r="E252"/>
  <c r="N251"/>
  <c r="E251"/>
  <c r="N250"/>
  <c r="E250"/>
  <c r="N249"/>
  <c r="E249"/>
  <c r="N248"/>
  <c r="E248"/>
  <c r="N247"/>
  <c r="E247"/>
  <c r="N246"/>
  <c r="E246"/>
  <c r="N245"/>
  <c r="E245"/>
  <c r="N244"/>
  <c r="E244"/>
  <c r="N243"/>
  <c r="E243"/>
  <c r="N242"/>
  <c r="E242"/>
  <c r="N241"/>
  <c r="E241"/>
  <c r="N240"/>
  <c r="E240"/>
  <c r="N239"/>
  <c r="E239"/>
  <c r="N238"/>
  <c r="E238"/>
  <c r="N237"/>
  <c r="E237"/>
  <c r="N236"/>
  <c r="E236"/>
  <c r="N235"/>
  <c r="E235"/>
  <c r="N234"/>
  <c r="E234"/>
  <c r="N233"/>
  <c r="E233"/>
  <c r="N232"/>
  <c r="E232"/>
  <c r="N231"/>
  <c r="E231"/>
  <c r="N230"/>
  <c r="E230"/>
  <c r="N229"/>
  <c r="E229"/>
  <c r="N228"/>
  <c r="E228"/>
  <c r="N227"/>
  <c r="E227"/>
  <c r="N226"/>
  <c r="E226"/>
  <c r="N225"/>
  <c r="E225"/>
  <c r="N224"/>
  <c r="E224"/>
  <c r="N223"/>
  <c r="E223"/>
  <c r="N222"/>
  <c r="E222"/>
  <c r="N221"/>
  <c r="E221"/>
  <c r="N220"/>
  <c r="E220"/>
  <c r="N219"/>
  <c r="E219"/>
  <c r="N218"/>
  <c r="E218"/>
  <c r="N217"/>
  <c r="E217"/>
  <c r="N216"/>
  <c r="E216"/>
  <c r="N215"/>
  <c r="E215"/>
  <c r="N214"/>
  <c r="E214"/>
  <c r="N213"/>
  <c r="E213"/>
  <c r="N212"/>
  <c r="E212"/>
  <c r="N211"/>
  <c r="E211"/>
  <c r="N210"/>
  <c r="E210"/>
  <c r="N209"/>
  <c r="E209"/>
  <c r="N208"/>
  <c r="E208"/>
  <c r="N207"/>
  <c r="E207"/>
  <c r="N206"/>
  <c r="E206"/>
  <c r="N205"/>
  <c r="E205"/>
  <c r="N204"/>
  <c r="E204"/>
  <c r="N203"/>
  <c r="E203"/>
  <c r="N202"/>
  <c r="E202"/>
  <c r="N201"/>
  <c r="E201"/>
  <c r="N200"/>
  <c r="E200"/>
  <c r="N199"/>
  <c r="E199"/>
  <c r="N198"/>
  <c r="E198"/>
  <c r="N197"/>
  <c r="E197"/>
  <c r="N196"/>
  <c r="E196"/>
  <c r="N195"/>
  <c r="E195"/>
  <c r="N194"/>
  <c r="E194"/>
  <c r="N193"/>
  <c r="E193"/>
  <c r="N192"/>
  <c r="E192"/>
  <c r="N191"/>
  <c r="E191"/>
  <c r="N190"/>
  <c r="E190"/>
  <c r="N189"/>
  <c r="E189"/>
  <c r="N188"/>
  <c r="E188"/>
  <c r="N187"/>
  <c r="E187"/>
  <c r="N186"/>
  <c r="E186"/>
  <c r="N185"/>
  <c r="E185"/>
  <c r="N184"/>
  <c r="E184"/>
  <c r="N183"/>
  <c r="E183"/>
  <c r="N182"/>
  <c r="E182"/>
  <c r="N181"/>
  <c r="E181"/>
  <c r="N180"/>
  <c r="E180"/>
  <c r="N179"/>
  <c r="E179"/>
  <c r="N178"/>
  <c r="E178"/>
  <c r="N177"/>
  <c r="E177"/>
  <c r="N176"/>
  <c r="E176"/>
  <c r="N175"/>
  <c r="E175"/>
  <c r="N174"/>
  <c r="E174"/>
  <c r="N173"/>
  <c r="E173"/>
  <c r="N172"/>
  <c r="E172"/>
  <c r="N171"/>
  <c r="E171"/>
  <c r="N170"/>
  <c r="E170"/>
  <c r="N169"/>
  <c r="E169"/>
  <c r="N168"/>
  <c r="E168"/>
  <c r="N167"/>
  <c r="E167"/>
  <c r="N166"/>
  <c r="E166"/>
  <c r="N165"/>
  <c r="E165"/>
  <c r="N164"/>
  <c r="E164"/>
  <c r="N163"/>
  <c r="E163"/>
  <c r="N162"/>
  <c r="E162"/>
  <c r="N161"/>
  <c r="E161"/>
  <c r="N160"/>
  <c r="E160"/>
  <c r="N159"/>
  <c r="E159"/>
  <c r="N158"/>
  <c r="E158"/>
  <c r="N157"/>
  <c r="E157"/>
  <c r="N156"/>
  <c r="E156"/>
  <c r="N155"/>
  <c r="E155"/>
  <c r="N154"/>
  <c r="E154"/>
  <c r="N153"/>
  <c r="E153"/>
  <c r="N152"/>
  <c r="E152"/>
  <c r="N151"/>
  <c r="E151"/>
  <c r="N150"/>
  <c r="E150"/>
  <c r="N149"/>
  <c r="E149"/>
  <c r="N148"/>
  <c r="E148"/>
  <c r="N147"/>
  <c r="E147"/>
  <c r="N146"/>
  <c r="E146"/>
  <c r="N145"/>
  <c r="E145"/>
  <c r="N144"/>
  <c r="E144"/>
  <c r="N143"/>
  <c r="E143"/>
  <c r="N142"/>
  <c r="E142"/>
  <c r="N141"/>
  <c r="E141"/>
  <c r="N140"/>
  <c r="E140"/>
  <c r="N139"/>
  <c r="E139"/>
  <c r="N138"/>
  <c r="E138"/>
  <c r="N137"/>
  <c r="E137"/>
  <c r="N136"/>
  <c r="E136"/>
  <c r="N135"/>
  <c r="E135"/>
  <c r="N134"/>
  <c r="E134"/>
  <c r="N133"/>
  <c r="E133"/>
  <c r="N132"/>
  <c r="E132"/>
  <c r="N131"/>
  <c r="E131"/>
  <c r="N130"/>
  <c r="E130"/>
  <c r="N129"/>
  <c r="E129"/>
  <c r="N128"/>
  <c r="E128"/>
  <c r="N127"/>
  <c r="E127"/>
  <c r="N126"/>
  <c r="E126"/>
  <c r="N125"/>
  <c r="E125"/>
  <c r="N124"/>
  <c r="E124"/>
  <c r="N123"/>
  <c r="E123"/>
  <c r="N122"/>
  <c r="E122"/>
  <c r="N121"/>
  <c r="E121"/>
  <c r="N120"/>
  <c r="E120"/>
  <c r="N119"/>
  <c r="E119"/>
  <c r="N118"/>
  <c r="E118"/>
  <c r="N117"/>
  <c r="E117"/>
  <c r="N116"/>
  <c r="E116"/>
  <c r="N115"/>
  <c r="E115"/>
  <c r="N114"/>
  <c r="E114"/>
  <c r="N113"/>
  <c r="E113"/>
  <c r="N112"/>
  <c r="E112"/>
  <c r="N111"/>
  <c r="E111"/>
  <c r="N110"/>
  <c r="E110"/>
  <c r="N109"/>
  <c r="E109"/>
  <c r="N108"/>
  <c r="E108"/>
  <c r="N107"/>
  <c r="E107"/>
  <c r="N106"/>
  <c r="E106"/>
  <c r="N105"/>
  <c r="E105"/>
  <c r="N104"/>
  <c r="E104"/>
  <c r="N103"/>
  <c r="E103"/>
  <c r="N102"/>
  <c r="E102"/>
  <c r="N101"/>
  <c r="E101"/>
  <c r="N100"/>
  <c r="E100"/>
  <c r="N99"/>
  <c r="E99"/>
  <c r="N98"/>
  <c r="E98"/>
  <c r="N97"/>
  <c r="E97"/>
  <c r="N96"/>
  <c r="E96"/>
  <c r="N95"/>
  <c r="E95"/>
  <c r="N94"/>
  <c r="E94"/>
  <c r="N93"/>
  <c r="E93"/>
  <c r="N92"/>
  <c r="E92"/>
  <c r="N91"/>
  <c r="E91"/>
  <c r="N90"/>
  <c r="E90"/>
  <c r="N89"/>
  <c r="E89"/>
  <c r="N88"/>
  <c r="E88"/>
  <c r="N87"/>
  <c r="E87"/>
  <c r="N86"/>
  <c r="E86"/>
  <c r="N85"/>
  <c r="E85"/>
  <c r="N84"/>
  <c r="E84"/>
  <c r="N83"/>
  <c r="E83"/>
  <c r="N82"/>
  <c r="E82"/>
  <c r="A1" i="31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D17"/>
  <c r="N17" s="1"/>
  <c r="J16"/>
  <c r="G10"/>
  <c r="L16" s="1"/>
  <c r="E9"/>
  <c r="B9"/>
  <c r="E11" s="1"/>
  <c r="I8"/>
  <c r="A1" i="30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D17"/>
  <c r="E17" s="1"/>
  <c r="J16"/>
  <c r="E9"/>
  <c r="K17" s="1"/>
  <c r="B9"/>
  <c r="E11" s="1"/>
  <c r="I8"/>
  <c r="I17" s="1"/>
  <c r="L88" i="29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D17"/>
  <c r="D18" s="1"/>
  <c r="E18" s="1"/>
  <c r="J16"/>
  <c r="G9"/>
  <c r="M16" s="1"/>
  <c r="E9"/>
  <c r="K16" s="1"/>
  <c r="B9"/>
  <c r="E11" s="1"/>
  <c r="I8"/>
  <c r="I16" s="1"/>
  <c r="O16" s="1"/>
  <c r="A1"/>
  <c r="L88" i="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J16"/>
  <c r="I8"/>
  <c r="I16" s="1"/>
  <c r="D17"/>
  <c r="D18" s="1"/>
  <c r="B9"/>
  <c r="E11" s="1"/>
  <c r="E9"/>
  <c r="G10" s="1"/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A1" i="28"/>
  <c r="F9" i="18"/>
  <c r="E10" i="28"/>
  <c r="I10" s="1"/>
  <c r="I11" s="1"/>
  <c r="I12" s="1"/>
  <c r="N10"/>
  <c r="E11"/>
  <c r="N11"/>
  <c r="E12"/>
  <c r="N12"/>
  <c r="E13"/>
  <c r="F13"/>
  <c r="G13"/>
  <c r="H13" s="1"/>
  <c r="N13"/>
  <c r="E14"/>
  <c r="N14"/>
  <c r="E15"/>
  <c r="F15"/>
  <c r="G15"/>
  <c r="H15" s="1"/>
  <c r="N15"/>
  <c r="E16"/>
  <c r="N16"/>
  <c r="E17"/>
  <c r="N17"/>
  <c r="E18"/>
  <c r="N18"/>
  <c r="E19"/>
  <c r="N19"/>
  <c r="E20"/>
  <c r="F20"/>
  <c r="G20"/>
  <c r="H20" s="1"/>
  <c r="N20"/>
  <c r="E21"/>
  <c r="F21"/>
  <c r="G21"/>
  <c r="H21" s="1"/>
  <c r="N21"/>
  <c r="E22"/>
  <c r="N22"/>
  <c r="E23"/>
  <c r="N23"/>
  <c r="E24"/>
  <c r="N24"/>
  <c r="E25"/>
  <c r="N25"/>
  <c r="E26"/>
  <c r="N26"/>
  <c r="E27"/>
  <c r="N27"/>
  <c r="E28"/>
  <c r="N28"/>
  <c r="E29"/>
  <c r="N29"/>
  <c r="E30"/>
  <c r="N30"/>
  <c r="E31"/>
  <c r="N31"/>
  <c r="E32"/>
  <c r="N32"/>
  <c r="E33"/>
  <c r="N33"/>
  <c r="E34"/>
  <c r="N34"/>
  <c r="E35"/>
  <c r="N35"/>
  <c r="E36"/>
  <c r="N36"/>
  <c r="E37"/>
  <c r="N37"/>
  <c r="E38"/>
  <c r="N38"/>
  <c r="E39"/>
  <c r="N39"/>
  <c r="E40"/>
  <c r="N40"/>
  <c r="E41"/>
  <c r="N41"/>
  <c r="E42"/>
  <c r="N42"/>
  <c r="E43"/>
  <c r="N43"/>
  <c r="E44"/>
  <c r="N44"/>
  <c r="E45"/>
  <c r="N45"/>
  <c r="E46"/>
  <c r="N46"/>
  <c r="E47"/>
  <c r="N47"/>
  <c r="E48"/>
  <c r="N48"/>
  <c r="E49"/>
  <c r="N49"/>
  <c r="E50"/>
  <c r="N50"/>
  <c r="E51"/>
  <c r="N51"/>
  <c r="E52"/>
  <c r="N52"/>
  <c r="E53"/>
  <c r="N53"/>
  <c r="E54"/>
  <c r="N54"/>
  <c r="E55"/>
  <c r="N55"/>
  <c r="E56"/>
  <c r="N56"/>
  <c r="E57"/>
  <c r="N57"/>
  <c r="E58"/>
  <c r="N58"/>
  <c r="E59"/>
  <c r="N59"/>
  <c r="E60"/>
  <c r="N60"/>
  <c r="E61"/>
  <c r="N61"/>
  <c r="E62"/>
  <c r="N62"/>
  <c r="E63"/>
  <c r="N63"/>
  <c r="E64"/>
  <c r="N64"/>
  <c r="E65"/>
  <c r="N65"/>
  <c r="E66"/>
  <c r="N66"/>
  <c r="E67"/>
  <c r="N67"/>
  <c r="E68"/>
  <c r="N68"/>
  <c r="E69"/>
  <c r="N69"/>
  <c r="E70"/>
  <c r="N70"/>
  <c r="E71"/>
  <c r="N71"/>
  <c r="E72"/>
  <c r="N72"/>
  <c r="E73"/>
  <c r="N73"/>
  <c r="E74"/>
  <c r="N74"/>
  <c r="E75"/>
  <c r="N75"/>
  <c r="E76"/>
  <c r="N76"/>
  <c r="E77"/>
  <c r="N77"/>
  <c r="E78"/>
  <c r="N78"/>
  <c r="E79"/>
  <c r="N79"/>
  <c r="E80"/>
  <c r="N80"/>
  <c r="E81"/>
  <c r="N81"/>
  <c r="M3" i="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M2960"/>
  <c r="M2961"/>
  <c r="M2962"/>
  <c r="M2963"/>
  <c r="M2964"/>
  <c r="M2965"/>
  <c r="M2966"/>
  <c r="M2967"/>
  <c r="M2968"/>
  <c r="M2969"/>
  <c r="M2970"/>
  <c r="M2971"/>
  <c r="M2972"/>
  <c r="M2973"/>
  <c r="M2974"/>
  <c r="M2975"/>
  <c r="M2976"/>
  <c r="M2977"/>
  <c r="M2978"/>
  <c r="M2979"/>
  <c r="M2980"/>
  <c r="M2981"/>
  <c r="M2982"/>
  <c r="M2983"/>
  <c r="M2984"/>
  <c r="M2985"/>
  <c r="M2986"/>
  <c r="M2987"/>
  <c r="M2988"/>
  <c r="M2989"/>
  <c r="M2990"/>
  <c r="M2991"/>
  <c r="M2992"/>
  <c r="M2993"/>
  <c r="M2994"/>
  <c r="M2995"/>
  <c r="M2996"/>
  <c r="M2997"/>
  <c r="M2998"/>
  <c r="M2999"/>
  <c r="M3000"/>
  <c r="M3001"/>
  <c r="M3002"/>
  <c r="M3003"/>
  <c r="M3004"/>
  <c r="M3005"/>
  <c r="M3006"/>
  <c r="M3007"/>
  <c r="M3008"/>
  <c r="M3009"/>
  <c r="M3010"/>
  <c r="M3011"/>
  <c r="M3012"/>
  <c r="M3013"/>
  <c r="M3014"/>
  <c r="M3015"/>
  <c r="M3016"/>
  <c r="M3017"/>
  <c r="M3018"/>
  <c r="M3019"/>
  <c r="M3020"/>
  <c r="M3021"/>
  <c r="M3022"/>
  <c r="M3023"/>
  <c r="M3024"/>
  <c r="M3025"/>
  <c r="M3026"/>
  <c r="M3027"/>
  <c r="M3028"/>
  <c r="M3029"/>
  <c r="M3030"/>
  <c r="M3031"/>
  <c r="M3032"/>
  <c r="M3033"/>
  <c r="M3034"/>
  <c r="M3035"/>
  <c r="M3036"/>
  <c r="M3037"/>
  <c r="M3038"/>
  <c r="M3039"/>
  <c r="M3040"/>
  <c r="M3041"/>
  <c r="M3042"/>
  <c r="M3043"/>
  <c r="M3044"/>
  <c r="M3045"/>
  <c r="M3046"/>
  <c r="M3047"/>
  <c r="M3048"/>
  <c r="M3049"/>
  <c r="M3050"/>
  <c r="M3051"/>
  <c r="M3052"/>
  <c r="M3053"/>
  <c r="M3054"/>
  <c r="M3055"/>
  <c r="M3056"/>
  <c r="M3057"/>
  <c r="M3058"/>
  <c r="M3059"/>
  <c r="M3060"/>
  <c r="M3061"/>
  <c r="M3062"/>
  <c r="M3063"/>
  <c r="M3064"/>
  <c r="M3065"/>
  <c r="M3066"/>
  <c r="M3067"/>
  <c r="M3068"/>
  <c r="M3069"/>
  <c r="M3070"/>
  <c r="M3071"/>
  <c r="M3072"/>
  <c r="M3073"/>
  <c r="M3074"/>
  <c r="M3075"/>
  <c r="M3076"/>
  <c r="M3077"/>
  <c r="M3078"/>
  <c r="M3079"/>
  <c r="M3080"/>
  <c r="M3081"/>
  <c r="M3082"/>
  <c r="M3083"/>
  <c r="M3084"/>
  <c r="M3085"/>
  <c r="M3086"/>
  <c r="M3087"/>
  <c r="M3088"/>
  <c r="M3089"/>
  <c r="M3090"/>
  <c r="M3091"/>
  <c r="M3092"/>
  <c r="M3093"/>
  <c r="M3094"/>
  <c r="M3095"/>
  <c r="M3096"/>
  <c r="M3097"/>
  <c r="M3098"/>
  <c r="M3099"/>
  <c r="M3100"/>
  <c r="M3101"/>
  <c r="M3102"/>
  <c r="M3103"/>
  <c r="M3104"/>
  <c r="M3105"/>
  <c r="M3106"/>
  <c r="M3107"/>
  <c r="M3108"/>
  <c r="M3109"/>
  <c r="M3110"/>
  <c r="M3111"/>
  <c r="M3112"/>
  <c r="M3113"/>
  <c r="M3114"/>
  <c r="M3115"/>
  <c r="M3116"/>
  <c r="M3117"/>
  <c r="M3118"/>
  <c r="M3119"/>
  <c r="M3120"/>
  <c r="M3121"/>
  <c r="M3122"/>
  <c r="M3123"/>
  <c r="M3124"/>
  <c r="M3125"/>
  <c r="M3126"/>
  <c r="M3127"/>
  <c r="M3128"/>
  <c r="M3129"/>
  <c r="M3130"/>
  <c r="M3131"/>
  <c r="M3132"/>
  <c r="M3133"/>
  <c r="M3134"/>
  <c r="M3135"/>
  <c r="M3136"/>
  <c r="M3137"/>
  <c r="M3138"/>
  <c r="M3139"/>
  <c r="M3140"/>
  <c r="M3141"/>
  <c r="M3142"/>
  <c r="M3143"/>
  <c r="M3144"/>
  <c r="M3145"/>
  <c r="M3146"/>
  <c r="M3147"/>
  <c r="M3148"/>
  <c r="M3149"/>
  <c r="M3150"/>
  <c r="M3151"/>
  <c r="M3152"/>
  <c r="M3153"/>
  <c r="M3154"/>
  <c r="M3155"/>
  <c r="M3156"/>
  <c r="M3157"/>
  <c r="M3158"/>
  <c r="M3159"/>
  <c r="M3160"/>
  <c r="M3161"/>
  <c r="M3162"/>
  <c r="M3163"/>
  <c r="M3164"/>
  <c r="M3165"/>
  <c r="M3166"/>
  <c r="M3167"/>
  <c r="M3168"/>
  <c r="M3169"/>
  <c r="M3170"/>
  <c r="M3171"/>
  <c r="M3172"/>
  <c r="M3173"/>
  <c r="M3174"/>
  <c r="M3175"/>
  <c r="M3176"/>
  <c r="M3177"/>
  <c r="M3178"/>
  <c r="M3179"/>
  <c r="M3180"/>
  <c r="M3181"/>
  <c r="M3182"/>
  <c r="M3183"/>
  <c r="M3184"/>
  <c r="M3185"/>
  <c r="M3186"/>
  <c r="M3187"/>
  <c r="M3188"/>
  <c r="M3189"/>
  <c r="M3190"/>
  <c r="M3191"/>
  <c r="M3192"/>
  <c r="M3193"/>
  <c r="M3194"/>
  <c r="M3195"/>
  <c r="M3196"/>
  <c r="M3197"/>
  <c r="M3198"/>
  <c r="M3199"/>
  <c r="M3200"/>
  <c r="M3201"/>
  <c r="M3202"/>
  <c r="M3203"/>
  <c r="M3204"/>
  <c r="M3205"/>
  <c r="M3206"/>
  <c r="M3207"/>
  <c r="M3208"/>
  <c r="M3209"/>
  <c r="M3210"/>
  <c r="M3211"/>
  <c r="M3212"/>
  <c r="M3213"/>
  <c r="M3214"/>
  <c r="M3215"/>
  <c r="M3216"/>
  <c r="M3217"/>
  <c r="M3218"/>
  <c r="M3219"/>
  <c r="M3220"/>
  <c r="M3221"/>
  <c r="M3222"/>
  <c r="M3223"/>
  <c r="M3224"/>
  <c r="M3225"/>
  <c r="M3226"/>
  <c r="M3227"/>
  <c r="M3228"/>
  <c r="M3229"/>
  <c r="M3230"/>
  <c r="M3231"/>
  <c r="M3232"/>
  <c r="M3233"/>
  <c r="M3234"/>
  <c r="M3235"/>
  <c r="M3236"/>
  <c r="M3237"/>
  <c r="M3238"/>
  <c r="M3239"/>
  <c r="M3240"/>
  <c r="M3241"/>
  <c r="M3242"/>
  <c r="M3243"/>
  <c r="M3244"/>
  <c r="M3245"/>
  <c r="M3246"/>
  <c r="M3247"/>
  <c r="M3248"/>
  <c r="M3249"/>
  <c r="M3250"/>
  <c r="M3251"/>
  <c r="M3252"/>
  <c r="M3253"/>
  <c r="M3254"/>
  <c r="M3255"/>
  <c r="M3256"/>
  <c r="M3257"/>
  <c r="M3258"/>
  <c r="M3259"/>
  <c r="M3260"/>
  <c r="M3261"/>
  <c r="M3262"/>
  <c r="M3263"/>
  <c r="M3264"/>
  <c r="M3265"/>
  <c r="M3266"/>
  <c r="M3267"/>
  <c r="M3268"/>
  <c r="M3269"/>
  <c r="M3270"/>
  <c r="M3271"/>
  <c r="M3272"/>
  <c r="M3273"/>
  <c r="M3274"/>
  <c r="M3275"/>
  <c r="M3276"/>
  <c r="M3277"/>
  <c r="M3278"/>
  <c r="M3279"/>
  <c r="M3280"/>
  <c r="M3281"/>
  <c r="M3282"/>
  <c r="M3283"/>
  <c r="M3284"/>
  <c r="M3285"/>
  <c r="M3286"/>
  <c r="M3287"/>
  <c r="M3288"/>
  <c r="M3289"/>
  <c r="M3290"/>
  <c r="M3291"/>
  <c r="M3292"/>
  <c r="M3293"/>
  <c r="M3294"/>
  <c r="M3295"/>
  <c r="M3296"/>
  <c r="M3297"/>
  <c r="M3298"/>
  <c r="M3299"/>
  <c r="M3300"/>
  <c r="M3301"/>
  <c r="M3302"/>
  <c r="M3303"/>
  <c r="M3304"/>
  <c r="M3305"/>
  <c r="M3306"/>
  <c r="M3307"/>
  <c r="M3308"/>
  <c r="M3309"/>
  <c r="M3310"/>
  <c r="M3311"/>
  <c r="M3312"/>
  <c r="M3313"/>
  <c r="M3314"/>
  <c r="M3315"/>
  <c r="M3316"/>
  <c r="M3317"/>
  <c r="M3318"/>
  <c r="M3319"/>
  <c r="M3320"/>
  <c r="M3321"/>
  <c r="M3322"/>
  <c r="M3323"/>
  <c r="M3324"/>
  <c r="M3325"/>
  <c r="M3326"/>
  <c r="M3327"/>
  <c r="M3328"/>
  <c r="M3329"/>
  <c r="M3330"/>
  <c r="M3331"/>
  <c r="M3332"/>
  <c r="M3333"/>
  <c r="M3334"/>
  <c r="M3335"/>
  <c r="M3336"/>
  <c r="M3337"/>
  <c r="M3338"/>
  <c r="M3339"/>
  <c r="M3340"/>
  <c r="M3341"/>
  <c r="M3342"/>
  <c r="M3343"/>
  <c r="M3344"/>
  <c r="M3345"/>
  <c r="M3346"/>
  <c r="M3347"/>
  <c r="M3348"/>
  <c r="M3349"/>
  <c r="M3350"/>
  <c r="M3351"/>
  <c r="M3352"/>
  <c r="M3353"/>
  <c r="M3354"/>
  <c r="M3355"/>
  <c r="M3356"/>
  <c r="M3357"/>
  <c r="M3358"/>
  <c r="M3359"/>
  <c r="M3360"/>
  <c r="M3361"/>
  <c r="M3362"/>
  <c r="M3363"/>
  <c r="M3364"/>
  <c r="M3365"/>
  <c r="M3366"/>
  <c r="M3367"/>
  <c r="M3368"/>
  <c r="M3369"/>
  <c r="M3370"/>
  <c r="M3371"/>
  <c r="M3372"/>
  <c r="M3373"/>
  <c r="M3374"/>
  <c r="M3375"/>
  <c r="M3376"/>
  <c r="M3377"/>
  <c r="M3378"/>
  <c r="M3379"/>
  <c r="M3380"/>
  <c r="M3381"/>
  <c r="M3382"/>
  <c r="M3383"/>
  <c r="M3384"/>
  <c r="M3385"/>
  <c r="M3386"/>
  <c r="M3387"/>
  <c r="M3388"/>
  <c r="M3389"/>
  <c r="M3390"/>
  <c r="M3391"/>
  <c r="M3392"/>
  <c r="M3393"/>
  <c r="M3394"/>
  <c r="M3395"/>
  <c r="M3396"/>
  <c r="M3397"/>
  <c r="M3398"/>
  <c r="M3399"/>
  <c r="M3400"/>
  <c r="M3401"/>
  <c r="M3402"/>
  <c r="M3403"/>
  <c r="M3404"/>
  <c r="M3405"/>
  <c r="M3406"/>
  <c r="M3407"/>
  <c r="M3408"/>
  <c r="M3409"/>
  <c r="M3410"/>
  <c r="M3411"/>
  <c r="M3412"/>
  <c r="M3413"/>
  <c r="M3414"/>
  <c r="M3415"/>
  <c r="M3416"/>
  <c r="M3417"/>
  <c r="M3418"/>
  <c r="M3419"/>
  <c r="M3420"/>
  <c r="M3421"/>
  <c r="M3422"/>
  <c r="M3423"/>
  <c r="M3424"/>
  <c r="M3425"/>
  <c r="M3426"/>
  <c r="M3427"/>
  <c r="M3428"/>
  <c r="M3429"/>
  <c r="M3430"/>
  <c r="M3431"/>
  <c r="M3432"/>
  <c r="M3433"/>
  <c r="M3434"/>
  <c r="M3435"/>
  <c r="M3436"/>
  <c r="M3437"/>
  <c r="M3438"/>
  <c r="M3439"/>
  <c r="M3440"/>
  <c r="M3441"/>
  <c r="M3442"/>
  <c r="M3443"/>
  <c r="M3444"/>
  <c r="M3445"/>
  <c r="M3446"/>
  <c r="M3447"/>
  <c r="M3448"/>
  <c r="M3449"/>
  <c r="M3450"/>
  <c r="M3451"/>
  <c r="M3452"/>
  <c r="M3453"/>
  <c r="M3454"/>
  <c r="M3455"/>
  <c r="M3456"/>
  <c r="M3457"/>
  <c r="M3458"/>
  <c r="M3459"/>
  <c r="M3460"/>
  <c r="M3461"/>
  <c r="M3462"/>
  <c r="M3463"/>
  <c r="M3464"/>
  <c r="M3465"/>
  <c r="M3466"/>
  <c r="M3467"/>
  <c r="M3468"/>
  <c r="M3469"/>
  <c r="M3470"/>
  <c r="M3471"/>
  <c r="M3472"/>
  <c r="M3473"/>
  <c r="M3474"/>
  <c r="M3475"/>
  <c r="M3476"/>
  <c r="M3477"/>
  <c r="M3478"/>
  <c r="M3479"/>
  <c r="M3480"/>
  <c r="M3481"/>
  <c r="M3482"/>
  <c r="M3483"/>
  <c r="M3484"/>
  <c r="M3485"/>
  <c r="M3486"/>
  <c r="M3487"/>
  <c r="M3488"/>
  <c r="M3489"/>
  <c r="M3490"/>
  <c r="M3491"/>
  <c r="M3492"/>
  <c r="M3493"/>
  <c r="M3494"/>
  <c r="M3495"/>
  <c r="M3496"/>
  <c r="M3497"/>
  <c r="M3498"/>
  <c r="M3499"/>
  <c r="M3500"/>
  <c r="M3501"/>
  <c r="M3502"/>
  <c r="M3503"/>
  <c r="M3504"/>
  <c r="M3505"/>
  <c r="M3506"/>
  <c r="M3507"/>
  <c r="M3508"/>
  <c r="M3509"/>
  <c r="M3510"/>
  <c r="M3511"/>
  <c r="M3512"/>
  <c r="M3513"/>
  <c r="M3514"/>
  <c r="M3515"/>
  <c r="M3516"/>
  <c r="M3517"/>
  <c r="M3518"/>
  <c r="M3519"/>
  <c r="M3520"/>
  <c r="M3521"/>
  <c r="M3522"/>
  <c r="M3523"/>
  <c r="M3524"/>
  <c r="M3525"/>
  <c r="M3526"/>
  <c r="M3527"/>
  <c r="M3528"/>
  <c r="M3529"/>
  <c r="M3530"/>
  <c r="M3531"/>
  <c r="M3532"/>
  <c r="M3533"/>
  <c r="M3534"/>
  <c r="M3535"/>
  <c r="M3536"/>
  <c r="M3537"/>
  <c r="M3538"/>
  <c r="M3539"/>
  <c r="M3540"/>
  <c r="M3541"/>
  <c r="M3542"/>
  <c r="M3543"/>
  <c r="M3544"/>
  <c r="M3545"/>
  <c r="M3546"/>
  <c r="M3547"/>
  <c r="M3548"/>
  <c r="M3549"/>
  <c r="M3550"/>
  <c r="M3551"/>
  <c r="M3552"/>
  <c r="M3553"/>
  <c r="M3554"/>
  <c r="M3555"/>
  <c r="M3556"/>
  <c r="M3557"/>
  <c r="M3558"/>
  <c r="M3559"/>
  <c r="M3560"/>
  <c r="M3561"/>
  <c r="M3562"/>
  <c r="M3563"/>
  <c r="M3564"/>
  <c r="M3565"/>
  <c r="M3566"/>
  <c r="M3567"/>
  <c r="M3568"/>
  <c r="M3569"/>
  <c r="M3570"/>
  <c r="M3571"/>
  <c r="M3572"/>
  <c r="M3573"/>
  <c r="M3574"/>
  <c r="M3575"/>
  <c r="M3576"/>
  <c r="M3577"/>
  <c r="M3578"/>
  <c r="M3579"/>
  <c r="M3580"/>
  <c r="M3581"/>
  <c r="M3582"/>
  <c r="M3583"/>
  <c r="M3584"/>
  <c r="M3585"/>
  <c r="M3586"/>
  <c r="M3587"/>
  <c r="M3588"/>
  <c r="M3589"/>
  <c r="M3590"/>
  <c r="M3591"/>
  <c r="M3592"/>
  <c r="M3593"/>
  <c r="M3594"/>
  <c r="M3595"/>
  <c r="M3596"/>
  <c r="M3597"/>
  <c r="M3598"/>
  <c r="M3599"/>
  <c r="M3600"/>
  <c r="M3601"/>
  <c r="M3602"/>
  <c r="M3603"/>
  <c r="M3604"/>
  <c r="M3605"/>
  <c r="M3606"/>
  <c r="M3607"/>
  <c r="M3608"/>
  <c r="M3609"/>
  <c r="M3610"/>
  <c r="M3611"/>
  <c r="M3612"/>
  <c r="M3613"/>
  <c r="M3614"/>
  <c r="M3615"/>
  <c r="M3616"/>
  <c r="M3617"/>
  <c r="M3618"/>
  <c r="M3619"/>
  <c r="M3620"/>
  <c r="M3621"/>
  <c r="M3622"/>
  <c r="M3623"/>
  <c r="M3624"/>
  <c r="M3625"/>
  <c r="M3626"/>
  <c r="M3627"/>
  <c r="M3628"/>
  <c r="M3629"/>
  <c r="M3630"/>
  <c r="M3631"/>
  <c r="M3632"/>
  <c r="M3633"/>
  <c r="M3634"/>
  <c r="M3635"/>
  <c r="M3636"/>
  <c r="M3637"/>
  <c r="M3638"/>
  <c r="M3639"/>
  <c r="M3640"/>
  <c r="M3641"/>
  <c r="M3642"/>
  <c r="M3643"/>
  <c r="M3644"/>
  <c r="M3645"/>
  <c r="M3646"/>
  <c r="M3647"/>
  <c r="M3648"/>
  <c r="M3649"/>
  <c r="M3650"/>
  <c r="M3651"/>
  <c r="M3652"/>
  <c r="M3653"/>
  <c r="M3654"/>
  <c r="M3655"/>
  <c r="M3656"/>
  <c r="M3657"/>
  <c r="M3658"/>
  <c r="M3659"/>
  <c r="M3660"/>
  <c r="M3661"/>
  <c r="M3662"/>
  <c r="M3663"/>
  <c r="M3664"/>
  <c r="M3665"/>
  <c r="M3666"/>
  <c r="M3667"/>
  <c r="M3668"/>
  <c r="M3669"/>
  <c r="M3670"/>
  <c r="M3671"/>
  <c r="M3672"/>
  <c r="M3673"/>
  <c r="M3674"/>
  <c r="M3675"/>
  <c r="M3676"/>
  <c r="M3677"/>
  <c r="M3678"/>
  <c r="M3679"/>
  <c r="M3680"/>
  <c r="M3681"/>
  <c r="M3682"/>
  <c r="M3683"/>
  <c r="M3684"/>
  <c r="M3685"/>
  <c r="M3686"/>
  <c r="M3687"/>
  <c r="M3688"/>
  <c r="M3689"/>
  <c r="M3690"/>
  <c r="M3691"/>
  <c r="M3692"/>
  <c r="M3693"/>
  <c r="M3694"/>
  <c r="M3695"/>
  <c r="M3696"/>
  <c r="M3697"/>
  <c r="M3698"/>
  <c r="M3699"/>
  <c r="M3700"/>
  <c r="M3701"/>
  <c r="M3702"/>
  <c r="M3703"/>
  <c r="M3704"/>
  <c r="M3705"/>
  <c r="M3706"/>
  <c r="M3707"/>
  <c r="M3708"/>
  <c r="M3709"/>
  <c r="M3710"/>
  <c r="M3711"/>
  <c r="M3712"/>
  <c r="M3713"/>
  <c r="M3714"/>
  <c r="M3715"/>
  <c r="M3716"/>
  <c r="M3717"/>
  <c r="M3718"/>
  <c r="M3719"/>
  <c r="M3720"/>
  <c r="M3721"/>
  <c r="M3722"/>
  <c r="M3723"/>
  <c r="M3724"/>
  <c r="M3725"/>
  <c r="M3726"/>
  <c r="M3727"/>
  <c r="M3728"/>
  <c r="M3729"/>
  <c r="M3730"/>
  <c r="M3731"/>
  <c r="M3732"/>
  <c r="M3733"/>
  <c r="M3734"/>
  <c r="M3735"/>
  <c r="M3736"/>
  <c r="M3737"/>
  <c r="M3738"/>
  <c r="M3739"/>
  <c r="M3740"/>
  <c r="M3741"/>
  <c r="M3742"/>
  <c r="M3743"/>
  <c r="M3744"/>
  <c r="M3745"/>
  <c r="M3746"/>
  <c r="M3747"/>
  <c r="M3748"/>
  <c r="M3749"/>
  <c r="M3750"/>
  <c r="M3751"/>
  <c r="M3752"/>
  <c r="M3753"/>
  <c r="M3754"/>
  <c r="M3755"/>
  <c r="M3756"/>
  <c r="M3757"/>
  <c r="M3758"/>
  <c r="M3759"/>
  <c r="M3760"/>
  <c r="M3761"/>
  <c r="M3762"/>
  <c r="M3763"/>
  <c r="M3764"/>
  <c r="M3765"/>
  <c r="M3766"/>
  <c r="M3767"/>
  <c r="M3768"/>
  <c r="M3769"/>
  <c r="M3770"/>
  <c r="M3771"/>
  <c r="M3772"/>
  <c r="M3773"/>
  <c r="M3774"/>
  <c r="M3775"/>
  <c r="M3776"/>
  <c r="M3777"/>
  <c r="M3778"/>
  <c r="M3779"/>
  <c r="M3780"/>
  <c r="M3781"/>
  <c r="M3782"/>
  <c r="M3783"/>
  <c r="M3784"/>
  <c r="M3785"/>
  <c r="M3786"/>
  <c r="M3787"/>
  <c r="M3788"/>
  <c r="M3789"/>
  <c r="M3790"/>
  <c r="M3791"/>
  <c r="M3792"/>
  <c r="M3793"/>
  <c r="M3794"/>
  <c r="M3795"/>
  <c r="M3796"/>
  <c r="M3797"/>
  <c r="M3798"/>
  <c r="M3799"/>
  <c r="M3800"/>
  <c r="M3801"/>
  <c r="M3802"/>
  <c r="M3803"/>
  <c r="M3804"/>
  <c r="M3805"/>
  <c r="M3806"/>
  <c r="M3807"/>
  <c r="M3808"/>
  <c r="M3809"/>
  <c r="M3810"/>
  <c r="M3811"/>
  <c r="M3812"/>
  <c r="M3813"/>
  <c r="M3814"/>
  <c r="M3815"/>
  <c r="M3816"/>
  <c r="M3817"/>
  <c r="M3818"/>
  <c r="M3819"/>
  <c r="M3820"/>
  <c r="M3821"/>
  <c r="M3822"/>
  <c r="M3823"/>
  <c r="M3824"/>
  <c r="M3825"/>
  <c r="M3826"/>
  <c r="M3827"/>
  <c r="M3828"/>
  <c r="M3829"/>
  <c r="M3830"/>
  <c r="M3831"/>
  <c r="M3832"/>
  <c r="M3833"/>
  <c r="M3834"/>
  <c r="M3835"/>
  <c r="M3836"/>
  <c r="M3837"/>
  <c r="M3838"/>
  <c r="M3839"/>
  <c r="M3840"/>
  <c r="M3841"/>
  <c r="M3842"/>
  <c r="M3843"/>
  <c r="M3844"/>
  <c r="M3845"/>
  <c r="M3846"/>
  <c r="M3847"/>
  <c r="M3848"/>
  <c r="M3849"/>
  <c r="M3850"/>
  <c r="M3851"/>
  <c r="M3852"/>
  <c r="M3853"/>
  <c r="M3854"/>
  <c r="M3855"/>
  <c r="M3856"/>
  <c r="M3857"/>
  <c r="M3858"/>
  <c r="M3859"/>
  <c r="M3860"/>
  <c r="M3861"/>
  <c r="M3862"/>
  <c r="M3863"/>
  <c r="M3864"/>
  <c r="M3865"/>
  <c r="M3866"/>
  <c r="M3867"/>
  <c r="M3868"/>
  <c r="M3869"/>
  <c r="M3870"/>
  <c r="M3871"/>
  <c r="M3872"/>
  <c r="M3873"/>
  <c r="M3874"/>
  <c r="M3875"/>
  <c r="M3876"/>
  <c r="M3877"/>
  <c r="M3878"/>
  <c r="M3879"/>
  <c r="M3880"/>
  <c r="M3881"/>
  <c r="M3882"/>
  <c r="M3883"/>
  <c r="M3884"/>
  <c r="M3885"/>
  <c r="M3886"/>
  <c r="M3887"/>
  <c r="M3888"/>
  <c r="M3889"/>
  <c r="M3890"/>
  <c r="M3891"/>
  <c r="M3892"/>
  <c r="M3893"/>
  <c r="M3894"/>
  <c r="M3895"/>
  <c r="M3896"/>
  <c r="M3897"/>
  <c r="M3898"/>
  <c r="M3899"/>
  <c r="M3900"/>
  <c r="M3901"/>
  <c r="M3902"/>
  <c r="M3903"/>
  <c r="M3904"/>
  <c r="M3905"/>
  <c r="M3906"/>
  <c r="M3907"/>
  <c r="M3908"/>
  <c r="M3909"/>
  <c r="M3910"/>
  <c r="M3911"/>
  <c r="M3912"/>
  <c r="M3913"/>
  <c r="M3914"/>
  <c r="M3915"/>
  <c r="M3916"/>
  <c r="M3917"/>
  <c r="M3918"/>
  <c r="M3919"/>
  <c r="M3920"/>
  <c r="M3921"/>
  <c r="M3922"/>
  <c r="M3923"/>
  <c r="M3924"/>
  <c r="M3925"/>
  <c r="M3926"/>
  <c r="M3927"/>
  <c r="M3928"/>
  <c r="M3929"/>
  <c r="M3930"/>
  <c r="M3931"/>
  <c r="M3932"/>
  <c r="M3933"/>
  <c r="M3934"/>
  <c r="M3935"/>
  <c r="M3936"/>
  <c r="M3937"/>
  <c r="M3938"/>
  <c r="M3939"/>
  <c r="M3940"/>
  <c r="M3941"/>
  <c r="M3942"/>
  <c r="M3943"/>
  <c r="M3944"/>
  <c r="M3945"/>
  <c r="M3946"/>
  <c r="M3947"/>
  <c r="M3948"/>
  <c r="M3949"/>
  <c r="M3950"/>
  <c r="M3951"/>
  <c r="M3952"/>
  <c r="M3953"/>
  <c r="M3954"/>
  <c r="M3955"/>
  <c r="M3956"/>
  <c r="M3957"/>
  <c r="M3958"/>
  <c r="M3959"/>
  <c r="M3960"/>
  <c r="M3961"/>
  <c r="M3962"/>
  <c r="M3963"/>
  <c r="M3964"/>
  <c r="M3965"/>
  <c r="M3966"/>
  <c r="M3967"/>
  <c r="M3968"/>
  <c r="M3969"/>
  <c r="M3970"/>
  <c r="M3971"/>
  <c r="M3972"/>
  <c r="M3973"/>
  <c r="M3974"/>
  <c r="M3975"/>
  <c r="M3976"/>
  <c r="M3977"/>
  <c r="M3978"/>
  <c r="M3979"/>
  <c r="M3980"/>
  <c r="M3981"/>
  <c r="M3982"/>
  <c r="M3983"/>
  <c r="M3984"/>
  <c r="M3985"/>
  <c r="M3986"/>
  <c r="M3987"/>
  <c r="M3988"/>
  <c r="M3989"/>
  <c r="M3990"/>
  <c r="M3991"/>
  <c r="M3992"/>
  <c r="M3993"/>
  <c r="M3994"/>
  <c r="M3995"/>
  <c r="M3996"/>
  <c r="M3997"/>
  <c r="M3998"/>
  <c r="M3999"/>
  <c r="M4000"/>
  <c r="M4001"/>
  <c r="M4002"/>
  <c r="M4003"/>
  <c r="M4004"/>
  <c r="M4005"/>
  <c r="M4006"/>
  <c r="M4007"/>
  <c r="M4008"/>
  <c r="M4009"/>
  <c r="M4010"/>
  <c r="M4011"/>
  <c r="M4012"/>
  <c r="M4013"/>
  <c r="M4014"/>
  <c r="M4015"/>
  <c r="M4016"/>
  <c r="M4017"/>
  <c r="M4018"/>
  <c r="M4019"/>
  <c r="M4020"/>
  <c r="M4021"/>
  <c r="M4022"/>
  <c r="M4023"/>
  <c r="M4024"/>
  <c r="M4025"/>
  <c r="M4026"/>
  <c r="M4027"/>
  <c r="M4028"/>
  <c r="M4029"/>
  <c r="M4030"/>
  <c r="M4031"/>
  <c r="M4032"/>
  <c r="M4033"/>
  <c r="M4034"/>
  <c r="M4035"/>
  <c r="M4036"/>
  <c r="M4037"/>
  <c r="M4038"/>
  <c r="M4039"/>
  <c r="M4040"/>
  <c r="M4041"/>
  <c r="M4042"/>
  <c r="M4043"/>
  <c r="M4044"/>
  <c r="M4045"/>
  <c r="M4046"/>
  <c r="M4047"/>
  <c r="M4048"/>
  <c r="M4049"/>
  <c r="M4050"/>
  <c r="M4051"/>
  <c r="M4052"/>
  <c r="M4053"/>
  <c r="M4054"/>
  <c r="M4055"/>
  <c r="M4056"/>
  <c r="M4057"/>
  <c r="M4058"/>
  <c r="M4059"/>
  <c r="M4060"/>
  <c r="M4061"/>
  <c r="M4062"/>
  <c r="M4063"/>
  <c r="M4064"/>
  <c r="M4065"/>
  <c r="M4066"/>
  <c r="M4067"/>
  <c r="M4068"/>
  <c r="M4069"/>
  <c r="M4070"/>
  <c r="M4071"/>
  <c r="M4072"/>
  <c r="M4073"/>
  <c r="M4074"/>
  <c r="M4075"/>
  <c r="M4076"/>
  <c r="M4077"/>
  <c r="M4078"/>
  <c r="M4079"/>
  <c r="M4080"/>
  <c r="M4081"/>
  <c r="M4082"/>
  <c r="M4083"/>
  <c r="M4084"/>
  <c r="M4085"/>
  <c r="M4086"/>
  <c r="M4087"/>
  <c r="M4088"/>
  <c r="M4089"/>
  <c r="M4090"/>
  <c r="M4091"/>
  <c r="M4092"/>
  <c r="M4093"/>
  <c r="M4094"/>
  <c r="M4095"/>
  <c r="M4096"/>
  <c r="M4097"/>
  <c r="M4098"/>
  <c r="M4099"/>
  <c r="M4100"/>
  <c r="M4101"/>
  <c r="M4102"/>
  <c r="M4103"/>
  <c r="M4104"/>
  <c r="M4105"/>
  <c r="M4106"/>
  <c r="M4107"/>
  <c r="M4108"/>
  <c r="M4109"/>
  <c r="M4110"/>
  <c r="M4111"/>
  <c r="M4112"/>
  <c r="M4113"/>
  <c r="M4114"/>
  <c r="M4115"/>
  <c r="M4116"/>
  <c r="M4117"/>
  <c r="M4118"/>
  <c r="M4119"/>
  <c r="M4120"/>
  <c r="M4121"/>
  <c r="M4122"/>
  <c r="M4123"/>
  <c r="M4124"/>
  <c r="M4125"/>
  <c r="M4126"/>
  <c r="M4127"/>
  <c r="M4128"/>
  <c r="M4129"/>
  <c r="M4130"/>
  <c r="M4131"/>
  <c r="M4132"/>
  <c r="M4133"/>
  <c r="M4134"/>
  <c r="M4135"/>
  <c r="M4136"/>
  <c r="M4137"/>
  <c r="M4138"/>
  <c r="M4139"/>
  <c r="M4140"/>
  <c r="M4141"/>
  <c r="M4142"/>
  <c r="M4143"/>
  <c r="M4144"/>
  <c r="M4145"/>
  <c r="M4146"/>
  <c r="M4147"/>
  <c r="M4148"/>
  <c r="M4149"/>
  <c r="M4150"/>
  <c r="M4151"/>
  <c r="M4152"/>
  <c r="M4153"/>
  <c r="M4154"/>
  <c r="M4155"/>
  <c r="M4156"/>
  <c r="M4157"/>
  <c r="M4158"/>
  <c r="M4159"/>
  <c r="M4160"/>
  <c r="M4161"/>
  <c r="M4162"/>
  <c r="M4163"/>
  <c r="M4164"/>
  <c r="M4165"/>
  <c r="M4166"/>
  <c r="M4167"/>
  <c r="M4168"/>
  <c r="M4169"/>
  <c r="M4170"/>
  <c r="M4171"/>
  <c r="M4172"/>
  <c r="M4173"/>
  <c r="M4174"/>
  <c r="M4175"/>
  <c r="M4176"/>
  <c r="M4177"/>
  <c r="M4178"/>
  <c r="M4179"/>
  <c r="M4180"/>
  <c r="M4181"/>
  <c r="M4182"/>
  <c r="M4183"/>
  <c r="M4184"/>
  <c r="M4185"/>
  <c r="M4186"/>
  <c r="M4187"/>
  <c r="M4188"/>
  <c r="M4189"/>
  <c r="M4190"/>
  <c r="M4191"/>
  <c r="M4192"/>
  <c r="M4193"/>
  <c r="M4194"/>
  <c r="M4195"/>
  <c r="M4196"/>
  <c r="M4197"/>
  <c r="M4198"/>
  <c r="M4199"/>
  <c r="M4200"/>
  <c r="M4201"/>
  <c r="M4202"/>
  <c r="M4203"/>
  <c r="M4204"/>
  <c r="M4205"/>
  <c r="M4206"/>
  <c r="M4207"/>
  <c r="M4208"/>
  <c r="M4209"/>
  <c r="M4210"/>
  <c r="M4211"/>
  <c r="M4212"/>
  <c r="M4213"/>
  <c r="M4214"/>
  <c r="M4215"/>
  <c r="M4216"/>
  <c r="M4217"/>
  <c r="M4218"/>
  <c r="M4219"/>
  <c r="M4220"/>
  <c r="M4221"/>
  <c r="M4222"/>
  <c r="M4223"/>
  <c r="M4224"/>
  <c r="M4225"/>
  <c r="M4226"/>
  <c r="M4227"/>
  <c r="M4228"/>
  <c r="M4229"/>
  <c r="M4230"/>
  <c r="M4231"/>
  <c r="M4232"/>
  <c r="M4233"/>
  <c r="M4234"/>
  <c r="M4235"/>
  <c r="M4236"/>
  <c r="M4237"/>
  <c r="M4238"/>
  <c r="M4239"/>
  <c r="M4240"/>
  <c r="M4241"/>
  <c r="M4242"/>
  <c r="M4243"/>
  <c r="M4244"/>
  <c r="M4245"/>
  <c r="M4246"/>
  <c r="M4247"/>
  <c r="M4248"/>
  <c r="M4249"/>
  <c r="M4250"/>
  <c r="M4251"/>
  <c r="M4252"/>
  <c r="M4253"/>
  <c r="M4254"/>
  <c r="M4255"/>
  <c r="M4256"/>
  <c r="M4257"/>
  <c r="M4258"/>
  <c r="M4259"/>
  <c r="M4260"/>
  <c r="M4261"/>
  <c r="M4262"/>
  <c r="M4263"/>
  <c r="M4264"/>
  <c r="M4265"/>
  <c r="M4266"/>
  <c r="M4267"/>
  <c r="M4268"/>
  <c r="M4269"/>
  <c r="M4270"/>
  <c r="M4271"/>
  <c r="M4272"/>
  <c r="M4273"/>
  <c r="M4274"/>
  <c r="M4275"/>
  <c r="M4276"/>
  <c r="M4277"/>
  <c r="M4278"/>
  <c r="M4279"/>
  <c r="M4280"/>
  <c r="M4281"/>
  <c r="M4282"/>
  <c r="M4283"/>
  <c r="M4284"/>
  <c r="M4285"/>
  <c r="M4286"/>
  <c r="M4287"/>
  <c r="M4288"/>
  <c r="M4289"/>
  <c r="M4290"/>
  <c r="M4291"/>
  <c r="M4292"/>
  <c r="M4293"/>
  <c r="M4294"/>
  <c r="M4295"/>
  <c r="M4296"/>
  <c r="M4297"/>
  <c r="M4298"/>
  <c r="M4299"/>
  <c r="M4300"/>
  <c r="M4301"/>
  <c r="M4302"/>
  <c r="M4303"/>
  <c r="M4304"/>
  <c r="M4305"/>
  <c r="M4306"/>
  <c r="M4307"/>
  <c r="M4308"/>
  <c r="M4309"/>
  <c r="M4310"/>
  <c r="M4311"/>
  <c r="M4312"/>
  <c r="M4313"/>
  <c r="M4314"/>
  <c r="M4315"/>
  <c r="M4316"/>
  <c r="M4317"/>
  <c r="M4318"/>
  <c r="M4319"/>
  <c r="M4320"/>
  <c r="M4321"/>
  <c r="M4322"/>
  <c r="M4323"/>
  <c r="M4324"/>
  <c r="M4325"/>
  <c r="M4326"/>
  <c r="M4327"/>
  <c r="M4328"/>
  <c r="M4329"/>
  <c r="M4330"/>
  <c r="M4331"/>
  <c r="M4332"/>
  <c r="M4333"/>
  <c r="M4334"/>
  <c r="M4335"/>
  <c r="M4336"/>
  <c r="M4337"/>
  <c r="M4338"/>
  <c r="M4339"/>
  <c r="M4340"/>
  <c r="M4341"/>
  <c r="M4342"/>
  <c r="M4343"/>
  <c r="M4344"/>
  <c r="M4345"/>
  <c r="M4346"/>
  <c r="M4347"/>
  <c r="M4348"/>
  <c r="M4349"/>
  <c r="M4350"/>
  <c r="M4351"/>
  <c r="M4352"/>
  <c r="M4353"/>
  <c r="M4354"/>
  <c r="M4355"/>
  <c r="M4356"/>
  <c r="M4357"/>
  <c r="M4358"/>
  <c r="M4359"/>
  <c r="M4360"/>
  <c r="M4361"/>
  <c r="M4362"/>
  <c r="M4363"/>
  <c r="M4364"/>
  <c r="M4365"/>
  <c r="M4366"/>
  <c r="M4367"/>
  <c r="M4368"/>
  <c r="M4369"/>
  <c r="M4370"/>
  <c r="M4371"/>
  <c r="M4372"/>
  <c r="M4373"/>
  <c r="M4374"/>
  <c r="M4375"/>
  <c r="M4376"/>
  <c r="M4377"/>
  <c r="M4378"/>
  <c r="M4379"/>
  <c r="M4380"/>
  <c r="M4381"/>
  <c r="M4382"/>
  <c r="M4383"/>
  <c r="M4384"/>
  <c r="M4385"/>
  <c r="M4386"/>
  <c r="M4387"/>
  <c r="M4388"/>
  <c r="M4389"/>
  <c r="M4390"/>
  <c r="M4391"/>
  <c r="M4392"/>
  <c r="M4393"/>
  <c r="M4394"/>
  <c r="M4395"/>
  <c r="M4396"/>
  <c r="M4397"/>
  <c r="M4398"/>
  <c r="M4399"/>
  <c r="M4400"/>
  <c r="M4401"/>
  <c r="M4402"/>
  <c r="M4403"/>
  <c r="M4404"/>
  <c r="M4405"/>
  <c r="M4406"/>
  <c r="M4407"/>
  <c r="M4408"/>
  <c r="M4409"/>
  <c r="M4410"/>
  <c r="M4411"/>
  <c r="M4412"/>
  <c r="M4413"/>
  <c r="M4414"/>
  <c r="M4415"/>
  <c r="M4416"/>
  <c r="M4417"/>
  <c r="M4418"/>
  <c r="M4419"/>
  <c r="M4420"/>
  <c r="M4421"/>
  <c r="M4422"/>
  <c r="M4423"/>
  <c r="M4424"/>
  <c r="M4425"/>
  <c r="M4426"/>
  <c r="M4427"/>
  <c r="M4428"/>
  <c r="M4429"/>
  <c r="M4430"/>
  <c r="M4431"/>
  <c r="M4432"/>
  <c r="M4433"/>
  <c r="M4434"/>
  <c r="M4435"/>
  <c r="M4436"/>
  <c r="M4437"/>
  <c r="M4438"/>
  <c r="M4439"/>
  <c r="M4440"/>
  <c r="M4441"/>
  <c r="M4442"/>
  <c r="M4443"/>
  <c r="M4444"/>
  <c r="M4445"/>
  <c r="M4446"/>
  <c r="M4447"/>
  <c r="M4448"/>
  <c r="M4449"/>
  <c r="M4450"/>
  <c r="M4451"/>
  <c r="M4452"/>
  <c r="M4453"/>
  <c r="M4454"/>
  <c r="M4455"/>
  <c r="M4456"/>
  <c r="M4457"/>
  <c r="M4458"/>
  <c r="M4459"/>
  <c r="M4460"/>
  <c r="M4461"/>
  <c r="M4462"/>
  <c r="M4463"/>
  <c r="M4464"/>
  <c r="M4465"/>
  <c r="M4466"/>
  <c r="M4467"/>
  <c r="M4468"/>
  <c r="M4469"/>
  <c r="M4470"/>
  <c r="M4471"/>
  <c r="M4472"/>
  <c r="M4473"/>
  <c r="M4474"/>
  <c r="M4475"/>
  <c r="M4476"/>
  <c r="M4477"/>
  <c r="M4478"/>
  <c r="M4479"/>
  <c r="M4480"/>
  <c r="M4481"/>
  <c r="M4482"/>
  <c r="M4483"/>
  <c r="M4484"/>
  <c r="M4485"/>
  <c r="M4486"/>
  <c r="M4487"/>
  <c r="M4488"/>
  <c r="M4489"/>
  <c r="M4490"/>
  <c r="M4491"/>
  <c r="M4492"/>
  <c r="M4493"/>
  <c r="M4494"/>
  <c r="M4495"/>
  <c r="M4496"/>
  <c r="M4497"/>
  <c r="M4498"/>
  <c r="M4499"/>
  <c r="M4500"/>
  <c r="M4501"/>
  <c r="M4502"/>
  <c r="M4503"/>
  <c r="M4504"/>
  <c r="M4505"/>
  <c r="M4506"/>
  <c r="M4507"/>
  <c r="M4508"/>
  <c r="M4509"/>
  <c r="M4510"/>
  <c r="M4511"/>
  <c r="M4512"/>
  <c r="M4513"/>
  <c r="M4514"/>
  <c r="M4515"/>
  <c r="M4516"/>
  <c r="M4517"/>
  <c r="M4518"/>
  <c r="M4519"/>
  <c r="M4520"/>
  <c r="M4521"/>
  <c r="M4522"/>
  <c r="M4523"/>
  <c r="M4524"/>
  <c r="M4525"/>
  <c r="M4526"/>
  <c r="M4527"/>
  <c r="M4528"/>
  <c r="M4529"/>
  <c r="M4530"/>
  <c r="M4531"/>
  <c r="M4532"/>
  <c r="M4533"/>
  <c r="M4534"/>
  <c r="M4535"/>
  <c r="M4536"/>
  <c r="M4537"/>
  <c r="M4538"/>
  <c r="M4539"/>
  <c r="M4540"/>
  <c r="M4541"/>
  <c r="M4542"/>
  <c r="M4543"/>
  <c r="M4544"/>
  <c r="M4545"/>
  <c r="M4546"/>
  <c r="M4547"/>
  <c r="M4548"/>
  <c r="M4549"/>
  <c r="M4550"/>
  <c r="M4551"/>
  <c r="M4552"/>
  <c r="M4553"/>
  <c r="M4554"/>
  <c r="M4555"/>
  <c r="M4556"/>
  <c r="M4557"/>
  <c r="M4558"/>
  <c r="M4559"/>
  <c r="M4560"/>
  <c r="M4561"/>
  <c r="M4562"/>
  <c r="M4563"/>
  <c r="M4564"/>
  <c r="M4565"/>
  <c r="M4566"/>
  <c r="M4567"/>
  <c r="M4568"/>
  <c r="M4569"/>
  <c r="M4570"/>
  <c r="M4571"/>
  <c r="M4572"/>
  <c r="M4573"/>
  <c r="M4574"/>
  <c r="M4575"/>
  <c r="M4576"/>
  <c r="M4577"/>
  <c r="M4578"/>
  <c r="M4579"/>
  <c r="M4580"/>
  <c r="M4581"/>
  <c r="M4582"/>
  <c r="M4583"/>
  <c r="M4584"/>
  <c r="M4585"/>
  <c r="M4586"/>
  <c r="M4587"/>
  <c r="M4588"/>
  <c r="M4589"/>
  <c r="M4590"/>
  <c r="M4591"/>
  <c r="M4592"/>
  <c r="M4593"/>
  <c r="M4594"/>
  <c r="M4595"/>
  <c r="M4596"/>
  <c r="M4597"/>
  <c r="M4598"/>
  <c r="M4599"/>
  <c r="M4600"/>
  <c r="M4601"/>
  <c r="M4602"/>
  <c r="M4603"/>
  <c r="M4604"/>
  <c r="M4605"/>
  <c r="M4606"/>
  <c r="M4607"/>
  <c r="M4608"/>
  <c r="M4609"/>
  <c r="M4610"/>
  <c r="M4611"/>
  <c r="M4612"/>
  <c r="M4613"/>
  <c r="M4614"/>
  <c r="M4615"/>
  <c r="M4616"/>
  <c r="M4617"/>
  <c r="M4618"/>
  <c r="M4619"/>
  <c r="M4620"/>
  <c r="M4621"/>
  <c r="M4622"/>
  <c r="M4623"/>
  <c r="M4624"/>
  <c r="M4625"/>
  <c r="M4626"/>
  <c r="M4627"/>
  <c r="M4628"/>
  <c r="M4629"/>
  <c r="M4630"/>
  <c r="M4631"/>
  <c r="M4632"/>
  <c r="M4633"/>
  <c r="M4634"/>
  <c r="M4635"/>
  <c r="M4636"/>
  <c r="M4637"/>
  <c r="M4638"/>
  <c r="M4639"/>
  <c r="M4640"/>
  <c r="M4641"/>
  <c r="M4642"/>
  <c r="M4643"/>
  <c r="M4644"/>
  <c r="M4645"/>
  <c r="M4646"/>
  <c r="M4647"/>
  <c r="M4648"/>
  <c r="M4649"/>
  <c r="M4650"/>
  <c r="M4651"/>
  <c r="M4652"/>
  <c r="M4653"/>
  <c r="M4654"/>
  <c r="M4655"/>
  <c r="M4656"/>
  <c r="M4657"/>
  <c r="M4658"/>
  <c r="M4659"/>
  <c r="M4660"/>
  <c r="M4661"/>
  <c r="M4662"/>
  <c r="M4663"/>
  <c r="M4664"/>
  <c r="M4665"/>
  <c r="M4666"/>
  <c r="M4667"/>
  <c r="M4668"/>
  <c r="M4669"/>
  <c r="M4670"/>
  <c r="M4671"/>
  <c r="M4672"/>
  <c r="M4673"/>
  <c r="M4674"/>
  <c r="M4675"/>
  <c r="M4676"/>
  <c r="M4677"/>
  <c r="M4678"/>
  <c r="M4679"/>
  <c r="M4680"/>
  <c r="M4681"/>
  <c r="M4682"/>
  <c r="M4683"/>
  <c r="M4684"/>
  <c r="M4685"/>
  <c r="M4686"/>
  <c r="M4687"/>
  <c r="M4688"/>
  <c r="M4689"/>
  <c r="M4690"/>
  <c r="M4691"/>
  <c r="M4692"/>
  <c r="M4693"/>
  <c r="M4694"/>
  <c r="M4695"/>
  <c r="M4696"/>
  <c r="M4697"/>
  <c r="M4698"/>
  <c r="M4699"/>
  <c r="M4700"/>
  <c r="M4701"/>
  <c r="M4702"/>
  <c r="M4703"/>
  <c r="M4704"/>
  <c r="M4705"/>
  <c r="M4706"/>
  <c r="M4707"/>
  <c r="M4708"/>
  <c r="M4709"/>
  <c r="M4710"/>
  <c r="M4711"/>
  <c r="M4712"/>
  <c r="M4713"/>
  <c r="M4714"/>
  <c r="M4715"/>
  <c r="M4716"/>
  <c r="M4717"/>
  <c r="M4718"/>
  <c r="M4719"/>
  <c r="M4720"/>
  <c r="M4721"/>
  <c r="M4722"/>
  <c r="M4723"/>
  <c r="M4724"/>
  <c r="M4725"/>
  <c r="M4726"/>
  <c r="M4727"/>
  <c r="M4728"/>
  <c r="M4729"/>
  <c r="M4730"/>
  <c r="M4731"/>
  <c r="M4732"/>
  <c r="M4733"/>
  <c r="M4734"/>
  <c r="M4735"/>
  <c r="M4736"/>
  <c r="M4737"/>
  <c r="M4738"/>
  <c r="M4739"/>
  <c r="M4740"/>
  <c r="M4741"/>
  <c r="M4742"/>
  <c r="M4743"/>
  <c r="M4744"/>
  <c r="M4745"/>
  <c r="M4746"/>
  <c r="M4747"/>
  <c r="M4748"/>
  <c r="M4749"/>
  <c r="M4750"/>
  <c r="M4751"/>
  <c r="M4752"/>
  <c r="M4753"/>
  <c r="M4754"/>
  <c r="M4755"/>
  <c r="M4756"/>
  <c r="M4757"/>
  <c r="M4758"/>
  <c r="M4759"/>
  <c r="M4760"/>
  <c r="M4761"/>
  <c r="M4762"/>
  <c r="M4763"/>
  <c r="M4764"/>
  <c r="M4765"/>
  <c r="M4766"/>
  <c r="M4767"/>
  <c r="M4768"/>
  <c r="M4769"/>
  <c r="M4770"/>
  <c r="M4771"/>
  <c r="M4772"/>
  <c r="M4773"/>
  <c r="M4774"/>
  <c r="M4775"/>
  <c r="M4776"/>
  <c r="M4777"/>
  <c r="M4778"/>
  <c r="M4779"/>
  <c r="M4780"/>
  <c r="M4781"/>
  <c r="M4782"/>
  <c r="M4783"/>
  <c r="M4784"/>
  <c r="M4785"/>
  <c r="M4786"/>
  <c r="M4787"/>
  <c r="M4788"/>
  <c r="M4789"/>
  <c r="M4790"/>
  <c r="M4791"/>
  <c r="M4792"/>
  <c r="M4793"/>
  <c r="M4794"/>
  <c r="M4795"/>
  <c r="M4796"/>
  <c r="M4797"/>
  <c r="M4798"/>
  <c r="M4799"/>
  <c r="M4800"/>
  <c r="M4801"/>
  <c r="M4802"/>
  <c r="M4803"/>
  <c r="M4804"/>
  <c r="M4805"/>
  <c r="M4806"/>
  <c r="M4807"/>
  <c r="M4808"/>
  <c r="M4809"/>
  <c r="M4810"/>
  <c r="M4811"/>
  <c r="M4812"/>
  <c r="M4813"/>
  <c r="M4814"/>
  <c r="M4815"/>
  <c r="M4816"/>
  <c r="M4817"/>
  <c r="M4818"/>
  <c r="M4819"/>
  <c r="M4820"/>
  <c r="M4821"/>
  <c r="M4822"/>
  <c r="M4823"/>
  <c r="M4824"/>
  <c r="M4825"/>
  <c r="M4826"/>
  <c r="M4827"/>
  <c r="M4828"/>
  <c r="M4829"/>
  <c r="M4830"/>
  <c r="M4831"/>
  <c r="M4832"/>
  <c r="M4833"/>
  <c r="M4834"/>
  <c r="M4835"/>
  <c r="M4836"/>
  <c r="M4837"/>
  <c r="M4838"/>
  <c r="M4839"/>
  <c r="M4840"/>
  <c r="M4841"/>
  <c r="M4842"/>
  <c r="M4843"/>
  <c r="M4844"/>
  <c r="M4845"/>
  <c r="M4846"/>
  <c r="M4847"/>
  <c r="M4848"/>
  <c r="M4849"/>
  <c r="M4850"/>
  <c r="M4851"/>
  <c r="M4852"/>
  <c r="M4853"/>
  <c r="M4854"/>
  <c r="M4855"/>
  <c r="M4856"/>
  <c r="M4857"/>
  <c r="M4858"/>
  <c r="M4859"/>
  <c r="M4860"/>
  <c r="M4861"/>
  <c r="M4862"/>
  <c r="M4863"/>
  <c r="M4864"/>
  <c r="M4865"/>
  <c r="M4866"/>
  <c r="M4867"/>
  <c r="M4868"/>
  <c r="M4869"/>
  <c r="M4870"/>
  <c r="M4871"/>
  <c r="M4872"/>
  <c r="M4873"/>
  <c r="M4874"/>
  <c r="M4875"/>
  <c r="M4876"/>
  <c r="M4877"/>
  <c r="M4878"/>
  <c r="M4879"/>
  <c r="M4880"/>
  <c r="M4881"/>
  <c r="M4882"/>
  <c r="M4883"/>
  <c r="M4884"/>
  <c r="M4885"/>
  <c r="M4886"/>
  <c r="M4887"/>
  <c r="M4888"/>
  <c r="M4889"/>
  <c r="M4890"/>
  <c r="M4891"/>
  <c r="M4892"/>
  <c r="M4893"/>
  <c r="M4894"/>
  <c r="M4895"/>
  <c r="M4896"/>
  <c r="M4897"/>
  <c r="M4898"/>
  <c r="M4899"/>
  <c r="M4900"/>
  <c r="M4901"/>
  <c r="M4902"/>
  <c r="M4903"/>
  <c r="M4904"/>
  <c r="M4905"/>
  <c r="M4906"/>
  <c r="M4907"/>
  <c r="M4908"/>
  <c r="M4909"/>
  <c r="M4910"/>
  <c r="M4911"/>
  <c r="M4912"/>
  <c r="M4913"/>
  <c r="M4914"/>
  <c r="M4915"/>
  <c r="M4916"/>
  <c r="M4917"/>
  <c r="M4918"/>
  <c r="M4919"/>
  <c r="M4920"/>
  <c r="M4921"/>
  <c r="M4922"/>
  <c r="M4923"/>
  <c r="M4924"/>
  <c r="M4925"/>
  <c r="M4926"/>
  <c r="M4927"/>
  <c r="M4928"/>
  <c r="M4929"/>
  <c r="M4930"/>
  <c r="M4931"/>
  <c r="M4932"/>
  <c r="M4933"/>
  <c r="M4934"/>
  <c r="M4935"/>
  <c r="M4936"/>
  <c r="M4937"/>
  <c r="M4938"/>
  <c r="M4939"/>
  <c r="M4940"/>
  <c r="M4941"/>
  <c r="M4942"/>
  <c r="M4943"/>
  <c r="M4944"/>
  <c r="M4945"/>
  <c r="M4946"/>
  <c r="M4947"/>
  <c r="M4948"/>
  <c r="M4949"/>
  <c r="M4950"/>
  <c r="M4951"/>
  <c r="M4952"/>
  <c r="M4953"/>
  <c r="M4954"/>
  <c r="M4955"/>
  <c r="M4956"/>
  <c r="M4957"/>
  <c r="M4958"/>
  <c r="M4959"/>
  <c r="M4960"/>
  <c r="M4961"/>
  <c r="M4962"/>
  <c r="M4963"/>
  <c r="M4964"/>
  <c r="M4965"/>
  <c r="M4966"/>
  <c r="M4967"/>
  <c r="M4968"/>
  <c r="M4969"/>
  <c r="M4970"/>
  <c r="M4971"/>
  <c r="M4972"/>
  <c r="M4973"/>
  <c r="M4974"/>
  <c r="M4975"/>
  <c r="M4976"/>
  <c r="M4977"/>
  <c r="M4978"/>
  <c r="M4979"/>
  <c r="M4980"/>
  <c r="M4981"/>
  <c r="M4982"/>
  <c r="M4983"/>
  <c r="M4984"/>
  <c r="M4985"/>
  <c r="M4986"/>
  <c r="M4987"/>
  <c r="M4988"/>
  <c r="M4989"/>
  <c r="M4990"/>
  <c r="M4991"/>
  <c r="M4992"/>
  <c r="M4993"/>
  <c r="M4994"/>
  <c r="M4995"/>
  <c r="M4996"/>
  <c r="M4997"/>
  <c r="M4998"/>
  <c r="M4999"/>
  <c r="M5000"/>
  <c r="M5001"/>
  <c r="M5002"/>
  <c r="M5003"/>
  <c r="M5004"/>
  <c r="M5005"/>
  <c r="M5006"/>
  <c r="M5007"/>
  <c r="M5008"/>
  <c r="M5009"/>
  <c r="M5010"/>
  <c r="M5011"/>
  <c r="M5012"/>
  <c r="M5013"/>
  <c r="M5014"/>
  <c r="M5015"/>
  <c r="M5016"/>
  <c r="M5017"/>
  <c r="M5018"/>
  <c r="M5019"/>
  <c r="M5020"/>
  <c r="M5021"/>
  <c r="M5022"/>
  <c r="M5023"/>
  <c r="M5024"/>
  <c r="M5025"/>
  <c r="M5026"/>
  <c r="M5027"/>
  <c r="M5028"/>
  <c r="M5029"/>
  <c r="M5030"/>
  <c r="M5031"/>
  <c r="M5032"/>
  <c r="M5033"/>
  <c r="M5034"/>
  <c r="M5035"/>
  <c r="M5036"/>
  <c r="M5037"/>
  <c r="M5038"/>
  <c r="M5039"/>
  <c r="M5040"/>
  <c r="M5041"/>
  <c r="M5042"/>
  <c r="M5043"/>
  <c r="M5044"/>
  <c r="M5045"/>
  <c r="M5046"/>
  <c r="M5047"/>
  <c r="M5048"/>
  <c r="M5049"/>
  <c r="M5050"/>
  <c r="M5051"/>
  <c r="M5052"/>
  <c r="M5053"/>
  <c r="M5054"/>
  <c r="M5055"/>
  <c r="M5056"/>
  <c r="M5057"/>
  <c r="M5058"/>
  <c r="M5059"/>
  <c r="M5060"/>
  <c r="M5061"/>
  <c r="M5062"/>
  <c r="M5063"/>
  <c r="M5064"/>
  <c r="M5065"/>
  <c r="M5066"/>
  <c r="M5067"/>
  <c r="M5068"/>
  <c r="M5069"/>
  <c r="M5070"/>
  <c r="M5071"/>
  <c r="M5072"/>
  <c r="M5073"/>
  <c r="M5074"/>
  <c r="M5075"/>
  <c r="M5076"/>
  <c r="M5077"/>
  <c r="M5078"/>
  <c r="M5079"/>
  <c r="M5080"/>
  <c r="M5081"/>
  <c r="M5082"/>
  <c r="M5083"/>
  <c r="M5084"/>
  <c r="M5085"/>
  <c r="M5086"/>
  <c r="M5087"/>
  <c r="M5088"/>
  <c r="M5089"/>
  <c r="M5090"/>
  <c r="M5091"/>
  <c r="M5092"/>
  <c r="M5093"/>
  <c r="M5094"/>
  <c r="M5095"/>
  <c r="M5096"/>
  <c r="M5097"/>
  <c r="M5098"/>
  <c r="M5099"/>
  <c r="M5100"/>
  <c r="M5101"/>
  <c r="M5102"/>
  <c r="M5103"/>
  <c r="M5104"/>
  <c r="M5105"/>
  <c r="M5106"/>
  <c r="M5107"/>
  <c r="M5108"/>
  <c r="M5109"/>
  <c r="M5110"/>
  <c r="M5111"/>
  <c r="M5112"/>
  <c r="M5113"/>
  <c r="M5114"/>
  <c r="M5115"/>
  <c r="M5116"/>
  <c r="M5117"/>
  <c r="M5118"/>
  <c r="M5119"/>
  <c r="M5120"/>
  <c r="M5121"/>
  <c r="M5122"/>
  <c r="M5123"/>
  <c r="M5124"/>
  <c r="M5125"/>
  <c r="M5126"/>
  <c r="M5127"/>
  <c r="M5128"/>
  <c r="M5129"/>
  <c r="M5130"/>
  <c r="M5131"/>
  <c r="M5132"/>
  <c r="M5133"/>
  <c r="M5134"/>
  <c r="M5135"/>
  <c r="M5136"/>
  <c r="M5137"/>
  <c r="M5138"/>
  <c r="M5139"/>
  <c r="M5140"/>
  <c r="M5141"/>
  <c r="M5142"/>
  <c r="M5143"/>
  <c r="M5144"/>
  <c r="M5145"/>
  <c r="M5146"/>
  <c r="M5147"/>
  <c r="M5148"/>
  <c r="M5149"/>
  <c r="M5150"/>
  <c r="M5151"/>
  <c r="M5152"/>
  <c r="M5153"/>
  <c r="M5154"/>
  <c r="M5155"/>
  <c r="M5156"/>
  <c r="M5157"/>
  <c r="M5158"/>
  <c r="M5159"/>
  <c r="M5160"/>
  <c r="M5161"/>
  <c r="M5162"/>
  <c r="M5163"/>
  <c r="M5164"/>
  <c r="M5165"/>
  <c r="M5166"/>
  <c r="M5167"/>
  <c r="M5168"/>
  <c r="M5169"/>
  <c r="M5170"/>
  <c r="M5171"/>
  <c r="M5172"/>
  <c r="M5173"/>
  <c r="M5174"/>
  <c r="M5175"/>
  <c r="M5176"/>
  <c r="M5177"/>
  <c r="M5178"/>
  <c r="M5179"/>
  <c r="M5180"/>
  <c r="M5181"/>
  <c r="M5182"/>
  <c r="M5183"/>
  <c r="M5184"/>
  <c r="M5185"/>
  <c r="M5186"/>
  <c r="M5187"/>
  <c r="M5188"/>
  <c r="M5189"/>
  <c r="M5190"/>
  <c r="M5191"/>
  <c r="M5192"/>
  <c r="M5193"/>
  <c r="M5194"/>
  <c r="M5195"/>
  <c r="M5196"/>
  <c r="M5197"/>
  <c r="M5198"/>
  <c r="M5199"/>
  <c r="M5200"/>
  <c r="M5201"/>
  <c r="M5202"/>
  <c r="M5203"/>
  <c r="M5204"/>
  <c r="M5205"/>
  <c r="M5206"/>
  <c r="M5207"/>
  <c r="M5208"/>
  <c r="M5209"/>
  <c r="M5210"/>
  <c r="M5211"/>
  <c r="M5212"/>
  <c r="M5213"/>
  <c r="M5214"/>
  <c r="M5215"/>
  <c r="M5216"/>
  <c r="M5217"/>
  <c r="M5218"/>
  <c r="M5219"/>
  <c r="M5220"/>
  <c r="M5221"/>
  <c r="M5222"/>
  <c r="M5223"/>
  <c r="M5224"/>
  <c r="M5225"/>
  <c r="M5226"/>
  <c r="M5227"/>
  <c r="M5228"/>
  <c r="M5229"/>
  <c r="M5230"/>
  <c r="M5231"/>
  <c r="M5232"/>
  <c r="M5233"/>
  <c r="M5234"/>
  <c r="M5235"/>
  <c r="M5236"/>
  <c r="M5237"/>
  <c r="M5238"/>
  <c r="M5239"/>
  <c r="M5240"/>
  <c r="M5241"/>
  <c r="M5242"/>
  <c r="M5243"/>
  <c r="M5244"/>
  <c r="M5245"/>
  <c r="M5246"/>
  <c r="M5247"/>
  <c r="M5248"/>
  <c r="M5249"/>
  <c r="M5250"/>
  <c r="M5251"/>
  <c r="M5252"/>
  <c r="M5253"/>
  <c r="M5254"/>
  <c r="M5255"/>
  <c r="M5256"/>
  <c r="M5257"/>
  <c r="M5258"/>
  <c r="M5259"/>
  <c r="M5260"/>
  <c r="M5261"/>
  <c r="M5262"/>
  <c r="M5263"/>
  <c r="M5264"/>
  <c r="M5265"/>
  <c r="M5266"/>
  <c r="M5267"/>
  <c r="M5268"/>
  <c r="M5269"/>
  <c r="M5270"/>
  <c r="M5271"/>
  <c r="M5272"/>
  <c r="M5273"/>
  <c r="M5274"/>
  <c r="M5275"/>
  <c r="M5276"/>
  <c r="M5277"/>
  <c r="M5278"/>
  <c r="M5279"/>
  <c r="M5280"/>
  <c r="M5281"/>
  <c r="M5282"/>
  <c r="M5283"/>
  <c r="M5284"/>
  <c r="M5285"/>
  <c r="M5286"/>
  <c r="M5287"/>
  <c r="M5288"/>
  <c r="M5289"/>
  <c r="M5290"/>
  <c r="M5291"/>
  <c r="M5292"/>
  <c r="M5293"/>
  <c r="M5294"/>
  <c r="M5295"/>
  <c r="M5296"/>
  <c r="M5297"/>
  <c r="M5298"/>
  <c r="M5299"/>
  <c r="M5300"/>
  <c r="M5301"/>
  <c r="M5302"/>
  <c r="M5303"/>
  <c r="M5304"/>
  <c r="M5305"/>
  <c r="M5306"/>
  <c r="M5307"/>
  <c r="M5308"/>
  <c r="M5309"/>
  <c r="M5310"/>
  <c r="M5311"/>
  <c r="M5312"/>
  <c r="M5313"/>
  <c r="M5314"/>
  <c r="M5315"/>
  <c r="M5316"/>
  <c r="M5317"/>
  <c r="M5318"/>
  <c r="M5319"/>
  <c r="M5320"/>
  <c r="M5321"/>
  <c r="M5322"/>
  <c r="M5323"/>
  <c r="M5324"/>
  <c r="M5325"/>
  <c r="M5326"/>
  <c r="M5327"/>
  <c r="M5328"/>
  <c r="M5329"/>
  <c r="M5330"/>
  <c r="M5331"/>
  <c r="M5332"/>
  <c r="M5333"/>
  <c r="M5334"/>
  <c r="M5335"/>
  <c r="M5336"/>
  <c r="M5337"/>
  <c r="M5338"/>
  <c r="M5339"/>
  <c r="M5340"/>
  <c r="M5341"/>
  <c r="M5342"/>
  <c r="M5343"/>
  <c r="M5344"/>
  <c r="M5345"/>
  <c r="M5346"/>
  <c r="M5347"/>
  <c r="M5348"/>
  <c r="M5349"/>
  <c r="M5350"/>
  <c r="M5351"/>
  <c r="M5352"/>
  <c r="M5353"/>
  <c r="M5354"/>
  <c r="M5355"/>
  <c r="M5356"/>
  <c r="M5357"/>
  <c r="M5358"/>
  <c r="M5359"/>
  <c r="M5360"/>
  <c r="M5361"/>
  <c r="M5362"/>
  <c r="M5363"/>
  <c r="M5364"/>
  <c r="M5365"/>
  <c r="M5366"/>
  <c r="M5367"/>
  <c r="M5368"/>
  <c r="M5369"/>
  <c r="M5370"/>
  <c r="M5371"/>
  <c r="M5372"/>
  <c r="M5373"/>
  <c r="M5374"/>
  <c r="M5375"/>
  <c r="M5376"/>
  <c r="M5377"/>
  <c r="M5378"/>
  <c r="M5379"/>
  <c r="M5380"/>
  <c r="M5381"/>
  <c r="M5382"/>
  <c r="M5383"/>
  <c r="M5384"/>
  <c r="M5385"/>
  <c r="M5386"/>
  <c r="M5387"/>
  <c r="M5388"/>
  <c r="M5389"/>
  <c r="M5390"/>
  <c r="M5391"/>
  <c r="M5392"/>
  <c r="M5393"/>
  <c r="M5394"/>
  <c r="M5395"/>
  <c r="M5396"/>
  <c r="M5397"/>
  <c r="M5398"/>
  <c r="M5399"/>
  <c r="M5400"/>
  <c r="M5401"/>
  <c r="M5402"/>
  <c r="M5403"/>
  <c r="M5404"/>
  <c r="M5405"/>
  <c r="M5406"/>
  <c r="M5407"/>
  <c r="M5408"/>
  <c r="M5409"/>
  <c r="M5410"/>
  <c r="M5411"/>
  <c r="M5412"/>
  <c r="M5413"/>
  <c r="M5414"/>
  <c r="M5415"/>
  <c r="M5416"/>
  <c r="M5417"/>
  <c r="M5418"/>
  <c r="M5419"/>
  <c r="M5420"/>
  <c r="M5421"/>
  <c r="M5422"/>
  <c r="M5423"/>
  <c r="M5424"/>
  <c r="M5425"/>
  <c r="M5426"/>
  <c r="M5427"/>
  <c r="M5428"/>
  <c r="M5429"/>
  <c r="M5430"/>
  <c r="M5431"/>
  <c r="M5432"/>
  <c r="M5433"/>
  <c r="M5434"/>
  <c r="M5435"/>
  <c r="M5436"/>
  <c r="M5437"/>
  <c r="M5438"/>
  <c r="M5439"/>
  <c r="M5440"/>
  <c r="M5441"/>
  <c r="M5442"/>
  <c r="M5443"/>
  <c r="M5444"/>
  <c r="M5445"/>
  <c r="M5446"/>
  <c r="M5447"/>
  <c r="M5448"/>
  <c r="M5449"/>
  <c r="M5450"/>
  <c r="M5451"/>
  <c r="M5452"/>
  <c r="M5453"/>
  <c r="M5454"/>
  <c r="M5455"/>
  <c r="M5456"/>
  <c r="M5457"/>
  <c r="M5458"/>
  <c r="M5459"/>
  <c r="M5460"/>
  <c r="M5461"/>
  <c r="M5462"/>
  <c r="M5463"/>
  <c r="M5464"/>
  <c r="M5465"/>
  <c r="M5466"/>
  <c r="M5467"/>
  <c r="M5468"/>
  <c r="M5469"/>
  <c r="M5470"/>
  <c r="M5471"/>
  <c r="M5472"/>
  <c r="M5473"/>
  <c r="M5474"/>
  <c r="M5475"/>
  <c r="M5476"/>
  <c r="M5477"/>
  <c r="M5478"/>
  <c r="M5479"/>
  <c r="M5480"/>
  <c r="M5481"/>
  <c r="M5482"/>
  <c r="M5483"/>
  <c r="M5484"/>
  <c r="M5485"/>
  <c r="M5486"/>
  <c r="M5487"/>
  <c r="M5488"/>
  <c r="M5489"/>
  <c r="M5490"/>
  <c r="M5491"/>
  <c r="M5492"/>
  <c r="M5493"/>
  <c r="M5494"/>
  <c r="M5495"/>
  <c r="M5496"/>
  <c r="M5497"/>
  <c r="M5498"/>
  <c r="M5499"/>
  <c r="M5500"/>
  <c r="M5501"/>
  <c r="M5502"/>
  <c r="M5503"/>
  <c r="M5504"/>
  <c r="M5505"/>
  <c r="M5506"/>
  <c r="M5507"/>
  <c r="M5508"/>
  <c r="M5509"/>
  <c r="M5510"/>
  <c r="M5511"/>
  <c r="M5512"/>
  <c r="M5513"/>
  <c r="M5514"/>
  <c r="M5515"/>
  <c r="M5516"/>
  <c r="M5517"/>
  <c r="M5518"/>
  <c r="M5519"/>
  <c r="M5520"/>
  <c r="M5521"/>
  <c r="M5522"/>
  <c r="M5523"/>
  <c r="M5524"/>
  <c r="M5525"/>
  <c r="M5526"/>
  <c r="M5527"/>
  <c r="M5528"/>
  <c r="M5529"/>
  <c r="M5530"/>
  <c r="M5531"/>
  <c r="M5532"/>
  <c r="M5533"/>
  <c r="M5534"/>
  <c r="M5535"/>
  <c r="M5536"/>
  <c r="M5537"/>
  <c r="M5538"/>
  <c r="M5539"/>
  <c r="M5540"/>
  <c r="M5541"/>
  <c r="M5542"/>
  <c r="M5543"/>
  <c r="M5544"/>
  <c r="M5545"/>
  <c r="M5546"/>
  <c r="M5547"/>
  <c r="M5548"/>
  <c r="M5549"/>
  <c r="M5550"/>
  <c r="M5551"/>
  <c r="M5552"/>
  <c r="M5553"/>
  <c r="M5554"/>
  <c r="M5555"/>
  <c r="M5556"/>
  <c r="M5557"/>
  <c r="M5558"/>
  <c r="M5559"/>
  <c r="M5560"/>
  <c r="M5561"/>
  <c r="M5562"/>
  <c r="M5563"/>
  <c r="M5564"/>
  <c r="M5565"/>
  <c r="M5566"/>
  <c r="M5567"/>
  <c r="M5568"/>
  <c r="M5569"/>
  <c r="M5570"/>
  <c r="M5571"/>
  <c r="M5572"/>
  <c r="M5573"/>
  <c r="M5574"/>
  <c r="M5575"/>
  <c r="M5576"/>
  <c r="M5577"/>
  <c r="M5578"/>
  <c r="M5579"/>
  <c r="M5580"/>
  <c r="M5581"/>
  <c r="M5582"/>
  <c r="M5583"/>
  <c r="M5584"/>
  <c r="M5585"/>
  <c r="M5586"/>
  <c r="M5587"/>
  <c r="M5588"/>
  <c r="M5589"/>
  <c r="M5590"/>
  <c r="M5591"/>
  <c r="M5592"/>
  <c r="M5593"/>
  <c r="M5594"/>
  <c r="M5595"/>
  <c r="M5596"/>
  <c r="M5597"/>
  <c r="M5598"/>
  <c r="M5599"/>
  <c r="M5600"/>
  <c r="M5601"/>
  <c r="M5602"/>
  <c r="M5603"/>
  <c r="M5604"/>
  <c r="M5605"/>
  <c r="M5606"/>
  <c r="M5607"/>
  <c r="M5608"/>
  <c r="M5609"/>
  <c r="M5610"/>
  <c r="M5611"/>
  <c r="M5612"/>
  <c r="M5613"/>
  <c r="M5614"/>
  <c r="M5615"/>
  <c r="M5616"/>
  <c r="M5617"/>
  <c r="M5618"/>
  <c r="M5619"/>
  <c r="M5620"/>
  <c r="M5621"/>
  <c r="M5622"/>
  <c r="M5623"/>
  <c r="M5624"/>
  <c r="M5625"/>
  <c r="M5626"/>
  <c r="M5627"/>
  <c r="M5628"/>
  <c r="M5629"/>
  <c r="M5630"/>
  <c r="M5631"/>
  <c r="M5632"/>
  <c r="M5633"/>
  <c r="M5634"/>
  <c r="M5635"/>
  <c r="M5636"/>
  <c r="M5637"/>
  <c r="M5638"/>
  <c r="M5639"/>
  <c r="M5640"/>
  <c r="M5641"/>
  <c r="M5642"/>
  <c r="M5643"/>
  <c r="M5644"/>
  <c r="M5645"/>
  <c r="M5646"/>
  <c r="M5647"/>
  <c r="M5648"/>
  <c r="M5649"/>
  <c r="M5650"/>
  <c r="M5651"/>
  <c r="M5652"/>
  <c r="M5653"/>
  <c r="M5654"/>
  <c r="M5655"/>
  <c r="M5656"/>
  <c r="M5657"/>
  <c r="M5658"/>
  <c r="M5659"/>
  <c r="M5660"/>
  <c r="M5661"/>
  <c r="M5662"/>
  <c r="M5663"/>
  <c r="M5664"/>
  <c r="M5665"/>
  <c r="M5666"/>
  <c r="M5667"/>
  <c r="M5668"/>
  <c r="M5669"/>
  <c r="M5670"/>
  <c r="M5671"/>
  <c r="M5672"/>
  <c r="M5673"/>
  <c r="M5674"/>
  <c r="M5675"/>
  <c r="M5676"/>
  <c r="M5677"/>
  <c r="M5678"/>
  <c r="M5679"/>
  <c r="M5680"/>
  <c r="M5681"/>
  <c r="M5682"/>
  <c r="M5683"/>
  <c r="M5684"/>
  <c r="M5685"/>
  <c r="M5686"/>
  <c r="M5687"/>
  <c r="M5688"/>
  <c r="M5689"/>
  <c r="M5690"/>
  <c r="M5691"/>
  <c r="M5692"/>
  <c r="M5693"/>
  <c r="M5694"/>
  <c r="M5695"/>
  <c r="M5696"/>
  <c r="M5697"/>
  <c r="M5698"/>
  <c r="M5699"/>
  <c r="M5700"/>
  <c r="M5701"/>
  <c r="M5702"/>
  <c r="M5703"/>
  <c r="M5704"/>
  <c r="M5705"/>
  <c r="M5706"/>
  <c r="M5707"/>
  <c r="M5708"/>
  <c r="M5709"/>
  <c r="M5710"/>
  <c r="M5711"/>
  <c r="M5712"/>
  <c r="M5713"/>
  <c r="M5714"/>
  <c r="M5715"/>
  <c r="M5716"/>
  <c r="M5717"/>
  <c r="M5718"/>
  <c r="M5719"/>
  <c r="M5720"/>
  <c r="M5721"/>
  <c r="M5722"/>
  <c r="M5723"/>
  <c r="M5724"/>
  <c r="M5725"/>
  <c r="M5726"/>
  <c r="M5727"/>
  <c r="M5728"/>
  <c r="M5729"/>
  <c r="M5730"/>
  <c r="M5731"/>
  <c r="M5732"/>
  <c r="M5733"/>
  <c r="M5734"/>
  <c r="M5735"/>
  <c r="M5736"/>
  <c r="M5737"/>
  <c r="M5738"/>
  <c r="M5739"/>
  <c r="M5740"/>
  <c r="M5741"/>
  <c r="M5742"/>
  <c r="M5743"/>
  <c r="M5744"/>
  <c r="M5745"/>
  <c r="M5746"/>
  <c r="M5747"/>
  <c r="M5748"/>
  <c r="M5749"/>
  <c r="M5750"/>
  <c r="M5751"/>
  <c r="M5752"/>
  <c r="M5753"/>
  <c r="M5754"/>
  <c r="M5755"/>
  <c r="M5756"/>
  <c r="M5757"/>
  <c r="M5758"/>
  <c r="M5759"/>
  <c r="M5760"/>
  <c r="M5761"/>
  <c r="M5762"/>
  <c r="M5763"/>
  <c r="M5764"/>
  <c r="M5765"/>
  <c r="M5766"/>
  <c r="M5767"/>
  <c r="M5768"/>
  <c r="M5769"/>
  <c r="M5770"/>
  <c r="M5771"/>
  <c r="M5772"/>
  <c r="M5773"/>
  <c r="M5774"/>
  <c r="M5775"/>
  <c r="M5776"/>
  <c r="M5777"/>
  <c r="M5778"/>
  <c r="M5779"/>
  <c r="M5780"/>
  <c r="M5781"/>
  <c r="M5782"/>
  <c r="M5783"/>
  <c r="M5784"/>
  <c r="M5785"/>
  <c r="M5786"/>
  <c r="M5787"/>
  <c r="M5788"/>
  <c r="M5789"/>
  <c r="M5790"/>
  <c r="M5791"/>
  <c r="M5792"/>
  <c r="M5793"/>
  <c r="M5794"/>
  <c r="M5795"/>
  <c r="M5796"/>
  <c r="M5797"/>
  <c r="M5798"/>
  <c r="M5799"/>
  <c r="M5800"/>
  <c r="M5801"/>
  <c r="M5802"/>
  <c r="M5803"/>
  <c r="M5804"/>
  <c r="M5805"/>
  <c r="M5806"/>
  <c r="M5807"/>
  <c r="M5808"/>
  <c r="M5809"/>
  <c r="M5810"/>
  <c r="M5811"/>
  <c r="M5812"/>
  <c r="M5813"/>
  <c r="M5814"/>
  <c r="M5815"/>
  <c r="M5816"/>
  <c r="M5817"/>
  <c r="M5818"/>
  <c r="M5819"/>
  <c r="M5820"/>
  <c r="M5821"/>
  <c r="M5822"/>
  <c r="M5823"/>
  <c r="M5824"/>
  <c r="M5825"/>
  <c r="M5826"/>
  <c r="M5827"/>
  <c r="M5828"/>
  <c r="M5829"/>
  <c r="M5830"/>
  <c r="M5831"/>
  <c r="M5832"/>
  <c r="M5833"/>
  <c r="M5834"/>
  <c r="M5835"/>
  <c r="M5836"/>
  <c r="M5837"/>
  <c r="M5838"/>
  <c r="M5839"/>
  <c r="M5840"/>
  <c r="M5841"/>
  <c r="M5842"/>
  <c r="M5843"/>
  <c r="M5844"/>
  <c r="M5845"/>
  <c r="M5846"/>
  <c r="M5847"/>
  <c r="M5848"/>
  <c r="M5849"/>
  <c r="M5850"/>
  <c r="M5851"/>
  <c r="M5852"/>
  <c r="M5853"/>
  <c r="M5854"/>
  <c r="M5855"/>
  <c r="M5856"/>
  <c r="M5857"/>
  <c r="M5858"/>
  <c r="M5859"/>
  <c r="M5860"/>
  <c r="M5861"/>
  <c r="M5862"/>
  <c r="M5863"/>
  <c r="M5864"/>
  <c r="M5865"/>
  <c r="M5866"/>
  <c r="M5867"/>
  <c r="M5868"/>
  <c r="M5869"/>
  <c r="M5870"/>
  <c r="M5871"/>
  <c r="M5872"/>
  <c r="M5873"/>
  <c r="M5874"/>
  <c r="M5875"/>
  <c r="M5876"/>
  <c r="M5877"/>
  <c r="M5878"/>
  <c r="M5879"/>
  <c r="M5880"/>
  <c r="M5881"/>
  <c r="M5882"/>
  <c r="M5883"/>
  <c r="M5884"/>
  <c r="M5885"/>
  <c r="M5886"/>
  <c r="M5887"/>
  <c r="M5888"/>
  <c r="M5889"/>
  <c r="M5890"/>
  <c r="M5891"/>
  <c r="M5892"/>
  <c r="M5893"/>
  <c r="M5894"/>
  <c r="M5895"/>
  <c r="M5896"/>
  <c r="M5897"/>
  <c r="M5898"/>
  <c r="M5899"/>
  <c r="M5900"/>
  <c r="M5901"/>
  <c r="M5902"/>
  <c r="M5903"/>
  <c r="M5904"/>
  <c r="M5905"/>
  <c r="M5906"/>
  <c r="M5907"/>
  <c r="M5908"/>
  <c r="M5909"/>
  <c r="M5910"/>
  <c r="M5911"/>
  <c r="M5912"/>
  <c r="M5913"/>
  <c r="M5914"/>
  <c r="M5915"/>
  <c r="M5916"/>
  <c r="M5917"/>
  <c r="M5918"/>
  <c r="M5919"/>
  <c r="M5920"/>
  <c r="M5921"/>
  <c r="M5922"/>
  <c r="M5923"/>
  <c r="M5924"/>
  <c r="M5925"/>
  <c r="M5926"/>
  <c r="M5927"/>
  <c r="M5928"/>
  <c r="M5929"/>
  <c r="M5930"/>
  <c r="M5931"/>
  <c r="M5932"/>
  <c r="M5933"/>
  <c r="M5934"/>
  <c r="M5935"/>
  <c r="M5936"/>
  <c r="M5937"/>
  <c r="M5938"/>
  <c r="M5939"/>
  <c r="M5940"/>
  <c r="M5941"/>
  <c r="M5942"/>
  <c r="M5943"/>
  <c r="M5944"/>
  <c r="M5945"/>
  <c r="M5946"/>
  <c r="M5947"/>
  <c r="M5948"/>
  <c r="M5949"/>
  <c r="M5950"/>
  <c r="M5951"/>
  <c r="M5952"/>
  <c r="M5953"/>
  <c r="M5954"/>
  <c r="M5955"/>
  <c r="M5956"/>
  <c r="M5957"/>
  <c r="M5958"/>
  <c r="M5959"/>
  <c r="M5960"/>
  <c r="M5961"/>
  <c r="M5962"/>
  <c r="M5963"/>
  <c r="M5964"/>
  <c r="M5965"/>
  <c r="M5966"/>
  <c r="M5967"/>
  <c r="M5968"/>
  <c r="M5969"/>
  <c r="M5970"/>
  <c r="M5971"/>
  <c r="M5972"/>
  <c r="M5973"/>
  <c r="M5974"/>
  <c r="M5975"/>
  <c r="M5976"/>
  <c r="M5977"/>
  <c r="M5978"/>
  <c r="M5979"/>
  <c r="M5980"/>
  <c r="M5981"/>
  <c r="M5982"/>
  <c r="M5983"/>
  <c r="M5984"/>
  <c r="M5985"/>
  <c r="M5986"/>
  <c r="M5987"/>
  <c r="M5988"/>
  <c r="M5989"/>
  <c r="M5990"/>
  <c r="M5991"/>
  <c r="M5992"/>
  <c r="M5993"/>
  <c r="M5994"/>
  <c r="M5995"/>
  <c r="M5996"/>
  <c r="M5997"/>
  <c r="M5998"/>
  <c r="M5999"/>
  <c r="M6000"/>
  <c r="A1" i="27"/>
  <c r="N81"/>
  <c r="E81"/>
  <c r="N80"/>
  <c r="F80"/>
  <c r="E80"/>
  <c r="N79"/>
  <c r="E79"/>
  <c r="N78"/>
  <c r="F78"/>
  <c r="E78"/>
  <c r="N77"/>
  <c r="E77"/>
  <c r="N76"/>
  <c r="F76"/>
  <c r="E76"/>
  <c r="N75"/>
  <c r="E75"/>
  <c r="N74"/>
  <c r="F74"/>
  <c r="E74"/>
  <c r="N73"/>
  <c r="E73"/>
  <c r="N72"/>
  <c r="F72"/>
  <c r="E72"/>
  <c r="N71"/>
  <c r="E71"/>
  <c r="N70"/>
  <c r="F70"/>
  <c r="E70"/>
  <c r="N69"/>
  <c r="E69"/>
  <c r="N68"/>
  <c r="F68"/>
  <c r="E68"/>
  <c r="N67"/>
  <c r="E67"/>
  <c r="N66"/>
  <c r="F66"/>
  <c r="E66"/>
  <c r="N65"/>
  <c r="E65"/>
  <c r="N64"/>
  <c r="F64"/>
  <c r="E64"/>
  <c r="N63"/>
  <c r="E63"/>
  <c r="N62"/>
  <c r="F62"/>
  <c r="E62"/>
  <c r="N61"/>
  <c r="E61"/>
  <c r="N60"/>
  <c r="F60"/>
  <c r="E60"/>
  <c r="N59"/>
  <c r="E59"/>
  <c r="N58"/>
  <c r="F58"/>
  <c r="E58"/>
  <c r="N57"/>
  <c r="E57"/>
  <c r="N56"/>
  <c r="F56"/>
  <c r="E56"/>
  <c r="N55"/>
  <c r="E55"/>
  <c r="N54"/>
  <c r="F54"/>
  <c r="E54"/>
  <c r="N53"/>
  <c r="E53"/>
  <c r="N52"/>
  <c r="F52"/>
  <c r="E52"/>
  <c r="N51"/>
  <c r="E51"/>
  <c r="N50"/>
  <c r="F50"/>
  <c r="E50"/>
  <c r="N49"/>
  <c r="E49"/>
  <c r="N48"/>
  <c r="F48"/>
  <c r="E48"/>
  <c r="N47"/>
  <c r="E47"/>
  <c r="N46"/>
  <c r="F46"/>
  <c r="E46"/>
  <c r="N45"/>
  <c r="E45"/>
  <c r="N44"/>
  <c r="F44"/>
  <c r="E44"/>
  <c r="N43"/>
  <c r="E43"/>
  <c r="N42"/>
  <c r="F42"/>
  <c r="E42"/>
  <c r="N41"/>
  <c r="E41"/>
  <c r="N40"/>
  <c r="F40"/>
  <c r="E40"/>
  <c r="N39"/>
  <c r="E39"/>
  <c r="N38"/>
  <c r="F38"/>
  <c r="E38"/>
  <c r="N37"/>
  <c r="E37"/>
  <c r="N36"/>
  <c r="F36"/>
  <c r="E36"/>
  <c r="N35"/>
  <c r="E35"/>
  <c r="N34"/>
  <c r="F34"/>
  <c r="E34"/>
  <c r="N33"/>
  <c r="E33"/>
  <c r="N32"/>
  <c r="F32"/>
  <c r="E32"/>
  <c r="N31"/>
  <c r="E31"/>
  <c r="N30"/>
  <c r="F30"/>
  <c r="E30"/>
  <c r="N29"/>
  <c r="E29"/>
  <c r="N28"/>
  <c r="F28"/>
  <c r="E28"/>
  <c r="N27"/>
  <c r="E27"/>
  <c r="N26"/>
  <c r="F26"/>
  <c r="E26"/>
  <c r="N25"/>
  <c r="E25"/>
  <c r="N24"/>
  <c r="F24"/>
  <c r="E24"/>
  <c r="N23"/>
  <c r="E23"/>
  <c r="N22"/>
  <c r="F22"/>
  <c r="E22"/>
  <c r="N21"/>
  <c r="E21"/>
  <c r="N20"/>
  <c r="F20"/>
  <c r="E20"/>
  <c r="N19"/>
  <c r="E19"/>
  <c r="N18"/>
  <c r="F18"/>
  <c r="E18"/>
  <c r="N17"/>
  <c r="E17"/>
  <c r="N16"/>
  <c r="F16"/>
  <c r="E16"/>
  <c r="N15"/>
  <c r="E15"/>
  <c r="N14"/>
  <c r="F14"/>
  <c r="E14"/>
  <c r="N13"/>
  <c r="E13"/>
  <c r="N12"/>
  <c r="F12"/>
  <c r="E12"/>
  <c r="N11"/>
  <c r="E11"/>
  <c r="N10"/>
  <c r="E28" i="18"/>
  <c r="E10" i="27"/>
  <c r="A1" i="26"/>
  <c r="N81"/>
  <c r="F81"/>
  <c r="E81"/>
  <c r="N80"/>
  <c r="E80"/>
  <c r="N79"/>
  <c r="F79"/>
  <c r="E79"/>
  <c r="N78"/>
  <c r="E78"/>
  <c r="N77"/>
  <c r="F77"/>
  <c r="E77"/>
  <c r="N76"/>
  <c r="E76"/>
  <c r="N75"/>
  <c r="F75"/>
  <c r="E75"/>
  <c r="N74"/>
  <c r="E74"/>
  <c r="N73"/>
  <c r="F73"/>
  <c r="E73"/>
  <c r="N72"/>
  <c r="E72"/>
  <c r="N71"/>
  <c r="F71"/>
  <c r="E71"/>
  <c r="N70"/>
  <c r="E70"/>
  <c r="N69"/>
  <c r="F69"/>
  <c r="E69"/>
  <c r="N68"/>
  <c r="E68"/>
  <c r="N67"/>
  <c r="F67"/>
  <c r="E67"/>
  <c r="N66"/>
  <c r="E66"/>
  <c r="N65"/>
  <c r="F65"/>
  <c r="E65"/>
  <c r="N64"/>
  <c r="E64"/>
  <c r="N63"/>
  <c r="F63"/>
  <c r="E63"/>
  <c r="N62"/>
  <c r="E62"/>
  <c r="N61"/>
  <c r="F61"/>
  <c r="E61"/>
  <c r="N60"/>
  <c r="E60"/>
  <c r="N59"/>
  <c r="F59"/>
  <c r="E59"/>
  <c r="N58"/>
  <c r="E58"/>
  <c r="N57"/>
  <c r="F57"/>
  <c r="E57"/>
  <c r="N56"/>
  <c r="E56"/>
  <c r="N55"/>
  <c r="F55"/>
  <c r="E55"/>
  <c r="N54"/>
  <c r="E54"/>
  <c r="N53"/>
  <c r="F53"/>
  <c r="E53"/>
  <c r="N52"/>
  <c r="E52"/>
  <c r="N51"/>
  <c r="F51"/>
  <c r="E51"/>
  <c r="N50"/>
  <c r="E50"/>
  <c r="N49"/>
  <c r="F49"/>
  <c r="E49"/>
  <c r="N48"/>
  <c r="E48"/>
  <c r="N47"/>
  <c r="F47"/>
  <c r="E47"/>
  <c r="N46"/>
  <c r="E46"/>
  <c r="N45"/>
  <c r="F45"/>
  <c r="E45"/>
  <c r="N44"/>
  <c r="E44"/>
  <c r="N43"/>
  <c r="F43"/>
  <c r="E43"/>
  <c r="N42"/>
  <c r="E42"/>
  <c r="N41"/>
  <c r="F41"/>
  <c r="E41"/>
  <c r="N40"/>
  <c r="E40"/>
  <c r="N39"/>
  <c r="F39"/>
  <c r="E39"/>
  <c r="N38"/>
  <c r="E38"/>
  <c r="N37"/>
  <c r="F37"/>
  <c r="E37"/>
  <c r="N36"/>
  <c r="E36"/>
  <c r="N35"/>
  <c r="F35"/>
  <c r="E35"/>
  <c r="N34"/>
  <c r="E34"/>
  <c r="N33"/>
  <c r="F33"/>
  <c r="E33"/>
  <c r="N32"/>
  <c r="E32"/>
  <c r="N31"/>
  <c r="F31"/>
  <c r="E31"/>
  <c r="N30"/>
  <c r="E30"/>
  <c r="N29"/>
  <c r="F29"/>
  <c r="E29"/>
  <c r="N28"/>
  <c r="E28"/>
  <c r="N27"/>
  <c r="F27"/>
  <c r="E27"/>
  <c r="N26"/>
  <c r="E26"/>
  <c r="N25"/>
  <c r="F25"/>
  <c r="E25"/>
  <c r="N24"/>
  <c r="E24"/>
  <c r="N23"/>
  <c r="F23"/>
  <c r="E23"/>
  <c r="N22"/>
  <c r="E22"/>
  <c r="N21"/>
  <c r="F21"/>
  <c r="E21"/>
  <c r="N20"/>
  <c r="E20"/>
  <c r="N19"/>
  <c r="F19"/>
  <c r="E19"/>
  <c r="N18"/>
  <c r="E18"/>
  <c r="N17"/>
  <c r="F17"/>
  <c r="E17"/>
  <c r="N16"/>
  <c r="E16"/>
  <c r="N15"/>
  <c r="F15"/>
  <c r="E15"/>
  <c r="N14"/>
  <c r="E14"/>
  <c r="N13"/>
  <c r="F13"/>
  <c r="E13"/>
  <c r="N12"/>
  <c r="E12"/>
  <c r="N11"/>
  <c r="F11"/>
  <c r="E11"/>
  <c r="N10"/>
  <c r="E26" i="18"/>
  <c r="F10" i="26"/>
  <c r="E10"/>
  <c r="B2"/>
  <c r="A1" i="25"/>
  <c r="N81"/>
  <c r="E81"/>
  <c r="N80"/>
  <c r="F80"/>
  <c r="E80"/>
  <c r="N79"/>
  <c r="E79"/>
  <c r="N78"/>
  <c r="F78"/>
  <c r="E78"/>
  <c r="N77"/>
  <c r="E77"/>
  <c r="N76"/>
  <c r="F76"/>
  <c r="E76"/>
  <c r="N75"/>
  <c r="E75"/>
  <c r="N74"/>
  <c r="F74"/>
  <c r="E74"/>
  <c r="N73"/>
  <c r="E73"/>
  <c r="N72"/>
  <c r="F72"/>
  <c r="E72"/>
  <c r="N71"/>
  <c r="E71"/>
  <c r="N70"/>
  <c r="F70"/>
  <c r="E70"/>
  <c r="N69"/>
  <c r="E69"/>
  <c r="N68"/>
  <c r="F68"/>
  <c r="E68"/>
  <c r="N67"/>
  <c r="E67"/>
  <c r="N66"/>
  <c r="F66"/>
  <c r="E66"/>
  <c r="N65"/>
  <c r="E65"/>
  <c r="N64"/>
  <c r="F64"/>
  <c r="E64"/>
  <c r="N63"/>
  <c r="E63"/>
  <c r="N62"/>
  <c r="F62"/>
  <c r="E62"/>
  <c r="N61"/>
  <c r="E61"/>
  <c r="N60"/>
  <c r="F60"/>
  <c r="E60"/>
  <c r="N59"/>
  <c r="E59"/>
  <c r="N58"/>
  <c r="F58"/>
  <c r="E58"/>
  <c r="N57"/>
  <c r="E57"/>
  <c r="N56"/>
  <c r="F56"/>
  <c r="E56"/>
  <c r="N55"/>
  <c r="E55"/>
  <c r="N54"/>
  <c r="F54"/>
  <c r="E54"/>
  <c r="N53"/>
  <c r="E53"/>
  <c r="N52"/>
  <c r="F52"/>
  <c r="E52"/>
  <c r="N51"/>
  <c r="E51"/>
  <c r="N50"/>
  <c r="F50"/>
  <c r="E50"/>
  <c r="N49"/>
  <c r="E49"/>
  <c r="N48"/>
  <c r="F48"/>
  <c r="E48"/>
  <c r="N47"/>
  <c r="E47"/>
  <c r="N46"/>
  <c r="F46"/>
  <c r="E46"/>
  <c r="N45"/>
  <c r="E45"/>
  <c r="N44"/>
  <c r="F44"/>
  <c r="E44"/>
  <c r="N43"/>
  <c r="E43"/>
  <c r="N42"/>
  <c r="F42"/>
  <c r="E42"/>
  <c r="N41"/>
  <c r="E41"/>
  <c r="N40"/>
  <c r="F40"/>
  <c r="E40"/>
  <c r="N39"/>
  <c r="E39"/>
  <c r="N38"/>
  <c r="F38"/>
  <c r="E38"/>
  <c r="N37"/>
  <c r="E37"/>
  <c r="N36"/>
  <c r="F36"/>
  <c r="E36"/>
  <c r="N35"/>
  <c r="E35"/>
  <c r="N34"/>
  <c r="F34"/>
  <c r="E34"/>
  <c r="N33"/>
  <c r="E33"/>
  <c r="N32"/>
  <c r="F32"/>
  <c r="E32"/>
  <c r="N31"/>
  <c r="E31"/>
  <c r="N30"/>
  <c r="F30"/>
  <c r="E30"/>
  <c r="N29"/>
  <c r="E29"/>
  <c r="N28"/>
  <c r="F28"/>
  <c r="E28"/>
  <c r="N27"/>
  <c r="E27"/>
  <c r="N26"/>
  <c r="F26"/>
  <c r="E26"/>
  <c r="N25"/>
  <c r="E25"/>
  <c r="N24"/>
  <c r="F24"/>
  <c r="E24"/>
  <c r="N23"/>
  <c r="E23"/>
  <c r="N22"/>
  <c r="F22"/>
  <c r="E22"/>
  <c r="N21"/>
  <c r="E21"/>
  <c r="N20"/>
  <c r="F20"/>
  <c r="E20"/>
  <c r="N19"/>
  <c r="E24" i="18" s="1"/>
  <c r="E19" i="25"/>
  <c r="N18"/>
  <c r="F18"/>
  <c r="E18"/>
  <c r="N17"/>
  <c r="F17"/>
  <c r="E17"/>
  <c r="N16"/>
  <c r="F16"/>
  <c r="E16"/>
  <c r="N15"/>
  <c r="F15"/>
  <c r="E15"/>
  <c r="N14"/>
  <c r="F14"/>
  <c r="E14"/>
  <c r="N13"/>
  <c r="F13"/>
  <c r="E13"/>
  <c r="N12"/>
  <c r="F12"/>
  <c r="E12"/>
  <c r="N11"/>
  <c r="F11"/>
  <c r="E11"/>
  <c r="N10"/>
  <c r="F10"/>
  <c r="E10"/>
  <c r="I10"/>
  <c r="A1" i="24"/>
  <c r="N81"/>
  <c r="F81"/>
  <c r="E81"/>
  <c r="N80"/>
  <c r="E80"/>
  <c r="N79"/>
  <c r="F79"/>
  <c r="E79"/>
  <c r="N78"/>
  <c r="E78"/>
  <c r="N77"/>
  <c r="F77"/>
  <c r="E77"/>
  <c r="N76"/>
  <c r="E76"/>
  <c r="N75"/>
  <c r="F75"/>
  <c r="E75"/>
  <c r="N74"/>
  <c r="E74"/>
  <c r="N73"/>
  <c r="F73"/>
  <c r="E73"/>
  <c r="N72"/>
  <c r="E72"/>
  <c r="N71"/>
  <c r="F71"/>
  <c r="E71"/>
  <c r="N70"/>
  <c r="E70"/>
  <c r="N69"/>
  <c r="F69"/>
  <c r="E69"/>
  <c r="N68"/>
  <c r="E68"/>
  <c r="N67"/>
  <c r="F67"/>
  <c r="E67"/>
  <c r="N66"/>
  <c r="E66"/>
  <c r="N65"/>
  <c r="F65"/>
  <c r="E65"/>
  <c r="N64"/>
  <c r="E64"/>
  <c r="N63"/>
  <c r="F63"/>
  <c r="E63"/>
  <c r="N62"/>
  <c r="E62"/>
  <c r="N61"/>
  <c r="F61"/>
  <c r="E61"/>
  <c r="N60"/>
  <c r="E60"/>
  <c r="N59"/>
  <c r="F59"/>
  <c r="E59"/>
  <c r="N58"/>
  <c r="E58"/>
  <c r="N57"/>
  <c r="F57"/>
  <c r="E57"/>
  <c r="N56"/>
  <c r="E56"/>
  <c r="N55"/>
  <c r="F55"/>
  <c r="E55"/>
  <c r="N54"/>
  <c r="E54"/>
  <c r="N53"/>
  <c r="F53"/>
  <c r="E53"/>
  <c r="N52"/>
  <c r="E52"/>
  <c r="N51"/>
  <c r="F51"/>
  <c r="E51"/>
  <c r="N50"/>
  <c r="E50"/>
  <c r="N49"/>
  <c r="F49"/>
  <c r="E49"/>
  <c r="N48"/>
  <c r="E48"/>
  <c r="N47"/>
  <c r="F47"/>
  <c r="E47"/>
  <c r="N46"/>
  <c r="E46"/>
  <c r="N45"/>
  <c r="F45"/>
  <c r="E45"/>
  <c r="N44"/>
  <c r="E44"/>
  <c r="N43"/>
  <c r="F43"/>
  <c r="E43"/>
  <c r="N42"/>
  <c r="E42"/>
  <c r="N41"/>
  <c r="F41"/>
  <c r="E41"/>
  <c r="N40"/>
  <c r="E40"/>
  <c r="N39"/>
  <c r="F39"/>
  <c r="E39"/>
  <c r="N38"/>
  <c r="E38"/>
  <c r="N37"/>
  <c r="F37"/>
  <c r="E37"/>
  <c r="N36"/>
  <c r="E36"/>
  <c r="N35"/>
  <c r="F35"/>
  <c r="E35"/>
  <c r="N34"/>
  <c r="E34"/>
  <c r="N33"/>
  <c r="F33"/>
  <c r="E33"/>
  <c r="N32"/>
  <c r="E32"/>
  <c r="N31"/>
  <c r="F31"/>
  <c r="E31"/>
  <c r="N30"/>
  <c r="E30"/>
  <c r="N29"/>
  <c r="F29"/>
  <c r="E29"/>
  <c r="N28"/>
  <c r="E28"/>
  <c r="N27"/>
  <c r="F27"/>
  <c r="E27"/>
  <c r="N26"/>
  <c r="E26"/>
  <c r="N25"/>
  <c r="F25"/>
  <c r="E25"/>
  <c r="N24"/>
  <c r="E24"/>
  <c r="N23"/>
  <c r="F23"/>
  <c r="E23"/>
  <c r="N22"/>
  <c r="E22"/>
  <c r="N21"/>
  <c r="F21"/>
  <c r="E21"/>
  <c r="N20"/>
  <c r="E20"/>
  <c r="N19"/>
  <c r="E22" i="18" s="1"/>
  <c r="F19" i="24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I10"/>
  <c r="B2"/>
  <c r="A1" i="23"/>
  <c r="N81"/>
  <c r="E81"/>
  <c r="N80"/>
  <c r="F80"/>
  <c r="E80"/>
  <c r="N79"/>
  <c r="E79"/>
  <c r="N78"/>
  <c r="F78"/>
  <c r="E78"/>
  <c r="N77"/>
  <c r="F77"/>
  <c r="E77"/>
  <c r="N76"/>
  <c r="F76"/>
  <c r="E76"/>
  <c r="N75"/>
  <c r="F75"/>
  <c r="E75"/>
  <c r="N74"/>
  <c r="F74"/>
  <c r="E74"/>
  <c r="N73"/>
  <c r="F73"/>
  <c r="E73"/>
  <c r="N72"/>
  <c r="F72"/>
  <c r="E72"/>
  <c r="N71"/>
  <c r="F71"/>
  <c r="E71"/>
  <c r="N70"/>
  <c r="F70"/>
  <c r="E70"/>
  <c r="N69"/>
  <c r="F69"/>
  <c r="E69"/>
  <c r="N68"/>
  <c r="F68"/>
  <c r="E68"/>
  <c r="N67"/>
  <c r="F67"/>
  <c r="E67"/>
  <c r="N66"/>
  <c r="F66"/>
  <c r="E66"/>
  <c r="N65"/>
  <c r="F65"/>
  <c r="E65"/>
  <c r="N64"/>
  <c r="F64"/>
  <c r="E64"/>
  <c r="N63"/>
  <c r="F63"/>
  <c r="E63"/>
  <c r="N62"/>
  <c r="F62"/>
  <c r="E62"/>
  <c r="N61"/>
  <c r="F61"/>
  <c r="E61"/>
  <c r="N60"/>
  <c r="F60"/>
  <c r="E60"/>
  <c r="N59"/>
  <c r="F59"/>
  <c r="E59"/>
  <c r="N58"/>
  <c r="F58"/>
  <c r="E58"/>
  <c r="N57"/>
  <c r="F57"/>
  <c r="E57"/>
  <c r="N56"/>
  <c r="E56"/>
  <c r="N55"/>
  <c r="F55"/>
  <c r="E55"/>
  <c r="N54"/>
  <c r="E54"/>
  <c r="N53"/>
  <c r="F53"/>
  <c r="E53"/>
  <c r="N52"/>
  <c r="E52"/>
  <c r="N51"/>
  <c r="F51"/>
  <c r="E51"/>
  <c r="N50"/>
  <c r="E50"/>
  <c r="N49"/>
  <c r="F49"/>
  <c r="E49"/>
  <c r="N48"/>
  <c r="E48"/>
  <c r="N47"/>
  <c r="F47"/>
  <c r="E47"/>
  <c r="N46"/>
  <c r="E46"/>
  <c r="N45"/>
  <c r="F45"/>
  <c r="E45"/>
  <c r="N44"/>
  <c r="E44"/>
  <c r="N43"/>
  <c r="F43"/>
  <c r="E43"/>
  <c r="N42"/>
  <c r="E42"/>
  <c r="N41"/>
  <c r="F41"/>
  <c r="E41"/>
  <c r="N40"/>
  <c r="E40"/>
  <c r="N39"/>
  <c r="F39"/>
  <c r="E39"/>
  <c r="N38"/>
  <c r="E38"/>
  <c r="N37"/>
  <c r="F37"/>
  <c r="E37"/>
  <c r="N36"/>
  <c r="E36"/>
  <c r="N35"/>
  <c r="F35"/>
  <c r="E35"/>
  <c r="N34"/>
  <c r="E34"/>
  <c r="N33"/>
  <c r="F33"/>
  <c r="E33"/>
  <c r="N32"/>
  <c r="E32"/>
  <c r="N31"/>
  <c r="F31"/>
  <c r="E31"/>
  <c r="N30"/>
  <c r="E30"/>
  <c r="N29"/>
  <c r="F29"/>
  <c r="E29"/>
  <c r="N28"/>
  <c r="E28"/>
  <c r="N27"/>
  <c r="F27"/>
  <c r="E27"/>
  <c r="N26"/>
  <c r="E26"/>
  <c r="N25"/>
  <c r="F25"/>
  <c r="E25"/>
  <c r="N24"/>
  <c r="E24"/>
  <c r="N23"/>
  <c r="F23"/>
  <c r="E23"/>
  <c r="N22"/>
  <c r="E22"/>
  <c r="N21"/>
  <c r="F21"/>
  <c r="E21"/>
  <c r="N20"/>
  <c r="E20"/>
  <c r="N19"/>
  <c r="F19"/>
  <c r="E19"/>
  <c r="N18"/>
  <c r="E18"/>
  <c r="N17"/>
  <c r="F17"/>
  <c r="E17"/>
  <c r="N16"/>
  <c r="E16"/>
  <c r="N15"/>
  <c r="F15"/>
  <c r="E15"/>
  <c r="N14"/>
  <c r="E14"/>
  <c r="N13"/>
  <c r="F13"/>
  <c r="E13"/>
  <c r="N12"/>
  <c r="E12"/>
  <c r="N11"/>
  <c r="F11"/>
  <c r="E11"/>
  <c r="N10"/>
  <c r="E10"/>
  <c r="I10" s="1"/>
  <c r="I11" s="1"/>
  <c r="I12" s="1"/>
  <c r="I13" s="1"/>
  <c r="E20" i="18"/>
  <c r="B2" i="23"/>
  <c r="A1" i="22"/>
  <c r="A1" i="21"/>
  <c r="N81" i="22"/>
  <c r="F81"/>
  <c r="E81"/>
  <c r="N80"/>
  <c r="E80"/>
  <c r="N79"/>
  <c r="F79"/>
  <c r="E79"/>
  <c r="N78"/>
  <c r="E78"/>
  <c r="N77"/>
  <c r="F77"/>
  <c r="E77"/>
  <c r="N76"/>
  <c r="E76"/>
  <c r="N75"/>
  <c r="F75"/>
  <c r="E75"/>
  <c r="N74"/>
  <c r="E74"/>
  <c r="N73"/>
  <c r="F73"/>
  <c r="E73"/>
  <c r="N72"/>
  <c r="E72"/>
  <c r="N71"/>
  <c r="F71"/>
  <c r="E71"/>
  <c r="N70"/>
  <c r="E70"/>
  <c r="N69"/>
  <c r="F69"/>
  <c r="E69"/>
  <c r="N68"/>
  <c r="E68"/>
  <c r="N67"/>
  <c r="F67"/>
  <c r="E67"/>
  <c r="N66"/>
  <c r="E66"/>
  <c r="N65"/>
  <c r="F65"/>
  <c r="E65"/>
  <c r="N64"/>
  <c r="E64"/>
  <c r="N63"/>
  <c r="F63"/>
  <c r="E63"/>
  <c r="N62"/>
  <c r="E62"/>
  <c r="N61"/>
  <c r="F61"/>
  <c r="E61"/>
  <c r="N60"/>
  <c r="E60"/>
  <c r="N59"/>
  <c r="F59"/>
  <c r="E59"/>
  <c r="N58"/>
  <c r="E58"/>
  <c r="N57"/>
  <c r="F57"/>
  <c r="E57"/>
  <c r="N56"/>
  <c r="E56"/>
  <c r="N55"/>
  <c r="F55"/>
  <c r="E55"/>
  <c r="N54"/>
  <c r="E54"/>
  <c r="N53"/>
  <c r="F53"/>
  <c r="E53"/>
  <c r="N52"/>
  <c r="E52"/>
  <c r="N51"/>
  <c r="F51"/>
  <c r="E51"/>
  <c r="N50"/>
  <c r="E50"/>
  <c r="N49"/>
  <c r="F49"/>
  <c r="E49"/>
  <c r="N48"/>
  <c r="E48"/>
  <c r="N47"/>
  <c r="F47"/>
  <c r="E47"/>
  <c r="N46"/>
  <c r="E46"/>
  <c r="N45"/>
  <c r="F45"/>
  <c r="E45"/>
  <c r="N44"/>
  <c r="E44"/>
  <c r="N43"/>
  <c r="F43"/>
  <c r="E43"/>
  <c r="N42"/>
  <c r="E42"/>
  <c r="N41"/>
  <c r="F41"/>
  <c r="E41"/>
  <c r="N40"/>
  <c r="E40"/>
  <c r="N39"/>
  <c r="F39"/>
  <c r="E39"/>
  <c r="N38"/>
  <c r="E38"/>
  <c r="N37"/>
  <c r="F37"/>
  <c r="E37"/>
  <c r="N36"/>
  <c r="E36"/>
  <c r="N35"/>
  <c r="F35"/>
  <c r="E35"/>
  <c r="N34"/>
  <c r="E34"/>
  <c r="N33"/>
  <c r="F33"/>
  <c r="E33"/>
  <c r="N32"/>
  <c r="E32"/>
  <c r="N31"/>
  <c r="F31"/>
  <c r="E31"/>
  <c r="N30"/>
  <c r="E30"/>
  <c r="N29"/>
  <c r="F29"/>
  <c r="E29"/>
  <c r="N28"/>
  <c r="E28"/>
  <c r="N27"/>
  <c r="F27"/>
  <c r="E27"/>
  <c r="N26"/>
  <c r="E26"/>
  <c r="N25"/>
  <c r="F25"/>
  <c r="E25"/>
  <c r="N24"/>
  <c r="E24"/>
  <c r="N23"/>
  <c r="F23"/>
  <c r="E23"/>
  <c r="N22"/>
  <c r="E22"/>
  <c r="N21"/>
  <c r="F21"/>
  <c r="E21"/>
  <c r="N20"/>
  <c r="E20"/>
  <c r="N19"/>
  <c r="F19"/>
  <c r="E19"/>
  <c r="N18"/>
  <c r="E18"/>
  <c r="N17"/>
  <c r="F17"/>
  <c r="E17"/>
  <c r="N16"/>
  <c r="E16"/>
  <c r="N15"/>
  <c r="F15"/>
  <c r="E15"/>
  <c r="N14"/>
  <c r="E14"/>
  <c r="N13"/>
  <c r="F13"/>
  <c r="E13"/>
  <c r="N12"/>
  <c r="E12"/>
  <c r="N11"/>
  <c r="F11"/>
  <c r="E11"/>
  <c r="N10"/>
  <c r="E10"/>
  <c r="I10" s="1"/>
  <c r="N81" i="21"/>
  <c r="E81"/>
  <c r="N80"/>
  <c r="E80"/>
  <c r="N79"/>
  <c r="E79"/>
  <c r="N78"/>
  <c r="E78"/>
  <c r="N77"/>
  <c r="E77"/>
  <c r="N76"/>
  <c r="E76"/>
  <c r="N75"/>
  <c r="E75"/>
  <c r="N74"/>
  <c r="E74"/>
  <c r="N73"/>
  <c r="E73"/>
  <c r="N72"/>
  <c r="E72"/>
  <c r="N71"/>
  <c r="E71"/>
  <c r="N70"/>
  <c r="E70"/>
  <c r="N69"/>
  <c r="E69"/>
  <c r="N68"/>
  <c r="E68"/>
  <c r="N67"/>
  <c r="E67"/>
  <c r="N66"/>
  <c r="E66"/>
  <c r="N65"/>
  <c r="E65"/>
  <c r="N64"/>
  <c r="E64"/>
  <c r="N63"/>
  <c r="E63"/>
  <c r="N62"/>
  <c r="E62"/>
  <c r="N61"/>
  <c r="E61"/>
  <c r="N60"/>
  <c r="E60"/>
  <c r="N59"/>
  <c r="E59"/>
  <c r="N58"/>
  <c r="E58"/>
  <c r="N57"/>
  <c r="E57"/>
  <c r="N56"/>
  <c r="E56"/>
  <c r="N55"/>
  <c r="E55"/>
  <c r="N54"/>
  <c r="E54"/>
  <c r="N53"/>
  <c r="E53"/>
  <c r="N52"/>
  <c r="E52"/>
  <c r="N51"/>
  <c r="E51"/>
  <c r="N50"/>
  <c r="E50"/>
  <c r="N49"/>
  <c r="E49"/>
  <c r="N48"/>
  <c r="E48"/>
  <c r="N47"/>
  <c r="E47"/>
  <c r="N46"/>
  <c r="E46"/>
  <c r="N45"/>
  <c r="E45"/>
  <c r="N44"/>
  <c r="E44"/>
  <c r="N43"/>
  <c r="E43"/>
  <c r="N42"/>
  <c r="E42"/>
  <c r="N41"/>
  <c r="E41"/>
  <c r="N40"/>
  <c r="E40"/>
  <c r="N39"/>
  <c r="F39"/>
  <c r="E39"/>
  <c r="N38"/>
  <c r="F38"/>
  <c r="E38"/>
  <c r="N37"/>
  <c r="F37"/>
  <c r="E37"/>
  <c r="N36"/>
  <c r="F36"/>
  <c r="E36"/>
  <c r="N35"/>
  <c r="F35"/>
  <c r="E35"/>
  <c r="N34"/>
  <c r="F34"/>
  <c r="E34"/>
  <c r="N33"/>
  <c r="F33"/>
  <c r="E33"/>
  <c r="N32"/>
  <c r="F32"/>
  <c r="E32"/>
  <c r="N31"/>
  <c r="F31"/>
  <c r="E31"/>
  <c r="N30"/>
  <c r="F30"/>
  <c r="E30"/>
  <c r="N29"/>
  <c r="F29"/>
  <c r="E29"/>
  <c r="N28"/>
  <c r="F28"/>
  <c r="E28"/>
  <c r="N27"/>
  <c r="F27"/>
  <c r="E27"/>
  <c r="N26"/>
  <c r="F26"/>
  <c r="E26"/>
  <c r="N25"/>
  <c r="F25"/>
  <c r="E25"/>
  <c r="N24"/>
  <c r="F24"/>
  <c r="E24"/>
  <c r="N23"/>
  <c r="F23"/>
  <c r="E23"/>
  <c r="N22"/>
  <c r="F22"/>
  <c r="E22"/>
  <c r="N21"/>
  <c r="F21"/>
  <c r="E21"/>
  <c r="N20"/>
  <c r="F20"/>
  <c r="E20"/>
  <c r="N19"/>
  <c r="F19"/>
  <c r="E19"/>
  <c r="N18"/>
  <c r="F18"/>
  <c r="E18"/>
  <c r="N17"/>
  <c r="F17"/>
  <c r="E17"/>
  <c r="N16"/>
  <c r="F16"/>
  <c r="E16"/>
  <c r="N15"/>
  <c r="F15"/>
  <c r="E15"/>
  <c r="N14"/>
  <c r="F14"/>
  <c r="E14"/>
  <c r="N13"/>
  <c r="F13"/>
  <c r="E13"/>
  <c r="N12"/>
  <c r="F12"/>
  <c r="E12"/>
  <c r="N11"/>
  <c r="F11"/>
  <c r="E11"/>
  <c r="N10"/>
  <c r="F10"/>
  <c r="E10"/>
  <c r="I10" s="1"/>
  <c r="I11" s="1"/>
  <c r="E16" i="18"/>
  <c r="B2" i="21"/>
  <c r="N17" i="8"/>
  <c r="F28"/>
  <c r="F27"/>
  <c r="F22"/>
  <c r="F20"/>
  <c r="A1"/>
  <c r="L6000" i="7"/>
  <c r="K6000"/>
  <c r="J6000"/>
  <c r="I6000"/>
  <c r="H6000"/>
  <c r="G6000"/>
  <c r="F6000"/>
  <c r="E6000"/>
  <c r="L5999"/>
  <c r="K5999"/>
  <c r="J5999"/>
  <c r="I5999"/>
  <c r="H5999"/>
  <c r="G5999"/>
  <c r="F5999"/>
  <c r="E5999"/>
  <c r="L5998"/>
  <c r="K5998"/>
  <c r="J5998"/>
  <c r="I5998"/>
  <c r="H5998"/>
  <c r="G5998"/>
  <c r="F5998"/>
  <c r="E5998"/>
  <c r="L5997"/>
  <c r="K5997"/>
  <c r="J5997"/>
  <c r="I5997"/>
  <c r="H5997"/>
  <c r="G5997"/>
  <c r="F5997"/>
  <c r="E5997"/>
  <c r="L5996"/>
  <c r="K5996"/>
  <c r="J5996"/>
  <c r="I5996"/>
  <c r="H5996"/>
  <c r="G5996"/>
  <c r="F5996"/>
  <c r="E5996"/>
  <c r="L5995"/>
  <c r="K5995"/>
  <c r="J5995"/>
  <c r="I5995"/>
  <c r="H5995"/>
  <c r="G5995"/>
  <c r="F5995"/>
  <c r="E5995"/>
  <c r="L5994"/>
  <c r="K5994"/>
  <c r="J5994"/>
  <c r="I5994"/>
  <c r="H5994"/>
  <c r="G5994"/>
  <c r="F5994"/>
  <c r="E5994"/>
  <c r="L5993"/>
  <c r="K5993"/>
  <c r="J5993"/>
  <c r="I5993"/>
  <c r="H5993"/>
  <c r="G5993"/>
  <c r="F5993"/>
  <c r="E5993"/>
  <c r="L5992"/>
  <c r="K5992"/>
  <c r="J5992"/>
  <c r="I5992"/>
  <c r="H5992"/>
  <c r="G5992"/>
  <c r="F5992"/>
  <c r="E5992"/>
  <c r="L5991"/>
  <c r="K5991"/>
  <c r="J5991"/>
  <c r="I5991"/>
  <c r="H5991"/>
  <c r="G5991"/>
  <c r="F5991"/>
  <c r="E5991"/>
  <c r="L5990"/>
  <c r="K5990"/>
  <c r="J5990"/>
  <c r="I5990"/>
  <c r="H5990"/>
  <c r="G5990"/>
  <c r="F5990"/>
  <c r="E5990"/>
  <c r="L5989"/>
  <c r="K5989"/>
  <c r="J5989"/>
  <c r="I5989"/>
  <c r="H5989"/>
  <c r="G5989"/>
  <c r="F5989"/>
  <c r="E5989"/>
  <c r="L5988"/>
  <c r="K5988"/>
  <c r="J5988"/>
  <c r="I5988"/>
  <c r="H5988"/>
  <c r="G5988"/>
  <c r="F5988"/>
  <c r="E5988"/>
  <c r="L5987"/>
  <c r="K5987"/>
  <c r="J5987"/>
  <c r="I5987"/>
  <c r="H5987"/>
  <c r="G5987"/>
  <c r="F5987"/>
  <c r="E5987"/>
  <c r="L5986"/>
  <c r="K5986"/>
  <c r="J5986"/>
  <c r="I5986"/>
  <c r="H5986"/>
  <c r="G5986"/>
  <c r="F5986"/>
  <c r="E5986"/>
  <c r="L5985"/>
  <c r="K5985"/>
  <c r="J5985"/>
  <c r="I5985"/>
  <c r="H5985"/>
  <c r="G5985"/>
  <c r="F5985"/>
  <c r="E5985"/>
  <c r="L5984"/>
  <c r="K5984"/>
  <c r="J5984"/>
  <c r="I5984"/>
  <c r="H5984"/>
  <c r="G5984"/>
  <c r="F5984"/>
  <c r="E5984"/>
  <c r="L5983"/>
  <c r="K5983"/>
  <c r="J5983"/>
  <c r="I5983"/>
  <c r="H5983"/>
  <c r="G5983"/>
  <c r="F5983"/>
  <c r="E5983"/>
  <c r="L5982"/>
  <c r="K5982"/>
  <c r="J5982"/>
  <c r="I5982"/>
  <c r="H5982"/>
  <c r="G5982"/>
  <c r="F5982"/>
  <c r="E5982"/>
  <c r="L5981"/>
  <c r="K5981"/>
  <c r="J5981"/>
  <c r="I5981"/>
  <c r="H5981"/>
  <c r="G5981"/>
  <c r="F5981"/>
  <c r="E5981"/>
  <c r="L5980"/>
  <c r="K5980"/>
  <c r="J5980"/>
  <c r="I5980"/>
  <c r="H5980"/>
  <c r="G5980"/>
  <c r="F5980"/>
  <c r="E5980"/>
  <c r="L5979"/>
  <c r="K5979"/>
  <c r="J5979"/>
  <c r="I5979"/>
  <c r="H5979"/>
  <c r="G5979"/>
  <c r="F5979"/>
  <c r="E5979"/>
  <c r="L5978"/>
  <c r="K5978"/>
  <c r="J5978"/>
  <c r="I5978"/>
  <c r="H5978"/>
  <c r="G5978"/>
  <c r="F5978"/>
  <c r="E5978"/>
  <c r="L5977"/>
  <c r="K5977"/>
  <c r="J5977"/>
  <c r="I5977"/>
  <c r="H5977"/>
  <c r="G5977"/>
  <c r="F5977"/>
  <c r="E5977"/>
  <c r="L5976"/>
  <c r="K5976"/>
  <c r="J5976"/>
  <c r="I5976"/>
  <c r="H5976"/>
  <c r="G5976"/>
  <c r="F5976"/>
  <c r="E5976"/>
  <c r="L5975"/>
  <c r="K5975"/>
  <c r="J5975"/>
  <c r="I5975"/>
  <c r="H5975"/>
  <c r="G5975"/>
  <c r="F5975"/>
  <c r="E5975"/>
  <c r="L5974"/>
  <c r="K5974"/>
  <c r="J5974"/>
  <c r="I5974"/>
  <c r="H5974"/>
  <c r="G5974"/>
  <c r="F5974"/>
  <c r="E5974"/>
  <c r="L5973"/>
  <c r="K5973"/>
  <c r="J5973"/>
  <c r="I5973"/>
  <c r="H5973"/>
  <c r="G5973"/>
  <c r="F5973"/>
  <c r="E5973"/>
  <c r="L5972"/>
  <c r="K5972"/>
  <c r="J5972"/>
  <c r="I5972"/>
  <c r="H5972"/>
  <c r="G5972"/>
  <c r="F5972"/>
  <c r="E5972"/>
  <c r="L5971"/>
  <c r="K5971"/>
  <c r="J5971"/>
  <c r="I5971"/>
  <c r="H5971"/>
  <c r="G5971"/>
  <c r="F5971"/>
  <c r="E5971"/>
  <c r="L5970"/>
  <c r="K5970"/>
  <c r="J5970"/>
  <c r="I5970"/>
  <c r="H5970"/>
  <c r="G5970"/>
  <c r="F5970"/>
  <c r="E5970"/>
  <c r="L5969"/>
  <c r="K5969"/>
  <c r="J5969"/>
  <c r="I5969"/>
  <c r="H5969"/>
  <c r="G5969"/>
  <c r="F5969"/>
  <c r="E5969"/>
  <c r="L5968"/>
  <c r="K5968"/>
  <c r="J5968"/>
  <c r="I5968"/>
  <c r="H5968"/>
  <c r="G5968"/>
  <c r="F5968"/>
  <c r="E5968"/>
  <c r="L5967"/>
  <c r="K5967"/>
  <c r="J5967"/>
  <c r="I5967"/>
  <c r="H5967"/>
  <c r="G5967"/>
  <c r="F5967"/>
  <c r="E5967"/>
  <c r="L5966"/>
  <c r="K5966"/>
  <c r="J5966"/>
  <c r="I5966"/>
  <c r="H5966"/>
  <c r="G5966"/>
  <c r="F5966"/>
  <c r="E5966"/>
  <c r="L5965"/>
  <c r="K5965"/>
  <c r="J5965"/>
  <c r="I5965"/>
  <c r="H5965"/>
  <c r="G5965"/>
  <c r="F5965"/>
  <c r="E5965"/>
  <c r="L5964"/>
  <c r="K5964"/>
  <c r="J5964"/>
  <c r="I5964"/>
  <c r="H5964"/>
  <c r="G5964"/>
  <c r="F5964"/>
  <c r="E5964"/>
  <c r="L5963"/>
  <c r="K5963"/>
  <c r="J5963"/>
  <c r="I5963"/>
  <c r="H5963"/>
  <c r="G5963"/>
  <c r="F5963"/>
  <c r="E5963"/>
  <c r="L5962"/>
  <c r="K5962"/>
  <c r="J5962"/>
  <c r="I5962"/>
  <c r="H5962"/>
  <c r="G5962"/>
  <c r="F5962"/>
  <c r="E5962"/>
  <c r="L5961"/>
  <c r="K5961"/>
  <c r="J5961"/>
  <c r="I5961"/>
  <c r="H5961"/>
  <c r="G5961"/>
  <c r="F5961"/>
  <c r="E5961"/>
  <c r="L5960"/>
  <c r="K5960"/>
  <c r="J5960"/>
  <c r="I5960"/>
  <c r="H5960"/>
  <c r="G5960"/>
  <c r="F5960"/>
  <c r="E5960"/>
  <c r="L5959"/>
  <c r="K5959"/>
  <c r="J5959"/>
  <c r="I5959"/>
  <c r="H5959"/>
  <c r="G5959"/>
  <c r="F5959"/>
  <c r="E5959"/>
  <c r="L5958"/>
  <c r="K5958"/>
  <c r="J5958"/>
  <c r="I5958"/>
  <c r="H5958"/>
  <c r="G5958"/>
  <c r="F5958"/>
  <c r="E5958"/>
  <c r="L5957"/>
  <c r="K5957"/>
  <c r="J5957"/>
  <c r="I5957"/>
  <c r="H5957"/>
  <c r="G5957"/>
  <c r="F5957"/>
  <c r="E5957"/>
  <c r="L5956"/>
  <c r="K5956"/>
  <c r="J5956"/>
  <c r="I5956"/>
  <c r="H5956"/>
  <c r="G5956"/>
  <c r="F5956"/>
  <c r="E5956"/>
  <c r="L5955"/>
  <c r="K5955"/>
  <c r="J5955"/>
  <c r="I5955"/>
  <c r="H5955"/>
  <c r="G5955"/>
  <c r="F5955"/>
  <c r="E5955"/>
  <c r="L5954"/>
  <c r="K5954"/>
  <c r="J5954"/>
  <c r="I5954"/>
  <c r="H5954"/>
  <c r="G5954"/>
  <c r="F5954"/>
  <c r="E5954"/>
  <c r="L5953"/>
  <c r="K5953"/>
  <c r="J5953"/>
  <c r="I5953"/>
  <c r="H5953"/>
  <c r="G5953"/>
  <c r="F5953"/>
  <c r="E5953"/>
  <c r="L5952"/>
  <c r="K5952"/>
  <c r="J5952"/>
  <c r="I5952"/>
  <c r="H5952"/>
  <c r="G5952"/>
  <c r="F5952"/>
  <c r="E5952"/>
  <c r="L5951"/>
  <c r="K5951"/>
  <c r="J5951"/>
  <c r="I5951"/>
  <c r="H5951"/>
  <c r="G5951"/>
  <c r="F5951"/>
  <c r="E5951"/>
  <c r="L5950"/>
  <c r="K5950"/>
  <c r="J5950"/>
  <c r="I5950"/>
  <c r="H5950"/>
  <c r="G5950"/>
  <c r="F5950"/>
  <c r="E5950"/>
  <c r="L5949"/>
  <c r="K5949"/>
  <c r="J5949"/>
  <c r="I5949"/>
  <c r="H5949"/>
  <c r="G5949"/>
  <c r="F5949"/>
  <c r="E5949"/>
  <c r="L5948"/>
  <c r="K5948"/>
  <c r="J5948"/>
  <c r="I5948"/>
  <c r="H5948"/>
  <c r="G5948"/>
  <c r="F5948"/>
  <c r="E5948"/>
  <c r="L5947"/>
  <c r="K5947"/>
  <c r="J5947"/>
  <c r="I5947"/>
  <c r="H5947"/>
  <c r="G5947"/>
  <c r="F5947"/>
  <c r="E5947"/>
  <c r="L5946"/>
  <c r="K5946"/>
  <c r="J5946"/>
  <c r="I5946"/>
  <c r="H5946"/>
  <c r="G5946"/>
  <c r="F5946"/>
  <c r="E5946"/>
  <c r="L5945"/>
  <c r="K5945"/>
  <c r="J5945"/>
  <c r="I5945"/>
  <c r="H5945"/>
  <c r="G5945"/>
  <c r="F5945"/>
  <c r="E5945"/>
  <c r="L5944"/>
  <c r="K5944"/>
  <c r="J5944"/>
  <c r="I5944"/>
  <c r="H5944"/>
  <c r="G5944"/>
  <c r="F5944"/>
  <c r="E5944"/>
  <c r="L5943"/>
  <c r="K5943"/>
  <c r="J5943"/>
  <c r="I5943"/>
  <c r="H5943"/>
  <c r="G5943"/>
  <c r="F5943"/>
  <c r="E5943"/>
  <c r="L5942"/>
  <c r="K5942"/>
  <c r="J5942"/>
  <c r="I5942"/>
  <c r="H5942"/>
  <c r="G5942"/>
  <c r="F5942"/>
  <c r="E5942"/>
  <c r="L5941"/>
  <c r="K5941"/>
  <c r="J5941"/>
  <c r="I5941"/>
  <c r="H5941"/>
  <c r="G5941"/>
  <c r="F5941"/>
  <c r="E5941"/>
  <c r="L5940"/>
  <c r="K5940"/>
  <c r="J5940"/>
  <c r="I5940"/>
  <c r="H5940"/>
  <c r="G5940"/>
  <c r="F5940"/>
  <c r="E5940"/>
  <c r="L5939"/>
  <c r="K5939"/>
  <c r="J5939"/>
  <c r="I5939"/>
  <c r="H5939"/>
  <c r="G5939"/>
  <c r="F5939"/>
  <c r="E5939"/>
  <c r="L5938"/>
  <c r="K5938"/>
  <c r="J5938"/>
  <c r="I5938"/>
  <c r="H5938"/>
  <c r="G5938"/>
  <c r="F5938"/>
  <c r="E5938"/>
  <c r="L5937"/>
  <c r="K5937"/>
  <c r="J5937"/>
  <c r="I5937"/>
  <c r="H5937"/>
  <c r="G5937"/>
  <c r="F5937"/>
  <c r="E5937"/>
  <c r="L5936"/>
  <c r="K5936"/>
  <c r="J5936"/>
  <c r="I5936"/>
  <c r="H5936"/>
  <c r="G5936"/>
  <c r="F5936"/>
  <c r="E5936"/>
  <c r="L5935"/>
  <c r="K5935"/>
  <c r="J5935"/>
  <c r="I5935"/>
  <c r="H5935"/>
  <c r="G5935"/>
  <c r="F5935"/>
  <c r="E5935"/>
  <c r="L5934"/>
  <c r="K5934"/>
  <c r="J5934"/>
  <c r="I5934"/>
  <c r="H5934"/>
  <c r="G5934"/>
  <c r="F5934"/>
  <c r="E5934"/>
  <c r="L5933"/>
  <c r="K5933"/>
  <c r="J5933"/>
  <c r="I5933"/>
  <c r="H5933"/>
  <c r="G5933"/>
  <c r="F5933"/>
  <c r="E5933"/>
  <c r="L5932"/>
  <c r="K5932"/>
  <c r="J5932"/>
  <c r="I5932"/>
  <c r="H5932"/>
  <c r="G5932"/>
  <c r="F5932"/>
  <c r="E5932"/>
  <c r="L5931"/>
  <c r="K5931"/>
  <c r="J5931"/>
  <c r="I5931"/>
  <c r="H5931"/>
  <c r="G5931"/>
  <c r="F5931"/>
  <c r="E5931"/>
  <c r="L5930"/>
  <c r="K5930"/>
  <c r="J5930"/>
  <c r="I5930"/>
  <c r="H5930"/>
  <c r="G5930"/>
  <c r="F5930"/>
  <c r="E5930"/>
  <c r="L5929"/>
  <c r="K5929"/>
  <c r="J5929"/>
  <c r="I5929"/>
  <c r="H5929"/>
  <c r="G5929"/>
  <c r="F5929"/>
  <c r="E5929"/>
  <c r="L5928"/>
  <c r="K5928"/>
  <c r="J5928"/>
  <c r="I5928"/>
  <c r="H5928"/>
  <c r="G5928"/>
  <c r="F5928"/>
  <c r="E5928"/>
  <c r="L5927"/>
  <c r="K5927"/>
  <c r="J5927"/>
  <c r="I5927"/>
  <c r="H5927"/>
  <c r="G5927"/>
  <c r="F5927"/>
  <c r="E5927"/>
  <c r="L5926"/>
  <c r="K5926"/>
  <c r="J5926"/>
  <c r="I5926"/>
  <c r="H5926"/>
  <c r="G5926"/>
  <c r="F5926"/>
  <c r="E5926"/>
  <c r="L5925"/>
  <c r="K5925"/>
  <c r="J5925"/>
  <c r="I5925"/>
  <c r="H5925"/>
  <c r="G5925"/>
  <c r="F5925"/>
  <c r="E5925"/>
  <c r="L5924"/>
  <c r="K5924"/>
  <c r="J5924"/>
  <c r="I5924"/>
  <c r="H5924"/>
  <c r="G5924"/>
  <c r="F5924"/>
  <c r="E5924"/>
  <c r="L5923"/>
  <c r="K5923"/>
  <c r="J5923"/>
  <c r="I5923"/>
  <c r="H5923"/>
  <c r="G5923"/>
  <c r="F5923"/>
  <c r="E5923"/>
  <c r="L5922"/>
  <c r="K5922"/>
  <c r="J5922"/>
  <c r="I5922"/>
  <c r="H5922"/>
  <c r="G5922"/>
  <c r="F5922"/>
  <c r="E5922"/>
  <c r="L5921"/>
  <c r="K5921"/>
  <c r="J5921"/>
  <c r="I5921"/>
  <c r="H5921"/>
  <c r="G5921"/>
  <c r="F5921"/>
  <c r="E5921"/>
  <c r="L5920"/>
  <c r="K5920"/>
  <c r="J5920"/>
  <c r="I5920"/>
  <c r="H5920"/>
  <c r="G5920"/>
  <c r="F5920"/>
  <c r="E5920"/>
  <c r="L5919"/>
  <c r="K5919"/>
  <c r="J5919"/>
  <c r="I5919"/>
  <c r="H5919"/>
  <c r="G5919"/>
  <c r="F5919"/>
  <c r="E5919"/>
  <c r="L5918"/>
  <c r="K5918"/>
  <c r="J5918"/>
  <c r="I5918"/>
  <c r="H5918"/>
  <c r="G5918"/>
  <c r="F5918"/>
  <c r="E5918"/>
  <c r="L5917"/>
  <c r="K5917"/>
  <c r="J5917"/>
  <c r="I5917"/>
  <c r="H5917"/>
  <c r="G5917"/>
  <c r="F5917"/>
  <c r="E5917"/>
  <c r="L5916"/>
  <c r="K5916"/>
  <c r="J5916"/>
  <c r="I5916"/>
  <c r="H5916"/>
  <c r="G5916"/>
  <c r="F5916"/>
  <c r="E5916"/>
  <c r="L5915"/>
  <c r="K5915"/>
  <c r="J5915"/>
  <c r="I5915"/>
  <c r="H5915"/>
  <c r="G5915"/>
  <c r="F5915"/>
  <c r="E5915"/>
  <c r="L5914"/>
  <c r="K5914"/>
  <c r="J5914"/>
  <c r="I5914"/>
  <c r="H5914"/>
  <c r="G5914"/>
  <c r="F5914"/>
  <c r="E5914"/>
  <c r="L5913"/>
  <c r="K5913"/>
  <c r="J5913"/>
  <c r="I5913"/>
  <c r="H5913"/>
  <c r="G5913"/>
  <c r="F5913"/>
  <c r="E5913"/>
  <c r="L5912"/>
  <c r="K5912"/>
  <c r="J5912"/>
  <c r="I5912"/>
  <c r="H5912"/>
  <c r="G5912"/>
  <c r="F5912"/>
  <c r="E5912"/>
  <c r="L5911"/>
  <c r="K5911"/>
  <c r="J5911"/>
  <c r="I5911"/>
  <c r="H5911"/>
  <c r="G5911"/>
  <c r="F5911"/>
  <c r="E5911"/>
  <c r="L5910"/>
  <c r="K5910"/>
  <c r="J5910"/>
  <c r="I5910"/>
  <c r="H5910"/>
  <c r="G5910"/>
  <c r="F5910"/>
  <c r="E5910"/>
  <c r="L5909"/>
  <c r="K5909"/>
  <c r="J5909"/>
  <c r="I5909"/>
  <c r="H5909"/>
  <c r="G5909"/>
  <c r="F5909"/>
  <c r="E5909"/>
  <c r="L5908"/>
  <c r="K5908"/>
  <c r="J5908"/>
  <c r="I5908"/>
  <c r="H5908"/>
  <c r="G5908"/>
  <c r="F5908"/>
  <c r="E5908"/>
  <c r="L5907"/>
  <c r="K5907"/>
  <c r="J5907"/>
  <c r="I5907"/>
  <c r="H5907"/>
  <c r="G5907"/>
  <c r="F5907"/>
  <c r="E5907"/>
  <c r="L5906"/>
  <c r="K5906"/>
  <c r="J5906"/>
  <c r="I5906"/>
  <c r="H5906"/>
  <c r="G5906"/>
  <c r="F5906"/>
  <c r="E5906"/>
  <c r="L5905"/>
  <c r="K5905"/>
  <c r="J5905"/>
  <c r="I5905"/>
  <c r="H5905"/>
  <c r="G5905"/>
  <c r="F5905"/>
  <c r="E5905"/>
  <c r="L5904"/>
  <c r="K5904"/>
  <c r="J5904"/>
  <c r="I5904"/>
  <c r="H5904"/>
  <c r="G5904"/>
  <c r="F5904"/>
  <c r="E5904"/>
  <c r="L5903"/>
  <c r="K5903"/>
  <c r="J5903"/>
  <c r="I5903"/>
  <c r="H5903"/>
  <c r="G5903"/>
  <c r="F5903"/>
  <c r="E5903"/>
  <c r="L5902"/>
  <c r="K5902"/>
  <c r="J5902"/>
  <c r="I5902"/>
  <c r="H5902"/>
  <c r="G5902"/>
  <c r="F5902"/>
  <c r="E5902"/>
  <c r="L5901"/>
  <c r="K5901"/>
  <c r="J5901"/>
  <c r="I5901"/>
  <c r="H5901"/>
  <c r="G5901"/>
  <c r="F5901"/>
  <c r="E5901"/>
  <c r="L5900"/>
  <c r="K5900"/>
  <c r="J5900"/>
  <c r="I5900"/>
  <c r="H5900"/>
  <c r="G5900"/>
  <c r="F5900"/>
  <c r="E5900"/>
  <c r="L5899"/>
  <c r="K5899"/>
  <c r="J5899"/>
  <c r="I5899"/>
  <c r="H5899"/>
  <c r="G5899"/>
  <c r="F5899"/>
  <c r="E5899"/>
  <c r="L5898"/>
  <c r="K5898"/>
  <c r="J5898"/>
  <c r="I5898"/>
  <c r="H5898"/>
  <c r="G5898"/>
  <c r="F5898"/>
  <c r="E5898"/>
  <c r="L5897"/>
  <c r="K5897"/>
  <c r="J5897"/>
  <c r="I5897"/>
  <c r="H5897"/>
  <c r="G5897"/>
  <c r="F5897"/>
  <c r="E5897"/>
  <c r="L5896"/>
  <c r="K5896"/>
  <c r="J5896"/>
  <c r="I5896"/>
  <c r="H5896"/>
  <c r="G5896"/>
  <c r="F5896"/>
  <c r="E5896"/>
  <c r="L5895"/>
  <c r="K5895"/>
  <c r="J5895"/>
  <c r="I5895"/>
  <c r="H5895"/>
  <c r="G5895"/>
  <c r="F5895"/>
  <c r="E5895"/>
  <c r="L5894"/>
  <c r="K5894"/>
  <c r="J5894"/>
  <c r="I5894"/>
  <c r="H5894"/>
  <c r="G5894"/>
  <c r="F5894"/>
  <c r="E5894"/>
  <c r="L5893"/>
  <c r="K5893"/>
  <c r="J5893"/>
  <c r="I5893"/>
  <c r="H5893"/>
  <c r="G5893"/>
  <c r="F5893"/>
  <c r="E5893"/>
  <c r="L5892"/>
  <c r="K5892"/>
  <c r="J5892"/>
  <c r="I5892"/>
  <c r="H5892"/>
  <c r="G5892"/>
  <c r="F5892"/>
  <c r="E5892"/>
  <c r="L5891"/>
  <c r="K5891"/>
  <c r="J5891"/>
  <c r="I5891"/>
  <c r="H5891"/>
  <c r="G5891"/>
  <c r="F5891"/>
  <c r="E5891"/>
  <c r="L5890"/>
  <c r="K5890"/>
  <c r="J5890"/>
  <c r="I5890"/>
  <c r="H5890"/>
  <c r="G5890"/>
  <c r="F5890"/>
  <c r="E5890"/>
  <c r="L5889"/>
  <c r="K5889"/>
  <c r="J5889"/>
  <c r="I5889"/>
  <c r="H5889"/>
  <c r="G5889"/>
  <c r="F5889"/>
  <c r="E5889"/>
  <c r="L5888"/>
  <c r="K5888"/>
  <c r="J5888"/>
  <c r="I5888"/>
  <c r="H5888"/>
  <c r="G5888"/>
  <c r="F5888"/>
  <c r="E5888"/>
  <c r="L5887"/>
  <c r="K5887"/>
  <c r="J5887"/>
  <c r="I5887"/>
  <c r="H5887"/>
  <c r="G5887"/>
  <c r="F5887"/>
  <c r="E5887"/>
  <c r="L5886"/>
  <c r="K5886"/>
  <c r="J5886"/>
  <c r="I5886"/>
  <c r="H5886"/>
  <c r="G5886"/>
  <c r="F5886"/>
  <c r="E5886"/>
  <c r="L5885"/>
  <c r="K5885"/>
  <c r="J5885"/>
  <c r="I5885"/>
  <c r="H5885"/>
  <c r="G5885"/>
  <c r="F5885"/>
  <c r="E5885"/>
  <c r="L5884"/>
  <c r="K5884"/>
  <c r="J5884"/>
  <c r="I5884"/>
  <c r="H5884"/>
  <c r="G5884"/>
  <c r="F5884"/>
  <c r="E5884"/>
  <c r="L5883"/>
  <c r="K5883"/>
  <c r="J5883"/>
  <c r="I5883"/>
  <c r="H5883"/>
  <c r="G5883"/>
  <c r="F5883"/>
  <c r="E5883"/>
  <c r="L5882"/>
  <c r="K5882"/>
  <c r="J5882"/>
  <c r="I5882"/>
  <c r="H5882"/>
  <c r="G5882"/>
  <c r="F5882"/>
  <c r="E5882"/>
  <c r="L5881"/>
  <c r="K5881"/>
  <c r="J5881"/>
  <c r="I5881"/>
  <c r="H5881"/>
  <c r="G5881"/>
  <c r="F5881"/>
  <c r="E5881"/>
  <c r="L5880"/>
  <c r="K5880"/>
  <c r="J5880"/>
  <c r="I5880"/>
  <c r="H5880"/>
  <c r="G5880"/>
  <c r="F5880"/>
  <c r="E5880"/>
  <c r="L5879"/>
  <c r="K5879"/>
  <c r="J5879"/>
  <c r="I5879"/>
  <c r="H5879"/>
  <c r="G5879"/>
  <c r="F5879"/>
  <c r="E5879"/>
  <c r="L5878"/>
  <c r="K5878"/>
  <c r="J5878"/>
  <c r="I5878"/>
  <c r="H5878"/>
  <c r="G5878"/>
  <c r="F5878"/>
  <c r="E5878"/>
  <c r="L5877"/>
  <c r="K5877"/>
  <c r="J5877"/>
  <c r="I5877"/>
  <c r="H5877"/>
  <c r="G5877"/>
  <c r="F5877"/>
  <c r="E5877"/>
  <c r="L5876"/>
  <c r="K5876"/>
  <c r="J5876"/>
  <c r="I5876"/>
  <c r="H5876"/>
  <c r="G5876"/>
  <c r="F5876"/>
  <c r="E5876"/>
  <c r="L5875"/>
  <c r="K5875"/>
  <c r="J5875"/>
  <c r="I5875"/>
  <c r="H5875"/>
  <c r="G5875"/>
  <c r="F5875"/>
  <c r="E5875"/>
  <c r="L5874"/>
  <c r="K5874"/>
  <c r="J5874"/>
  <c r="I5874"/>
  <c r="H5874"/>
  <c r="G5874"/>
  <c r="F5874"/>
  <c r="E5874"/>
  <c r="L5873"/>
  <c r="K5873"/>
  <c r="J5873"/>
  <c r="I5873"/>
  <c r="H5873"/>
  <c r="G5873"/>
  <c r="F5873"/>
  <c r="E5873"/>
  <c r="L5872"/>
  <c r="K5872"/>
  <c r="J5872"/>
  <c r="I5872"/>
  <c r="H5872"/>
  <c r="G5872"/>
  <c r="F5872"/>
  <c r="E5872"/>
  <c r="L5871"/>
  <c r="K5871"/>
  <c r="J5871"/>
  <c r="I5871"/>
  <c r="H5871"/>
  <c r="G5871"/>
  <c r="F5871"/>
  <c r="E5871"/>
  <c r="L5870"/>
  <c r="K5870"/>
  <c r="J5870"/>
  <c r="I5870"/>
  <c r="H5870"/>
  <c r="G5870"/>
  <c r="F5870"/>
  <c r="E5870"/>
  <c r="L5869"/>
  <c r="K5869"/>
  <c r="J5869"/>
  <c r="I5869"/>
  <c r="H5869"/>
  <c r="G5869"/>
  <c r="F5869"/>
  <c r="E5869"/>
  <c r="L5868"/>
  <c r="K5868"/>
  <c r="J5868"/>
  <c r="I5868"/>
  <c r="H5868"/>
  <c r="G5868"/>
  <c r="F5868"/>
  <c r="E5868"/>
  <c r="L5867"/>
  <c r="K5867"/>
  <c r="J5867"/>
  <c r="I5867"/>
  <c r="H5867"/>
  <c r="G5867"/>
  <c r="F5867"/>
  <c r="E5867"/>
  <c r="L5866"/>
  <c r="K5866"/>
  <c r="J5866"/>
  <c r="I5866"/>
  <c r="H5866"/>
  <c r="G5866"/>
  <c r="F5866"/>
  <c r="E5866"/>
  <c r="L5865"/>
  <c r="K5865"/>
  <c r="J5865"/>
  <c r="I5865"/>
  <c r="H5865"/>
  <c r="G5865"/>
  <c r="F5865"/>
  <c r="E5865"/>
  <c r="L5864"/>
  <c r="K5864"/>
  <c r="J5864"/>
  <c r="I5864"/>
  <c r="H5864"/>
  <c r="G5864"/>
  <c r="F5864"/>
  <c r="E5864"/>
  <c r="L5863"/>
  <c r="K5863"/>
  <c r="J5863"/>
  <c r="I5863"/>
  <c r="H5863"/>
  <c r="G5863"/>
  <c r="F5863"/>
  <c r="E5863"/>
  <c r="L5862"/>
  <c r="K5862"/>
  <c r="J5862"/>
  <c r="I5862"/>
  <c r="H5862"/>
  <c r="G5862"/>
  <c r="F5862"/>
  <c r="E5862"/>
  <c r="L5861"/>
  <c r="K5861"/>
  <c r="J5861"/>
  <c r="I5861"/>
  <c r="H5861"/>
  <c r="G5861"/>
  <c r="F5861"/>
  <c r="E5861"/>
  <c r="L5860"/>
  <c r="K5860"/>
  <c r="J5860"/>
  <c r="I5860"/>
  <c r="H5860"/>
  <c r="G5860"/>
  <c r="F5860"/>
  <c r="E5860"/>
  <c r="L5859"/>
  <c r="K5859"/>
  <c r="J5859"/>
  <c r="I5859"/>
  <c r="H5859"/>
  <c r="G5859"/>
  <c r="F5859"/>
  <c r="E5859"/>
  <c r="L5858"/>
  <c r="K5858"/>
  <c r="J5858"/>
  <c r="I5858"/>
  <c r="H5858"/>
  <c r="G5858"/>
  <c r="F5858"/>
  <c r="E5858"/>
  <c r="L5857"/>
  <c r="K5857"/>
  <c r="J5857"/>
  <c r="I5857"/>
  <c r="H5857"/>
  <c r="G5857"/>
  <c r="F5857"/>
  <c r="E5857"/>
  <c r="L5856"/>
  <c r="K5856"/>
  <c r="J5856"/>
  <c r="I5856"/>
  <c r="H5856"/>
  <c r="G5856"/>
  <c r="F5856"/>
  <c r="E5856"/>
  <c r="L5855"/>
  <c r="K5855"/>
  <c r="J5855"/>
  <c r="I5855"/>
  <c r="H5855"/>
  <c r="G5855"/>
  <c r="F5855"/>
  <c r="E5855"/>
  <c r="L5854"/>
  <c r="K5854"/>
  <c r="J5854"/>
  <c r="I5854"/>
  <c r="H5854"/>
  <c r="G5854"/>
  <c r="F5854"/>
  <c r="E5854"/>
  <c r="L5853"/>
  <c r="K5853"/>
  <c r="J5853"/>
  <c r="I5853"/>
  <c r="H5853"/>
  <c r="G5853"/>
  <c r="F5853"/>
  <c r="E5853"/>
  <c r="L5852"/>
  <c r="K5852"/>
  <c r="J5852"/>
  <c r="I5852"/>
  <c r="H5852"/>
  <c r="G5852"/>
  <c r="F5852"/>
  <c r="E5852"/>
  <c r="L5851"/>
  <c r="K5851"/>
  <c r="J5851"/>
  <c r="I5851"/>
  <c r="H5851"/>
  <c r="G5851"/>
  <c r="F5851"/>
  <c r="E5851"/>
  <c r="L5850"/>
  <c r="K5850"/>
  <c r="J5850"/>
  <c r="I5850"/>
  <c r="H5850"/>
  <c r="G5850"/>
  <c r="F5850"/>
  <c r="E5850"/>
  <c r="L5849"/>
  <c r="K5849"/>
  <c r="J5849"/>
  <c r="I5849"/>
  <c r="H5849"/>
  <c r="G5849"/>
  <c r="F5849"/>
  <c r="E5849"/>
  <c r="L5848"/>
  <c r="K5848"/>
  <c r="J5848"/>
  <c r="I5848"/>
  <c r="H5848"/>
  <c r="G5848"/>
  <c r="F5848"/>
  <c r="E5848"/>
  <c r="L5847"/>
  <c r="K5847"/>
  <c r="J5847"/>
  <c r="I5847"/>
  <c r="H5847"/>
  <c r="G5847"/>
  <c r="F5847"/>
  <c r="E5847"/>
  <c r="L5846"/>
  <c r="K5846"/>
  <c r="J5846"/>
  <c r="I5846"/>
  <c r="H5846"/>
  <c r="G5846"/>
  <c r="F5846"/>
  <c r="E5846"/>
  <c r="L5845"/>
  <c r="K5845"/>
  <c r="J5845"/>
  <c r="I5845"/>
  <c r="H5845"/>
  <c r="G5845"/>
  <c r="F5845"/>
  <c r="E5845"/>
  <c r="L5844"/>
  <c r="K5844"/>
  <c r="J5844"/>
  <c r="I5844"/>
  <c r="H5844"/>
  <c r="G5844"/>
  <c r="F5844"/>
  <c r="E5844"/>
  <c r="L5843"/>
  <c r="K5843"/>
  <c r="J5843"/>
  <c r="I5843"/>
  <c r="H5843"/>
  <c r="G5843"/>
  <c r="F5843"/>
  <c r="E5843"/>
  <c r="L5842"/>
  <c r="K5842"/>
  <c r="J5842"/>
  <c r="I5842"/>
  <c r="H5842"/>
  <c r="G5842"/>
  <c r="F5842"/>
  <c r="E5842"/>
  <c r="L5841"/>
  <c r="K5841"/>
  <c r="J5841"/>
  <c r="I5841"/>
  <c r="H5841"/>
  <c r="G5841"/>
  <c r="F5841"/>
  <c r="E5841"/>
  <c r="L5840"/>
  <c r="K5840"/>
  <c r="J5840"/>
  <c r="I5840"/>
  <c r="H5840"/>
  <c r="G5840"/>
  <c r="F5840"/>
  <c r="E5840"/>
  <c r="L5839"/>
  <c r="K5839"/>
  <c r="J5839"/>
  <c r="I5839"/>
  <c r="H5839"/>
  <c r="G5839"/>
  <c r="F5839"/>
  <c r="E5839"/>
  <c r="L5838"/>
  <c r="K5838"/>
  <c r="J5838"/>
  <c r="I5838"/>
  <c r="H5838"/>
  <c r="G5838"/>
  <c r="F5838"/>
  <c r="E5838"/>
  <c r="L5837"/>
  <c r="K5837"/>
  <c r="J5837"/>
  <c r="I5837"/>
  <c r="H5837"/>
  <c r="G5837"/>
  <c r="F5837"/>
  <c r="E5837"/>
  <c r="L5836"/>
  <c r="K5836"/>
  <c r="J5836"/>
  <c r="I5836"/>
  <c r="H5836"/>
  <c r="G5836"/>
  <c r="F5836"/>
  <c r="E5836"/>
  <c r="L5835"/>
  <c r="K5835"/>
  <c r="J5835"/>
  <c r="I5835"/>
  <c r="H5835"/>
  <c r="G5835"/>
  <c r="F5835"/>
  <c r="E5835"/>
  <c r="L5834"/>
  <c r="K5834"/>
  <c r="J5834"/>
  <c r="I5834"/>
  <c r="H5834"/>
  <c r="G5834"/>
  <c r="F5834"/>
  <c r="E5834"/>
  <c r="L5833"/>
  <c r="K5833"/>
  <c r="J5833"/>
  <c r="I5833"/>
  <c r="H5833"/>
  <c r="G5833"/>
  <c r="F5833"/>
  <c r="E5833"/>
  <c r="L5832"/>
  <c r="K5832"/>
  <c r="J5832"/>
  <c r="I5832"/>
  <c r="H5832"/>
  <c r="G5832"/>
  <c r="F5832"/>
  <c r="E5832"/>
  <c r="L5831"/>
  <c r="K5831"/>
  <c r="J5831"/>
  <c r="I5831"/>
  <c r="H5831"/>
  <c r="G5831"/>
  <c r="F5831"/>
  <c r="E5831"/>
  <c r="L5830"/>
  <c r="K5830"/>
  <c r="J5830"/>
  <c r="I5830"/>
  <c r="H5830"/>
  <c r="G5830"/>
  <c r="F5830"/>
  <c r="E5830"/>
  <c r="L5829"/>
  <c r="K5829"/>
  <c r="J5829"/>
  <c r="I5829"/>
  <c r="H5829"/>
  <c r="G5829"/>
  <c r="F5829"/>
  <c r="E5829"/>
  <c r="L5828"/>
  <c r="K5828"/>
  <c r="J5828"/>
  <c r="I5828"/>
  <c r="H5828"/>
  <c r="G5828"/>
  <c r="F5828"/>
  <c r="E5828"/>
  <c r="L5827"/>
  <c r="K5827"/>
  <c r="J5827"/>
  <c r="I5827"/>
  <c r="H5827"/>
  <c r="G5827"/>
  <c r="F5827"/>
  <c r="E5827"/>
  <c r="L5826"/>
  <c r="K5826"/>
  <c r="J5826"/>
  <c r="I5826"/>
  <c r="H5826"/>
  <c r="G5826"/>
  <c r="F5826"/>
  <c r="E5826"/>
  <c r="L5825"/>
  <c r="K5825"/>
  <c r="J5825"/>
  <c r="I5825"/>
  <c r="H5825"/>
  <c r="G5825"/>
  <c r="F5825"/>
  <c r="E5825"/>
  <c r="L5824"/>
  <c r="K5824"/>
  <c r="J5824"/>
  <c r="I5824"/>
  <c r="H5824"/>
  <c r="G5824"/>
  <c r="F5824"/>
  <c r="E5824"/>
  <c r="L5823"/>
  <c r="K5823"/>
  <c r="J5823"/>
  <c r="I5823"/>
  <c r="H5823"/>
  <c r="G5823"/>
  <c r="F5823"/>
  <c r="E5823"/>
  <c r="L5822"/>
  <c r="K5822"/>
  <c r="J5822"/>
  <c r="I5822"/>
  <c r="H5822"/>
  <c r="G5822"/>
  <c r="F5822"/>
  <c r="E5822"/>
  <c r="L5821"/>
  <c r="K5821"/>
  <c r="J5821"/>
  <c r="I5821"/>
  <c r="H5821"/>
  <c r="G5821"/>
  <c r="F5821"/>
  <c r="E5821"/>
  <c r="L5820"/>
  <c r="K5820"/>
  <c r="J5820"/>
  <c r="I5820"/>
  <c r="H5820"/>
  <c r="G5820"/>
  <c r="F5820"/>
  <c r="E5820"/>
  <c r="L5819"/>
  <c r="K5819"/>
  <c r="J5819"/>
  <c r="I5819"/>
  <c r="H5819"/>
  <c r="G5819"/>
  <c r="F5819"/>
  <c r="E5819"/>
  <c r="L5818"/>
  <c r="K5818"/>
  <c r="J5818"/>
  <c r="I5818"/>
  <c r="H5818"/>
  <c r="G5818"/>
  <c r="F5818"/>
  <c r="E5818"/>
  <c r="L5817"/>
  <c r="K5817"/>
  <c r="J5817"/>
  <c r="I5817"/>
  <c r="H5817"/>
  <c r="G5817"/>
  <c r="F5817"/>
  <c r="E5817"/>
  <c r="L5816"/>
  <c r="K5816"/>
  <c r="J5816"/>
  <c r="I5816"/>
  <c r="H5816"/>
  <c r="G5816"/>
  <c r="F5816"/>
  <c r="E5816"/>
  <c r="L5815"/>
  <c r="K5815"/>
  <c r="J5815"/>
  <c r="I5815"/>
  <c r="H5815"/>
  <c r="G5815"/>
  <c r="F5815"/>
  <c r="E5815"/>
  <c r="L5814"/>
  <c r="K5814"/>
  <c r="J5814"/>
  <c r="I5814"/>
  <c r="H5814"/>
  <c r="G5814"/>
  <c r="F5814"/>
  <c r="E5814"/>
  <c r="L5813"/>
  <c r="K5813"/>
  <c r="J5813"/>
  <c r="I5813"/>
  <c r="H5813"/>
  <c r="G5813"/>
  <c r="F5813"/>
  <c r="E5813"/>
  <c r="L5812"/>
  <c r="K5812"/>
  <c r="J5812"/>
  <c r="I5812"/>
  <c r="H5812"/>
  <c r="G5812"/>
  <c r="F5812"/>
  <c r="E5812"/>
  <c r="L5811"/>
  <c r="K5811"/>
  <c r="J5811"/>
  <c r="I5811"/>
  <c r="H5811"/>
  <c r="G5811"/>
  <c r="F5811"/>
  <c r="E5811"/>
  <c r="L5810"/>
  <c r="K5810"/>
  <c r="J5810"/>
  <c r="I5810"/>
  <c r="H5810"/>
  <c r="G5810"/>
  <c r="F5810"/>
  <c r="E5810"/>
  <c r="L5809"/>
  <c r="K5809"/>
  <c r="J5809"/>
  <c r="I5809"/>
  <c r="H5809"/>
  <c r="G5809"/>
  <c r="F5809"/>
  <c r="E5809"/>
  <c r="L5808"/>
  <c r="K5808"/>
  <c r="J5808"/>
  <c r="I5808"/>
  <c r="H5808"/>
  <c r="G5808"/>
  <c r="F5808"/>
  <c r="E5808"/>
  <c r="L5807"/>
  <c r="K5807"/>
  <c r="J5807"/>
  <c r="I5807"/>
  <c r="H5807"/>
  <c r="G5807"/>
  <c r="F5807"/>
  <c r="E5807"/>
  <c r="L5806"/>
  <c r="K5806"/>
  <c r="J5806"/>
  <c r="I5806"/>
  <c r="H5806"/>
  <c r="G5806"/>
  <c r="F5806"/>
  <c r="E5806"/>
  <c r="L5805"/>
  <c r="K5805"/>
  <c r="J5805"/>
  <c r="I5805"/>
  <c r="H5805"/>
  <c r="G5805"/>
  <c r="F5805"/>
  <c r="E5805"/>
  <c r="L5804"/>
  <c r="K5804"/>
  <c r="J5804"/>
  <c r="I5804"/>
  <c r="H5804"/>
  <c r="G5804"/>
  <c r="F5804"/>
  <c r="E5804"/>
  <c r="L5803"/>
  <c r="K5803"/>
  <c r="J5803"/>
  <c r="I5803"/>
  <c r="H5803"/>
  <c r="G5803"/>
  <c r="F5803"/>
  <c r="E5803"/>
  <c r="L5802"/>
  <c r="K5802"/>
  <c r="J5802"/>
  <c r="I5802"/>
  <c r="H5802"/>
  <c r="G5802"/>
  <c r="F5802"/>
  <c r="E5802"/>
  <c r="L5801"/>
  <c r="K5801"/>
  <c r="J5801"/>
  <c r="I5801"/>
  <c r="H5801"/>
  <c r="G5801"/>
  <c r="F5801"/>
  <c r="E5801"/>
  <c r="L5800"/>
  <c r="K5800"/>
  <c r="J5800"/>
  <c r="I5800"/>
  <c r="H5800"/>
  <c r="G5800"/>
  <c r="F5800"/>
  <c r="E5800"/>
  <c r="L5799"/>
  <c r="K5799"/>
  <c r="J5799"/>
  <c r="I5799"/>
  <c r="H5799"/>
  <c r="G5799"/>
  <c r="F5799"/>
  <c r="E5799"/>
  <c r="L5798"/>
  <c r="K5798"/>
  <c r="J5798"/>
  <c r="I5798"/>
  <c r="H5798"/>
  <c r="G5798"/>
  <c r="F5798"/>
  <c r="E5798"/>
  <c r="L5797"/>
  <c r="K5797"/>
  <c r="J5797"/>
  <c r="I5797"/>
  <c r="H5797"/>
  <c r="G5797"/>
  <c r="F5797"/>
  <c r="E5797"/>
  <c r="L5796"/>
  <c r="K5796"/>
  <c r="J5796"/>
  <c r="I5796"/>
  <c r="H5796"/>
  <c r="G5796"/>
  <c r="F5796"/>
  <c r="E5796"/>
  <c r="L5795"/>
  <c r="K5795"/>
  <c r="J5795"/>
  <c r="I5795"/>
  <c r="H5795"/>
  <c r="G5795"/>
  <c r="F5795"/>
  <c r="E5795"/>
  <c r="L5794"/>
  <c r="K5794"/>
  <c r="J5794"/>
  <c r="I5794"/>
  <c r="H5794"/>
  <c r="G5794"/>
  <c r="F5794"/>
  <c r="E5794"/>
  <c r="L5793"/>
  <c r="K5793"/>
  <c r="J5793"/>
  <c r="I5793"/>
  <c r="H5793"/>
  <c r="G5793"/>
  <c r="F5793"/>
  <c r="E5793"/>
  <c r="L5792"/>
  <c r="K5792"/>
  <c r="J5792"/>
  <c r="I5792"/>
  <c r="H5792"/>
  <c r="G5792"/>
  <c r="F5792"/>
  <c r="E5792"/>
  <c r="L5791"/>
  <c r="K5791"/>
  <c r="J5791"/>
  <c r="I5791"/>
  <c r="H5791"/>
  <c r="G5791"/>
  <c r="F5791"/>
  <c r="E5791"/>
  <c r="L5790"/>
  <c r="K5790"/>
  <c r="J5790"/>
  <c r="I5790"/>
  <c r="H5790"/>
  <c r="G5790"/>
  <c r="F5790"/>
  <c r="E5790"/>
  <c r="L5789"/>
  <c r="K5789"/>
  <c r="J5789"/>
  <c r="I5789"/>
  <c r="H5789"/>
  <c r="G5789"/>
  <c r="F5789"/>
  <c r="E5789"/>
  <c r="L5788"/>
  <c r="K5788"/>
  <c r="J5788"/>
  <c r="I5788"/>
  <c r="H5788"/>
  <c r="G5788"/>
  <c r="F5788"/>
  <c r="E5788"/>
  <c r="L5787"/>
  <c r="K5787"/>
  <c r="J5787"/>
  <c r="I5787"/>
  <c r="H5787"/>
  <c r="G5787"/>
  <c r="F5787"/>
  <c r="E5787"/>
  <c r="L5786"/>
  <c r="K5786"/>
  <c r="J5786"/>
  <c r="I5786"/>
  <c r="H5786"/>
  <c r="G5786"/>
  <c r="F5786"/>
  <c r="E5786"/>
  <c r="L5785"/>
  <c r="K5785"/>
  <c r="J5785"/>
  <c r="I5785"/>
  <c r="H5785"/>
  <c r="G5785"/>
  <c r="F5785"/>
  <c r="E5785"/>
  <c r="L5784"/>
  <c r="K5784"/>
  <c r="J5784"/>
  <c r="I5784"/>
  <c r="H5784"/>
  <c r="G5784"/>
  <c r="F5784"/>
  <c r="E5784"/>
  <c r="L5783"/>
  <c r="K5783"/>
  <c r="J5783"/>
  <c r="I5783"/>
  <c r="H5783"/>
  <c r="G5783"/>
  <c r="F5783"/>
  <c r="E5783"/>
  <c r="L5782"/>
  <c r="K5782"/>
  <c r="J5782"/>
  <c r="I5782"/>
  <c r="H5782"/>
  <c r="G5782"/>
  <c r="F5782"/>
  <c r="E5782"/>
  <c r="L5781"/>
  <c r="K5781"/>
  <c r="J5781"/>
  <c r="I5781"/>
  <c r="H5781"/>
  <c r="G5781"/>
  <c r="F5781"/>
  <c r="E5781"/>
  <c r="L5780"/>
  <c r="K5780"/>
  <c r="J5780"/>
  <c r="I5780"/>
  <c r="H5780"/>
  <c r="G5780"/>
  <c r="F5780"/>
  <c r="E5780"/>
  <c r="L5779"/>
  <c r="K5779"/>
  <c r="J5779"/>
  <c r="I5779"/>
  <c r="H5779"/>
  <c r="G5779"/>
  <c r="F5779"/>
  <c r="E5779"/>
  <c r="L5778"/>
  <c r="K5778"/>
  <c r="J5778"/>
  <c r="I5778"/>
  <c r="H5778"/>
  <c r="G5778"/>
  <c r="F5778"/>
  <c r="E5778"/>
  <c r="L5777"/>
  <c r="K5777"/>
  <c r="J5777"/>
  <c r="I5777"/>
  <c r="H5777"/>
  <c r="G5777"/>
  <c r="F5777"/>
  <c r="E5777"/>
  <c r="L5776"/>
  <c r="K5776"/>
  <c r="J5776"/>
  <c r="I5776"/>
  <c r="H5776"/>
  <c r="G5776"/>
  <c r="F5776"/>
  <c r="E5776"/>
  <c r="L5775"/>
  <c r="K5775"/>
  <c r="J5775"/>
  <c r="I5775"/>
  <c r="H5775"/>
  <c r="G5775"/>
  <c r="F5775"/>
  <c r="E5775"/>
  <c r="L5774"/>
  <c r="K5774"/>
  <c r="J5774"/>
  <c r="I5774"/>
  <c r="H5774"/>
  <c r="G5774"/>
  <c r="F5774"/>
  <c r="E5774"/>
  <c r="L5773"/>
  <c r="K5773"/>
  <c r="J5773"/>
  <c r="I5773"/>
  <c r="H5773"/>
  <c r="G5773"/>
  <c r="F5773"/>
  <c r="E5773"/>
  <c r="L5772"/>
  <c r="K5772"/>
  <c r="J5772"/>
  <c r="I5772"/>
  <c r="H5772"/>
  <c r="G5772"/>
  <c r="F5772"/>
  <c r="E5772"/>
  <c r="L5771"/>
  <c r="K5771"/>
  <c r="J5771"/>
  <c r="I5771"/>
  <c r="H5771"/>
  <c r="G5771"/>
  <c r="F5771"/>
  <c r="E5771"/>
  <c r="L5770"/>
  <c r="K5770"/>
  <c r="J5770"/>
  <c r="I5770"/>
  <c r="H5770"/>
  <c r="G5770"/>
  <c r="F5770"/>
  <c r="E5770"/>
  <c r="L5769"/>
  <c r="K5769"/>
  <c r="J5769"/>
  <c r="I5769"/>
  <c r="H5769"/>
  <c r="G5769"/>
  <c r="F5769"/>
  <c r="E5769"/>
  <c r="L5768"/>
  <c r="K5768"/>
  <c r="J5768"/>
  <c r="I5768"/>
  <c r="H5768"/>
  <c r="G5768"/>
  <c r="F5768"/>
  <c r="E5768"/>
  <c r="L5767"/>
  <c r="K5767"/>
  <c r="J5767"/>
  <c r="I5767"/>
  <c r="H5767"/>
  <c r="G5767"/>
  <c r="F5767"/>
  <c r="E5767"/>
  <c r="L5766"/>
  <c r="K5766"/>
  <c r="J5766"/>
  <c r="I5766"/>
  <c r="H5766"/>
  <c r="G5766"/>
  <c r="F5766"/>
  <c r="E5766"/>
  <c r="L5765"/>
  <c r="K5765"/>
  <c r="J5765"/>
  <c r="I5765"/>
  <c r="H5765"/>
  <c r="G5765"/>
  <c r="F5765"/>
  <c r="E5765"/>
  <c r="L5764"/>
  <c r="K5764"/>
  <c r="J5764"/>
  <c r="I5764"/>
  <c r="H5764"/>
  <c r="G5764"/>
  <c r="F5764"/>
  <c r="E5764"/>
  <c r="L5763"/>
  <c r="K5763"/>
  <c r="J5763"/>
  <c r="I5763"/>
  <c r="H5763"/>
  <c r="G5763"/>
  <c r="F5763"/>
  <c r="E5763"/>
  <c r="L5762"/>
  <c r="K5762"/>
  <c r="J5762"/>
  <c r="I5762"/>
  <c r="H5762"/>
  <c r="G5762"/>
  <c r="F5762"/>
  <c r="E5762"/>
  <c r="L5761"/>
  <c r="K5761"/>
  <c r="J5761"/>
  <c r="I5761"/>
  <c r="H5761"/>
  <c r="G5761"/>
  <c r="F5761"/>
  <c r="E5761"/>
  <c r="L5760"/>
  <c r="K5760"/>
  <c r="J5760"/>
  <c r="I5760"/>
  <c r="H5760"/>
  <c r="G5760"/>
  <c r="F5760"/>
  <c r="E5760"/>
  <c r="L5759"/>
  <c r="K5759"/>
  <c r="J5759"/>
  <c r="I5759"/>
  <c r="H5759"/>
  <c r="G5759"/>
  <c r="F5759"/>
  <c r="E5759"/>
  <c r="L5758"/>
  <c r="K5758"/>
  <c r="J5758"/>
  <c r="I5758"/>
  <c r="H5758"/>
  <c r="G5758"/>
  <c r="F5758"/>
  <c r="E5758"/>
  <c r="L5757"/>
  <c r="K5757"/>
  <c r="J5757"/>
  <c r="I5757"/>
  <c r="H5757"/>
  <c r="G5757"/>
  <c r="F5757"/>
  <c r="E5757"/>
  <c r="L5756"/>
  <c r="K5756"/>
  <c r="J5756"/>
  <c r="I5756"/>
  <c r="H5756"/>
  <c r="G5756"/>
  <c r="F5756"/>
  <c r="E5756"/>
  <c r="L5755"/>
  <c r="K5755"/>
  <c r="J5755"/>
  <c r="I5755"/>
  <c r="H5755"/>
  <c r="G5755"/>
  <c r="F5755"/>
  <c r="E5755"/>
  <c r="L5754"/>
  <c r="K5754"/>
  <c r="J5754"/>
  <c r="I5754"/>
  <c r="H5754"/>
  <c r="G5754"/>
  <c r="F5754"/>
  <c r="E5754"/>
  <c r="L5753"/>
  <c r="K5753"/>
  <c r="J5753"/>
  <c r="I5753"/>
  <c r="H5753"/>
  <c r="G5753"/>
  <c r="F5753"/>
  <c r="E5753"/>
  <c r="L5752"/>
  <c r="K5752"/>
  <c r="J5752"/>
  <c r="I5752"/>
  <c r="H5752"/>
  <c r="G5752"/>
  <c r="F5752"/>
  <c r="E5752"/>
  <c r="L5751"/>
  <c r="K5751"/>
  <c r="J5751"/>
  <c r="I5751"/>
  <c r="H5751"/>
  <c r="G5751"/>
  <c r="F5751"/>
  <c r="E5751"/>
  <c r="L5750"/>
  <c r="K5750"/>
  <c r="J5750"/>
  <c r="I5750"/>
  <c r="H5750"/>
  <c r="G5750"/>
  <c r="F5750"/>
  <c r="E5750"/>
  <c r="L5749"/>
  <c r="K5749"/>
  <c r="J5749"/>
  <c r="I5749"/>
  <c r="H5749"/>
  <c r="G5749"/>
  <c r="F5749"/>
  <c r="E5749"/>
  <c r="L5748"/>
  <c r="K5748"/>
  <c r="J5748"/>
  <c r="I5748"/>
  <c r="H5748"/>
  <c r="G5748"/>
  <c r="F5748"/>
  <c r="E5748"/>
  <c r="L5747"/>
  <c r="K5747"/>
  <c r="J5747"/>
  <c r="I5747"/>
  <c r="H5747"/>
  <c r="G5747"/>
  <c r="F5747"/>
  <c r="E5747"/>
  <c r="L5746"/>
  <c r="K5746"/>
  <c r="J5746"/>
  <c r="I5746"/>
  <c r="H5746"/>
  <c r="G5746"/>
  <c r="F5746"/>
  <c r="E5746"/>
  <c r="L5745"/>
  <c r="K5745"/>
  <c r="J5745"/>
  <c r="I5745"/>
  <c r="H5745"/>
  <c r="G5745"/>
  <c r="F5745"/>
  <c r="E5745"/>
  <c r="L5744"/>
  <c r="K5744"/>
  <c r="J5744"/>
  <c r="I5744"/>
  <c r="H5744"/>
  <c r="G5744"/>
  <c r="F5744"/>
  <c r="E5744"/>
  <c r="L5743"/>
  <c r="K5743"/>
  <c r="J5743"/>
  <c r="I5743"/>
  <c r="H5743"/>
  <c r="G5743"/>
  <c r="F5743"/>
  <c r="E5743"/>
  <c r="L5742"/>
  <c r="K5742"/>
  <c r="J5742"/>
  <c r="I5742"/>
  <c r="H5742"/>
  <c r="G5742"/>
  <c r="F5742"/>
  <c r="E5742"/>
  <c r="L5741"/>
  <c r="K5741"/>
  <c r="J5741"/>
  <c r="I5741"/>
  <c r="H5741"/>
  <c r="G5741"/>
  <c r="F5741"/>
  <c r="E5741"/>
  <c r="L5740"/>
  <c r="K5740"/>
  <c r="J5740"/>
  <c r="I5740"/>
  <c r="H5740"/>
  <c r="G5740"/>
  <c r="F5740"/>
  <c r="E5740"/>
  <c r="L5739"/>
  <c r="K5739"/>
  <c r="J5739"/>
  <c r="I5739"/>
  <c r="H5739"/>
  <c r="G5739"/>
  <c r="F5739"/>
  <c r="E5739"/>
  <c r="L5738"/>
  <c r="K5738"/>
  <c r="J5738"/>
  <c r="I5738"/>
  <c r="H5738"/>
  <c r="G5738"/>
  <c r="F5738"/>
  <c r="E5738"/>
  <c r="L5737"/>
  <c r="K5737"/>
  <c r="J5737"/>
  <c r="I5737"/>
  <c r="H5737"/>
  <c r="G5737"/>
  <c r="F5737"/>
  <c r="E5737"/>
  <c r="L5736"/>
  <c r="K5736"/>
  <c r="J5736"/>
  <c r="I5736"/>
  <c r="H5736"/>
  <c r="G5736"/>
  <c r="F5736"/>
  <c r="E5736"/>
  <c r="L5735"/>
  <c r="K5735"/>
  <c r="J5735"/>
  <c r="I5735"/>
  <c r="H5735"/>
  <c r="G5735"/>
  <c r="F5735"/>
  <c r="E5735"/>
  <c r="L5734"/>
  <c r="K5734"/>
  <c r="J5734"/>
  <c r="I5734"/>
  <c r="H5734"/>
  <c r="G5734"/>
  <c r="F5734"/>
  <c r="E5734"/>
  <c r="L5733"/>
  <c r="K5733"/>
  <c r="J5733"/>
  <c r="I5733"/>
  <c r="H5733"/>
  <c r="G5733"/>
  <c r="F5733"/>
  <c r="E5733"/>
  <c r="L5732"/>
  <c r="K5732"/>
  <c r="J5732"/>
  <c r="I5732"/>
  <c r="H5732"/>
  <c r="G5732"/>
  <c r="F5732"/>
  <c r="E5732"/>
  <c r="L5731"/>
  <c r="K5731"/>
  <c r="J5731"/>
  <c r="I5731"/>
  <c r="H5731"/>
  <c r="G5731"/>
  <c r="F5731"/>
  <c r="E5731"/>
  <c r="L5730"/>
  <c r="K5730"/>
  <c r="J5730"/>
  <c r="I5730"/>
  <c r="H5730"/>
  <c r="G5730"/>
  <c r="F5730"/>
  <c r="E5730"/>
  <c r="L5729"/>
  <c r="K5729"/>
  <c r="J5729"/>
  <c r="I5729"/>
  <c r="H5729"/>
  <c r="G5729"/>
  <c r="F5729"/>
  <c r="E5729"/>
  <c r="L5728"/>
  <c r="K5728"/>
  <c r="J5728"/>
  <c r="I5728"/>
  <c r="H5728"/>
  <c r="G5728"/>
  <c r="F5728"/>
  <c r="E5728"/>
  <c r="L5727"/>
  <c r="K5727"/>
  <c r="J5727"/>
  <c r="I5727"/>
  <c r="H5727"/>
  <c r="G5727"/>
  <c r="F5727"/>
  <c r="E5727"/>
  <c r="L5726"/>
  <c r="K5726"/>
  <c r="J5726"/>
  <c r="I5726"/>
  <c r="H5726"/>
  <c r="G5726"/>
  <c r="F5726"/>
  <c r="E5726"/>
  <c r="L5725"/>
  <c r="K5725"/>
  <c r="J5725"/>
  <c r="I5725"/>
  <c r="H5725"/>
  <c r="G5725"/>
  <c r="F5725"/>
  <c r="E5725"/>
  <c r="L5724"/>
  <c r="K5724"/>
  <c r="J5724"/>
  <c r="I5724"/>
  <c r="H5724"/>
  <c r="G5724"/>
  <c r="F5724"/>
  <c r="E5724"/>
  <c r="L5723"/>
  <c r="K5723"/>
  <c r="J5723"/>
  <c r="I5723"/>
  <c r="H5723"/>
  <c r="G5723"/>
  <c r="F5723"/>
  <c r="E5723"/>
  <c r="L5722"/>
  <c r="K5722"/>
  <c r="J5722"/>
  <c r="I5722"/>
  <c r="H5722"/>
  <c r="G5722"/>
  <c r="F5722"/>
  <c r="E5722"/>
  <c r="L5721"/>
  <c r="K5721"/>
  <c r="J5721"/>
  <c r="I5721"/>
  <c r="H5721"/>
  <c r="G5721"/>
  <c r="F5721"/>
  <c r="E5721"/>
  <c r="L5720"/>
  <c r="K5720"/>
  <c r="J5720"/>
  <c r="I5720"/>
  <c r="H5720"/>
  <c r="G5720"/>
  <c r="F5720"/>
  <c r="E5720"/>
  <c r="L5719"/>
  <c r="K5719"/>
  <c r="J5719"/>
  <c r="I5719"/>
  <c r="H5719"/>
  <c r="G5719"/>
  <c r="F5719"/>
  <c r="E5719"/>
  <c r="L5718"/>
  <c r="K5718"/>
  <c r="J5718"/>
  <c r="I5718"/>
  <c r="H5718"/>
  <c r="G5718"/>
  <c r="F5718"/>
  <c r="E5718"/>
  <c r="L5717"/>
  <c r="K5717"/>
  <c r="J5717"/>
  <c r="I5717"/>
  <c r="H5717"/>
  <c r="G5717"/>
  <c r="F5717"/>
  <c r="E5717"/>
  <c r="L5716"/>
  <c r="K5716"/>
  <c r="J5716"/>
  <c r="I5716"/>
  <c r="H5716"/>
  <c r="G5716"/>
  <c r="F5716"/>
  <c r="E5716"/>
  <c r="L5715"/>
  <c r="K5715"/>
  <c r="J5715"/>
  <c r="I5715"/>
  <c r="H5715"/>
  <c r="G5715"/>
  <c r="F5715"/>
  <c r="E5715"/>
  <c r="L5714"/>
  <c r="K5714"/>
  <c r="J5714"/>
  <c r="I5714"/>
  <c r="H5714"/>
  <c r="G5714"/>
  <c r="F5714"/>
  <c r="E5714"/>
  <c r="L5713"/>
  <c r="K5713"/>
  <c r="J5713"/>
  <c r="I5713"/>
  <c r="H5713"/>
  <c r="G5713"/>
  <c r="F5713"/>
  <c r="E5713"/>
  <c r="L5712"/>
  <c r="K5712"/>
  <c r="J5712"/>
  <c r="I5712"/>
  <c r="H5712"/>
  <c r="G5712"/>
  <c r="F5712"/>
  <c r="E5712"/>
  <c r="L5711"/>
  <c r="K5711"/>
  <c r="J5711"/>
  <c r="I5711"/>
  <c r="H5711"/>
  <c r="G5711"/>
  <c r="F5711"/>
  <c r="E5711"/>
  <c r="L5710"/>
  <c r="K5710"/>
  <c r="J5710"/>
  <c r="I5710"/>
  <c r="H5710"/>
  <c r="G5710"/>
  <c r="F5710"/>
  <c r="E5710"/>
  <c r="L5709"/>
  <c r="K5709"/>
  <c r="J5709"/>
  <c r="I5709"/>
  <c r="H5709"/>
  <c r="G5709"/>
  <c r="F5709"/>
  <c r="E5709"/>
  <c r="L5708"/>
  <c r="K5708"/>
  <c r="J5708"/>
  <c r="I5708"/>
  <c r="H5708"/>
  <c r="G5708"/>
  <c r="F5708"/>
  <c r="E5708"/>
  <c r="L5707"/>
  <c r="K5707"/>
  <c r="J5707"/>
  <c r="I5707"/>
  <c r="H5707"/>
  <c r="G5707"/>
  <c r="F5707"/>
  <c r="E5707"/>
  <c r="L5706"/>
  <c r="K5706"/>
  <c r="J5706"/>
  <c r="I5706"/>
  <c r="H5706"/>
  <c r="G5706"/>
  <c r="F5706"/>
  <c r="E5706"/>
  <c r="L5705"/>
  <c r="K5705"/>
  <c r="J5705"/>
  <c r="I5705"/>
  <c r="H5705"/>
  <c r="G5705"/>
  <c r="F5705"/>
  <c r="E5705"/>
  <c r="L5704"/>
  <c r="K5704"/>
  <c r="J5704"/>
  <c r="I5704"/>
  <c r="H5704"/>
  <c r="G5704"/>
  <c r="F5704"/>
  <c r="E5704"/>
  <c r="L5703"/>
  <c r="K5703"/>
  <c r="J5703"/>
  <c r="I5703"/>
  <c r="H5703"/>
  <c r="G5703"/>
  <c r="F5703"/>
  <c r="E5703"/>
  <c r="L5702"/>
  <c r="K5702"/>
  <c r="J5702"/>
  <c r="I5702"/>
  <c r="H5702"/>
  <c r="G5702"/>
  <c r="F5702"/>
  <c r="E5702"/>
  <c r="L5701"/>
  <c r="K5701"/>
  <c r="J5701"/>
  <c r="I5701"/>
  <c r="H5701"/>
  <c r="G5701"/>
  <c r="F5701"/>
  <c r="E5701"/>
  <c r="L5700"/>
  <c r="K5700"/>
  <c r="J5700"/>
  <c r="I5700"/>
  <c r="H5700"/>
  <c r="G5700"/>
  <c r="F5700"/>
  <c r="E5700"/>
  <c r="L5699"/>
  <c r="K5699"/>
  <c r="J5699"/>
  <c r="I5699"/>
  <c r="H5699"/>
  <c r="G5699"/>
  <c r="F5699"/>
  <c r="E5699"/>
  <c r="L5698"/>
  <c r="K5698"/>
  <c r="J5698"/>
  <c r="I5698"/>
  <c r="H5698"/>
  <c r="G5698"/>
  <c r="F5698"/>
  <c r="E5698"/>
  <c r="L5697"/>
  <c r="K5697"/>
  <c r="J5697"/>
  <c r="I5697"/>
  <c r="H5697"/>
  <c r="G5697"/>
  <c r="F5697"/>
  <c r="E5697"/>
  <c r="L5696"/>
  <c r="K5696"/>
  <c r="J5696"/>
  <c r="I5696"/>
  <c r="H5696"/>
  <c r="G5696"/>
  <c r="F5696"/>
  <c r="E5696"/>
  <c r="L5695"/>
  <c r="K5695"/>
  <c r="J5695"/>
  <c r="I5695"/>
  <c r="H5695"/>
  <c r="G5695"/>
  <c r="F5695"/>
  <c r="E5695"/>
  <c r="L5694"/>
  <c r="K5694"/>
  <c r="J5694"/>
  <c r="I5694"/>
  <c r="H5694"/>
  <c r="G5694"/>
  <c r="F5694"/>
  <c r="E5694"/>
  <c r="L5693"/>
  <c r="K5693"/>
  <c r="J5693"/>
  <c r="I5693"/>
  <c r="H5693"/>
  <c r="G5693"/>
  <c r="F5693"/>
  <c r="E5693"/>
  <c r="L5692"/>
  <c r="K5692"/>
  <c r="J5692"/>
  <c r="I5692"/>
  <c r="H5692"/>
  <c r="G5692"/>
  <c r="F5692"/>
  <c r="E5692"/>
  <c r="L5691"/>
  <c r="K5691"/>
  <c r="J5691"/>
  <c r="I5691"/>
  <c r="H5691"/>
  <c r="G5691"/>
  <c r="F5691"/>
  <c r="E5691"/>
  <c r="L5690"/>
  <c r="K5690"/>
  <c r="J5690"/>
  <c r="I5690"/>
  <c r="H5690"/>
  <c r="G5690"/>
  <c r="F5690"/>
  <c r="E5690"/>
  <c r="L5689"/>
  <c r="K5689"/>
  <c r="J5689"/>
  <c r="I5689"/>
  <c r="H5689"/>
  <c r="G5689"/>
  <c r="F5689"/>
  <c r="E5689"/>
  <c r="L5688"/>
  <c r="K5688"/>
  <c r="J5688"/>
  <c r="I5688"/>
  <c r="H5688"/>
  <c r="G5688"/>
  <c r="F5688"/>
  <c r="E5688"/>
  <c r="L5687"/>
  <c r="K5687"/>
  <c r="J5687"/>
  <c r="I5687"/>
  <c r="H5687"/>
  <c r="G5687"/>
  <c r="F5687"/>
  <c r="E5687"/>
  <c r="L5686"/>
  <c r="K5686"/>
  <c r="J5686"/>
  <c r="I5686"/>
  <c r="H5686"/>
  <c r="G5686"/>
  <c r="F5686"/>
  <c r="E5686"/>
  <c r="L5685"/>
  <c r="K5685"/>
  <c r="J5685"/>
  <c r="I5685"/>
  <c r="H5685"/>
  <c r="G5685"/>
  <c r="F5685"/>
  <c r="E5685"/>
  <c r="L5684"/>
  <c r="K5684"/>
  <c r="J5684"/>
  <c r="I5684"/>
  <c r="H5684"/>
  <c r="G5684"/>
  <c r="F5684"/>
  <c r="E5684"/>
  <c r="L5683"/>
  <c r="K5683"/>
  <c r="J5683"/>
  <c r="I5683"/>
  <c r="H5683"/>
  <c r="G5683"/>
  <c r="F5683"/>
  <c r="E5683"/>
  <c r="L5682"/>
  <c r="K5682"/>
  <c r="J5682"/>
  <c r="I5682"/>
  <c r="H5682"/>
  <c r="G5682"/>
  <c r="F5682"/>
  <c r="E5682"/>
  <c r="L5681"/>
  <c r="K5681"/>
  <c r="J5681"/>
  <c r="I5681"/>
  <c r="H5681"/>
  <c r="G5681"/>
  <c r="F5681"/>
  <c r="E5681"/>
  <c r="L5680"/>
  <c r="K5680"/>
  <c r="J5680"/>
  <c r="I5680"/>
  <c r="H5680"/>
  <c r="G5680"/>
  <c r="F5680"/>
  <c r="E5680"/>
  <c r="L5679"/>
  <c r="K5679"/>
  <c r="J5679"/>
  <c r="I5679"/>
  <c r="H5679"/>
  <c r="G5679"/>
  <c r="F5679"/>
  <c r="E5679"/>
  <c r="L5678"/>
  <c r="K5678"/>
  <c r="J5678"/>
  <c r="I5678"/>
  <c r="H5678"/>
  <c r="G5678"/>
  <c r="F5678"/>
  <c r="E5678"/>
  <c r="L5677"/>
  <c r="K5677"/>
  <c r="J5677"/>
  <c r="I5677"/>
  <c r="H5677"/>
  <c r="G5677"/>
  <c r="F5677"/>
  <c r="E5677"/>
  <c r="L5676"/>
  <c r="K5676"/>
  <c r="J5676"/>
  <c r="I5676"/>
  <c r="H5676"/>
  <c r="G5676"/>
  <c r="F5676"/>
  <c r="E5676"/>
  <c r="L5675"/>
  <c r="K5675"/>
  <c r="J5675"/>
  <c r="I5675"/>
  <c r="H5675"/>
  <c r="G5675"/>
  <c r="F5675"/>
  <c r="E5675"/>
  <c r="L5674"/>
  <c r="K5674"/>
  <c r="J5674"/>
  <c r="I5674"/>
  <c r="H5674"/>
  <c r="G5674"/>
  <c r="F5674"/>
  <c r="E5674"/>
  <c r="L5673"/>
  <c r="K5673"/>
  <c r="J5673"/>
  <c r="I5673"/>
  <c r="H5673"/>
  <c r="G5673"/>
  <c r="F5673"/>
  <c r="E5673"/>
  <c r="L5672"/>
  <c r="K5672"/>
  <c r="J5672"/>
  <c r="I5672"/>
  <c r="H5672"/>
  <c r="G5672"/>
  <c r="F5672"/>
  <c r="E5672"/>
  <c r="L5671"/>
  <c r="K5671"/>
  <c r="J5671"/>
  <c r="I5671"/>
  <c r="H5671"/>
  <c r="G5671"/>
  <c r="F5671"/>
  <c r="E5671"/>
  <c r="L5670"/>
  <c r="K5670"/>
  <c r="J5670"/>
  <c r="I5670"/>
  <c r="H5670"/>
  <c r="G5670"/>
  <c r="F5670"/>
  <c r="E5670"/>
  <c r="L5669"/>
  <c r="K5669"/>
  <c r="J5669"/>
  <c r="I5669"/>
  <c r="H5669"/>
  <c r="G5669"/>
  <c r="F5669"/>
  <c r="E5669"/>
  <c r="L5668"/>
  <c r="K5668"/>
  <c r="J5668"/>
  <c r="I5668"/>
  <c r="H5668"/>
  <c r="G5668"/>
  <c r="F5668"/>
  <c r="E5668"/>
  <c r="L5667"/>
  <c r="K5667"/>
  <c r="J5667"/>
  <c r="I5667"/>
  <c r="H5667"/>
  <c r="G5667"/>
  <c r="F5667"/>
  <c r="E5667"/>
  <c r="L5666"/>
  <c r="K5666"/>
  <c r="J5666"/>
  <c r="I5666"/>
  <c r="H5666"/>
  <c r="G5666"/>
  <c r="F5666"/>
  <c r="E5666"/>
  <c r="L5665"/>
  <c r="K5665"/>
  <c r="J5665"/>
  <c r="I5665"/>
  <c r="H5665"/>
  <c r="G5665"/>
  <c r="F5665"/>
  <c r="E5665"/>
  <c r="L5664"/>
  <c r="K5664"/>
  <c r="J5664"/>
  <c r="I5664"/>
  <c r="H5664"/>
  <c r="G5664"/>
  <c r="F5664"/>
  <c r="E5664"/>
  <c r="L5663"/>
  <c r="K5663"/>
  <c r="J5663"/>
  <c r="I5663"/>
  <c r="H5663"/>
  <c r="G5663"/>
  <c r="F5663"/>
  <c r="E5663"/>
  <c r="L5662"/>
  <c r="K5662"/>
  <c r="J5662"/>
  <c r="I5662"/>
  <c r="H5662"/>
  <c r="G5662"/>
  <c r="F5662"/>
  <c r="E5662"/>
  <c r="L5661"/>
  <c r="K5661"/>
  <c r="J5661"/>
  <c r="I5661"/>
  <c r="H5661"/>
  <c r="G5661"/>
  <c r="F5661"/>
  <c r="E5661"/>
  <c r="L5660"/>
  <c r="K5660"/>
  <c r="J5660"/>
  <c r="I5660"/>
  <c r="H5660"/>
  <c r="G5660"/>
  <c r="F5660"/>
  <c r="E5660"/>
  <c r="L5659"/>
  <c r="K5659"/>
  <c r="J5659"/>
  <c r="I5659"/>
  <c r="H5659"/>
  <c r="G5659"/>
  <c r="F5659"/>
  <c r="E5659"/>
  <c r="L5658"/>
  <c r="K5658"/>
  <c r="J5658"/>
  <c r="I5658"/>
  <c r="H5658"/>
  <c r="G5658"/>
  <c r="F5658"/>
  <c r="E5658"/>
  <c r="L5657"/>
  <c r="K5657"/>
  <c r="J5657"/>
  <c r="I5657"/>
  <c r="H5657"/>
  <c r="G5657"/>
  <c r="F5657"/>
  <c r="E5657"/>
  <c r="L5656"/>
  <c r="K5656"/>
  <c r="J5656"/>
  <c r="I5656"/>
  <c r="H5656"/>
  <c r="G5656"/>
  <c r="F5656"/>
  <c r="E5656"/>
  <c r="L5655"/>
  <c r="K5655"/>
  <c r="J5655"/>
  <c r="I5655"/>
  <c r="H5655"/>
  <c r="G5655"/>
  <c r="F5655"/>
  <c r="E5655"/>
  <c r="L5654"/>
  <c r="K5654"/>
  <c r="J5654"/>
  <c r="I5654"/>
  <c r="H5654"/>
  <c r="G5654"/>
  <c r="F5654"/>
  <c r="E5654"/>
  <c r="L5653"/>
  <c r="K5653"/>
  <c r="J5653"/>
  <c r="I5653"/>
  <c r="H5653"/>
  <c r="G5653"/>
  <c r="F5653"/>
  <c r="E5653"/>
  <c r="L5652"/>
  <c r="K5652"/>
  <c r="J5652"/>
  <c r="I5652"/>
  <c r="H5652"/>
  <c r="G5652"/>
  <c r="F5652"/>
  <c r="E5652"/>
  <c r="L5651"/>
  <c r="K5651"/>
  <c r="J5651"/>
  <c r="I5651"/>
  <c r="H5651"/>
  <c r="G5651"/>
  <c r="F5651"/>
  <c r="E5651"/>
  <c r="L5650"/>
  <c r="K5650"/>
  <c r="J5650"/>
  <c r="I5650"/>
  <c r="H5650"/>
  <c r="G5650"/>
  <c r="F5650"/>
  <c r="E5650"/>
  <c r="L5649"/>
  <c r="K5649"/>
  <c r="J5649"/>
  <c r="I5649"/>
  <c r="H5649"/>
  <c r="G5649"/>
  <c r="F5649"/>
  <c r="E5649"/>
  <c r="L5648"/>
  <c r="K5648"/>
  <c r="J5648"/>
  <c r="I5648"/>
  <c r="H5648"/>
  <c r="G5648"/>
  <c r="F5648"/>
  <c r="E5648"/>
  <c r="L5647"/>
  <c r="K5647"/>
  <c r="J5647"/>
  <c r="I5647"/>
  <c r="H5647"/>
  <c r="G5647"/>
  <c r="F5647"/>
  <c r="E5647"/>
  <c r="L5646"/>
  <c r="K5646"/>
  <c r="J5646"/>
  <c r="I5646"/>
  <c r="H5646"/>
  <c r="G5646"/>
  <c r="F5646"/>
  <c r="E5646"/>
  <c r="L5645"/>
  <c r="K5645"/>
  <c r="J5645"/>
  <c r="I5645"/>
  <c r="H5645"/>
  <c r="G5645"/>
  <c r="F5645"/>
  <c r="E5645"/>
  <c r="L5644"/>
  <c r="K5644"/>
  <c r="J5644"/>
  <c r="I5644"/>
  <c r="H5644"/>
  <c r="G5644"/>
  <c r="F5644"/>
  <c r="E5644"/>
  <c r="L5643"/>
  <c r="K5643"/>
  <c r="J5643"/>
  <c r="I5643"/>
  <c r="H5643"/>
  <c r="G5643"/>
  <c r="F5643"/>
  <c r="E5643"/>
  <c r="L5642"/>
  <c r="K5642"/>
  <c r="J5642"/>
  <c r="I5642"/>
  <c r="H5642"/>
  <c r="G5642"/>
  <c r="F5642"/>
  <c r="E5642"/>
  <c r="L5641"/>
  <c r="K5641"/>
  <c r="J5641"/>
  <c r="I5641"/>
  <c r="H5641"/>
  <c r="G5641"/>
  <c r="F5641"/>
  <c r="E5641"/>
  <c r="L5640"/>
  <c r="K5640"/>
  <c r="J5640"/>
  <c r="I5640"/>
  <c r="H5640"/>
  <c r="G5640"/>
  <c r="F5640"/>
  <c r="E5640"/>
  <c r="L5639"/>
  <c r="K5639"/>
  <c r="J5639"/>
  <c r="I5639"/>
  <c r="H5639"/>
  <c r="G5639"/>
  <c r="F5639"/>
  <c r="E5639"/>
  <c r="L5638"/>
  <c r="K5638"/>
  <c r="J5638"/>
  <c r="I5638"/>
  <c r="H5638"/>
  <c r="G5638"/>
  <c r="F5638"/>
  <c r="E5638"/>
  <c r="L5637"/>
  <c r="K5637"/>
  <c r="J5637"/>
  <c r="I5637"/>
  <c r="H5637"/>
  <c r="G5637"/>
  <c r="F5637"/>
  <c r="E5637"/>
  <c r="L5636"/>
  <c r="K5636"/>
  <c r="J5636"/>
  <c r="I5636"/>
  <c r="H5636"/>
  <c r="G5636"/>
  <c r="F5636"/>
  <c r="E5636"/>
  <c r="L5635"/>
  <c r="K5635"/>
  <c r="J5635"/>
  <c r="I5635"/>
  <c r="H5635"/>
  <c r="G5635"/>
  <c r="F5635"/>
  <c r="E5635"/>
  <c r="L5634"/>
  <c r="K5634"/>
  <c r="J5634"/>
  <c r="I5634"/>
  <c r="H5634"/>
  <c r="G5634"/>
  <c r="F5634"/>
  <c r="E5634"/>
  <c r="L5633"/>
  <c r="K5633"/>
  <c r="J5633"/>
  <c r="I5633"/>
  <c r="H5633"/>
  <c r="G5633"/>
  <c r="F5633"/>
  <c r="E5633"/>
  <c r="L5632"/>
  <c r="K5632"/>
  <c r="J5632"/>
  <c r="I5632"/>
  <c r="H5632"/>
  <c r="G5632"/>
  <c r="F5632"/>
  <c r="E5632"/>
  <c r="L5631"/>
  <c r="K5631"/>
  <c r="J5631"/>
  <c r="I5631"/>
  <c r="H5631"/>
  <c r="G5631"/>
  <c r="F5631"/>
  <c r="E5631"/>
  <c r="L5630"/>
  <c r="K5630"/>
  <c r="J5630"/>
  <c r="I5630"/>
  <c r="H5630"/>
  <c r="G5630"/>
  <c r="F5630"/>
  <c r="E5630"/>
  <c r="L5629"/>
  <c r="K5629"/>
  <c r="J5629"/>
  <c r="I5629"/>
  <c r="H5629"/>
  <c r="G5629"/>
  <c r="F5629"/>
  <c r="E5629"/>
  <c r="L5628"/>
  <c r="K5628"/>
  <c r="J5628"/>
  <c r="I5628"/>
  <c r="H5628"/>
  <c r="G5628"/>
  <c r="F5628"/>
  <c r="E5628"/>
  <c r="L5627"/>
  <c r="K5627"/>
  <c r="J5627"/>
  <c r="I5627"/>
  <c r="H5627"/>
  <c r="G5627"/>
  <c r="F5627"/>
  <c r="E5627"/>
  <c r="L5626"/>
  <c r="K5626"/>
  <c r="J5626"/>
  <c r="I5626"/>
  <c r="H5626"/>
  <c r="G5626"/>
  <c r="F5626"/>
  <c r="E5626"/>
  <c r="L5625"/>
  <c r="K5625"/>
  <c r="J5625"/>
  <c r="I5625"/>
  <c r="H5625"/>
  <c r="G5625"/>
  <c r="F5625"/>
  <c r="E5625"/>
  <c r="L5624"/>
  <c r="K5624"/>
  <c r="J5624"/>
  <c r="I5624"/>
  <c r="H5624"/>
  <c r="G5624"/>
  <c r="F5624"/>
  <c r="E5624"/>
  <c r="L5623"/>
  <c r="K5623"/>
  <c r="J5623"/>
  <c r="I5623"/>
  <c r="H5623"/>
  <c r="G5623"/>
  <c r="F5623"/>
  <c r="E5623"/>
  <c r="L5622"/>
  <c r="K5622"/>
  <c r="J5622"/>
  <c r="I5622"/>
  <c r="H5622"/>
  <c r="G5622"/>
  <c r="F5622"/>
  <c r="E5622"/>
  <c r="L5621"/>
  <c r="K5621"/>
  <c r="J5621"/>
  <c r="I5621"/>
  <c r="H5621"/>
  <c r="G5621"/>
  <c r="F5621"/>
  <c r="E5621"/>
  <c r="L5620"/>
  <c r="K5620"/>
  <c r="J5620"/>
  <c r="I5620"/>
  <c r="H5620"/>
  <c r="G5620"/>
  <c r="F5620"/>
  <c r="E5620"/>
  <c r="L5619"/>
  <c r="K5619"/>
  <c r="J5619"/>
  <c r="I5619"/>
  <c r="H5619"/>
  <c r="G5619"/>
  <c r="F5619"/>
  <c r="E5619"/>
  <c r="L5618"/>
  <c r="K5618"/>
  <c r="J5618"/>
  <c r="I5618"/>
  <c r="H5618"/>
  <c r="G5618"/>
  <c r="F5618"/>
  <c r="E5618"/>
  <c r="L5617"/>
  <c r="K5617"/>
  <c r="J5617"/>
  <c r="I5617"/>
  <c r="H5617"/>
  <c r="G5617"/>
  <c r="F5617"/>
  <c r="E5617"/>
  <c r="L5616"/>
  <c r="K5616"/>
  <c r="J5616"/>
  <c r="I5616"/>
  <c r="H5616"/>
  <c r="G5616"/>
  <c r="F5616"/>
  <c r="E5616"/>
  <c r="L5615"/>
  <c r="K5615"/>
  <c r="J5615"/>
  <c r="I5615"/>
  <c r="H5615"/>
  <c r="G5615"/>
  <c r="F5615"/>
  <c r="E5615"/>
  <c r="L5614"/>
  <c r="K5614"/>
  <c r="J5614"/>
  <c r="I5614"/>
  <c r="H5614"/>
  <c r="G5614"/>
  <c r="F5614"/>
  <c r="E5614"/>
  <c r="L5613"/>
  <c r="K5613"/>
  <c r="J5613"/>
  <c r="I5613"/>
  <c r="H5613"/>
  <c r="G5613"/>
  <c r="F5613"/>
  <c r="E5613"/>
  <c r="L5612"/>
  <c r="K5612"/>
  <c r="J5612"/>
  <c r="I5612"/>
  <c r="H5612"/>
  <c r="G5612"/>
  <c r="F5612"/>
  <c r="E5612"/>
  <c r="L5611"/>
  <c r="K5611"/>
  <c r="J5611"/>
  <c r="I5611"/>
  <c r="H5611"/>
  <c r="G5611"/>
  <c r="F5611"/>
  <c r="E5611"/>
  <c r="L5610"/>
  <c r="K5610"/>
  <c r="J5610"/>
  <c r="I5610"/>
  <c r="H5610"/>
  <c r="G5610"/>
  <c r="F5610"/>
  <c r="E5610"/>
  <c r="L5609"/>
  <c r="K5609"/>
  <c r="J5609"/>
  <c r="I5609"/>
  <c r="H5609"/>
  <c r="G5609"/>
  <c r="F5609"/>
  <c r="E5609"/>
  <c r="L5608"/>
  <c r="K5608"/>
  <c r="J5608"/>
  <c r="I5608"/>
  <c r="H5608"/>
  <c r="G5608"/>
  <c r="F5608"/>
  <c r="E5608"/>
  <c r="L5607"/>
  <c r="K5607"/>
  <c r="J5607"/>
  <c r="I5607"/>
  <c r="H5607"/>
  <c r="G5607"/>
  <c r="F5607"/>
  <c r="E5607"/>
  <c r="L5606"/>
  <c r="K5606"/>
  <c r="J5606"/>
  <c r="I5606"/>
  <c r="H5606"/>
  <c r="G5606"/>
  <c r="F5606"/>
  <c r="E5606"/>
  <c r="L5605"/>
  <c r="K5605"/>
  <c r="J5605"/>
  <c r="I5605"/>
  <c r="H5605"/>
  <c r="G5605"/>
  <c r="F5605"/>
  <c r="E5605"/>
  <c r="L5604"/>
  <c r="K5604"/>
  <c r="J5604"/>
  <c r="I5604"/>
  <c r="H5604"/>
  <c r="G5604"/>
  <c r="F5604"/>
  <c r="E5604"/>
  <c r="L5603"/>
  <c r="K5603"/>
  <c r="J5603"/>
  <c r="I5603"/>
  <c r="H5603"/>
  <c r="G5603"/>
  <c r="F5603"/>
  <c r="E5603"/>
  <c r="L5602"/>
  <c r="K5602"/>
  <c r="J5602"/>
  <c r="I5602"/>
  <c r="H5602"/>
  <c r="G5602"/>
  <c r="F5602"/>
  <c r="E5602"/>
  <c r="L5601"/>
  <c r="K5601"/>
  <c r="J5601"/>
  <c r="I5601"/>
  <c r="H5601"/>
  <c r="G5601"/>
  <c r="F5601"/>
  <c r="E5601"/>
  <c r="L5600"/>
  <c r="K5600"/>
  <c r="J5600"/>
  <c r="I5600"/>
  <c r="H5600"/>
  <c r="G5600"/>
  <c r="F5600"/>
  <c r="E5600"/>
  <c r="L5599"/>
  <c r="K5599"/>
  <c r="J5599"/>
  <c r="I5599"/>
  <c r="H5599"/>
  <c r="G5599"/>
  <c r="F5599"/>
  <c r="E5599"/>
  <c r="L5598"/>
  <c r="K5598"/>
  <c r="J5598"/>
  <c r="I5598"/>
  <c r="H5598"/>
  <c r="G5598"/>
  <c r="F5598"/>
  <c r="E5598"/>
  <c r="L5597"/>
  <c r="K5597"/>
  <c r="J5597"/>
  <c r="I5597"/>
  <c r="H5597"/>
  <c r="G5597"/>
  <c r="F5597"/>
  <c r="E5597"/>
  <c r="L5596"/>
  <c r="K5596"/>
  <c r="J5596"/>
  <c r="I5596"/>
  <c r="H5596"/>
  <c r="G5596"/>
  <c r="F5596"/>
  <c r="E5596"/>
  <c r="L5595"/>
  <c r="K5595"/>
  <c r="J5595"/>
  <c r="I5595"/>
  <c r="H5595"/>
  <c r="G5595"/>
  <c r="F5595"/>
  <c r="E5595"/>
  <c r="L5594"/>
  <c r="K5594"/>
  <c r="J5594"/>
  <c r="I5594"/>
  <c r="H5594"/>
  <c r="G5594"/>
  <c r="F5594"/>
  <c r="E5594"/>
  <c r="L5593"/>
  <c r="K5593"/>
  <c r="J5593"/>
  <c r="I5593"/>
  <c r="H5593"/>
  <c r="G5593"/>
  <c r="F5593"/>
  <c r="E5593"/>
  <c r="L5592"/>
  <c r="K5592"/>
  <c r="J5592"/>
  <c r="I5592"/>
  <c r="H5592"/>
  <c r="G5592"/>
  <c r="F5592"/>
  <c r="E5592"/>
  <c r="L5591"/>
  <c r="K5591"/>
  <c r="J5591"/>
  <c r="I5591"/>
  <c r="H5591"/>
  <c r="G5591"/>
  <c r="F5591"/>
  <c r="E5591"/>
  <c r="L5590"/>
  <c r="K5590"/>
  <c r="J5590"/>
  <c r="I5590"/>
  <c r="H5590"/>
  <c r="G5590"/>
  <c r="F5590"/>
  <c r="E5590"/>
  <c r="L5589"/>
  <c r="K5589"/>
  <c r="J5589"/>
  <c r="I5589"/>
  <c r="H5589"/>
  <c r="G5589"/>
  <c r="F5589"/>
  <c r="E5589"/>
  <c r="L5588"/>
  <c r="K5588"/>
  <c r="J5588"/>
  <c r="I5588"/>
  <c r="H5588"/>
  <c r="G5588"/>
  <c r="F5588"/>
  <c r="E5588"/>
  <c r="L5587"/>
  <c r="K5587"/>
  <c r="J5587"/>
  <c r="I5587"/>
  <c r="H5587"/>
  <c r="G5587"/>
  <c r="F5587"/>
  <c r="E5587"/>
  <c r="L5586"/>
  <c r="K5586"/>
  <c r="J5586"/>
  <c r="I5586"/>
  <c r="H5586"/>
  <c r="G5586"/>
  <c r="F5586"/>
  <c r="E5586"/>
  <c r="L5585"/>
  <c r="K5585"/>
  <c r="J5585"/>
  <c r="I5585"/>
  <c r="H5585"/>
  <c r="G5585"/>
  <c r="F5585"/>
  <c r="E5585"/>
  <c r="L5584"/>
  <c r="K5584"/>
  <c r="J5584"/>
  <c r="I5584"/>
  <c r="H5584"/>
  <c r="G5584"/>
  <c r="F5584"/>
  <c r="E5584"/>
  <c r="L5583"/>
  <c r="K5583"/>
  <c r="J5583"/>
  <c r="I5583"/>
  <c r="H5583"/>
  <c r="G5583"/>
  <c r="F5583"/>
  <c r="E5583"/>
  <c r="L5582"/>
  <c r="K5582"/>
  <c r="J5582"/>
  <c r="I5582"/>
  <c r="H5582"/>
  <c r="G5582"/>
  <c r="F5582"/>
  <c r="E5582"/>
  <c r="L5581"/>
  <c r="K5581"/>
  <c r="J5581"/>
  <c r="I5581"/>
  <c r="H5581"/>
  <c r="G5581"/>
  <c r="F5581"/>
  <c r="E5581"/>
  <c r="L5580"/>
  <c r="K5580"/>
  <c r="J5580"/>
  <c r="I5580"/>
  <c r="H5580"/>
  <c r="G5580"/>
  <c r="F5580"/>
  <c r="E5580"/>
  <c r="L5579"/>
  <c r="K5579"/>
  <c r="J5579"/>
  <c r="I5579"/>
  <c r="H5579"/>
  <c r="G5579"/>
  <c r="F5579"/>
  <c r="E5579"/>
  <c r="L5578"/>
  <c r="K5578"/>
  <c r="J5578"/>
  <c r="I5578"/>
  <c r="H5578"/>
  <c r="G5578"/>
  <c r="F5578"/>
  <c r="E5578"/>
  <c r="L5577"/>
  <c r="K5577"/>
  <c r="J5577"/>
  <c r="I5577"/>
  <c r="H5577"/>
  <c r="G5577"/>
  <c r="F5577"/>
  <c r="E5577"/>
  <c r="L5576"/>
  <c r="K5576"/>
  <c r="J5576"/>
  <c r="I5576"/>
  <c r="H5576"/>
  <c r="G5576"/>
  <c r="F5576"/>
  <c r="E5576"/>
  <c r="L5575"/>
  <c r="K5575"/>
  <c r="J5575"/>
  <c r="I5575"/>
  <c r="H5575"/>
  <c r="G5575"/>
  <c r="F5575"/>
  <c r="E5575"/>
  <c r="L5574"/>
  <c r="K5574"/>
  <c r="J5574"/>
  <c r="I5574"/>
  <c r="H5574"/>
  <c r="G5574"/>
  <c r="F5574"/>
  <c r="E5574"/>
  <c r="L5573"/>
  <c r="K5573"/>
  <c r="J5573"/>
  <c r="I5573"/>
  <c r="H5573"/>
  <c r="G5573"/>
  <c r="F5573"/>
  <c r="E5573"/>
  <c r="L5572"/>
  <c r="K5572"/>
  <c r="J5572"/>
  <c r="I5572"/>
  <c r="H5572"/>
  <c r="G5572"/>
  <c r="F5572"/>
  <c r="E5572"/>
  <c r="L5571"/>
  <c r="K5571"/>
  <c r="J5571"/>
  <c r="I5571"/>
  <c r="H5571"/>
  <c r="G5571"/>
  <c r="F5571"/>
  <c r="E5571"/>
  <c r="L5570"/>
  <c r="K5570"/>
  <c r="J5570"/>
  <c r="I5570"/>
  <c r="H5570"/>
  <c r="G5570"/>
  <c r="F5570"/>
  <c r="E5570"/>
  <c r="L5569"/>
  <c r="K5569"/>
  <c r="J5569"/>
  <c r="I5569"/>
  <c r="H5569"/>
  <c r="G5569"/>
  <c r="F5569"/>
  <c r="E5569"/>
  <c r="L5568"/>
  <c r="K5568"/>
  <c r="J5568"/>
  <c r="I5568"/>
  <c r="H5568"/>
  <c r="G5568"/>
  <c r="F5568"/>
  <c r="E5568"/>
  <c r="L5567"/>
  <c r="K5567"/>
  <c r="J5567"/>
  <c r="I5567"/>
  <c r="H5567"/>
  <c r="G5567"/>
  <c r="F5567"/>
  <c r="E5567"/>
  <c r="L5566"/>
  <c r="K5566"/>
  <c r="J5566"/>
  <c r="I5566"/>
  <c r="H5566"/>
  <c r="G5566"/>
  <c r="F5566"/>
  <c r="E5566"/>
  <c r="L5565"/>
  <c r="K5565"/>
  <c r="J5565"/>
  <c r="I5565"/>
  <c r="H5565"/>
  <c r="G5565"/>
  <c r="F5565"/>
  <c r="E5565"/>
  <c r="L5564"/>
  <c r="K5564"/>
  <c r="J5564"/>
  <c r="I5564"/>
  <c r="H5564"/>
  <c r="G5564"/>
  <c r="F5564"/>
  <c r="E5564"/>
  <c r="L5563"/>
  <c r="K5563"/>
  <c r="J5563"/>
  <c r="I5563"/>
  <c r="H5563"/>
  <c r="G5563"/>
  <c r="F5563"/>
  <c r="E5563"/>
  <c r="L5562"/>
  <c r="K5562"/>
  <c r="J5562"/>
  <c r="I5562"/>
  <c r="H5562"/>
  <c r="G5562"/>
  <c r="F5562"/>
  <c r="E5562"/>
  <c r="L5561"/>
  <c r="K5561"/>
  <c r="J5561"/>
  <c r="I5561"/>
  <c r="H5561"/>
  <c r="G5561"/>
  <c r="F5561"/>
  <c r="E5561"/>
  <c r="L5560"/>
  <c r="K5560"/>
  <c r="J5560"/>
  <c r="I5560"/>
  <c r="H5560"/>
  <c r="G5560"/>
  <c r="F5560"/>
  <c r="E5560"/>
  <c r="L5559"/>
  <c r="K5559"/>
  <c r="J5559"/>
  <c r="I5559"/>
  <c r="H5559"/>
  <c r="G5559"/>
  <c r="F5559"/>
  <c r="E5559"/>
  <c r="L5558"/>
  <c r="K5558"/>
  <c r="J5558"/>
  <c r="I5558"/>
  <c r="H5558"/>
  <c r="G5558"/>
  <c r="F5558"/>
  <c r="E5558"/>
  <c r="L5557"/>
  <c r="K5557"/>
  <c r="J5557"/>
  <c r="I5557"/>
  <c r="H5557"/>
  <c r="G5557"/>
  <c r="F5557"/>
  <c r="E5557"/>
  <c r="L5556"/>
  <c r="K5556"/>
  <c r="J5556"/>
  <c r="I5556"/>
  <c r="H5556"/>
  <c r="G5556"/>
  <c r="F5556"/>
  <c r="E5556"/>
  <c r="L5555"/>
  <c r="K5555"/>
  <c r="J5555"/>
  <c r="I5555"/>
  <c r="H5555"/>
  <c r="G5555"/>
  <c r="F5555"/>
  <c r="E5555"/>
  <c r="L5554"/>
  <c r="K5554"/>
  <c r="J5554"/>
  <c r="I5554"/>
  <c r="H5554"/>
  <c r="G5554"/>
  <c r="F5554"/>
  <c r="E5554"/>
  <c r="L5553"/>
  <c r="K5553"/>
  <c r="J5553"/>
  <c r="I5553"/>
  <c r="H5553"/>
  <c r="G5553"/>
  <c r="F5553"/>
  <c r="E5553"/>
  <c r="L5552"/>
  <c r="K5552"/>
  <c r="J5552"/>
  <c r="I5552"/>
  <c r="H5552"/>
  <c r="G5552"/>
  <c r="F5552"/>
  <c r="E5552"/>
  <c r="L5551"/>
  <c r="K5551"/>
  <c r="J5551"/>
  <c r="I5551"/>
  <c r="H5551"/>
  <c r="G5551"/>
  <c r="F5551"/>
  <c r="E5551"/>
  <c r="L5550"/>
  <c r="K5550"/>
  <c r="J5550"/>
  <c r="I5550"/>
  <c r="H5550"/>
  <c r="G5550"/>
  <c r="F5550"/>
  <c r="E5550"/>
  <c r="L5549"/>
  <c r="K5549"/>
  <c r="J5549"/>
  <c r="I5549"/>
  <c r="H5549"/>
  <c r="G5549"/>
  <c r="F5549"/>
  <c r="E5549"/>
  <c r="L5548"/>
  <c r="K5548"/>
  <c r="J5548"/>
  <c r="I5548"/>
  <c r="H5548"/>
  <c r="G5548"/>
  <c r="F5548"/>
  <c r="E5548"/>
  <c r="L5547"/>
  <c r="K5547"/>
  <c r="J5547"/>
  <c r="I5547"/>
  <c r="H5547"/>
  <c r="G5547"/>
  <c r="F5547"/>
  <c r="E5547"/>
  <c r="L5546"/>
  <c r="K5546"/>
  <c r="J5546"/>
  <c r="I5546"/>
  <c r="H5546"/>
  <c r="G5546"/>
  <c r="F5546"/>
  <c r="E5546"/>
  <c r="L5545"/>
  <c r="K5545"/>
  <c r="J5545"/>
  <c r="I5545"/>
  <c r="H5545"/>
  <c r="G5545"/>
  <c r="F5545"/>
  <c r="E5545"/>
  <c r="L5544"/>
  <c r="K5544"/>
  <c r="J5544"/>
  <c r="I5544"/>
  <c r="H5544"/>
  <c r="G5544"/>
  <c r="F5544"/>
  <c r="E5544"/>
  <c r="L5543"/>
  <c r="K5543"/>
  <c r="J5543"/>
  <c r="I5543"/>
  <c r="H5543"/>
  <c r="G5543"/>
  <c r="F5543"/>
  <c r="E5543"/>
  <c r="L5542"/>
  <c r="K5542"/>
  <c r="J5542"/>
  <c r="I5542"/>
  <c r="H5542"/>
  <c r="G5542"/>
  <c r="F5542"/>
  <c r="E5542"/>
  <c r="L5541"/>
  <c r="K5541"/>
  <c r="J5541"/>
  <c r="I5541"/>
  <c r="H5541"/>
  <c r="G5541"/>
  <c r="F5541"/>
  <c r="E5541"/>
  <c r="L5540"/>
  <c r="K5540"/>
  <c r="J5540"/>
  <c r="I5540"/>
  <c r="H5540"/>
  <c r="G5540"/>
  <c r="F5540"/>
  <c r="E5540"/>
  <c r="L5539"/>
  <c r="K5539"/>
  <c r="J5539"/>
  <c r="I5539"/>
  <c r="H5539"/>
  <c r="G5539"/>
  <c r="F5539"/>
  <c r="E5539"/>
  <c r="L5538"/>
  <c r="K5538"/>
  <c r="J5538"/>
  <c r="I5538"/>
  <c r="H5538"/>
  <c r="G5538"/>
  <c r="F5538"/>
  <c r="E5538"/>
  <c r="L5537"/>
  <c r="K5537"/>
  <c r="J5537"/>
  <c r="I5537"/>
  <c r="H5537"/>
  <c r="G5537"/>
  <c r="F5537"/>
  <c r="E5537"/>
  <c r="L5536"/>
  <c r="K5536"/>
  <c r="J5536"/>
  <c r="I5536"/>
  <c r="H5536"/>
  <c r="G5536"/>
  <c r="F5536"/>
  <c r="E5536"/>
  <c r="L5535"/>
  <c r="K5535"/>
  <c r="J5535"/>
  <c r="I5535"/>
  <c r="H5535"/>
  <c r="G5535"/>
  <c r="F5535"/>
  <c r="E5535"/>
  <c r="L5534"/>
  <c r="K5534"/>
  <c r="J5534"/>
  <c r="I5534"/>
  <c r="H5534"/>
  <c r="G5534"/>
  <c r="F5534"/>
  <c r="E5534"/>
  <c r="L5533"/>
  <c r="K5533"/>
  <c r="J5533"/>
  <c r="I5533"/>
  <c r="H5533"/>
  <c r="G5533"/>
  <c r="F5533"/>
  <c r="E5533"/>
  <c r="L5532"/>
  <c r="K5532"/>
  <c r="J5532"/>
  <c r="I5532"/>
  <c r="H5532"/>
  <c r="G5532"/>
  <c r="F5532"/>
  <c r="E5532"/>
  <c r="L5531"/>
  <c r="K5531"/>
  <c r="J5531"/>
  <c r="I5531"/>
  <c r="H5531"/>
  <c r="G5531"/>
  <c r="F5531"/>
  <c r="E5531"/>
  <c r="L5530"/>
  <c r="K5530"/>
  <c r="J5530"/>
  <c r="I5530"/>
  <c r="H5530"/>
  <c r="G5530"/>
  <c r="F5530"/>
  <c r="E5530"/>
  <c r="L5529"/>
  <c r="K5529"/>
  <c r="J5529"/>
  <c r="I5529"/>
  <c r="H5529"/>
  <c r="G5529"/>
  <c r="F5529"/>
  <c r="E5529"/>
  <c r="L5528"/>
  <c r="K5528"/>
  <c r="J5528"/>
  <c r="I5528"/>
  <c r="H5528"/>
  <c r="G5528"/>
  <c r="F5528"/>
  <c r="E5528"/>
  <c r="L5527"/>
  <c r="K5527"/>
  <c r="J5527"/>
  <c r="I5527"/>
  <c r="H5527"/>
  <c r="G5527"/>
  <c r="F5527"/>
  <c r="E5527"/>
  <c r="L5526"/>
  <c r="K5526"/>
  <c r="J5526"/>
  <c r="I5526"/>
  <c r="H5526"/>
  <c r="G5526"/>
  <c r="F5526"/>
  <c r="E5526"/>
  <c r="L5525"/>
  <c r="K5525"/>
  <c r="J5525"/>
  <c r="I5525"/>
  <c r="H5525"/>
  <c r="G5525"/>
  <c r="F5525"/>
  <c r="E5525"/>
  <c r="L5524"/>
  <c r="K5524"/>
  <c r="J5524"/>
  <c r="I5524"/>
  <c r="H5524"/>
  <c r="G5524"/>
  <c r="F5524"/>
  <c r="E5524"/>
  <c r="L5523"/>
  <c r="K5523"/>
  <c r="J5523"/>
  <c r="I5523"/>
  <c r="H5523"/>
  <c r="G5523"/>
  <c r="F5523"/>
  <c r="E5523"/>
  <c r="L5522"/>
  <c r="K5522"/>
  <c r="J5522"/>
  <c r="I5522"/>
  <c r="H5522"/>
  <c r="G5522"/>
  <c r="F5522"/>
  <c r="E5522"/>
  <c r="L5521"/>
  <c r="K5521"/>
  <c r="J5521"/>
  <c r="I5521"/>
  <c r="H5521"/>
  <c r="G5521"/>
  <c r="F5521"/>
  <c r="E5521"/>
  <c r="L5520"/>
  <c r="K5520"/>
  <c r="J5520"/>
  <c r="I5520"/>
  <c r="H5520"/>
  <c r="G5520"/>
  <c r="F5520"/>
  <c r="E5520"/>
  <c r="L5519"/>
  <c r="K5519"/>
  <c r="J5519"/>
  <c r="I5519"/>
  <c r="H5519"/>
  <c r="G5519"/>
  <c r="F5519"/>
  <c r="E5519"/>
  <c r="L5518"/>
  <c r="K5518"/>
  <c r="J5518"/>
  <c r="I5518"/>
  <c r="H5518"/>
  <c r="G5518"/>
  <c r="F5518"/>
  <c r="E5518"/>
  <c r="L5517"/>
  <c r="K5517"/>
  <c r="J5517"/>
  <c r="I5517"/>
  <c r="H5517"/>
  <c r="G5517"/>
  <c r="F5517"/>
  <c r="E5517"/>
  <c r="L5516"/>
  <c r="K5516"/>
  <c r="J5516"/>
  <c r="I5516"/>
  <c r="H5516"/>
  <c r="G5516"/>
  <c r="F5516"/>
  <c r="E5516"/>
  <c r="L5515"/>
  <c r="K5515"/>
  <c r="J5515"/>
  <c r="I5515"/>
  <c r="H5515"/>
  <c r="G5515"/>
  <c r="F5515"/>
  <c r="E5515"/>
  <c r="L5514"/>
  <c r="K5514"/>
  <c r="J5514"/>
  <c r="I5514"/>
  <c r="H5514"/>
  <c r="G5514"/>
  <c r="F5514"/>
  <c r="E5514"/>
  <c r="L5513"/>
  <c r="K5513"/>
  <c r="J5513"/>
  <c r="I5513"/>
  <c r="H5513"/>
  <c r="G5513"/>
  <c r="F5513"/>
  <c r="E5513"/>
  <c r="L5512"/>
  <c r="K5512"/>
  <c r="J5512"/>
  <c r="I5512"/>
  <c r="H5512"/>
  <c r="G5512"/>
  <c r="F5512"/>
  <c r="E5512"/>
  <c r="L5511"/>
  <c r="K5511"/>
  <c r="J5511"/>
  <c r="I5511"/>
  <c r="H5511"/>
  <c r="G5511"/>
  <c r="F5511"/>
  <c r="E5511"/>
  <c r="L5510"/>
  <c r="K5510"/>
  <c r="J5510"/>
  <c r="I5510"/>
  <c r="H5510"/>
  <c r="G5510"/>
  <c r="F5510"/>
  <c r="E5510"/>
  <c r="L5509"/>
  <c r="K5509"/>
  <c r="J5509"/>
  <c r="I5509"/>
  <c r="H5509"/>
  <c r="G5509"/>
  <c r="F5509"/>
  <c r="E5509"/>
  <c r="L5508"/>
  <c r="K5508"/>
  <c r="J5508"/>
  <c r="I5508"/>
  <c r="H5508"/>
  <c r="G5508"/>
  <c r="F5508"/>
  <c r="E5508"/>
  <c r="L5507"/>
  <c r="K5507"/>
  <c r="J5507"/>
  <c r="I5507"/>
  <c r="H5507"/>
  <c r="G5507"/>
  <c r="F5507"/>
  <c r="E5507"/>
  <c r="L5506"/>
  <c r="K5506"/>
  <c r="J5506"/>
  <c r="I5506"/>
  <c r="H5506"/>
  <c r="G5506"/>
  <c r="F5506"/>
  <c r="E5506"/>
  <c r="L5505"/>
  <c r="K5505"/>
  <c r="J5505"/>
  <c r="I5505"/>
  <c r="H5505"/>
  <c r="G5505"/>
  <c r="F5505"/>
  <c r="E5505"/>
  <c r="L5504"/>
  <c r="K5504"/>
  <c r="J5504"/>
  <c r="I5504"/>
  <c r="H5504"/>
  <c r="G5504"/>
  <c r="F5504"/>
  <c r="E5504"/>
  <c r="L5503"/>
  <c r="K5503"/>
  <c r="J5503"/>
  <c r="I5503"/>
  <c r="H5503"/>
  <c r="G5503"/>
  <c r="F5503"/>
  <c r="E5503"/>
  <c r="L5502"/>
  <c r="K5502"/>
  <c r="J5502"/>
  <c r="I5502"/>
  <c r="H5502"/>
  <c r="G5502"/>
  <c r="F5502"/>
  <c r="E5502"/>
  <c r="L5501"/>
  <c r="K5501"/>
  <c r="J5501"/>
  <c r="I5501"/>
  <c r="H5501"/>
  <c r="G5501"/>
  <c r="F5501"/>
  <c r="E5501"/>
  <c r="L5500"/>
  <c r="K5500"/>
  <c r="J5500"/>
  <c r="I5500"/>
  <c r="H5500"/>
  <c r="G5500"/>
  <c r="F5500"/>
  <c r="E5500"/>
  <c r="L5499"/>
  <c r="K5499"/>
  <c r="J5499"/>
  <c r="I5499"/>
  <c r="H5499"/>
  <c r="G5499"/>
  <c r="F5499"/>
  <c r="E5499"/>
  <c r="L5498"/>
  <c r="K5498"/>
  <c r="J5498"/>
  <c r="I5498"/>
  <c r="H5498"/>
  <c r="G5498"/>
  <c r="F5498"/>
  <c r="E5498"/>
  <c r="L5497"/>
  <c r="K5497"/>
  <c r="J5497"/>
  <c r="I5497"/>
  <c r="H5497"/>
  <c r="G5497"/>
  <c r="F5497"/>
  <c r="E5497"/>
  <c r="L5496"/>
  <c r="K5496"/>
  <c r="J5496"/>
  <c r="I5496"/>
  <c r="H5496"/>
  <c r="G5496"/>
  <c r="F5496"/>
  <c r="E5496"/>
  <c r="L5495"/>
  <c r="K5495"/>
  <c r="J5495"/>
  <c r="I5495"/>
  <c r="H5495"/>
  <c r="G5495"/>
  <c r="F5495"/>
  <c r="E5495"/>
  <c r="L5494"/>
  <c r="K5494"/>
  <c r="J5494"/>
  <c r="I5494"/>
  <c r="H5494"/>
  <c r="G5494"/>
  <c r="F5494"/>
  <c r="E5494"/>
  <c r="L5493"/>
  <c r="K5493"/>
  <c r="J5493"/>
  <c r="I5493"/>
  <c r="H5493"/>
  <c r="G5493"/>
  <c r="F5493"/>
  <c r="E5493"/>
  <c r="L5492"/>
  <c r="K5492"/>
  <c r="J5492"/>
  <c r="I5492"/>
  <c r="H5492"/>
  <c r="G5492"/>
  <c r="F5492"/>
  <c r="E5492"/>
  <c r="L5491"/>
  <c r="K5491"/>
  <c r="J5491"/>
  <c r="I5491"/>
  <c r="H5491"/>
  <c r="G5491"/>
  <c r="F5491"/>
  <c r="E5491"/>
  <c r="L5490"/>
  <c r="K5490"/>
  <c r="J5490"/>
  <c r="I5490"/>
  <c r="H5490"/>
  <c r="G5490"/>
  <c r="F5490"/>
  <c r="E5490"/>
  <c r="L5489"/>
  <c r="K5489"/>
  <c r="J5489"/>
  <c r="I5489"/>
  <c r="H5489"/>
  <c r="G5489"/>
  <c r="F5489"/>
  <c r="E5489"/>
  <c r="L5488"/>
  <c r="K5488"/>
  <c r="J5488"/>
  <c r="I5488"/>
  <c r="H5488"/>
  <c r="G5488"/>
  <c r="F5488"/>
  <c r="E5488"/>
  <c r="L5487"/>
  <c r="K5487"/>
  <c r="J5487"/>
  <c r="I5487"/>
  <c r="H5487"/>
  <c r="G5487"/>
  <c r="F5487"/>
  <c r="E5487"/>
  <c r="L5486"/>
  <c r="K5486"/>
  <c r="J5486"/>
  <c r="I5486"/>
  <c r="H5486"/>
  <c r="G5486"/>
  <c r="F5486"/>
  <c r="E5486"/>
  <c r="L5485"/>
  <c r="K5485"/>
  <c r="J5485"/>
  <c r="I5485"/>
  <c r="H5485"/>
  <c r="G5485"/>
  <c r="F5485"/>
  <c r="E5485"/>
  <c r="L5484"/>
  <c r="K5484"/>
  <c r="J5484"/>
  <c r="I5484"/>
  <c r="H5484"/>
  <c r="G5484"/>
  <c r="F5484"/>
  <c r="E5484"/>
  <c r="L5483"/>
  <c r="K5483"/>
  <c r="J5483"/>
  <c r="I5483"/>
  <c r="H5483"/>
  <c r="G5483"/>
  <c r="F5483"/>
  <c r="E5483"/>
  <c r="L5482"/>
  <c r="K5482"/>
  <c r="J5482"/>
  <c r="I5482"/>
  <c r="H5482"/>
  <c r="G5482"/>
  <c r="F5482"/>
  <c r="E5482"/>
  <c r="L5481"/>
  <c r="K5481"/>
  <c r="J5481"/>
  <c r="I5481"/>
  <c r="H5481"/>
  <c r="G5481"/>
  <c r="F5481"/>
  <c r="E5481"/>
  <c r="L5480"/>
  <c r="K5480"/>
  <c r="J5480"/>
  <c r="I5480"/>
  <c r="H5480"/>
  <c r="G5480"/>
  <c r="F5480"/>
  <c r="E5480"/>
  <c r="L5479"/>
  <c r="K5479"/>
  <c r="J5479"/>
  <c r="I5479"/>
  <c r="H5479"/>
  <c r="G5479"/>
  <c r="F5479"/>
  <c r="E5479"/>
  <c r="L5478"/>
  <c r="K5478"/>
  <c r="J5478"/>
  <c r="I5478"/>
  <c r="H5478"/>
  <c r="G5478"/>
  <c r="F5478"/>
  <c r="E5478"/>
  <c r="L5477"/>
  <c r="K5477"/>
  <c r="J5477"/>
  <c r="I5477"/>
  <c r="H5477"/>
  <c r="G5477"/>
  <c r="F5477"/>
  <c r="E5477"/>
  <c r="L5476"/>
  <c r="K5476"/>
  <c r="J5476"/>
  <c r="I5476"/>
  <c r="H5476"/>
  <c r="G5476"/>
  <c r="F5476"/>
  <c r="E5476"/>
  <c r="L5475"/>
  <c r="K5475"/>
  <c r="J5475"/>
  <c r="I5475"/>
  <c r="H5475"/>
  <c r="G5475"/>
  <c r="F5475"/>
  <c r="E5475"/>
  <c r="L5474"/>
  <c r="K5474"/>
  <c r="J5474"/>
  <c r="I5474"/>
  <c r="H5474"/>
  <c r="G5474"/>
  <c r="F5474"/>
  <c r="E5474"/>
  <c r="L5473"/>
  <c r="K5473"/>
  <c r="J5473"/>
  <c r="I5473"/>
  <c r="H5473"/>
  <c r="G5473"/>
  <c r="F5473"/>
  <c r="E5473"/>
  <c r="L5472"/>
  <c r="K5472"/>
  <c r="J5472"/>
  <c r="I5472"/>
  <c r="H5472"/>
  <c r="G5472"/>
  <c r="F5472"/>
  <c r="E5472"/>
  <c r="L5471"/>
  <c r="K5471"/>
  <c r="J5471"/>
  <c r="I5471"/>
  <c r="H5471"/>
  <c r="G5471"/>
  <c r="F5471"/>
  <c r="E5471"/>
  <c r="L5470"/>
  <c r="K5470"/>
  <c r="J5470"/>
  <c r="I5470"/>
  <c r="H5470"/>
  <c r="G5470"/>
  <c r="F5470"/>
  <c r="E5470"/>
  <c r="L5469"/>
  <c r="K5469"/>
  <c r="J5469"/>
  <c r="I5469"/>
  <c r="H5469"/>
  <c r="G5469"/>
  <c r="F5469"/>
  <c r="E5469"/>
  <c r="L5468"/>
  <c r="K5468"/>
  <c r="J5468"/>
  <c r="I5468"/>
  <c r="H5468"/>
  <c r="G5468"/>
  <c r="F5468"/>
  <c r="E5468"/>
  <c r="L5467"/>
  <c r="K5467"/>
  <c r="J5467"/>
  <c r="I5467"/>
  <c r="H5467"/>
  <c r="G5467"/>
  <c r="F5467"/>
  <c r="E5467"/>
  <c r="L5466"/>
  <c r="K5466"/>
  <c r="J5466"/>
  <c r="I5466"/>
  <c r="H5466"/>
  <c r="G5466"/>
  <c r="F5466"/>
  <c r="E5466"/>
  <c r="L5465"/>
  <c r="K5465"/>
  <c r="J5465"/>
  <c r="I5465"/>
  <c r="H5465"/>
  <c r="G5465"/>
  <c r="F5465"/>
  <c r="E5465"/>
  <c r="L5464"/>
  <c r="K5464"/>
  <c r="J5464"/>
  <c r="I5464"/>
  <c r="H5464"/>
  <c r="G5464"/>
  <c r="F5464"/>
  <c r="E5464"/>
  <c r="L5463"/>
  <c r="K5463"/>
  <c r="J5463"/>
  <c r="I5463"/>
  <c r="H5463"/>
  <c r="G5463"/>
  <c r="F5463"/>
  <c r="E5463"/>
  <c r="L5462"/>
  <c r="K5462"/>
  <c r="J5462"/>
  <c r="I5462"/>
  <c r="H5462"/>
  <c r="G5462"/>
  <c r="F5462"/>
  <c r="E5462"/>
  <c r="L5461"/>
  <c r="K5461"/>
  <c r="J5461"/>
  <c r="I5461"/>
  <c r="H5461"/>
  <c r="G5461"/>
  <c r="F5461"/>
  <c r="E5461"/>
  <c r="L5460"/>
  <c r="K5460"/>
  <c r="J5460"/>
  <c r="I5460"/>
  <c r="H5460"/>
  <c r="G5460"/>
  <c r="F5460"/>
  <c r="E5460"/>
  <c r="L5459"/>
  <c r="K5459"/>
  <c r="J5459"/>
  <c r="I5459"/>
  <c r="H5459"/>
  <c r="G5459"/>
  <c r="F5459"/>
  <c r="E5459"/>
  <c r="L5458"/>
  <c r="K5458"/>
  <c r="J5458"/>
  <c r="I5458"/>
  <c r="H5458"/>
  <c r="G5458"/>
  <c r="F5458"/>
  <c r="E5458"/>
  <c r="L5457"/>
  <c r="K5457"/>
  <c r="J5457"/>
  <c r="I5457"/>
  <c r="H5457"/>
  <c r="G5457"/>
  <c r="F5457"/>
  <c r="E5457"/>
  <c r="L5456"/>
  <c r="K5456"/>
  <c r="J5456"/>
  <c r="I5456"/>
  <c r="H5456"/>
  <c r="G5456"/>
  <c r="F5456"/>
  <c r="E5456"/>
  <c r="L5455"/>
  <c r="K5455"/>
  <c r="J5455"/>
  <c r="I5455"/>
  <c r="H5455"/>
  <c r="G5455"/>
  <c r="F5455"/>
  <c r="E5455"/>
  <c r="L5454"/>
  <c r="K5454"/>
  <c r="J5454"/>
  <c r="I5454"/>
  <c r="H5454"/>
  <c r="G5454"/>
  <c r="F5454"/>
  <c r="E5454"/>
  <c r="L5453"/>
  <c r="K5453"/>
  <c r="J5453"/>
  <c r="I5453"/>
  <c r="H5453"/>
  <c r="G5453"/>
  <c r="F5453"/>
  <c r="E5453"/>
  <c r="L5452"/>
  <c r="K5452"/>
  <c r="J5452"/>
  <c r="I5452"/>
  <c r="H5452"/>
  <c r="G5452"/>
  <c r="F5452"/>
  <c r="E5452"/>
  <c r="L5451"/>
  <c r="K5451"/>
  <c r="J5451"/>
  <c r="I5451"/>
  <c r="H5451"/>
  <c r="G5451"/>
  <c r="F5451"/>
  <c r="E5451"/>
  <c r="L5450"/>
  <c r="K5450"/>
  <c r="J5450"/>
  <c r="I5450"/>
  <c r="H5450"/>
  <c r="G5450"/>
  <c r="F5450"/>
  <c r="E5450"/>
  <c r="L5449"/>
  <c r="K5449"/>
  <c r="J5449"/>
  <c r="I5449"/>
  <c r="H5449"/>
  <c r="G5449"/>
  <c r="F5449"/>
  <c r="E5449"/>
  <c r="L5448"/>
  <c r="K5448"/>
  <c r="J5448"/>
  <c r="I5448"/>
  <c r="H5448"/>
  <c r="G5448"/>
  <c r="F5448"/>
  <c r="E5448"/>
  <c r="L5447"/>
  <c r="K5447"/>
  <c r="J5447"/>
  <c r="I5447"/>
  <c r="H5447"/>
  <c r="G5447"/>
  <c r="F5447"/>
  <c r="E5447"/>
  <c r="L5446"/>
  <c r="K5446"/>
  <c r="J5446"/>
  <c r="I5446"/>
  <c r="H5446"/>
  <c r="G5446"/>
  <c r="F5446"/>
  <c r="E5446"/>
  <c r="L5445"/>
  <c r="K5445"/>
  <c r="J5445"/>
  <c r="I5445"/>
  <c r="H5445"/>
  <c r="G5445"/>
  <c r="F5445"/>
  <c r="E5445"/>
  <c r="L5444"/>
  <c r="K5444"/>
  <c r="J5444"/>
  <c r="I5444"/>
  <c r="H5444"/>
  <c r="G5444"/>
  <c r="F5444"/>
  <c r="E5444"/>
  <c r="L5443"/>
  <c r="K5443"/>
  <c r="J5443"/>
  <c r="I5443"/>
  <c r="H5443"/>
  <c r="G5443"/>
  <c r="F5443"/>
  <c r="E5443"/>
  <c r="L5442"/>
  <c r="K5442"/>
  <c r="J5442"/>
  <c r="I5442"/>
  <c r="H5442"/>
  <c r="G5442"/>
  <c r="F5442"/>
  <c r="E5442"/>
  <c r="L5441"/>
  <c r="K5441"/>
  <c r="J5441"/>
  <c r="I5441"/>
  <c r="H5441"/>
  <c r="G5441"/>
  <c r="F5441"/>
  <c r="E5441"/>
  <c r="L5440"/>
  <c r="K5440"/>
  <c r="J5440"/>
  <c r="I5440"/>
  <c r="H5440"/>
  <c r="G5440"/>
  <c r="F5440"/>
  <c r="E5440"/>
  <c r="L5439"/>
  <c r="K5439"/>
  <c r="J5439"/>
  <c r="I5439"/>
  <c r="H5439"/>
  <c r="G5439"/>
  <c r="F5439"/>
  <c r="E5439"/>
  <c r="L5438"/>
  <c r="K5438"/>
  <c r="J5438"/>
  <c r="I5438"/>
  <c r="H5438"/>
  <c r="G5438"/>
  <c r="F5438"/>
  <c r="E5438"/>
  <c r="L5437"/>
  <c r="K5437"/>
  <c r="J5437"/>
  <c r="I5437"/>
  <c r="H5437"/>
  <c r="G5437"/>
  <c r="F5437"/>
  <c r="E5437"/>
  <c r="L5436"/>
  <c r="K5436"/>
  <c r="J5436"/>
  <c r="I5436"/>
  <c r="H5436"/>
  <c r="G5436"/>
  <c r="F5436"/>
  <c r="E5436"/>
  <c r="L5435"/>
  <c r="K5435"/>
  <c r="J5435"/>
  <c r="I5435"/>
  <c r="H5435"/>
  <c r="G5435"/>
  <c r="F5435"/>
  <c r="E5435"/>
  <c r="L5434"/>
  <c r="K5434"/>
  <c r="J5434"/>
  <c r="I5434"/>
  <c r="H5434"/>
  <c r="G5434"/>
  <c r="F5434"/>
  <c r="E5434"/>
  <c r="L5433"/>
  <c r="K5433"/>
  <c r="J5433"/>
  <c r="I5433"/>
  <c r="H5433"/>
  <c r="G5433"/>
  <c r="F5433"/>
  <c r="E5433"/>
  <c r="L5432"/>
  <c r="K5432"/>
  <c r="J5432"/>
  <c r="I5432"/>
  <c r="H5432"/>
  <c r="G5432"/>
  <c r="F5432"/>
  <c r="E5432"/>
  <c r="L5431"/>
  <c r="K5431"/>
  <c r="J5431"/>
  <c r="I5431"/>
  <c r="H5431"/>
  <c r="G5431"/>
  <c r="F5431"/>
  <c r="E5431"/>
  <c r="L5430"/>
  <c r="K5430"/>
  <c r="J5430"/>
  <c r="I5430"/>
  <c r="H5430"/>
  <c r="G5430"/>
  <c r="F5430"/>
  <c r="E5430"/>
  <c r="L5429"/>
  <c r="K5429"/>
  <c r="J5429"/>
  <c r="I5429"/>
  <c r="H5429"/>
  <c r="G5429"/>
  <c r="F5429"/>
  <c r="E5429"/>
  <c r="L5428"/>
  <c r="K5428"/>
  <c r="J5428"/>
  <c r="I5428"/>
  <c r="H5428"/>
  <c r="G5428"/>
  <c r="F5428"/>
  <c r="E5428"/>
  <c r="L5427"/>
  <c r="K5427"/>
  <c r="J5427"/>
  <c r="I5427"/>
  <c r="H5427"/>
  <c r="G5427"/>
  <c r="F5427"/>
  <c r="E5427"/>
  <c r="L5426"/>
  <c r="K5426"/>
  <c r="J5426"/>
  <c r="I5426"/>
  <c r="H5426"/>
  <c r="G5426"/>
  <c r="F5426"/>
  <c r="E5426"/>
  <c r="L5425"/>
  <c r="K5425"/>
  <c r="J5425"/>
  <c r="I5425"/>
  <c r="H5425"/>
  <c r="G5425"/>
  <c r="F5425"/>
  <c r="E5425"/>
  <c r="L5424"/>
  <c r="K5424"/>
  <c r="J5424"/>
  <c r="I5424"/>
  <c r="H5424"/>
  <c r="G5424"/>
  <c r="F5424"/>
  <c r="E5424"/>
  <c r="L5423"/>
  <c r="K5423"/>
  <c r="J5423"/>
  <c r="I5423"/>
  <c r="H5423"/>
  <c r="G5423"/>
  <c r="F5423"/>
  <c r="E5423"/>
  <c r="L5422"/>
  <c r="K5422"/>
  <c r="J5422"/>
  <c r="I5422"/>
  <c r="H5422"/>
  <c r="G5422"/>
  <c r="F5422"/>
  <c r="E5422"/>
  <c r="L5421"/>
  <c r="K5421"/>
  <c r="J5421"/>
  <c r="I5421"/>
  <c r="H5421"/>
  <c r="G5421"/>
  <c r="F5421"/>
  <c r="E5421"/>
  <c r="L5420"/>
  <c r="K5420"/>
  <c r="J5420"/>
  <c r="I5420"/>
  <c r="H5420"/>
  <c r="G5420"/>
  <c r="F5420"/>
  <c r="E5420"/>
  <c r="L5419"/>
  <c r="K5419"/>
  <c r="J5419"/>
  <c r="I5419"/>
  <c r="H5419"/>
  <c r="G5419"/>
  <c r="F5419"/>
  <c r="E5419"/>
  <c r="L5418"/>
  <c r="K5418"/>
  <c r="J5418"/>
  <c r="I5418"/>
  <c r="H5418"/>
  <c r="G5418"/>
  <c r="F5418"/>
  <c r="E5418"/>
  <c r="L5417"/>
  <c r="K5417"/>
  <c r="J5417"/>
  <c r="I5417"/>
  <c r="H5417"/>
  <c r="G5417"/>
  <c r="F5417"/>
  <c r="E5417"/>
  <c r="L5416"/>
  <c r="K5416"/>
  <c r="J5416"/>
  <c r="I5416"/>
  <c r="H5416"/>
  <c r="G5416"/>
  <c r="F5416"/>
  <c r="E5416"/>
  <c r="L5415"/>
  <c r="K5415"/>
  <c r="J5415"/>
  <c r="I5415"/>
  <c r="H5415"/>
  <c r="G5415"/>
  <c r="F5415"/>
  <c r="E5415"/>
  <c r="L5414"/>
  <c r="K5414"/>
  <c r="J5414"/>
  <c r="I5414"/>
  <c r="H5414"/>
  <c r="G5414"/>
  <c r="F5414"/>
  <c r="E5414"/>
  <c r="L5413"/>
  <c r="K5413"/>
  <c r="J5413"/>
  <c r="I5413"/>
  <c r="H5413"/>
  <c r="G5413"/>
  <c r="F5413"/>
  <c r="E5413"/>
  <c r="L5412"/>
  <c r="K5412"/>
  <c r="J5412"/>
  <c r="I5412"/>
  <c r="H5412"/>
  <c r="G5412"/>
  <c r="F5412"/>
  <c r="E5412"/>
  <c r="L5411"/>
  <c r="K5411"/>
  <c r="J5411"/>
  <c r="I5411"/>
  <c r="H5411"/>
  <c r="G5411"/>
  <c r="F5411"/>
  <c r="E5411"/>
  <c r="L5410"/>
  <c r="K5410"/>
  <c r="J5410"/>
  <c r="I5410"/>
  <c r="H5410"/>
  <c r="G5410"/>
  <c r="F5410"/>
  <c r="E5410"/>
  <c r="L5409"/>
  <c r="K5409"/>
  <c r="J5409"/>
  <c r="I5409"/>
  <c r="H5409"/>
  <c r="G5409"/>
  <c r="F5409"/>
  <c r="E5409"/>
  <c r="L5408"/>
  <c r="K5408"/>
  <c r="J5408"/>
  <c r="I5408"/>
  <c r="H5408"/>
  <c r="G5408"/>
  <c r="F5408"/>
  <c r="E5408"/>
  <c r="L5407"/>
  <c r="K5407"/>
  <c r="J5407"/>
  <c r="I5407"/>
  <c r="H5407"/>
  <c r="G5407"/>
  <c r="F5407"/>
  <c r="E5407"/>
  <c r="L5406"/>
  <c r="K5406"/>
  <c r="J5406"/>
  <c r="I5406"/>
  <c r="H5406"/>
  <c r="G5406"/>
  <c r="F5406"/>
  <c r="E5406"/>
  <c r="L5405"/>
  <c r="K5405"/>
  <c r="J5405"/>
  <c r="I5405"/>
  <c r="H5405"/>
  <c r="G5405"/>
  <c r="F5405"/>
  <c r="E5405"/>
  <c r="L5404"/>
  <c r="K5404"/>
  <c r="J5404"/>
  <c r="I5404"/>
  <c r="H5404"/>
  <c r="G5404"/>
  <c r="F5404"/>
  <c r="E5404"/>
  <c r="L5403"/>
  <c r="K5403"/>
  <c r="J5403"/>
  <c r="I5403"/>
  <c r="H5403"/>
  <c r="G5403"/>
  <c r="F5403"/>
  <c r="E5403"/>
  <c r="L5402"/>
  <c r="K5402"/>
  <c r="J5402"/>
  <c r="I5402"/>
  <c r="H5402"/>
  <c r="G5402"/>
  <c r="F5402"/>
  <c r="E5402"/>
  <c r="L5401"/>
  <c r="K5401"/>
  <c r="J5401"/>
  <c r="I5401"/>
  <c r="H5401"/>
  <c r="G5401"/>
  <c r="F5401"/>
  <c r="E5401"/>
  <c r="L5400"/>
  <c r="K5400"/>
  <c r="J5400"/>
  <c r="I5400"/>
  <c r="H5400"/>
  <c r="G5400"/>
  <c r="F5400"/>
  <c r="E5400"/>
  <c r="L5399"/>
  <c r="K5399"/>
  <c r="J5399"/>
  <c r="I5399"/>
  <c r="H5399"/>
  <c r="G5399"/>
  <c r="F5399"/>
  <c r="E5399"/>
  <c r="L5398"/>
  <c r="K5398"/>
  <c r="J5398"/>
  <c r="I5398"/>
  <c r="H5398"/>
  <c r="G5398"/>
  <c r="F5398"/>
  <c r="E5398"/>
  <c r="L5397"/>
  <c r="K5397"/>
  <c r="J5397"/>
  <c r="I5397"/>
  <c r="H5397"/>
  <c r="G5397"/>
  <c r="F5397"/>
  <c r="E5397"/>
  <c r="L5396"/>
  <c r="K5396"/>
  <c r="J5396"/>
  <c r="I5396"/>
  <c r="H5396"/>
  <c r="G5396"/>
  <c r="F5396"/>
  <c r="E5396"/>
  <c r="L5395"/>
  <c r="K5395"/>
  <c r="J5395"/>
  <c r="I5395"/>
  <c r="H5395"/>
  <c r="G5395"/>
  <c r="F5395"/>
  <c r="E5395"/>
  <c r="L5394"/>
  <c r="K5394"/>
  <c r="J5394"/>
  <c r="I5394"/>
  <c r="H5394"/>
  <c r="G5394"/>
  <c r="F5394"/>
  <c r="E5394"/>
  <c r="L5393"/>
  <c r="K5393"/>
  <c r="J5393"/>
  <c r="I5393"/>
  <c r="H5393"/>
  <c r="G5393"/>
  <c r="F5393"/>
  <c r="E5393"/>
  <c r="L5392"/>
  <c r="K5392"/>
  <c r="J5392"/>
  <c r="I5392"/>
  <c r="H5392"/>
  <c r="G5392"/>
  <c r="F5392"/>
  <c r="E5392"/>
  <c r="L5391"/>
  <c r="K5391"/>
  <c r="J5391"/>
  <c r="I5391"/>
  <c r="H5391"/>
  <c r="G5391"/>
  <c r="F5391"/>
  <c r="E5391"/>
  <c r="L5390"/>
  <c r="K5390"/>
  <c r="J5390"/>
  <c r="I5390"/>
  <c r="H5390"/>
  <c r="G5390"/>
  <c r="F5390"/>
  <c r="E5390"/>
  <c r="L5389"/>
  <c r="K5389"/>
  <c r="J5389"/>
  <c r="I5389"/>
  <c r="H5389"/>
  <c r="G5389"/>
  <c r="F5389"/>
  <c r="E5389"/>
  <c r="L5388"/>
  <c r="K5388"/>
  <c r="J5388"/>
  <c r="I5388"/>
  <c r="H5388"/>
  <c r="G5388"/>
  <c r="F5388"/>
  <c r="E5388"/>
  <c r="L5387"/>
  <c r="K5387"/>
  <c r="J5387"/>
  <c r="I5387"/>
  <c r="H5387"/>
  <c r="G5387"/>
  <c r="F5387"/>
  <c r="E5387"/>
  <c r="L5386"/>
  <c r="K5386"/>
  <c r="J5386"/>
  <c r="I5386"/>
  <c r="H5386"/>
  <c r="G5386"/>
  <c r="F5386"/>
  <c r="E5386"/>
  <c r="L5385"/>
  <c r="K5385"/>
  <c r="J5385"/>
  <c r="I5385"/>
  <c r="H5385"/>
  <c r="G5385"/>
  <c r="F5385"/>
  <c r="E5385"/>
  <c r="L5384"/>
  <c r="K5384"/>
  <c r="J5384"/>
  <c r="I5384"/>
  <c r="H5384"/>
  <c r="G5384"/>
  <c r="F5384"/>
  <c r="E5384"/>
  <c r="L5383"/>
  <c r="K5383"/>
  <c r="J5383"/>
  <c r="I5383"/>
  <c r="H5383"/>
  <c r="G5383"/>
  <c r="F5383"/>
  <c r="E5383"/>
  <c r="L5382"/>
  <c r="K5382"/>
  <c r="J5382"/>
  <c r="I5382"/>
  <c r="H5382"/>
  <c r="G5382"/>
  <c r="F5382"/>
  <c r="E5382"/>
  <c r="L5381"/>
  <c r="K5381"/>
  <c r="J5381"/>
  <c r="I5381"/>
  <c r="H5381"/>
  <c r="G5381"/>
  <c r="F5381"/>
  <c r="E5381"/>
  <c r="L5380"/>
  <c r="K5380"/>
  <c r="J5380"/>
  <c r="I5380"/>
  <c r="H5380"/>
  <c r="G5380"/>
  <c r="F5380"/>
  <c r="E5380"/>
  <c r="L5379"/>
  <c r="K5379"/>
  <c r="J5379"/>
  <c r="I5379"/>
  <c r="H5379"/>
  <c r="G5379"/>
  <c r="F5379"/>
  <c r="E5379"/>
  <c r="L5378"/>
  <c r="K5378"/>
  <c r="J5378"/>
  <c r="I5378"/>
  <c r="H5378"/>
  <c r="G5378"/>
  <c r="F5378"/>
  <c r="E5378"/>
  <c r="L5377"/>
  <c r="K5377"/>
  <c r="J5377"/>
  <c r="I5377"/>
  <c r="H5377"/>
  <c r="G5377"/>
  <c r="F5377"/>
  <c r="E5377"/>
  <c r="L5376"/>
  <c r="K5376"/>
  <c r="J5376"/>
  <c r="I5376"/>
  <c r="H5376"/>
  <c r="G5376"/>
  <c r="F5376"/>
  <c r="E5376"/>
  <c r="L5375"/>
  <c r="K5375"/>
  <c r="J5375"/>
  <c r="I5375"/>
  <c r="H5375"/>
  <c r="G5375"/>
  <c r="F5375"/>
  <c r="E5375"/>
  <c r="L5374"/>
  <c r="K5374"/>
  <c r="J5374"/>
  <c r="I5374"/>
  <c r="H5374"/>
  <c r="G5374"/>
  <c r="F5374"/>
  <c r="E5374"/>
  <c r="L5373"/>
  <c r="K5373"/>
  <c r="J5373"/>
  <c r="I5373"/>
  <c r="H5373"/>
  <c r="G5373"/>
  <c r="F5373"/>
  <c r="E5373"/>
  <c r="L5372"/>
  <c r="K5372"/>
  <c r="J5372"/>
  <c r="I5372"/>
  <c r="H5372"/>
  <c r="G5372"/>
  <c r="F5372"/>
  <c r="E5372"/>
  <c r="L5371"/>
  <c r="K5371"/>
  <c r="J5371"/>
  <c r="I5371"/>
  <c r="H5371"/>
  <c r="G5371"/>
  <c r="F5371"/>
  <c r="E5371"/>
  <c r="L5370"/>
  <c r="K5370"/>
  <c r="J5370"/>
  <c r="I5370"/>
  <c r="H5370"/>
  <c r="G5370"/>
  <c r="F5370"/>
  <c r="E5370"/>
  <c r="L5369"/>
  <c r="K5369"/>
  <c r="J5369"/>
  <c r="I5369"/>
  <c r="H5369"/>
  <c r="G5369"/>
  <c r="F5369"/>
  <c r="E5369"/>
  <c r="L5368"/>
  <c r="K5368"/>
  <c r="J5368"/>
  <c r="I5368"/>
  <c r="H5368"/>
  <c r="G5368"/>
  <c r="F5368"/>
  <c r="E5368"/>
  <c r="L5367"/>
  <c r="K5367"/>
  <c r="J5367"/>
  <c r="I5367"/>
  <c r="H5367"/>
  <c r="G5367"/>
  <c r="F5367"/>
  <c r="E5367"/>
  <c r="L5366"/>
  <c r="K5366"/>
  <c r="J5366"/>
  <c r="I5366"/>
  <c r="H5366"/>
  <c r="G5366"/>
  <c r="F5366"/>
  <c r="E5366"/>
  <c r="L5365"/>
  <c r="K5365"/>
  <c r="J5365"/>
  <c r="I5365"/>
  <c r="H5365"/>
  <c r="G5365"/>
  <c r="F5365"/>
  <c r="E5365"/>
  <c r="L5364"/>
  <c r="K5364"/>
  <c r="J5364"/>
  <c r="I5364"/>
  <c r="H5364"/>
  <c r="G5364"/>
  <c r="F5364"/>
  <c r="E5364"/>
  <c r="L5363"/>
  <c r="K5363"/>
  <c r="J5363"/>
  <c r="I5363"/>
  <c r="H5363"/>
  <c r="G5363"/>
  <c r="F5363"/>
  <c r="E5363"/>
  <c r="L5362"/>
  <c r="K5362"/>
  <c r="J5362"/>
  <c r="I5362"/>
  <c r="H5362"/>
  <c r="G5362"/>
  <c r="F5362"/>
  <c r="E5362"/>
  <c r="L5361"/>
  <c r="K5361"/>
  <c r="J5361"/>
  <c r="I5361"/>
  <c r="H5361"/>
  <c r="G5361"/>
  <c r="F5361"/>
  <c r="E5361"/>
  <c r="L5360"/>
  <c r="K5360"/>
  <c r="J5360"/>
  <c r="I5360"/>
  <c r="H5360"/>
  <c r="G5360"/>
  <c r="F5360"/>
  <c r="E5360"/>
  <c r="L5359"/>
  <c r="K5359"/>
  <c r="J5359"/>
  <c r="I5359"/>
  <c r="H5359"/>
  <c r="G5359"/>
  <c r="F5359"/>
  <c r="E5359"/>
  <c r="L5358"/>
  <c r="K5358"/>
  <c r="J5358"/>
  <c r="I5358"/>
  <c r="H5358"/>
  <c r="G5358"/>
  <c r="F5358"/>
  <c r="E5358"/>
  <c r="L5357"/>
  <c r="K5357"/>
  <c r="J5357"/>
  <c r="I5357"/>
  <c r="H5357"/>
  <c r="G5357"/>
  <c r="F5357"/>
  <c r="E5357"/>
  <c r="L5356"/>
  <c r="K5356"/>
  <c r="J5356"/>
  <c r="I5356"/>
  <c r="H5356"/>
  <c r="G5356"/>
  <c r="F5356"/>
  <c r="E5356"/>
  <c r="L5355"/>
  <c r="K5355"/>
  <c r="J5355"/>
  <c r="I5355"/>
  <c r="H5355"/>
  <c r="G5355"/>
  <c r="F5355"/>
  <c r="E5355"/>
  <c r="L5354"/>
  <c r="K5354"/>
  <c r="J5354"/>
  <c r="I5354"/>
  <c r="H5354"/>
  <c r="G5354"/>
  <c r="F5354"/>
  <c r="E5354"/>
  <c r="L5353"/>
  <c r="K5353"/>
  <c r="J5353"/>
  <c r="I5353"/>
  <c r="H5353"/>
  <c r="G5353"/>
  <c r="F5353"/>
  <c r="E5353"/>
  <c r="L5352"/>
  <c r="K5352"/>
  <c r="J5352"/>
  <c r="I5352"/>
  <c r="H5352"/>
  <c r="G5352"/>
  <c r="F5352"/>
  <c r="E5352"/>
  <c r="L5351"/>
  <c r="K5351"/>
  <c r="J5351"/>
  <c r="I5351"/>
  <c r="H5351"/>
  <c r="G5351"/>
  <c r="F5351"/>
  <c r="E5351"/>
  <c r="L5350"/>
  <c r="K5350"/>
  <c r="J5350"/>
  <c r="I5350"/>
  <c r="H5350"/>
  <c r="G5350"/>
  <c r="F5350"/>
  <c r="E5350"/>
  <c r="L5349"/>
  <c r="K5349"/>
  <c r="J5349"/>
  <c r="I5349"/>
  <c r="H5349"/>
  <c r="G5349"/>
  <c r="F5349"/>
  <c r="E5349"/>
  <c r="L5348"/>
  <c r="K5348"/>
  <c r="J5348"/>
  <c r="I5348"/>
  <c r="H5348"/>
  <c r="G5348"/>
  <c r="F5348"/>
  <c r="E5348"/>
  <c r="L5347"/>
  <c r="K5347"/>
  <c r="J5347"/>
  <c r="I5347"/>
  <c r="H5347"/>
  <c r="G5347"/>
  <c r="F5347"/>
  <c r="E5347"/>
  <c r="L5346"/>
  <c r="K5346"/>
  <c r="J5346"/>
  <c r="I5346"/>
  <c r="H5346"/>
  <c r="G5346"/>
  <c r="F5346"/>
  <c r="E5346"/>
  <c r="L5345"/>
  <c r="K5345"/>
  <c r="J5345"/>
  <c r="I5345"/>
  <c r="H5345"/>
  <c r="G5345"/>
  <c r="F5345"/>
  <c r="E5345"/>
  <c r="L5344"/>
  <c r="K5344"/>
  <c r="J5344"/>
  <c r="I5344"/>
  <c r="H5344"/>
  <c r="G5344"/>
  <c r="F5344"/>
  <c r="E5344"/>
  <c r="L5343"/>
  <c r="K5343"/>
  <c r="J5343"/>
  <c r="I5343"/>
  <c r="H5343"/>
  <c r="G5343"/>
  <c r="F5343"/>
  <c r="E5343"/>
  <c r="L5342"/>
  <c r="K5342"/>
  <c r="J5342"/>
  <c r="I5342"/>
  <c r="H5342"/>
  <c r="G5342"/>
  <c r="F5342"/>
  <c r="E5342"/>
  <c r="L5341"/>
  <c r="K5341"/>
  <c r="J5341"/>
  <c r="I5341"/>
  <c r="H5341"/>
  <c r="G5341"/>
  <c r="F5341"/>
  <c r="E5341"/>
  <c r="L5340"/>
  <c r="K5340"/>
  <c r="J5340"/>
  <c r="I5340"/>
  <c r="H5340"/>
  <c r="G5340"/>
  <c r="F5340"/>
  <c r="E5340"/>
  <c r="L5339"/>
  <c r="K5339"/>
  <c r="J5339"/>
  <c r="I5339"/>
  <c r="H5339"/>
  <c r="G5339"/>
  <c r="F5339"/>
  <c r="E5339"/>
  <c r="L5338"/>
  <c r="K5338"/>
  <c r="J5338"/>
  <c r="I5338"/>
  <c r="H5338"/>
  <c r="G5338"/>
  <c r="F5338"/>
  <c r="E5338"/>
  <c r="L5337"/>
  <c r="K5337"/>
  <c r="J5337"/>
  <c r="I5337"/>
  <c r="H5337"/>
  <c r="G5337"/>
  <c r="F5337"/>
  <c r="E5337"/>
  <c r="L5336"/>
  <c r="K5336"/>
  <c r="J5336"/>
  <c r="I5336"/>
  <c r="H5336"/>
  <c r="G5336"/>
  <c r="F5336"/>
  <c r="E5336"/>
  <c r="L5335"/>
  <c r="K5335"/>
  <c r="J5335"/>
  <c r="I5335"/>
  <c r="H5335"/>
  <c r="G5335"/>
  <c r="F5335"/>
  <c r="E5335"/>
  <c r="L5334"/>
  <c r="K5334"/>
  <c r="J5334"/>
  <c r="I5334"/>
  <c r="H5334"/>
  <c r="G5334"/>
  <c r="F5334"/>
  <c r="E5334"/>
  <c r="L5333"/>
  <c r="K5333"/>
  <c r="J5333"/>
  <c r="I5333"/>
  <c r="H5333"/>
  <c r="G5333"/>
  <c r="F5333"/>
  <c r="E5333"/>
  <c r="L5332"/>
  <c r="K5332"/>
  <c r="J5332"/>
  <c r="I5332"/>
  <c r="H5332"/>
  <c r="G5332"/>
  <c r="F5332"/>
  <c r="E5332"/>
  <c r="L5331"/>
  <c r="K5331"/>
  <c r="J5331"/>
  <c r="I5331"/>
  <c r="H5331"/>
  <c r="G5331"/>
  <c r="F5331"/>
  <c r="E5331"/>
  <c r="L5330"/>
  <c r="K5330"/>
  <c r="J5330"/>
  <c r="I5330"/>
  <c r="H5330"/>
  <c r="G5330"/>
  <c r="F5330"/>
  <c r="E5330"/>
  <c r="L5329"/>
  <c r="K5329"/>
  <c r="J5329"/>
  <c r="I5329"/>
  <c r="H5329"/>
  <c r="G5329"/>
  <c r="F5329"/>
  <c r="E5329"/>
  <c r="L5328"/>
  <c r="K5328"/>
  <c r="J5328"/>
  <c r="I5328"/>
  <c r="H5328"/>
  <c r="G5328"/>
  <c r="F5328"/>
  <c r="E5328"/>
  <c r="L5327"/>
  <c r="K5327"/>
  <c r="J5327"/>
  <c r="I5327"/>
  <c r="H5327"/>
  <c r="G5327"/>
  <c r="F5327"/>
  <c r="E5327"/>
  <c r="L5326"/>
  <c r="K5326"/>
  <c r="J5326"/>
  <c r="I5326"/>
  <c r="H5326"/>
  <c r="G5326"/>
  <c r="F5326"/>
  <c r="E5326"/>
  <c r="L5325"/>
  <c r="K5325"/>
  <c r="J5325"/>
  <c r="I5325"/>
  <c r="H5325"/>
  <c r="G5325"/>
  <c r="F5325"/>
  <c r="E5325"/>
  <c r="L5324"/>
  <c r="K5324"/>
  <c r="J5324"/>
  <c r="I5324"/>
  <c r="H5324"/>
  <c r="G5324"/>
  <c r="F5324"/>
  <c r="E5324"/>
  <c r="L5323"/>
  <c r="K5323"/>
  <c r="J5323"/>
  <c r="I5323"/>
  <c r="H5323"/>
  <c r="G5323"/>
  <c r="F5323"/>
  <c r="E5323"/>
  <c r="L5322"/>
  <c r="K5322"/>
  <c r="J5322"/>
  <c r="I5322"/>
  <c r="H5322"/>
  <c r="G5322"/>
  <c r="F5322"/>
  <c r="E5322"/>
  <c r="L5321"/>
  <c r="K5321"/>
  <c r="J5321"/>
  <c r="I5321"/>
  <c r="H5321"/>
  <c r="G5321"/>
  <c r="F5321"/>
  <c r="E5321"/>
  <c r="L5320"/>
  <c r="K5320"/>
  <c r="J5320"/>
  <c r="I5320"/>
  <c r="H5320"/>
  <c r="G5320"/>
  <c r="F5320"/>
  <c r="E5320"/>
  <c r="L5319"/>
  <c r="K5319"/>
  <c r="J5319"/>
  <c r="I5319"/>
  <c r="H5319"/>
  <c r="G5319"/>
  <c r="F5319"/>
  <c r="E5319"/>
  <c r="L5318"/>
  <c r="K5318"/>
  <c r="J5318"/>
  <c r="I5318"/>
  <c r="H5318"/>
  <c r="G5318"/>
  <c r="F5318"/>
  <c r="E5318"/>
  <c r="L5317"/>
  <c r="K5317"/>
  <c r="J5317"/>
  <c r="I5317"/>
  <c r="H5317"/>
  <c r="G5317"/>
  <c r="F5317"/>
  <c r="E5317"/>
  <c r="L5316"/>
  <c r="K5316"/>
  <c r="J5316"/>
  <c r="I5316"/>
  <c r="H5316"/>
  <c r="G5316"/>
  <c r="F5316"/>
  <c r="E5316"/>
  <c r="L5315"/>
  <c r="K5315"/>
  <c r="J5315"/>
  <c r="I5315"/>
  <c r="H5315"/>
  <c r="G5315"/>
  <c r="F5315"/>
  <c r="E5315"/>
  <c r="L5314"/>
  <c r="K5314"/>
  <c r="J5314"/>
  <c r="I5314"/>
  <c r="H5314"/>
  <c r="G5314"/>
  <c r="F5314"/>
  <c r="E5314"/>
  <c r="L5313"/>
  <c r="K5313"/>
  <c r="J5313"/>
  <c r="I5313"/>
  <c r="H5313"/>
  <c r="G5313"/>
  <c r="F5313"/>
  <c r="E5313"/>
  <c r="L5312"/>
  <c r="K5312"/>
  <c r="J5312"/>
  <c r="I5312"/>
  <c r="H5312"/>
  <c r="G5312"/>
  <c r="F5312"/>
  <c r="E5312"/>
  <c r="L5311"/>
  <c r="K5311"/>
  <c r="J5311"/>
  <c r="I5311"/>
  <c r="H5311"/>
  <c r="G5311"/>
  <c r="F5311"/>
  <c r="E5311"/>
  <c r="L5310"/>
  <c r="K5310"/>
  <c r="J5310"/>
  <c r="I5310"/>
  <c r="H5310"/>
  <c r="G5310"/>
  <c r="F5310"/>
  <c r="E5310"/>
  <c r="L5309"/>
  <c r="K5309"/>
  <c r="J5309"/>
  <c r="I5309"/>
  <c r="H5309"/>
  <c r="G5309"/>
  <c r="F5309"/>
  <c r="E5309"/>
  <c r="L5308"/>
  <c r="K5308"/>
  <c r="J5308"/>
  <c r="I5308"/>
  <c r="H5308"/>
  <c r="G5308"/>
  <c r="F5308"/>
  <c r="E5308"/>
  <c r="L5307"/>
  <c r="K5307"/>
  <c r="J5307"/>
  <c r="I5307"/>
  <c r="H5307"/>
  <c r="G5307"/>
  <c r="F5307"/>
  <c r="E5307"/>
  <c r="L5306"/>
  <c r="K5306"/>
  <c r="J5306"/>
  <c r="I5306"/>
  <c r="H5306"/>
  <c r="G5306"/>
  <c r="F5306"/>
  <c r="E5306"/>
  <c r="L5305"/>
  <c r="K5305"/>
  <c r="J5305"/>
  <c r="I5305"/>
  <c r="H5305"/>
  <c r="G5305"/>
  <c r="F5305"/>
  <c r="E5305"/>
  <c r="L5304"/>
  <c r="K5304"/>
  <c r="J5304"/>
  <c r="I5304"/>
  <c r="H5304"/>
  <c r="G5304"/>
  <c r="F5304"/>
  <c r="E5304"/>
  <c r="L5303"/>
  <c r="K5303"/>
  <c r="J5303"/>
  <c r="I5303"/>
  <c r="H5303"/>
  <c r="G5303"/>
  <c r="F5303"/>
  <c r="E5303"/>
  <c r="L5302"/>
  <c r="K5302"/>
  <c r="J5302"/>
  <c r="I5302"/>
  <c r="H5302"/>
  <c r="G5302"/>
  <c r="F5302"/>
  <c r="E5302"/>
  <c r="L5301"/>
  <c r="K5301"/>
  <c r="J5301"/>
  <c r="I5301"/>
  <c r="H5301"/>
  <c r="G5301"/>
  <c r="F5301"/>
  <c r="E5301"/>
  <c r="L5300"/>
  <c r="K5300"/>
  <c r="J5300"/>
  <c r="I5300"/>
  <c r="H5300"/>
  <c r="G5300"/>
  <c r="F5300"/>
  <c r="E5300"/>
  <c r="L5299"/>
  <c r="K5299"/>
  <c r="J5299"/>
  <c r="I5299"/>
  <c r="H5299"/>
  <c r="G5299"/>
  <c r="F5299"/>
  <c r="E5299"/>
  <c r="L5298"/>
  <c r="K5298"/>
  <c r="J5298"/>
  <c r="I5298"/>
  <c r="H5298"/>
  <c r="G5298"/>
  <c r="F5298"/>
  <c r="E5298"/>
  <c r="L5297"/>
  <c r="K5297"/>
  <c r="J5297"/>
  <c r="I5297"/>
  <c r="H5297"/>
  <c r="G5297"/>
  <c r="F5297"/>
  <c r="E5297"/>
  <c r="L5296"/>
  <c r="K5296"/>
  <c r="J5296"/>
  <c r="I5296"/>
  <c r="H5296"/>
  <c r="G5296"/>
  <c r="F5296"/>
  <c r="E5296"/>
  <c r="L5295"/>
  <c r="K5295"/>
  <c r="J5295"/>
  <c r="I5295"/>
  <c r="H5295"/>
  <c r="G5295"/>
  <c r="F5295"/>
  <c r="E5295"/>
  <c r="L5294"/>
  <c r="K5294"/>
  <c r="J5294"/>
  <c r="I5294"/>
  <c r="H5294"/>
  <c r="G5294"/>
  <c r="F5294"/>
  <c r="E5294"/>
  <c r="L5293"/>
  <c r="K5293"/>
  <c r="J5293"/>
  <c r="I5293"/>
  <c r="H5293"/>
  <c r="G5293"/>
  <c r="F5293"/>
  <c r="E5293"/>
  <c r="L5292"/>
  <c r="K5292"/>
  <c r="J5292"/>
  <c r="I5292"/>
  <c r="H5292"/>
  <c r="G5292"/>
  <c r="F5292"/>
  <c r="E5292"/>
  <c r="L5291"/>
  <c r="K5291"/>
  <c r="J5291"/>
  <c r="I5291"/>
  <c r="H5291"/>
  <c r="G5291"/>
  <c r="F5291"/>
  <c r="E5291"/>
  <c r="L5290"/>
  <c r="K5290"/>
  <c r="J5290"/>
  <c r="I5290"/>
  <c r="H5290"/>
  <c r="G5290"/>
  <c r="F5290"/>
  <c r="E5290"/>
  <c r="L5289"/>
  <c r="K5289"/>
  <c r="J5289"/>
  <c r="I5289"/>
  <c r="H5289"/>
  <c r="G5289"/>
  <c r="F5289"/>
  <c r="E5289"/>
  <c r="L5288"/>
  <c r="K5288"/>
  <c r="J5288"/>
  <c r="I5288"/>
  <c r="H5288"/>
  <c r="G5288"/>
  <c r="F5288"/>
  <c r="E5288"/>
  <c r="L5287"/>
  <c r="K5287"/>
  <c r="J5287"/>
  <c r="I5287"/>
  <c r="H5287"/>
  <c r="G5287"/>
  <c r="F5287"/>
  <c r="E5287"/>
  <c r="L5286"/>
  <c r="K5286"/>
  <c r="J5286"/>
  <c r="I5286"/>
  <c r="H5286"/>
  <c r="G5286"/>
  <c r="F5286"/>
  <c r="E5286"/>
  <c r="L5285"/>
  <c r="K5285"/>
  <c r="J5285"/>
  <c r="I5285"/>
  <c r="H5285"/>
  <c r="G5285"/>
  <c r="F5285"/>
  <c r="E5285"/>
  <c r="L5284"/>
  <c r="K5284"/>
  <c r="J5284"/>
  <c r="I5284"/>
  <c r="H5284"/>
  <c r="G5284"/>
  <c r="F5284"/>
  <c r="E5284"/>
  <c r="L5283"/>
  <c r="K5283"/>
  <c r="J5283"/>
  <c r="I5283"/>
  <c r="H5283"/>
  <c r="G5283"/>
  <c r="F5283"/>
  <c r="E5283"/>
  <c r="L5282"/>
  <c r="K5282"/>
  <c r="J5282"/>
  <c r="I5282"/>
  <c r="H5282"/>
  <c r="G5282"/>
  <c r="F5282"/>
  <c r="E5282"/>
  <c r="L5281"/>
  <c r="K5281"/>
  <c r="J5281"/>
  <c r="I5281"/>
  <c r="H5281"/>
  <c r="G5281"/>
  <c r="F5281"/>
  <c r="E5281"/>
  <c r="L5280"/>
  <c r="K5280"/>
  <c r="J5280"/>
  <c r="I5280"/>
  <c r="H5280"/>
  <c r="G5280"/>
  <c r="F5280"/>
  <c r="E5280"/>
  <c r="L5279"/>
  <c r="K5279"/>
  <c r="J5279"/>
  <c r="I5279"/>
  <c r="H5279"/>
  <c r="G5279"/>
  <c r="F5279"/>
  <c r="E5279"/>
  <c r="L5278"/>
  <c r="K5278"/>
  <c r="J5278"/>
  <c r="I5278"/>
  <c r="H5278"/>
  <c r="G5278"/>
  <c r="F5278"/>
  <c r="E5278"/>
  <c r="L5277"/>
  <c r="K5277"/>
  <c r="J5277"/>
  <c r="I5277"/>
  <c r="H5277"/>
  <c r="G5277"/>
  <c r="F5277"/>
  <c r="E5277"/>
  <c r="L5276"/>
  <c r="K5276"/>
  <c r="J5276"/>
  <c r="I5276"/>
  <c r="H5276"/>
  <c r="G5276"/>
  <c r="F5276"/>
  <c r="E5276"/>
  <c r="L5275"/>
  <c r="K5275"/>
  <c r="J5275"/>
  <c r="I5275"/>
  <c r="H5275"/>
  <c r="G5275"/>
  <c r="F5275"/>
  <c r="E5275"/>
  <c r="L5274"/>
  <c r="K5274"/>
  <c r="J5274"/>
  <c r="I5274"/>
  <c r="H5274"/>
  <c r="G5274"/>
  <c r="F5274"/>
  <c r="E5274"/>
  <c r="L5273"/>
  <c r="K5273"/>
  <c r="J5273"/>
  <c r="I5273"/>
  <c r="H5273"/>
  <c r="G5273"/>
  <c r="F5273"/>
  <c r="E5273"/>
  <c r="L5272"/>
  <c r="K5272"/>
  <c r="J5272"/>
  <c r="I5272"/>
  <c r="H5272"/>
  <c r="G5272"/>
  <c r="F5272"/>
  <c r="E5272"/>
  <c r="L5271"/>
  <c r="K5271"/>
  <c r="J5271"/>
  <c r="I5271"/>
  <c r="H5271"/>
  <c r="G5271"/>
  <c r="F5271"/>
  <c r="E5271"/>
  <c r="L5270"/>
  <c r="K5270"/>
  <c r="J5270"/>
  <c r="I5270"/>
  <c r="H5270"/>
  <c r="G5270"/>
  <c r="F5270"/>
  <c r="E5270"/>
  <c r="L5269"/>
  <c r="K5269"/>
  <c r="J5269"/>
  <c r="I5269"/>
  <c r="H5269"/>
  <c r="G5269"/>
  <c r="F5269"/>
  <c r="E5269"/>
  <c r="L5268"/>
  <c r="K5268"/>
  <c r="J5268"/>
  <c r="I5268"/>
  <c r="H5268"/>
  <c r="G5268"/>
  <c r="F5268"/>
  <c r="E5268"/>
  <c r="L5267"/>
  <c r="K5267"/>
  <c r="J5267"/>
  <c r="I5267"/>
  <c r="H5267"/>
  <c r="G5267"/>
  <c r="F5267"/>
  <c r="E5267"/>
  <c r="L5266"/>
  <c r="K5266"/>
  <c r="J5266"/>
  <c r="I5266"/>
  <c r="H5266"/>
  <c r="G5266"/>
  <c r="F5266"/>
  <c r="E5266"/>
  <c r="L5265"/>
  <c r="K5265"/>
  <c r="J5265"/>
  <c r="I5265"/>
  <c r="H5265"/>
  <c r="G5265"/>
  <c r="F5265"/>
  <c r="E5265"/>
  <c r="L5264"/>
  <c r="K5264"/>
  <c r="J5264"/>
  <c r="I5264"/>
  <c r="H5264"/>
  <c r="G5264"/>
  <c r="F5264"/>
  <c r="E5264"/>
  <c r="L5263"/>
  <c r="K5263"/>
  <c r="J5263"/>
  <c r="I5263"/>
  <c r="H5263"/>
  <c r="G5263"/>
  <c r="F5263"/>
  <c r="E5263"/>
  <c r="L5262"/>
  <c r="K5262"/>
  <c r="J5262"/>
  <c r="I5262"/>
  <c r="H5262"/>
  <c r="G5262"/>
  <c r="F5262"/>
  <c r="E5262"/>
  <c r="L5261"/>
  <c r="K5261"/>
  <c r="J5261"/>
  <c r="I5261"/>
  <c r="H5261"/>
  <c r="G5261"/>
  <c r="F5261"/>
  <c r="E5261"/>
  <c r="L5260"/>
  <c r="K5260"/>
  <c r="J5260"/>
  <c r="I5260"/>
  <c r="H5260"/>
  <c r="G5260"/>
  <c r="F5260"/>
  <c r="E5260"/>
  <c r="L5259"/>
  <c r="K5259"/>
  <c r="J5259"/>
  <c r="I5259"/>
  <c r="H5259"/>
  <c r="G5259"/>
  <c r="F5259"/>
  <c r="E5259"/>
  <c r="L5258"/>
  <c r="K5258"/>
  <c r="J5258"/>
  <c r="I5258"/>
  <c r="H5258"/>
  <c r="G5258"/>
  <c r="F5258"/>
  <c r="E5258"/>
  <c r="L5257"/>
  <c r="K5257"/>
  <c r="J5257"/>
  <c r="I5257"/>
  <c r="H5257"/>
  <c r="G5257"/>
  <c r="F5257"/>
  <c r="E5257"/>
  <c r="L5256"/>
  <c r="K5256"/>
  <c r="J5256"/>
  <c r="I5256"/>
  <c r="H5256"/>
  <c r="G5256"/>
  <c r="F5256"/>
  <c r="E5256"/>
  <c r="L5255"/>
  <c r="K5255"/>
  <c r="J5255"/>
  <c r="I5255"/>
  <c r="H5255"/>
  <c r="G5255"/>
  <c r="F5255"/>
  <c r="E5255"/>
  <c r="L5254"/>
  <c r="K5254"/>
  <c r="J5254"/>
  <c r="I5254"/>
  <c r="H5254"/>
  <c r="G5254"/>
  <c r="F5254"/>
  <c r="E5254"/>
  <c r="L5253"/>
  <c r="K5253"/>
  <c r="J5253"/>
  <c r="I5253"/>
  <c r="H5253"/>
  <c r="G5253"/>
  <c r="F5253"/>
  <c r="E5253"/>
  <c r="L5252"/>
  <c r="K5252"/>
  <c r="J5252"/>
  <c r="I5252"/>
  <c r="H5252"/>
  <c r="G5252"/>
  <c r="F5252"/>
  <c r="E5252"/>
  <c r="L5251"/>
  <c r="K5251"/>
  <c r="J5251"/>
  <c r="I5251"/>
  <c r="H5251"/>
  <c r="G5251"/>
  <c r="F5251"/>
  <c r="E5251"/>
  <c r="L5250"/>
  <c r="K5250"/>
  <c r="J5250"/>
  <c r="I5250"/>
  <c r="H5250"/>
  <c r="G5250"/>
  <c r="F5250"/>
  <c r="E5250"/>
  <c r="L5249"/>
  <c r="K5249"/>
  <c r="J5249"/>
  <c r="I5249"/>
  <c r="H5249"/>
  <c r="G5249"/>
  <c r="F5249"/>
  <c r="E5249"/>
  <c r="L5248"/>
  <c r="K5248"/>
  <c r="J5248"/>
  <c r="I5248"/>
  <c r="H5248"/>
  <c r="G5248"/>
  <c r="F5248"/>
  <c r="E5248"/>
  <c r="L5247"/>
  <c r="K5247"/>
  <c r="J5247"/>
  <c r="I5247"/>
  <c r="H5247"/>
  <c r="G5247"/>
  <c r="F5247"/>
  <c r="E5247"/>
  <c r="L5246"/>
  <c r="K5246"/>
  <c r="J5246"/>
  <c r="I5246"/>
  <c r="H5246"/>
  <c r="G5246"/>
  <c r="F5246"/>
  <c r="E5246"/>
  <c r="L5245"/>
  <c r="K5245"/>
  <c r="J5245"/>
  <c r="I5245"/>
  <c r="H5245"/>
  <c r="G5245"/>
  <c r="F5245"/>
  <c r="E5245"/>
  <c r="L5244"/>
  <c r="K5244"/>
  <c r="J5244"/>
  <c r="I5244"/>
  <c r="H5244"/>
  <c r="G5244"/>
  <c r="F5244"/>
  <c r="E5244"/>
  <c r="L5243"/>
  <c r="K5243"/>
  <c r="J5243"/>
  <c r="I5243"/>
  <c r="H5243"/>
  <c r="G5243"/>
  <c r="F5243"/>
  <c r="E5243"/>
  <c r="L5242"/>
  <c r="K5242"/>
  <c r="J5242"/>
  <c r="I5242"/>
  <c r="H5242"/>
  <c r="G5242"/>
  <c r="F5242"/>
  <c r="E5242"/>
  <c r="L5241"/>
  <c r="K5241"/>
  <c r="J5241"/>
  <c r="I5241"/>
  <c r="H5241"/>
  <c r="G5241"/>
  <c r="F5241"/>
  <c r="E5241"/>
  <c r="L5240"/>
  <c r="K5240"/>
  <c r="J5240"/>
  <c r="I5240"/>
  <c r="H5240"/>
  <c r="G5240"/>
  <c r="F5240"/>
  <c r="E5240"/>
  <c r="L5239"/>
  <c r="K5239"/>
  <c r="J5239"/>
  <c r="I5239"/>
  <c r="H5239"/>
  <c r="G5239"/>
  <c r="F5239"/>
  <c r="E5239"/>
  <c r="L5238"/>
  <c r="K5238"/>
  <c r="J5238"/>
  <c r="I5238"/>
  <c r="H5238"/>
  <c r="G5238"/>
  <c r="F5238"/>
  <c r="E5238"/>
  <c r="L5237"/>
  <c r="K5237"/>
  <c r="J5237"/>
  <c r="I5237"/>
  <c r="H5237"/>
  <c r="G5237"/>
  <c r="F5237"/>
  <c r="E5237"/>
  <c r="L5236"/>
  <c r="K5236"/>
  <c r="J5236"/>
  <c r="I5236"/>
  <c r="H5236"/>
  <c r="G5236"/>
  <c r="F5236"/>
  <c r="E5236"/>
  <c r="L5235"/>
  <c r="K5235"/>
  <c r="J5235"/>
  <c r="I5235"/>
  <c r="H5235"/>
  <c r="G5235"/>
  <c r="F5235"/>
  <c r="E5235"/>
  <c r="L5234"/>
  <c r="K5234"/>
  <c r="J5234"/>
  <c r="I5234"/>
  <c r="H5234"/>
  <c r="G5234"/>
  <c r="F5234"/>
  <c r="E5234"/>
  <c r="L5233"/>
  <c r="K5233"/>
  <c r="J5233"/>
  <c r="I5233"/>
  <c r="H5233"/>
  <c r="G5233"/>
  <c r="F5233"/>
  <c r="E5233"/>
  <c r="L5232"/>
  <c r="K5232"/>
  <c r="J5232"/>
  <c r="I5232"/>
  <c r="H5232"/>
  <c r="G5232"/>
  <c r="F5232"/>
  <c r="E5232"/>
  <c r="L5231"/>
  <c r="K5231"/>
  <c r="J5231"/>
  <c r="I5231"/>
  <c r="H5231"/>
  <c r="G5231"/>
  <c r="F5231"/>
  <c r="E5231"/>
  <c r="L5230"/>
  <c r="K5230"/>
  <c r="J5230"/>
  <c r="I5230"/>
  <c r="H5230"/>
  <c r="G5230"/>
  <c r="F5230"/>
  <c r="E5230"/>
  <c r="L5229"/>
  <c r="K5229"/>
  <c r="J5229"/>
  <c r="I5229"/>
  <c r="H5229"/>
  <c r="G5229"/>
  <c r="F5229"/>
  <c r="E5229"/>
  <c r="L5228"/>
  <c r="K5228"/>
  <c r="J5228"/>
  <c r="I5228"/>
  <c r="H5228"/>
  <c r="G5228"/>
  <c r="F5228"/>
  <c r="E5228"/>
  <c r="L5227"/>
  <c r="K5227"/>
  <c r="J5227"/>
  <c r="I5227"/>
  <c r="H5227"/>
  <c r="G5227"/>
  <c r="F5227"/>
  <c r="E5227"/>
  <c r="L5226"/>
  <c r="K5226"/>
  <c r="J5226"/>
  <c r="I5226"/>
  <c r="H5226"/>
  <c r="G5226"/>
  <c r="F5226"/>
  <c r="E5226"/>
  <c r="L5225"/>
  <c r="K5225"/>
  <c r="J5225"/>
  <c r="I5225"/>
  <c r="H5225"/>
  <c r="G5225"/>
  <c r="F5225"/>
  <c r="E5225"/>
  <c r="L5224"/>
  <c r="K5224"/>
  <c r="J5224"/>
  <c r="I5224"/>
  <c r="H5224"/>
  <c r="G5224"/>
  <c r="F5224"/>
  <c r="E5224"/>
  <c r="L5223"/>
  <c r="K5223"/>
  <c r="J5223"/>
  <c r="I5223"/>
  <c r="H5223"/>
  <c r="G5223"/>
  <c r="F5223"/>
  <c r="E5223"/>
  <c r="L5222"/>
  <c r="K5222"/>
  <c r="J5222"/>
  <c r="I5222"/>
  <c r="H5222"/>
  <c r="G5222"/>
  <c r="F5222"/>
  <c r="E5222"/>
  <c r="L5221"/>
  <c r="K5221"/>
  <c r="J5221"/>
  <c r="I5221"/>
  <c r="H5221"/>
  <c r="G5221"/>
  <c r="F5221"/>
  <c r="E5221"/>
  <c r="L5220"/>
  <c r="K5220"/>
  <c r="J5220"/>
  <c r="I5220"/>
  <c r="H5220"/>
  <c r="G5220"/>
  <c r="F5220"/>
  <c r="E5220"/>
  <c r="L5219"/>
  <c r="K5219"/>
  <c r="J5219"/>
  <c r="I5219"/>
  <c r="H5219"/>
  <c r="G5219"/>
  <c r="F5219"/>
  <c r="E5219"/>
  <c r="L5218"/>
  <c r="K5218"/>
  <c r="J5218"/>
  <c r="I5218"/>
  <c r="H5218"/>
  <c r="G5218"/>
  <c r="F5218"/>
  <c r="E5218"/>
  <c r="L5217"/>
  <c r="K5217"/>
  <c r="J5217"/>
  <c r="I5217"/>
  <c r="H5217"/>
  <c r="G5217"/>
  <c r="F5217"/>
  <c r="E5217"/>
  <c r="L5216"/>
  <c r="K5216"/>
  <c r="J5216"/>
  <c r="I5216"/>
  <c r="H5216"/>
  <c r="G5216"/>
  <c r="F5216"/>
  <c r="E5216"/>
  <c r="L5215"/>
  <c r="K5215"/>
  <c r="J5215"/>
  <c r="I5215"/>
  <c r="H5215"/>
  <c r="G5215"/>
  <c r="F5215"/>
  <c r="E5215"/>
  <c r="L5214"/>
  <c r="K5214"/>
  <c r="J5214"/>
  <c r="I5214"/>
  <c r="H5214"/>
  <c r="G5214"/>
  <c r="F5214"/>
  <c r="E5214"/>
  <c r="L5213"/>
  <c r="K5213"/>
  <c r="J5213"/>
  <c r="I5213"/>
  <c r="H5213"/>
  <c r="G5213"/>
  <c r="F5213"/>
  <c r="E5213"/>
  <c r="L5212"/>
  <c r="K5212"/>
  <c r="J5212"/>
  <c r="I5212"/>
  <c r="H5212"/>
  <c r="G5212"/>
  <c r="F5212"/>
  <c r="E5212"/>
  <c r="L5211"/>
  <c r="K5211"/>
  <c r="J5211"/>
  <c r="I5211"/>
  <c r="H5211"/>
  <c r="G5211"/>
  <c r="F5211"/>
  <c r="E5211"/>
  <c r="L5210"/>
  <c r="K5210"/>
  <c r="J5210"/>
  <c r="I5210"/>
  <c r="H5210"/>
  <c r="G5210"/>
  <c r="F5210"/>
  <c r="E5210"/>
  <c r="L5209"/>
  <c r="K5209"/>
  <c r="J5209"/>
  <c r="I5209"/>
  <c r="H5209"/>
  <c r="G5209"/>
  <c r="F5209"/>
  <c r="E5209"/>
  <c r="L5208"/>
  <c r="K5208"/>
  <c r="J5208"/>
  <c r="I5208"/>
  <c r="H5208"/>
  <c r="G5208"/>
  <c r="F5208"/>
  <c r="E5208"/>
  <c r="L5207"/>
  <c r="K5207"/>
  <c r="J5207"/>
  <c r="I5207"/>
  <c r="H5207"/>
  <c r="G5207"/>
  <c r="F5207"/>
  <c r="E5207"/>
  <c r="L5206"/>
  <c r="K5206"/>
  <c r="J5206"/>
  <c r="I5206"/>
  <c r="H5206"/>
  <c r="G5206"/>
  <c r="F5206"/>
  <c r="E5206"/>
  <c r="L5205"/>
  <c r="K5205"/>
  <c r="J5205"/>
  <c r="I5205"/>
  <c r="H5205"/>
  <c r="G5205"/>
  <c r="F5205"/>
  <c r="E5205"/>
  <c r="L5204"/>
  <c r="K5204"/>
  <c r="J5204"/>
  <c r="I5204"/>
  <c r="H5204"/>
  <c r="G5204"/>
  <c r="F5204"/>
  <c r="E5204"/>
  <c r="L5203"/>
  <c r="K5203"/>
  <c r="J5203"/>
  <c r="I5203"/>
  <c r="H5203"/>
  <c r="G5203"/>
  <c r="F5203"/>
  <c r="E5203"/>
  <c r="L5202"/>
  <c r="K5202"/>
  <c r="J5202"/>
  <c r="I5202"/>
  <c r="H5202"/>
  <c r="G5202"/>
  <c r="F5202"/>
  <c r="E5202"/>
  <c r="L5201"/>
  <c r="K5201"/>
  <c r="J5201"/>
  <c r="I5201"/>
  <c r="H5201"/>
  <c r="G5201"/>
  <c r="F5201"/>
  <c r="E5201"/>
  <c r="L5200"/>
  <c r="K5200"/>
  <c r="J5200"/>
  <c r="I5200"/>
  <c r="H5200"/>
  <c r="G5200"/>
  <c r="F5200"/>
  <c r="E5200"/>
  <c r="L5199"/>
  <c r="K5199"/>
  <c r="J5199"/>
  <c r="I5199"/>
  <c r="H5199"/>
  <c r="G5199"/>
  <c r="F5199"/>
  <c r="E5199"/>
  <c r="L5198"/>
  <c r="K5198"/>
  <c r="J5198"/>
  <c r="I5198"/>
  <c r="H5198"/>
  <c r="G5198"/>
  <c r="F5198"/>
  <c r="E5198"/>
  <c r="L5197"/>
  <c r="K5197"/>
  <c r="J5197"/>
  <c r="I5197"/>
  <c r="H5197"/>
  <c r="G5197"/>
  <c r="F5197"/>
  <c r="E5197"/>
  <c r="L5196"/>
  <c r="K5196"/>
  <c r="J5196"/>
  <c r="I5196"/>
  <c r="H5196"/>
  <c r="G5196"/>
  <c r="F5196"/>
  <c r="E5196"/>
  <c r="L5195"/>
  <c r="K5195"/>
  <c r="J5195"/>
  <c r="I5195"/>
  <c r="H5195"/>
  <c r="G5195"/>
  <c r="F5195"/>
  <c r="E5195"/>
  <c r="L5194"/>
  <c r="K5194"/>
  <c r="J5194"/>
  <c r="I5194"/>
  <c r="H5194"/>
  <c r="G5194"/>
  <c r="F5194"/>
  <c r="E5194"/>
  <c r="L5193"/>
  <c r="K5193"/>
  <c r="J5193"/>
  <c r="I5193"/>
  <c r="H5193"/>
  <c r="G5193"/>
  <c r="F5193"/>
  <c r="E5193"/>
  <c r="L5192"/>
  <c r="K5192"/>
  <c r="J5192"/>
  <c r="I5192"/>
  <c r="H5192"/>
  <c r="G5192"/>
  <c r="F5192"/>
  <c r="E5192"/>
  <c r="L5191"/>
  <c r="K5191"/>
  <c r="J5191"/>
  <c r="I5191"/>
  <c r="H5191"/>
  <c r="G5191"/>
  <c r="F5191"/>
  <c r="E5191"/>
  <c r="L5190"/>
  <c r="K5190"/>
  <c r="J5190"/>
  <c r="I5190"/>
  <c r="H5190"/>
  <c r="G5190"/>
  <c r="F5190"/>
  <c r="E5190"/>
  <c r="L5189"/>
  <c r="K5189"/>
  <c r="J5189"/>
  <c r="I5189"/>
  <c r="H5189"/>
  <c r="G5189"/>
  <c r="F5189"/>
  <c r="E5189"/>
  <c r="L5188"/>
  <c r="K5188"/>
  <c r="J5188"/>
  <c r="I5188"/>
  <c r="H5188"/>
  <c r="G5188"/>
  <c r="F5188"/>
  <c r="E5188"/>
  <c r="L5187"/>
  <c r="K5187"/>
  <c r="J5187"/>
  <c r="I5187"/>
  <c r="H5187"/>
  <c r="G5187"/>
  <c r="F5187"/>
  <c r="E5187"/>
  <c r="L5186"/>
  <c r="K5186"/>
  <c r="J5186"/>
  <c r="I5186"/>
  <c r="H5186"/>
  <c r="G5186"/>
  <c r="F5186"/>
  <c r="E5186"/>
  <c r="L5185"/>
  <c r="K5185"/>
  <c r="J5185"/>
  <c r="I5185"/>
  <c r="H5185"/>
  <c r="G5185"/>
  <c r="F5185"/>
  <c r="E5185"/>
  <c r="L5184"/>
  <c r="K5184"/>
  <c r="J5184"/>
  <c r="I5184"/>
  <c r="H5184"/>
  <c r="G5184"/>
  <c r="F5184"/>
  <c r="E5184"/>
  <c r="L5183"/>
  <c r="K5183"/>
  <c r="J5183"/>
  <c r="I5183"/>
  <c r="H5183"/>
  <c r="G5183"/>
  <c r="F5183"/>
  <c r="E5183"/>
  <c r="L5182"/>
  <c r="K5182"/>
  <c r="J5182"/>
  <c r="I5182"/>
  <c r="H5182"/>
  <c r="G5182"/>
  <c r="F5182"/>
  <c r="E5182"/>
  <c r="L5181"/>
  <c r="K5181"/>
  <c r="J5181"/>
  <c r="I5181"/>
  <c r="H5181"/>
  <c r="G5181"/>
  <c r="F5181"/>
  <c r="E5181"/>
  <c r="L5180"/>
  <c r="K5180"/>
  <c r="J5180"/>
  <c r="I5180"/>
  <c r="H5180"/>
  <c r="G5180"/>
  <c r="F5180"/>
  <c r="E5180"/>
  <c r="L5179"/>
  <c r="K5179"/>
  <c r="J5179"/>
  <c r="I5179"/>
  <c r="H5179"/>
  <c r="G5179"/>
  <c r="F5179"/>
  <c r="E5179"/>
  <c r="L5178"/>
  <c r="K5178"/>
  <c r="J5178"/>
  <c r="I5178"/>
  <c r="H5178"/>
  <c r="G5178"/>
  <c r="F5178"/>
  <c r="E5178"/>
  <c r="L5177"/>
  <c r="K5177"/>
  <c r="J5177"/>
  <c r="I5177"/>
  <c r="H5177"/>
  <c r="G5177"/>
  <c r="F5177"/>
  <c r="E5177"/>
  <c r="L5176"/>
  <c r="K5176"/>
  <c r="J5176"/>
  <c r="I5176"/>
  <c r="H5176"/>
  <c r="G5176"/>
  <c r="F5176"/>
  <c r="E5176"/>
  <c r="L5175"/>
  <c r="K5175"/>
  <c r="J5175"/>
  <c r="I5175"/>
  <c r="H5175"/>
  <c r="G5175"/>
  <c r="F5175"/>
  <c r="E5175"/>
  <c r="L5174"/>
  <c r="K5174"/>
  <c r="J5174"/>
  <c r="I5174"/>
  <c r="H5174"/>
  <c r="G5174"/>
  <c r="F5174"/>
  <c r="E5174"/>
  <c r="L5173"/>
  <c r="K5173"/>
  <c r="J5173"/>
  <c r="I5173"/>
  <c r="H5173"/>
  <c r="G5173"/>
  <c r="F5173"/>
  <c r="E5173"/>
  <c r="L5172"/>
  <c r="K5172"/>
  <c r="J5172"/>
  <c r="I5172"/>
  <c r="H5172"/>
  <c r="G5172"/>
  <c r="F5172"/>
  <c r="E5172"/>
  <c r="L5171"/>
  <c r="K5171"/>
  <c r="J5171"/>
  <c r="I5171"/>
  <c r="H5171"/>
  <c r="G5171"/>
  <c r="F5171"/>
  <c r="E5171"/>
  <c r="L5170"/>
  <c r="K5170"/>
  <c r="J5170"/>
  <c r="I5170"/>
  <c r="H5170"/>
  <c r="G5170"/>
  <c r="F5170"/>
  <c r="E5170"/>
  <c r="L5169"/>
  <c r="K5169"/>
  <c r="J5169"/>
  <c r="I5169"/>
  <c r="H5169"/>
  <c r="G5169"/>
  <c r="F5169"/>
  <c r="E5169"/>
  <c r="L5168"/>
  <c r="K5168"/>
  <c r="J5168"/>
  <c r="I5168"/>
  <c r="H5168"/>
  <c r="G5168"/>
  <c r="F5168"/>
  <c r="E5168"/>
  <c r="L5167"/>
  <c r="K5167"/>
  <c r="J5167"/>
  <c r="I5167"/>
  <c r="H5167"/>
  <c r="G5167"/>
  <c r="F5167"/>
  <c r="E5167"/>
  <c r="L5166"/>
  <c r="K5166"/>
  <c r="J5166"/>
  <c r="I5166"/>
  <c r="H5166"/>
  <c r="G5166"/>
  <c r="F5166"/>
  <c r="E5166"/>
  <c r="L5165"/>
  <c r="K5165"/>
  <c r="J5165"/>
  <c r="I5165"/>
  <c r="H5165"/>
  <c r="G5165"/>
  <c r="F5165"/>
  <c r="E5165"/>
  <c r="L5164"/>
  <c r="K5164"/>
  <c r="J5164"/>
  <c r="I5164"/>
  <c r="H5164"/>
  <c r="G5164"/>
  <c r="F5164"/>
  <c r="E5164"/>
  <c r="L5163"/>
  <c r="K5163"/>
  <c r="J5163"/>
  <c r="I5163"/>
  <c r="H5163"/>
  <c r="G5163"/>
  <c r="F5163"/>
  <c r="E5163"/>
  <c r="L5162"/>
  <c r="K5162"/>
  <c r="J5162"/>
  <c r="I5162"/>
  <c r="H5162"/>
  <c r="G5162"/>
  <c r="F5162"/>
  <c r="E5162"/>
  <c r="L5161"/>
  <c r="K5161"/>
  <c r="J5161"/>
  <c r="I5161"/>
  <c r="H5161"/>
  <c r="G5161"/>
  <c r="F5161"/>
  <c r="E5161"/>
  <c r="L5160"/>
  <c r="K5160"/>
  <c r="J5160"/>
  <c r="I5160"/>
  <c r="H5160"/>
  <c r="G5160"/>
  <c r="F5160"/>
  <c r="E5160"/>
  <c r="L5159"/>
  <c r="K5159"/>
  <c r="J5159"/>
  <c r="I5159"/>
  <c r="H5159"/>
  <c r="G5159"/>
  <c r="F5159"/>
  <c r="E5159"/>
  <c r="L5158"/>
  <c r="K5158"/>
  <c r="J5158"/>
  <c r="I5158"/>
  <c r="H5158"/>
  <c r="G5158"/>
  <c r="F5158"/>
  <c r="E5158"/>
  <c r="L5157"/>
  <c r="K5157"/>
  <c r="J5157"/>
  <c r="I5157"/>
  <c r="H5157"/>
  <c r="G5157"/>
  <c r="F5157"/>
  <c r="E5157"/>
  <c r="L5156"/>
  <c r="K5156"/>
  <c r="J5156"/>
  <c r="I5156"/>
  <c r="H5156"/>
  <c r="G5156"/>
  <c r="F5156"/>
  <c r="E5156"/>
  <c r="L5155"/>
  <c r="K5155"/>
  <c r="J5155"/>
  <c r="I5155"/>
  <c r="H5155"/>
  <c r="G5155"/>
  <c r="F5155"/>
  <c r="E5155"/>
  <c r="L5154"/>
  <c r="K5154"/>
  <c r="J5154"/>
  <c r="I5154"/>
  <c r="H5154"/>
  <c r="G5154"/>
  <c r="F5154"/>
  <c r="E5154"/>
  <c r="L5153"/>
  <c r="K5153"/>
  <c r="J5153"/>
  <c r="I5153"/>
  <c r="H5153"/>
  <c r="G5153"/>
  <c r="F5153"/>
  <c r="E5153"/>
  <c r="L5152"/>
  <c r="K5152"/>
  <c r="J5152"/>
  <c r="I5152"/>
  <c r="H5152"/>
  <c r="G5152"/>
  <c r="F5152"/>
  <c r="E5152"/>
  <c r="L5151"/>
  <c r="K5151"/>
  <c r="J5151"/>
  <c r="I5151"/>
  <c r="H5151"/>
  <c r="G5151"/>
  <c r="F5151"/>
  <c r="E5151"/>
  <c r="L5150"/>
  <c r="K5150"/>
  <c r="J5150"/>
  <c r="I5150"/>
  <c r="H5150"/>
  <c r="G5150"/>
  <c r="F5150"/>
  <c r="E5150"/>
  <c r="L5149"/>
  <c r="K5149"/>
  <c r="J5149"/>
  <c r="I5149"/>
  <c r="H5149"/>
  <c r="G5149"/>
  <c r="F5149"/>
  <c r="E5149"/>
  <c r="L5148"/>
  <c r="K5148"/>
  <c r="J5148"/>
  <c r="I5148"/>
  <c r="H5148"/>
  <c r="G5148"/>
  <c r="F5148"/>
  <c r="E5148"/>
  <c r="L5147"/>
  <c r="K5147"/>
  <c r="J5147"/>
  <c r="I5147"/>
  <c r="H5147"/>
  <c r="G5147"/>
  <c r="F5147"/>
  <c r="E5147"/>
  <c r="L5146"/>
  <c r="K5146"/>
  <c r="J5146"/>
  <c r="I5146"/>
  <c r="H5146"/>
  <c r="G5146"/>
  <c r="F5146"/>
  <c r="E5146"/>
  <c r="L5145"/>
  <c r="K5145"/>
  <c r="J5145"/>
  <c r="I5145"/>
  <c r="H5145"/>
  <c r="G5145"/>
  <c r="F5145"/>
  <c r="E5145"/>
  <c r="L5144"/>
  <c r="K5144"/>
  <c r="J5144"/>
  <c r="I5144"/>
  <c r="H5144"/>
  <c r="G5144"/>
  <c r="F5144"/>
  <c r="E5144"/>
  <c r="L5143"/>
  <c r="K5143"/>
  <c r="J5143"/>
  <c r="I5143"/>
  <c r="H5143"/>
  <c r="G5143"/>
  <c r="F5143"/>
  <c r="E5143"/>
  <c r="L5142"/>
  <c r="K5142"/>
  <c r="J5142"/>
  <c r="I5142"/>
  <c r="H5142"/>
  <c r="G5142"/>
  <c r="F5142"/>
  <c r="E5142"/>
  <c r="L5141"/>
  <c r="K5141"/>
  <c r="J5141"/>
  <c r="I5141"/>
  <c r="H5141"/>
  <c r="G5141"/>
  <c r="F5141"/>
  <c r="E5141"/>
  <c r="L5140"/>
  <c r="K5140"/>
  <c r="J5140"/>
  <c r="I5140"/>
  <c r="H5140"/>
  <c r="G5140"/>
  <c r="F5140"/>
  <c r="E5140"/>
  <c r="L5139"/>
  <c r="K5139"/>
  <c r="J5139"/>
  <c r="I5139"/>
  <c r="H5139"/>
  <c r="G5139"/>
  <c r="F5139"/>
  <c r="E5139"/>
  <c r="L5138"/>
  <c r="K5138"/>
  <c r="J5138"/>
  <c r="I5138"/>
  <c r="H5138"/>
  <c r="G5138"/>
  <c r="F5138"/>
  <c r="E5138"/>
  <c r="L5137"/>
  <c r="K5137"/>
  <c r="J5137"/>
  <c r="I5137"/>
  <c r="H5137"/>
  <c r="G5137"/>
  <c r="F5137"/>
  <c r="E5137"/>
  <c r="L5136"/>
  <c r="K5136"/>
  <c r="J5136"/>
  <c r="I5136"/>
  <c r="H5136"/>
  <c r="G5136"/>
  <c r="F5136"/>
  <c r="E5136"/>
  <c r="L5135"/>
  <c r="K5135"/>
  <c r="J5135"/>
  <c r="I5135"/>
  <c r="H5135"/>
  <c r="G5135"/>
  <c r="F5135"/>
  <c r="E5135"/>
  <c r="L5134"/>
  <c r="K5134"/>
  <c r="J5134"/>
  <c r="I5134"/>
  <c r="H5134"/>
  <c r="G5134"/>
  <c r="F5134"/>
  <c r="E5134"/>
  <c r="L5133"/>
  <c r="K5133"/>
  <c r="J5133"/>
  <c r="I5133"/>
  <c r="H5133"/>
  <c r="G5133"/>
  <c r="F5133"/>
  <c r="E5133"/>
  <c r="L5132"/>
  <c r="K5132"/>
  <c r="J5132"/>
  <c r="I5132"/>
  <c r="H5132"/>
  <c r="G5132"/>
  <c r="F5132"/>
  <c r="E5132"/>
  <c r="L5131"/>
  <c r="K5131"/>
  <c r="J5131"/>
  <c r="I5131"/>
  <c r="H5131"/>
  <c r="G5131"/>
  <c r="F5131"/>
  <c r="E5131"/>
  <c r="L5130"/>
  <c r="K5130"/>
  <c r="J5130"/>
  <c r="I5130"/>
  <c r="H5130"/>
  <c r="G5130"/>
  <c r="F5130"/>
  <c r="E5130"/>
  <c r="L5129"/>
  <c r="K5129"/>
  <c r="J5129"/>
  <c r="I5129"/>
  <c r="H5129"/>
  <c r="G5129"/>
  <c r="F5129"/>
  <c r="E5129"/>
  <c r="L5128"/>
  <c r="K5128"/>
  <c r="J5128"/>
  <c r="I5128"/>
  <c r="H5128"/>
  <c r="G5128"/>
  <c r="F5128"/>
  <c r="E5128"/>
  <c r="L5127"/>
  <c r="K5127"/>
  <c r="J5127"/>
  <c r="I5127"/>
  <c r="H5127"/>
  <c r="G5127"/>
  <c r="F5127"/>
  <c r="E5127"/>
  <c r="L5126"/>
  <c r="K5126"/>
  <c r="J5126"/>
  <c r="I5126"/>
  <c r="H5126"/>
  <c r="G5126"/>
  <c r="F5126"/>
  <c r="E5126"/>
  <c r="L5125"/>
  <c r="K5125"/>
  <c r="J5125"/>
  <c r="I5125"/>
  <c r="H5125"/>
  <c r="G5125"/>
  <c r="F5125"/>
  <c r="E5125"/>
  <c r="L5124"/>
  <c r="K5124"/>
  <c r="J5124"/>
  <c r="I5124"/>
  <c r="H5124"/>
  <c r="G5124"/>
  <c r="F5124"/>
  <c r="E5124"/>
  <c r="L5123"/>
  <c r="K5123"/>
  <c r="J5123"/>
  <c r="I5123"/>
  <c r="H5123"/>
  <c r="G5123"/>
  <c r="F5123"/>
  <c r="E5123"/>
  <c r="L5122"/>
  <c r="K5122"/>
  <c r="J5122"/>
  <c r="I5122"/>
  <c r="H5122"/>
  <c r="G5122"/>
  <c r="F5122"/>
  <c r="E5122"/>
  <c r="L5121"/>
  <c r="K5121"/>
  <c r="J5121"/>
  <c r="I5121"/>
  <c r="H5121"/>
  <c r="G5121"/>
  <c r="F5121"/>
  <c r="E5121"/>
  <c r="L5120"/>
  <c r="K5120"/>
  <c r="J5120"/>
  <c r="I5120"/>
  <c r="H5120"/>
  <c r="G5120"/>
  <c r="F5120"/>
  <c r="E5120"/>
  <c r="L5119"/>
  <c r="K5119"/>
  <c r="J5119"/>
  <c r="I5119"/>
  <c r="H5119"/>
  <c r="G5119"/>
  <c r="F5119"/>
  <c r="E5119"/>
  <c r="L5118"/>
  <c r="K5118"/>
  <c r="J5118"/>
  <c r="I5118"/>
  <c r="H5118"/>
  <c r="G5118"/>
  <c r="F5118"/>
  <c r="E5118"/>
  <c r="L5117"/>
  <c r="K5117"/>
  <c r="J5117"/>
  <c r="I5117"/>
  <c r="H5117"/>
  <c r="G5117"/>
  <c r="F5117"/>
  <c r="E5117"/>
  <c r="L5116"/>
  <c r="K5116"/>
  <c r="J5116"/>
  <c r="I5116"/>
  <c r="H5116"/>
  <c r="G5116"/>
  <c r="F5116"/>
  <c r="E5116"/>
  <c r="L5115"/>
  <c r="K5115"/>
  <c r="J5115"/>
  <c r="I5115"/>
  <c r="H5115"/>
  <c r="G5115"/>
  <c r="F5115"/>
  <c r="E5115"/>
  <c r="L5114"/>
  <c r="K5114"/>
  <c r="J5114"/>
  <c r="I5114"/>
  <c r="H5114"/>
  <c r="G5114"/>
  <c r="F5114"/>
  <c r="E5114"/>
  <c r="L5113"/>
  <c r="K5113"/>
  <c r="J5113"/>
  <c r="I5113"/>
  <c r="H5113"/>
  <c r="G5113"/>
  <c r="F5113"/>
  <c r="E5113"/>
  <c r="L5112"/>
  <c r="K5112"/>
  <c r="J5112"/>
  <c r="I5112"/>
  <c r="H5112"/>
  <c r="G5112"/>
  <c r="F5112"/>
  <c r="E5112"/>
  <c r="L5111"/>
  <c r="K5111"/>
  <c r="J5111"/>
  <c r="I5111"/>
  <c r="H5111"/>
  <c r="G5111"/>
  <c r="F5111"/>
  <c r="E5111"/>
  <c r="L5110"/>
  <c r="K5110"/>
  <c r="J5110"/>
  <c r="I5110"/>
  <c r="H5110"/>
  <c r="G5110"/>
  <c r="F5110"/>
  <c r="E5110"/>
  <c r="L5109"/>
  <c r="K5109"/>
  <c r="J5109"/>
  <c r="I5109"/>
  <c r="H5109"/>
  <c r="G5109"/>
  <c r="F5109"/>
  <c r="E5109"/>
  <c r="L5108"/>
  <c r="K5108"/>
  <c r="J5108"/>
  <c r="I5108"/>
  <c r="H5108"/>
  <c r="G5108"/>
  <c r="F5108"/>
  <c r="E5108"/>
  <c r="L5107"/>
  <c r="K5107"/>
  <c r="J5107"/>
  <c r="I5107"/>
  <c r="H5107"/>
  <c r="G5107"/>
  <c r="F5107"/>
  <c r="E5107"/>
  <c r="L5106"/>
  <c r="K5106"/>
  <c r="J5106"/>
  <c r="I5106"/>
  <c r="H5106"/>
  <c r="G5106"/>
  <c r="F5106"/>
  <c r="E5106"/>
  <c r="L5105"/>
  <c r="K5105"/>
  <c r="J5105"/>
  <c r="I5105"/>
  <c r="H5105"/>
  <c r="G5105"/>
  <c r="F5105"/>
  <c r="E5105"/>
  <c r="L5104"/>
  <c r="K5104"/>
  <c r="J5104"/>
  <c r="I5104"/>
  <c r="H5104"/>
  <c r="G5104"/>
  <c r="F5104"/>
  <c r="E5104"/>
  <c r="L5103"/>
  <c r="K5103"/>
  <c r="J5103"/>
  <c r="I5103"/>
  <c r="H5103"/>
  <c r="G5103"/>
  <c r="F5103"/>
  <c r="E5103"/>
  <c r="L5102"/>
  <c r="K5102"/>
  <c r="J5102"/>
  <c r="I5102"/>
  <c r="H5102"/>
  <c r="G5102"/>
  <c r="F5102"/>
  <c r="E5102"/>
  <c r="L5101"/>
  <c r="K5101"/>
  <c r="J5101"/>
  <c r="I5101"/>
  <c r="H5101"/>
  <c r="G5101"/>
  <c r="F5101"/>
  <c r="E5101"/>
  <c r="L5100"/>
  <c r="K5100"/>
  <c r="J5100"/>
  <c r="I5100"/>
  <c r="H5100"/>
  <c r="G5100"/>
  <c r="F5100"/>
  <c r="E5100"/>
  <c r="L5099"/>
  <c r="K5099"/>
  <c r="J5099"/>
  <c r="I5099"/>
  <c r="H5099"/>
  <c r="G5099"/>
  <c r="F5099"/>
  <c r="E5099"/>
  <c r="L5098"/>
  <c r="K5098"/>
  <c r="J5098"/>
  <c r="I5098"/>
  <c r="H5098"/>
  <c r="G5098"/>
  <c r="F5098"/>
  <c r="E5098"/>
  <c r="L5097"/>
  <c r="K5097"/>
  <c r="J5097"/>
  <c r="I5097"/>
  <c r="H5097"/>
  <c r="G5097"/>
  <c r="F5097"/>
  <c r="E5097"/>
  <c r="L5096"/>
  <c r="K5096"/>
  <c r="J5096"/>
  <c r="I5096"/>
  <c r="H5096"/>
  <c r="G5096"/>
  <c r="F5096"/>
  <c r="E5096"/>
  <c r="L5095"/>
  <c r="K5095"/>
  <c r="J5095"/>
  <c r="I5095"/>
  <c r="H5095"/>
  <c r="G5095"/>
  <c r="F5095"/>
  <c r="E5095"/>
  <c r="L5094"/>
  <c r="K5094"/>
  <c r="J5094"/>
  <c r="I5094"/>
  <c r="H5094"/>
  <c r="G5094"/>
  <c r="F5094"/>
  <c r="E5094"/>
  <c r="L5093"/>
  <c r="K5093"/>
  <c r="J5093"/>
  <c r="I5093"/>
  <c r="H5093"/>
  <c r="G5093"/>
  <c r="F5093"/>
  <c r="E5093"/>
  <c r="L5092"/>
  <c r="K5092"/>
  <c r="J5092"/>
  <c r="I5092"/>
  <c r="H5092"/>
  <c r="G5092"/>
  <c r="F5092"/>
  <c r="E5092"/>
  <c r="L5091"/>
  <c r="K5091"/>
  <c r="J5091"/>
  <c r="I5091"/>
  <c r="H5091"/>
  <c r="G5091"/>
  <c r="F5091"/>
  <c r="E5091"/>
  <c r="L5090"/>
  <c r="K5090"/>
  <c r="J5090"/>
  <c r="I5090"/>
  <c r="H5090"/>
  <c r="G5090"/>
  <c r="F5090"/>
  <c r="E5090"/>
  <c r="L5089"/>
  <c r="K5089"/>
  <c r="J5089"/>
  <c r="I5089"/>
  <c r="H5089"/>
  <c r="G5089"/>
  <c r="F5089"/>
  <c r="E5089"/>
  <c r="L5088"/>
  <c r="K5088"/>
  <c r="J5088"/>
  <c r="I5088"/>
  <c r="H5088"/>
  <c r="G5088"/>
  <c r="F5088"/>
  <c r="E5088"/>
  <c r="L5087"/>
  <c r="K5087"/>
  <c r="J5087"/>
  <c r="I5087"/>
  <c r="H5087"/>
  <c r="G5087"/>
  <c r="F5087"/>
  <c r="E5087"/>
  <c r="L5086"/>
  <c r="K5086"/>
  <c r="J5086"/>
  <c r="I5086"/>
  <c r="H5086"/>
  <c r="G5086"/>
  <c r="F5086"/>
  <c r="E5086"/>
  <c r="L5085"/>
  <c r="K5085"/>
  <c r="J5085"/>
  <c r="I5085"/>
  <c r="H5085"/>
  <c r="G5085"/>
  <c r="F5085"/>
  <c r="E5085"/>
  <c r="L5084"/>
  <c r="K5084"/>
  <c r="J5084"/>
  <c r="I5084"/>
  <c r="H5084"/>
  <c r="G5084"/>
  <c r="F5084"/>
  <c r="E5084"/>
  <c r="L5083"/>
  <c r="K5083"/>
  <c r="J5083"/>
  <c r="I5083"/>
  <c r="H5083"/>
  <c r="G5083"/>
  <c r="F5083"/>
  <c r="E5083"/>
  <c r="L5082"/>
  <c r="K5082"/>
  <c r="J5082"/>
  <c r="I5082"/>
  <c r="H5082"/>
  <c r="G5082"/>
  <c r="F5082"/>
  <c r="E5082"/>
  <c r="L5081"/>
  <c r="K5081"/>
  <c r="J5081"/>
  <c r="I5081"/>
  <c r="H5081"/>
  <c r="G5081"/>
  <c r="F5081"/>
  <c r="E5081"/>
  <c r="L5080"/>
  <c r="K5080"/>
  <c r="J5080"/>
  <c r="I5080"/>
  <c r="H5080"/>
  <c r="G5080"/>
  <c r="F5080"/>
  <c r="E5080"/>
  <c r="L5079"/>
  <c r="K5079"/>
  <c r="J5079"/>
  <c r="I5079"/>
  <c r="H5079"/>
  <c r="G5079"/>
  <c r="F5079"/>
  <c r="E5079"/>
  <c r="L5078"/>
  <c r="K5078"/>
  <c r="J5078"/>
  <c r="I5078"/>
  <c r="H5078"/>
  <c r="G5078"/>
  <c r="F5078"/>
  <c r="E5078"/>
  <c r="L5077"/>
  <c r="K5077"/>
  <c r="J5077"/>
  <c r="I5077"/>
  <c r="H5077"/>
  <c r="G5077"/>
  <c r="F5077"/>
  <c r="E5077"/>
  <c r="L5076"/>
  <c r="K5076"/>
  <c r="J5076"/>
  <c r="I5076"/>
  <c r="H5076"/>
  <c r="G5076"/>
  <c r="F5076"/>
  <c r="E5076"/>
  <c r="L5075"/>
  <c r="K5075"/>
  <c r="J5075"/>
  <c r="I5075"/>
  <c r="H5075"/>
  <c r="G5075"/>
  <c r="F5075"/>
  <c r="E5075"/>
  <c r="L5074"/>
  <c r="K5074"/>
  <c r="J5074"/>
  <c r="I5074"/>
  <c r="H5074"/>
  <c r="G5074"/>
  <c r="F5074"/>
  <c r="E5074"/>
  <c r="L5073"/>
  <c r="K5073"/>
  <c r="J5073"/>
  <c r="I5073"/>
  <c r="H5073"/>
  <c r="G5073"/>
  <c r="F5073"/>
  <c r="E5073"/>
  <c r="L5072"/>
  <c r="K5072"/>
  <c r="J5072"/>
  <c r="I5072"/>
  <c r="H5072"/>
  <c r="G5072"/>
  <c r="F5072"/>
  <c r="E5072"/>
  <c r="L5071"/>
  <c r="K5071"/>
  <c r="J5071"/>
  <c r="I5071"/>
  <c r="H5071"/>
  <c r="G5071"/>
  <c r="F5071"/>
  <c r="E5071"/>
  <c r="L5070"/>
  <c r="K5070"/>
  <c r="J5070"/>
  <c r="I5070"/>
  <c r="H5070"/>
  <c r="G5070"/>
  <c r="F5070"/>
  <c r="E5070"/>
  <c r="L5069"/>
  <c r="K5069"/>
  <c r="J5069"/>
  <c r="I5069"/>
  <c r="H5069"/>
  <c r="G5069"/>
  <c r="F5069"/>
  <c r="E5069"/>
  <c r="L5068"/>
  <c r="K5068"/>
  <c r="J5068"/>
  <c r="I5068"/>
  <c r="H5068"/>
  <c r="G5068"/>
  <c r="F5068"/>
  <c r="E5068"/>
  <c r="L5067"/>
  <c r="K5067"/>
  <c r="J5067"/>
  <c r="I5067"/>
  <c r="H5067"/>
  <c r="G5067"/>
  <c r="F5067"/>
  <c r="E5067"/>
  <c r="L5066"/>
  <c r="K5066"/>
  <c r="J5066"/>
  <c r="I5066"/>
  <c r="H5066"/>
  <c r="G5066"/>
  <c r="F5066"/>
  <c r="E5066"/>
  <c r="L5065"/>
  <c r="K5065"/>
  <c r="J5065"/>
  <c r="I5065"/>
  <c r="H5065"/>
  <c r="G5065"/>
  <c r="F5065"/>
  <c r="E5065"/>
  <c r="L5064"/>
  <c r="K5064"/>
  <c r="J5064"/>
  <c r="I5064"/>
  <c r="H5064"/>
  <c r="G5064"/>
  <c r="F5064"/>
  <c r="E5064"/>
  <c r="L5063"/>
  <c r="K5063"/>
  <c r="J5063"/>
  <c r="I5063"/>
  <c r="H5063"/>
  <c r="G5063"/>
  <c r="F5063"/>
  <c r="E5063"/>
  <c r="L5062"/>
  <c r="K5062"/>
  <c r="J5062"/>
  <c r="I5062"/>
  <c r="H5062"/>
  <c r="G5062"/>
  <c r="F5062"/>
  <c r="E5062"/>
  <c r="L5061"/>
  <c r="K5061"/>
  <c r="J5061"/>
  <c r="I5061"/>
  <c r="H5061"/>
  <c r="G5061"/>
  <c r="F5061"/>
  <c r="E5061"/>
  <c r="L5060"/>
  <c r="K5060"/>
  <c r="J5060"/>
  <c r="I5060"/>
  <c r="H5060"/>
  <c r="G5060"/>
  <c r="F5060"/>
  <c r="E5060"/>
  <c r="L5059"/>
  <c r="K5059"/>
  <c r="J5059"/>
  <c r="I5059"/>
  <c r="H5059"/>
  <c r="G5059"/>
  <c r="F5059"/>
  <c r="E5059"/>
  <c r="L5058"/>
  <c r="K5058"/>
  <c r="J5058"/>
  <c r="I5058"/>
  <c r="H5058"/>
  <c r="G5058"/>
  <c r="F5058"/>
  <c r="E5058"/>
  <c r="L5057"/>
  <c r="K5057"/>
  <c r="J5057"/>
  <c r="I5057"/>
  <c r="H5057"/>
  <c r="G5057"/>
  <c r="F5057"/>
  <c r="E5057"/>
  <c r="L5056"/>
  <c r="K5056"/>
  <c r="J5056"/>
  <c r="I5056"/>
  <c r="H5056"/>
  <c r="G5056"/>
  <c r="F5056"/>
  <c r="E5056"/>
  <c r="L5055"/>
  <c r="K5055"/>
  <c r="J5055"/>
  <c r="I5055"/>
  <c r="H5055"/>
  <c r="G5055"/>
  <c r="F5055"/>
  <c r="E5055"/>
  <c r="L5054"/>
  <c r="K5054"/>
  <c r="J5054"/>
  <c r="I5054"/>
  <c r="H5054"/>
  <c r="G5054"/>
  <c r="F5054"/>
  <c r="E5054"/>
  <c r="L5053"/>
  <c r="K5053"/>
  <c r="J5053"/>
  <c r="I5053"/>
  <c r="H5053"/>
  <c r="G5053"/>
  <c r="F5053"/>
  <c r="E5053"/>
  <c r="L5052"/>
  <c r="K5052"/>
  <c r="J5052"/>
  <c r="I5052"/>
  <c r="H5052"/>
  <c r="G5052"/>
  <c r="F5052"/>
  <c r="E5052"/>
  <c r="L5051"/>
  <c r="K5051"/>
  <c r="J5051"/>
  <c r="I5051"/>
  <c r="H5051"/>
  <c r="G5051"/>
  <c r="F5051"/>
  <c r="E5051"/>
  <c r="L5050"/>
  <c r="K5050"/>
  <c r="J5050"/>
  <c r="I5050"/>
  <c r="H5050"/>
  <c r="G5050"/>
  <c r="F5050"/>
  <c r="E5050"/>
  <c r="L5049"/>
  <c r="K5049"/>
  <c r="J5049"/>
  <c r="I5049"/>
  <c r="H5049"/>
  <c r="G5049"/>
  <c r="F5049"/>
  <c r="E5049"/>
  <c r="L5048"/>
  <c r="K5048"/>
  <c r="J5048"/>
  <c r="I5048"/>
  <c r="H5048"/>
  <c r="G5048"/>
  <c r="F5048"/>
  <c r="E5048"/>
  <c r="L5047"/>
  <c r="K5047"/>
  <c r="J5047"/>
  <c r="I5047"/>
  <c r="H5047"/>
  <c r="G5047"/>
  <c r="F5047"/>
  <c r="E5047"/>
  <c r="L5046"/>
  <c r="K5046"/>
  <c r="J5046"/>
  <c r="I5046"/>
  <c r="H5046"/>
  <c r="G5046"/>
  <c r="F5046"/>
  <c r="E5046"/>
  <c r="L5045"/>
  <c r="K5045"/>
  <c r="J5045"/>
  <c r="I5045"/>
  <c r="H5045"/>
  <c r="G5045"/>
  <c r="F5045"/>
  <c r="E5045"/>
  <c r="L5044"/>
  <c r="K5044"/>
  <c r="J5044"/>
  <c r="I5044"/>
  <c r="H5044"/>
  <c r="G5044"/>
  <c r="F5044"/>
  <c r="E5044"/>
  <c r="L5043"/>
  <c r="K5043"/>
  <c r="J5043"/>
  <c r="I5043"/>
  <c r="H5043"/>
  <c r="G5043"/>
  <c r="F5043"/>
  <c r="E5043"/>
  <c r="L5042"/>
  <c r="K5042"/>
  <c r="J5042"/>
  <c r="I5042"/>
  <c r="H5042"/>
  <c r="G5042"/>
  <c r="F5042"/>
  <c r="E5042"/>
  <c r="L5041"/>
  <c r="K5041"/>
  <c r="J5041"/>
  <c r="I5041"/>
  <c r="H5041"/>
  <c r="G5041"/>
  <c r="F5041"/>
  <c r="E5041"/>
  <c r="L5040"/>
  <c r="K5040"/>
  <c r="J5040"/>
  <c r="I5040"/>
  <c r="H5040"/>
  <c r="G5040"/>
  <c r="F5040"/>
  <c r="E5040"/>
  <c r="L5039"/>
  <c r="K5039"/>
  <c r="J5039"/>
  <c r="I5039"/>
  <c r="H5039"/>
  <c r="G5039"/>
  <c r="F5039"/>
  <c r="E5039"/>
  <c r="L5038"/>
  <c r="K5038"/>
  <c r="J5038"/>
  <c r="I5038"/>
  <c r="H5038"/>
  <c r="G5038"/>
  <c r="F5038"/>
  <c r="E5038"/>
  <c r="L5037"/>
  <c r="K5037"/>
  <c r="J5037"/>
  <c r="I5037"/>
  <c r="H5037"/>
  <c r="G5037"/>
  <c r="F5037"/>
  <c r="E5037"/>
  <c r="L5036"/>
  <c r="K5036"/>
  <c r="J5036"/>
  <c r="I5036"/>
  <c r="H5036"/>
  <c r="G5036"/>
  <c r="F5036"/>
  <c r="E5036"/>
  <c r="L5035"/>
  <c r="K5035"/>
  <c r="J5035"/>
  <c r="I5035"/>
  <c r="H5035"/>
  <c r="G5035"/>
  <c r="F5035"/>
  <c r="E5035"/>
  <c r="L5034"/>
  <c r="K5034"/>
  <c r="J5034"/>
  <c r="I5034"/>
  <c r="H5034"/>
  <c r="G5034"/>
  <c r="F5034"/>
  <c r="E5034"/>
  <c r="L5033"/>
  <c r="K5033"/>
  <c r="J5033"/>
  <c r="I5033"/>
  <c r="H5033"/>
  <c r="G5033"/>
  <c r="F5033"/>
  <c r="E5033"/>
  <c r="L5032"/>
  <c r="K5032"/>
  <c r="J5032"/>
  <c r="I5032"/>
  <c r="H5032"/>
  <c r="G5032"/>
  <c r="F5032"/>
  <c r="E5032"/>
  <c r="L5031"/>
  <c r="K5031"/>
  <c r="J5031"/>
  <c r="I5031"/>
  <c r="H5031"/>
  <c r="G5031"/>
  <c r="F5031"/>
  <c r="E5031"/>
  <c r="L5030"/>
  <c r="K5030"/>
  <c r="J5030"/>
  <c r="I5030"/>
  <c r="H5030"/>
  <c r="G5030"/>
  <c r="F5030"/>
  <c r="E5030"/>
  <c r="L5029"/>
  <c r="K5029"/>
  <c r="J5029"/>
  <c r="I5029"/>
  <c r="H5029"/>
  <c r="G5029"/>
  <c r="F5029"/>
  <c r="E5029"/>
  <c r="L5028"/>
  <c r="K5028"/>
  <c r="J5028"/>
  <c r="I5028"/>
  <c r="H5028"/>
  <c r="G5028"/>
  <c r="F5028"/>
  <c r="E5028"/>
  <c r="L5027"/>
  <c r="K5027"/>
  <c r="J5027"/>
  <c r="I5027"/>
  <c r="H5027"/>
  <c r="G5027"/>
  <c r="F5027"/>
  <c r="E5027"/>
  <c r="L5026"/>
  <c r="K5026"/>
  <c r="J5026"/>
  <c r="I5026"/>
  <c r="H5026"/>
  <c r="G5026"/>
  <c r="F5026"/>
  <c r="E5026"/>
  <c r="L5025"/>
  <c r="K5025"/>
  <c r="J5025"/>
  <c r="I5025"/>
  <c r="H5025"/>
  <c r="G5025"/>
  <c r="F5025"/>
  <c r="E5025"/>
  <c r="L5024"/>
  <c r="K5024"/>
  <c r="J5024"/>
  <c r="I5024"/>
  <c r="H5024"/>
  <c r="G5024"/>
  <c r="F5024"/>
  <c r="E5024"/>
  <c r="L5023"/>
  <c r="K5023"/>
  <c r="J5023"/>
  <c r="I5023"/>
  <c r="H5023"/>
  <c r="G5023"/>
  <c r="F5023"/>
  <c r="E5023"/>
  <c r="L5022"/>
  <c r="K5022"/>
  <c r="J5022"/>
  <c r="I5022"/>
  <c r="H5022"/>
  <c r="G5022"/>
  <c r="F5022"/>
  <c r="E5022"/>
  <c r="L5021"/>
  <c r="K5021"/>
  <c r="J5021"/>
  <c r="I5021"/>
  <c r="H5021"/>
  <c r="G5021"/>
  <c r="F5021"/>
  <c r="E5021"/>
  <c r="L5020"/>
  <c r="K5020"/>
  <c r="J5020"/>
  <c r="I5020"/>
  <c r="H5020"/>
  <c r="G5020"/>
  <c r="F5020"/>
  <c r="E5020"/>
  <c r="L5019"/>
  <c r="K5019"/>
  <c r="J5019"/>
  <c r="I5019"/>
  <c r="H5019"/>
  <c r="G5019"/>
  <c r="F5019"/>
  <c r="E5019"/>
  <c r="L5018"/>
  <c r="K5018"/>
  <c r="J5018"/>
  <c r="I5018"/>
  <c r="H5018"/>
  <c r="G5018"/>
  <c r="F5018"/>
  <c r="E5018"/>
  <c r="L5017"/>
  <c r="K5017"/>
  <c r="J5017"/>
  <c r="I5017"/>
  <c r="H5017"/>
  <c r="G5017"/>
  <c r="F5017"/>
  <c r="E5017"/>
  <c r="L5016"/>
  <c r="K5016"/>
  <c r="J5016"/>
  <c r="I5016"/>
  <c r="H5016"/>
  <c r="G5016"/>
  <c r="F5016"/>
  <c r="E5016"/>
  <c r="L5015"/>
  <c r="K5015"/>
  <c r="J5015"/>
  <c r="I5015"/>
  <c r="H5015"/>
  <c r="G5015"/>
  <c r="F5015"/>
  <c r="E5015"/>
  <c r="L5014"/>
  <c r="K5014"/>
  <c r="J5014"/>
  <c r="I5014"/>
  <c r="H5014"/>
  <c r="G5014"/>
  <c r="F5014"/>
  <c r="E5014"/>
  <c r="L5013"/>
  <c r="K5013"/>
  <c r="J5013"/>
  <c r="I5013"/>
  <c r="H5013"/>
  <c r="G5013"/>
  <c r="F5013"/>
  <c r="E5013"/>
  <c r="L5012"/>
  <c r="K5012"/>
  <c r="J5012"/>
  <c r="I5012"/>
  <c r="H5012"/>
  <c r="G5012"/>
  <c r="F5012"/>
  <c r="E5012"/>
  <c r="L5011"/>
  <c r="K5011"/>
  <c r="J5011"/>
  <c r="I5011"/>
  <c r="H5011"/>
  <c r="G5011"/>
  <c r="F5011"/>
  <c r="E5011"/>
  <c r="L5010"/>
  <c r="K5010"/>
  <c r="J5010"/>
  <c r="I5010"/>
  <c r="H5010"/>
  <c r="G5010"/>
  <c r="F5010"/>
  <c r="E5010"/>
  <c r="L5009"/>
  <c r="K5009"/>
  <c r="J5009"/>
  <c r="I5009"/>
  <c r="H5009"/>
  <c r="G5009"/>
  <c r="F5009"/>
  <c r="E5009"/>
  <c r="L5008"/>
  <c r="K5008"/>
  <c r="J5008"/>
  <c r="I5008"/>
  <c r="H5008"/>
  <c r="G5008"/>
  <c r="F5008"/>
  <c r="E5008"/>
  <c r="L5007"/>
  <c r="K5007"/>
  <c r="J5007"/>
  <c r="I5007"/>
  <c r="H5007"/>
  <c r="G5007"/>
  <c r="F5007"/>
  <c r="E5007"/>
  <c r="L5006"/>
  <c r="K5006"/>
  <c r="J5006"/>
  <c r="I5006"/>
  <c r="H5006"/>
  <c r="G5006"/>
  <c r="F5006"/>
  <c r="E5006"/>
  <c r="L5005"/>
  <c r="K5005"/>
  <c r="J5005"/>
  <c r="I5005"/>
  <c r="H5005"/>
  <c r="G5005"/>
  <c r="F5005"/>
  <c r="E5005"/>
  <c r="L5004"/>
  <c r="K5004"/>
  <c r="J5004"/>
  <c r="I5004"/>
  <c r="H5004"/>
  <c r="G5004"/>
  <c r="F5004"/>
  <c r="E5004"/>
  <c r="L5003"/>
  <c r="K5003"/>
  <c r="J5003"/>
  <c r="I5003"/>
  <c r="H5003"/>
  <c r="G5003"/>
  <c r="F5003"/>
  <c r="E5003"/>
  <c r="L5002"/>
  <c r="K5002"/>
  <c r="J5002"/>
  <c r="I5002"/>
  <c r="H5002"/>
  <c r="G5002"/>
  <c r="F5002"/>
  <c r="E5002"/>
  <c r="L5001"/>
  <c r="K5001"/>
  <c r="J5001"/>
  <c r="I5001"/>
  <c r="H5001"/>
  <c r="G5001"/>
  <c r="F5001"/>
  <c r="E5001"/>
  <c r="L5000"/>
  <c r="K5000"/>
  <c r="J5000"/>
  <c r="I5000"/>
  <c r="H5000"/>
  <c r="G5000"/>
  <c r="F5000"/>
  <c r="E5000"/>
  <c r="L4999"/>
  <c r="K4999"/>
  <c r="J4999"/>
  <c r="I4999"/>
  <c r="H4999"/>
  <c r="G4999"/>
  <c r="F4999"/>
  <c r="E4999"/>
  <c r="L4998"/>
  <c r="K4998"/>
  <c r="J4998"/>
  <c r="I4998"/>
  <c r="H4998"/>
  <c r="G4998"/>
  <c r="F4998"/>
  <c r="E4998"/>
  <c r="L4997"/>
  <c r="K4997"/>
  <c r="J4997"/>
  <c r="I4997"/>
  <c r="H4997"/>
  <c r="G4997"/>
  <c r="F4997"/>
  <c r="E4997"/>
  <c r="L4996"/>
  <c r="K4996"/>
  <c r="J4996"/>
  <c r="I4996"/>
  <c r="H4996"/>
  <c r="G4996"/>
  <c r="F4996"/>
  <c r="E4996"/>
  <c r="L4995"/>
  <c r="K4995"/>
  <c r="J4995"/>
  <c r="I4995"/>
  <c r="H4995"/>
  <c r="G4995"/>
  <c r="F4995"/>
  <c r="E4995"/>
  <c r="L4994"/>
  <c r="K4994"/>
  <c r="J4994"/>
  <c r="I4994"/>
  <c r="H4994"/>
  <c r="G4994"/>
  <c r="F4994"/>
  <c r="E4994"/>
  <c r="L4993"/>
  <c r="K4993"/>
  <c r="J4993"/>
  <c r="I4993"/>
  <c r="H4993"/>
  <c r="G4993"/>
  <c r="F4993"/>
  <c r="E4993"/>
  <c r="L4992"/>
  <c r="K4992"/>
  <c r="J4992"/>
  <c r="I4992"/>
  <c r="H4992"/>
  <c r="G4992"/>
  <c r="F4992"/>
  <c r="E4992"/>
  <c r="L4991"/>
  <c r="K4991"/>
  <c r="J4991"/>
  <c r="I4991"/>
  <c r="H4991"/>
  <c r="G4991"/>
  <c r="F4991"/>
  <c r="E4991"/>
  <c r="L4990"/>
  <c r="K4990"/>
  <c r="J4990"/>
  <c r="I4990"/>
  <c r="H4990"/>
  <c r="G4990"/>
  <c r="F4990"/>
  <c r="E4990"/>
  <c r="L4989"/>
  <c r="K4989"/>
  <c r="J4989"/>
  <c r="I4989"/>
  <c r="H4989"/>
  <c r="G4989"/>
  <c r="F4989"/>
  <c r="E4989"/>
  <c r="L4988"/>
  <c r="K4988"/>
  <c r="J4988"/>
  <c r="I4988"/>
  <c r="H4988"/>
  <c r="G4988"/>
  <c r="F4988"/>
  <c r="E4988"/>
  <c r="L4987"/>
  <c r="K4987"/>
  <c r="J4987"/>
  <c r="I4987"/>
  <c r="H4987"/>
  <c r="G4987"/>
  <c r="F4987"/>
  <c r="E4987"/>
  <c r="L4986"/>
  <c r="K4986"/>
  <c r="J4986"/>
  <c r="I4986"/>
  <c r="H4986"/>
  <c r="G4986"/>
  <c r="F4986"/>
  <c r="E4986"/>
  <c r="L4985"/>
  <c r="K4985"/>
  <c r="J4985"/>
  <c r="I4985"/>
  <c r="H4985"/>
  <c r="G4985"/>
  <c r="F4985"/>
  <c r="E4985"/>
  <c r="L4984"/>
  <c r="K4984"/>
  <c r="J4984"/>
  <c r="I4984"/>
  <c r="H4984"/>
  <c r="G4984"/>
  <c r="F4984"/>
  <c r="E4984"/>
  <c r="L4983"/>
  <c r="K4983"/>
  <c r="J4983"/>
  <c r="I4983"/>
  <c r="H4983"/>
  <c r="G4983"/>
  <c r="F4983"/>
  <c r="E4983"/>
  <c r="L4982"/>
  <c r="K4982"/>
  <c r="J4982"/>
  <c r="I4982"/>
  <c r="H4982"/>
  <c r="G4982"/>
  <c r="F4982"/>
  <c r="E4982"/>
  <c r="L4981"/>
  <c r="K4981"/>
  <c r="J4981"/>
  <c r="I4981"/>
  <c r="H4981"/>
  <c r="G4981"/>
  <c r="F4981"/>
  <c r="E4981"/>
  <c r="L4980"/>
  <c r="K4980"/>
  <c r="J4980"/>
  <c r="I4980"/>
  <c r="H4980"/>
  <c r="G4980"/>
  <c r="F4980"/>
  <c r="E4980"/>
  <c r="L4979"/>
  <c r="K4979"/>
  <c r="J4979"/>
  <c r="I4979"/>
  <c r="H4979"/>
  <c r="G4979"/>
  <c r="F4979"/>
  <c r="E4979"/>
  <c r="L4978"/>
  <c r="K4978"/>
  <c r="J4978"/>
  <c r="I4978"/>
  <c r="H4978"/>
  <c r="G4978"/>
  <c r="F4978"/>
  <c r="E4978"/>
  <c r="L4977"/>
  <c r="K4977"/>
  <c r="J4977"/>
  <c r="I4977"/>
  <c r="H4977"/>
  <c r="G4977"/>
  <c r="F4977"/>
  <c r="E4977"/>
  <c r="L4976"/>
  <c r="K4976"/>
  <c r="J4976"/>
  <c r="I4976"/>
  <c r="H4976"/>
  <c r="G4976"/>
  <c r="F4976"/>
  <c r="E4976"/>
  <c r="L4975"/>
  <c r="K4975"/>
  <c r="J4975"/>
  <c r="I4975"/>
  <c r="H4975"/>
  <c r="G4975"/>
  <c r="F4975"/>
  <c r="E4975"/>
  <c r="L4974"/>
  <c r="K4974"/>
  <c r="J4974"/>
  <c r="I4974"/>
  <c r="H4974"/>
  <c r="G4974"/>
  <c r="F4974"/>
  <c r="E4974"/>
  <c r="L4973"/>
  <c r="K4973"/>
  <c r="J4973"/>
  <c r="I4973"/>
  <c r="H4973"/>
  <c r="G4973"/>
  <c r="F4973"/>
  <c r="E4973"/>
  <c r="L4972"/>
  <c r="K4972"/>
  <c r="J4972"/>
  <c r="I4972"/>
  <c r="H4972"/>
  <c r="G4972"/>
  <c r="F4972"/>
  <c r="E4972"/>
  <c r="L4971"/>
  <c r="K4971"/>
  <c r="J4971"/>
  <c r="I4971"/>
  <c r="H4971"/>
  <c r="G4971"/>
  <c r="F4971"/>
  <c r="E4971"/>
  <c r="L4970"/>
  <c r="K4970"/>
  <c r="J4970"/>
  <c r="I4970"/>
  <c r="H4970"/>
  <c r="G4970"/>
  <c r="F4970"/>
  <c r="E4970"/>
  <c r="L4969"/>
  <c r="K4969"/>
  <c r="J4969"/>
  <c r="I4969"/>
  <c r="H4969"/>
  <c r="G4969"/>
  <c r="F4969"/>
  <c r="E4969"/>
  <c r="L4968"/>
  <c r="K4968"/>
  <c r="J4968"/>
  <c r="I4968"/>
  <c r="H4968"/>
  <c r="G4968"/>
  <c r="F4968"/>
  <c r="E4968"/>
  <c r="L4967"/>
  <c r="K4967"/>
  <c r="J4967"/>
  <c r="I4967"/>
  <c r="H4967"/>
  <c r="G4967"/>
  <c r="F4967"/>
  <c r="E4967"/>
  <c r="L4966"/>
  <c r="K4966"/>
  <c r="J4966"/>
  <c r="I4966"/>
  <c r="H4966"/>
  <c r="G4966"/>
  <c r="F4966"/>
  <c r="E4966"/>
  <c r="L4965"/>
  <c r="K4965"/>
  <c r="J4965"/>
  <c r="I4965"/>
  <c r="H4965"/>
  <c r="G4965"/>
  <c r="F4965"/>
  <c r="E4965"/>
  <c r="L4964"/>
  <c r="K4964"/>
  <c r="J4964"/>
  <c r="I4964"/>
  <c r="H4964"/>
  <c r="G4964"/>
  <c r="F4964"/>
  <c r="E4964"/>
  <c r="L4963"/>
  <c r="K4963"/>
  <c r="J4963"/>
  <c r="I4963"/>
  <c r="H4963"/>
  <c r="G4963"/>
  <c r="F4963"/>
  <c r="E4963"/>
  <c r="L4962"/>
  <c r="K4962"/>
  <c r="J4962"/>
  <c r="I4962"/>
  <c r="H4962"/>
  <c r="G4962"/>
  <c r="F4962"/>
  <c r="E4962"/>
  <c r="L4961"/>
  <c r="K4961"/>
  <c r="J4961"/>
  <c r="I4961"/>
  <c r="H4961"/>
  <c r="G4961"/>
  <c r="F4961"/>
  <c r="E4961"/>
  <c r="L4960"/>
  <c r="K4960"/>
  <c r="J4960"/>
  <c r="I4960"/>
  <c r="H4960"/>
  <c r="G4960"/>
  <c r="F4960"/>
  <c r="E4960"/>
  <c r="L4959"/>
  <c r="K4959"/>
  <c r="J4959"/>
  <c r="I4959"/>
  <c r="H4959"/>
  <c r="G4959"/>
  <c r="F4959"/>
  <c r="E4959"/>
  <c r="L4958"/>
  <c r="K4958"/>
  <c r="J4958"/>
  <c r="I4958"/>
  <c r="H4958"/>
  <c r="G4958"/>
  <c r="F4958"/>
  <c r="E4958"/>
  <c r="L4957"/>
  <c r="K4957"/>
  <c r="J4957"/>
  <c r="I4957"/>
  <c r="H4957"/>
  <c r="G4957"/>
  <c r="F4957"/>
  <c r="E4957"/>
  <c r="L4956"/>
  <c r="K4956"/>
  <c r="J4956"/>
  <c r="I4956"/>
  <c r="H4956"/>
  <c r="G4956"/>
  <c r="F4956"/>
  <c r="E4956"/>
  <c r="L4955"/>
  <c r="K4955"/>
  <c r="J4955"/>
  <c r="I4955"/>
  <c r="H4955"/>
  <c r="G4955"/>
  <c r="F4955"/>
  <c r="E4955"/>
  <c r="L4954"/>
  <c r="K4954"/>
  <c r="J4954"/>
  <c r="I4954"/>
  <c r="H4954"/>
  <c r="G4954"/>
  <c r="F4954"/>
  <c r="E4954"/>
  <c r="L4953"/>
  <c r="K4953"/>
  <c r="J4953"/>
  <c r="I4953"/>
  <c r="H4953"/>
  <c r="G4953"/>
  <c r="F4953"/>
  <c r="E4953"/>
  <c r="L4952"/>
  <c r="K4952"/>
  <c r="J4952"/>
  <c r="I4952"/>
  <c r="H4952"/>
  <c r="G4952"/>
  <c r="F4952"/>
  <c r="E4952"/>
  <c r="L4951"/>
  <c r="K4951"/>
  <c r="J4951"/>
  <c r="I4951"/>
  <c r="H4951"/>
  <c r="G4951"/>
  <c r="F4951"/>
  <c r="E4951"/>
  <c r="L4950"/>
  <c r="K4950"/>
  <c r="J4950"/>
  <c r="I4950"/>
  <c r="H4950"/>
  <c r="G4950"/>
  <c r="F4950"/>
  <c r="E4950"/>
  <c r="L4949"/>
  <c r="K4949"/>
  <c r="J4949"/>
  <c r="I4949"/>
  <c r="H4949"/>
  <c r="G4949"/>
  <c r="F4949"/>
  <c r="E4949"/>
  <c r="L4948"/>
  <c r="K4948"/>
  <c r="J4948"/>
  <c r="I4948"/>
  <c r="H4948"/>
  <c r="G4948"/>
  <c r="F4948"/>
  <c r="E4948"/>
  <c r="L4947"/>
  <c r="K4947"/>
  <c r="J4947"/>
  <c r="I4947"/>
  <c r="H4947"/>
  <c r="G4947"/>
  <c r="F4947"/>
  <c r="E4947"/>
  <c r="L4946"/>
  <c r="K4946"/>
  <c r="J4946"/>
  <c r="I4946"/>
  <c r="H4946"/>
  <c r="G4946"/>
  <c r="F4946"/>
  <c r="E4946"/>
  <c r="L4945"/>
  <c r="K4945"/>
  <c r="J4945"/>
  <c r="I4945"/>
  <c r="H4945"/>
  <c r="G4945"/>
  <c r="F4945"/>
  <c r="E4945"/>
  <c r="L4944"/>
  <c r="K4944"/>
  <c r="J4944"/>
  <c r="I4944"/>
  <c r="H4944"/>
  <c r="G4944"/>
  <c r="F4944"/>
  <c r="E4944"/>
  <c r="L4943"/>
  <c r="K4943"/>
  <c r="J4943"/>
  <c r="I4943"/>
  <c r="H4943"/>
  <c r="G4943"/>
  <c r="F4943"/>
  <c r="E4943"/>
  <c r="L4942"/>
  <c r="K4942"/>
  <c r="J4942"/>
  <c r="I4942"/>
  <c r="H4942"/>
  <c r="G4942"/>
  <c r="F4942"/>
  <c r="E4942"/>
  <c r="L4941"/>
  <c r="K4941"/>
  <c r="J4941"/>
  <c r="I4941"/>
  <c r="H4941"/>
  <c r="G4941"/>
  <c r="F4941"/>
  <c r="E4941"/>
  <c r="L4940"/>
  <c r="K4940"/>
  <c r="J4940"/>
  <c r="I4940"/>
  <c r="H4940"/>
  <c r="G4940"/>
  <c r="F4940"/>
  <c r="E4940"/>
  <c r="L4939"/>
  <c r="K4939"/>
  <c r="J4939"/>
  <c r="I4939"/>
  <c r="H4939"/>
  <c r="G4939"/>
  <c r="F4939"/>
  <c r="E4939"/>
  <c r="L4938"/>
  <c r="K4938"/>
  <c r="J4938"/>
  <c r="I4938"/>
  <c r="H4938"/>
  <c r="G4938"/>
  <c r="F4938"/>
  <c r="E4938"/>
  <c r="L4937"/>
  <c r="K4937"/>
  <c r="J4937"/>
  <c r="I4937"/>
  <c r="H4937"/>
  <c r="G4937"/>
  <c r="F4937"/>
  <c r="E4937"/>
  <c r="L4936"/>
  <c r="K4936"/>
  <c r="J4936"/>
  <c r="I4936"/>
  <c r="H4936"/>
  <c r="G4936"/>
  <c r="F4936"/>
  <c r="E4936"/>
  <c r="L4935"/>
  <c r="K4935"/>
  <c r="J4935"/>
  <c r="I4935"/>
  <c r="H4935"/>
  <c r="G4935"/>
  <c r="F4935"/>
  <c r="E4935"/>
  <c r="L4934"/>
  <c r="K4934"/>
  <c r="J4934"/>
  <c r="I4934"/>
  <c r="H4934"/>
  <c r="G4934"/>
  <c r="F4934"/>
  <c r="E4934"/>
  <c r="L4933"/>
  <c r="K4933"/>
  <c r="J4933"/>
  <c r="I4933"/>
  <c r="H4933"/>
  <c r="G4933"/>
  <c r="F4933"/>
  <c r="E4933"/>
  <c r="L4932"/>
  <c r="K4932"/>
  <c r="J4932"/>
  <c r="I4932"/>
  <c r="H4932"/>
  <c r="G4932"/>
  <c r="F4932"/>
  <c r="E4932"/>
  <c r="L4931"/>
  <c r="K4931"/>
  <c r="J4931"/>
  <c r="I4931"/>
  <c r="H4931"/>
  <c r="G4931"/>
  <c r="F4931"/>
  <c r="E4931"/>
  <c r="L4930"/>
  <c r="K4930"/>
  <c r="J4930"/>
  <c r="I4930"/>
  <c r="H4930"/>
  <c r="G4930"/>
  <c r="F4930"/>
  <c r="E4930"/>
  <c r="L4929"/>
  <c r="K4929"/>
  <c r="J4929"/>
  <c r="I4929"/>
  <c r="H4929"/>
  <c r="G4929"/>
  <c r="F4929"/>
  <c r="E4929"/>
  <c r="L4928"/>
  <c r="K4928"/>
  <c r="J4928"/>
  <c r="I4928"/>
  <c r="H4928"/>
  <c r="G4928"/>
  <c r="F4928"/>
  <c r="E4928"/>
  <c r="L4927"/>
  <c r="K4927"/>
  <c r="J4927"/>
  <c r="I4927"/>
  <c r="H4927"/>
  <c r="G4927"/>
  <c r="F4927"/>
  <c r="E4927"/>
  <c r="L4926"/>
  <c r="K4926"/>
  <c r="J4926"/>
  <c r="I4926"/>
  <c r="H4926"/>
  <c r="G4926"/>
  <c r="F4926"/>
  <c r="E4926"/>
  <c r="L4925"/>
  <c r="K4925"/>
  <c r="J4925"/>
  <c r="I4925"/>
  <c r="H4925"/>
  <c r="G4925"/>
  <c r="F4925"/>
  <c r="E4925"/>
  <c r="L4924"/>
  <c r="K4924"/>
  <c r="J4924"/>
  <c r="I4924"/>
  <c r="H4924"/>
  <c r="G4924"/>
  <c r="F4924"/>
  <c r="E4924"/>
  <c r="L4923"/>
  <c r="K4923"/>
  <c r="J4923"/>
  <c r="I4923"/>
  <c r="H4923"/>
  <c r="G4923"/>
  <c r="F4923"/>
  <c r="E4923"/>
  <c r="L4922"/>
  <c r="K4922"/>
  <c r="J4922"/>
  <c r="I4922"/>
  <c r="H4922"/>
  <c r="G4922"/>
  <c r="F4922"/>
  <c r="E4922"/>
  <c r="L4921"/>
  <c r="K4921"/>
  <c r="J4921"/>
  <c r="I4921"/>
  <c r="H4921"/>
  <c r="G4921"/>
  <c r="F4921"/>
  <c r="E4921"/>
  <c r="L4920"/>
  <c r="K4920"/>
  <c r="J4920"/>
  <c r="I4920"/>
  <c r="H4920"/>
  <c r="G4920"/>
  <c r="F4920"/>
  <c r="E4920"/>
  <c r="L4919"/>
  <c r="K4919"/>
  <c r="J4919"/>
  <c r="I4919"/>
  <c r="H4919"/>
  <c r="G4919"/>
  <c r="F4919"/>
  <c r="E4919"/>
  <c r="L4918"/>
  <c r="K4918"/>
  <c r="J4918"/>
  <c r="I4918"/>
  <c r="H4918"/>
  <c r="G4918"/>
  <c r="F4918"/>
  <c r="E4918"/>
  <c r="L4917"/>
  <c r="K4917"/>
  <c r="J4917"/>
  <c r="I4917"/>
  <c r="H4917"/>
  <c r="G4917"/>
  <c r="F4917"/>
  <c r="E4917"/>
  <c r="L4916"/>
  <c r="K4916"/>
  <c r="J4916"/>
  <c r="I4916"/>
  <c r="H4916"/>
  <c r="G4916"/>
  <c r="F4916"/>
  <c r="E4916"/>
  <c r="L4915"/>
  <c r="K4915"/>
  <c r="J4915"/>
  <c r="I4915"/>
  <c r="H4915"/>
  <c r="G4915"/>
  <c r="F4915"/>
  <c r="E4915"/>
  <c r="L4914"/>
  <c r="K4914"/>
  <c r="J4914"/>
  <c r="I4914"/>
  <c r="H4914"/>
  <c r="G4914"/>
  <c r="F4914"/>
  <c r="E4914"/>
  <c r="L4913"/>
  <c r="K4913"/>
  <c r="J4913"/>
  <c r="I4913"/>
  <c r="H4913"/>
  <c r="G4913"/>
  <c r="F4913"/>
  <c r="E4913"/>
  <c r="L4912"/>
  <c r="K4912"/>
  <c r="J4912"/>
  <c r="I4912"/>
  <c r="H4912"/>
  <c r="G4912"/>
  <c r="F4912"/>
  <c r="E4912"/>
  <c r="L4911"/>
  <c r="K4911"/>
  <c r="J4911"/>
  <c r="I4911"/>
  <c r="H4911"/>
  <c r="G4911"/>
  <c r="F4911"/>
  <c r="E4911"/>
  <c r="L4910"/>
  <c r="K4910"/>
  <c r="J4910"/>
  <c r="I4910"/>
  <c r="H4910"/>
  <c r="G4910"/>
  <c r="F4910"/>
  <c r="E4910"/>
  <c r="L4909"/>
  <c r="K4909"/>
  <c r="J4909"/>
  <c r="I4909"/>
  <c r="H4909"/>
  <c r="G4909"/>
  <c r="F4909"/>
  <c r="E4909"/>
  <c r="L4908"/>
  <c r="K4908"/>
  <c r="J4908"/>
  <c r="I4908"/>
  <c r="H4908"/>
  <c r="G4908"/>
  <c r="F4908"/>
  <c r="E4908"/>
  <c r="L4907"/>
  <c r="K4907"/>
  <c r="J4907"/>
  <c r="I4907"/>
  <c r="H4907"/>
  <c r="G4907"/>
  <c r="F4907"/>
  <c r="E4907"/>
  <c r="L4906"/>
  <c r="K4906"/>
  <c r="J4906"/>
  <c r="I4906"/>
  <c r="H4906"/>
  <c r="G4906"/>
  <c r="F4906"/>
  <c r="E4906"/>
  <c r="L4905"/>
  <c r="K4905"/>
  <c r="J4905"/>
  <c r="I4905"/>
  <c r="H4905"/>
  <c r="G4905"/>
  <c r="F4905"/>
  <c r="E4905"/>
  <c r="L4904"/>
  <c r="K4904"/>
  <c r="J4904"/>
  <c r="I4904"/>
  <c r="H4904"/>
  <c r="G4904"/>
  <c r="F4904"/>
  <c r="E4904"/>
  <c r="L4903"/>
  <c r="K4903"/>
  <c r="J4903"/>
  <c r="I4903"/>
  <c r="H4903"/>
  <c r="G4903"/>
  <c r="F4903"/>
  <c r="E4903"/>
  <c r="L4902"/>
  <c r="K4902"/>
  <c r="J4902"/>
  <c r="I4902"/>
  <c r="H4902"/>
  <c r="G4902"/>
  <c r="F4902"/>
  <c r="E4902"/>
  <c r="L4901"/>
  <c r="K4901"/>
  <c r="J4901"/>
  <c r="I4901"/>
  <c r="H4901"/>
  <c r="G4901"/>
  <c r="F4901"/>
  <c r="E4901"/>
  <c r="L4900"/>
  <c r="K4900"/>
  <c r="J4900"/>
  <c r="I4900"/>
  <c r="H4900"/>
  <c r="G4900"/>
  <c r="F4900"/>
  <c r="E4900"/>
  <c r="L4899"/>
  <c r="K4899"/>
  <c r="J4899"/>
  <c r="I4899"/>
  <c r="H4899"/>
  <c r="G4899"/>
  <c r="F4899"/>
  <c r="E4899"/>
  <c r="L4898"/>
  <c r="K4898"/>
  <c r="J4898"/>
  <c r="I4898"/>
  <c r="H4898"/>
  <c r="G4898"/>
  <c r="F4898"/>
  <c r="E4898"/>
  <c r="L4897"/>
  <c r="K4897"/>
  <c r="J4897"/>
  <c r="I4897"/>
  <c r="H4897"/>
  <c r="G4897"/>
  <c r="F4897"/>
  <c r="E4897"/>
  <c r="L4896"/>
  <c r="K4896"/>
  <c r="J4896"/>
  <c r="I4896"/>
  <c r="H4896"/>
  <c r="G4896"/>
  <c r="F4896"/>
  <c r="E4896"/>
  <c r="L4895"/>
  <c r="K4895"/>
  <c r="J4895"/>
  <c r="I4895"/>
  <c r="H4895"/>
  <c r="G4895"/>
  <c r="F4895"/>
  <c r="E4895"/>
  <c r="L4894"/>
  <c r="K4894"/>
  <c r="J4894"/>
  <c r="I4894"/>
  <c r="H4894"/>
  <c r="G4894"/>
  <c r="F4894"/>
  <c r="E4894"/>
  <c r="L4893"/>
  <c r="K4893"/>
  <c r="J4893"/>
  <c r="I4893"/>
  <c r="H4893"/>
  <c r="G4893"/>
  <c r="F4893"/>
  <c r="E4893"/>
  <c r="L4892"/>
  <c r="K4892"/>
  <c r="J4892"/>
  <c r="I4892"/>
  <c r="H4892"/>
  <c r="G4892"/>
  <c r="F4892"/>
  <c r="E4892"/>
  <c r="L4891"/>
  <c r="K4891"/>
  <c r="J4891"/>
  <c r="I4891"/>
  <c r="H4891"/>
  <c r="G4891"/>
  <c r="F4891"/>
  <c r="E4891"/>
  <c r="L4890"/>
  <c r="K4890"/>
  <c r="J4890"/>
  <c r="I4890"/>
  <c r="H4890"/>
  <c r="G4890"/>
  <c r="F4890"/>
  <c r="E4890"/>
  <c r="L4889"/>
  <c r="K4889"/>
  <c r="J4889"/>
  <c r="I4889"/>
  <c r="H4889"/>
  <c r="G4889"/>
  <c r="F4889"/>
  <c r="E4889"/>
  <c r="L4888"/>
  <c r="K4888"/>
  <c r="J4888"/>
  <c r="I4888"/>
  <c r="H4888"/>
  <c r="G4888"/>
  <c r="F4888"/>
  <c r="E4888"/>
  <c r="L4887"/>
  <c r="K4887"/>
  <c r="J4887"/>
  <c r="I4887"/>
  <c r="H4887"/>
  <c r="G4887"/>
  <c r="F4887"/>
  <c r="E4887"/>
  <c r="L4886"/>
  <c r="K4886"/>
  <c r="J4886"/>
  <c r="I4886"/>
  <c r="H4886"/>
  <c r="G4886"/>
  <c r="F4886"/>
  <c r="E4886"/>
  <c r="L4885"/>
  <c r="K4885"/>
  <c r="J4885"/>
  <c r="I4885"/>
  <c r="H4885"/>
  <c r="G4885"/>
  <c r="F4885"/>
  <c r="E4885"/>
  <c r="L4884"/>
  <c r="K4884"/>
  <c r="J4884"/>
  <c r="I4884"/>
  <c r="H4884"/>
  <c r="G4884"/>
  <c r="F4884"/>
  <c r="E4884"/>
  <c r="L4883"/>
  <c r="K4883"/>
  <c r="J4883"/>
  <c r="I4883"/>
  <c r="H4883"/>
  <c r="G4883"/>
  <c r="F4883"/>
  <c r="E4883"/>
  <c r="L4882"/>
  <c r="K4882"/>
  <c r="J4882"/>
  <c r="I4882"/>
  <c r="H4882"/>
  <c r="G4882"/>
  <c r="F4882"/>
  <c r="E4882"/>
  <c r="L4881"/>
  <c r="K4881"/>
  <c r="J4881"/>
  <c r="I4881"/>
  <c r="H4881"/>
  <c r="G4881"/>
  <c r="F4881"/>
  <c r="E4881"/>
  <c r="L4880"/>
  <c r="K4880"/>
  <c r="J4880"/>
  <c r="I4880"/>
  <c r="H4880"/>
  <c r="G4880"/>
  <c r="F4880"/>
  <c r="E4880"/>
  <c r="L4879"/>
  <c r="K4879"/>
  <c r="J4879"/>
  <c r="I4879"/>
  <c r="H4879"/>
  <c r="G4879"/>
  <c r="F4879"/>
  <c r="E4879"/>
  <c r="L4878"/>
  <c r="K4878"/>
  <c r="J4878"/>
  <c r="I4878"/>
  <c r="H4878"/>
  <c r="G4878"/>
  <c r="F4878"/>
  <c r="E4878"/>
  <c r="L4877"/>
  <c r="K4877"/>
  <c r="J4877"/>
  <c r="I4877"/>
  <c r="H4877"/>
  <c r="G4877"/>
  <c r="F4877"/>
  <c r="E4877"/>
  <c r="L4876"/>
  <c r="K4876"/>
  <c r="J4876"/>
  <c r="I4876"/>
  <c r="H4876"/>
  <c r="G4876"/>
  <c r="F4876"/>
  <c r="E4876"/>
  <c r="L4875"/>
  <c r="K4875"/>
  <c r="J4875"/>
  <c r="I4875"/>
  <c r="H4875"/>
  <c r="G4875"/>
  <c r="F4875"/>
  <c r="E4875"/>
  <c r="L4874"/>
  <c r="K4874"/>
  <c r="J4874"/>
  <c r="I4874"/>
  <c r="H4874"/>
  <c r="G4874"/>
  <c r="F4874"/>
  <c r="E4874"/>
  <c r="L4873"/>
  <c r="K4873"/>
  <c r="J4873"/>
  <c r="I4873"/>
  <c r="H4873"/>
  <c r="G4873"/>
  <c r="F4873"/>
  <c r="E4873"/>
  <c r="L4872"/>
  <c r="K4872"/>
  <c r="J4872"/>
  <c r="I4872"/>
  <c r="H4872"/>
  <c r="G4872"/>
  <c r="F4872"/>
  <c r="E4872"/>
  <c r="L4871"/>
  <c r="K4871"/>
  <c r="J4871"/>
  <c r="I4871"/>
  <c r="H4871"/>
  <c r="G4871"/>
  <c r="F4871"/>
  <c r="E4871"/>
  <c r="L4870"/>
  <c r="K4870"/>
  <c r="J4870"/>
  <c r="I4870"/>
  <c r="H4870"/>
  <c r="G4870"/>
  <c r="F4870"/>
  <c r="E4870"/>
  <c r="L4869"/>
  <c r="K4869"/>
  <c r="J4869"/>
  <c r="I4869"/>
  <c r="H4869"/>
  <c r="G4869"/>
  <c r="F4869"/>
  <c r="E4869"/>
  <c r="L4868"/>
  <c r="K4868"/>
  <c r="J4868"/>
  <c r="I4868"/>
  <c r="H4868"/>
  <c r="G4868"/>
  <c r="F4868"/>
  <c r="E4868"/>
  <c r="L4867"/>
  <c r="K4867"/>
  <c r="J4867"/>
  <c r="I4867"/>
  <c r="H4867"/>
  <c r="G4867"/>
  <c r="F4867"/>
  <c r="E4867"/>
  <c r="L4866"/>
  <c r="K4866"/>
  <c r="J4866"/>
  <c r="I4866"/>
  <c r="H4866"/>
  <c r="G4866"/>
  <c r="F4866"/>
  <c r="E4866"/>
  <c r="L4865"/>
  <c r="K4865"/>
  <c r="J4865"/>
  <c r="I4865"/>
  <c r="H4865"/>
  <c r="G4865"/>
  <c r="F4865"/>
  <c r="E4865"/>
  <c r="L4864"/>
  <c r="K4864"/>
  <c r="J4864"/>
  <c r="I4864"/>
  <c r="H4864"/>
  <c r="G4864"/>
  <c r="F4864"/>
  <c r="E4864"/>
  <c r="L4863"/>
  <c r="K4863"/>
  <c r="J4863"/>
  <c r="I4863"/>
  <c r="H4863"/>
  <c r="G4863"/>
  <c r="F4863"/>
  <c r="E4863"/>
  <c r="L4862"/>
  <c r="K4862"/>
  <c r="J4862"/>
  <c r="I4862"/>
  <c r="H4862"/>
  <c r="G4862"/>
  <c r="F4862"/>
  <c r="E4862"/>
  <c r="L4861"/>
  <c r="K4861"/>
  <c r="J4861"/>
  <c r="I4861"/>
  <c r="H4861"/>
  <c r="G4861"/>
  <c r="F4861"/>
  <c r="E4861"/>
  <c r="L4860"/>
  <c r="K4860"/>
  <c r="J4860"/>
  <c r="I4860"/>
  <c r="H4860"/>
  <c r="G4860"/>
  <c r="F4860"/>
  <c r="E4860"/>
  <c r="L4859"/>
  <c r="K4859"/>
  <c r="J4859"/>
  <c r="I4859"/>
  <c r="H4859"/>
  <c r="G4859"/>
  <c r="F4859"/>
  <c r="E4859"/>
  <c r="L4858"/>
  <c r="K4858"/>
  <c r="J4858"/>
  <c r="I4858"/>
  <c r="H4858"/>
  <c r="G4858"/>
  <c r="F4858"/>
  <c r="E4858"/>
  <c r="L4857"/>
  <c r="K4857"/>
  <c r="J4857"/>
  <c r="I4857"/>
  <c r="H4857"/>
  <c r="G4857"/>
  <c r="F4857"/>
  <c r="E4857"/>
  <c r="L4856"/>
  <c r="K4856"/>
  <c r="J4856"/>
  <c r="I4856"/>
  <c r="H4856"/>
  <c r="G4856"/>
  <c r="F4856"/>
  <c r="E4856"/>
  <c r="L4855"/>
  <c r="K4855"/>
  <c r="J4855"/>
  <c r="I4855"/>
  <c r="H4855"/>
  <c r="G4855"/>
  <c r="F4855"/>
  <c r="E4855"/>
  <c r="L4854"/>
  <c r="K4854"/>
  <c r="J4854"/>
  <c r="I4854"/>
  <c r="H4854"/>
  <c r="G4854"/>
  <c r="F4854"/>
  <c r="E4854"/>
  <c r="L4853"/>
  <c r="K4853"/>
  <c r="J4853"/>
  <c r="I4853"/>
  <c r="H4853"/>
  <c r="G4853"/>
  <c r="F4853"/>
  <c r="E4853"/>
  <c r="L4852"/>
  <c r="K4852"/>
  <c r="J4852"/>
  <c r="I4852"/>
  <c r="H4852"/>
  <c r="G4852"/>
  <c r="F4852"/>
  <c r="E4852"/>
  <c r="L4851"/>
  <c r="K4851"/>
  <c r="J4851"/>
  <c r="I4851"/>
  <c r="H4851"/>
  <c r="G4851"/>
  <c r="F4851"/>
  <c r="E4851"/>
  <c r="L4850"/>
  <c r="K4850"/>
  <c r="J4850"/>
  <c r="I4850"/>
  <c r="H4850"/>
  <c r="G4850"/>
  <c r="F4850"/>
  <c r="E4850"/>
  <c r="L4849"/>
  <c r="K4849"/>
  <c r="J4849"/>
  <c r="I4849"/>
  <c r="H4849"/>
  <c r="G4849"/>
  <c r="F4849"/>
  <c r="E4849"/>
  <c r="L4848"/>
  <c r="K4848"/>
  <c r="J4848"/>
  <c r="I4848"/>
  <c r="H4848"/>
  <c r="G4848"/>
  <c r="F4848"/>
  <c r="E4848"/>
  <c r="L4847"/>
  <c r="K4847"/>
  <c r="J4847"/>
  <c r="I4847"/>
  <c r="H4847"/>
  <c r="G4847"/>
  <c r="F4847"/>
  <c r="E4847"/>
  <c r="L4846"/>
  <c r="K4846"/>
  <c r="J4846"/>
  <c r="I4846"/>
  <c r="H4846"/>
  <c r="G4846"/>
  <c r="F4846"/>
  <c r="E4846"/>
  <c r="L4845"/>
  <c r="K4845"/>
  <c r="J4845"/>
  <c r="I4845"/>
  <c r="H4845"/>
  <c r="G4845"/>
  <c r="F4845"/>
  <c r="E4845"/>
  <c r="L4844"/>
  <c r="K4844"/>
  <c r="J4844"/>
  <c r="I4844"/>
  <c r="H4844"/>
  <c r="G4844"/>
  <c r="F4844"/>
  <c r="E4844"/>
  <c r="L4843"/>
  <c r="K4843"/>
  <c r="J4843"/>
  <c r="I4843"/>
  <c r="H4843"/>
  <c r="G4843"/>
  <c r="F4843"/>
  <c r="E4843"/>
  <c r="L4842"/>
  <c r="K4842"/>
  <c r="J4842"/>
  <c r="I4842"/>
  <c r="H4842"/>
  <c r="G4842"/>
  <c r="F4842"/>
  <c r="E4842"/>
  <c r="L4841"/>
  <c r="K4841"/>
  <c r="J4841"/>
  <c r="I4841"/>
  <c r="H4841"/>
  <c r="G4841"/>
  <c r="F4841"/>
  <c r="E4841"/>
  <c r="L4840"/>
  <c r="K4840"/>
  <c r="J4840"/>
  <c r="I4840"/>
  <c r="H4840"/>
  <c r="G4840"/>
  <c r="F4840"/>
  <c r="E4840"/>
  <c r="L4839"/>
  <c r="K4839"/>
  <c r="J4839"/>
  <c r="I4839"/>
  <c r="H4839"/>
  <c r="G4839"/>
  <c r="F4839"/>
  <c r="E4839"/>
  <c r="L4838"/>
  <c r="K4838"/>
  <c r="J4838"/>
  <c r="I4838"/>
  <c r="H4838"/>
  <c r="G4838"/>
  <c r="F4838"/>
  <c r="E4838"/>
  <c r="L4837"/>
  <c r="K4837"/>
  <c r="J4837"/>
  <c r="I4837"/>
  <c r="H4837"/>
  <c r="G4837"/>
  <c r="F4837"/>
  <c r="E4837"/>
  <c r="L4836"/>
  <c r="K4836"/>
  <c r="J4836"/>
  <c r="I4836"/>
  <c r="H4836"/>
  <c r="G4836"/>
  <c r="F4836"/>
  <c r="E4836"/>
  <c r="L4835"/>
  <c r="K4835"/>
  <c r="J4835"/>
  <c r="I4835"/>
  <c r="H4835"/>
  <c r="G4835"/>
  <c r="F4835"/>
  <c r="E4835"/>
  <c r="L4834"/>
  <c r="K4834"/>
  <c r="J4834"/>
  <c r="I4834"/>
  <c r="H4834"/>
  <c r="G4834"/>
  <c r="F4834"/>
  <c r="E4834"/>
  <c r="L4833"/>
  <c r="K4833"/>
  <c r="J4833"/>
  <c r="I4833"/>
  <c r="H4833"/>
  <c r="G4833"/>
  <c r="F4833"/>
  <c r="E4833"/>
  <c r="L4832"/>
  <c r="K4832"/>
  <c r="J4832"/>
  <c r="I4832"/>
  <c r="H4832"/>
  <c r="G4832"/>
  <c r="F4832"/>
  <c r="E4832"/>
  <c r="L4831"/>
  <c r="K4831"/>
  <c r="J4831"/>
  <c r="I4831"/>
  <c r="H4831"/>
  <c r="G4831"/>
  <c r="F4831"/>
  <c r="E4831"/>
  <c r="L4830"/>
  <c r="K4830"/>
  <c r="J4830"/>
  <c r="I4830"/>
  <c r="H4830"/>
  <c r="G4830"/>
  <c r="F4830"/>
  <c r="E4830"/>
  <c r="L4829"/>
  <c r="K4829"/>
  <c r="J4829"/>
  <c r="I4829"/>
  <c r="H4829"/>
  <c r="G4829"/>
  <c r="F4829"/>
  <c r="E4829"/>
  <c r="L4828"/>
  <c r="K4828"/>
  <c r="J4828"/>
  <c r="I4828"/>
  <c r="H4828"/>
  <c r="G4828"/>
  <c r="F4828"/>
  <c r="E4828"/>
  <c r="L4827"/>
  <c r="K4827"/>
  <c r="J4827"/>
  <c r="I4827"/>
  <c r="H4827"/>
  <c r="G4827"/>
  <c r="F4827"/>
  <c r="E4827"/>
  <c r="L4826"/>
  <c r="K4826"/>
  <c r="J4826"/>
  <c r="I4826"/>
  <c r="H4826"/>
  <c r="G4826"/>
  <c r="F4826"/>
  <c r="E4826"/>
  <c r="L4825"/>
  <c r="K4825"/>
  <c r="J4825"/>
  <c r="I4825"/>
  <c r="H4825"/>
  <c r="G4825"/>
  <c r="F4825"/>
  <c r="E4825"/>
  <c r="L4824"/>
  <c r="K4824"/>
  <c r="J4824"/>
  <c r="I4824"/>
  <c r="H4824"/>
  <c r="G4824"/>
  <c r="F4824"/>
  <c r="E4824"/>
  <c r="L4823"/>
  <c r="K4823"/>
  <c r="J4823"/>
  <c r="I4823"/>
  <c r="H4823"/>
  <c r="G4823"/>
  <c r="F4823"/>
  <c r="E4823"/>
  <c r="L4822"/>
  <c r="K4822"/>
  <c r="J4822"/>
  <c r="I4822"/>
  <c r="H4822"/>
  <c r="G4822"/>
  <c r="F4822"/>
  <c r="E4822"/>
  <c r="L4821"/>
  <c r="K4821"/>
  <c r="J4821"/>
  <c r="I4821"/>
  <c r="H4821"/>
  <c r="G4821"/>
  <c r="F4821"/>
  <c r="E4821"/>
  <c r="L4820"/>
  <c r="K4820"/>
  <c r="J4820"/>
  <c r="I4820"/>
  <c r="H4820"/>
  <c r="G4820"/>
  <c r="F4820"/>
  <c r="E4820"/>
  <c r="L4819"/>
  <c r="K4819"/>
  <c r="J4819"/>
  <c r="I4819"/>
  <c r="H4819"/>
  <c r="G4819"/>
  <c r="F4819"/>
  <c r="E4819"/>
  <c r="L4818"/>
  <c r="K4818"/>
  <c r="J4818"/>
  <c r="I4818"/>
  <c r="H4818"/>
  <c r="G4818"/>
  <c r="F4818"/>
  <c r="E4818"/>
  <c r="L4817"/>
  <c r="K4817"/>
  <c r="J4817"/>
  <c r="I4817"/>
  <c r="H4817"/>
  <c r="G4817"/>
  <c r="F4817"/>
  <c r="E4817"/>
  <c r="L4816"/>
  <c r="K4816"/>
  <c r="J4816"/>
  <c r="I4816"/>
  <c r="H4816"/>
  <c r="G4816"/>
  <c r="F4816"/>
  <c r="E4816"/>
  <c r="L4815"/>
  <c r="K4815"/>
  <c r="J4815"/>
  <c r="I4815"/>
  <c r="H4815"/>
  <c r="G4815"/>
  <c r="F4815"/>
  <c r="E4815"/>
  <c r="L4814"/>
  <c r="K4814"/>
  <c r="J4814"/>
  <c r="I4814"/>
  <c r="H4814"/>
  <c r="G4814"/>
  <c r="F4814"/>
  <c r="E4814"/>
  <c r="L4813"/>
  <c r="K4813"/>
  <c r="J4813"/>
  <c r="I4813"/>
  <c r="H4813"/>
  <c r="G4813"/>
  <c r="F4813"/>
  <c r="E4813"/>
  <c r="L4812"/>
  <c r="K4812"/>
  <c r="J4812"/>
  <c r="I4812"/>
  <c r="H4812"/>
  <c r="G4812"/>
  <c r="F4812"/>
  <c r="E4812"/>
  <c r="L4811"/>
  <c r="K4811"/>
  <c r="J4811"/>
  <c r="I4811"/>
  <c r="H4811"/>
  <c r="G4811"/>
  <c r="F4811"/>
  <c r="E4811"/>
  <c r="L4810"/>
  <c r="K4810"/>
  <c r="J4810"/>
  <c r="I4810"/>
  <c r="H4810"/>
  <c r="G4810"/>
  <c r="F4810"/>
  <c r="E4810"/>
  <c r="L4809"/>
  <c r="K4809"/>
  <c r="J4809"/>
  <c r="I4809"/>
  <c r="H4809"/>
  <c r="G4809"/>
  <c r="F4809"/>
  <c r="E4809"/>
  <c r="L4808"/>
  <c r="K4808"/>
  <c r="J4808"/>
  <c r="I4808"/>
  <c r="H4808"/>
  <c r="G4808"/>
  <c r="F4808"/>
  <c r="E4808"/>
  <c r="L4807"/>
  <c r="K4807"/>
  <c r="J4807"/>
  <c r="I4807"/>
  <c r="H4807"/>
  <c r="G4807"/>
  <c r="F4807"/>
  <c r="E4807"/>
  <c r="L4806"/>
  <c r="K4806"/>
  <c r="J4806"/>
  <c r="I4806"/>
  <c r="H4806"/>
  <c r="G4806"/>
  <c r="F4806"/>
  <c r="E4806"/>
  <c r="L4805"/>
  <c r="K4805"/>
  <c r="J4805"/>
  <c r="I4805"/>
  <c r="H4805"/>
  <c r="G4805"/>
  <c r="F4805"/>
  <c r="E4805"/>
  <c r="L4804"/>
  <c r="K4804"/>
  <c r="J4804"/>
  <c r="I4804"/>
  <c r="H4804"/>
  <c r="G4804"/>
  <c r="F4804"/>
  <c r="E4804"/>
  <c r="L4803"/>
  <c r="K4803"/>
  <c r="J4803"/>
  <c r="I4803"/>
  <c r="H4803"/>
  <c r="G4803"/>
  <c r="F4803"/>
  <c r="E4803"/>
  <c r="L4802"/>
  <c r="K4802"/>
  <c r="J4802"/>
  <c r="I4802"/>
  <c r="H4802"/>
  <c r="G4802"/>
  <c r="F4802"/>
  <c r="E4802"/>
  <c r="L4801"/>
  <c r="K4801"/>
  <c r="J4801"/>
  <c r="I4801"/>
  <c r="H4801"/>
  <c r="G4801"/>
  <c r="F4801"/>
  <c r="E4801"/>
  <c r="L4800"/>
  <c r="K4800"/>
  <c r="J4800"/>
  <c r="I4800"/>
  <c r="H4800"/>
  <c r="G4800"/>
  <c r="F4800"/>
  <c r="E4800"/>
  <c r="L4799"/>
  <c r="K4799"/>
  <c r="J4799"/>
  <c r="I4799"/>
  <c r="H4799"/>
  <c r="G4799"/>
  <c r="F4799"/>
  <c r="E4799"/>
  <c r="L4798"/>
  <c r="K4798"/>
  <c r="J4798"/>
  <c r="I4798"/>
  <c r="H4798"/>
  <c r="G4798"/>
  <c r="F4798"/>
  <c r="E4798"/>
  <c r="L4797"/>
  <c r="K4797"/>
  <c r="J4797"/>
  <c r="I4797"/>
  <c r="H4797"/>
  <c r="G4797"/>
  <c r="F4797"/>
  <c r="E4797"/>
  <c r="L4796"/>
  <c r="K4796"/>
  <c r="J4796"/>
  <c r="I4796"/>
  <c r="H4796"/>
  <c r="G4796"/>
  <c r="F4796"/>
  <c r="E4796"/>
  <c r="L4795"/>
  <c r="K4795"/>
  <c r="J4795"/>
  <c r="I4795"/>
  <c r="H4795"/>
  <c r="G4795"/>
  <c r="F4795"/>
  <c r="E4795"/>
  <c r="L4794"/>
  <c r="K4794"/>
  <c r="J4794"/>
  <c r="I4794"/>
  <c r="H4794"/>
  <c r="G4794"/>
  <c r="F4794"/>
  <c r="E4794"/>
  <c r="L4793"/>
  <c r="K4793"/>
  <c r="J4793"/>
  <c r="I4793"/>
  <c r="H4793"/>
  <c r="G4793"/>
  <c r="F4793"/>
  <c r="E4793"/>
  <c r="L4792"/>
  <c r="K4792"/>
  <c r="J4792"/>
  <c r="I4792"/>
  <c r="H4792"/>
  <c r="G4792"/>
  <c r="F4792"/>
  <c r="E4792"/>
  <c r="L4791"/>
  <c r="K4791"/>
  <c r="J4791"/>
  <c r="I4791"/>
  <c r="H4791"/>
  <c r="G4791"/>
  <c r="F4791"/>
  <c r="E4791"/>
  <c r="L4790"/>
  <c r="K4790"/>
  <c r="J4790"/>
  <c r="I4790"/>
  <c r="H4790"/>
  <c r="G4790"/>
  <c r="F4790"/>
  <c r="E4790"/>
  <c r="L4789"/>
  <c r="K4789"/>
  <c r="J4789"/>
  <c r="I4789"/>
  <c r="H4789"/>
  <c r="G4789"/>
  <c r="F4789"/>
  <c r="E4789"/>
  <c r="L4788"/>
  <c r="K4788"/>
  <c r="J4788"/>
  <c r="I4788"/>
  <c r="H4788"/>
  <c r="G4788"/>
  <c r="F4788"/>
  <c r="E4788"/>
  <c r="L4787"/>
  <c r="K4787"/>
  <c r="J4787"/>
  <c r="I4787"/>
  <c r="H4787"/>
  <c r="G4787"/>
  <c r="F4787"/>
  <c r="E4787"/>
  <c r="L4786"/>
  <c r="K4786"/>
  <c r="J4786"/>
  <c r="I4786"/>
  <c r="H4786"/>
  <c r="G4786"/>
  <c r="F4786"/>
  <c r="E4786"/>
  <c r="L4785"/>
  <c r="K4785"/>
  <c r="J4785"/>
  <c r="I4785"/>
  <c r="H4785"/>
  <c r="G4785"/>
  <c r="F4785"/>
  <c r="E4785"/>
  <c r="L4784"/>
  <c r="K4784"/>
  <c r="J4784"/>
  <c r="I4784"/>
  <c r="H4784"/>
  <c r="G4784"/>
  <c r="F4784"/>
  <c r="E4784"/>
  <c r="L4783"/>
  <c r="K4783"/>
  <c r="J4783"/>
  <c r="I4783"/>
  <c r="H4783"/>
  <c r="G4783"/>
  <c r="F4783"/>
  <c r="E4783"/>
  <c r="L4782"/>
  <c r="K4782"/>
  <c r="J4782"/>
  <c r="I4782"/>
  <c r="H4782"/>
  <c r="G4782"/>
  <c r="F4782"/>
  <c r="E4782"/>
  <c r="L4781"/>
  <c r="K4781"/>
  <c r="J4781"/>
  <c r="I4781"/>
  <c r="H4781"/>
  <c r="G4781"/>
  <c r="F4781"/>
  <c r="E4781"/>
  <c r="L4780"/>
  <c r="K4780"/>
  <c r="J4780"/>
  <c r="I4780"/>
  <c r="H4780"/>
  <c r="G4780"/>
  <c r="F4780"/>
  <c r="E4780"/>
  <c r="L4779"/>
  <c r="K4779"/>
  <c r="J4779"/>
  <c r="I4779"/>
  <c r="H4779"/>
  <c r="G4779"/>
  <c r="F4779"/>
  <c r="E4779"/>
  <c r="L4778"/>
  <c r="K4778"/>
  <c r="J4778"/>
  <c r="I4778"/>
  <c r="H4778"/>
  <c r="G4778"/>
  <c r="F4778"/>
  <c r="E4778"/>
  <c r="L4777"/>
  <c r="K4777"/>
  <c r="J4777"/>
  <c r="I4777"/>
  <c r="H4777"/>
  <c r="G4777"/>
  <c r="F4777"/>
  <c r="E4777"/>
  <c r="L4776"/>
  <c r="K4776"/>
  <c r="J4776"/>
  <c r="I4776"/>
  <c r="H4776"/>
  <c r="G4776"/>
  <c r="F4776"/>
  <c r="E4776"/>
  <c r="L4775"/>
  <c r="K4775"/>
  <c r="J4775"/>
  <c r="I4775"/>
  <c r="H4775"/>
  <c r="G4775"/>
  <c r="F4775"/>
  <c r="E4775"/>
  <c r="L4774"/>
  <c r="K4774"/>
  <c r="J4774"/>
  <c r="I4774"/>
  <c r="H4774"/>
  <c r="G4774"/>
  <c r="F4774"/>
  <c r="E4774"/>
  <c r="L4773"/>
  <c r="K4773"/>
  <c r="J4773"/>
  <c r="I4773"/>
  <c r="H4773"/>
  <c r="G4773"/>
  <c r="F4773"/>
  <c r="E4773"/>
  <c r="L4772"/>
  <c r="K4772"/>
  <c r="J4772"/>
  <c r="I4772"/>
  <c r="H4772"/>
  <c r="G4772"/>
  <c r="F4772"/>
  <c r="E4772"/>
  <c r="L4771"/>
  <c r="K4771"/>
  <c r="J4771"/>
  <c r="I4771"/>
  <c r="H4771"/>
  <c r="G4771"/>
  <c r="F4771"/>
  <c r="E4771"/>
  <c r="L4770"/>
  <c r="K4770"/>
  <c r="J4770"/>
  <c r="I4770"/>
  <c r="H4770"/>
  <c r="G4770"/>
  <c r="F4770"/>
  <c r="E4770"/>
  <c r="L4769"/>
  <c r="K4769"/>
  <c r="J4769"/>
  <c r="I4769"/>
  <c r="H4769"/>
  <c r="G4769"/>
  <c r="F4769"/>
  <c r="E4769"/>
  <c r="L4768"/>
  <c r="K4768"/>
  <c r="J4768"/>
  <c r="I4768"/>
  <c r="H4768"/>
  <c r="G4768"/>
  <c r="F4768"/>
  <c r="E4768"/>
  <c r="L4767"/>
  <c r="K4767"/>
  <c r="J4767"/>
  <c r="I4767"/>
  <c r="H4767"/>
  <c r="G4767"/>
  <c r="F4767"/>
  <c r="E4767"/>
  <c r="L4766"/>
  <c r="K4766"/>
  <c r="J4766"/>
  <c r="I4766"/>
  <c r="H4766"/>
  <c r="G4766"/>
  <c r="F4766"/>
  <c r="E4766"/>
  <c r="L4765"/>
  <c r="K4765"/>
  <c r="J4765"/>
  <c r="I4765"/>
  <c r="H4765"/>
  <c r="G4765"/>
  <c r="F4765"/>
  <c r="E4765"/>
  <c r="L4764"/>
  <c r="K4764"/>
  <c r="J4764"/>
  <c r="I4764"/>
  <c r="H4764"/>
  <c r="G4764"/>
  <c r="F4764"/>
  <c r="E4764"/>
  <c r="L4763"/>
  <c r="K4763"/>
  <c r="J4763"/>
  <c r="I4763"/>
  <c r="H4763"/>
  <c r="G4763"/>
  <c r="F4763"/>
  <c r="E4763"/>
  <c r="L4762"/>
  <c r="K4762"/>
  <c r="J4762"/>
  <c r="I4762"/>
  <c r="H4762"/>
  <c r="G4762"/>
  <c r="F4762"/>
  <c r="E4762"/>
  <c r="L4761"/>
  <c r="K4761"/>
  <c r="J4761"/>
  <c r="I4761"/>
  <c r="H4761"/>
  <c r="G4761"/>
  <c r="F4761"/>
  <c r="E4761"/>
  <c r="L4760"/>
  <c r="K4760"/>
  <c r="J4760"/>
  <c r="I4760"/>
  <c r="H4760"/>
  <c r="G4760"/>
  <c r="F4760"/>
  <c r="E4760"/>
  <c r="L4759"/>
  <c r="K4759"/>
  <c r="J4759"/>
  <c r="I4759"/>
  <c r="H4759"/>
  <c r="G4759"/>
  <c r="F4759"/>
  <c r="E4759"/>
  <c r="L4758"/>
  <c r="K4758"/>
  <c r="J4758"/>
  <c r="I4758"/>
  <c r="H4758"/>
  <c r="G4758"/>
  <c r="F4758"/>
  <c r="E4758"/>
  <c r="L4757"/>
  <c r="K4757"/>
  <c r="J4757"/>
  <c r="I4757"/>
  <c r="H4757"/>
  <c r="G4757"/>
  <c r="F4757"/>
  <c r="E4757"/>
  <c r="L4756"/>
  <c r="K4756"/>
  <c r="J4756"/>
  <c r="I4756"/>
  <c r="H4756"/>
  <c r="G4756"/>
  <c r="F4756"/>
  <c r="E4756"/>
  <c r="L4755"/>
  <c r="K4755"/>
  <c r="J4755"/>
  <c r="I4755"/>
  <c r="H4755"/>
  <c r="G4755"/>
  <c r="F4755"/>
  <c r="E4755"/>
  <c r="L4754"/>
  <c r="K4754"/>
  <c r="J4754"/>
  <c r="I4754"/>
  <c r="H4754"/>
  <c r="G4754"/>
  <c r="F4754"/>
  <c r="E4754"/>
  <c r="L4753"/>
  <c r="K4753"/>
  <c r="J4753"/>
  <c r="I4753"/>
  <c r="H4753"/>
  <c r="G4753"/>
  <c r="F4753"/>
  <c r="E4753"/>
  <c r="L4752"/>
  <c r="K4752"/>
  <c r="J4752"/>
  <c r="I4752"/>
  <c r="H4752"/>
  <c r="G4752"/>
  <c r="F4752"/>
  <c r="E4752"/>
  <c r="L4751"/>
  <c r="K4751"/>
  <c r="J4751"/>
  <c r="I4751"/>
  <c r="H4751"/>
  <c r="G4751"/>
  <c r="F4751"/>
  <c r="E4751"/>
  <c r="L4750"/>
  <c r="K4750"/>
  <c r="J4750"/>
  <c r="I4750"/>
  <c r="H4750"/>
  <c r="G4750"/>
  <c r="F4750"/>
  <c r="E4750"/>
  <c r="L4749"/>
  <c r="K4749"/>
  <c r="J4749"/>
  <c r="I4749"/>
  <c r="H4749"/>
  <c r="G4749"/>
  <c r="F4749"/>
  <c r="E4749"/>
  <c r="L4748"/>
  <c r="K4748"/>
  <c r="J4748"/>
  <c r="I4748"/>
  <c r="H4748"/>
  <c r="G4748"/>
  <c r="F4748"/>
  <c r="E4748"/>
  <c r="L4747"/>
  <c r="K4747"/>
  <c r="J4747"/>
  <c r="I4747"/>
  <c r="H4747"/>
  <c r="G4747"/>
  <c r="F4747"/>
  <c r="E4747"/>
  <c r="L4746"/>
  <c r="K4746"/>
  <c r="J4746"/>
  <c r="I4746"/>
  <c r="H4746"/>
  <c r="G4746"/>
  <c r="F4746"/>
  <c r="E4746"/>
  <c r="L4745"/>
  <c r="K4745"/>
  <c r="J4745"/>
  <c r="I4745"/>
  <c r="H4745"/>
  <c r="G4745"/>
  <c r="F4745"/>
  <c r="E4745"/>
  <c r="L4744"/>
  <c r="K4744"/>
  <c r="J4744"/>
  <c r="I4744"/>
  <c r="H4744"/>
  <c r="G4744"/>
  <c r="F4744"/>
  <c r="E4744"/>
  <c r="L4743"/>
  <c r="K4743"/>
  <c r="J4743"/>
  <c r="I4743"/>
  <c r="H4743"/>
  <c r="G4743"/>
  <c r="F4743"/>
  <c r="E4743"/>
  <c r="L4742"/>
  <c r="K4742"/>
  <c r="J4742"/>
  <c r="I4742"/>
  <c r="H4742"/>
  <c r="G4742"/>
  <c r="F4742"/>
  <c r="E4742"/>
  <c r="L4741"/>
  <c r="K4741"/>
  <c r="J4741"/>
  <c r="I4741"/>
  <c r="H4741"/>
  <c r="G4741"/>
  <c r="F4741"/>
  <c r="E4741"/>
  <c r="L4740"/>
  <c r="K4740"/>
  <c r="J4740"/>
  <c r="I4740"/>
  <c r="H4740"/>
  <c r="G4740"/>
  <c r="F4740"/>
  <c r="E4740"/>
  <c r="L4739"/>
  <c r="K4739"/>
  <c r="J4739"/>
  <c r="I4739"/>
  <c r="H4739"/>
  <c r="G4739"/>
  <c r="F4739"/>
  <c r="E4739"/>
  <c r="L4738"/>
  <c r="K4738"/>
  <c r="J4738"/>
  <c r="I4738"/>
  <c r="H4738"/>
  <c r="G4738"/>
  <c r="F4738"/>
  <c r="E4738"/>
  <c r="L4737"/>
  <c r="K4737"/>
  <c r="J4737"/>
  <c r="I4737"/>
  <c r="H4737"/>
  <c r="G4737"/>
  <c r="F4737"/>
  <c r="E4737"/>
  <c r="L4736"/>
  <c r="K4736"/>
  <c r="J4736"/>
  <c r="I4736"/>
  <c r="H4736"/>
  <c r="G4736"/>
  <c r="F4736"/>
  <c r="E4736"/>
  <c r="L4735"/>
  <c r="K4735"/>
  <c r="J4735"/>
  <c r="I4735"/>
  <c r="H4735"/>
  <c r="G4735"/>
  <c r="F4735"/>
  <c r="E4735"/>
  <c r="L4734"/>
  <c r="K4734"/>
  <c r="J4734"/>
  <c r="I4734"/>
  <c r="H4734"/>
  <c r="G4734"/>
  <c r="F4734"/>
  <c r="E4734"/>
  <c r="L4733"/>
  <c r="K4733"/>
  <c r="J4733"/>
  <c r="I4733"/>
  <c r="H4733"/>
  <c r="G4733"/>
  <c r="F4733"/>
  <c r="E4733"/>
  <c r="L4732"/>
  <c r="K4732"/>
  <c r="J4732"/>
  <c r="I4732"/>
  <c r="H4732"/>
  <c r="G4732"/>
  <c r="F4732"/>
  <c r="E4732"/>
  <c r="L4731"/>
  <c r="K4731"/>
  <c r="J4731"/>
  <c r="I4731"/>
  <c r="H4731"/>
  <c r="G4731"/>
  <c r="F4731"/>
  <c r="E4731"/>
  <c r="L4730"/>
  <c r="K4730"/>
  <c r="J4730"/>
  <c r="I4730"/>
  <c r="H4730"/>
  <c r="G4730"/>
  <c r="F4730"/>
  <c r="E4730"/>
  <c r="L4729"/>
  <c r="K4729"/>
  <c r="J4729"/>
  <c r="I4729"/>
  <c r="H4729"/>
  <c r="G4729"/>
  <c r="F4729"/>
  <c r="E4729"/>
  <c r="L4728"/>
  <c r="K4728"/>
  <c r="J4728"/>
  <c r="I4728"/>
  <c r="H4728"/>
  <c r="G4728"/>
  <c r="F4728"/>
  <c r="E4728"/>
  <c r="L4727"/>
  <c r="K4727"/>
  <c r="J4727"/>
  <c r="I4727"/>
  <c r="H4727"/>
  <c r="G4727"/>
  <c r="F4727"/>
  <c r="E4727"/>
  <c r="L4726"/>
  <c r="K4726"/>
  <c r="J4726"/>
  <c r="I4726"/>
  <c r="H4726"/>
  <c r="G4726"/>
  <c r="F4726"/>
  <c r="E4726"/>
  <c r="L4725"/>
  <c r="K4725"/>
  <c r="J4725"/>
  <c r="I4725"/>
  <c r="H4725"/>
  <c r="G4725"/>
  <c r="F4725"/>
  <c r="E4725"/>
  <c r="L4724"/>
  <c r="K4724"/>
  <c r="J4724"/>
  <c r="I4724"/>
  <c r="H4724"/>
  <c r="G4724"/>
  <c r="F4724"/>
  <c r="E4724"/>
  <c r="L4723"/>
  <c r="K4723"/>
  <c r="J4723"/>
  <c r="I4723"/>
  <c r="H4723"/>
  <c r="G4723"/>
  <c r="F4723"/>
  <c r="E4723"/>
  <c r="L4722"/>
  <c r="K4722"/>
  <c r="J4722"/>
  <c r="I4722"/>
  <c r="H4722"/>
  <c r="G4722"/>
  <c r="F4722"/>
  <c r="E4722"/>
  <c r="L4721"/>
  <c r="K4721"/>
  <c r="J4721"/>
  <c r="I4721"/>
  <c r="H4721"/>
  <c r="G4721"/>
  <c r="F4721"/>
  <c r="E4721"/>
  <c r="L4720"/>
  <c r="K4720"/>
  <c r="J4720"/>
  <c r="I4720"/>
  <c r="H4720"/>
  <c r="G4720"/>
  <c r="F4720"/>
  <c r="E4720"/>
  <c r="L4719"/>
  <c r="K4719"/>
  <c r="J4719"/>
  <c r="I4719"/>
  <c r="H4719"/>
  <c r="G4719"/>
  <c r="F4719"/>
  <c r="E4719"/>
  <c r="L4718"/>
  <c r="K4718"/>
  <c r="J4718"/>
  <c r="I4718"/>
  <c r="H4718"/>
  <c r="G4718"/>
  <c r="F4718"/>
  <c r="E4718"/>
  <c r="L4717"/>
  <c r="K4717"/>
  <c r="J4717"/>
  <c r="I4717"/>
  <c r="H4717"/>
  <c r="G4717"/>
  <c r="F4717"/>
  <c r="E4717"/>
  <c r="L4716"/>
  <c r="K4716"/>
  <c r="J4716"/>
  <c r="I4716"/>
  <c r="H4716"/>
  <c r="G4716"/>
  <c r="F4716"/>
  <c r="E4716"/>
  <c r="L4715"/>
  <c r="K4715"/>
  <c r="J4715"/>
  <c r="I4715"/>
  <c r="H4715"/>
  <c r="G4715"/>
  <c r="F4715"/>
  <c r="E4715"/>
  <c r="L4714"/>
  <c r="K4714"/>
  <c r="J4714"/>
  <c r="I4714"/>
  <c r="H4714"/>
  <c r="G4714"/>
  <c r="F4714"/>
  <c r="E4714"/>
  <c r="L4713"/>
  <c r="K4713"/>
  <c r="J4713"/>
  <c r="I4713"/>
  <c r="H4713"/>
  <c r="G4713"/>
  <c r="F4713"/>
  <c r="E4713"/>
  <c r="L4712"/>
  <c r="K4712"/>
  <c r="J4712"/>
  <c r="I4712"/>
  <c r="H4712"/>
  <c r="G4712"/>
  <c r="F4712"/>
  <c r="E4712"/>
  <c r="L4711"/>
  <c r="K4711"/>
  <c r="J4711"/>
  <c r="I4711"/>
  <c r="H4711"/>
  <c r="G4711"/>
  <c r="F4711"/>
  <c r="E4711"/>
  <c r="L4710"/>
  <c r="K4710"/>
  <c r="J4710"/>
  <c r="I4710"/>
  <c r="H4710"/>
  <c r="G4710"/>
  <c r="F4710"/>
  <c r="E4710"/>
  <c r="L4709"/>
  <c r="K4709"/>
  <c r="J4709"/>
  <c r="I4709"/>
  <c r="H4709"/>
  <c r="G4709"/>
  <c r="F4709"/>
  <c r="E4709"/>
  <c r="L4708"/>
  <c r="K4708"/>
  <c r="J4708"/>
  <c r="I4708"/>
  <c r="H4708"/>
  <c r="G4708"/>
  <c r="F4708"/>
  <c r="E4708"/>
  <c r="L4707"/>
  <c r="K4707"/>
  <c r="J4707"/>
  <c r="I4707"/>
  <c r="H4707"/>
  <c r="G4707"/>
  <c r="F4707"/>
  <c r="E4707"/>
  <c r="L4706"/>
  <c r="K4706"/>
  <c r="J4706"/>
  <c r="I4706"/>
  <c r="H4706"/>
  <c r="G4706"/>
  <c r="F4706"/>
  <c r="E4706"/>
  <c r="L4705"/>
  <c r="K4705"/>
  <c r="J4705"/>
  <c r="I4705"/>
  <c r="H4705"/>
  <c r="G4705"/>
  <c r="F4705"/>
  <c r="E4705"/>
  <c r="L4704"/>
  <c r="K4704"/>
  <c r="J4704"/>
  <c r="I4704"/>
  <c r="H4704"/>
  <c r="G4704"/>
  <c r="F4704"/>
  <c r="E4704"/>
  <c r="L4703"/>
  <c r="K4703"/>
  <c r="J4703"/>
  <c r="I4703"/>
  <c r="H4703"/>
  <c r="G4703"/>
  <c r="F4703"/>
  <c r="E4703"/>
  <c r="L4702"/>
  <c r="K4702"/>
  <c r="J4702"/>
  <c r="I4702"/>
  <c r="H4702"/>
  <c r="G4702"/>
  <c r="F4702"/>
  <c r="E4702"/>
  <c r="L4701"/>
  <c r="K4701"/>
  <c r="J4701"/>
  <c r="I4701"/>
  <c r="H4701"/>
  <c r="G4701"/>
  <c r="F4701"/>
  <c r="E4701"/>
  <c r="L4700"/>
  <c r="K4700"/>
  <c r="J4700"/>
  <c r="I4700"/>
  <c r="H4700"/>
  <c r="G4700"/>
  <c r="F4700"/>
  <c r="E4700"/>
  <c r="L4699"/>
  <c r="K4699"/>
  <c r="J4699"/>
  <c r="I4699"/>
  <c r="H4699"/>
  <c r="G4699"/>
  <c r="F4699"/>
  <c r="E4699"/>
  <c r="L4698"/>
  <c r="K4698"/>
  <c r="J4698"/>
  <c r="I4698"/>
  <c r="H4698"/>
  <c r="G4698"/>
  <c r="F4698"/>
  <c r="E4698"/>
  <c r="L4697"/>
  <c r="K4697"/>
  <c r="J4697"/>
  <c r="I4697"/>
  <c r="H4697"/>
  <c r="G4697"/>
  <c r="F4697"/>
  <c r="E4697"/>
  <c r="L4696"/>
  <c r="K4696"/>
  <c r="J4696"/>
  <c r="I4696"/>
  <c r="H4696"/>
  <c r="G4696"/>
  <c r="F4696"/>
  <c r="E4696"/>
  <c r="L4695"/>
  <c r="K4695"/>
  <c r="J4695"/>
  <c r="I4695"/>
  <c r="H4695"/>
  <c r="G4695"/>
  <c r="F4695"/>
  <c r="E4695"/>
  <c r="L4694"/>
  <c r="K4694"/>
  <c r="J4694"/>
  <c r="I4694"/>
  <c r="H4694"/>
  <c r="G4694"/>
  <c r="F4694"/>
  <c r="E4694"/>
  <c r="L4693"/>
  <c r="K4693"/>
  <c r="J4693"/>
  <c r="I4693"/>
  <c r="H4693"/>
  <c r="G4693"/>
  <c r="F4693"/>
  <c r="E4693"/>
  <c r="L4692"/>
  <c r="K4692"/>
  <c r="J4692"/>
  <c r="I4692"/>
  <c r="H4692"/>
  <c r="G4692"/>
  <c r="F4692"/>
  <c r="E4692"/>
  <c r="L4691"/>
  <c r="K4691"/>
  <c r="J4691"/>
  <c r="I4691"/>
  <c r="H4691"/>
  <c r="G4691"/>
  <c r="F4691"/>
  <c r="E4691"/>
  <c r="L4690"/>
  <c r="K4690"/>
  <c r="J4690"/>
  <c r="I4690"/>
  <c r="H4690"/>
  <c r="G4690"/>
  <c r="F4690"/>
  <c r="E4690"/>
  <c r="L4689"/>
  <c r="K4689"/>
  <c r="J4689"/>
  <c r="I4689"/>
  <c r="H4689"/>
  <c r="G4689"/>
  <c r="F4689"/>
  <c r="E4689"/>
  <c r="L4688"/>
  <c r="K4688"/>
  <c r="J4688"/>
  <c r="I4688"/>
  <c r="H4688"/>
  <c r="G4688"/>
  <c r="F4688"/>
  <c r="E4688"/>
  <c r="L4687"/>
  <c r="K4687"/>
  <c r="J4687"/>
  <c r="I4687"/>
  <c r="H4687"/>
  <c r="G4687"/>
  <c r="F4687"/>
  <c r="E4687"/>
  <c r="L4686"/>
  <c r="K4686"/>
  <c r="J4686"/>
  <c r="I4686"/>
  <c r="H4686"/>
  <c r="G4686"/>
  <c r="F4686"/>
  <c r="E4686"/>
  <c r="L4685"/>
  <c r="K4685"/>
  <c r="J4685"/>
  <c r="I4685"/>
  <c r="H4685"/>
  <c r="G4685"/>
  <c r="F4685"/>
  <c r="E4685"/>
  <c r="L4684"/>
  <c r="K4684"/>
  <c r="J4684"/>
  <c r="I4684"/>
  <c r="H4684"/>
  <c r="G4684"/>
  <c r="F4684"/>
  <c r="E4684"/>
  <c r="L4683"/>
  <c r="K4683"/>
  <c r="J4683"/>
  <c r="I4683"/>
  <c r="H4683"/>
  <c r="G4683"/>
  <c r="F4683"/>
  <c r="E4683"/>
  <c r="L4682"/>
  <c r="K4682"/>
  <c r="J4682"/>
  <c r="I4682"/>
  <c r="H4682"/>
  <c r="G4682"/>
  <c r="F4682"/>
  <c r="E4682"/>
  <c r="L4681"/>
  <c r="K4681"/>
  <c r="J4681"/>
  <c r="I4681"/>
  <c r="H4681"/>
  <c r="G4681"/>
  <c r="F4681"/>
  <c r="E4681"/>
  <c r="L4680"/>
  <c r="K4680"/>
  <c r="J4680"/>
  <c r="I4680"/>
  <c r="H4680"/>
  <c r="G4680"/>
  <c r="F4680"/>
  <c r="E4680"/>
  <c r="L4679"/>
  <c r="K4679"/>
  <c r="J4679"/>
  <c r="I4679"/>
  <c r="H4679"/>
  <c r="G4679"/>
  <c r="F4679"/>
  <c r="E4679"/>
  <c r="L4678"/>
  <c r="K4678"/>
  <c r="J4678"/>
  <c r="I4678"/>
  <c r="H4678"/>
  <c r="G4678"/>
  <c r="F4678"/>
  <c r="E4678"/>
  <c r="L4677"/>
  <c r="K4677"/>
  <c r="J4677"/>
  <c r="I4677"/>
  <c r="H4677"/>
  <c r="G4677"/>
  <c r="F4677"/>
  <c r="E4677"/>
  <c r="L4676"/>
  <c r="K4676"/>
  <c r="J4676"/>
  <c r="I4676"/>
  <c r="H4676"/>
  <c r="G4676"/>
  <c r="F4676"/>
  <c r="E4676"/>
  <c r="L4675"/>
  <c r="K4675"/>
  <c r="J4675"/>
  <c r="I4675"/>
  <c r="H4675"/>
  <c r="G4675"/>
  <c r="F4675"/>
  <c r="E4675"/>
  <c r="L4674"/>
  <c r="K4674"/>
  <c r="J4674"/>
  <c r="I4674"/>
  <c r="H4674"/>
  <c r="G4674"/>
  <c r="F4674"/>
  <c r="E4674"/>
  <c r="L4673"/>
  <c r="K4673"/>
  <c r="J4673"/>
  <c r="I4673"/>
  <c r="H4673"/>
  <c r="G4673"/>
  <c r="F4673"/>
  <c r="E4673"/>
  <c r="L4672"/>
  <c r="K4672"/>
  <c r="J4672"/>
  <c r="I4672"/>
  <c r="H4672"/>
  <c r="G4672"/>
  <c r="F4672"/>
  <c r="E4672"/>
  <c r="L4671"/>
  <c r="K4671"/>
  <c r="J4671"/>
  <c r="I4671"/>
  <c r="H4671"/>
  <c r="G4671"/>
  <c r="F4671"/>
  <c r="E4671"/>
  <c r="L4670"/>
  <c r="K4670"/>
  <c r="J4670"/>
  <c r="I4670"/>
  <c r="H4670"/>
  <c r="G4670"/>
  <c r="F4670"/>
  <c r="E4670"/>
  <c r="L4669"/>
  <c r="K4669"/>
  <c r="J4669"/>
  <c r="I4669"/>
  <c r="H4669"/>
  <c r="G4669"/>
  <c r="F4669"/>
  <c r="E4669"/>
  <c r="L4668"/>
  <c r="K4668"/>
  <c r="J4668"/>
  <c r="I4668"/>
  <c r="H4668"/>
  <c r="G4668"/>
  <c r="F4668"/>
  <c r="E4668"/>
  <c r="L4667"/>
  <c r="K4667"/>
  <c r="J4667"/>
  <c r="I4667"/>
  <c r="H4667"/>
  <c r="G4667"/>
  <c r="F4667"/>
  <c r="E4667"/>
  <c r="L4666"/>
  <c r="K4666"/>
  <c r="J4666"/>
  <c r="I4666"/>
  <c r="H4666"/>
  <c r="G4666"/>
  <c r="F4666"/>
  <c r="E4666"/>
  <c r="L4665"/>
  <c r="K4665"/>
  <c r="J4665"/>
  <c r="I4665"/>
  <c r="H4665"/>
  <c r="G4665"/>
  <c r="F4665"/>
  <c r="E4665"/>
  <c r="L4664"/>
  <c r="K4664"/>
  <c r="J4664"/>
  <c r="I4664"/>
  <c r="H4664"/>
  <c r="G4664"/>
  <c r="F4664"/>
  <c r="E4664"/>
  <c r="L4663"/>
  <c r="K4663"/>
  <c r="J4663"/>
  <c r="I4663"/>
  <c r="H4663"/>
  <c r="G4663"/>
  <c r="F4663"/>
  <c r="E4663"/>
  <c r="L4662"/>
  <c r="K4662"/>
  <c r="J4662"/>
  <c r="I4662"/>
  <c r="H4662"/>
  <c r="G4662"/>
  <c r="F4662"/>
  <c r="E4662"/>
  <c r="L4661"/>
  <c r="K4661"/>
  <c r="J4661"/>
  <c r="I4661"/>
  <c r="H4661"/>
  <c r="G4661"/>
  <c r="F4661"/>
  <c r="E4661"/>
  <c r="L4660"/>
  <c r="K4660"/>
  <c r="J4660"/>
  <c r="I4660"/>
  <c r="H4660"/>
  <c r="G4660"/>
  <c r="F4660"/>
  <c r="E4660"/>
  <c r="L4659"/>
  <c r="K4659"/>
  <c r="J4659"/>
  <c r="I4659"/>
  <c r="H4659"/>
  <c r="G4659"/>
  <c r="F4659"/>
  <c r="E4659"/>
  <c r="L4658"/>
  <c r="K4658"/>
  <c r="J4658"/>
  <c r="I4658"/>
  <c r="H4658"/>
  <c r="G4658"/>
  <c r="F4658"/>
  <c r="E4658"/>
  <c r="L4657"/>
  <c r="K4657"/>
  <c r="J4657"/>
  <c r="I4657"/>
  <c r="H4657"/>
  <c r="G4657"/>
  <c r="F4657"/>
  <c r="E4657"/>
  <c r="L4656"/>
  <c r="K4656"/>
  <c r="J4656"/>
  <c r="I4656"/>
  <c r="H4656"/>
  <c r="G4656"/>
  <c r="F4656"/>
  <c r="E4656"/>
  <c r="L4655"/>
  <c r="K4655"/>
  <c r="J4655"/>
  <c r="I4655"/>
  <c r="H4655"/>
  <c r="G4655"/>
  <c r="F4655"/>
  <c r="E4655"/>
  <c r="L4654"/>
  <c r="K4654"/>
  <c r="J4654"/>
  <c r="I4654"/>
  <c r="H4654"/>
  <c r="G4654"/>
  <c r="F4654"/>
  <c r="E4654"/>
  <c r="L4653"/>
  <c r="K4653"/>
  <c r="J4653"/>
  <c r="I4653"/>
  <c r="H4653"/>
  <c r="G4653"/>
  <c r="F4653"/>
  <c r="E4653"/>
  <c r="L4652"/>
  <c r="K4652"/>
  <c r="J4652"/>
  <c r="I4652"/>
  <c r="H4652"/>
  <c r="G4652"/>
  <c r="F4652"/>
  <c r="E4652"/>
  <c r="L4651"/>
  <c r="K4651"/>
  <c r="J4651"/>
  <c r="I4651"/>
  <c r="H4651"/>
  <c r="G4651"/>
  <c r="F4651"/>
  <c r="E4651"/>
  <c r="L4650"/>
  <c r="K4650"/>
  <c r="J4650"/>
  <c r="I4650"/>
  <c r="H4650"/>
  <c r="G4650"/>
  <c r="F4650"/>
  <c r="E4650"/>
  <c r="L4649"/>
  <c r="K4649"/>
  <c r="J4649"/>
  <c r="I4649"/>
  <c r="H4649"/>
  <c r="G4649"/>
  <c r="F4649"/>
  <c r="E4649"/>
  <c r="L4648"/>
  <c r="K4648"/>
  <c r="J4648"/>
  <c r="I4648"/>
  <c r="H4648"/>
  <c r="G4648"/>
  <c r="F4648"/>
  <c r="E4648"/>
  <c r="L4647"/>
  <c r="K4647"/>
  <c r="J4647"/>
  <c r="I4647"/>
  <c r="H4647"/>
  <c r="G4647"/>
  <c r="F4647"/>
  <c r="E4647"/>
  <c r="L4646"/>
  <c r="K4646"/>
  <c r="J4646"/>
  <c r="I4646"/>
  <c r="H4646"/>
  <c r="G4646"/>
  <c r="F4646"/>
  <c r="E4646"/>
  <c r="L4645"/>
  <c r="K4645"/>
  <c r="J4645"/>
  <c r="I4645"/>
  <c r="H4645"/>
  <c r="G4645"/>
  <c r="F4645"/>
  <c r="E4645"/>
  <c r="L4644"/>
  <c r="K4644"/>
  <c r="J4644"/>
  <c r="I4644"/>
  <c r="H4644"/>
  <c r="G4644"/>
  <c r="F4644"/>
  <c r="E4644"/>
  <c r="L4643"/>
  <c r="K4643"/>
  <c r="J4643"/>
  <c r="I4643"/>
  <c r="H4643"/>
  <c r="G4643"/>
  <c r="F4643"/>
  <c r="E4643"/>
  <c r="L4642"/>
  <c r="K4642"/>
  <c r="J4642"/>
  <c r="I4642"/>
  <c r="H4642"/>
  <c r="G4642"/>
  <c r="F4642"/>
  <c r="E4642"/>
  <c r="L4641"/>
  <c r="K4641"/>
  <c r="J4641"/>
  <c r="I4641"/>
  <c r="H4641"/>
  <c r="G4641"/>
  <c r="F4641"/>
  <c r="E4641"/>
  <c r="L4640"/>
  <c r="K4640"/>
  <c r="J4640"/>
  <c r="I4640"/>
  <c r="H4640"/>
  <c r="G4640"/>
  <c r="F4640"/>
  <c r="E4640"/>
  <c r="L4639"/>
  <c r="K4639"/>
  <c r="J4639"/>
  <c r="I4639"/>
  <c r="H4639"/>
  <c r="G4639"/>
  <c r="F4639"/>
  <c r="E4639"/>
  <c r="L4638"/>
  <c r="K4638"/>
  <c r="J4638"/>
  <c r="I4638"/>
  <c r="H4638"/>
  <c r="G4638"/>
  <c r="F4638"/>
  <c r="E4638"/>
  <c r="L4637"/>
  <c r="K4637"/>
  <c r="J4637"/>
  <c r="I4637"/>
  <c r="H4637"/>
  <c r="G4637"/>
  <c r="F4637"/>
  <c r="E4637"/>
  <c r="L4636"/>
  <c r="K4636"/>
  <c r="J4636"/>
  <c r="I4636"/>
  <c r="H4636"/>
  <c r="G4636"/>
  <c r="F4636"/>
  <c r="E4636"/>
  <c r="L4635"/>
  <c r="K4635"/>
  <c r="J4635"/>
  <c r="I4635"/>
  <c r="H4635"/>
  <c r="G4635"/>
  <c r="F4635"/>
  <c r="E4635"/>
  <c r="L4634"/>
  <c r="K4634"/>
  <c r="J4634"/>
  <c r="I4634"/>
  <c r="H4634"/>
  <c r="G4634"/>
  <c r="F4634"/>
  <c r="E4634"/>
  <c r="L4633"/>
  <c r="K4633"/>
  <c r="J4633"/>
  <c r="I4633"/>
  <c r="H4633"/>
  <c r="G4633"/>
  <c r="F4633"/>
  <c r="E4633"/>
  <c r="L4632"/>
  <c r="K4632"/>
  <c r="J4632"/>
  <c r="I4632"/>
  <c r="H4632"/>
  <c r="G4632"/>
  <c r="F4632"/>
  <c r="E4632"/>
  <c r="L4631"/>
  <c r="K4631"/>
  <c r="J4631"/>
  <c r="I4631"/>
  <c r="H4631"/>
  <c r="G4631"/>
  <c r="F4631"/>
  <c r="E4631"/>
  <c r="L4630"/>
  <c r="K4630"/>
  <c r="J4630"/>
  <c r="I4630"/>
  <c r="H4630"/>
  <c r="G4630"/>
  <c r="F4630"/>
  <c r="E4630"/>
  <c r="L4629"/>
  <c r="K4629"/>
  <c r="J4629"/>
  <c r="I4629"/>
  <c r="H4629"/>
  <c r="G4629"/>
  <c r="F4629"/>
  <c r="E4629"/>
  <c r="L4628"/>
  <c r="K4628"/>
  <c r="J4628"/>
  <c r="I4628"/>
  <c r="H4628"/>
  <c r="G4628"/>
  <c r="F4628"/>
  <c r="E4628"/>
  <c r="L4627"/>
  <c r="K4627"/>
  <c r="J4627"/>
  <c r="I4627"/>
  <c r="H4627"/>
  <c r="G4627"/>
  <c r="F4627"/>
  <c r="E4627"/>
  <c r="L4626"/>
  <c r="K4626"/>
  <c r="J4626"/>
  <c r="I4626"/>
  <c r="H4626"/>
  <c r="G4626"/>
  <c r="F4626"/>
  <c r="E4626"/>
  <c r="L4625"/>
  <c r="K4625"/>
  <c r="J4625"/>
  <c r="I4625"/>
  <c r="H4625"/>
  <c r="G4625"/>
  <c r="F4625"/>
  <c r="E4625"/>
  <c r="L4624"/>
  <c r="K4624"/>
  <c r="J4624"/>
  <c r="I4624"/>
  <c r="H4624"/>
  <c r="G4624"/>
  <c r="F4624"/>
  <c r="E4624"/>
  <c r="L4623"/>
  <c r="K4623"/>
  <c r="J4623"/>
  <c r="I4623"/>
  <c r="H4623"/>
  <c r="G4623"/>
  <c r="F4623"/>
  <c r="E4623"/>
  <c r="L4622"/>
  <c r="K4622"/>
  <c r="J4622"/>
  <c r="I4622"/>
  <c r="H4622"/>
  <c r="G4622"/>
  <c r="F4622"/>
  <c r="E4622"/>
  <c r="L4621"/>
  <c r="K4621"/>
  <c r="J4621"/>
  <c r="I4621"/>
  <c r="H4621"/>
  <c r="G4621"/>
  <c r="F4621"/>
  <c r="E4621"/>
  <c r="L4620"/>
  <c r="K4620"/>
  <c r="J4620"/>
  <c r="I4620"/>
  <c r="H4620"/>
  <c r="G4620"/>
  <c r="F4620"/>
  <c r="E4620"/>
  <c r="L4619"/>
  <c r="K4619"/>
  <c r="J4619"/>
  <c r="I4619"/>
  <c r="H4619"/>
  <c r="G4619"/>
  <c r="F4619"/>
  <c r="E4619"/>
  <c r="L4618"/>
  <c r="K4618"/>
  <c r="J4618"/>
  <c r="I4618"/>
  <c r="H4618"/>
  <c r="G4618"/>
  <c r="F4618"/>
  <c r="E4618"/>
  <c r="L4617"/>
  <c r="K4617"/>
  <c r="J4617"/>
  <c r="I4617"/>
  <c r="H4617"/>
  <c r="G4617"/>
  <c r="F4617"/>
  <c r="E4617"/>
  <c r="L4616"/>
  <c r="K4616"/>
  <c r="J4616"/>
  <c r="I4616"/>
  <c r="H4616"/>
  <c r="G4616"/>
  <c r="F4616"/>
  <c r="E4616"/>
  <c r="L4615"/>
  <c r="K4615"/>
  <c r="J4615"/>
  <c r="I4615"/>
  <c r="H4615"/>
  <c r="G4615"/>
  <c r="F4615"/>
  <c r="E4615"/>
  <c r="L4614"/>
  <c r="K4614"/>
  <c r="J4614"/>
  <c r="I4614"/>
  <c r="H4614"/>
  <c r="G4614"/>
  <c r="F4614"/>
  <c r="E4614"/>
  <c r="L4613"/>
  <c r="K4613"/>
  <c r="J4613"/>
  <c r="I4613"/>
  <c r="H4613"/>
  <c r="G4613"/>
  <c r="F4613"/>
  <c r="E4613"/>
  <c r="L4612"/>
  <c r="K4612"/>
  <c r="J4612"/>
  <c r="I4612"/>
  <c r="H4612"/>
  <c r="G4612"/>
  <c r="F4612"/>
  <c r="E4612"/>
  <c r="L4611"/>
  <c r="K4611"/>
  <c r="J4611"/>
  <c r="I4611"/>
  <c r="H4611"/>
  <c r="G4611"/>
  <c r="F4611"/>
  <c r="E4611"/>
  <c r="L4610"/>
  <c r="K4610"/>
  <c r="J4610"/>
  <c r="I4610"/>
  <c r="H4610"/>
  <c r="G4610"/>
  <c r="F4610"/>
  <c r="E4610"/>
  <c r="L4609"/>
  <c r="K4609"/>
  <c r="J4609"/>
  <c r="I4609"/>
  <c r="H4609"/>
  <c r="G4609"/>
  <c r="F4609"/>
  <c r="E4609"/>
  <c r="L4608"/>
  <c r="K4608"/>
  <c r="J4608"/>
  <c r="I4608"/>
  <c r="H4608"/>
  <c r="G4608"/>
  <c r="F4608"/>
  <c r="E4608"/>
  <c r="L4607"/>
  <c r="K4607"/>
  <c r="J4607"/>
  <c r="I4607"/>
  <c r="H4607"/>
  <c r="G4607"/>
  <c r="F4607"/>
  <c r="E4607"/>
  <c r="L4606"/>
  <c r="K4606"/>
  <c r="J4606"/>
  <c r="I4606"/>
  <c r="H4606"/>
  <c r="G4606"/>
  <c r="F4606"/>
  <c r="E4606"/>
  <c r="L4605"/>
  <c r="K4605"/>
  <c r="J4605"/>
  <c r="I4605"/>
  <c r="H4605"/>
  <c r="G4605"/>
  <c r="F4605"/>
  <c r="E4605"/>
  <c r="L4604"/>
  <c r="K4604"/>
  <c r="J4604"/>
  <c r="I4604"/>
  <c r="H4604"/>
  <c r="G4604"/>
  <c r="F4604"/>
  <c r="E4604"/>
  <c r="L4603"/>
  <c r="K4603"/>
  <c r="J4603"/>
  <c r="I4603"/>
  <c r="H4603"/>
  <c r="G4603"/>
  <c r="F4603"/>
  <c r="E4603"/>
  <c r="L4602"/>
  <c r="K4602"/>
  <c r="J4602"/>
  <c r="I4602"/>
  <c r="H4602"/>
  <c r="G4602"/>
  <c r="F4602"/>
  <c r="E4602"/>
  <c r="L4601"/>
  <c r="K4601"/>
  <c r="J4601"/>
  <c r="I4601"/>
  <c r="H4601"/>
  <c r="G4601"/>
  <c r="F4601"/>
  <c r="E4601"/>
  <c r="L4600"/>
  <c r="K4600"/>
  <c r="J4600"/>
  <c r="I4600"/>
  <c r="H4600"/>
  <c r="G4600"/>
  <c r="F4600"/>
  <c r="E4600"/>
  <c r="L4599"/>
  <c r="K4599"/>
  <c r="J4599"/>
  <c r="I4599"/>
  <c r="H4599"/>
  <c r="G4599"/>
  <c r="F4599"/>
  <c r="E4599"/>
  <c r="L4598"/>
  <c r="K4598"/>
  <c r="J4598"/>
  <c r="I4598"/>
  <c r="H4598"/>
  <c r="G4598"/>
  <c r="F4598"/>
  <c r="E4598"/>
  <c r="L4597"/>
  <c r="K4597"/>
  <c r="J4597"/>
  <c r="I4597"/>
  <c r="H4597"/>
  <c r="G4597"/>
  <c r="F4597"/>
  <c r="E4597"/>
  <c r="L4596"/>
  <c r="K4596"/>
  <c r="J4596"/>
  <c r="I4596"/>
  <c r="H4596"/>
  <c r="G4596"/>
  <c r="F4596"/>
  <c r="E4596"/>
  <c r="L4595"/>
  <c r="K4595"/>
  <c r="J4595"/>
  <c r="I4595"/>
  <c r="H4595"/>
  <c r="G4595"/>
  <c r="F4595"/>
  <c r="E4595"/>
  <c r="L4594"/>
  <c r="K4594"/>
  <c r="J4594"/>
  <c r="I4594"/>
  <c r="H4594"/>
  <c r="G4594"/>
  <c r="F4594"/>
  <c r="E4594"/>
  <c r="L4593"/>
  <c r="K4593"/>
  <c r="J4593"/>
  <c r="I4593"/>
  <c r="H4593"/>
  <c r="G4593"/>
  <c r="F4593"/>
  <c r="E4593"/>
  <c r="L4592"/>
  <c r="K4592"/>
  <c r="J4592"/>
  <c r="I4592"/>
  <c r="H4592"/>
  <c r="G4592"/>
  <c r="F4592"/>
  <c r="E4592"/>
  <c r="L4591"/>
  <c r="K4591"/>
  <c r="J4591"/>
  <c r="I4591"/>
  <c r="H4591"/>
  <c r="G4591"/>
  <c r="F4591"/>
  <c r="E4591"/>
  <c r="L4590"/>
  <c r="K4590"/>
  <c r="J4590"/>
  <c r="I4590"/>
  <c r="H4590"/>
  <c r="G4590"/>
  <c r="F4590"/>
  <c r="E4590"/>
  <c r="L4589"/>
  <c r="K4589"/>
  <c r="J4589"/>
  <c r="I4589"/>
  <c r="H4589"/>
  <c r="G4589"/>
  <c r="F4589"/>
  <c r="E4589"/>
  <c r="L4588"/>
  <c r="K4588"/>
  <c r="J4588"/>
  <c r="I4588"/>
  <c r="H4588"/>
  <c r="G4588"/>
  <c r="F4588"/>
  <c r="E4588"/>
  <c r="L4587"/>
  <c r="K4587"/>
  <c r="J4587"/>
  <c r="I4587"/>
  <c r="H4587"/>
  <c r="G4587"/>
  <c r="F4587"/>
  <c r="E4587"/>
  <c r="L4586"/>
  <c r="K4586"/>
  <c r="J4586"/>
  <c r="I4586"/>
  <c r="H4586"/>
  <c r="G4586"/>
  <c r="F4586"/>
  <c r="E4586"/>
  <c r="L4585"/>
  <c r="K4585"/>
  <c r="J4585"/>
  <c r="I4585"/>
  <c r="H4585"/>
  <c r="G4585"/>
  <c r="F4585"/>
  <c r="E4585"/>
  <c r="L4584"/>
  <c r="K4584"/>
  <c r="J4584"/>
  <c r="I4584"/>
  <c r="H4584"/>
  <c r="G4584"/>
  <c r="F4584"/>
  <c r="E4584"/>
  <c r="L4583"/>
  <c r="K4583"/>
  <c r="J4583"/>
  <c r="I4583"/>
  <c r="H4583"/>
  <c r="G4583"/>
  <c r="F4583"/>
  <c r="E4583"/>
  <c r="L4582"/>
  <c r="K4582"/>
  <c r="J4582"/>
  <c r="I4582"/>
  <c r="H4582"/>
  <c r="G4582"/>
  <c r="F4582"/>
  <c r="E4582"/>
  <c r="L4581"/>
  <c r="K4581"/>
  <c r="J4581"/>
  <c r="I4581"/>
  <c r="H4581"/>
  <c r="G4581"/>
  <c r="F4581"/>
  <c r="E4581"/>
  <c r="L4580"/>
  <c r="K4580"/>
  <c r="J4580"/>
  <c r="I4580"/>
  <c r="H4580"/>
  <c r="G4580"/>
  <c r="F4580"/>
  <c r="E4580"/>
  <c r="L4579"/>
  <c r="K4579"/>
  <c r="J4579"/>
  <c r="I4579"/>
  <c r="H4579"/>
  <c r="G4579"/>
  <c r="F4579"/>
  <c r="E4579"/>
  <c r="L4578"/>
  <c r="K4578"/>
  <c r="J4578"/>
  <c r="I4578"/>
  <c r="H4578"/>
  <c r="G4578"/>
  <c r="F4578"/>
  <c r="E4578"/>
  <c r="L4577"/>
  <c r="K4577"/>
  <c r="J4577"/>
  <c r="I4577"/>
  <c r="H4577"/>
  <c r="G4577"/>
  <c r="F4577"/>
  <c r="E4577"/>
  <c r="L4576"/>
  <c r="K4576"/>
  <c r="J4576"/>
  <c r="I4576"/>
  <c r="H4576"/>
  <c r="G4576"/>
  <c r="F4576"/>
  <c r="E4576"/>
  <c r="L4575"/>
  <c r="K4575"/>
  <c r="J4575"/>
  <c r="I4575"/>
  <c r="H4575"/>
  <c r="G4575"/>
  <c r="F4575"/>
  <c r="E4575"/>
  <c r="L4574"/>
  <c r="K4574"/>
  <c r="J4574"/>
  <c r="I4574"/>
  <c r="H4574"/>
  <c r="G4574"/>
  <c r="F4574"/>
  <c r="E4574"/>
  <c r="L4573"/>
  <c r="K4573"/>
  <c r="J4573"/>
  <c r="I4573"/>
  <c r="H4573"/>
  <c r="G4573"/>
  <c r="F4573"/>
  <c r="E4573"/>
  <c r="L4572"/>
  <c r="K4572"/>
  <c r="J4572"/>
  <c r="I4572"/>
  <c r="H4572"/>
  <c r="G4572"/>
  <c r="F4572"/>
  <c r="E4572"/>
  <c r="L4571"/>
  <c r="K4571"/>
  <c r="J4571"/>
  <c r="I4571"/>
  <c r="H4571"/>
  <c r="G4571"/>
  <c r="F4571"/>
  <c r="E4571"/>
  <c r="L4570"/>
  <c r="K4570"/>
  <c r="J4570"/>
  <c r="I4570"/>
  <c r="H4570"/>
  <c r="G4570"/>
  <c r="F4570"/>
  <c r="E4570"/>
  <c r="L4569"/>
  <c r="K4569"/>
  <c r="J4569"/>
  <c r="I4569"/>
  <c r="H4569"/>
  <c r="G4569"/>
  <c r="F4569"/>
  <c r="E4569"/>
  <c r="L4568"/>
  <c r="K4568"/>
  <c r="J4568"/>
  <c r="I4568"/>
  <c r="H4568"/>
  <c r="G4568"/>
  <c r="F4568"/>
  <c r="E4568"/>
  <c r="L4567"/>
  <c r="K4567"/>
  <c r="J4567"/>
  <c r="I4567"/>
  <c r="H4567"/>
  <c r="G4567"/>
  <c r="F4567"/>
  <c r="E4567"/>
  <c r="L4566"/>
  <c r="K4566"/>
  <c r="J4566"/>
  <c r="I4566"/>
  <c r="H4566"/>
  <c r="G4566"/>
  <c r="F4566"/>
  <c r="E4566"/>
  <c r="L4565"/>
  <c r="K4565"/>
  <c r="J4565"/>
  <c r="I4565"/>
  <c r="H4565"/>
  <c r="G4565"/>
  <c r="F4565"/>
  <c r="E4565"/>
  <c r="L4564"/>
  <c r="K4564"/>
  <c r="J4564"/>
  <c r="I4564"/>
  <c r="H4564"/>
  <c r="G4564"/>
  <c r="F4564"/>
  <c r="E4564"/>
  <c r="L4563"/>
  <c r="K4563"/>
  <c r="J4563"/>
  <c r="I4563"/>
  <c r="H4563"/>
  <c r="G4563"/>
  <c r="F4563"/>
  <c r="E4563"/>
  <c r="L4562"/>
  <c r="K4562"/>
  <c r="J4562"/>
  <c r="I4562"/>
  <c r="H4562"/>
  <c r="G4562"/>
  <c r="F4562"/>
  <c r="E4562"/>
  <c r="L4561"/>
  <c r="K4561"/>
  <c r="J4561"/>
  <c r="I4561"/>
  <c r="H4561"/>
  <c r="G4561"/>
  <c r="F4561"/>
  <c r="E4561"/>
  <c r="L4560"/>
  <c r="K4560"/>
  <c r="J4560"/>
  <c r="I4560"/>
  <c r="H4560"/>
  <c r="G4560"/>
  <c r="F4560"/>
  <c r="E4560"/>
  <c r="L4559"/>
  <c r="K4559"/>
  <c r="J4559"/>
  <c r="I4559"/>
  <c r="H4559"/>
  <c r="G4559"/>
  <c r="F4559"/>
  <c r="E4559"/>
  <c r="L4558"/>
  <c r="K4558"/>
  <c r="J4558"/>
  <c r="I4558"/>
  <c r="H4558"/>
  <c r="G4558"/>
  <c r="F4558"/>
  <c r="E4558"/>
  <c r="L4557"/>
  <c r="K4557"/>
  <c r="J4557"/>
  <c r="I4557"/>
  <c r="H4557"/>
  <c r="G4557"/>
  <c r="F4557"/>
  <c r="E4557"/>
  <c r="L4556"/>
  <c r="K4556"/>
  <c r="J4556"/>
  <c r="I4556"/>
  <c r="H4556"/>
  <c r="G4556"/>
  <c r="F4556"/>
  <c r="E4556"/>
  <c r="L4555"/>
  <c r="K4555"/>
  <c r="J4555"/>
  <c r="I4555"/>
  <c r="H4555"/>
  <c r="G4555"/>
  <c r="F4555"/>
  <c r="E4555"/>
  <c r="L4554"/>
  <c r="K4554"/>
  <c r="J4554"/>
  <c r="I4554"/>
  <c r="H4554"/>
  <c r="G4554"/>
  <c r="F4554"/>
  <c r="E4554"/>
  <c r="L4553"/>
  <c r="K4553"/>
  <c r="J4553"/>
  <c r="I4553"/>
  <c r="H4553"/>
  <c r="G4553"/>
  <c r="F4553"/>
  <c r="E4553"/>
  <c r="L4552"/>
  <c r="K4552"/>
  <c r="J4552"/>
  <c r="I4552"/>
  <c r="H4552"/>
  <c r="G4552"/>
  <c r="F4552"/>
  <c r="E4552"/>
  <c r="L4551"/>
  <c r="K4551"/>
  <c r="J4551"/>
  <c r="I4551"/>
  <c r="H4551"/>
  <c r="G4551"/>
  <c r="F4551"/>
  <c r="E4551"/>
  <c r="L4550"/>
  <c r="K4550"/>
  <c r="J4550"/>
  <c r="I4550"/>
  <c r="H4550"/>
  <c r="G4550"/>
  <c r="F4550"/>
  <c r="E4550"/>
  <c r="L4549"/>
  <c r="K4549"/>
  <c r="J4549"/>
  <c r="I4549"/>
  <c r="H4549"/>
  <c r="G4549"/>
  <c r="F4549"/>
  <c r="E4549"/>
  <c r="L4548"/>
  <c r="K4548"/>
  <c r="J4548"/>
  <c r="I4548"/>
  <c r="H4548"/>
  <c r="G4548"/>
  <c r="F4548"/>
  <c r="E4548"/>
  <c r="L4547"/>
  <c r="K4547"/>
  <c r="J4547"/>
  <c r="I4547"/>
  <c r="H4547"/>
  <c r="G4547"/>
  <c r="F4547"/>
  <c r="E4547"/>
  <c r="L4546"/>
  <c r="K4546"/>
  <c r="J4546"/>
  <c r="I4546"/>
  <c r="H4546"/>
  <c r="G4546"/>
  <c r="F4546"/>
  <c r="E4546"/>
  <c r="L4545"/>
  <c r="K4545"/>
  <c r="J4545"/>
  <c r="I4545"/>
  <c r="H4545"/>
  <c r="G4545"/>
  <c r="F4545"/>
  <c r="E4545"/>
  <c r="L4544"/>
  <c r="K4544"/>
  <c r="J4544"/>
  <c r="I4544"/>
  <c r="H4544"/>
  <c r="G4544"/>
  <c r="F4544"/>
  <c r="E4544"/>
  <c r="L4543"/>
  <c r="K4543"/>
  <c r="J4543"/>
  <c r="I4543"/>
  <c r="H4543"/>
  <c r="G4543"/>
  <c r="F4543"/>
  <c r="E4543"/>
  <c r="L4542"/>
  <c r="K4542"/>
  <c r="J4542"/>
  <c r="I4542"/>
  <c r="H4542"/>
  <c r="G4542"/>
  <c r="F4542"/>
  <c r="E4542"/>
  <c r="L4541"/>
  <c r="K4541"/>
  <c r="J4541"/>
  <c r="I4541"/>
  <c r="H4541"/>
  <c r="G4541"/>
  <c r="F4541"/>
  <c r="E4541"/>
  <c r="L4540"/>
  <c r="K4540"/>
  <c r="J4540"/>
  <c r="I4540"/>
  <c r="H4540"/>
  <c r="G4540"/>
  <c r="F4540"/>
  <c r="E4540"/>
  <c r="L4539"/>
  <c r="K4539"/>
  <c r="J4539"/>
  <c r="I4539"/>
  <c r="H4539"/>
  <c r="G4539"/>
  <c r="F4539"/>
  <c r="E4539"/>
  <c r="L4538"/>
  <c r="K4538"/>
  <c r="J4538"/>
  <c r="I4538"/>
  <c r="H4538"/>
  <c r="G4538"/>
  <c r="F4538"/>
  <c r="E4538"/>
  <c r="L4537"/>
  <c r="K4537"/>
  <c r="J4537"/>
  <c r="I4537"/>
  <c r="H4537"/>
  <c r="G4537"/>
  <c r="F4537"/>
  <c r="E4537"/>
  <c r="L4536"/>
  <c r="K4536"/>
  <c r="J4536"/>
  <c r="I4536"/>
  <c r="H4536"/>
  <c r="G4536"/>
  <c r="F4536"/>
  <c r="E4536"/>
  <c r="L4535"/>
  <c r="K4535"/>
  <c r="J4535"/>
  <c r="I4535"/>
  <c r="H4535"/>
  <c r="G4535"/>
  <c r="F4535"/>
  <c r="E4535"/>
  <c r="L4534"/>
  <c r="K4534"/>
  <c r="J4534"/>
  <c r="I4534"/>
  <c r="H4534"/>
  <c r="G4534"/>
  <c r="F4534"/>
  <c r="E4534"/>
  <c r="L4533"/>
  <c r="K4533"/>
  <c r="J4533"/>
  <c r="I4533"/>
  <c r="H4533"/>
  <c r="G4533"/>
  <c r="F4533"/>
  <c r="E4533"/>
  <c r="L4532"/>
  <c r="K4532"/>
  <c r="J4532"/>
  <c r="I4532"/>
  <c r="H4532"/>
  <c r="G4532"/>
  <c r="F4532"/>
  <c r="E4532"/>
  <c r="L4531"/>
  <c r="K4531"/>
  <c r="J4531"/>
  <c r="I4531"/>
  <c r="H4531"/>
  <c r="G4531"/>
  <c r="F4531"/>
  <c r="E4531"/>
  <c r="L4530"/>
  <c r="K4530"/>
  <c r="J4530"/>
  <c r="I4530"/>
  <c r="H4530"/>
  <c r="G4530"/>
  <c r="F4530"/>
  <c r="E4530"/>
  <c r="L4529"/>
  <c r="K4529"/>
  <c r="J4529"/>
  <c r="I4529"/>
  <c r="H4529"/>
  <c r="G4529"/>
  <c r="F4529"/>
  <c r="E4529"/>
  <c r="L4528"/>
  <c r="K4528"/>
  <c r="J4528"/>
  <c r="I4528"/>
  <c r="H4528"/>
  <c r="G4528"/>
  <c r="F4528"/>
  <c r="E4528"/>
  <c r="L4527"/>
  <c r="K4527"/>
  <c r="J4527"/>
  <c r="I4527"/>
  <c r="H4527"/>
  <c r="G4527"/>
  <c r="F4527"/>
  <c r="E4527"/>
  <c r="L4526"/>
  <c r="K4526"/>
  <c r="J4526"/>
  <c r="I4526"/>
  <c r="H4526"/>
  <c r="G4526"/>
  <c r="F4526"/>
  <c r="E4526"/>
  <c r="L4525"/>
  <c r="K4525"/>
  <c r="J4525"/>
  <c r="I4525"/>
  <c r="H4525"/>
  <c r="G4525"/>
  <c r="F4525"/>
  <c r="E4525"/>
  <c r="L4524"/>
  <c r="K4524"/>
  <c r="J4524"/>
  <c r="I4524"/>
  <c r="H4524"/>
  <c r="G4524"/>
  <c r="F4524"/>
  <c r="E4524"/>
  <c r="L4523"/>
  <c r="K4523"/>
  <c r="J4523"/>
  <c r="I4523"/>
  <c r="H4523"/>
  <c r="G4523"/>
  <c r="F4523"/>
  <c r="E4523"/>
  <c r="L4522"/>
  <c r="K4522"/>
  <c r="J4522"/>
  <c r="I4522"/>
  <c r="H4522"/>
  <c r="G4522"/>
  <c r="F4522"/>
  <c r="E4522"/>
  <c r="L4521"/>
  <c r="K4521"/>
  <c r="J4521"/>
  <c r="I4521"/>
  <c r="H4521"/>
  <c r="G4521"/>
  <c r="F4521"/>
  <c r="E4521"/>
  <c r="L4520"/>
  <c r="K4520"/>
  <c r="J4520"/>
  <c r="I4520"/>
  <c r="H4520"/>
  <c r="G4520"/>
  <c r="F4520"/>
  <c r="E4520"/>
  <c r="L4519"/>
  <c r="K4519"/>
  <c r="J4519"/>
  <c r="I4519"/>
  <c r="H4519"/>
  <c r="G4519"/>
  <c r="F4519"/>
  <c r="E4519"/>
  <c r="L4518"/>
  <c r="K4518"/>
  <c r="J4518"/>
  <c r="I4518"/>
  <c r="H4518"/>
  <c r="G4518"/>
  <c r="F4518"/>
  <c r="E4518"/>
  <c r="L4517"/>
  <c r="K4517"/>
  <c r="J4517"/>
  <c r="I4517"/>
  <c r="H4517"/>
  <c r="G4517"/>
  <c r="F4517"/>
  <c r="E4517"/>
  <c r="L4516"/>
  <c r="K4516"/>
  <c r="J4516"/>
  <c r="I4516"/>
  <c r="H4516"/>
  <c r="G4516"/>
  <c r="F4516"/>
  <c r="E4516"/>
  <c r="L4515"/>
  <c r="K4515"/>
  <c r="J4515"/>
  <c r="I4515"/>
  <c r="H4515"/>
  <c r="G4515"/>
  <c r="F4515"/>
  <c r="E4515"/>
  <c r="L4514"/>
  <c r="K4514"/>
  <c r="J4514"/>
  <c r="I4514"/>
  <c r="H4514"/>
  <c r="G4514"/>
  <c r="F4514"/>
  <c r="E4514"/>
  <c r="L4513"/>
  <c r="K4513"/>
  <c r="J4513"/>
  <c r="I4513"/>
  <c r="H4513"/>
  <c r="G4513"/>
  <c r="F4513"/>
  <c r="E4513"/>
  <c r="L4512"/>
  <c r="K4512"/>
  <c r="J4512"/>
  <c r="I4512"/>
  <c r="H4512"/>
  <c r="G4512"/>
  <c r="F4512"/>
  <c r="E4512"/>
  <c r="L4511"/>
  <c r="K4511"/>
  <c r="J4511"/>
  <c r="I4511"/>
  <c r="H4511"/>
  <c r="G4511"/>
  <c r="F4511"/>
  <c r="E4511"/>
  <c r="L4510"/>
  <c r="K4510"/>
  <c r="J4510"/>
  <c r="I4510"/>
  <c r="H4510"/>
  <c r="G4510"/>
  <c r="F4510"/>
  <c r="E4510"/>
  <c r="L4509"/>
  <c r="K4509"/>
  <c r="J4509"/>
  <c r="I4509"/>
  <c r="H4509"/>
  <c r="G4509"/>
  <c r="F4509"/>
  <c r="E4509"/>
  <c r="L4508"/>
  <c r="K4508"/>
  <c r="J4508"/>
  <c r="I4508"/>
  <c r="H4508"/>
  <c r="G4508"/>
  <c r="F4508"/>
  <c r="E4508"/>
  <c r="L4507"/>
  <c r="K4507"/>
  <c r="J4507"/>
  <c r="I4507"/>
  <c r="H4507"/>
  <c r="G4507"/>
  <c r="F4507"/>
  <c r="E4507"/>
  <c r="L4506"/>
  <c r="K4506"/>
  <c r="J4506"/>
  <c r="I4506"/>
  <c r="H4506"/>
  <c r="G4506"/>
  <c r="F4506"/>
  <c r="E4506"/>
  <c r="L4505"/>
  <c r="K4505"/>
  <c r="J4505"/>
  <c r="I4505"/>
  <c r="H4505"/>
  <c r="G4505"/>
  <c r="F4505"/>
  <c r="E4505"/>
  <c r="L4504"/>
  <c r="K4504"/>
  <c r="J4504"/>
  <c r="I4504"/>
  <c r="H4504"/>
  <c r="G4504"/>
  <c r="F4504"/>
  <c r="E4504"/>
  <c r="L4503"/>
  <c r="K4503"/>
  <c r="J4503"/>
  <c r="I4503"/>
  <c r="H4503"/>
  <c r="G4503"/>
  <c r="F4503"/>
  <c r="E4503"/>
  <c r="L4502"/>
  <c r="K4502"/>
  <c r="J4502"/>
  <c r="I4502"/>
  <c r="H4502"/>
  <c r="G4502"/>
  <c r="F4502"/>
  <c r="E4502"/>
  <c r="L4501"/>
  <c r="K4501"/>
  <c r="J4501"/>
  <c r="I4501"/>
  <c r="H4501"/>
  <c r="G4501"/>
  <c r="F4501"/>
  <c r="E4501"/>
  <c r="L4500"/>
  <c r="K4500"/>
  <c r="J4500"/>
  <c r="I4500"/>
  <c r="H4500"/>
  <c r="G4500"/>
  <c r="F4500"/>
  <c r="E4500"/>
  <c r="L4499"/>
  <c r="K4499"/>
  <c r="J4499"/>
  <c r="I4499"/>
  <c r="H4499"/>
  <c r="G4499"/>
  <c r="F4499"/>
  <c r="E4499"/>
  <c r="L4498"/>
  <c r="K4498"/>
  <c r="J4498"/>
  <c r="I4498"/>
  <c r="H4498"/>
  <c r="G4498"/>
  <c r="F4498"/>
  <c r="E4498"/>
  <c r="L4497"/>
  <c r="K4497"/>
  <c r="J4497"/>
  <c r="I4497"/>
  <c r="H4497"/>
  <c r="G4497"/>
  <c r="F4497"/>
  <c r="E4497"/>
  <c r="L4496"/>
  <c r="K4496"/>
  <c r="J4496"/>
  <c r="I4496"/>
  <c r="H4496"/>
  <c r="G4496"/>
  <c r="F4496"/>
  <c r="E4496"/>
  <c r="L4495"/>
  <c r="K4495"/>
  <c r="J4495"/>
  <c r="I4495"/>
  <c r="H4495"/>
  <c r="G4495"/>
  <c r="F4495"/>
  <c r="E4495"/>
  <c r="L4494"/>
  <c r="K4494"/>
  <c r="J4494"/>
  <c r="I4494"/>
  <c r="H4494"/>
  <c r="G4494"/>
  <c r="F4494"/>
  <c r="E4494"/>
  <c r="L4493"/>
  <c r="K4493"/>
  <c r="J4493"/>
  <c r="I4493"/>
  <c r="H4493"/>
  <c r="G4493"/>
  <c r="F4493"/>
  <c r="E4493"/>
  <c r="L4492"/>
  <c r="K4492"/>
  <c r="J4492"/>
  <c r="I4492"/>
  <c r="H4492"/>
  <c r="G4492"/>
  <c r="F4492"/>
  <c r="E4492"/>
  <c r="L4491"/>
  <c r="K4491"/>
  <c r="J4491"/>
  <c r="I4491"/>
  <c r="H4491"/>
  <c r="G4491"/>
  <c r="F4491"/>
  <c r="E4491"/>
  <c r="L4490"/>
  <c r="K4490"/>
  <c r="J4490"/>
  <c r="I4490"/>
  <c r="H4490"/>
  <c r="G4490"/>
  <c r="F4490"/>
  <c r="E4490"/>
  <c r="L4489"/>
  <c r="K4489"/>
  <c r="J4489"/>
  <c r="I4489"/>
  <c r="H4489"/>
  <c r="G4489"/>
  <c r="F4489"/>
  <c r="E4489"/>
  <c r="L4488"/>
  <c r="K4488"/>
  <c r="J4488"/>
  <c r="I4488"/>
  <c r="H4488"/>
  <c r="G4488"/>
  <c r="F4488"/>
  <c r="E4488"/>
  <c r="L4487"/>
  <c r="K4487"/>
  <c r="J4487"/>
  <c r="I4487"/>
  <c r="H4487"/>
  <c r="G4487"/>
  <c r="F4487"/>
  <c r="E4487"/>
  <c r="L4486"/>
  <c r="K4486"/>
  <c r="J4486"/>
  <c r="I4486"/>
  <c r="H4486"/>
  <c r="G4486"/>
  <c r="F4486"/>
  <c r="E4486"/>
  <c r="L4485"/>
  <c r="K4485"/>
  <c r="J4485"/>
  <c r="I4485"/>
  <c r="H4485"/>
  <c r="G4485"/>
  <c r="F4485"/>
  <c r="E4485"/>
  <c r="L4484"/>
  <c r="K4484"/>
  <c r="J4484"/>
  <c r="I4484"/>
  <c r="H4484"/>
  <c r="G4484"/>
  <c r="F4484"/>
  <c r="E4484"/>
  <c r="L4483"/>
  <c r="K4483"/>
  <c r="J4483"/>
  <c r="I4483"/>
  <c r="H4483"/>
  <c r="G4483"/>
  <c r="F4483"/>
  <c r="E4483"/>
  <c r="L4482"/>
  <c r="K4482"/>
  <c r="J4482"/>
  <c r="I4482"/>
  <c r="H4482"/>
  <c r="G4482"/>
  <c r="F4482"/>
  <c r="E4482"/>
  <c r="L4481"/>
  <c r="K4481"/>
  <c r="J4481"/>
  <c r="I4481"/>
  <c r="H4481"/>
  <c r="G4481"/>
  <c r="F4481"/>
  <c r="E4481"/>
  <c r="L4480"/>
  <c r="K4480"/>
  <c r="J4480"/>
  <c r="I4480"/>
  <c r="H4480"/>
  <c r="G4480"/>
  <c r="F4480"/>
  <c r="E4480"/>
  <c r="L4479"/>
  <c r="K4479"/>
  <c r="J4479"/>
  <c r="I4479"/>
  <c r="H4479"/>
  <c r="G4479"/>
  <c r="F4479"/>
  <c r="E4479"/>
  <c r="L4478"/>
  <c r="K4478"/>
  <c r="J4478"/>
  <c r="I4478"/>
  <c r="H4478"/>
  <c r="G4478"/>
  <c r="F4478"/>
  <c r="E4478"/>
  <c r="L4477"/>
  <c r="K4477"/>
  <c r="J4477"/>
  <c r="I4477"/>
  <c r="H4477"/>
  <c r="G4477"/>
  <c r="F4477"/>
  <c r="E4477"/>
  <c r="L4476"/>
  <c r="K4476"/>
  <c r="J4476"/>
  <c r="I4476"/>
  <c r="H4476"/>
  <c r="G4476"/>
  <c r="F4476"/>
  <c r="E4476"/>
  <c r="L4475"/>
  <c r="K4475"/>
  <c r="J4475"/>
  <c r="I4475"/>
  <c r="H4475"/>
  <c r="G4475"/>
  <c r="F4475"/>
  <c r="E4475"/>
  <c r="L4474"/>
  <c r="K4474"/>
  <c r="J4474"/>
  <c r="I4474"/>
  <c r="H4474"/>
  <c r="G4474"/>
  <c r="F4474"/>
  <c r="E4474"/>
  <c r="L4473"/>
  <c r="K4473"/>
  <c r="J4473"/>
  <c r="I4473"/>
  <c r="H4473"/>
  <c r="G4473"/>
  <c r="F4473"/>
  <c r="E4473"/>
  <c r="L4472"/>
  <c r="K4472"/>
  <c r="J4472"/>
  <c r="I4472"/>
  <c r="H4472"/>
  <c r="G4472"/>
  <c r="F4472"/>
  <c r="E4472"/>
  <c r="L4471"/>
  <c r="K4471"/>
  <c r="J4471"/>
  <c r="I4471"/>
  <c r="H4471"/>
  <c r="G4471"/>
  <c r="F4471"/>
  <c r="E4471"/>
  <c r="L4470"/>
  <c r="K4470"/>
  <c r="J4470"/>
  <c r="I4470"/>
  <c r="H4470"/>
  <c r="G4470"/>
  <c r="F4470"/>
  <c r="E4470"/>
  <c r="L4469"/>
  <c r="K4469"/>
  <c r="J4469"/>
  <c r="I4469"/>
  <c r="H4469"/>
  <c r="G4469"/>
  <c r="F4469"/>
  <c r="E4469"/>
  <c r="L4468"/>
  <c r="K4468"/>
  <c r="J4468"/>
  <c r="I4468"/>
  <c r="H4468"/>
  <c r="G4468"/>
  <c r="F4468"/>
  <c r="E4468"/>
  <c r="L4467"/>
  <c r="K4467"/>
  <c r="J4467"/>
  <c r="I4467"/>
  <c r="H4467"/>
  <c r="G4467"/>
  <c r="F4467"/>
  <c r="E4467"/>
  <c r="L4466"/>
  <c r="K4466"/>
  <c r="J4466"/>
  <c r="I4466"/>
  <c r="H4466"/>
  <c r="G4466"/>
  <c r="F4466"/>
  <c r="E4466"/>
  <c r="L4465"/>
  <c r="K4465"/>
  <c r="J4465"/>
  <c r="I4465"/>
  <c r="H4465"/>
  <c r="G4465"/>
  <c r="F4465"/>
  <c r="E4465"/>
  <c r="L4464"/>
  <c r="K4464"/>
  <c r="J4464"/>
  <c r="I4464"/>
  <c r="H4464"/>
  <c r="G4464"/>
  <c r="F4464"/>
  <c r="E4464"/>
  <c r="L4463"/>
  <c r="K4463"/>
  <c r="J4463"/>
  <c r="I4463"/>
  <c r="H4463"/>
  <c r="G4463"/>
  <c r="F4463"/>
  <c r="E4463"/>
  <c r="L4462"/>
  <c r="K4462"/>
  <c r="J4462"/>
  <c r="I4462"/>
  <c r="H4462"/>
  <c r="G4462"/>
  <c r="F4462"/>
  <c r="E4462"/>
  <c r="L4461"/>
  <c r="K4461"/>
  <c r="J4461"/>
  <c r="I4461"/>
  <c r="H4461"/>
  <c r="G4461"/>
  <c r="F4461"/>
  <c r="E4461"/>
  <c r="L4460"/>
  <c r="K4460"/>
  <c r="J4460"/>
  <c r="I4460"/>
  <c r="H4460"/>
  <c r="G4460"/>
  <c r="F4460"/>
  <c r="E4460"/>
  <c r="L4459"/>
  <c r="K4459"/>
  <c r="J4459"/>
  <c r="I4459"/>
  <c r="H4459"/>
  <c r="G4459"/>
  <c r="F4459"/>
  <c r="E4459"/>
  <c r="L4458"/>
  <c r="K4458"/>
  <c r="J4458"/>
  <c r="I4458"/>
  <c r="H4458"/>
  <c r="G4458"/>
  <c r="F4458"/>
  <c r="E4458"/>
  <c r="L4457"/>
  <c r="K4457"/>
  <c r="J4457"/>
  <c r="I4457"/>
  <c r="H4457"/>
  <c r="G4457"/>
  <c r="F4457"/>
  <c r="E4457"/>
  <c r="L4456"/>
  <c r="K4456"/>
  <c r="J4456"/>
  <c r="I4456"/>
  <c r="H4456"/>
  <c r="G4456"/>
  <c r="F4456"/>
  <c r="E4456"/>
  <c r="L4455"/>
  <c r="K4455"/>
  <c r="J4455"/>
  <c r="I4455"/>
  <c r="H4455"/>
  <c r="G4455"/>
  <c r="F4455"/>
  <c r="E4455"/>
  <c r="L4454"/>
  <c r="K4454"/>
  <c r="J4454"/>
  <c r="I4454"/>
  <c r="H4454"/>
  <c r="G4454"/>
  <c r="F4454"/>
  <c r="E4454"/>
  <c r="L4453"/>
  <c r="K4453"/>
  <c r="J4453"/>
  <c r="I4453"/>
  <c r="H4453"/>
  <c r="G4453"/>
  <c r="F4453"/>
  <c r="E4453"/>
  <c r="L4452"/>
  <c r="K4452"/>
  <c r="J4452"/>
  <c r="I4452"/>
  <c r="H4452"/>
  <c r="G4452"/>
  <c r="F4452"/>
  <c r="E4452"/>
  <c r="L4451"/>
  <c r="K4451"/>
  <c r="J4451"/>
  <c r="I4451"/>
  <c r="H4451"/>
  <c r="G4451"/>
  <c r="F4451"/>
  <c r="E4451"/>
  <c r="L4450"/>
  <c r="K4450"/>
  <c r="J4450"/>
  <c r="I4450"/>
  <c r="H4450"/>
  <c r="G4450"/>
  <c r="F4450"/>
  <c r="E4450"/>
  <c r="L4449"/>
  <c r="K4449"/>
  <c r="J4449"/>
  <c r="I4449"/>
  <c r="H4449"/>
  <c r="G4449"/>
  <c r="F4449"/>
  <c r="E4449"/>
  <c r="L4448"/>
  <c r="K4448"/>
  <c r="J4448"/>
  <c r="I4448"/>
  <c r="H4448"/>
  <c r="G4448"/>
  <c r="F4448"/>
  <c r="E4448"/>
  <c r="L4447"/>
  <c r="K4447"/>
  <c r="J4447"/>
  <c r="I4447"/>
  <c r="H4447"/>
  <c r="G4447"/>
  <c r="F4447"/>
  <c r="E4447"/>
  <c r="L4446"/>
  <c r="K4446"/>
  <c r="J4446"/>
  <c r="I4446"/>
  <c r="H4446"/>
  <c r="G4446"/>
  <c r="F4446"/>
  <c r="E4446"/>
  <c r="L4445"/>
  <c r="K4445"/>
  <c r="J4445"/>
  <c r="I4445"/>
  <c r="H4445"/>
  <c r="G4445"/>
  <c r="F4445"/>
  <c r="E4445"/>
  <c r="L4444"/>
  <c r="K4444"/>
  <c r="J4444"/>
  <c r="I4444"/>
  <c r="H4444"/>
  <c r="G4444"/>
  <c r="F4444"/>
  <c r="E4444"/>
  <c r="L4443"/>
  <c r="K4443"/>
  <c r="J4443"/>
  <c r="I4443"/>
  <c r="H4443"/>
  <c r="G4443"/>
  <c r="F4443"/>
  <c r="E4443"/>
  <c r="L4442"/>
  <c r="K4442"/>
  <c r="J4442"/>
  <c r="I4442"/>
  <c r="H4442"/>
  <c r="G4442"/>
  <c r="F4442"/>
  <c r="E4442"/>
  <c r="L4441"/>
  <c r="K4441"/>
  <c r="J4441"/>
  <c r="I4441"/>
  <c r="H4441"/>
  <c r="G4441"/>
  <c r="F4441"/>
  <c r="E4441"/>
  <c r="L4440"/>
  <c r="K4440"/>
  <c r="J4440"/>
  <c r="I4440"/>
  <c r="H4440"/>
  <c r="G4440"/>
  <c r="F4440"/>
  <c r="E4440"/>
  <c r="L4439"/>
  <c r="K4439"/>
  <c r="J4439"/>
  <c r="I4439"/>
  <c r="H4439"/>
  <c r="G4439"/>
  <c r="F4439"/>
  <c r="E4439"/>
  <c r="L4438"/>
  <c r="K4438"/>
  <c r="J4438"/>
  <c r="I4438"/>
  <c r="H4438"/>
  <c r="G4438"/>
  <c r="F4438"/>
  <c r="E4438"/>
  <c r="L4437"/>
  <c r="K4437"/>
  <c r="J4437"/>
  <c r="I4437"/>
  <c r="H4437"/>
  <c r="G4437"/>
  <c r="F4437"/>
  <c r="E4437"/>
  <c r="L4436"/>
  <c r="K4436"/>
  <c r="J4436"/>
  <c r="I4436"/>
  <c r="H4436"/>
  <c r="G4436"/>
  <c r="F4436"/>
  <c r="E4436"/>
  <c r="L4435"/>
  <c r="K4435"/>
  <c r="J4435"/>
  <c r="I4435"/>
  <c r="H4435"/>
  <c r="G4435"/>
  <c r="F4435"/>
  <c r="E4435"/>
  <c r="L4434"/>
  <c r="K4434"/>
  <c r="J4434"/>
  <c r="I4434"/>
  <c r="H4434"/>
  <c r="G4434"/>
  <c r="F4434"/>
  <c r="E4434"/>
  <c r="L4433"/>
  <c r="K4433"/>
  <c r="J4433"/>
  <c r="I4433"/>
  <c r="H4433"/>
  <c r="G4433"/>
  <c r="F4433"/>
  <c r="E4433"/>
  <c r="L4432"/>
  <c r="K4432"/>
  <c r="J4432"/>
  <c r="I4432"/>
  <c r="H4432"/>
  <c r="G4432"/>
  <c r="F4432"/>
  <c r="E4432"/>
  <c r="L4431"/>
  <c r="K4431"/>
  <c r="J4431"/>
  <c r="I4431"/>
  <c r="H4431"/>
  <c r="G4431"/>
  <c r="F4431"/>
  <c r="E4431"/>
  <c r="L4430"/>
  <c r="K4430"/>
  <c r="J4430"/>
  <c r="I4430"/>
  <c r="H4430"/>
  <c r="G4430"/>
  <c r="F4430"/>
  <c r="E4430"/>
  <c r="L4429"/>
  <c r="K4429"/>
  <c r="J4429"/>
  <c r="I4429"/>
  <c r="H4429"/>
  <c r="G4429"/>
  <c r="F4429"/>
  <c r="E4429"/>
  <c r="L4428"/>
  <c r="K4428"/>
  <c r="J4428"/>
  <c r="I4428"/>
  <c r="H4428"/>
  <c r="G4428"/>
  <c r="F4428"/>
  <c r="E4428"/>
  <c r="L4427"/>
  <c r="K4427"/>
  <c r="J4427"/>
  <c r="I4427"/>
  <c r="H4427"/>
  <c r="G4427"/>
  <c r="F4427"/>
  <c r="E4427"/>
  <c r="L4426"/>
  <c r="K4426"/>
  <c r="J4426"/>
  <c r="I4426"/>
  <c r="H4426"/>
  <c r="G4426"/>
  <c r="F4426"/>
  <c r="E4426"/>
  <c r="L4425"/>
  <c r="K4425"/>
  <c r="J4425"/>
  <c r="I4425"/>
  <c r="H4425"/>
  <c r="G4425"/>
  <c r="F4425"/>
  <c r="E4425"/>
  <c r="L4424"/>
  <c r="K4424"/>
  <c r="J4424"/>
  <c r="I4424"/>
  <c r="H4424"/>
  <c r="G4424"/>
  <c r="F4424"/>
  <c r="E4424"/>
  <c r="L4423"/>
  <c r="K4423"/>
  <c r="J4423"/>
  <c r="I4423"/>
  <c r="H4423"/>
  <c r="G4423"/>
  <c r="F4423"/>
  <c r="E4423"/>
  <c r="L4422"/>
  <c r="K4422"/>
  <c r="J4422"/>
  <c r="I4422"/>
  <c r="H4422"/>
  <c r="G4422"/>
  <c r="F4422"/>
  <c r="E4422"/>
  <c r="L4421"/>
  <c r="K4421"/>
  <c r="J4421"/>
  <c r="I4421"/>
  <c r="H4421"/>
  <c r="G4421"/>
  <c r="F4421"/>
  <c r="E4421"/>
  <c r="L4420"/>
  <c r="K4420"/>
  <c r="J4420"/>
  <c r="I4420"/>
  <c r="H4420"/>
  <c r="G4420"/>
  <c r="F4420"/>
  <c r="E4420"/>
  <c r="L4419"/>
  <c r="K4419"/>
  <c r="J4419"/>
  <c r="I4419"/>
  <c r="H4419"/>
  <c r="G4419"/>
  <c r="F4419"/>
  <c r="E4419"/>
  <c r="L4418"/>
  <c r="K4418"/>
  <c r="J4418"/>
  <c r="I4418"/>
  <c r="H4418"/>
  <c r="G4418"/>
  <c r="F4418"/>
  <c r="E4418"/>
  <c r="L4417"/>
  <c r="K4417"/>
  <c r="J4417"/>
  <c r="I4417"/>
  <c r="H4417"/>
  <c r="G4417"/>
  <c r="F4417"/>
  <c r="E4417"/>
  <c r="L4416"/>
  <c r="K4416"/>
  <c r="J4416"/>
  <c r="I4416"/>
  <c r="H4416"/>
  <c r="G4416"/>
  <c r="F4416"/>
  <c r="E4416"/>
  <c r="L4415"/>
  <c r="K4415"/>
  <c r="J4415"/>
  <c r="I4415"/>
  <c r="H4415"/>
  <c r="G4415"/>
  <c r="F4415"/>
  <c r="E4415"/>
  <c r="L4414"/>
  <c r="K4414"/>
  <c r="J4414"/>
  <c r="I4414"/>
  <c r="H4414"/>
  <c r="G4414"/>
  <c r="F4414"/>
  <c r="E4414"/>
  <c r="L4413"/>
  <c r="K4413"/>
  <c r="J4413"/>
  <c r="I4413"/>
  <c r="H4413"/>
  <c r="G4413"/>
  <c r="F4413"/>
  <c r="E4413"/>
  <c r="L4412"/>
  <c r="K4412"/>
  <c r="J4412"/>
  <c r="I4412"/>
  <c r="H4412"/>
  <c r="G4412"/>
  <c r="F4412"/>
  <c r="E4412"/>
  <c r="L4411"/>
  <c r="K4411"/>
  <c r="J4411"/>
  <c r="I4411"/>
  <c r="H4411"/>
  <c r="G4411"/>
  <c r="F4411"/>
  <c r="E4411"/>
  <c r="L4410"/>
  <c r="K4410"/>
  <c r="J4410"/>
  <c r="I4410"/>
  <c r="H4410"/>
  <c r="G4410"/>
  <c r="F4410"/>
  <c r="E4410"/>
  <c r="L4409"/>
  <c r="K4409"/>
  <c r="J4409"/>
  <c r="I4409"/>
  <c r="H4409"/>
  <c r="G4409"/>
  <c r="F4409"/>
  <c r="E4409"/>
  <c r="L4408"/>
  <c r="K4408"/>
  <c r="J4408"/>
  <c r="I4408"/>
  <c r="H4408"/>
  <c r="G4408"/>
  <c r="F4408"/>
  <c r="E4408"/>
  <c r="L4407"/>
  <c r="K4407"/>
  <c r="J4407"/>
  <c r="I4407"/>
  <c r="H4407"/>
  <c r="G4407"/>
  <c r="F4407"/>
  <c r="E4407"/>
  <c r="L4406"/>
  <c r="K4406"/>
  <c r="J4406"/>
  <c r="I4406"/>
  <c r="H4406"/>
  <c r="G4406"/>
  <c r="F4406"/>
  <c r="E4406"/>
  <c r="L4405"/>
  <c r="K4405"/>
  <c r="J4405"/>
  <c r="I4405"/>
  <c r="H4405"/>
  <c r="G4405"/>
  <c r="F4405"/>
  <c r="E4405"/>
  <c r="L4404"/>
  <c r="K4404"/>
  <c r="J4404"/>
  <c r="I4404"/>
  <c r="H4404"/>
  <c r="G4404"/>
  <c r="F4404"/>
  <c r="E4404"/>
  <c r="L4403"/>
  <c r="K4403"/>
  <c r="J4403"/>
  <c r="I4403"/>
  <c r="H4403"/>
  <c r="G4403"/>
  <c r="F4403"/>
  <c r="E4403"/>
  <c r="L4402"/>
  <c r="K4402"/>
  <c r="J4402"/>
  <c r="I4402"/>
  <c r="H4402"/>
  <c r="G4402"/>
  <c r="F4402"/>
  <c r="E4402"/>
  <c r="L4401"/>
  <c r="K4401"/>
  <c r="J4401"/>
  <c r="I4401"/>
  <c r="H4401"/>
  <c r="G4401"/>
  <c r="F4401"/>
  <c r="E4401"/>
  <c r="L4400"/>
  <c r="K4400"/>
  <c r="J4400"/>
  <c r="I4400"/>
  <c r="H4400"/>
  <c r="G4400"/>
  <c r="F4400"/>
  <c r="E4400"/>
  <c r="L4399"/>
  <c r="K4399"/>
  <c r="J4399"/>
  <c r="I4399"/>
  <c r="H4399"/>
  <c r="G4399"/>
  <c r="F4399"/>
  <c r="E4399"/>
  <c r="L4398"/>
  <c r="K4398"/>
  <c r="J4398"/>
  <c r="I4398"/>
  <c r="H4398"/>
  <c r="G4398"/>
  <c r="F4398"/>
  <c r="E4398"/>
  <c r="L4397"/>
  <c r="K4397"/>
  <c r="J4397"/>
  <c r="I4397"/>
  <c r="H4397"/>
  <c r="G4397"/>
  <c r="F4397"/>
  <c r="E4397"/>
  <c r="L4396"/>
  <c r="K4396"/>
  <c r="J4396"/>
  <c r="I4396"/>
  <c r="H4396"/>
  <c r="G4396"/>
  <c r="F4396"/>
  <c r="E4396"/>
  <c r="L4395"/>
  <c r="K4395"/>
  <c r="J4395"/>
  <c r="I4395"/>
  <c r="H4395"/>
  <c r="G4395"/>
  <c r="F4395"/>
  <c r="E4395"/>
  <c r="L4394"/>
  <c r="K4394"/>
  <c r="J4394"/>
  <c r="I4394"/>
  <c r="H4394"/>
  <c r="G4394"/>
  <c r="F4394"/>
  <c r="E4394"/>
  <c r="L4393"/>
  <c r="K4393"/>
  <c r="J4393"/>
  <c r="I4393"/>
  <c r="H4393"/>
  <c r="G4393"/>
  <c r="F4393"/>
  <c r="E4393"/>
  <c r="L4392"/>
  <c r="K4392"/>
  <c r="J4392"/>
  <c r="I4392"/>
  <c r="H4392"/>
  <c r="G4392"/>
  <c r="F4392"/>
  <c r="E4392"/>
  <c r="L4391"/>
  <c r="K4391"/>
  <c r="J4391"/>
  <c r="I4391"/>
  <c r="H4391"/>
  <c r="G4391"/>
  <c r="F4391"/>
  <c r="E4391"/>
  <c r="L4390"/>
  <c r="K4390"/>
  <c r="J4390"/>
  <c r="I4390"/>
  <c r="H4390"/>
  <c r="G4390"/>
  <c r="F4390"/>
  <c r="E4390"/>
  <c r="L4389"/>
  <c r="K4389"/>
  <c r="J4389"/>
  <c r="I4389"/>
  <c r="H4389"/>
  <c r="G4389"/>
  <c r="F4389"/>
  <c r="E4389"/>
  <c r="L4388"/>
  <c r="K4388"/>
  <c r="J4388"/>
  <c r="I4388"/>
  <c r="H4388"/>
  <c r="G4388"/>
  <c r="F4388"/>
  <c r="E4388"/>
  <c r="L4387"/>
  <c r="K4387"/>
  <c r="J4387"/>
  <c r="I4387"/>
  <c r="H4387"/>
  <c r="G4387"/>
  <c r="F4387"/>
  <c r="E4387"/>
  <c r="L4386"/>
  <c r="K4386"/>
  <c r="J4386"/>
  <c r="I4386"/>
  <c r="H4386"/>
  <c r="G4386"/>
  <c r="F4386"/>
  <c r="E4386"/>
  <c r="L4385"/>
  <c r="K4385"/>
  <c r="J4385"/>
  <c r="I4385"/>
  <c r="H4385"/>
  <c r="G4385"/>
  <c r="F4385"/>
  <c r="E4385"/>
  <c r="L4384"/>
  <c r="K4384"/>
  <c r="J4384"/>
  <c r="I4384"/>
  <c r="H4384"/>
  <c r="G4384"/>
  <c r="F4384"/>
  <c r="E4384"/>
  <c r="L4383"/>
  <c r="K4383"/>
  <c r="J4383"/>
  <c r="I4383"/>
  <c r="H4383"/>
  <c r="G4383"/>
  <c r="F4383"/>
  <c r="E4383"/>
  <c r="L4382"/>
  <c r="K4382"/>
  <c r="J4382"/>
  <c r="I4382"/>
  <c r="H4382"/>
  <c r="G4382"/>
  <c r="F4382"/>
  <c r="E4382"/>
  <c r="L4381"/>
  <c r="K4381"/>
  <c r="J4381"/>
  <c r="I4381"/>
  <c r="H4381"/>
  <c r="G4381"/>
  <c r="F4381"/>
  <c r="E4381"/>
  <c r="L4380"/>
  <c r="K4380"/>
  <c r="J4380"/>
  <c r="I4380"/>
  <c r="H4380"/>
  <c r="G4380"/>
  <c r="F4380"/>
  <c r="E4380"/>
  <c r="L4379"/>
  <c r="K4379"/>
  <c r="J4379"/>
  <c r="I4379"/>
  <c r="H4379"/>
  <c r="G4379"/>
  <c r="F4379"/>
  <c r="E4379"/>
  <c r="L4378"/>
  <c r="K4378"/>
  <c r="J4378"/>
  <c r="I4378"/>
  <c r="H4378"/>
  <c r="G4378"/>
  <c r="F4378"/>
  <c r="E4378"/>
  <c r="L4377"/>
  <c r="K4377"/>
  <c r="J4377"/>
  <c r="I4377"/>
  <c r="H4377"/>
  <c r="G4377"/>
  <c r="F4377"/>
  <c r="E4377"/>
  <c r="L4376"/>
  <c r="K4376"/>
  <c r="J4376"/>
  <c r="I4376"/>
  <c r="H4376"/>
  <c r="G4376"/>
  <c r="F4376"/>
  <c r="E4376"/>
  <c r="L4375"/>
  <c r="K4375"/>
  <c r="J4375"/>
  <c r="I4375"/>
  <c r="H4375"/>
  <c r="G4375"/>
  <c r="F4375"/>
  <c r="E4375"/>
  <c r="L4374"/>
  <c r="K4374"/>
  <c r="J4374"/>
  <c r="I4374"/>
  <c r="H4374"/>
  <c r="G4374"/>
  <c r="F4374"/>
  <c r="E4374"/>
  <c r="L4373"/>
  <c r="K4373"/>
  <c r="J4373"/>
  <c r="I4373"/>
  <c r="H4373"/>
  <c r="G4373"/>
  <c r="F4373"/>
  <c r="E4373"/>
  <c r="L4372"/>
  <c r="K4372"/>
  <c r="J4372"/>
  <c r="I4372"/>
  <c r="H4372"/>
  <c r="G4372"/>
  <c r="F4372"/>
  <c r="E4372"/>
  <c r="L4371"/>
  <c r="K4371"/>
  <c r="J4371"/>
  <c r="I4371"/>
  <c r="H4371"/>
  <c r="G4371"/>
  <c r="F4371"/>
  <c r="E4371"/>
  <c r="L4370"/>
  <c r="K4370"/>
  <c r="J4370"/>
  <c r="I4370"/>
  <c r="H4370"/>
  <c r="G4370"/>
  <c r="F4370"/>
  <c r="E4370"/>
  <c r="L4369"/>
  <c r="K4369"/>
  <c r="J4369"/>
  <c r="I4369"/>
  <c r="H4369"/>
  <c r="G4369"/>
  <c r="F4369"/>
  <c r="E4369"/>
  <c r="L4368"/>
  <c r="K4368"/>
  <c r="J4368"/>
  <c r="I4368"/>
  <c r="H4368"/>
  <c r="G4368"/>
  <c r="F4368"/>
  <c r="E4368"/>
  <c r="L4367"/>
  <c r="K4367"/>
  <c r="J4367"/>
  <c r="I4367"/>
  <c r="H4367"/>
  <c r="G4367"/>
  <c r="F4367"/>
  <c r="E4367"/>
  <c r="L4366"/>
  <c r="K4366"/>
  <c r="J4366"/>
  <c r="I4366"/>
  <c r="H4366"/>
  <c r="G4366"/>
  <c r="F4366"/>
  <c r="E4366"/>
  <c r="L4365"/>
  <c r="K4365"/>
  <c r="J4365"/>
  <c r="I4365"/>
  <c r="H4365"/>
  <c r="G4365"/>
  <c r="F4365"/>
  <c r="E4365"/>
  <c r="L4364"/>
  <c r="K4364"/>
  <c r="J4364"/>
  <c r="I4364"/>
  <c r="H4364"/>
  <c r="G4364"/>
  <c r="F4364"/>
  <c r="E4364"/>
  <c r="L4363"/>
  <c r="K4363"/>
  <c r="J4363"/>
  <c r="I4363"/>
  <c r="H4363"/>
  <c r="G4363"/>
  <c r="F4363"/>
  <c r="E4363"/>
  <c r="L4362"/>
  <c r="K4362"/>
  <c r="J4362"/>
  <c r="I4362"/>
  <c r="H4362"/>
  <c r="G4362"/>
  <c r="F4362"/>
  <c r="E4362"/>
  <c r="L4361"/>
  <c r="K4361"/>
  <c r="J4361"/>
  <c r="I4361"/>
  <c r="H4361"/>
  <c r="G4361"/>
  <c r="F4361"/>
  <c r="E4361"/>
  <c r="L4360"/>
  <c r="K4360"/>
  <c r="J4360"/>
  <c r="I4360"/>
  <c r="H4360"/>
  <c r="G4360"/>
  <c r="F4360"/>
  <c r="E4360"/>
  <c r="L4359"/>
  <c r="K4359"/>
  <c r="J4359"/>
  <c r="I4359"/>
  <c r="H4359"/>
  <c r="G4359"/>
  <c r="F4359"/>
  <c r="E4359"/>
  <c r="L4358"/>
  <c r="K4358"/>
  <c r="J4358"/>
  <c r="I4358"/>
  <c r="H4358"/>
  <c r="G4358"/>
  <c r="F4358"/>
  <c r="E4358"/>
  <c r="L4357"/>
  <c r="K4357"/>
  <c r="J4357"/>
  <c r="I4357"/>
  <c r="H4357"/>
  <c r="G4357"/>
  <c r="F4357"/>
  <c r="E4357"/>
  <c r="L4356"/>
  <c r="K4356"/>
  <c r="J4356"/>
  <c r="I4356"/>
  <c r="H4356"/>
  <c r="G4356"/>
  <c r="F4356"/>
  <c r="E4356"/>
  <c r="L4355"/>
  <c r="K4355"/>
  <c r="J4355"/>
  <c r="I4355"/>
  <c r="H4355"/>
  <c r="G4355"/>
  <c r="F4355"/>
  <c r="E4355"/>
  <c r="L4354"/>
  <c r="K4354"/>
  <c r="J4354"/>
  <c r="I4354"/>
  <c r="H4354"/>
  <c r="G4354"/>
  <c r="F4354"/>
  <c r="E4354"/>
  <c r="L4353"/>
  <c r="K4353"/>
  <c r="J4353"/>
  <c r="I4353"/>
  <c r="H4353"/>
  <c r="G4353"/>
  <c r="F4353"/>
  <c r="E4353"/>
  <c r="L4352"/>
  <c r="K4352"/>
  <c r="J4352"/>
  <c r="I4352"/>
  <c r="H4352"/>
  <c r="G4352"/>
  <c r="F4352"/>
  <c r="E4352"/>
  <c r="L4351"/>
  <c r="K4351"/>
  <c r="J4351"/>
  <c r="I4351"/>
  <c r="H4351"/>
  <c r="G4351"/>
  <c r="F4351"/>
  <c r="E4351"/>
  <c r="L4350"/>
  <c r="K4350"/>
  <c r="J4350"/>
  <c r="I4350"/>
  <c r="H4350"/>
  <c r="G4350"/>
  <c r="F4350"/>
  <c r="E4350"/>
  <c r="L4349"/>
  <c r="K4349"/>
  <c r="J4349"/>
  <c r="I4349"/>
  <c r="H4349"/>
  <c r="G4349"/>
  <c r="F4349"/>
  <c r="E4349"/>
  <c r="L4348"/>
  <c r="K4348"/>
  <c r="J4348"/>
  <c r="I4348"/>
  <c r="H4348"/>
  <c r="G4348"/>
  <c r="F4348"/>
  <c r="E4348"/>
  <c r="L4347"/>
  <c r="K4347"/>
  <c r="J4347"/>
  <c r="I4347"/>
  <c r="H4347"/>
  <c r="G4347"/>
  <c r="F4347"/>
  <c r="E4347"/>
  <c r="L4346"/>
  <c r="K4346"/>
  <c r="J4346"/>
  <c r="I4346"/>
  <c r="H4346"/>
  <c r="G4346"/>
  <c r="F4346"/>
  <c r="E4346"/>
  <c r="L4345"/>
  <c r="K4345"/>
  <c r="J4345"/>
  <c r="I4345"/>
  <c r="H4345"/>
  <c r="G4345"/>
  <c r="F4345"/>
  <c r="E4345"/>
  <c r="L4344"/>
  <c r="K4344"/>
  <c r="J4344"/>
  <c r="I4344"/>
  <c r="H4344"/>
  <c r="G4344"/>
  <c r="F4344"/>
  <c r="E4344"/>
  <c r="L4343"/>
  <c r="K4343"/>
  <c r="J4343"/>
  <c r="I4343"/>
  <c r="H4343"/>
  <c r="G4343"/>
  <c r="F4343"/>
  <c r="E4343"/>
  <c r="L4342"/>
  <c r="K4342"/>
  <c r="J4342"/>
  <c r="I4342"/>
  <c r="H4342"/>
  <c r="G4342"/>
  <c r="F4342"/>
  <c r="E4342"/>
  <c r="L4341"/>
  <c r="K4341"/>
  <c r="J4341"/>
  <c r="I4341"/>
  <c r="H4341"/>
  <c r="G4341"/>
  <c r="F4341"/>
  <c r="E4341"/>
  <c r="L4340"/>
  <c r="K4340"/>
  <c r="J4340"/>
  <c r="I4340"/>
  <c r="H4340"/>
  <c r="G4340"/>
  <c r="F4340"/>
  <c r="E4340"/>
  <c r="L4339"/>
  <c r="K4339"/>
  <c r="J4339"/>
  <c r="I4339"/>
  <c r="H4339"/>
  <c r="G4339"/>
  <c r="F4339"/>
  <c r="E4339"/>
  <c r="L4338"/>
  <c r="K4338"/>
  <c r="J4338"/>
  <c r="I4338"/>
  <c r="H4338"/>
  <c r="G4338"/>
  <c r="F4338"/>
  <c r="E4338"/>
  <c r="L4337"/>
  <c r="K4337"/>
  <c r="J4337"/>
  <c r="I4337"/>
  <c r="H4337"/>
  <c r="G4337"/>
  <c r="F4337"/>
  <c r="E4337"/>
  <c r="L4336"/>
  <c r="K4336"/>
  <c r="J4336"/>
  <c r="I4336"/>
  <c r="H4336"/>
  <c r="G4336"/>
  <c r="F4336"/>
  <c r="E4336"/>
  <c r="L4335"/>
  <c r="K4335"/>
  <c r="J4335"/>
  <c r="I4335"/>
  <c r="H4335"/>
  <c r="G4335"/>
  <c r="F4335"/>
  <c r="E4335"/>
  <c r="L4334"/>
  <c r="K4334"/>
  <c r="J4334"/>
  <c r="I4334"/>
  <c r="H4334"/>
  <c r="G4334"/>
  <c r="F4334"/>
  <c r="E4334"/>
  <c r="L4333"/>
  <c r="K4333"/>
  <c r="J4333"/>
  <c r="I4333"/>
  <c r="H4333"/>
  <c r="G4333"/>
  <c r="F4333"/>
  <c r="E4333"/>
  <c r="L4332"/>
  <c r="K4332"/>
  <c r="J4332"/>
  <c r="I4332"/>
  <c r="H4332"/>
  <c r="G4332"/>
  <c r="F4332"/>
  <c r="E4332"/>
  <c r="L4331"/>
  <c r="K4331"/>
  <c r="J4331"/>
  <c r="I4331"/>
  <c r="H4331"/>
  <c r="G4331"/>
  <c r="F4331"/>
  <c r="E4331"/>
  <c r="L4330"/>
  <c r="K4330"/>
  <c r="J4330"/>
  <c r="I4330"/>
  <c r="H4330"/>
  <c r="G4330"/>
  <c r="F4330"/>
  <c r="E4330"/>
  <c r="L4329"/>
  <c r="K4329"/>
  <c r="J4329"/>
  <c r="I4329"/>
  <c r="H4329"/>
  <c r="G4329"/>
  <c r="F4329"/>
  <c r="E4329"/>
  <c r="L4328"/>
  <c r="K4328"/>
  <c r="J4328"/>
  <c r="I4328"/>
  <c r="H4328"/>
  <c r="G4328"/>
  <c r="F4328"/>
  <c r="E4328"/>
  <c r="L4327"/>
  <c r="K4327"/>
  <c r="J4327"/>
  <c r="I4327"/>
  <c r="H4327"/>
  <c r="G4327"/>
  <c r="F4327"/>
  <c r="E4327"/>
  <c r="L4326"/>
  <c r="K4326"/>
  <c r="J4326"/>
  <c r="I4326"/>
  <c r="H4326"/>
  <c r="G4326"/>
  <c r="F4326"/>
  <c r="E4326"/>
  <c r="L4325"/>
  <c r="K4325"/>
  <c r="J4325"/>
  <c r="I4325"/>
  <c r="H4325"/>
  <c r="G4325"/>
  <c r="F4325"/>
  <c r="E4325"/>
  <c r="L4324"/>
  <c r="K4324"/>
  <c r="J4324"/>
  <c r="I4324"/>
  <c r="H4324"/>
  <c r="G4324"/>
  <c r="F4324"/>
  <c r="E4324"/>
  <c r="L4323"/>
  <c r="K4323"/>
  <c r="J4323"/>
  <c r="I4323"/>
  <c r="H4323"/>
  <c r="G4323"/>
  <c r="F4323"/>
  <c r="E4323"/>
  <c r="L4322"/>
  <c r="K4322"/>
  <c r="J4322"/>
  <c r="I4322"/>
  <c r="H4322"/>
  <c r="G4322"/>
  <c r="F4322"/>
  <c r="E4322"/>
  <c r="L4321"/>
  <c r="K4321"/>
  <c r="J4321"/>
  <c r="I4321"/>
  <c r="H4321"/>
  <c r="G4321"/>
  <c r="F4321"/>
  <c r="E4321"/>
  <c r="L4320"/>
  <c r="K4320"/>
  <c r="J4320"/>
  <c r="I4320"/>
  <c r="H4320"/>
  <c r="G4320"/>
  <c r="F4320"/>
  <c r="E4320"/>
  <c r="L4319"/>
  <c r="K4319"/>
  <c r="J4319"/>
  <c r="I4319"/>
  <c r="H4319"/>
  <c r="G4319"/>
  <c r="F4319"/>
  <c r="E4319"/>
  <c r="L4318"/>
  <c r="K4318"/>
  <c r="J4318"/>
  <c r="I4318"/>
  <c r="H4318"/>
  <c r="G4318"/>
  <c r="F4318"/>
  <c r="E4318"/>
  <c r="L4317"/>
  <c r="K4317"/>
  <c r="J4317"/>
  <c r="I4317"/>
  <c r="H4317"/>
  <c r="G4317"/>
  <c r="F4317"/>
  <c r="E4317"/>
  <c r="L4316"/>
  <c r="K4316"/>
  <c r="J4316"/>
  <c r="I4316"/>
  <c r="H4316"/>
  <c r="G4316"/>
  <c r="F4316"/>
  <c r="E4316"/>
  <c r="L4315"/>
  <c r="K4315"/>
  <c r="J4315"/>
  <c r="I4315"/>
  <c r="H4315"/>
  <c r="G4315"/>
  <c r="F4315"/>
  <c r="E4315"/>
  <c r="L4314"/>
  <c r="K4314"/>
  <c r="J4314"/>
  <c r="I4314"/>
  <c r="H4314"/>
  <c r="G4314"/>
  <c r="F4314"/>
  <c r="E4314"/>
  <c r="L4313"/>
  <c r="K4313"/>
  <c r="J4313"/>
  <c r="I4313"/>
  <c r="H4313"/>
  <c r="G4313"/>
  <c r="F4313"/>
  <c r="E4313"/>
  <c r="L4312"/>
  <c r="K4312"/>
  <c r="J4312"/>
  <c r="I4312"/>
  <c r="H4312"/>
  <c r="G4312"/>
  <c r="F4312"/>
  <c r="E4312"/>
  <c r="L4311"/>
  <c r="K4311"/>
  <c r="J4311"/>
  <c r="I4311"/>
  <c r="H4311"/>
  <c r="G4311"/>
  <c r="F4311"/>
  <c r="E4311"/>
  <c r="L4310"/>
  <c r="K4310"/>
  <c r="J4310"/>
  <c r="I4310"/>
  <c r="H4310"/>
  <c r="G4310"/>
  <c r="F4310"/>
  <c r="E4310"/>
  <c r="L4309"/>
  <c r="K4309"/>
  <c r="J4309"/>
  <c r="I4309"/>
  <c r="H4309"/>
  <c r="G4309"/>
  <c r="F4309"/>
  <c r="E4309"/>
  <c r="L4308"/>
  <c r="K4308"/>
  <c r="J4308"/>
  <c r="I4308"/>
  <c r="H4308"/>
  <c r="G4308"/>
  <c r="F4308"/>
  <c r="E4308"/>
  <c r="L4307"/>
  <c r="K4307"/>
  <c r="J4307"/>
  <c r="I4307"/>
  <c r="H4307"/>
  <c r="G4307"/>
  <c r="F4307"/>
  <c r="E4307"/>
  <c r="L4306"/>
  <c r="K4306"/>
  <c r="J4306"/>
  <c r="I4306"/>
  <c r="H4306"/>
  <c r="G4306"/>
  <c r="F4306"/>
  <c r="E4306"/>
  <c r="L4305"/>
  <c r="K4305"/>
  <c r="J4305"/>
  <c r="I4305"/>
  <c r="H4305"/>
  <c r="G4305"/>
  <c r="F4305"/>
  <c r="E4305"/>
  <c r="L4304"/>
  <c r="K4304"/>
  <c r="J4304"/>
  <c r="I4304"/>
  <c r="H4304"/>
  <c r="G4304"/>
  <c r="F4304"/>
  <c r="E4304"/>
  <c r="L4303"/>
  <c r="K4303"/>
  <c r="J4303"/>
  <c r="I4303"/>
  <c r="H4303"/>
  <c r="G4303"/>
  <c r="F4303"/>
  <c r="E4303"/>
  <c r="L4302"/>
  <c r="K4302"/>
  <c r="J4302"/>
  <c r="I4302"/>
  <c r="H4302"/>
  <c r="G4302"/>
  <c r="F4302"/>
  <c r="E4302"/>
  <c r="L4301"/>
  <c r="K4301"/>
  <c r="J4301"/>
  <c r="I4301"/>
  <c r="H4301"/>
  <c r="G4301"/>
  <c r="F4301"/>
  <c r="E4301"/>
  <c r="L4300"/>
  <c r="K4300"/>
  <c r="J4300"/>
  <c r="I4300"/>
  <c r="H4300"/>
  <c r="G4300"/>
  <c r="F4300"/>
  <c r="E4300"/>
  <c r="L4299"/>
  <c r="K4299"/>
  <c r="J4299"/>
  <c r="I4299"/>
  <c r="H4299"/>
  <c r="G4299"/>
  <c r="F4299"/>
  <c r="E4299"/>
  <c r="L4298"/>
  <c r="K4298"/>
  <c r="J4298"/>
  <c r="I4298"/>
  <c r="H4298"/>
  <c r="G4298"/>
  <c r="F4298"/>
  <c r="E4298"/>
  <c r="L4297"/>
  <c r="K4297"/>
  <c r="J4297"/>
  <c r="I4297"/>
  <c r="H4297"/>
  <c r="G4297"/>
  <c r="F4297"/>
  <c r="E4297"/>
  <c r="L4296"/>
  <c r="K4296"/>
  <c r="J4296"/>
  <c r="I4296"/>
  <c r="H4296"/>
  <c r="G4296"/>
  <c r="F4296"/>
  <c r="E4296"/>
  <c r="L4295"/>
  <c r="K4295"/>
  <c r="J4295"/>
  <c r="I4295"/>
  <c r="H4295"/>
  <c r="G4295"/>
  <c r="F4295"/>
  <c r="E4295"/>
  <c r="L4294"/>
  <c r="K4294"/>
  <c r="J4294"/>
  <c r="I4294"/>
  <c r="H4294"/>
  <c r="G4294"/>
  <c r="F4294"/>
  <c r="E4294"/>
  <c r="L4293"/>
  <c r="K4293"/>
  <c r="J4293"/>
  <c r="I4293"/>
  <c r="H4293"/>
  <c r="G4293"/>
  <c r="F4293"/>
  <c r="E4293"/>
  <c r="L4292"/>
  <c r="K4292"/>
  <c r="J4292"/>
  <c r="I4292"/>
  <c r="H4292"/>
  <c r="G4292"/>
  <c r="F4292"/>
  <c r="E4292"/>
  <c r="L4291"/>
  <c r="K4291"/>
  <c r="J4291"/>
  <c r="I4291"/>
  <c r="H4291"/>
  <c r="G4291"/>
  <c r="F4291"/>
  <c r="E4291"/>
  <c r="L4290"/>
  <c r="K4290"/>
  <c r="J4290"/>
  <c r="I4290"/>
  <c r="H4290"/>
  <c r="G4290"/>
  <c r="F4290"/>
  <c r="E4290"/>
  <c r="L4289"/>
  <c r="K4289"/>
  <c r="J4289"/>
  <c r="I4289"/>
  <c r="H4289"/>
  <c r="G4289"/>
  <c r="F4289"/>
  <c r="E4289"/>
  <c r="L4288"/>
  <c r="K4288"/>
  <c r="J4288"/>
  <c r="I4288"/>
  <c r="H4288"/>
  <c r="G4288"/>
  <c r="F4288"/>
  <c r="E4288"/>
  <c r="L4287"/>
  <c r="K4287"/>
  <c r="J4287"/>
  <c r="I4287"/>
  <c r="H4287"/>
  <c r="G4287"/>
  <c r="F4287"/>
  <c r="E4287"/>
  <c r="L4286"/>
  <c r="K4286"/>
  <c r="J4286"/>
  <c r="I4286"/>
  <c r="H4286"/>
  <c r="G4286"/>
  <c r="F4286"/>
  <c r="E4286"/>
  <c r="L4285"/>
  <c r="K4285"/>
  <c r="J4285"/>
  <c r="I4285"/>
  <c r="H4285"/>
  <c r="G4285"/>
  <c r="F4285"/>
  <c r="E4285"/>
  <c r="L4284"/>
  <c r="K4284"/>
  <c r="J4284"/>
  <c r="I4284"/>
  <c r="H4284"/>
  <c r="G4284"/>
  <c r="F4284"/>
  <c r="E4284"/>
  <c r="L4283"/>
  <c r="K4283"/>
  <c r="J4283"/>
  <c r="I4283"/>
  <c r="H4283"/>
  <c r="G4283"/>
  <c r="F4283"/>
  <c r="E4283"/>
  <c r="L4282"/>
  <c r="K4282"/>
  <c r="J4282"/>
  <c r="I4282"/>
  <c r="H4282"/>
  <c r="G4282"/>
  <c r="F4282"/>
  <c r="E4282"/>
  <c r="L4281"/>
  <c r="K4281"/>
  <c r="J4281"/>
  <c r="I4281"/>
  <c r="H4281"/>
  <c r="G4281"/>
  <c r="F4281"/>
  <c r="E4281"/>
  <c r="L4280"/>
  <c r="K4280"/>
  <c r="J4280"/>
  <c r="I4280"/>
  <c r="H4280"/>
  <c r="G4280"/>
  <c r="F4280"/>
  <c r="E4280"/>
  <c r="L4279"/>
  <c r="K4279"/>
  <c r="J4279"/>
  <c r="I4279"/>
  <c r="H4279"/>
  <c r="G4279"/>
  <c r="F4279"/>
  <c r="E4279"/>
  <c r="L4278"/>
  <c r="K4278"/>
  <c r="J4278"/>
  <c r="I4278"/>
  <c r="H4278"/>
  <c r="G4278"/>
  <c r="F4278"/>
  <c r="E4278"/>
  <c r="L4277"/>
  <c r="K4277"/>
  <c r="J4277"/>
  <c r="I4277"/>
  <c r="H4277"/>
  <c r="G4277"/>
  <c r="F4277"/>
  <c r="E4277"/>
  <c r="L4276"/>
  <c r="K4276"/>
  <c r="J4276"/>
  <c r="I4276"/>
  <c r="H4276"/>
  <c r="G4276"/>
  <c r="F4276"/>
  <c r="E4276"/>
  <c r="L4275"/>
  <c r="K4275"/>
  <c r="J4275"/>
  <c r="I4275"/>
  <c r="H4275"/>
  <c r="G4275"/>
  <c r="F4275"/>
  <c r="E4275"/>
  <c r="L4274"/>
  <c r="K4274"/>
  <c r="J4274"/>
  <c r="I4274"/>
  <c r="H4274"/>
  <c r="G4274"/>
  <c r="F4274"/>
  <c r="E4274"/>
  <c r="L4273"/>
  <c r="K4273"/>
  <c r="J4273"/>
  <c r="I4273"/>
  <c r="H4273"/>
  <c r="G4273"/>
  <c r="F4273"/>
  <c r="E4273"/>
  <c r="L4272"/>
  <c r="K4272"/>
  <c r="J4272"/>
  <c r="I4272"/>
  <c r="H4272"/>
  <c r="G4272"/>
  <c r="F4272"/>
  <c r="E4272"/>
  <c r="L4271"/>
  <c r="K4271"/>
  <c r="J4271"/>
  <c r="I4271"/>
  <c r="H4271"/>
  <c r="G4271"/>
  <c r="F4271"/>
  <c r="E4271"/>
  <c r="L4270"/>
  <c r="K4270"/>
  <c r="J4270"/>
  <c r="I4270"/>
  <c r="H4270"/>
  <c r="G4270"/>
  <c r="F4270"/>
  <c r="E4270"/>
  <c r="L4269"/>
  <c r="K4269"/>
  <c r="J4269"/>
  <c r="I4269"/>
  <c r="H4269"/>
  <c r="G4269"/>
  <c r="F4269"/>
  <c r="E4269"/>
  <c r="L4268"/>
  <c r="K4268"/>
  <c r="J4268"/>
  <c r="I4268"/>
  <c r="H4268"/>
  <c r="G4268"/>
  <c r="F4268"/>
  <c r="E4268"/>
  <c r="L4267"/>
  <c r="K4267"/>
  <c r="J4267"/>
  <c r="I4267"/>
  <c r="H4267"/>
  <c r="G4267"/>
  <c r="F4267"/>
  <c r="E4267"/>
  <c r="L4266"/>
  <c r="K4266"/>
  <c r="J4266"/>
  <c r="I4266"/>
  <c r="H4266"/>
  <c r="G4266"/>
  <c r="F4266"/>
  <c r="E4266"/>
  <c r="L4265"/>
  <c r="K4265"/>
  <c r="J4265"/>
  <c r="I4265"/>
  <c r="H4265"/>
  <c r="G4265"/>
  <c r="F4265"/>
  <c r="E4265"/>
  <c r="L4264"/>
  <c r="K4264"/>
  <c r="J4264"/>
  <c r="I4264"/>
  <c r="H4264"/>
  <c r="G4264"/>
  <c r="F4264"/>
  <c r="E4264"/>
  <c r="L4263"/>
  <c r="K4263"/>
  <c r="J4263"/>
  <c r="I4263"/>
  <c r="H4263"/>
  <c r="G4263"/>
  <c r="F4263"/>
  <c r="E4263"/>
  <c r="L4262"/>
  <c r="K4262"/>
  <c r="J4262"/>
  <c r="I4262"/>
  <c r="H4262"/>
  <c r="G4262"/>
  <c r="F4262"/>
  <c r="E4262"/>
  <c r="L4261"/>
  <c r="K4261"/>
  <c r="J4261"/>
  <c r="I4261"/>
  <c r="H4261"/>
  <c r="G4261"/>
  <c r="F4261"/>
  <c r="E4261"/>
  <c r="L4260"/>
  <c r="K4260"/>
  <c r="J4260"/>
  <c r="I4260"/>
  <c r="H4260"/>
  <c r="G4260"/>
  <c r="F4260"/>
  <c r="E4260"/>
  <c r="L4259"/>
  <c r="K4259"/>
  <c r="J4259"/>
  <c r="I4259"/>
  <c r="H4259"/>
  <c r="G4259"/>
  <c r="F4259"/>
  <c r="E4259"/>
  <c r="L4258"/>
  <c r="K4258"/>
  <c r="J4258"/>
  <c r="I4258"/>
  <c r="H4258"/>
  <c r="G4258"/>
  <c r="F4258"/>
  <c r="E4258"/>
  <c r="L4257"/>
  <c r="K4257"/>
  <c r="J4257"/>
  <c r="I4257"/>
  <c r="H4257"/>
  <c r="G4257"/>
  <c r="F4257"/>
  <c r="E4257"/>
  <c r="L4256"/>
  <c r="K4256"/>
  <c r="J4256"/>
  <c r="I4256"/>
  <c r="H4256"/>
  <c r="G4256"/>
  <c r="F4256"/>
  <c r="E4256"/>
  <c r="L4255"/>
  <c r="K4255"/>
  <c r="J4255"/>
  <c r="I4255"/>
  <c r="H4255"/>
  <c r="G4255"/>
  <c r="F4255"/>
  <c r="E4255"/>
  <c r="L4254"/>
  <c r="K4254"/>
  <c r="J4254"/>
  <c r="I4254"/>
  <c r="H4254"/>
  <c r="G4254"/>
  <c r="F4254"/>
  <c r="E4254"/>
  <c r="L4253"/>
  <c r="K4253"/>
  <c r="J4253"/>
  <c r="I4253"/>
  <c r="H4253"/>
  <c r="G4253"/>
  <c r="F4253"/>
  <c r="E4253"/>
  <c r="L4252"/>
  <c r="K4252"/>
  <c r="J4252"/>
  <c r="I4252"/>
  <c r="H4252"/>
  <c r="G4252"/>
  <c r="F4252"/>
  <c r="E4252"/>
  <c r="L4251"/>
  <c r="K4251"/>
  <c r="J4251"/>
  <c r="I4251"/>
  <c r="H4251"/>
  <c r="G4251"/>
  <c r="F4251"/>
  <c r="E4251"/>
  <c r="L4250"/>
  <c r="K4250"/>
  <c r="J4250"/>
  <c r="I4250"/>
  <c r="H4250"/>
  <c r="G4250"/>
  <c r="F4250"/>
  <c r="E4250"/>
  <c r="L4249"/>
  <c r="K4249"/>
  <c r="J4249"/>
  <c r="I4249"/>
  <c r="H4249"/>
  <c r="G4249"/>
  <c r="F4249"/>
  <c r="E4249"/>
  <c r="L4248"/>
  <c r="K4248"/>
  <c r="J4248"/>
  <c r="I4248"/>
  <c r="H4248"/>
  <c r="G4248"/>
  <c r="F4248"/>
  <c r="E4248"/>
  <c r="L4247"/>
  <c r="K4247"/>
  <c r="J4247"/>
  <c r="I4247"/>
  <c r="H4247"/>
  <c r="G4247"/>
  <c r="F4247"/>
  <c r="E4247"/>
  <c r="L4246"/>
  <c r="K4246"/>
  <c r="J4246"/>
  <c r="I4246"/>
  <c r="H4246"/>
  <c r="G4246"/>
  <c r="F4246"/>
  <c r="E4246"/>
  <c r="L4245"/>
  <c r="K4245"/>
  <c r="J4245"/>
  <c r="I4245"/>
  <c r="H4245"/>
  <c r="G4245"/>
  <c r="F4245"/>
  <c r="E4245"/>
  <c r="L4244"/>
  <c r="K4244"/>
  <c r="J4244"/>
  <c r="I4244"/>
  <c r="H4244"/>
  <c r="G4244"/>
  <c r="F4244"/>
  <c r="E4244"/>
  <c r="L4243"/>
  <c r="K4243"/>
  <c r="J4243"/>
  <c r="I4243"/>
  <c r="H4243"/>
  <c r="G4243"/>
  <c r="F4243"/>
  <c r="E4243"/>
  <c r="L4242"/>
  <c r="K4242"/>
  <c r="J4242"/>
  <c r="I4242"/>
  <c r="H4242"/>
  <c r="G4242"/>
  <c r="F4242"/>
  <c r="E4242"/>
  <c r="L4241"/>
  <c r="K4241"/>
  <c r="J4241"/>
  <c r="I4241"/>
  <c r="H4241"/>
  <c r="G4241"/>
  <c r="F4241"/>
  <c r="E4241"/>
  <c r="L4240"/>
  <c r="K4240"/>
  <c r="J4240"/>
  <c r="I4240"/>
  <c r="H4240"/>
  <c r="G4240"/>
  <c r="F4240"/>
  <c r="E4240"/>
  <c r="L4239"/>
  <c r="K4239"/>
  <c r="J4239"/>
  <c r="I4239"/>
  <c r="H4239"/>
  <c r="G4239"/>
  <c r="F4239"/>
  <c r="E4239"/>
  <c r="L4238"/>
  <c r="K4238"/>
  <c r="J4238"/>
  <c r="I4238"/>
  <c r="H4238"/>
  <c r="G4238"/>
  <c r="F4238"/>
  <c r="E4238"/>
  <c r="L4237"/>
  <c r="K4237"/>
  <c r="J4237"/>
  <c r="I4237"/>
  <c r="H4237"/>
  <c r="G4237"/>
  <c r="F4237"/>
  <c r="E4237"/>
  <c r="L4236"/>
  <c r="K4236"/>
  <c r="J4236"/>
  <c r="I4236"/>
  <c r="H4236"/>
  <c r="G4236"/>
  <c r="F4236"/>
  <c r="E4236"/>
  <c r="L4235"/>
  <c r="K4235"/>
  <c r="J4235"/>
  <c r="I4235"/>
  <c r="H4235"/>
  <c r="G4235"/>
  <c r="F4235"/>
  <c r="E4235"/>
  <c r="L4234"/>
  <c r="K4234"/>
  <c r="J4234"/>
  <c r="I4234"/>
  <c r="H4234"/>
  <c r="G4234"/>
  <c r="F4234"/>
  <c r="E4234"/>
  <c r="L4233"/>
  <c r="K4233"/>
  <c r="J4233"/>
  <c r="I4233"/>
  <c r="H4233"/>
  <c r="G4233"/>
  <c r="F4233"/>
  <c r="E4233"/>
  <c r="L4232"/>
  <c r="K4232"/>
  <c r="J4232"/>
  <c r="I4232"/>
  <c r="H4232"/>
  <c r="G4232"/>
  <c r="F4232"/>
  <c r="E4232"/>
  <c r="L4231"/>
  <c r="K4231"/>
  <c r="J4231"/>
  <c r="I4231"/>
  <c r="H4231"/>
  <c r="G4231"/>
  <c r="F4231"/>
  <c r="E4231"/>
  <c r="L4230"/>
  <c r="K4230"/>
  <c r="J4230"/>
  <c r="I4230"/>
  <c r="H4230"/>
  <c r="G4230"/>
  <c r="F4230"/>
  <c r="E4230"/>
  <c r="L4229"/>
  <c r="K4229"/>
  <c r="J4229"/>
  <c r="I4229"/>
  <c r="H4229"/>
  <c r="G4229"/>
  <c r="F4229"/>
  <c r="E4229"/>
  <c r="L4228"/>
  <c r="K4228"/>
  <c r="J4228"/>
  <c r="I4228"/>
  <c r="H4228"/>
  <c r="G4228"/>
  <c r="F4228"/>
  <c r="E4228"/>
  <c r="L4227"/>
  <c r="K4227"/>
  <c r="J4227"/>
  <c r="I4227"/>
  <c r="H4227"/>
  <c r="G4227"/>
  <c r="F4227"/>
  <c r="E4227"/>
  <c r="L4226"/>
  <c r="K4226"/>
  <c r="J4226"/>
  <c r="I4226"/>
  <c r="H4226"/>
  <c r="G4226"/>
  <c r="F4226"/>
  <c r="E4226"/>
  <c r="L4225"/>
  <c r="K4225"/>
  <c r="J4225"/>
  <c r="I4225"/>
  <c r="H4225"/>
  <c r="G4225"/>
  <c r="F4225"/>
  <c r="E4225"/>
  <c r="L4224"/>
  <c r="K4224"/>
  <c r="J4224"/>
  <c r="I4224"/>
  <c r="H4224"/>
  <c r="G4224"/>
  <c r="F4224"/>
  <c r="E4224"/>
  <c r="L4223"/>
  <c r="K4223"/>
  <c r="J4223"/>
  <c r="I4223"/>
  <c r="H4223"/>
  <c r="G4223"/>
  <c r="F4223"/>
  <c r="E4223"/>
  <c r="L4222"/>
  <c r="K4222"/>
  <c r="J4222"/>
  <c r="I4222"/>
  <c r="H4222"/>
  <c r="G4222"/>
  <c r="F4222"/>
  <c r="E4222"/>
  <c r="L4221"/>
  <c r="K4221"/>
  <c r="J4221"/>
  <c r="I4221"/>
  <c r="H4221"/>
  <c r="G4221"/>
  <c r="F4221"/>
  <c r="E4221"/>
  <c r="L4220"/>
  <c r="K4220"/>
  <c r="J4220"/>
  <c r="I4220"/>
  <c r="H4220"/>
  <c r="G4220"/>
  <c r="F4220"/>
  <c r="E4220"/>
  <c r="L4219"/>
  <c r="K4219"/>
  <c r="J4219"/>
  <c r="I4219"/>
  <c r="H4219"/>
  <c r="G4219"/>
  <c r="F4219"/>
  <c r="E4219"/>
  <c r="L4218"/>
  <c r="K4218"/>
  <c r="J4218"/>
  <c r="I4218"/>
  <c r="H4218"/>
  <c r="G4218"/>
  <c r="F4218"/>
  <c r="E4218"/>
  <c r="L4217"/>
  <c r="K4217"/>
  <c r="J4217"/>
  <c r="I4217"/>
  <c r="H4217"/>
  <c r="G4217"/>
  <c r="F4217"/>
  <c r="E4217"/>
  <c r="L4216"/>
  <c r="K4216"/>
  <c r="J4216"/>
  <c r="I4216"/>
  <c r="H4216"/>
  <c r="G4216"/>
  <c r="F4216"/>
  <c r="E4216"/>
  <c r="L4215"/>
  <c r="K4215"/>
  <c r="J4215"/>
  <c r="I4215"/>
  <c r="H4215"/>
  <c r="G4215"/>
  <c r="F4215"/>
  <c r="E4215"/>
  <c r="L4214"/>
  <c r="K4214"/>
  <c r="J4214"/>
  <c r="I4214"/>
  <c r="H4214"/>
  <c r="G4214"/>
  <c r="F4214"/>
  <c r="E4214"/>
  <c r="L4213"/>
  <c r="K4213"/>
  <c r="J4213"/>
  <c r="I4213"/>
  <c r="H4213"/>
  <c r="G4213"/>
  <c r="F4213"/>
  <c r="E4213"/>
  <c r="L4212"/>
  <c r="K4212"/>
  <c r="J4212"/>
  <c r="I4212"/>
  <c r="H4212"/>
  <c r="G4212"/>
  <c r="F4212"/>
  <c r="E4212"/>
  <c r="L4211"/>
  <c r="K4211"/>
  <c r="J4211"/>
  <c r="I4211"/>
  <c r="H4211"/>
  <c r="G4211"/>
  <c r="F4211"/>
  <c r="E4211"/>
  <c r="L4210"/>
  <c r="K4210"/>
  <c r="J4210"/>
  <c r="I4210"/>
  <c r="H4210"/>
  <c r="G4210"/>
  <c r="F4210"/>
  <c r="E4210"/>
  <c r="L4209"/>
  <c r="K4209"/>
  <c r="J4209"/>
  <c r="I4209"/>
  <c r="H4209"/>
  <c r="G4209"/>
  <c r="F4209"/>
  <c r="E4209"/>
  <c r="L4208"/>
  <c r="K4208"/>
  <c r="J4208"/>
  <c r="I4208"/>
  <c r="H4208"/>
  <c r="G4208"/>
  <c r="F4208"/>
  <c r="E4208"/>
  <c r="L4207"/>
  <c r="K4207"/>
  <c r="J4207"/>
  <c r="I4207"/>
  <c r="H4207"/>
  <c r="G4207"/>
  <c r="F4207"/>
  <c r="E4207"/>
  <c r="L4206"/>
  <c r="K4206"/>
  <c r="J4206"/>
  <c r="I4206"/>
  <c r="H4206"/>
  <c r="G4206"/>
  <c r="F4206"/>
  <c r="E4206"/>
  <c r="L4205"/>
  <c r="K4205"/>
  <c r="J4205"/>
  <c r="I4205"/>
  <c r="H4205"/>
  <c r="G4205"/>
  <c r="F4205"/>
  <c r="E4205"/>
  <c r="L4204"/>
  <c r="K4204"/>
  <c r="J4204"/>
  <c r="I4204"/>
  <c r="H4204"/>
  <c r="G4204"/>
  <c r="F4204"/>
  <c r="E4204"/>
  <c r="L4203"/>
  <c r="K4203"/>
  <c r="J4203"/>
  <c r="I4203"/>
  <c r="H4203"/>
  <c r="G4203"/>
  <c r="F4203"/>
  <c r="E4203"/>
  <c r="L4202"/>
  <c r="K4202"/>
  <c r="J4202"/>
  <c r="I4202"/>
  <c r="H4202"/>
  <c r="G4202"/>
  <c r="F4202"/>
  <c r="E4202"/>
  <c r="L4201"/>
  <c r="K4201"/>
  <c r="J4201"/>
  <c r="I4201"/>
  <c r="H4201"/>
  <c r="G4201"/>
  <c r="F4201"/>
  <c r="E4201"/>
  <c r="L4200"/>
  <c r="K4200"/>
  <c r="J4200"/>
  <c r="I4200"/>
  <c r="H4200"/>
  <c r="G4200"/>
  <c r="F4200"/>
  <c r="E4200"/>
  <c r="L4199"/>
  <c r="K4199"/>
  <c r="J4199"/>
  <c r="I4199"/>
  <c r="H4199"/>
  <c r="G4199"/>
  <c r="F4199"/>
  <c r="E4199"/>
  <c r="L4198"/>
  <c r="K4198"/>
  <c r="J4198"/>
  <c r="I4198"/>
  <c r="H4198"/>
  <c r="G4198"/>
  <c r="F4198"/>
  <c r="E4198"/>
  <c r="L4197"/>
  <c r="K4197"/>
  <c r="J4197"/>
  <c r="I4197"/>
  <c r="H4197"/>
  <c r="G4197"/>
  <c r="F4197"/>
  <c r="E4197"/>
  <c r="L4196"/>
  <c r="K4196"/>
  <c r="J4196"/>
  <c r="I4196"/>
  <c r="H4196"/>
  <c r="G4196"/>
  <c r="F4196"/>
  <c r="E4196"/>
  <c r="L4195"/>
  <c r="K4195"/>
  <c r="J4195"/>
  <c r="I4195"/>
  <c r="H4195"/>
  <c r="G4195"/>
  <c r="F4195"/>
  <c r="E4195"/>
  <c r="L4194"/>
  <c r="K4194"/>
  <c r="J4194"/>
  <c r="I4194"/>
  <c r="H4194"/>
  <c r="G4194"/>
  <c r="F4194"/>
  <c r="E4194"/>
  <c r="L4193"/>
  <c r="K4193"/>
  <c r="J4193"/>
  <c r="I4193"/>
  <c r="H4193"/>
  <c r="G4193"/>
  <c r="F4193"/>
  <c r="E4193"/>
  <c r="L4192"/>
  <c r="K4192"/>
  <c r="J4192"/>
  <c r="I4192"/>
  <c r="H4192"/>
  <c r="G4192"/>
  <c r="F4192"/>
  <c r="E4192"/>
  <c r="L4191"/>
  <c r="K4191"/>
  <c r="J4191"/>
  <c r="I4191"/>
  <c r="H4191"/>
  <c r="G4191"/>
  <c r="F4191"/>
  <c r="E4191"/>
  <c r="L4190"/>
  <c r="K4190"/>
  <c r="J4190"/>
  <c r="I4190"/>
  <c r="H4190"/>
  <c r="G4190"/>
  <c r="F4190"/>
  <c r="E4190"/>
  <c r="L4189"/>
  <c r="K4189"/>
  <c r="J4189"/>
  <c r="I4189"/>
  <c r="H4189"/>
  <c r="G4189"/>
  <c r="F4189"/>
  <c r="E4189"/>
  <c r="L4188"/>
  <c r="K4188"/>
  <c r="J4188"/>
  <c r="I4188"/>
  <c r="H4188"/>
  <c r="G4188"/>
  <c r="F4188"/>
  <c r="E4188"/>
  <c r="L4187"/>
  <c r="K4187"/>
  <c r="J4187"/>
  <c r="I4187"/>
  <c r="H4187"/>
  <c r="G4187"/>
  <c r="F4187"/>
  <c r="E4187"/>
  <c r="L4186"/>
  <c r="K4186"/>
  <c r="J4186"/>
  <c r="I4186"/>
  <c r="H4186"/>
  <c r="G4186"/>
  <c r="F4186"/>
  <c r="E4186"/>
  <c r="L4185"/>
  <c r="K4185"/>
  <c r="J4185"/>
  <c r="I4185"/>
  <c r="H4185"/>
  <c r="G4185"/>
  <c r="F4185"/>
  <c r="E4185"/>
  <c r="L4184"/>
  <c r="K4184"/>
  <c r="J4184"/>
  <c r="I4184"/>
  <c r="H4184"/>
  <c r="G4184"/>
  <c r="F4184"/>
  <c r="E4184"/>
  <c r="L4183"/>
  <c r="K4183"/>
  <c r="J4183"/>
  <c r="I4183"/>
  <c r="H4183"/>
  <c r="G4183"/>
  <c r="F4183"/>
  <c r="E4183"/>
  <c r="L4182"/>
  <c r="K4182"/>
  <c r="J4182"/>
  <c r="I4182"/>
  <c r="H4182"/>
  <c r="G4182"/>
  <c r="F4182"/>
  <c r="E4182"/>
  <c r="L4181"/>
  <c r="K4181"/>
  <c r="J4181"/>
  <c r="I4181"/>
  <c r="H4181"/>
  <c r="G4181"/>
  <c r="F4181"/>
  <c r="E4181"/>
  <c r="L4180"/>
  <c r="K4180"/>
  <c r="J4180"/>
  <c r="I4180"/>
  <c r="H4180"/>
  <c r="G4180"/>
  <c r="F4180"/>
  <c r="E4180"/>
  <c r="L4179"/>
  <c r="K4179"/>
  <c r="J4179"/>
  <c r="I4179"/>
  <c r="H4179"/>
  <c r="G4179"/>
  <c r="F4179"/>
  <c r="E4179"/>
  <c r="L4178"/>
  <c r="K4178"/>
  <c r="J4178"/>
  <c r="I4178"/>
  <c r="H4178"/>
  <c r="G4178"/>
  <c r="F4178"/>
  <c r="E4178"/>
  <c r="L4177"/>
  <c r="K4177"/>
  <c r="J4177"/>
  <c r="I4177"/>
  <c r="H4177"/>
  <c r="G4177"/>
  <c r="F4177"/>
  <c r="E4177"/>
  <c r="L4176"/>
  <c r="K4176"/>
  <c r="J4176"/>
  <c r="I4176"/>
  <c r="H4176"/>
  <c r="G4176"/>
  <c r="F4176"/>
  <c r="E4176"/>
  <c r="L4175"/>
  <c r="K4175"/>
  <c r="J4175"/>
  <c r="I4175"/>
  <c r="H4175"/>
  <c r="G4175"/>
  <c r="F4175"/>
  <c r="E4175"/>
  <c r="L4174"/>
  <c r="K4174"/>
  <c r="J4174"/>
  <c r="I4174"/>
  <c r="H4174"/>
  <c r="G4174"/>
  <c r="F4174"/>
  <c r="E4174"/>
  <c r="L4173"/>
  <c r="K4173"/>
  <c r="J4173"/>
  <c r="I4173"/>
  <c r="H4173"/>
  <c r="G4173"/>
  <c r="F4173"/>
  <c r="E4173"/>
  <c r="L4172"/>
  <c r="K4172"/>
  <c r="J4172"/>
  <c r="I4172"/>
  <c r="H4172"/>
  <c r="G4172"/>
  <c r="F4172"/>
  <c r="E4172"/>
  <c r="L4171"/>
  <c r="K4171"/>
  <c r="J4171"/>
  <c r="I4171"/>
  <c r="H4171"/>
  <c r="G4171"/>
  <c r="F4171"/>
  <c r="E4171"/>
  <c r="L4170"/>
  <c r="K4170"/>
  <c r="J4170"/>
  <c r="I4170"/>
  <c r="H4170"/>
  <c r="G4170"/>
  <c r="F4170"/>
  <c r="E4170"/>
  <c r="L4169"/>
  <c r="K4169"/>
  <c r="J4169"/>
  <c r="I4169"/>
  <c r="H4169"/>
  <c r="G4169"/>
  <c r="F4169"/>
  <c r="E4169"/>
  <c r="L4168"/>
  <c r="K4168"/>
  <c r="J4168"/>
  <c r="I4168"/>
  <c r="H4168"/>
  <c r="G4168"/>
  <c r="F4168"/>
  <c r="E4168"/>
  <c r="L4167"/>
  <c r="K4167"/>
  <c r="J4167"/>
  <c r="I4167"/>
  <c r="H4167"/>
  <c r="G4167"/>
  <c r="F4167"/>
  <c r="E4167"/>
  <c r="L4166"/>
  <c r="K4166"/>
  <c r="J4166"/>
  <c r="I4166"/>
  <c r="H4166"/>
  <c r="G4166"/>
  <c r="F4166"/>
  <c r="E4166"/>
  <c r="L4165"/>
  <c r="K4165"/>
  <c r="J4165"/>
  <c r="I4165"/>
  <c r="H4165"/>
  <c r="G4165"/>
  <c r="F4165"/>
  <c r="E4165"/>
  <c r="L4164"/>
  <c r="K4164"/>
  <c r="J4164"/>
  <c r="I4164"/>
  <c r="H4164"/>
  <c r="G4164"/>
  <c r="F4164"/>
  <c r="E4164"/>
  <c r="L4163"/>
  <c r="K4163"/>
  <c r="J4163"/>
  <c r="I4163"/>
  <c r="H4163"/>
  <c r="G4163"/>
  <c r="F4163"/>
  <c r="E4163"/>
  <c r="L4162"/>
  <c r="K4162"/>
  <c r="J4162"/>
  <c r="I4162"/>
  <c r="H4162"/>
  <c r="G4162"/>
  <c r="F4162"/>
  <c r="E4162"/>
  <c r="L4161"/>
  <c r="K4161"/>
  <c r="J4161"/>
  <c r="I4161"/>
  <c r="H4161"/>
  <c r="G4161"/>
  <c r="F4161"/>
  <c r="E4161"/>
  <c r="L4160"/>
  <c r="K4160"/>
  <c r="J4160"/>
  <c r="I4160"/>
  <c r="H4160"/>
  <c r="G4160"/>
  <c r="F4160"/>
  <c r="E4160"/>
  <c r="L4159"/>
  <c r="K4159"/>
  <c r="J4159"/>
  <c r="I4159"/>
  <c r="H4159"/>
  <c r="G4159"/>
  <c r="F4159"/>
  <c r="E4159"/>
  <c r="L4158"/>
  <c r="K4158"/>
  <c r="J4158"/>
  <c r="I4158"/>
  <c r="H4158"/>
  <c r="G4158"/>
  <c r="F4158"/>
  <c r="E4158"/>
  <c r="L4157"/>
  <c r="K4157"/>
  <c r="J4157"/>
  <c r="I4157"/>
  <c r="H4157"/>
  <c r="G4157"/>
  <c r="F4157"/>
  <c r="E4157"/>
  <c r="L4156"/>
  <c r="K4156"/>
  <c r="J4156"/>
  <c r="I4156"/>
  <c r="H4156"/>
  <c r="G4156"/>
  <c r="F4156"/>
  <c r="E4156"/>
  <c r="L4155"/>
  <c r="K4155"/>
  <c r="J4155"/>
  <c r="I4155"/>
  <c r="H4155"/>
  <c r="G4155"/>
  <c r="F4155"/>
  <c r="E4155"/>
  <c r="L4154"/>
  <c r="K4154"/>
  <c r="J4154"/>
  <c r="I4154"/>
  <c r="H4154"/>
  <c r="G4154"/>
  <c r="F4154"/>
  <c r="E4154"/>
  <c r="L4153"/>
  <c r="K4153"/>
  <c r="J4153"/>
  <c r="I4153"/>
  <c r="H4153"/>
  <c r="G4153"/>
  <c r="F4153"/>
  <c r="E4153"/>
  <c r="L4152"/>
  <c r="K4152"/>
  <c r="J4152"/>
  <c r="I4152"/>
  <c r="H4152"/>
  <c r="G4152"/>
  <c r="F4152"/>
  <c r="E4152"/>
  <c r="L4151"/>
  <c r="K4151"/>
  <c r="J4151"/>
  <c r="I4151"/>
  <c r="H4151"/>
  <c r="G4151"/>
  <c r="F4151"/>
  <c r="E4151"/>
  <c r="L4150"/>
  <c r="K4150"/>
  <c r="J4150"/>
  <c r="I4150"/>
  <c r="H4150"/>
  <c r="G4150"/>
  <c r="F4150"/>
  <c r="E4150"/>
  <c r="L4149"/>
  <c r="K4149"/>
  <c r="J4149"/>
  <c r="I4149"/>
  <c r="H4149"/>
  <c r="G4149"/>
  <c r="F4149"/>
  <c r="E4149"/>
  <c r="L4148"/>
  <c r="K4148"/>
  <c r="J4148"/>
  <c r="I4148"/>
  <c r="H4148"/>
  <c r="G4148"/>
  <c r="F4148"/>
  <c r="E4148"/>
  <c r="L4147"/>
  <c r="K4147"/>
  <c r="J4147"/>
  <c r="I4147"/>
  <c r="H4147"/>
  <c r="G4147"/>
  <c r="F4147"/>
  <c r="E4147"/>
  <c r="L4146"/>
  <c r="K4146"/>
  <c r="J4146"/>
  <c r="I4146"/>
  <c r="H4146"/>
  <c r="G4146"/>
  <c r="F4146"/>
  <c r="E4146"/>
  <c r="L4145"/>
  <c r="K4145"/>
  <c r="J4145"/>
  <c r="I4145"/>
  <c r="H4145"/>
  <c r="G4145"/>
  <c r="F4145"/>
  <c r="E4145"/>
  <c r="L4144"/>
  <c r="K4144"/>
  <c r="J4144"/>
  <c r="I4144"/>
  <c r="H4144"/>
  <c r="G4144"/>
  <c r="F4144"/>
  <c r="E4144"/>
  <c r="L4143"/>
  <c r="K4143"/>
  <c r="J4143"/>
  <c r="I4143"/>
  <c r="H4143"/>
  <c r="G4143"/>
  <c r="F4143"/>
  <c r="E4143"/>
  <c r="L4142"/>
  <c r="K4142"/>
  <c r="J4142"/>
  <c r="I4142"/>
  <c r="H4142"/>
  <c r="G4142"/>
  <c r="F4142"/>
  <c r="E4142"/>
  <c r="L4141"/>
  <c r="K4141"/>
  <c r="J4141"/>
  <c r="I4141"/>
  <c r="H4141"/>
  <c r="G4141"/>
  <c r="F4141"/>
  <c r="E4141"/>
  <c r="L4140"/>
  <c r="K4140"/>
  <c r="J4140"/>
  <c r="I4140"/>
  <c r="H4140"/>
  <c r="G4140"/>
  <c r="F4140"/>
  <c r="E4140"/>
  <c r="L4139"/>
  <c r="K4139"/>
  <c r="J4139"/>
  <c r="I4139"/>
  <c r="H4139"/>
  <c r="G4139"/>
  <c r="F4139"/>
  <c r="E4139"/>
  <c r="L4138"/>
  <c r="K4138"/>
  <c r="J4138"/>
  <c r="I4138"/>
  <c r="H4138"/>
  <c r="G4138"/>
  <c r="F4138"/>
  <c r="E4138"/>
  <c r="L4137"/>
  <c r="K4137"/>
  <c r="J4137"/>
  <c r="I4137"/>
  <c r="H4137"/>
  <c r="G4137"/>
  <c r="F4137"/>
  <c r="E4137"/>
  <c r="L4136"/>
  <c r="K4136"/>
  <c r="J4136"/>
  <c r="I4136"/>
  <c r="H4136"/>
  <c r="G4136"/>
  <c r="F4136"/>
  <c r="E4136"/>
  <c r="L4135"/>
  <c r="K4135"/>
  <c r="J4135"/>
  <c r="I4135"/>
  <c r="H4135"/>
  <c r="G4135"/>
  <c r="F4135"/>
  <c r="E4135"/>
  <c r="L4134"/>
  <c r="K4134"/>
  <c r="J4134"/>
  <c r="I4134"/>
  <c r="H4134"/>
  <c r="G4134"/>
  <c r="F4134"/>
  <c r="E4134"/>
  <c r="L4133"/>
  <c r="K4133"/>
  <c r="J4133"/>
  <c r="I4133"/>
  <c r="H4133"/>
  <c r="G4133"/>
  <c r="F4133"/>
  <c r="E4133"/>
  <c r="L4132"/>
  <c r="K4132"/>
  <c r="J4132"/>
  <c r="I4132"/>
  <c r="H4132"/>
  <c r="G4132"/>
  <c r="F4132"/>
  <c r="E4132"/>
  <c r="L4131"/>
  <c r="K4131"/>
  <c r="J4131"/>
  <c r="I4131"/>
  <c r="H4131"/>
  <c r="G4131"/>
  <c r="F4131"/>
  <c r="E4131"/>
  <c r="L4130"/>
  <c r="K4130"/>
  <c r="J4130"/>
  <c r="I4130"/>
  <c r="H4130"/>
  <c r="G4130"/>
  <c r="F4130"/>
  <c r="E4130"/>
  <c r="L4129"/>
  <c r="K4129"/>
  <c r="J4129"/>
  <c r="I4129"/>
  <c r="H4129"/>
  <c r="G4129"/>
  <c r="F4129"/>
  <c r="E4129"/>
  <c r="L4128"/>
  <c r="K4128"/>
  <c r="J4128"/>
  <c r="I4128"/>
  <c r="H4128"/>
  <c r="G4128"/>
  <c r="F4128"/>
  <c r="E4128"/>
  <c r="L4127"/>
  <c r="K4127"/>
  <c r="J4127"/>
  <c r="I4127"/>
  <c r="H4127"/>
  <c r="G4127"/>
  <c r="F4127"/>
  <c r="E4127"/>
  <c r="L4126"/>
  <c r="K4126"/>
  <c r="J4126"/>
  <c r="I4126"/>
  <c r="H4126"/>
  <c r="G4126"/>
  <c r="F4126"/>
  <c r="E4126"/>
  <c r="L4125"/>
  <c r="K4125"/>
  <c r="J4125"/>
  <c r="I4125"/>
  <c r="H4125"/>
  <c r="G4125"/>
  <c r="F4125"/>
  <c r="E4125"/>
  <c r="L4124"/>
  <c r="K4124"/>
  <c r="J4124"/>
  <c r="I4124"/>
  <c r="H4124"/>
  <c r="G4124"/>
  <c r="F4124"/>
  <c r="E4124"/>
  <c r="L4123"/>
  <c r="K4123"/>
  <c r="J4123"/>
  <c r="I4123"/>
  <c r="H4123"/>
  <c r="G4123"/>
  <c r="F4123"/>
  <c r="E4123"/>
  <c r="L4122"/>
  <c r="K4122"/>
  <c r="J4122"/>
  <c r="I4122"/>
  <c r="H4122"/>
  <c r="G4122"/>
  <c r="F4122"/>
  <c r="E4122"/>
  <c r="L4121"/>
  <c r="K4121"/>
  <c r="J4121"/>
  <c r="I4121"/>
  <c r="H4121"/>
  <c r="G4121"/>
  <c r="F4121"/>
  <c r="E4121"/>
  <c r="L4120"/>
  <c r="K4120"/>
  <c r="J4120"/>
  <c r="I4120"/>
  <c r="H4120"/>
  <c r="G4120"/>
  <c r="F4120"/>
  <c r="E4120"/>
  <c r="L4119"/>
  <c r="K4119"/>
  <c r="J4119"/>
  <c r="I4119"/>
  <c r="H4119"/>
  <c r="G4119"/>
  <c r="F4119"/>
  <c r="E4119"/>
  <c r="L4118"/>
  <c r="K4118"/>
  <c r="J4118"/>
  <c r="I4118"/>
  <c r="H4118"/>
  <c r="G4118"/>
  <c r="F4118"/>
  <c r="E4118"/>
  <c r="L4117"/>
  <c r="K4117"/>
  <c r="J4117"/>
  <c r="I4117"/>
  <c r="H4117"/>
  <c r="G4117"/>
  <c r="F4117"/>
  <c r="E4117"/>
  <c r="L4116"/>
  <c r="K4116"/>
  <c r="J4116"/>
  <c r="I4116"/>
  <c r="H4116"/>
  <c r="G4116"/>
  <c r="F4116"/>
  <c r="E4116"/>
  <c r="L4115"/>
  <c r="K4115"/>
  <c r="J4115"/>
  <c r="I4115"/>
  <c r="H4115"/>
  <c r="G4115"/>
  <c r="F4115"/>
  <c r="E4115"/>
  <c r="L4114"/>
  <c r="K4114"/>
  <c r="J4114"/>
  <c r="I4114"/>
  <c r="H4114"/>
  <c r="G4114"/>
  <c r="F4114"/>
  <c r="E4114"/>
  <c r="L4113"/>
  <c r="K4113"/>
  <c r="J4113"/>
  <c r="I4113"/>
  <c r="H4113"/>
  <c r="G4113"/>
  <c r="F4113"/>
  <c r="E4113"/>
  <c r="L4112"/>
  <c r="K4112"/>
  <c r="J4112"/>
  <c r="I4112"/>
  <c r="H4112"/>
  <c r="G4112"/>
  <c r="F4112"/>
  <c r="E4112"/>
  <c r="L4111"/>
  <c r="K4111"/>
  <c r="J4111"/>
  <c r="I4111"/>
  <c r="H4111"/>
  <c r="G4111"/>
  <c r="F4111"/>
  <c r="E4111"/>
  <c r="L4110"/>
  <c r="K4110"/>
  <c r="J4110"/>
  <c r="I4110"/>
  <c r="H4110"/>
  <c r="G4110"/>
  <c r="F4110"/>
  <c r="E4110"/>
  <c r="L4109"/>
  <c r="K4109"/>
  <c r="J4109"/>
  <c r="I4109"/>
  <c r="H4109"/>
  <c r="G4109"/>
  <c r="F4109"/>
  <c r="E4109"/>
  <c r="L4108"/>
  <c r="K4108"/>
  <c r="J4108"/>
  <c r="I4108"/>
  <c r="H4108"/>
  <c r="G4108"/>
  <c r="F4108"/>
  <c r="E4108"/>
  <c r="L4107"/>
  <c r="K4107"/>
  <c r="J4107"/>
  <c r="I4107"/>
  <c r="H4107"/>
  <c r="G4107"/>
  <c r="F4107"/>
  <c r="E4107"/>
  <c r="L4106"/>
  <c r="K4106"/>
  <c r="J4106"/>
  <c r="I4106"/>
  <c r="H4106"/>
  <c r="G4106"/>
  <c r="F4106"/>
  <c r="E4106"/>
  <c r="L4105"/>
  <c r="K4105"/>
  <c r="J4105"/>
  <c r="I4105"/>
  <c r="H4105"/>
  <c r="G4105"/>
  <c r="F4105"/>
  <c r="E4105"/>
  <c r="L4104"/>
  <c r="K4104"/>
  <c r="J4104"/>
  <c r="I4104"/>
  <c r="H4104"/>
  <c r="G4104"/>
  <c r="F4104"/>
  <c r="E4104"/>
  <c r="L4103"/>
  <c r="K4103"/>
  <c r="J4103"/>
  <c r="I4103"/>
  <c r="H4103"/>
  <c r="G4103"/>
  <c r="F4103"/>
  <c r="E4103"/>
  <c r="L4102"/>
  <c r="K4102"/>
  <c r="J4102"/>
  <c r="I4102"/>
  <c r="H4102"/>
  <c r="G4102"/>
  <c r="F4102"/>
  <c r="E4102"/>
  <c r="L4101"/>
  <c r="K4101"/>
  <c r="J4101"/>
  <c r="I4101"/>
  <c r="H4101"/>
  <c r="G4101"/>
  <c r="F4101"/>
  <c r="E4101"/>
  <c r="L4100"/>
  <c r="K4100"/>
  <c r="J4100"/>
  <c r="I4100"/>
  <c r="H4100"/>
  <c r="G4100"/>
  <c r="F4100"/>
  <c r="E4100"/>
  <c r="L4099"/>
  <c r="K4099"/>
  <c r="J4099"/>
  <c r="I4099"/>
  <c r="H4099"/>
  <c r="G4099"/>
  <c r="F4099"/>
  <c r="E4099"/>
  <c r="L4098"/>
  <c r="K4098"/>
  <c r="J4098"/>
  <c r="I4098"/>
  <c r="H4098"/>
  <c r="G4098"/>
  <c r="F4098"/>
  <c r="E4098"/>
  <c r="L4097"/>
  <c r="K4097"/>
  <c r="J4097"/>
  <c r="I4097"/>
  <c r="H4097"/>
  <c r="G4097"/>
  <c r="F4097"/>
  <c r="E4097"/>
  <c r="L4096"/>
  <c r="K4096"/>
  <c r="J4096"/>
  <c r="I4096"/>
  <c r="H4096"/>
  <c r="G4096"/>
  <c r="F4096"/>
  <c r="E4096"/>
  <c r="L4095"/>
  <c r="K4095"/>
  <c r="J4095"/>
  <c r="I4095"/>
  <c r="H4095"/>
  <c r="G4095"/>
  <c r="F4095"/>
  <c r="E4095"/>
  <c r="L4094"/>
  <c r="K4094"/>
  <c r="J4094"/>
  <c r="I4094"/>
  <c r="H4094"/>
  <c r="G4094"/>
  <c r="F4094"/>
  <c r="E4094"/>
  <c r="L4093"/>
  <c r="K4093"/>
  <c r="J4093"/>
  <c r="I4093"/>
  <c r="H4093"/>
  <c r="G4093"/>
  <c r="F4093"/>
  <c r="E4093"/>
  <c r="L4092"/>
  <c r="K4092"/>
  <c r="J4092"/>
  <c r="I4092"/>
  <c r="H4092"/>
  <c r="G4092"/>
  <c r="F4092"/>
  <c r="E4092"/>
  <c r="L4091"/>
  <c r="K4091"/>
  <c r="J4091"/>
  <c r="I4091"/>
  <c r="H4091"/>
  <c r="G4091"/>
  <c r="F4091"/>
  <c r="E4091"/>
  <c r="L4090"/>
  <c r="K4090"/>
  <c r="J4090"/>
  <c r="I4090"/>
  <c r="H4090"/>
  <c r="G4090"/>
  <c r="F4090"/>
  <c r="E4090"/>
  <c r="L4089"/>
  <c r="K4089"/>
  <c r="J4089"/>
  <c r="I4089"/>
  <c r="H4089"/>
  <c r="G4089"/>
  <c r="F4089"/>
  <c r="E4089"/>
  <c r="L4088"/>
  <c r="K4088"/>
  <c r="J4088"/>
  <c r="I4088"/>
  <c r="H4088"/>
  <c r="G4088"/>
  <c r="F4088"/>
  <c r="E4088"/>
  <c r="L4087"/>
  <c r="K4087"/>
  <c r="J4087"/>
  <c r="I4087"/>
  <c r="H4087"/>
  <c r="G4087"/>
  <c r="F4087"/>
  <c r="E4087"/>
  <c r="L4086"/>
  <c r="K4086"/>
  <c r="J4086"/>
  <c r="I4086"/>
  <c r="H4086"/>
  <c r="G4086"/>
  <c r="F4086"/>
  <c r="E4086"/>
  <c r="L4085"/>
  <c r="K4085"/>
  <c r="J4085"/>
  <c r="I4085"/>
  <c r="H4085"/>
  <c r="G4085"/>
  <c r="F4085"/>
  <c r="E4085"/>
  <c r="L4084"/>
  <c r="K4084"/>
  <c r="J4084"/>
  <c r="I4084"/>
  <c r="H4084"/>
  <c r="G4084"/>
  <c r="F4084"/>
  <c r="E4084"/>
  <c r="L4083"/>
  <c r="K4083"/>
  <c r="J4083"/>
  <c r="I4083"/>
  <c r="H4083"/>
  <c r="G4083"/>
  <c r="F4083"/>
  <c r="E4083"/>
  <c r="L4082"/>
  <c r="K4082"/>
  <c r="J4082"/>
  <c r="I4082"/>
  <c r="H4082"/>
  <c r="G4082"/>
  <c r="F4082"/>
  <c r="E4082"/>
  <c r="L4081"/>
  <c r="K4081"/>
  <c r="J4081"/>
  <c r="I4081"/>
  <c r="H4081"/>
  <c r="G4081"/>
  <c r="F4081"/>
  <c r="E4081"/>
  <c r="L4080"/>
  <c r="K4080"/>
  <c r="J4080"/>
  <c r="I4080"/>
  <c r="H4080"/>
  <c r="G4080"/>
  <c r="F4080"/>
  <c r="E4080"/>
  <c r="L4079"/>
  <c r="K4079"/>
  <c r="J4079"/>
  <c r="I4079"/>
  <c r="H4079"/>
  <c r="G4079"/>
  <c r="F4079"/>
  <c r="E4079"/>
  <c r="L4078"/>
  <c r="K4078"/>
  <c r="J4078"/>
  <c r="I4078"/>
  <c r="H4078"/>
  <c r="G4078"/>
  <c r="F4078"/>
  <c r="E4078"/>
  <c r="L4077"/>
  <c r="K4077"/>
  <c r="J4077"/>
  <c r="I4077"/>
  <c r="H4077"/>
  <c r="G4077"/>
  <c r="F4077"/>
  <c r="E4077"/>
  <c r="L4076"/>
  <c r="K4076"/>
  <c r="J4076"/>
  <c r="I4076"/>
  <c r="H4076"/>
  <c r="G4076"/>
  <c r="F4076"/>
  <c r="E4076"/>
  <c r="L4075"/>
  <c r="K4075"/>
  <c r="J4075"/>
  <c r="I4075"/>
  <c r="H4075"/>
  <c r="G4075"/>
  <c r="F4075"/>
  <c r="E4075"/>
  <c r="L4074"/>
  <c r="K4074"/>
  <c r="J4074"/>
  <c r="I4074"/>
  <c r="H4074"/>
  <c r="G4074"/>
  <c r="F4074"/>
  <c r="E4074"/>
  <c r="L4073"/>
  <c r="K4073"/>
  <c r="J4073"/>
  <c r="I4073"/>
  <c r="H4073"/>
  <c r="G4073"/>
  <c r="F4073"/>
  <c r="E4073"/>
  <c r="L4072"/>
  <c r="K4072"/>
  <c r="J4072"/>
  <c r="I4072"/>
  <c r="H4072"/>
  <c r="G4072"/>
  <c r="F4072"/>
  <c r="E4072"/>
  <c r="L4071"/>
  <c r="K4071"/>
  <c r="J4071"/>
  <c r="I4071"/>
  <c r="H4071"/>
  <c r="G4071"/>
  <c r="F4071"/>
  <c r="E4071"/>
  <c r="L4070"/>
  <c r="K4070"/>
  <c r="J4070"/>
  <c r="I4070"/>
  <c r="H4070"/>
  <c r="G4070"/>
  <c r="F4070"/>
  <c r="E4070"/>
  <c r="L4069"/>
  <c r="K4069"/>
  <c r="J4069"/>
  <c r="I4069"/>
  <c r="H4069"/>
  <c r="G4069"/>
  <c r="F4069"/>
  <c r="E4069"/>
  <c r="L4068"/>
  <c r="K4068"/>
  <c r="J4068"/>
  <c r="I4068"/>
  <c r="H4068"/>
  <c r="G4068"/>
  <c r="F4068"/>
  <c r="E4068"/>
  <c r="L4067"/>
  <c r="K4067"/>
  <c r="J4067"/>
  <c r="I4067"/>
  <c r="H4067"/>
  <c r="G4067"/>
  <c r="F4067"/>
  <c r="E4067"/>
  <c r="L4066"/>
  <c r="K4066"/>
  <c r="J4066"/>
  <c r="I4066"/>
  <c r="H4066"/>
  <c r="G4066"/>
  <c r="F4066"/>
  <c r="E4066"/>
  <c r="L4065"/>
  <c r="K4065"/>
  <c r="J4065"/>
  <c r="I4065"/>
  <c r="H4065"/>
  <c r="G4065"/>
  <c r="F4065"/>
  <c r="E4065"/>
  <c r="L4064"/>
  <c r="K4064"/>
  <c r="J4064"/>
  <c r="I4064"/>
  <c r="H4064"/>
  <c r="G4064"/>
  <c r="F4064"/>
  <c r="E4064"/>
  <c r="L4063"/>
  <c r="K4063"/>
  <c r="J4063"/>
  <c r="I4063"/>
  <c r="H4063"/>
  <c r="G4063"/>
  <c r="F4063"/>
  <c r="E4063"/>
  <c r="L4062"/>
  <c r="K4062"/>
  <c r="J4062"/>
  <c r="I4062"/>
  <c r="H4062"/>
  <c r="G4062"/>
  <c r="F4062"/>
  <c r="E4062"/>
  <c r="L4061"/>
  <c r="K4061"/>
  <c r="J4061"/>
  <c r="I4061"/>
  <c r="H4061"/>
  <c r="G4061"/>
  <c r="F4061"/>
  <c r="E4061"/>
  <c r="L4060"/>
  <c r="K4060"/>
  <c r="J4060"/>
  <c r="I4060"/>
  <c r="H4060"/>
  <c r="G4060"/>
  <c r="F4060"/>
  <c r="E4060"/>
  <c r="L4059"/>
  <c r="K4059"/>
  <c r="J4059"/>
  <c r="I4059"/>
  <c r="H4059"/>
  <c r="G4059"/>
  <c r="F4059"/>
  <c r="E4059"/>
  <c r="L4058"/>
  <c r="K4058"/>
  <c r="J4058"/>
  <c r="I4058"/>
  <c r="H4058"/>
  <c r="G4058"/>
  <c r="F4058"/>
  <c r="E4058"/>
  <c r="L4057"/>
  <c r="K4057"/>
  <c r="J4057"/>
  <c r="I4057"/>
  <c r="H4057"/>
  <c r="G4057"/>
  <c r="F4057"/>
  <c r="E4057"/>
  <c r="L4056"/>
  <c r="K4056"/>
  <c r="J4056"/>
  <c r="I4056"/>
  <c r="H4056"/>
  <c r="G4056"/>
  <c r="F4056"/>
  <c r="E4056"/>
  <c r="L4055"/>
  <c r="K4055"/>
  <c r="J4055"/>
  <c r="I4055"/>
  <c r="H4055"/>
  <c r="G4055"/>
  <c r="F4055"/>
  <c r="E4055"/>
  <c r="L4054"/>
  <c r="K4054"/>
  <c r="J4054"/>
  <c r="I4054"/>
  <c r="H4054"/>
  <c r="G4054"/>
  <c r="F4054"/>
  <c r="E4054"/>
  <c r="L4053"/>
  <c r="K4053"/>
  <c r="J4053"/>
  <c r="I4053"/>
  <c r="H4053"/>
  <c r="G4053"/>
  <c r="F4053"/>
  <c r="E4053"/>
  <c r="L4052"/>
  <c r="K4052"/>
  <c r="J4052"/>
  <c r="I4052"/>
  <c r="H4052"/>
  <c r="G4052"/>
  <c r="F4052"/>
  <c r="E4052"/>
  <c r="L4051"/>
  <c r="K4051"/>
  <c r="J4051"/>
  <c r="I4051"/>
  <c r="H4051"/>
  <c r="G4051"/>
  <c r="F4051"/>
  <c r="E4051"/>
  <c r="L4050"/>
  <c r="K4050"/>
  <c r="J4050"/>
  <c r="I4050"/>
  <c r="H4050"/>
  <c r="G4050"/>
  <c r="F4050"/>
  <c r="E4050"/>
  <c r="L4049"/>
  <c r="K4049"/>
  <c r="J4049"/>
  <c r="I4049"/>
  <c r="H4049"/>
  <c r="G4049"/>
  <c r="F4049"/>
  <c r="E4049"/>
  <c r="L4048"/>
  <c r="K4048"/>
  <c r="J4048"/>
  <c r="I4048"/>
  <c r="H4048"/>
  <c r="G4048"/>
  <c r="F4048"/>
  <c r="E4048"/>
  <c r="L4047"/>
  <c r="K4047"/>
  <c r="J4047"/>
  <c r="I4047"/>
  <c r="H4047"/>
  <c r="G4047"/>
  <c r="F4047"/>
  <c r="E4047"/>
  <c r="L4046"/>
  <c r="K4046"/>
  <c r="J4046"/>
  <c r="I4046"/>
  <c r="H4046"/>
  <c r="G4046"/>
  <c r="F4046"/>
  <c r="E4046"/>
  <c r="L4045"/>
  <c r="K4045"/>
  <c r="J4045"/>
  <c r="I4045"/>
  <c r="H4045"/>
  <c r="G4045"/>
  <c r="F4045"/>
  <c r="E4045"/>
  <c r="L4044"/>
  <c r="K4044"/>
  <c r="J4044"/>
  <c r="I4044"/>
  <c r="H4044"/>
  <c r="G4044"/>
  <c r="F4044"/>
  <c r="E4044"/>
  <c r="L4043"/>
  <c r="K4043"/>
  <c r="J4043"/>
  <c r="I4043"/>
  <c r="H4043"/>
  <c r="G4043"/>
  <c r="F4043"/>
  <c r="E4043"/>
  <c r="L4042"/>
  <c r="K4042"/>
  <c r="J4042"/>
  <c r="I4042"/>
  <c r="H4042"/>
  <c r="G4042"/>
  <c r="F4042"/>
  <c r="E4042"/>
  <c r="L4041"/>
  <c r="K4041"/>
  <c r="J4041"/>
  <c r="I4041"/>
  <c r="H4041"/>
  <c r="G4041"/>
  <c r="F4041"/>
  <c r="E4041"/>
  <c r="L4040"/>
  <c r="K4040"/>
  <c r="J4040"/>
  <c r="I4040"/>
  <c r="H4040"/>
  <c r="G4040"/>
  <c r="F4040"/>
  <c r="E4040"/>
  <c r="L4039"/>
  <c r="K4039"/>
  <c r="J4039"/>
  <c r="I4039"/>
  <c r="H4039"/>
  <c r="G4039"/>
  <c r="F4039"/>
  <c r="E4039"/>
  <c r="L4038"/>
  <c r="K4038"/>
  <c r="J4038"/>
  <c r="I4038"/>
  <c r="H4038"/>
  <c r="G4038"/>
  <c r="F4038"/>
  <c r="E4038"/>
  <c r="L4037"/>
  <c r="K4037"/>
  <c r="J4037"/>
  <c r="I4037"/>
  <c r="H4037"/>
  <c r="G4037"/>
  <c r="F4037"/>
  <c r="E4037"/>
  <c r="L4036"/>
  <c r="K4036"/>
  <c r="J4036"/>
  <c r="I4036"/>
  <c r="H4036"/>
  <c r="G4036"/>
  <c r="F4036"/>
  <c r="E4036"/>
  <c r="L4035"/>
  <c r="K4035"/>
  <c r="J4035"/>
  <c r="I4035"/>
  <c r="H4035"/>
  <c r="G4035"/>
  <c r="F4035"/>
  <c r="E4035"/>
  <c r="L4034"/>
  <c r="K4034"/>
  <c r="J4034"/>
  <c r="I4034"/>
  <c r="H4034"/>
  <c r="G4034"/>
  <c r="F4034"/>
  <c r="E4034"/>
  <c r="L4033"/>
  <c r="K4033"/>
  <c r="J4033"/>
  <c r="I4033"/>
  <c r="H4033"/>
  <c r="G4033"/>
  <c r="F4033"/>
  <c r="E4033"/>
  <c r="L4032"/>
  <c r="K4032"/>
  <c r="J4032"/>
  <c r="I4032"/>
  <c r="H4032"/>
  <c r="G4032"/>
  <c r="F4032"/>
  <c r="E4032"/>
  <c r="L4031"/>
  <c r="K4031"/>
  <c r="J4031"/>
  <c r="I4031"/>
  <c r="H4031"/>
  <c r="G4031"/>
  <c r="F4031"/>
  <c r="E4031"/>
  <c r="L4030"/>
  <c r="K4030"/>
  <c r="J4030"/>
  <c r="I4030"/>
  <c r="H4030"/>
  <c r="G4030"/>
  <c r="F4030"/>
  <c r="E4030"/>
  <c r="L4029"/>
  <c r="K4029"/>
  <c r="J4029"/>
  <c r="I4029"/>
  <c r="H4029"/>
  <c r="G4029"/>
  <c r="F4029"/>
  <c r="E4029"/>
  <c r="L4028"/>
  <c r="K4028"/>
  <c r="J4028"/>
  <c r="I4028"/>
  <c r="H4028"/>
  <c r="G4028"/>
  <c r="F4028"/>
  <c r="E4028"/>
  <c r="L4027"/>
  <c r="K4027"/>
  <c r="J4027"/>
  <c r="I4027"/>
  <c r="H4027"/>
  <c r="G4027"/>
  <c r="F4027"/>
  <c r="E4027"/>
  <c r="L4026"/>
  <c r="K4026"/>
  <c r="J4026"/>
  <c r="I4026"/>
  <c r="H4026"/>
  <c r="G4026"/>
  <c r="F4026"/>
  <c r="E4026"/>
  <c r="L4025"/>
  <c r="K4025"/>
  <c r="J4025"/>
  <c r="I4025"/>
  <c r="H4025"/>
  <c r="G4025"/>
  <c r="F4025"/>
  <c r="E4025"/>
  <c r="L4024"/>
  <c r="K4024"/>
  <c r="J4024"/>
  <c r="I4024"/>
  <c r="H4024"/>
  <c r="G4024"/>
  <c r="F4024"/>
  <c r="E4024"/>
  <c r="L4023"/>
  <c r="K4023"/>
  <c r="J4023"/>
  <c r="I4023"/>
  <c r="H4023"/>
  <c r="G4023"/>
  <c r="F4023"/>
  <c r="E4023"/>
  <c r="L4022"/>
  <c r="K4022"/>
  <c r="J4022"/>
  <c r="I4022"/>
  <c r="H4022"/>
  <c r="G4022"/>
  <c r="F4022"/>
  <c r="E4022"/>
  <c r="L4021"/>
  <c r="K4021"/>
  <c r="J4021"/>
  <c r="I4021"/>
  <c r="H4021"/>
  <c r="G4021"/>
  <c r="F4021"/>
  <c r="E4021"/>
  <c r="L4020"/>
  <c r="K4020"/>
  <c r="J4020"/>
  <c r="I4020"/>
  <c r="H4020"/>
  <c r="G4020"/>
  <c r="F4020"/>
  <c r="E4020"/>
  <c r="L4019"/>
  <c r="K4019"/>
  <c r="J4019"/>
  <c r="I4019"/>
  <c r="H4019"/>
  <c r="G4019"/>
  <c r="F4019"/>
  <c r="E4019"/>
  <c r="L4018"/>
  <c r="K4018"/>
  <c r="J4018"/>
  <c r="I4018"/>
  <c r="H4018"/>
  <c r="G4018"/>
  <c r="F4018"/>
  <c r="E4018"/>
  <c r="L4017"/>
  <c r="K4017"/>
  <c r="J4017"/>
  <c r="I4017"/>
  <c r="H4017"/>
  <c r="G4017"/>
  <c r="F4017"/>
  <c r="E4017"/>
  <c r="L4016"/>
  <c r="K4016"/>
  <c r="J4016"/>
  <c r="I4016"/>
  <c r="H4016"/>
  <c r="G4016"/>
  <c r="F4016"/>
  <c r="E4016"/>
  <c r="L4015"/>
  <c r="K4015"/>
  <c r="J4015"/>
  <c r="I4015"/>
  <c r="H4015"/>
  <c r="G4015"/>
  <c r="F4015"/>
  <c r="E4015"/>
  <c r="L4014"/>
  <c r="K4014"/>
  <c r="J4014"/>
  <c r="I4014"/>
  <c r="H4014"/>
  <c r="G4014"/>
  <c r="F4014"/>
  <c r="E4014"/>
  <c r="L4013"/>
  <c r="K4013"/>
  <c r="J4013"/>
  <c r="I4013"/>
  <c r="H4013"/>
  <c r="G4013"/>
  <c r="F4013"/>
  <c r="E4013"/>
  <c r="L4012"/>
  <c r="K4012"/>
  <c r="J4012"/>
  <c r="I4012"/>
  <c r="H4012"/>
  <c r="G4012"/>
  <c r="F4012"/>
  <c r="E4012"/>
  <c r="L4011"/>
  <c r="K4011"/>
  <c r="J4011"/>
  <c r="I4011"/>
  <c r="H4011"/>
  <c r="G4011"/>
  <c r="F4011"/>
  <c r="E4011"/>
  <c r="L4010"/>
  <c r="K4010"/>
  <c r="J4010"/>
  <c r="I4010"/>
  <c r="H4010"/>
  <c r="G4010"/>
  <c r="F4010"/>
  <c r="E4010"/>
  <c r="L4009"/>
  <c r="K4009"/>
  <c r="J4009"/>
  <c r="I4009"/>
  <c r="H4009"/>
  <c r="G4009"/>
  <c r="F4009"/>
  <c r="E4009"/>
  <c r="L4008"/>
  <c r="K4008"/>
  <c r="J4008"/>
  <c r="I4008"/>
  <c r="H4008"/>
  <c r="G4008"/>
  <c r="F4008"/>
  <c r="E4008"/>
  <c r="L4007"/>
  <c r="K4007"/>
  <c r="J4007"/>
  <c r="I4007"/>
  <c r="H4007"/>
  <c r="G4007"/>
  <c r="F4007"/>
  <c r="E4007"/>
  <c r="L4006"/>
  <c r="K4006"/>
  <c r="J4006"/>
  <c r="I4006"/>
  <c r="H4006"/>
  <c r="G4006"/>
  <c r="F4006"/>
  <c r="E4006"/>
  <c r="L4005"/>
  <c r="K4005"/>
  <c r="J4005"/>
  <c r="I4005"/>
  <c r="H4005"/>
  <c r="G4005"/>
  <c r="F4005"/>
  <c r="E4005"/>
  <c r="L4004"/>
  <c r="K4004"/>
  <c r="J4004"/>
  <c r="I4004"/>
  <c r="H4004"/>
  <c r="G4004"/>
  <c r="F4004"/>
  <c r="E4004"/>
  <c r="L4003"/>
  <c r="K4003"/>
  <c r="J4003"/>
  <c r="I4003"/>
  <c r="H4003"/>
  <c r="G4003"/>
  <c r="F4003"/>
  <c r="E4003"/>
  <c r="L4002"/>
  <c r="K4002"/>
  <c r="J4002"/>
  <c r="I4002"/>
  <c r="H4002"/>
  <c r="G4002"/>
  <c r="F4002"/>
  <c r="E4002"/>
  <c r="L4001"/>
  <c r="K4001"/>
  <c r="J4001"/>
  <c r="I4001"/>
  <c r="H4001"/>
  <c r="G4001"/>
  <c r="F4001"/>
  <c r="E4001"/>
  <c r="L4000"/>
  <c r="K4000"/>
  <c r="J4000"/>
  <c r="I4000"/>
  <c r="H4000"/>
  <c r="G4000"/>
  <c r="F4000"/>
  <c r="E4000"/>
  <c r="L3999"/>
  <c r="K3999"/>
  <c r="J3999"/>
  <c r="I3999"/>
  <c r="H3999"/>
  <c r="G3999"/>
  <c r="F3999"/>
  <c r="E3999"/>
  <c r="L3998"/>
  <c r="K3998"/>
  <c r="J3998"/>
  <c r="I3998"/>
  <c r="H3998"/>
  <c r="G3998"/>
  <c r="F3998"/>
  <c r="E3998"/>
  <c r="L3997"/>
  <c r="K3997"/>
  <c r="J3997"/>
  <c r="I3997"/>
  <c r="H3997"/>
  <c r="G3997"/>
  <c r="F3997"/>
  <c r="E3997"/>
  <c r="L3996"/>
  <c r="K3996"/>
  <c r="J3996"/>
  <c r="I3996"/>
  <c r="H3996"/>
  <c r="G3996"/>
  <c r="F3996"/>
  <c r="E3996"/>
  <c r="L3995"/>
  <c r="K3995"/>
  <c r="J3995"/>
  <c r="I3995"/>
  <c r="H3995"/>
  <c r="G3995"/>
  <c r="F3995"/>
  <c r="E3995"/>
  <c r="L3994"/>
  <c r="K3994"/>
  <c r="J3994"/>
  <c r="I3994"/>
  <c r="H3994"/>
  <c r="G3994"/>
  <c r="F3994"/>
  <c r="E3994"/>
  <c r="L3993"/>
  <c r="K3993"/>
  <c r="J3993"/>
  <c r="I3993"/>
  <c r="H3993"/>
  <c r="G3993"/>
  <c r="F3993"/>
  <c r="E3993"/>
  <c r="L3992"/>
  <c r="K3992"/>
  <c r="J3992"/>
  <c r="I3992"/>
  <c r="H3992"/>
  <c r="G3992"/>
  <c r="F3992"/>
  <c r="E3992"/>
  <c r="L3991"/>
  <c r="K3991"/>
  <c r="J3991"/>
  <c r="I3991"/>
  <c r="H3991"/>
  <c r="G3991"/>
  <c r="F3991"/>
  <c r="E3991"/>
  <c r="L3990"/>
  <c r="K3990"/>
  <c r="J3990"/>
  <c r="I3990"/>
  <c r="H3990"/>
  <c r="G3990"/>
  <c r="F3990"/>
  <c r="E3990"/>
  <c r="L3989"/>
  <c r="K3989"/>
  <c r="J3989"/>
  <c r="I3989"/>
  <c r="H3989"/>
  <c r="G3989"/>
  <c r="F3989"/>
  <c r="E3989"/>
  <c r="L3988"/>
  <c r="K3988"/>
  <c r="J3988"/>
  <c r="I3988"/>
  <c r="H3988"/>
  <c r="G3988"/>
  <c r="F3988"/>
  <c r="E3988"/>
  <c r="L3987"/>
  <c r="K3987"/>
  <c r="J3987"/>
  <c r="I3987"/>
  <c r="H3987"/>
  <c r="G3987"/>
  <c r="F3987"/>
  <c r="E3987"/>
  <c r="L3986"/>
  <c r="K3986"/>
  <c r="J3986"/>
  <c r="I3986"/>
  <c r="H3986"/>
  <c r="G3986"/>
  <c r="F3986"/>
  <c r="E3986"/>
  <c r="L3985"/>
  <c r="K3985"/>
  <c r="J3985"/>
  <c r="I3985"/>
  <c r="H3985"/>
  <c r="G3985"/>
  <c r="F3985"/>
  <c r="E3985"/>
  <c r="L3984"/>
  <c r="K3984"/>
  <c r="J3984"/>
  <c r="I3984"/>
  <c r="H3984"/>
  <c r="G3984"/>
  <c r="F3984"/>
  <c r="E3984"/>
  <c r="L3983"/>
  <c r="K3983"/>
  <c r="J3983"/>
  <c r="I3983"/>
  <c r="H3983"/>
  <c r="G3983"/>
  <c r="F3983"/>
  <c r="E3983"/>
  <c r="L3982"/>
  <c r="K3982"/>
  <c r="J3982"/>
  <c r="I3982"/>
  <c r="H3982"/>
  <c r="G3982"/>
  <c r="F3982"/>
  <c r="E3982"/>
  <c r="L3981"/>
  <c r="K3981"/>
  <c r="J3981"/>
  <c r="I3981"/>
  <c r="H3981"/>
  <c r="G3981"/>
  <c r="F3981"/>
  <c r="E3981"/>
  <c r="L3980"/>
  <c r="K3980"/>
  <c r="J3980"/>
  <c r="I3980"/>
  <c r="H3980"/>
  <c r="G3980"/>
  <c r="F3980"/>
  <c r="E3980"/>
  <c r="L3979"/>
  <c r="K3979"/>
  <c r="J3979"/>
  <c r="I3979"/>
  <c r="H3979"/>
  <c r="G3979"/>
  <c r="F3979"/>
  <c r="E3979"/>
  <c r="L3978"/>
  <c r="K3978"/>
  <c r="J3978"/>
  <c r="I3978"/>
  <c r="H3978"/>
  <c r="G3978"/>
  <c r="F3978"/>
  <c r="E3978"/>
  <c r="L3977"/>
  <c r="K3977"/>
  <c r="J3977"/>
  <c r="I3977"/>
  <c r="H3977"/>
  <c r="G3977"/>
  <c r="F3977"/>
  <c r="E3977"/>
  <c r="L3976"/>
  <c r="K3976"/>
  <c r="J3976"/>
  <c r="I3976"/>
  <c r="H3976"/>
  <c r="G3976"/>
  <c r="F3976"/>
  <c r="E3976"/>
  <c r="L3975"/>
  <c r="K3975"/>
  <c r="J3975"/>
  <c r="I3975"/>
  <c r="H3975"/>
  <c r="G3975"/>
  <c r="F3975"/>
  <c r="E3975"/>
  <c r="L3974"/>
  <c r="K3974"/>
  <c r="J3974"/>
  <c r="I3974"/>
  <c r="H3974"/>
  <c r="G3974"/>
  <c r="F3974"/>
  <c r="E3974"/>
  <c r="L3973"/>
  <c r="K3973"/>
  <c r="J3973"/>
  <c r="I3973"/>
  <c r="H3973"/>
  <c r="G3973"/>
  <c r="F3973"/>
  <c r="E3973"/>
  <c r="L3972"/>
  <c r="K3972"/>
  <c r="J3972"/>
  <c r="I3972"/>
  <c r="H3972"/>
  <c r="G3972"/>
  <c r="F3972"/>
  <c r="E3972"/>
  <c r="L3971"/>
  <c r="K3971"/>
  <c r="J3971"/>
  <c r="I3971"/>
  <c r="H3971"/>
  <c r="G3971"/>
  <c r="F3971"/>
  <c r="E3971"/>
  <c r="L3970"/>
  <c r="K3970"/>
  <c r="J3970"/>
  <c r="I3970"/>
  <c r="H3970"/>
  <c r="G3970"/>
  <c r="F3970"/>
  <c r="E3970"/>
  <c r="L3969"/>
  <c r="K3969"/>
  <c r="J3969"/>
  <c r="I3969"/>
  <c r="H3969"/>
  <c r="G3969"/>
  <c r="F3969"/>
  <c r="E3969"/>
  <c r="L3968"/>
  <c r="K3968"/>
  <c r="J3968"/>
  <c r="I3968"/>
  <c r="H3968"/>
  <c r="G3968"/>
  <c r="F3968"/>
  <c r="E3968"/>
  <c r="L3967"/>
  <c r="K3967"/>
  <c r="J3967"/>
  <c r="I3967"/>
  <c r="H3967"/>
  <c r="G3967"/>
  <c r="F3967"/>
  <c r="E3967"/>
  <c r="L3966"/>
  <c r="K3966"/>
  <c r="J3966"/>
  <c r="I3966"/>
  <c r="H3966"/>
  <c r="G3966"/>
  <c r="F3966"/>
  <c r="E3966"/>
  <c r="L3965"/>
  <c r="K3965"/>
  <c r="J3965"/>
  <c r="I3965"/>
  <c r="H3965"/>
  <c r="G3965"/>
  <c r="F3965"/>
  <c r="E3965"/>
  <c r="L3964"/>
  <c r="K3964"/>
  <c r="J3964"/>
  <c r="I3964"/>
  <c r="H3964"/>
  <c r="G3964"/>
  <c r="F3964"/>
  <c r="E3964"/>
  <c r="L3963"/>
  <c r="K3963"/>
  <c r="J3963"/>
  <c r="I3963"/>
  <c r="H3963"/>
  <c r="G3963"/>
  <c r="F3963"/>
  <c r="E3963"/>
  <c r="L3962"/>
  <c r="K3962"/>
  <c r="J3962"/>
  <c r="I3962"/>
  <c r="H3962"/>
  <c r="G3962"/>
  <c r="F3962"/>
  <c r="E3962"/>
  <c r="L3961"/>
  <c r="K3961"/>
  <c r="J3961"/>
  <c r="I3961"/>
  <c r="H3961"/>
  <c r="G3961"/>
  <c r="F3961"/>
  <c r="E3961"/>
  <c r="L3960"/>
  <c r="K3960"/>
  <c r="J3960"/>
  <c r="I3960"/>
  <c r="H3960"/>
  <c r="G3960"/>
  <c r="F3960"/>
  <c r="E3960"/>
  <c r="L3959"/>
  <c r="K3959"/>
  <c r="J3959"/>
  <c r="I3959"/>
  <c r="H3959"/>
  <c r="G3959"/>
  <c r="F3959"/>
  <c r="E3959"/>
  <c r="L3958"/>
  <c r="K3958"/>
  <c r="J3958"/>
  <c r="I3958"/>
  <c r="H3958"/>
  <c r="G3958"/>
  <c r="F3958"/>
  <c r="E3958"/>
  <c r="L3957"/>
  <c r="K3957"/>
  <c r="J3957"/>
  <c r="I3957"/>
  <c r="H3957"/>
  <c r="G3957"/>
  <c r="F3957"/>
  <c r="E3957"/>
  <c r="L3956"/>
  <c r="K3956"/>
  <c r="J3956"/>
  <c r="I3956"/>
  <c r="H3956"/>
  <c r="G3956"/>
  <c r="F3956"/>
  <c r="E3956"/>
  <c r="L3955"/>
  <c r="K3955"/>
  <c r="J3955"/>
  <c r="I3955"/>
  <c r="H3955"/>
  <c r="G3955"/>
  <c r="F3955"/>
  <c r="E3955"/>
  <c r="L3954"/>
  <c r="K3954"/>
  <c r="J3954"/>
  <c r="I3954"/>
  <c r="H3954"/>
  <c r="G3954"/>
  <c r="F3954"/>
  <c r="E3954"/>
  <c r="L3953"/>
  <c r="K3953"/>
  <c r="J3953"/>
  <c r="I3953"/>
  <c r="H3953"/>
  <c r="G3953"/>
  <c r="F3953"/>
  <c r="E3953"/>
  <c r="L3952"/>
  <c r="K3952"/>
  <c r="J3952"/>
  <c r="I3952"/>
  <c r="H3952"/>
  <c r="G3952"/>
  <c r="F3952"/>
  <c r="E3952"/>
  <c r="L3951"/>
  <c r="K3951"/>
  <c r="J3951"/>
  <c r="I3951"/>
  <c r="H3951"/>
  <c r="G3951"/>
  <c r="F3951"/>
  <c r="E3951"/>
  <c r="L3950"/>
  <c r="K3950"/>
  <c r="J3950"/>
  <c r="I3950"/>
  <c r="H3950"/>
  <c r="G3950"/>
  <c r="F3950"/>
  <c r="E3950"/>
  <c r="L3949"/>
  <c r="K3949"/>
  <c r="J3949"/>
  <c r="I3949"/>
  <c r="H3949"/>
  <c r="G3949"/>
  <c r="F3949"/>
  <c r="E3949"/>
  <c r="L3948"/>
  <c r="K3948"/>
  <c r="J3948"/>
  <c r="I3948"/>
  <c r="H3948"/>
  <c r="G3948"/>
  <c r="F3948"/>
  <c r="E3948"/>
  <c r="L3947"/>
  <c r="K3947"/>
  <c r="J3947"/>
  <c r="I3947"/>
  <c r="H3947"/>
  <c r="G3947"/>
  <c r="F3947"/>
  <c r="E3947"/>
  <c r="L3946"/>
  <c r="K3946"/>
  <c r="J3946"/>
  <c r="I3946"/>
  <c r="H3946"/>
  <c r="G3946"/>
  <c r="F3946"/>
  <c r="E3946"/>
  <c r="L3945"/>
  <c r="K3945"/>
  <c r="J3945"/>
  <c r="I3945"/>
  <c r="H3945"/>
  <c r="G3945"/>
  <c r="F3945"/>
  <c r="E3945"/>
  <c r="L3944"/>
  <c r="K3944"/>
  <c r="J3944"/>
  <c r="I3944"/>
  <c r="H3944"/>
  <c r="G3944"/>
  <c r="F3944"/>
  <c r="E3944"/>
  <c r="L3943"/>
  <c r="K3943"/>
  <c r="J3943"/>
  <c r="I3943"/>
  <c r="H3943"/>
  <c r="G3943"/>
  <c r="F3943"/>
  <c r="E3943"/>
  <c r="L3942"/>
  <c r="K3942"/>
  <c r="J3942"/>
  <c r="I3942"/>
  <c r="H3942"/>
  <c r="G3942"/>
  <c r="F3942"/>
  <c r="E3942"/>
  <c r="L3941"/>
  <c r="K3941"/>
  <c r="J3941"/>
  <c r="I3941"/>
  <c r="H3941"/>
  <c r="G3941"/>
  <c r="F3941"/>
  <c r="E3941"/>
  <c r="L3940"/>
  <c r="K3940"/>
  <c r="J3940"/>
  <c r="I3940"/>
  <c r="H3940"/>
  <c r="G3940"/>
  <c r="F3940"/>
  <c r="E3940"/>
  <c r="L3939"/>
  <c r="K3939"/>
  <c r="J3939"/>
  <c r="I3939"/>
  <c r="H3939"/>
  <c r="G3939"/>
  <c r="F3939"/>
  <c r="E3939"/>
  <c r="L3938"/>
  <c r="K3938"/>
  <c r="J3938"/>
  <c r="I3938"/>
  <c r="H3938"/>
  <c r="G3938"/>
  <c r="F3938"/>
  <c r="E3938"/>
  <c r="L3937"/>
  <c r="K3937"/>
  <c r="J3937"/>
  <c r="I3937"/>
  <c r="H3937"/>
  <c r="G3937"/>
  <c r="F3937"/>
  <c r="E3937"/>
  <c r="L3936"/>
  <c r="K3936"/>
  <c r="J3936"/>
  <c r="I3936"/>
  <c r="H3936"/>
  <c r="G3936"/>
  <c r="F3936"/>
  <c r="E3936"/>
  <c r="L3935"/>
  <c r="K3935"/>
  <c r="J3935"/>
  <c r="I3935"/>
  <c r="H3935"/>
  <c r="G3935"/>
  <c r="F3935"/>
  <c r="E3935"/>
  <c r="L3934"/>
  <c r="K3934"/>
  <c r="J3934"/>
  <c r="I3934"/>
  <c r="H3934"/>
  <c r="G3934"/>
  <c r="F3934"/>
  <c r="E3934"/>
  <c r="L3933"/>
  <c r="K3933"/>
  <c r="J3933"/>
  <c r="I3933"/>
  <c r="H3933"/>
  <c r="G3933"/>
  <c r="F3933"/>
  <c r="E3933"/>
  <c r="L3932"/>
  <c r="K3932"/>
  <c r="J3932"/>
  <c r="I3932"/>
  <c r="H3932"/>
  <c r="G3932"/>
  <c r="F3932"/>
  <c r="E3932"/>
  <c r="L3931"/>
  <c r="K3931"/>
  <c r="J3931"/>
  <c r="I3931"/>
  <c r="H3931"/>
  <c r="G3931"/>
  <c r="F3931"/>
  <c r="E3931"/>
  <c r="L3930"/>
  <c r="K3930"/>
  <c r="J3930"/>
  <c r="I3930"/>
  <c r="H3930"/>
  <c r="G3930"/>
  <c r="F3930"/>
  <c r="E3930"/>
  <c r="L3929"/>
  <c r="K3929"/>
  <c r="J3929"/>
  <c r="I3929"/>
  <c r="H3929"/>
  <c r="G3929"/>
  <c r="F3929"/>
  <c r="E3929"/>
  <c r="L3928"/>
  <c r="K3928"/>
  <c r="J3928"/>
  <c r="I3928"/>
  <c r="H3928"/>
  <c r="G3928"/>
  <c r="F3928"/>
  <c r="E3928"/>
  <c r="L3927"/>
  <c r="K3927"/>
  <c r="J3927"/>
  <c r="I3927"/>
  <c r="H3927"/>
  <c r="G3927"/>
  <c r="F3927"/>
  <c r="E3927"/>
  <c r="L3926"/>
  <c r="K3926"/>
  <c r="J3926"/>
  <c r="I3926"/>
  <c r="H3926"/>
  <c r="G3926"/>
  <c r="F3926"/>
  <c r="E3926"/>
  <c r="L3925"/>
  <c r="K3925"/>
  <c r="J3925"/>
  <c r="I3925"/>
  <c r="H3925"/>
  <c r="G3925"/>
  <c r="F3925"/>
  <c r="E3925"/>
  <c r="L3924"/>
  <c r="K3924"/>
  <c r="J3924"/>
  <c r="I3924"/>
  <c r="H3924"/>
  <c r="G3924"/>
  <c r="F3924"/>
  <c r="E3924"/>
  <c r="L3923"/>
  <c r="K3923"/>
  <c r="J3923"/>
  <c r="I3923"/>
  <c r="H3923"/>
  <c r="G3923"/>
  <c r="F3923"/>
  <c r="E3923"/>
  <c r="L3922"/>
  <c r="K3922"/>
  <c r="J3922"/>
  <c r="I3922"/>
  <c r="H3922"/>
  <c r="G3922"/>
  <c r="F3922"/>
  <c r="E3922"/>
  <c r="L3921"/>
  <c r="K3921"/>
  <c r="J3921"/>
  <c r="I3921"/>
  <c r="H3921"/>
  <c r="G3921"/>
  <c r="F3921"/>
  <c r="E3921"/>
  <c r="L3920"/>
  <c r="K3920"/>
  <c r="J3920"/>
  <c r="I3920"/>
  <c r="H3920"/>
  <c r="G3920"/>
  <c r="F3920"/>
  <c r="E3920"/>
  <c r="L3919"/>
  <c r="K3919"/>
  <c r="J3919"/>
  <c r="I3919"/>
  <c r="H3919"/>
  <c r="G3919"/>
  <c r="F3919"/>
  <c r="E3919"/>
  <c r="L3918"/>
  <c r="K3918"/>
  <c r="J3918"/>
  <c r="I3918"/>
  <c r="H3918"/>
  <c r="G3918"/>
  <c r="F3918"/>
  <c r="E3918"/>
  <c r="L3917"/>
  <c r="K3917"/>
  <c r="J3917"/>
  <c r="I3917"/>
  <c r="H3917"/>
  <c r="G3917"/>
  <c r="F3917"/>
  <c r="E3917"/>
  <c r="L3916"/>
  <c r="K3916"/>
  <c r="J3916"/>
  <c r="I3916"/>
  <c r="H3916"/>
  <c r="G3916"/>
  <c r="F3916"/>
  <c r="E3916"/>
  <c r="L3915"/>
  <c r="K3915"/>
  <c r="J3915"/>
  <c r="I3915"/>
  <c r="H3915"/>
  <c r="G3915"/>
  <c r="F3915"/>
  <c r="E3915"/>
  <c r="L3914"/>
  <c r="K3914"/>
  <c r="J3914"/>
  <c r="I3914"/>
  <c r="H3914"/>
  <c r="G3914"/>
  <c r="F3914"/>
  <c r="E3914"/>
  <c r="L3913"/>
  <c r="K3913"/>
  <c r="J3913"/>
  <c r="I3913"/>
  <c r="H3913"/>
  <c r="G3913"/>
  <c r="F3913"/>
  <c r="E3913"/>
  <c r="L3912"/>
  <c r="K3912"/>
  <c r="J3912"/>
  <c r="I3912"/>
  <c r="H3912"/>
  <c r="G3912"/>
  <c r="F3912"/>
  <c r="E3912"/>
  <c r="L3911"/>
  <c r="K3911"/>
  <c r="J3911"/>
  <c r="I3911"/>
  <c r="H3911"/>
  <c r="G3911"/>
  <c r="F3911"/>
  <c r="E3911"/>
  <c r="L3910"/>
  <c r="K3910"/>
  <c r="J3910"/>
  <c r="I3910"/>
  <c r="H3910"/>
  <c r="G3910"/>
  <c r="F3910"/>
  <c r="E3910"/>
  <c r="L3909"/>
  <c r="K3909"/>
  <c r="J3909"/>
  <c r="I3909"/>
  <c r="H3909"/>
  <c r="G3909"/>
  <c r="F3909"/>
  <c r="E3909"/>
  <c r="L3908"/>
  <c r="K3908"/>
  <c r="J3908"/>
  <c r="I3908"/>
  <c r="H3908"/>
  <c r="G3908"/>
  <c r="F3908"/>
  <c r="E3908"/>
  <c r="L3907"/>
  <c r="K3907"/>
  <c r="J3907"/>
  <c r="I3907"/>
  <c r="H3907"/>
  <c r="G3907"/>
  <c r="F3907"/>
  <c r="E3907"/>
  <c r="L3906"/>
  <c r="K3906"/>
  <c r="J3906"/>
  <c r="I3906"/>
  <c r="H3906"/>
  <c r="G3906"/>
  <c r="F3906"/>
  <c r="E3906"/>
  <c r="L3905"/>
  <c r="K3905"/>
  <c r="J3905"/>
  <c r="I3905"/>
  <c r="H3905"/>
  <c r="G3905"/>
  <c r="F3905"/>
  <c r="E3905"/>
  <c r="L3904"/>
  <c r="K3904"/>
  <c r="J3904"/>
  <c r="I3904"/>
  <c r="H3904"/>
  <c r="G3904"/>
  <c r="F3904"/>
  <c r="E3904"/>
  <c r="L3903"/>
  <c r="K3903"/>
  <c r="J3903"/>
  <c r="I3903"/>
  <c r="H3903"/>
  <c r="G3903"/>
  <c r="F3903"/>
  <c r="E3903"/>
  <c r="L3902"/>
  <c r="K3902"/>
  <c r="J3902"/>
  <c r="I3902"/>
  <c r="H3902"/>
  <c r="G3902"/>
  <c r="F3902"/>
  <c r="E3902"/>
  <c r="L3901"/>
  <c r="K3901"/>
  <c r="J3901"/>
  <c r="I3901"/>
  <c r="H3901"/>
  <c r="G3901"/>
  <c r="F3901"/>
  <c r="E3901"/>
  <c r="L3900"/>
  <c r="K3900"/>
  <c r="J3900"/>
  <c r="I3900"/>
  <c r="H3900"/>
  <c r="G3900"/>
  <c r="F3900"/>
  <c r="E3900"/>
  <c r="L3899"/>
  <c r="K3899"/>
  <c r="J3899"/>
  <c r="I3899"/>
  <c r="H3899"/>
  <c r="G3899"/>
  <c r="F3899"/>
  <c r="E3899"/>
  <c r="L3898"/>
  <c r="K3898"/>
  <c r="J3898"/>
  <c r="I3898"/>
  <c r="H3898"/>
  <c r="G3898"/>
  <c r="F3898"/>
  <c r="E3898"/>
  <c r="L3897"/>
  <c r="K3897"/>
  <c r="J3897"/>
  <c r="I3897"/>
  <c r="H3897"/>
  <c r="G3897"/>
  <c r="F3897"/>
  <c r="E3897"/>
  <c r="L3896"/>
  <c r="K3896"/>
  <c r="J3896"/>
  <c r="I3896"/>
  <c r="H3896"/>
  <c r="G3896"/>
  <c r="F3896"/>
  <c r="E3896"/>
  <c r="L3895"/>
  <c r="K3895"/>
  <c r="J3895"/>
  <c r="I3895"/>
  <c r="H3895"/>
  <c r="G3895"/>
  <c r="F3895"/>
  <c r="E3895"/>
  <c r="L3894"/>
  <c r="K3894"/>
  <c r="J3894"/>
  <c r="I3894"/>
  <c r="H3894"/>
  <c r="G3894"/>
  <c r="F3894"/>
  <c r="E3894"/>
  <c r="L3893"/>
  <c r="K3893"/>
  <c r="J3893"/>
  <c r="I3893"/>
  <c r="H3893"/>
  <c r="G3893"/>
  <c r="F3893"/>
  <c r="E3893"/>
  <c r="L3892"/>
  <c r="K3892"/>
  <c r="J3892"/>
  <c r="I3892"/>
  <c r="H3892"/>
  <c r="G3892"/>
  <c r="F3892"/>
  <c r="E3892"/>
  <c r="L3891"/>
  <c r="K3891"/>
  <c r="J3891"/>
  <c r="I3891"/>
  <c r="H3891"/>
  <c r="G3891"/>
  <c r="F3891"/>
  <c r="E3891"/>
  <c r="L3890"/>
  <c r="K3890"/>
  <c r="J3890"/>
  <c r="I3890"/>
  <c r="H3890"/>
  <c r="G3890"/>
  <c r="F3890"/>
  <c r="E3890"/>
  <c r="L3889"/>
  <c r="K3889"/>
  <c r="J3889"/>
  <c r="I3889"/>
  <c r="H3889"/>
  <c r="G3889"/>
  <c r="F3889"/>
  <c r="E3889"/>
  <c r="L3888"/>
  <c r="K3888"/>
  <c r="J3888"/>
  <c r="I3888"/>
  <c r="H3888"/>
  <c r="G3888"/>
  <c r="F3888"/>
  <c r="E3888"/>
  <c r="L3887"/>
  <c r="K3887"/>
  <c r="J3887"/>
  <c r="I3887"/>
  <c r="H3887"/>
  <c r="G3887"/>
  <c r="F3887"/>
  <c r="E3887"/>
  <c r="L3886"/>
  <c r="K3886"/>
  <c r="J3886"/>
  <c r="I3886"/>
  <c r="H3886"/>
  <c r="G3886"/>
  <c r="F3886"/>
  <c r="E3886"/>
  <c r="L3885"/>
  <c r="K3885"/>
  <c r="J3885"/>
  <c r="I3885"/>
  <c r="H3885"/>
  <c r="G3885"/>
  <c r="F3885"/>
  <c r="E3885"/>
  <c r="L3884"/>
  <c r="K3884"/>
  <c r="J3884"/>
  <c r="I3884"/>
  <c r="H3884"/>
  <c r="G3884"/>
  <c r="F3884"/>
  <c r="E3884"/>
  <c r="L3883"/>
  <c r="K3883"/>
  <c r="J3883"/>
  <c r="I3883"/>
  <c r="H3883"/>
  <c r="G3883"/>
  <c r="F3883"/>
  <c r="E3883"/>
  <c r="L3882"/>
  <c r="K3882"/>
  <c r="J3882"/>
  <c r="I3882"/>
  <c r="H3882"/>
  <c r="G3882"/>
  <c r="F3882"/>
  <c r="E3882"/>
  <c r="L3881"/>
  <c r="K3881"/>
  <c r="J3881"/>
  <c r="I3881"/>
  <c r="H3881"/>
  <c r="G3881"/>
  <c r="F3881"/>
  <c r="E3881"/>
  <c r="L3880"/>
  <c r="K3880"/>
  <c r="J3880"/>
  <c r="I3880"/>
  <c r="H3880"/>
  <c r="G3880"/>
  <c r="F3880"/>
  <c r="E3880"/>
  <c r="L3879"/>
  <c r="K3879"/>
  <c r="J3879"/>
  <c r="I3879"/>
  <c r="H3879"/>
  <c r="G3879"/>
  <c r="F3879"/>
  <c r="E3879"/>
  <c r="L3878"/>
  <c r="K3878"/>
  <c r="J3878"/>
  <c r="I3878"/>
  <c r="H3878"/>
  <c r="G3878"/>
  <c r="F3878"/>
  <c r="E3878"/>
  <c r="L3877"/>
  <c r="K3877"/>
  <c r="J3877"/>
  <c r="I3877"/>
  <c r="H3877"/>
  <c r="G3877"/>
  <c r="F3877"/>
  <c r="E3877"/>
  <c r="L3876"/>
  <c r="K3876"/>
  <c r="J3876"/>
  <c r="I3876"/>
  <c r="H3876"/>
  <c r="G3876"/>
  <c r="F3876"/>
  <c r="E3876"/>
  <c r="L3875"/>
  <c r="K3875"/>
  <c r="J3875"/>
  <c r="I3875"/>
  <c r="H3875"/>
  <c r="G3875"/>
  <c r="F3875"/>
  <c r="E3875"/>
  <c r="L3874"/>
  <c r="K3874"/>
  <c r="J3874"/>
  <c r="I3874"/>
  <c r="H3874"/>
  <c r="G3874"/>
  <c r="F3874"/>
  <c r="E3874"/>
  <c r="L3873"/>
  <c r="K3873"/>
  <c r="J3873"/>
  <c r="I3873"/>
  <c r="H3873"/>
  <c r="G3873"/>
  <c r="F3873"/>
  <c r="E3873"/>
  <c r="L3872"/>
  <c r="K3872"/>
  <c r="J3872"/>
  <c r="I3872"/>
  <c r="H3872"/>
  <c r="G3872"/>
  <c r="F3872"/>
  <c r="E3872"/>
  <c r="L3871"/>
  <c r="K3871"/>
  <c r="J3871"/>
  <c r="I3871"/>
  <c r="H3871"/>
  <c r="G3871"/>
  <c r="F3871"/>
  <c r="E3871"/>
  <c r="L3870"/>
  <c r="K3870"/>
  <c r="J3870"/>
  <c r="I3870"/>
  <c r="H3870"/>
  <c r="G3870"/>
  <c r="F3870"/>
  <c r="E3870"/>
  <c r="L3869"/>
  <c r="K3869"/>
  <c r="J3869"/>
  <c r="I3869"/>
  <c r="H3869"/>
  <c r="G3869"/>
  <c r="F3869"/>
  <c r="E3869"/>
  <c r="L3868"/>
  <c r="K3868"/>
  <c r="J3868"/>
  <c r="I3868"/>
  <c r="H3868"/>
  <c r="G3868"/>
  <c r="F3868"/>
  <c r="E3868"/>
  <c r="L3867"/>
  <c r="K3867"/>
  <c r="J3867"/>
  <c r="I3867"/>
  <c r="H3867"/>
  <c r="G3867"/>
  <c r="F3867"/>
  <c r="E3867"/>
  <c r="L3866"/>
  <c r="K3866"/>
  <c r="J3866"/>
  <c r="I3866"/>
  <c r="H3866"/>
  <c r="G3866"/>
  <c r="F3866"/>
  <c r="E3866"/>
  <c r="L3865"/>
  <c r="K3865"/>
  <c r="J3865"/>
  <c r="I3865"/>
  <c r="H3865"/>
  <c r="G3865"/>
  <c r="F3865"/>
  <c r="E3865"/>
  <c r="L3864"/>
  <c r="K3864"/>
  <c r="J3864"/>
  <c r="I3864"/>
  <c r="H3864"/>
  <c r="G3864"/>
  <c r="F3864"/>
  <c r="E3864"/>
  <c r="L3863"/>
  <c r="K3863"/>
  <c r="J3863"/>
  <c r="I3863"/>
  <c r="H3863"/>
  <c r="G3863"/>
  <c r="F3863"/>
  <c r="E3863"/>
  <c r="L3862"/>
  <c r="K3862"/>
  <c r="J3862"/>
  <c r="I3862"/>
  <c r="H3862"/>
  <c r="G3862"/>
  <c r="F3862"/>
  <c r="E3862"/>
  <c r="L3861"/>
  <c r="K3861"/>
  <c r="J3861"/>
  <c r="I3861"/>
  <c r="H3861"/>
  <c r="G3861"/>
  <c r="F3861"/>
  <c r="E3861"/>
  <c r="L3860"/>
  <c r="K3860"/>
  <c r="J3860"/>
  <c r="I3860"/>
  <c r="H3860"/>
  <c r="G3860"/>
  <c r="F3860"/>
  <c r="E3860"/>
  <c r="L3859"/>
  <c r="K3859"/>
  <c r="J3859"/>
  <c r="I3859"/>
  <c r="H3859"/>
  <c r="G3859"/>
  <c r="F3859"/>
  <c r="E3859"/>
  <c r="L3858"/>
  <c r="K3858"/>
  <c r="J3858"/>
  <c r="I3858"/>
  <c r="H3858"/>
  <c r="G3858"/>
  <c r="F3858"/>
  <c r="E3858"/>
  <c r="L3857"/>
  <c r="K3857"/>
  <c r="J3857"/>
  <c r="I3857"/>
  <c r="H3857"/>
  <c r="G3857"/>
  <c r="F3857"/>
  <c r="E3857"/>
  <c r="L3856"/>
  <c r="K3856"/>
  <c r="J3856"/>
  <c r="I3856"/>
  <c r="H3856"/>
  <c r="G3856"/>
  <c r="F3856"/>
  <c r="E3856"/>
  <c r="L3855"/>
  <c r="K3855"/>
  <c r="J3855"/>
  <c r="I3855"/>
  <c r="H3855"/>
  <c r="G3855"/>
  <c r="F3855"/>
  <c r="E3855"/>
  <c r="L3854"/>
  <c r="K3854"/>
  <c r="J3854"/>
  <c r="I3854"/>
  <c r="H3854"/>
  <c r="G3854"/>
  <c r="F3854"/>
  <c r="E3854"/>
  <c r="L3853"/>
  <c r="K3853"/>
  <c r="J3853"/>
  <c r="I3853"/>
  <c r="H3853"/>
  <c r="G3853"/>
  <c r="F3853"/>
  <c r="E3853"/>
  <c r="L3852"/>
  <c r="K3852"/>
  <c r="J3852"/>
  <c r="I3852"/>
  <c r="H3852"/>
  <c r="G3852"/>
  <c r="F3852"/>
  <c r="E3852"/>
  <c r="L3851"/>
  <c r="K3851"/>
  <c r="J3851"/>
  <c r="I3851"/>
  <c r="H3851"/>
  <c r="G3851"/>
  <c r="F3851"/>
  <c r="E3851"/>
  <c r="L3850"/>
  <c r="K3850"/>
  <c r="J3850"/>
  <c r="I3850"/>
  <c r="H3850"/>
  <c r="G3850"/>
  <c r="F3850"/>
  <c r="E3850"/>
  <c r="L3849"/>
  <c r="K3849"/>
  <c r="J3849"/>
  <c r="I3849"/>
  <c r="H3849"/>
  <c r="G3849"/>
  <c r="F3849"/>
  <c r="E3849"/>
  <c r="L3848"/>
  <c r="K3848"/>
  <c r="J3848"/>
  <c r="I3848"/>
  <c r="H3848"/>
  <c r="G3848"/>
  <c r="F3848"/>
  <c r="E3848"/>
  <c r="L3847"/>
  <c r="K3847"/>
  <c r="J3847"/>
  <c r="I3847"/>
  <c r="H3847"/>
  <c r="G3847"/>
  <c r="F3847"/>
  <c r="E3847"/>
  <c r="L3846"/>
  <c r="K3846"/>
  <c r="J3846"/>
  <c r="I3846"/>
  <c r="H3846"/>
  <c r="G3846"/>
  <c r="F3846"/>
  <c r="E3846"/>
  <c r="L3845"/>
  <c r="K3845"/>
  <c r="J3845"/>
  <c r="I3845"/>
  <c r="H3845"/>
  <c r="G3845"/>
  <c r="F3845"/>
  <c r="E3845"/>
  <c r="L3844"/>
  <c r="K3844"/>
  <c r="J3844"/>
  <c r="I3844"/>
  <c r="H3844"/>
  <c r="G3844"/>
  <c r="F3844"/>
  <c r="E3844"/>
  <c r="L3843"/>
  <c r="K3843"/>
  <c r="J3843"/>
  <c r="I3843"/>
  <c r="H3843"/>
  <c r="G3843"/>
  <c r="F3843"/>
  <c r="E3843"/>
  <c r="L3842"/>
  <c r="K3842"/>
  <c r="J3842"/>
  <c r="I3842"/>
  <c r="H3842"/>
  <c r="G3842"/>
  <c r="F3842"/>
  <c r="E3842"/>
  <c r="L3841"/>
  <c r="K3841"/>
  <c r="J3841"/>
  <c r="I3841"/>
  <c r="H3841"/>
  <c r="G3841"/>
  <c r="F3841"/>
  <c r="E3841"/>
  <c r="L3840"/>
  <c r="K3840"/>
  <c r="J3840"/>
  <c r="I3840"/>
  <c r="H3840"/>
  <c r="G3840"/>
  <c r="F3840"/>
  <c r="E3840"/>
  <c r="L3839"/>
  <c r="K3839"/>
  <c r="J3839"/>
  <c r="I3839"/>
  <c r="H3839"/>
  <c r="G3839"/>
  <c r="F3839"/>
  <c r="E3839"/>
  <c r="L3838"/>
  <c r="K3838"/>
  <c r="J3838"/>
  <c r="I3838"/>
  <c r="H3838"/>
  <c r="G3838"/>
  <c r="F3838"/>
  <c r="E3838"/>
  <c r="L3837"/>
  <c r="K3837"/>
  <c r="J3837"/>
  <c r="I3837"/>
  <c r="H3837"/>
  <c r="G3837"/>
  <c r="F3837"/>
  <c r="E3837"/>
  <c r="L3836"/>
  <c r="K3836"/>
  <c r="J3836"/>
  <c r="I3836"/>
  <c r="H3836"/>
  <c r="G3836"/>
  <c r="F3836"/>
  <c r="E3836"/>
  <c r="L3835"/>
  <c r="K3835"/>
  <c r="J3835"/>
  <c r="I3835"/>
  <c r="H3835"/>
  <c r="G3835"/>
  <c r="F3835"/>
  <c r="E3835"/>
  <c r="L3834"/>
  <c r="K3834"/>
  <c r="J3834"/>
  <c r="I3834"/>
  <c r="H3834"/>
  <c r="G3834"/>
  <c r="F3834"/>
  <c r="E3834"/>
  <c r="L3833"/>
  <c r="K3833"/>
  <c r="J3833"/>
  <c r="I3833"/>
  <c r="H3833"/>
  <c r="G3833"/>
  <c r="F3833"/>
  <c r="E3833"/>
  <c r="L3832"/>
  <c r="K3832"/>
  <c r="J3832"/>
  <c r="I3832"/>
  <c r="H3832"/>
  <c r="G3832"/>
  <c r="F3832"/>
  <c r="E3832"/>
  <c r="L3831"/>
  <c r="K3831"/>
  <c r="J3831"/>
  <c r="I3831"/>
  <c r="H3831"/>
  <c r="G3831"/>
  <c r="F3831"/>
  <c r="E3831"/>
  <c r="L3830"/>
  <c r="K3830"/>
  <c r="J3830"/>
  <c r="I3830"/>
  <c r="H3830"/>
  <c r="G3830"/>
  <c r="F3830"/>
  <c r="E3830"/>
  <c r="L3829"/>
  <c r="K3829"/>
  <c r="J3829"/>
  <c r="I3829"/>
  <c r="H3829"/>
  <c r="G3829"/>
  <c r="F3829"/>
  <c r="E3829"/>
  <c r="L3828"/>
  <c r="K3828"/>
  <c r="J3828"/>
  <c r="I3828"/>
  <c r="H3828"/>
  <c r="G3828"/>
  <c r="F3828"/>
  <c r="E3828"/>
  <c r="L3827"/>
  <c r="K3827"/>
  <c r="J3827"/>
  <c r="I3827"/>
  <c r="H3827"/>
  <c r="G3827"/>
  <c r="F3827"/>
  <c r="E3827"/>
  <c r="L3826"/>
  <c r="K3826"/>
  <c r="J3826"/>
  <c r="I3826"/>
  <c r="H3826"/>
  <c r="G3826"/>
  <c r="F3826"/>
  <c r="E3826"/>
  <c r="L3825"/>
  <c r="K3825"/>
  <c r="J3825"/>
  <c r="I3825"/>
  <c r="H3825"/>
  <c r="G3825"/>
  <c r="F3825"/>
  <c r="E3825"/>
  <c r="L3824"/>
  <c r="K3824"/>
  <c r="J3824"/>
  <c r="I3824"/>
  <c r="H3824"/>
  <c r="G3824"/>
  <c r="F3824"/>
  <c r="E3824"/>
  <c r="L3823"/>
  <c r="K3823"/>
  <c r="J3823"/>
  <c r="I3823"/>
  <c r="H3823"/>
  <c r="G3823"/>
  <c r="F3823"/>
  <c r="E3823"/>
  <c r="L3822"/>
  <c r="K3822"/>
  <c r="J3822"/>
  <c r="I3822"/>
  <c r="H3822"/>
  <c r="G3822"/>
  <c r="F3822"/>
  <c r="E3822"/>
  <c r="L3821"/>
  <c r="K3821"/>
  <c r="J3821"/>
  <c r="I3821"/>
  <c r="H3821"/>
  <c r="G3821"/>
  <c r="F3821"/>
  <c r="E3821"/>
  <c r="L3820"/>
  <c r="K3820"/>
  <c r="J3820"/>
  <c r="I3820"/>
  <c r="H3820"/>
  <c r="G3820"/>
  <c r="F3820"/>
  <c r="E3820"/>
  <c r="L3819"/>
  <c r="K3819"/>
  <c r="J3819"/>
  <c r="I3819"/>
  <c r="H3819"/>
  <c r="G3819"/>
  <c r="F3819"/>
  <c r="E3819"/>
  <c r="L3818"/>
  <c r="K3818"/>
  <c r="J3818"/>
  <c r="I3818"/>
  <c r="H3818"/>
  <c r="G3818"/>
  <c r="F3818"/>
  <c r="E3818"/>
  <c r="L3817"/>
  <c r="K3817"/>
  <c r="J3817"/>
  <c r="I3817"/>
  <c r="H3817"/>
  <c r="G3817"/>
  <c r="F3817"/>
  <c r="E3817"/>
  <c r="L3816"/>
  <c r="K3816"/>
  <c r="J3816"/>
  <c r="I3816"/>
  <c r="H3816"/>
  <c r="G3816"/>
  <c r="F3816"/>
  <c r="E3816"/>
  <c r="L3815"/>
  <c r="K3815"/>
  <c r="J3815"/>
  <c r="I3815"/>
  <c r="H3815"/>
  <c r="G3815"/>
  <c r="F3815"/>
  <c r="E3815"/>
  <c r="L3814"/>
  <c r="K3814"/>
  <c r="J3814"/>
  <c r="I3814"/>
  <c r="H3814"/>
  <c r="G3814"/>
  <c r="F3814"/>
  <c r="E3814"/>
  <c r="L3813"/>
  <c r="K3813"/>
  <c r="J3813"/>
  <c r="I3813"/>
  <c r="H3813"/>
  <c r="G3813"/>
  <c r="F3813"/>
  <c r="E3813"/>
  <c r="L3812"/>
  <c r="K3812"/>
  <c r="J3812"/>
  <c r="I3812"/>
  <c r="H3812"/>
  <c r="G3812"/>
  <c r="F3812"/>
  <c r="E3812"/>
  <c r="L3811"/>
  <c r="K3811"/>
  <c r="J3811"/>
  <c r="I3811"/>
  <c r="H3811"/>
  <c r="G3811"/>
  <c r="F3811"/>
  <c r="E3811"/>
  <c r="L3810"/>
  <c r="K3810"/>
  <c r="J3810"/>
  <c r="I3810"/>
  <c r="H3810"/>
  <c r="G3810"/>
  <c r="F3810"/>
  <c r="E3810"/>
  <c r="L3809"/>
  <c r="K3809"/>
  <c r="J3809"/>
  <c r="I3809"/>
  <c r="H3809"/>
  <c r="G3809"/>
  <c r="F3809"/>
  <c r="E3809"/>
  <c r="L3808"/>
  <c r="K3808"/>
  <c r="J3808"/>
  <c r="I3808"/>
  <c r="H3808"/>
  <c r="G3808"/>
  <c r="F3808"/>
  <c r="E3808"/>
  <c r="L3807"/>
  <c r="K3807"/>
  <c r="J3807"/>
  <c r="I3807"/>
  <c r="H3807"/>
  <c r="G3807"/>
  <c r="F3807"/>
  <c r="E3807"/>
  <c r="L3806"/>
  <c r="K3806"/>
  <c r="J3806"/>
  <c r="I3806"/>
  <c r="H3806"/>
  <c r="G3806"/>
  <c r="F3806"/>
  <c r="E3806"/>
  <c r="L3805"/>
  <c r="K3805"/>
  <c r="J3805"/>
  <c r="I3805"/>
  <c r="H3805"/>
  <c r="G3805"/>
  <c r="F3805"/>
  <c r="E3805"/>
  <c r="L3804"/>
  <c r="K3804"/>
  <c r="J3804"/>
  <c r="I3804"/>
  <c r="H3804"/>
  <c r="G3804"/>
  <c r="F3804"/>
  <c r="E3804"/>
  <c r="L3803"/>
  <c r="K3803"/>
  <c r="J3803"/>
  <c r="I3803"/>
  <c r="H3803"/>
  <c r="G3803"/>
  <c r="F3803"/>
  <c r="E3803"/>
  <c r="L3802"/>
  <c r="K3802"/>
  <c r="J3802"/>
  <c r="I3802"/>
  <c r="H3802"/>
  <c r="G3802"/>
  <c r="F3802"/>
  <c r="E3802"/>
  <c r="L3801"/>
  <c r="K3801"/>
  <c r="J3801"/>
  <c r="I3801"/>
  <c r="H3801"/>
  <c r="G3801"/>
  <c r="F3801"/>
  <c r="E3801"/>
  <c r="L3800"/>
  <c r="K3800"/>
  <c r="J3800"/>
  <c r="I3800"/>
  <c r="H3800"/>
  <c r="G3800"/>
  <c r="F3800"/>
  <c r="E3800"/>
  <c r="L3799"/>
  <c r="K3799"/>
  <c r="J3799"/>
  <c r="I3799"/>
  <c r="H3799"/>
  <c r="G3799"/>
  <c r="F3799"/>
  <c r="E3799"/>
  <c r="L3798"/>
  <c r="K3798"/>
  <c r="J3798"/>
  <c r="I3798"/>
  <c r="H3798"/>
  <c r="G3798"/>
  <c r="F3798"/>
  <c r="E3798"/>
  <c r="L3797"/>
  <c r="K3797"/>
  <c r="J3797"/>
  <c r="I3797"/>
  <c r="H3797"/>
  <c r="G3797"/>
  <c r="F3797"/>
  <c r="E3797"/>
  <c r="L3796"/>
  <c r="K3796"/>
  <c r="J3796"/>
  <c r="I3796"/>
  <c r="H3796"/>
  <c r="G3796"/>
  <c r="F3796"/>
  <c r="E3796"/>
  <c r="L3795"/>
  <c r="K3795"/>
  <c r="J3795"/>
  <c r="I3795"/>
  <c r="H3795"/>
  <c r="G3795"/>
  <c r="F3795"/>
  <c r="E3795"/>
  <c r="L3794"/>
  <c r="K3794"/>
  <c r="J3794"/>
  <c r="I3794"/>
  <c r="H3794"/>
  <c r="G3794"/>
  <c r="F3794"/>
  <c r="E3794"/>
  <c r="L3793"/>
  <c r="K3793"/>
  <c r="J3793"/>
  <c r="I3793"/>
  <c r="H3793"/>
  <c r="G3793"/>
  <c r="F3793"/>
  <c r="E3793"/>
  <c r="L3792"/>
  <c r="K3792"/>
  <c r="J3792"/>
  <c r="I3792"/>
  <c r="H3792"/>
  <c r="G3792"/>
  <c r="F3792"/>
  <c r="E3792"/>
  <c r="L3791"/>
  <c r="K3791"/>
  <c r="J3791"/>
  <c r="I3791"/>
  <c r="H3791"/>
  <c r="G3791"/>
  <c r="F3791"/>
  <c r="E3791"/>
  <c r="L3790"/>
  <c r="K3790"/>
  <c r="J3790"/>
  <c r="I3790"/>
  <c r="H3790"/>
  <c r="G3790"/>
  <c r="F3790"/>
  <c r="E3790"/>
  <c r="L3789"/>
  <c r="K3789"/>
  <c r="J3789"/>
  <c r="I3789"/>
  <c r="H3789"/>
  <c r="G3789"/>
  <c r="F3789"/>
  <c r="E3789"/>
  <c r="L3788"/>
  <c r="K3788"/>
  <c r="J3788"/>
  <c r="I3788"/>
  <c r="H3788"/>
  <c r="G3788"/>
  <c r="F3788"/>
  <c r="E3788"/>
  <c r="L3787"/>
  <c r="K3787"/>
  <c r="J3787"/>
  <c r="I3787"/>
  <c r="H3787"/>
  <c r="G3787"/>
  <c r="F3787"/>
  <c r="E3787"/>
  <c r="L3786"/>
  <c r="K3786"/>
  <c r="J3786"/>
  <c r="I3786"/>
  <c r="H3786"/>
  <c r="G3786"/>
  <c r="F3786"/>
  <c r="E3786"/>
  <c r="L3785"/>
  <c r="K3785"/>
  <c r="J3785"/>
  <c r="I3785"/>
  <c r="H3785"/>
  <c r="G3785"/>
  <c r="F3785"/>
  <c r="E3785"/>
  <c r="L3784"/>
  <c r="K3784"/>
  <c r="J3784"/>
  <c r="I3784"/>
  <c r="H3784"/>
  <c r="G3784"/>
  <c r="F3784"/>
  <c r="E3784"/>
  <c r="L3783"/>
  <c r="K3783"/>
  <c r="J3783"/>
  <c r="I3783"/>
  <c r="H3783"/>
  <c r="G3783"/>
  <c r="F3783"/>
  <c r="E3783"/>
  <c r="L3782"/>
  <c r="K3782"/>
  <c r="J3782"/>
  <c r="I3782"/>
  <c r="H3782"/>
  <c r="G3782"/>
  <c r="F3782"/>
  <c r="E3782"/>
  <c r="L3781"/>
  <c r="K3781"/>
  <c r="J3781"/>
  <c r="I3781"/>
  <c r="H3781"/>
  <c r="G3781"/>
  <c r="F3781"/>
  <c r="E3781"/>
  <c r="L3780"/>
  <c r="K3780"/>
  <c r="J3780"/>
  <c r="I3780"/>
  <c r="H3780"/>
  <c r="G3780"/>
  <c r="F3780"/>
  <c r="E3780"/>
  <c r="L3779"/>
  <c r="K3779"/>
  <c r="J3779"/>
  <c r="I3779"/>
  <c r="H3779"/>
  <c r="G3779"/>
  <c r="F3779"/>
  <c r="E3779"/>
  <c r="L3778"/>
  <c r="K3778"/>
  <c r="J3778"/>
  <c r="I3778"/>
  <c r="H3778"/>
  <c r="G3778"/>
  <c r="F3778"/>
  <c r="E3778"/>
  <c r="L3777"/>
  <c r="K3777"/>
  <c r="J3777"/>
  <c r="I3777"/>
  <c r="H3777"/>
  <c r="G3777"/>
  <c r="F3777"/>
  <c r="E3777"/>
  <c r="L3776"/>
  <c r="K3776"/>
  <c r="J3776"/>
  <c r="I3776"/>
  <c r="H3776"/>
  <c r="G3776"/>
  <c r="F3776"/>
  <c r="E3776"/>
  <c r="L3775"/>
  <c r="K3775"/>
  <c r="J3775"/>
  <c r="I3775"/>
  <c r="H3775"/>
  <c r="G3775"/>
  <c r="F3775"/>
  <c r="E3775"/>
  <c r="L3774"/>
  <c r="K3774"/>
  <c r="J3774"/>
  <c r="I3774"/>
  <c r="H3774"/>
  <c r="G3774"/>
  <c r="F3774"/>
  <c r="E3774"/>
  <c r="L3773"/>
  <c r="K3773"/>
  <c r="J3773"/>
  <c r="I3773"/>
  <c r="H3773"/>
  <c r="G3773"/>
  <c r="F3773"/>
  <c r="E3773"/>
  <c r="L3772"/>
  <c r="K3772"/>
  <c r="J3772"/>
  <c r="I3772"/>
  <c r="H3772"/>
  <c r="G3772"/>
  <c r="F3772"/>
  <c r="E3772"/>
  <c r="L3771"/>
  <c r="K3771"/>
  <c r="J3771"/>
  <c r="I3771"/>
  <c r="H3771"/>
  <c r="G3771"/>
  <c r="F3771"/>
  <c r="E3771"/>
  <c r="L3770"/>
  <c r="K3770"/>
  <c r="J3770"/>
  <c r="I3770"/>
  <c r="H3770"/>
  <c r="G3770"/>
  <c r="F3770"/>
  <c r="E3770"/>
  <c r="L3769"/>
  <c r="K3769"/>
  <c r="J3769"/>
  <c r="I3769"/>
  <c r="H3769"/>
  <c r="G3769"/>
  <c r="F3769"/>
  <c r="E3769"/>
  <c r="L3768"/>
  <c r="K3768"/>
  <c r="J3768"/>
  <c r="I3768"/>
  <c r="H3768"/>
  <c r="G3768"/>
  <c r="F3768"/>
  <c r="E3768"/>
  <c r="L3767"/>
  <c r="K3767"/>
  <c r="J3767"/>
  <c r="I3767"/>
  <c r="H3767"/>
  <c r="G3767"/>
  <c r="F3767"/>
  <c r="E3767"/>
  <c r="L3766"/>
  <c r="K3766"/>
  <c r="J3766"/>
  <c r="I3766"/>
  <c r="H3766"/>
  <c r="G3766"/>
  <c r="F3766"/>
  <c r="E3766"/>
  <c r="L3765"/>
  <c r="K3765"/>
  <c r="J3765"/>
  <c r="I3765"/>
  <c r="H3765"/>
  <c r="G3765"/>
  <c r="F3765"/>
  <c r="E3765"/>
  <c r="L3764"/>
  <c r="K3764"/>
  <c r="J3764"/>
  <c r="I3764"/>
  <c r="H3764"/>
  <c r="G3764"/>
  <c r="F3764"/>
  <c r="E3764"/>
  <c r="L3763"/>
  <c r="K3763"/>
  <c r="J3763"/>
  <c r="I3763"/>
  <c r="H3763"/>
  <c r="G3763"/>
  <c r="F3763"/>
  <c r="E3763"/>
  <c r="L3762"/>
  <c r="K3762"/>
  <c r="J3762"/>
  <c r="I3762"/>
  <c r="H3762"/>
  <c r="G3762"/>
  <c r="F3762"/>
  <c r="E3762"/>
  <c r="L3761"/>
  <c r="K3761"/>
  <c r="J3761"/>
  <c r="I3761"/>
  <c r="H3761"/>
  <c r="G3761"/>
  <c r="F3761"/>
  <c r="E3761"/>
  <c r="L3760"/>
  <c r="K3760"/>
  <c r="J3760"/>
  <c r="I3760"/>
  <c r="H3760"/>
  <c r="G3760"/>
  <c r="F3760"/>
  <c r="E3760"/>
  <c r="L3759"/>
  <c r="K3759"/>
  <c r="J3759"/>
  <c r="I3759"/>
  <c r="H3759"/>
  <c r="G3759"/>
  <c r="F3759"/>
  <c r="E3759"/>
  <c r="L3758"/>
  <c r="K3758"/>
  <c r="J3758"/>
  <c r="I3758"/>
  <c r="H3758"/>
  <c r="G3758"/>
  <c r="F3758"/>
  <c r="E3758"/>
  <c r="L3757"/>
  <c r="K3757"/>
  <c r="J3757"/>
  <c r="I3757"/>
  <c r="H3757"/>
  <c r="G3757"/>
  <c r="F3757"/>
  <c r="E3757"/>
  <c r="L3756"/>
  <c r="K3756"/>
  <c r="J3756"/>
  <c r="I3756"/>
  <c r="H3756"/>
  <c r="G3756"/>
  <c r="F3756"/>
  <c r="E3756"/>
  <c r="L3755"/>
  <c r="K3755"/>
  <c r="J3755"/>
  <c r="I3755"/>
  <c r="H3755"/>
  <c r="G3755"/>
  <c r="F3755"/>
  <c r="E3755"/>
  <c r="L3754"/>
  <c r="K3754"/>
  <c r="J3754"/>
  <c r="I3754"/>
  <c r="H3754"/>
  <c r="G3754"/>
  <c r="F3754"/>
  <c r="E3754"/>
  <c r="L3753"/>
  <c r="K3753"/>
  <c r="J3753"/>
  <c r="I3753"/>
  <c r="H3753"/>
  <c r="G3753"/>
  <c r="F3753"/>
  <c r="E3753"/>
  <c r="L3752"/>
  <c r="K3752"/>
  <c r="J3752"/>
  <c r="I3752"/>
  <c r="H3752"/>
  <c r="G3752"/>
  <c r="F3752"/>
  <c r="E3752"/>
  <c r="L3751"/>
  <c r="K3751"/>
  <c r="J3751"/>
  <c r="I3751"/>
  <c r="H3751"/>
  <c r="G3751"/>
  <c r="F3751"/>
  <c r="E3751"/>
  <c r="L3750"/>
  <c r="K3750"/>
  <c r="J3750"/>
  <c r="I3750"/>
  <c r="H3750"/>
  <c r="G3750"/>
  <c r="F3750"/>
  <c r="E3750"/>
  <c r="L3749"/>
  <c r="K3749"/>
  <c r="J3749"/>
  <c r="I3749"/>
  <c r="H3749"/>
  <c r="G3749"/>
  <c r="F3749"/>
  <c r="E3749"/>
  <c r="L3748"/>
  <c r="K3748"/>
  <c r="J3748"/>
  <c r="I3748"/>
  <c r="H3748"/>
  <c r="G3748"/>
  <c r="F3748"/>
  <c r="E3748"/>
  <c r="L3747"/>
  <c r="K3747"/>
  <c r="J3747"/>
  <c r="I3747"/>
  <c r="H3747"/>
  <c r="G3747"/>
  <c r="F3747"/>
  <c r="E3747"/>
  <c r="L3746"/>
  <c r="K3746"/>
  <c r="J3746"/>
  <c r="I3746"/>
  <c r="H3746"/>
  <c r="G3746"/>
  <c r="F3746"/>
  <c r="E3746"/>
  <c r="L3745"/>
  <c r="K3745"/>
  <c r="J3745"/>
  <c r="I3745"/>
  <c r="H3745"/>
  <c r="G3745"/>
  <c r="F3745"/>
  <c r="E3745"/>
  <c r="L3744"/>
  <c r="K3744"/>
  <c r="J3744"/>
  <c r="I3744"/>
  <c r="H3744"/>
  <c r="G3744"/>
  <c r="F3744"/>
  <c r="E3744"/>
  <c r="L3743"/>
  <c r="K3743"/>
  <c r="J3743"/>
  <c r="I3743"/>
  <c r="H3743"/>
  <c r="G3743"/>
  <c r="F3743"/>
  <c r="E3743"/>
  <c r="L3742"/>
  <c r="K3742"/>
  <c r="J3742"/>
  <c r="I3742"/>
  <c r="H3742"/>
  <c r="G3742"/>
  <c r="F3742"/>
  <c r="E3742"/>
  <c r="L3741"/>
  <c r="K3741"/>
  <c r="J3741"/>
  <c r="I3741"/>
  <c r="H3741"/>
  <c r="G3741"/>
  <c r="F3741"/>
  <c r="E3741"/>
  <c r="L3740"/>
  <c r="K3740"/>
  <c r="J3740"/>
  <c r="I3740"/>
  <c r="H3740"/>
  <c r="G3740"/>
  <c r="F3740"/>
  <c r="E3740"/>
  <c r="L3739"/>
  <c r="K3739"/>
  <c r="J3739"/>
  <c r="I3739"/>
  <c r="H3739"/>
  <c r="G3739"/>
  <c r="F3739"/>
  <c r="E3739"/>
  <c r="L3738"/>
  <c r="K3738"/>
  <c r="J3738"/>
  <c r="I3738"/>
  <c r="H3738"/>
  <c r="G3738"/>
  <c r="F3738"/>
  <c r="E3738"/>
  <c r="L3737"/>
  <c r="K3737"/>
  <c r="J3737"/>
  <c r="I3737"/>
  <c r="H3737"/>
  <c r="G3737"/>
  <c r="F3737"/>
  <c r="E3737"/>
  <c r="L3736"/>
  <c r="K3736"/>
  <c r="J3736"/>
  <c r="I3736"/>
  <c r="H3736"/>
  <c r="G3736"/>
  <c r="F3736"/>
  <c r="E3736"/>
  <c r="L3735"/>
  <c r="K3735"/>
  <c r="J3735"/>
  <c r="I3735"/>
  <c r="H3735"/>
  <c r="G3735"/>
  <c r="F3735"/>
  <c r="E3735"/>
  <c r="L3734"/>
  <c r="K3734"/>
  <c r="J3734"/>
  <c r="I3734"/>
  <c r="H3734"/>
  <c r="G3734"/>
  <c r="F3734"/>
  <c r="E3734"/>
  <c r="L3733"/>
  <c r="K3733"/>
  <c r="J3733"/>
  <c r="I3733"/>
  <c r="H3733"/>
  <c r="G3733"/>
  <c r="F3733"/>
  <c r="E3733"/>
  <c r="L3732"/>
  <c r="K3732"/>
  <c r="J3732"/>
  <c r="I3732"/>
  <c r="H3732"/>
  <c r="G3732"/>
  <c r="F3732"/>
  <c r="E3732"/>
  <c r="L3731"/>
  <c r="K3731"/>
  <c r="J3731"/>
  <c r="I3731"/>
  <c r="H3731"/>
  <c r="G3731"/>
  <c r="F3731"/>
  <c r="E3731"/>
  <c r="L3730"/>
  <c r="K3730"/>
  <c r="J3730"/>
  <c r="I3730"/>
  <c r="H3730"/>
  <c r="G3730"/>
  <c r="F3730"/>
  <c r="E3730"/>
  <c r="L3729"/>
  <c r="K3729"/>
  <c r="J3729"/>
  <c r="I3729"/>
  <c r="H3729"/>
  <c r="G3729"/>
  <c r="F3729"/>
  <c r="E3729"/>
  <c r="L3728"/>
  <c r="K3728"/>
  <c r="J3728"/>
  <c r="I3728"/>
  <c r="H3728"/>
  <c r="G3728"/>
  <c r="F3728"/>
  <c r="E3728"/>
  <c r="L3727"/>
  <c r="K3727"/>
  <c r="J3727"/>
  <c r="I3727"/>
  <c r="H3727"/>
  <c r="G3727"/>
  <c r="F3727"/>
  <c r="E3727"/>
  <c r="L3726"/>
  <c r="K3726"/>
  <c r="J3726"/>
  <c r="I3726"/>
  <c r="H3726"/>
  <c r="G3726"/>
  <c r="F3726"/>
  <c r="E3726"/>
  <c r="L3725"/>
  <c r="K3725"/>
  <c r="J3725"/>
  <c r="I3725"/>
  <c r="H3725"/>
  <c r="G3725"/>
  <c r="F3725"/>
  <c r="E3725"/>
  <c r="L3724"/>
  <c r="K3724"/>
  <c r="J3724"/>
  <c r="I3724"/>
  <c r="H3724"/>
  <c r="G3724"/>
  <c r="F3724"/>
  <c r="E3724"/>
  <c r="L3723"/>
  <c r="K3723"/>
  <c r="J3723"/>
  <c r="I3723"/>
  <c r="H3723"/>
  <c r="G3723"/>
  <c r="F3723"/>
  <c r="E3723"/>
  <c r="L3722"/>
  <c r="K3722"/>
  <c r="J3722"/>
  <c r="I3722"/>
  <c r="H3722"/>
  <c r="G3722"/>
  <c r="F3722"/>
  <c r="E3722"/>
  <c r="L3721"/>
  <c r="K3721"/>
  <c r="J3721"/>
  <c r="I3721"/>
  <c r="H3721"/>
  <c r="G3721"/>
  <c r="F3721"/>
  <c r="E3721"/>
  <c r="L3720"/>
  <c r="K3720"/>
  <c r="J3720"/>
  <c r="I3720"/>
  <c r="H3720"/>
  <c r="G3720"/>
  <c r="F3720"/>
  <c r="E3720"/>
  <c r="L3719"/>
  <c r="K3719"/>
  <c r="J3719"/>
  <c r="I3719"/>
  <c r="H3719"/>
  <c r="G3719"/>
  <c r="F3719"/>
  <c r="E3719"/>
  <c r="L3718"/>
  <c r="K3718"/>
  <c r="J3718"/>
  <c r="I3718"/>
  <c r="H3718"/>
  <c r="G3718"/>
  <c r="F3718"/>
  <c r="E3718"/>
  <c r="L3717"/>
  <c r="K3717"/>
  <c r="J3717"/>
  <c r="I3717"/>
  <c r="H3717"/>
  <c r="G3717"/>
  <c r="F3717"/>
  <c r="E3717"/>
  <c r="L3716"/>
  <c r="K3716"/>
  <c r="J3716"/>
  <c r="I3716"/>
  <c r="H3716"/>
  <c r="G3716"/>
  <c r="F3716"/>
  <c r="E3716"/>
  <c r="L3715"/>
  <c r="K3715"/>
  <c r="J3715"/>
  <c r="I3715"/>
  <c r="H3715"/>
  <c r="G3715"/>
  <c r="F3715"/>
  <c r="E3715"/>
  <c r="L3714"/>
  <c r="K3714"/>
  <c r="J3714"/>
  <c r="I3714"/>
  <c r="H3714"/>
  <c r="G3714"/>
  <c r="F3714"/>
  <c r="E3714"/>
  <c r="L3713"/>
  <c r="K3713"/>
  <c r="J3713"/>
  <c r="I3713"/>
  <c r="H3713"/>
  <c r="G3713"/>
  <c r="F3713"/>
  <c r="E3713"/>
  <c r="L3712"/>
  <c r="K3712"/>
  <c r="J3712"/>
  <c r="I3712"/>
  <c r="H3712"/>
  <c r="G3712"/>
  <c r="F3712"/>
  <c r="E3712"/>
  <c r="L3711"/>
  <c r="K3711"/>
  <c r="J3711"/>
  <c r="I3711"/>
  <c r="H3711"/>
  <c r="G3711"/>
  <c r="F3711"/>
  <c r="E3711"/>
  <c r="L3710"/>
  <c r="K3710"/>
  <c r="J3710"/>
  <c r="I3710"/>
  <c r="H3710"/>
  <c r="G3710"/>
  <c r="F3710"/>
  <c r="E3710"/>
  <c r="L3709"/>
  <c r="K3709"/>
  <c r="J3709"/>
  <c r="I3709"/>
  <c r="H3709"/>
  <c r="G3709"/>
  <c r="F3709"/>
  <c r="E3709"/>
  <c r="L3708"/>
  <c r="K3708"/>
  <c r="J3708"/>
  <c r="I3708"/>
  <c r="H3708"/>
  <c r="G3708"/>
  <c r="F3708"/>
  <c r="E3708"/>
  <c r="L3707"/>
  <c r="K3707"/>
  <c r="J3707"/>
  <c r="I3707"/>
  <c r="H3707"/>
  <c r="G3707"/>
  <c r="F3707"/>
  <c r="E3707"/>
  <c r="L3706"/>
  <c r="K3706"/>
  <c r="J3706"/>
  <c r="I3706"/>
  <c r="H3706"/>
  <c r="G3706"/>
  <c r="F3706"/>
  <c r="E3706"/>
  <c r="L3705"/>
  <c r="K3705"/>
  <c r="J3705"/>
  <c r="I3705"/>
  <c r="H3705"/>
  <c r="G3705"/>
  <c r="F3705"/>
  <c r="E3705"/>
  <c r="L3704"/>
  <c r="K3704"/>
  <c r="J3704"/>
  <c r="I3704"/>
  <c r="H3704"/>
  <c r="G3704"/>
  <c r="F3704"/>
  <c r="E3704"/>
  <c r="L3703"/>
  <c r="K3703"/>
  <c r="J3703"/>
  <c r="I3703"/>
  <c r="H3703"/>
  <c r="G3703"/>
  <c r="F3703"/>
  <c r="E3703"/>
  <c r="L3702"/>
  <c r="K3702"/>
  <c r="J3702"/>
  <c r="I3702"/>
  <c r="H3702"/>
  <c r="G3702"/>
  <c r="F3702"/>
  <c r="E3702"/>
  <c r="L3701"/>
  <c r="K3701"/>
  <c r="J3701"/>
  <c r="I3701"/>
  <c r="H3701"/>
  <c r="G3701"/>
  <c r="F3701"/>
  <c r="E3701"/>
  <c r="L3700"/>
  <c r="K3700"/>
  <c r="J3700"/>
  <c r="I3700"/>
  <c r="H3700"/>
  <c r="G3700"/>
  <c r="F3700"/>
  <c r="E3700"/>
  <c r="L3699"/>
  <c r="K3699"/>
  <c r="J3699"/>
  <c r="I3699"/>
  <c r="H3699"/>
  <c r="G3699"/>
  <c r="F3699"/>
  <c r="E3699"/>
  <c r="L3698"/>
  <c r="K3698"/>
  <c r="J3698"/>
  <c r="I3698"/>
  <c r="H3698"/>
  <c r="G3698"/>
  <c r="F3698"/>
  <c r="E3698"/>
  <c r="L3697"/>
  <c r="K3697"/>
  <c r="J3697"/>
  <c r="I3697"/>
  <c r="H3697"/>
  <c r="G3697"/>
  <c r="F3697"/>
  <c r="E3697"/>
  <c r="L3696"/>
  <c r="K3696"/>
  <c r="J3696"/>
  <c r="I3696"/>
  <c r="H3696"/>
  <c r="G3696"/>
  <c r="F3696"/>
  <c r="E3696"/>
  <c r="L3695"/>
  <c r="K3695"/>
  <c r="J3695"/>
  <c r="I3695"/>
  <c r="H3695"/>
  <c r="G3695"/>
  <c r="F3695"/>
  <c r="E3695"/>
  <c r="L3694"/>
  <c r="K3694"/>
  <c r="J3694"/>
  <c r="I3694"/>
  <c r="H3694"/>
  <c r="G3694"/>
  <c r="F3694"/>
  <c r="E3694"/>
  <c r="L3693"/>
  <c r="K3693"/>
  <c r="J3693"/>
  <c r="I3693"/>
  <c r="H3693"/>
  <c r="G3693"/>
  <c r="F3693"/>
  <c r="E3693"/>
  <c r="L3692"/>
  <c r="K3692"/>
  <c r="J3692"/>
  <c r="I3692"/>
  <c r="H3692"/>
  <c r="G3692"/>
  <c r="F3692"/>
  <c r="E3692"/>
  <c r="L3691"/>
  <c r="K3691"/>
  <c r="J3691"/>
  <c r="I3691"/>
  <c r="H3691"/>
  <c r="G3691"/>
  <c r="F3691"/>
  <c r="E3691"/>
  <c r="L3690"/>
  <c r="K3690"/>
  <c r="J3690"/>
  <c r="I3690"/>
  <c r="H3690"/>
  <c r="G3690"/>
  <c r="F3690"/>
  <c r="E3690"/>
  <c r="L3689"/>
  <c r="K3689"/>
  <c r="J3689"/>
  <c r="I3689"/>
  <c r="H3689"/>
  <c r="G3689"/>
  <c r="F3689"/>
  <c r="E3689"/>
  <c r="L3688"/>
  <c r="K3688"/>
  <c r="J3688"/>
  <c r="I3688"/>
  <c r="H3688"/>
  <c r="G3688"/>
  <c r="F3688"/>
  <c r="E3688"/>
  <c r="L3687"/>
  <c r="K3687"/>
  <c r="J3687"/>
  <c r="I3687"/>
  <c r="H3687"/>
  <c r="G3687"/>
  <c r="F3687"/>
  <c r="E3687"/>
  <c r="L3686"/>
  <c r="K3686"/>
  <c r="J3686"/>
  <c r="I3686"/>
  <c r="H3686"/>
  <c r="G3686"/>
  <c r="F3686"/>
  <c r="E3686"/>
  <c r="L3685"/>
  <c r="K3685"/>
  <c r="J3685"/>
  <c r="I3685"/>
  <c r="H3685"/>
  <c r="G3685"/>
  <c r="F3685"/>
  <c r="E3685"/>
  <c r="L3684"/>
  <c r="K3684"/>
  <c r="J3684"/>
  <c r="I3684"/>
  <c r="H3684"/>
  <c r="G3684"/>
  <c r="F3684"/>
  <c r="E3684"/>
  <c r="L3683"/>
  <c r="K3683"/>
  <c r="J3683"/>
  <c r="I3683"/>
  <c r="H3683"/>
  <c r="G3683"/>
  <c r="F3683"/>
  <c r="E3683"/>
  <c r="L3682"/>
  <c r="K3682"/>
  <c r="J3682"/>
  <c r="I3682"/>
  <c r="H3682"/>
  <c r="G3682"/>
  <c r="F3682"/>
  <c r="E3682"/>
  <c r="L3681"/>
  <c r="K3681"/>
  <c r="J3681"/>
  <c r="I3681"/>
  <c r="H3681"/>
  <c r="G3681"/>
  <c r="F3681"/>
  <c r="E3681"/>
  <c r="L3680"/>
  <c r="K3680"/>
  <c r="J3680"/>
  <c r="I3680"/>
  <c r="H3680"/>
  <c r="G3680"/>
  <c r="F3680"/>
  <c r="E3680"/>
  <c r="L3679"/>
  <c r="K3679"/>
  <c r="J3679"/>
  <c r="I3679"/>
  <c r="H3679"/>
  <c r="G3679"/>
  <c r="F3679"/>
  <c r="E3679"/>
  <c r="L3678"/>
  <c r="K3678"/>
  <c r="J3678"/>
  <c r="I3678"/>
  <c r="H3678"/>
  <c r="G3678"/>
  <c r="F3678"/>
  <c r="E3678"/>
  <c r="L3677"/>
  <c r="K3677"/>
  <c r="J3677"/>
  <c r="I3677"/>
  <c r="H3677"/>
  <c r="G3677"/>
  <c r="F3677"/>
  <c r="E3677"/>
  <c r="L3676"/>
  <c r="K3676"/>
  <c r="J3676"/>
  <c r="I3676"/>
  <c r="H3676"/>
  <c r="G3676"/>
  <c r="F3676"/>
  <c r="E3676"/>
  <c r="L3675"/>
  <c r="K3675"/>
  <c r="J3675"/>
  <c r="I3675"/>
  <c r="H3675"/>
  <c r="G3675"/>
  <c r="F3675"/>
  <c r="E3675"/>
  <c r="L3674"/>
  <c r="K3674"/>
  <c r="J3674"/>
  <c r="I3674"/>
  <c r="H3674"/>
  <c r="G3674"/>
  <c r="F3674"/>
  <c r="E3674"/>
  <c r="L3673"/>
  <c r="K3673"/>
  <c r="J3673"/>
  <c r="I3673"/>
  <c r="H3673"/>
  <c r="G3673"/>
  <c r="F3673"/>
  <c r="E3673"/>
  <c r="L3672"/>
  <c r="K3672"/>
  <c r="J3672"/>
  <c r="I3672"/>
  <c r="H3672"/>
  <c r="G3672"/>
  <c r="F3672"/>
  <c r="E3672"/>
  <c r="L3671"/>
  <c r="K3671"/>
  <c r="J3671"/>
  <c r="I3671"/>
  <c r="H3671"/>
  <c r="G3671"/>
  <c r="F3671"/>
  <c r="E3671"/>
  <c r="L3670"/>
  <c r="K3670"/>
  <c r="J3670"/>
  <c r="I3670"/>
  <c r="H3670"/>
  <c r="G3670"/>
  <c r="F3670"/>
  <c r="E3670"/>
  <c r="L3669"/>
  <c r="K3669"/>
  <c r="J3669"/>
  <c r="I3669"/>
  <c r="H3669"/>
  <c r="G3669"/>
  <c r="F3669"/>
  <c r="E3669"/>
  <c r="L3668"/>
  <c r="K3668"/>
  <c r="J3668"/>
  <c r="I3668"/>
  <c r="H3668"/>
  <c r="G3668"/>
  <c r="F3668"/>
  <c r="E3668"/>
  <c r="L3667"/>
  <c r="K3667"/>
  <c r="J3667"/>
  <c r="I3667"/>
  <c r="H3667"/>
  <c r="G3667"/>
  <c r="F3667"/>
  <c r="E3667"/>
  <c r="L3666"/>
  <c r="K3666"/>
  <c r="J3666"/>
  <c r="I3666"/>
  <c r="H3666"/>
  <c r="G3666"/>
  <c r="F3666"/>
  <c r="E3666"/>
  <c r="L3665"/>
  <c r="K3665"/>
  <c r="J3665"/>
  <c r="I3665"/>
  <c r="H3665"/>
  <c r="G3665"/>
  <c r="F3665"/>
  <c r="E3665"/>
  <c r="L3664"/>
  <c r="K3664"/>
  <c r="J3664"/>
  <c r="I3664"/>
  <c r="H3664"/>
  <c r="G3664"/>
  <c r="F3664"/>
  <c r="E3664"/>
  <c r="L3663"/>
  <c r="K3663"/>
  <c r="J3663"/>
  <c r="I3663"/>
  <c r="H3663"/>
  <c r="G3663"/>
  <c r="F3663"/>
  <c r="E3663"/>
  <c r="L3662"/>
  <c r="K3662"/>
  <c r="J3662"/>
  <c r="I3662"/>
  <c r="H3662"/>
  <c r="G3662"/>
  <c r="F3662"/>
  <c r="E3662"/>
  <c r="L3661"/>
  <c r="K3661"/>
  <c r="J3661"/>
  <c r="I3661"/>
  <c r="H3661"/>
  <c r="G3661"/>
  <c r="F3661"/>
  <c r="E3661"/>
  <c r="L3660"/>
  <c r="K3660"/>
  <c r="J3660"/>
  <c r="I3660"/>
  <c r="H3660"/>
  <c r="G3660"/>
  <c r="F3660"/>
  <c r="E3660"/>
  <c r="L3659"/>
  <c r="K3659"/>
  <c r="J3659"/>
  <c r="I3659"/>
  <c r="H3659"/>
  <c r="G3659"/>
  <c r="F3659"/>
  <c r="E3659"/>
  <c r="L3658"/>
  <c r="K3658"/>
  <c r="J3658"/>
  <c r="I3658"/>
  <c r="H3658"/>
  <c r="G3658"/>
  <c r="F3658"/>
  <c r="E3658"/>
  <c r="L3657"/>
  <c r="K3657"/>
  <c r="J3657"/>
  <c r="I3657"/>
  <c r="H3657"/>
  <c r="G3657"/>
  <c r="F3657"/>
  <c r="E3657"/>
  <c r="L3656"/>
  <c r="K3656"/>
  <c r="J3656"/>
  <c r="I3656"/>
  <c r="H3656"/>
  <c r="G3656"/>
  <c r="F3656"/>
  <c r="E3656"/>
  <c r="L3655"/>
  <c r="K3655"/>
  <c r="J3655"/>
  <c r="I3655"/>
  <c r="H3655"/>
  <c r="G3655"/>
  <c r="F3655"/>
  <c r="E3655"/>
  <c r="L3654"/>
  <c r="K3654"/>
  <c r="J3654"/>
  <c r="I3654"/>
  <c r="H3654"/>
  <c r="G3654"/>
  <c r="F3654"/>
  <c r="E3654"/>
  <c r="L3653"/>
  <c r="K3653"/>
  <c r="J3653"/>
  <c r="I3653"/>
  <c r="H3653"/>
  <c r="G3653"/>
  <c r="F3653"/>
  <c r="E3653"/>
  <c r="L3652"/>
  <c r="K3652"/>
  <c r="J3652"/>
  <c r="I3652"/>
  <c r="H3652"/>
  <c r="G3652"/>
  <c r="F3652"/>
  <c r="E3652"/>
  <c r="L3651"/>
  <c r="K3651"/>
  <c r="J3651"/>
  <c r="I3651"/>
  <c r="H3651"/>
  <c r="G3651"/>
  <c r="F3651"/>
  <c r="E3651"/>
  <c r="L3650"/>
  <c r="K3650"/>
  <c r="J3650"/>
  <c r="I3650"/>
  <c r="H3650"/>
  <c r="G3650"/>
  <c r="F3650"/>
  <c r="E3650"/>
  <c r="L3649"/>
  <c r="K3649"/>
  <c r="J3649"/>
  <c r="I3649"/>
  <c r="H3649"/>
  <c r="G3649"/>
  <c r="F3649"/>
  <c r="E3649"/>
  <c r="L3648"/>
  <c r="K3648"/>
  <c r="J3648"/>
  <c r="I3648"/>
  <c r="H3648"/>
  <c r="G3648"/>
  <c r="F3648"/>
  <c r="E3648"/>
  <c r="L3647"/>
  <c r="K3647"/>
  <c r="J3647"/>
  <c r="I3647"/>
  <c r="H3647"/>
  <c r="G3647"/>
  <c r="F3647"/>
  <c r="E3647"/>
  <c r="L3646"/>
  <c r="K3646"/>
  <c r="J3646"/>
  <c r="I3646"/>
  <c r="H3646"/>
  <c r="G3646"/>
  <c r="F3646"/>
  <c r="E3646"/>
  <c r="L3645"/>
  <c r="K3645"/>
  <c r="J3645"/>
  <c r="I3645"/>
  <c r="H3645"/>
  <c r="G3645"/>
  <c r="F3645"/>
  <c r="E3645"/>
  <c r="L3644"/>
  <c r="K3644"/>
  <c r="J3644"/>
  <c r="I3644"/>
  <c r="H3644"/>
  <c r="G3644"/>
  <c r="F3644"/>
  <c r="E3644"/>
  <c r="L3643"/>
  <c r="K3643"/>
  <c r="J3643"/>
  <c r="I3643"/>
  <c r="H3643"/>
  <c r="G3643"/>
  <c r="F3643"/>
  <c r="E3643"/>
  <c r="L3642"/>
  <c r="K3642"/>
  <c r="J3642"/>
  <c r="I3642"/>
  <c r="H3642"/>
  <c r="G3642"/>
  <c r="F3642"/>
  <c r="E3642"/>
  <c r="L3641"/>
  <c r="K3641"/>
  <c r="J3641"/>
  <c r="I3641"/>
  <c r="H3641"/>
  <c r="G3641"/>
  <c r="F3641"/>
  <c r="E3641"/>
  <c r="L3640"/>
  <c r="K3640"/>
  <c r="J3640"/>
  <c r="I3640"/>
  <c r="H3640"/>
  <c r="G3640"/>
  <c r="F3640"/>
  <c r="E3640"/>
  <c r="L3639"/>
  <c r="K3639"/>
  <c r="J3639"/>
  <c r="I3639"/>
  <c r="H3639"/>
  <c r="G3639"/>
  <c r="F3639"/>
  <c r="E3639"/>
  <c r="L3638"/>
  <c r="K3638"/>
  <c r="J3638"/>
  <c r="I3638"/>
  <c r="H3638"/>
  <c r="G3638"/>
  <c r="F3638"/>
  <c r="E3638"/>
  <c r="L3637"/>
  <c r="K3637"/>
  <c r="J3637"/>
  <c r="I3637"/>
  <c r="H3637"/>
  <c r="G3637"/>
  <c r="F3637"/>
  <c r="E3637"/>
  <c r="L3636"/>
  <c r="K3636"/>
  <c r="J3636"/>
  <c r="I3636"/>
  <c r="H3636"/>
  <c r="G3636"/>
  <c r="F3636"/>
  <c r="E3636"/>
  <c r="L3635"/>
  <c r="K3635"/>
  <c r="J3635"/>
  <c r="I3635"/>
  <c r="H3635"/>
  <c r="G3635"/>
  <c r="F3635"/>
  <c r="E3635"/>
  <c r="L3634"/>
  <c r="K3634"/>
  <c r="J3634"/>
  <c r="I3634"/>
  <c r="H3634"/>
  <c r="G3634"/>
  <c r="F3634"/>
  <c r="E3634"/>
  <c r="L3633"/>
  <c r="K3633"/>
  <c r="J3633"/>
  <c r="I3633"/>
  <c r="H3633"/>
  <c r="G3633"/>
  <c r="F3633"/>
  <c r="E3633"/>
  <c r="L3632"/>
  <c r="K3632"/>
  <c r="J3632"/>
  <c r="I3632"/>
  <c r="H3632"/>
  <c r="G3632"/>
  <c r="F3632"/>
  <c r="E3632"/>
  <c r="L3631"/>
  <c r="K3631"/>
  <c r="J3631"/>
  <c r="I3631"/>
  <c r="H3631"/>
  <c r="G3631"/>
  <c r="F3631"/>
  <c r="E3631"/>
  <c r="L3630"/>
  <c r="K3630"/>
  <c r="J3630"/>
  <c r="I3630"/>
  <c r="H3630"/>
  <c r="G3630"/>
  <c r="F3630"/>
  <c r="E3630"/>
  <c r="L3629"/>
  <c r="K3629"/>
  <c r="J3629"/>
  <c r="I3629"/>
  <c r="H3629"/>
  <c r="G3629"/>
  <c r="F3629"/>
  <c r="E3629"/>
  <c r="L3628"/>
  <c r="K3628"/>
  <c r="J3628"/>
  <c r="I3628"/>
  <c r="H3628"/>
  <c r="G3628"/>
  <c r="F3628"/>
  <c r="E3628"/>
  <c r="L3627"/>
  <c r="K3627"/>
  <c r="J3627"/>
  <c r="I3627"/>
  <c r="H3627"/>
  <c r="G3627"/>
  <c r="F3627"/>
  <c r="E3627"/>
  <c r="L3626"/>
  <c r="K3626"/>
  <c r="J3626"/>
  <c r="I3626"/>
  <c r="H3626"/>
  <c r="G3626"/>
  <c r="F3626"/>
  <c r="E3626"/>
  <c r="L3625"/>
  <c r="K3625"/>
  <c r="J3625"/>
  <c r="I3625"/>
  <c r="H3625"/>
  <c r="G3625"/>
  <c r="F3625"/>
  <c r="E3625"/>
  <c r="L3624"/>
  <c r="K3624"/>
  <c r="J3624"/>
  <c r="I3624"/>
  <c r="H3624"/>
  <c r="G3624"/>
  <c r="F3624"/>
  <c r="E3624"/>
  <c r="L3623"/>
  <c r="K3623"/>
  <c r="J3623"/>
  <c r="I3623"/>
  <c r="H3623"/>
  <c r="G3623"/>
  <c r="F3623"/>
  <c r="E3623"/>
  <c r="L3622"/>
  <c r="K3622"/>
  <c r="J3622"/>
  <c r="I3622"/>
  <c r="H3622"/>
  <c r="G3622"/>
  <c r="F3622"/>
  <c r="E3622"/>
  <c r="L3621"/>
  <c r="K3621"/>
  <c r="J3621"/>
  <c r="I3621"/>
  <c r="H3621"/>
  <c r="G3621"/>
  <c r="F3621"/>
  <c r="E3621"/>
  <c r="L3620"/>
  <c r="K3620"/>
  <c r="J3620"/>
  <c r="I3620"/>
  <c r="H3620"/>
  <c r="G3620"/>
  <c r="F3620"/>
  <c r="E3620"/>
  <c r="L3619"/>
  <c r="K3619"/>
  <c r="J3619"/>
  <c r="I3619"/>
  <c r="H3619"/>
  <c r="G3619"/>
  <c r="F3619"/>
  <c r="E3619"/>
  <c r="L3618"/>
  <c r="K3618"/>
  <c r="J3618"/>
  <c r="I3618"/>
  <c r="H3618"/>
  <c r="G3618"/>
  <c r="F3618"/>
  <c r="E3618"/>
  <c r="L3617"/>
  <c r="K3617"/>
  <c r="J3617"/>
  <c r="I3617"/>
  <c r="H3617"/>
  <c r="G3617"/>
  <c r="F3617"/>
  <c r="E3617"/>
  <c r="L3616"/>
  <c r="K3616"/>
  <c r="J3616"/>
  <c r="I3616"/>
  <c r="H3616"/>
  <c r="G3616"/>
  <c r="F3616"/>
  <c r="E3616"/>
  <c r="L3615"/>
  <c r="K3615"/>
  <c r="J3615"/>
  <c r="I3615"/>
  <c r="H3615"/>
  <c r="G3615"/>
  <c r="F3615"/>
  <c r="E3615"/>
  <c r="L3614"/>
  <c r="K3614"/>
  <c r="J3614"/>
  <c r="I3614"/>
  <c r="H3614"/>
  <c r="G3614"/>
  <c r="F3614"/>
  <c r="E3614"/>
  <c r="L3613"/>
  <c r="K3613"/>
  <c r="J3613"/>
  <c r="I3613"/>
  <c r="H3613"/>
  <c r="G3613"/>
  <c r="F3613"/>
  <c r="E3613"/>
  <c r="L3612"/>
  <c r="K3612"/>
  <c r="J3612"/>
  <c r="I3612"/>
  <c r="H3612"/>
  <c r="G3612"/>
  <c r="F3612"/>
  <c r="E3612"/>
  <c r="L3611"/>
  <c r="K3611"/>
  <c r="J3611"/>
  <c r="I3611"/>
  <c r="H3611"/>
  <c r="G3611"/>
  <c r="F3611"/>
  <c r="E3611"/>
  <c r="L3610"/>
  <c r="K3610"/>
  <c r="J3610"/>
  <c r="I3610"/>
  <c r="H3610"/>
  <c r="G3610"/>
  <c r="F3610"/>
  <c r="E3610"/>
  <c r="L3609"/>
  <c r="K3609"/>
  <c r="J3609"/>
  <c r="I3609"/>
  <c r="H3609"/>
  <c r="G3609"/>
  <c r="F3609"/>
  <c r="E3609"/>
  <c r="L3608"/>
  <c r="K3608"/>
  <c r="J3608"/>
  <c r="I3608"/>
  <c r="H3608"/>
  <c r="G3608"/>
  <c r="F3608"/>
  <c r="E3608"/>
  <c r="L3607"/>
  <c r="K3607"/>
  <c r="J3607"/>
  <c r="I3607"/>
  <c r="H3607"/>
  <c r="G3607"/>
  <c r="F3607"/>
  <c r="E3607"/>
  <c r="L3606"/>
  <c r="K3606"/>
  <c r="J3606"/>
  <c r="I3606"/>
  <c r="H3606"/>
  <c r="G3606"/>
  <c r="F3606"/>
  <c r="E3606"/>
  <c r="L3605"/>
  <c r="K3605"/>
  <c r="J3605"/>
  <c r="I3605"/>
  <c r="H3605"/>
  <c r="G3605"/>
  <c r="F3605"/>
  <c r="E3605"/>
  <c r="L3604"/>
  <c r="K3604"/>
  <c r="J3604"/>
  <c r="I3604"/>
  <c r="H3604"/>
  <c r="G3604"/>
  <c r="F3604"/>
  <c r="E3604"/>
  <c r="L3603"/>
  <c r="K3603"/>
  <c r="J3603"/>
  <c r="I3603"/>
  <c r="H3603"/>
  <c r="G3603"/>
  <c r="F3603"/>
  <c r="E3603"/>
  <c r="L3602"/>
  <c r="K3602"/>
  <c r="J3602"/>
  <c r="I3602"/>
  <c r="H3602"/>
  <c r="G3602"/>
  <c r="F3602"/>
  <c r="E3602"/>
  <c r="L3601"/>
  <c r="K3601"/>
  <c r="J3601"/>
  <c r="I3601"/>
  <c r="H3601"/>
  <c r="G3601"/>
  <c r="F3601"/>
  <c r="E3601"/>
  <c r="L3600"/>
  <c r="K3600"/>
  <c r="J3600"/>
  <c r="I3600"/>
  <c r="H3600"/>
  <c r="G3600"/>
  <c r="F3600"/>
  <c r="E3600"/>
  <c r="L3599"/>
  <c r="K3599"/>
  <c r="J3599"/>
  <c r="I3599"/>
  <c r="H3599"/>
  <c r="G3599"/>
  <c r="F3599"/>
  <c r="E3599"/>
  <c r="L3598"/>
  <c r="K3598"/>
  <c r="J3598"/>
  <c r="I3598"/>
  <c r="H3598"/>
  <c r="G3598"/>
  <c r="F3598"/>
  <c r="E3598"/>
  <c r="L3597"/>
  <c r="K3597"/>
  <c r="J3597"/>
  <c r="I3597"/>
  <c r="H3597"/>
  <c r="G3597"/>
  <c r="F3597"/>
  <c r="E3597"/>
  <c r="L3596"/>
  <c r="K3596"/>
  <c r="J3596"/>
  <c r="I3596"/>
  <c r="H3596"/>
  <c r="G3596"/>
  <c r="F3596"/>
  <c r="E3596"/>
  <c r="L3595"/>
  <c r="K3595"/>
  <c r="J3595"/>
  <c r="I3595"/>
  <c r="H3595"/>
  <c r="G3595"/>
  <c r="F3595"/>
  <c r="E3595"/>
  <c r="L3594"/>
  <c r="K3594"/>
  <c r="J3594"/>
  <c r="I3594"/>
  <c r="H3594"/>
  <c r="G3594"/>
  <c r="F3594"/>
  <c r="E3594"/>
  <c r="L3593"/>
  <c r="K3593"/>
  <c r="J3593"/>
  <c r="I3593"/>
  <c r="H3593"/>
  <c r="G3593"/>
  <c r="F3593"/>
  <c r="E3593"/>
  <c r="L3592"/>
  <c r="K3592"/>
  <c r="J3592"/>
  <c r="I3592"/>
  <c r="H3592"/>
  <c r="G3592"/>
  <c r="F3592"/>
  <c r="E3592"/>
  <c r="L3591"/>
  <c r="K3591"/>
  <c r="J3591"/>
  <c r="I3591"/>
  <c r="H3591"/>
  <c r="G3591"/>
  <c r="F3591"/>
  <c r="E3591"/>
  <c r="L3590"/>
  <c r="K3590"/>
  <c r="J3590"/>
  <c r="I3590"/>
  <c r="H3590"/>
  <c r="G3590"/>
  <c r="F3590"/>
  <c r="E3590"/>
  <c r="L3589"/>
  <c r="K3589"/>
  <c r="J3589"/>
  <c r="I3589"/>
  <c r="H3589"/>
  <c r="G3589"/>
  <c r="F3589"/>
  <c r="E3589"/>
  <c r="L3588"/>
  <c r="K3588"/>
  <c r="J3588"/>
  <c r="I3588"/>
  <c r="H3588"/>
  <c r="G3588"/>
  <c r="F3588"/>
  <c r="E3588"/>
  <c r="L3587"/>
  <c r="K3587"/>
  <c r="J3587"/>
  <c r="I3587"/>
  <c r="H3587"/>
  <c r="G3587"/>
  <c r="F3587"/>
  <c r="E3587"/>
  <c r="L3586"/>
  <c r="K3586"/>
  <c r="J3586"/>
  <c r="I3586"/>
  <c r="H3586"/>
  <c r="G3586"/>
  <c r="F3586"/>
  <c r="E3586"/>
  <c r="L3585"/>
  <c r="K3585"/>
  <c r="J3585"/>
  <c r="I3585"/>
  <c r="H3585"/>
  <c r="G3585"/>
  <c r="F3585"/>
  <c r="E3585"/>
  <c r="L3584"/>
  <c r="K3584"/>
  <c r="J3584"/>
  <c r="I3584"/>
  <c r="H3584"/>
  <c r="G3584"/>
  <c r="F3584"/>
  <c r="E3584"/>
  <c r="L3583"/>
  <c r="K3583"/>
  <c r="J3583"/>
  <c r="I3583"/>
  <c r="H3583"/>
  <c r="G3583"/>
  <c r="F3583"/>
  <c r="E3583"/>
  <c r="L3582"/>
  <c r="K3582"/>
  <c r="J3582"/>
  <c r="I3582"/>
  <c r="H3582"/>
  <c r="G3582"/>
  <c r="F3582"/>
  <c r="E3582"/>
  <c r="L3581"/>
  <c r="K3581"/>
  <c r="J3581"/>
  <c r="I3581"/>
  <c r="H3581"/>
  <c r="G3581"/>
  <c r="F3581"/>
  <c r="E3581"/>
  <c r="L3580"/>
  <c r="K3580"/>
  <c r="J3580"/>
  <c r="I3580"/>
  <c r="H3580"/>
  <c r="G3580"/>
  <c r="F3580"/>
  <c r="E3580"/>
  <c r="L3579"/>
  <c r="K3579"/>
  <c r="J3579"/>
  <c r="I3579"/>
  <c r="H3579"/>
  <c r="G3579"/>
  <c r="F3579"/>
  <c r="E3579"/>
  <c r="L3578"/>
  <c r="K3578"/>
  <c r="J3578"/>
  <c r="I3578"/>
  <c r="H3578"/>
  <c r="G3578"/>
  <c r="F3578"/>
  <c r="E3578"/>
  <c r="L3577"/>
  <c r="K3577"/>
  <c r="J3577"/>
  <c r="I3577"/>
  <c r="H3577"/>
  <c r="G3577"/>
  <c r="F3577"/>
  <c r="E3577"/>
  <c r="L3576"/>
  <c r="K3576"/>
  <c r="J3576"/>
  <c r="I3576"/>
  <c r="H3576"/>
  <c r="G3576"/>
  <c r="F3576"/>
  <c r="E3576"/>
  <c r="L3575"/>
  <c r="K3575"/>
  <c r="J3575"/>
  <c r="I3575"/>
  <c r="H3575"/>
  <c r="G3575"/>
  <c r="F3575"/>
  <c r="E3575"/>
  <c r="L3574"/>
  <c r="K3574"/>
  <c r="J3574"/>
  <c r="I3574"/>
  <c r="H3574"/>
  <c r="G3574"/>
  <c r="F3574"/>
  <c r="E3574"/>
  <c r="L3573"/>
  <c r="K3573"/>
  <c r="J3573"/>
  <c r="I3573"/>
  <c r="H3573"/>
  <c r="G3573"/>
  <c r="F3573"/>
  <c r="E3573"/>
  <c r="L3572"/>
  <c r="K3572"/>
  <c r="J3572"/>
  <c r="I3572"/>
  <c r="H3572"/>
  <c r="G3572"/>
  <c r="F3572"/>
  <c r="E3572"/>
  <c r="L3571"/>
  <c r="K3571"/>
  <c r="J3571"/>
  <c r="I3571"/>
  <c r="H3571"/>
  <c r="G3571"/>
  <c r="F3571"/>
  <c r="E3571"/>
  <c r="L3570"/>
  <c r="K3570"/>
  <c r="J3570"/>
  <c r="I3570"/>
  <c r="H3570"/>
  <c r="G3570"/>
  <c r="F3570"/>
  <c r="E3570"/>
  <c r="L3569"/>
  <c r="K3569"/>
  <c r="J3569"/>
  <c r="I3569"/>
  <c r="H3569"/>
  <c r="G3569"/>
  <c r="F3569"/>
  <c r="E3569"/>
  <c r="L3568"/>
  <c r="K3568"/>
  <c r="J3568"/>
  <c r="I3568"/>
  <c r="H3568"/>
  <c r="G3568"/>
  <c r="F3568"/>
  <c r="E3568"/>
  <c r="L3567"/>
  <c r="K3567"/>
  <c r="J3567"/>
  <c r="I3567"/>
  <c r="H3567"/>
  <c r="G3567"/>
  <c r="F3567"/>
  <c r="E3567"/>
  <c r="L3566"/>
  <c r="K3566"/>
  <c r="J3566"/>
  <c r="I3566"/>
  <c r="H3566"/>
  <c r="G3566"/>
  <c r="F3566"/>
  <c r="E3566"/>
  <c r="L3565"/>
  <c r="K3565"/>
  <c r="J3565"/>
  <c r="I3565"/>
  <c r="H3565"/>
  <c r="G3565"/>
  <c r="F3565"/>
  <c r="E3565"/>
  <c r="L3564"/>
  <c r="K3564"/>
  <c r="J3564"/>
  <c r="I3564"/>
  <c r="H3564"/>
  <c r="G3564"/>
  <c r="F3564"/>
  <c r="E3564"/>
  <c r="L3563"/>
  <c r="K3563"/>
  <c r="J3563"/>
  <c r="I3563"/>
  <c r="H3563"/>
  <c r="G3563"/>
  <c r="F3563"/>
  <c r="E3563"/>
  <c r="L3562"/>
  <c r="K3562"/>
  <c r="J3562"/>
  <c r="I3562"/>
  <c r="H3562"/>
  <c r="G3562"/>
  <c r="F3562"/>
  <c r="E3562"/>
  <c r="L3561"/>
  <c r="K3561"/>
  <c r="J3561"/>
  <c r="I3561"/>
  <c r="H3561"/>
  <c r="G3561"/>
  <c r="F3561"/>
  <c r="E3561"/>
  <c r="L3560"/>
  <c r="K3560"/>
  <c r="J3560"/>
  <c r="I3560"/>
  <c r="H3560"/>
  <c r="G3560"/>
  <c r="F3560"/>
  <c r="E3560"/>
  <c r="L3559"/>
  <c r="K3559"/>
  <c r="J3559"/>
  <c r="I3559"/>
  <c r="H3559"/>
  <c r="G3559"/>
  <c r="F3559"/>
  <c r="E3559"/>
  <c r="L3558"/>
  <c r="K3558"/>
  <c r="J3558"/>
  <c r="I3558"/>
  <c r="H3558"/>
  <c r="G3558"/>
  <c r="F3558"/>
  <c r="E3558"/>
  <c r="L3557"/>
  <c r="K3557"/>
  <c r="J3557"/>
  <c r="I3557"/>
  <c r="H3557"/>
  <c r="G3557"/>
  <c r="F3557"/>
  <c r="E3557"/>
  <c r="L3556"/>
  <c r="K3556"/>
  <c r="J3556"/>
  <c r="I3556"/>
  <c r="H3556"/>
  <c r="G3556"/>
  <c r="F3556"/>
  <c r="E3556"/>
  <c r="L3555"/>
  <c r="K3555"/>
  <c r="J3555"/>
  <c r="I3555"/>
  <c r="H3555"/>
  <c r="G3555"/>
  <c r="F3555"/>
  <c r="E3555"/>
  <c r="L3554"/>
  <c r="K3554"/>
  <c r="J3554"/>
  <c r="I3554"/>
  <c r="H3554"/>
  <c r="G3554"/>
  <c r="F3554"/>
  <c r="E3554"/>
  <c r="L3553"/>
  <c r="K3553"/>
  <c r="J3553"/>
  <c r="I3553"/>
  <c r="H3553"/>
  <c r="G3553"/>
  <c r="F3553"/>
  <c r="E3553"/>
  <c r="L3552"/>
  <c r="K3552"/>
  <c r="J3552"/>
  <c r="I3552"/>
  <c r="H3552"/>
  <c r="G3552"/>
  <c r="F3552"/>
  <c r="E3552"/>
  <c r="L3551"/>
  <c r="K3551"/>
  <c r="J3551"/>
  <c r="I3551"/>
  <c r="H3551"/>
  <c r="G3551"/>
  <c r="F3551"/>
  <c r="E3551"/>
  <c r="L3550"/>
  <c r="K3550"/>
  <c r="J3550"/>
  <c r="I3550"/>
  <c r="H3550"/>
  <c r="G3550"/>
  <c r="F3550"/>
  <c r="E3550"/>
  <c r="L3549"/>
  <c r="K3549"/>
  <c r="J3549"/>
  <c r="I3549"/>
  <c r="H3549"/>
  <c r="G3549"/>
  <c r="F3549"/>
  <c r="E3549"/>
  <c r="L3548"/>
  <c r="K3548"/>
  <c r="J3548"/>
  <c r="I3548"/>
  <c r="H3548"/>
  <c r="G3548"/>
  <c r="F3548"/>
  <c r="E3548"/>
  <c r="L3547"/>
  <c r="K3547"/>
  <c r="J3547"/>
  <c r="I3547"/>
  <c r="H3547"/>
  <c r="G3547"/>
  <c r="F3547"/>
  <c r="E3547"/>
  <c r="L3546"/>
  <c r="K3546"/>
  <c r="J3546"/>
  <c r="I3546"/>
  <c r="H3546"/>
  <c r="G3546"/>
  <c r="F3546"/>
  <c r="E3546"/>
  <c r="L3545"/>
  <c r="K3545"/>
  <c r="J3545"/>
  <c r="I3545"/>
  <c r="H3545"/>
  <c r="G3545"/>
  <c r="F3545"/>
  <c r="E3545"/>
  <c r="L3544"/>
  <c r="K3544"/>
  <c r="J3544"/>
  <c r="I3544"/>
  <c r="H3544"/>
  <c r="G3544"/>
  <c r="F3544"/>
  <c r="E3544"/>
  <c r="L3543"/>
  <c r="K3543"/>
  <c r="J3543"/>
  <c r="I3543"/>
  <c r="H3543"/>
  <c r="G3543"/>
  <c r="F3543"/>
  <c r="E3543"/>
  <c r="L3542"/>
  <c r="K3542"/>
  <c r="J3542"/>
  <c r="I3542"/>
  <c r="H3542"/>
  <c r="G3542"/>
  <c r="F3542"/>
  <c r="E3542"/>
  <c r="L3541"/>
  <c r="K3541"/>
  <c r="J3541"/>
  <c r="I3541"/>
  <c r="H3541"/>
  <c r="G3541"/>
  <c r="F3541"/>
  <c r="E3541"/>
  <c r="L3540"/>
  <c r="K3540"/>
  <c r="J3540"/>
  <c r="I3540"/>
  <c r="H3540"/>
  <c r="G3540"/>
  <c r="F3540"/>
  <c r="E3540"/>
  <c r="L3539"/>
  <c r="K3539"/>
  <c r="J3539"/>
  <c r="I3539"/>
  <c r="H3539"/>
  <c r="G3539"/>
  <c r="F3539"/>
  <c r="E3539"/>
  <c r="L3538"/>
  <c r="K3538"/>
  <c r="J3538"/>
  <c r="I3538"/>
  <c r="H3538"/>
  <c r="G3538"/>
  <c r="F3538"/>
  <c r="E3538"/>
  <c r="L3537"/>
  <c r="K3537"/>
  <c r="J3537"/>
  <c r="I3537"/>
  <c r="H3537"/>
  <c r="G3537"/>
  <c r="F3537"/>
  <c r="E3537"/>
  <c r="L3536"/>
  <c r="K3536"/>
  <c r="J3536"/>
  <c r="I3536"/>
  <c r="H3536"/>
  <c r="G3536"/>
  <c r="F3536"/>
  <c r="E3536"/>
  <c r="L3535"/>
  <c r="K3535"/>
  <c r="J3535"/>
  <c r="I3535"/>
  <c r="H3535"/>
  <c r="G3535"/>
  <c r="F3535"/>
  <c r="E3535"/>
  <c r="L3534"/>
  <c r="K3534"/>
  <c r="J3534"/>
  <c r="I3534"/>
  <c r="H3534"/>
  <c r="G3534"/>
  <c r="F3534"/>
  <c r="E3534"/>
  <c r="L3533"/>
  <c r="K3533"/>
  <c r="J3533"/>
  <c r="I3533"/>
  <c r="H3533"/>
  <c r="G3533"/>
  <c r="F3533"/>
  <c r="E3533"/>
  <c r="L3532"/>
  <c r="K3532"/>
  <c r="J3532"/>
  <c r="I3532"/>
  <c r="H3532"/>
  <c r="G3532"/>
  <c r="F3532"/>
  <c r="E3532"/>
  <c r="L3531"/>
  <c r="K3531"/>
  <c r="J3531"/>
  <c r="I3531"/>
  <c r="H3531"/>
  <c r="G3531"/>
  <c r="F3531"/>
  <c r="E3531"/>
  <c r="L3530"/>
  <c r="K3530"/>
  <c r="J3530"/>
  <c r="I3530"/>
  <c r="H3530"/>
  <c r="G3530"/>
  <c r="F3530"/>
  <c r="E3530"/>
  <c r="L3529"/>
  <c r="K3529"/>
  <c r="J3529"/>
  <c r="I3529"/>
  <c r="H3529"/>
  <c r="G3529"/>
  <c r="F3529"/>
  <c r="E3529"/>
  <c r="L3528"/>
  <c r="K3528"/>
  <c r="J3528"/>
  <c r="I3528"/>
  <c r="H3528"/>
  <c r="G3528"/>
  <c r="F3528"/>
  <c r="E3528"/>
  <c r="L3527"/>
  <c r="K3527"/>
  <c r="J3527"/>
  <c r="I3527"/>
  <c r="H3527"/>
  <c r="G3527"/>
  <c r="F3527"/>
  <c r="E3527"/>
  <c r="L3526"/>
  <c r="K3526"/>
  <c r="J3526"/>
  <c r="I3526"/>
  <c r="H3526"/>
  <c r="G3526"/>
  <c r="F3526"/>
  <c r="E3526"/>
  <c r="L3525"/>
  <c r="K3525"/>
  <c r="J3525"/>
  <c r="I3525"/>
  <c r="H3525"/>
  <c r="G3525"/>
  <c r="F3525"/>
  <c r="E3525"/>
  <c r="L3524"/>
  <c r="K3524"/>
  <c r="J3524"/>
  <c r="I3524"/>
  <c r="H3524"/>
  <c r="G3524"/>
  <c r="F3524"/>
  <c r="E3524"/>
  <c r="L3523"/>
  <c r="K3523"/>
  <c r="J3523"/>
  <c r="I3523"/>
  <c r="H3523"/>
  <c r="G3523"/>
  <c r="F3523"/>
  <c r="E3523"/>
  <c r="L3522"/>
  <c r="K3522"/>
  <c r="J3522"/>
  <c r="I3522"/>
  <c r="H3522"/>
  <c r="G3522"/>
  <c r="F3522"/>
  <c r="E3522"/>
  <c r="L3521"/>
  <c r="K3521"/>
  <c r="J3521"/>
  <c r="I3521"/>
  <c r="H3521"/>
  <c r="G3521"/>
  <c r="F3521"/>
  <c r="E3521"/>
  <c r="L3520"/>
  <c r="K3520"/>
  <c r="J3520"/>
  <c r="I3520"/>
  <c r="H3520"/>
  <c r="G3520"/>
  <c r="F3520"/>
  <c r="E3520"/>
  <c r="L3519"/>
  <c r="K3519"/>
  <c r="J3519"/>
  <c r="I3519"/>
  <c r="H3519"/>
  <c r="G3519"/>
  <c r="F3519"/>
  <c r="E3519"/>
  <c r="L3518"/>
  <c r="K3518"/>
  <c r="J3518"/>
  <c r="I3518"/>
  <c r="H3518"/>
  <c r="G3518"/>
  <c r="F3518"/>
  <c r="E3518"/>
  <c r="L3517"/>
  <c r="K3517"/>
  <c r="J3517"/>
  <c r="I3517"/>
  <c r="H3517"/>
  <c r="G3517"/>
  <c r="F3517"/>
  <c r="E3517"/>
  <c r="L3516"/>
  <c r="K3516"/>
  <c r="J3516"/>
  <c r="I3516"/>
  <c r="H3516"/>
  <c r="G3516"/>
  <c r="F3516"/>
  <c r="E3516"/>
  <c r="L3515"/>
  <c r="K3515"/>
  <c r="J3515"/>
  <c r="I3515"/>
  <c r="H3515"/>
  <c r="G3515"/>
  <c r="F3515"/>
  <c r="E3515"/>
  <c r="L3514"/>
  <c r="K3514"/>
  <c r="J3514"/>
  <c r="I3514"/>
  <c r="H3514"/>
  <c r="G3514"/>
  <c r="F3514"/>
  <c r="E3514"/>
  <c r="L3513"/>
  <c r="K3513"/>
  <c r="J3513"/>
  <c r="I3513"/>
  <c r="H3513"/>
  <c r="G3513"/>
  <c r="F3513"/>
  <c r="E3513"/>
  <c r="L3512"/>
  <c r="K3512"/>
  <c r="J3512"/>
  <c r="I3512"/>
  <c r="H3512"/>
  <c r="G3512"/>
  <c r="F3512"/>
  <c r="E3512"/>
  <c r="L3511"/>
  <c r="K3511"/>
  <c r="J3511"/>
  <c r="I3511"/>
  <c r="H3511"/>
  <c r="G3511"/>
  <c r="F3511"/>
  <c r="E3511"/>
  <c r="L3510"/>
  <c r="K3510"/>
  <c r="J3510"/>
  <c r="I3510"/>
  <c r="H3510"/>
  <c r="G3510"/>
  <c r="F3510"/>
  <c r="E3510"/>
  <c r="L3509"/>
  <c r="K3509"/>
  <c r="J3509"/>
  <c r="I3509"/>
  <c r="H3509"/>
  <c r="G3509"/>
  <c r="F3509"/>
  <c r="E3509"/>
  <c r="L3508"/>
  <c r="K3508"/>
  <c r="J3508"/>
  <c r="I3508"/>
  <c r="H3508"/>
  <c r="G3508"/>
  <c r="F3508"/>
  <c r="E3508"/>
  <c r="L3507"/>
  <c r="K3507"/>
  <c r="J3507"/>
  <c r="I3507"/>
  <c r="H3507"/>
  <c r="G3507"/>
  <c r="F3507"/>
  <c r="E3507"/>
  <c r="L3506"/>
  <c r="K3506"/>
  <c r="J3506"/>
  <c r="I3506"/>
  <c r="H3506"/>
  <c r="G3506"/>
  <c r="F3506"/>
  <c r="E3506"/>
  <c r="L3505"/>
  <c r="K3505"/>
  <c r="J3505"/>
  <c r="I3505"/>
  <c r="H3505"/>
  <c r="G3505"/>
  <c r="F3505"/>
  <c r="E3505"/>
  <c r="L3504"/>
  <c r="K3504"/>
  <c r="J3504"/>
  <c r="I3504"/>
  <c r="H3504"/>
  <c r="G3504"/>
  <c r="F3504"/>
  <c r="E3504"/>
  <c r="L3503"/>
  <c r="K3503"/>
  <c r="J3503"/>
  <c r="I3503"/>
  <c r="H3503"/>
  <c r="G3503"/>
  <c r="F3503"/>
  <c r="E3503"/>
  <c r="L3502"/>
  <c r="K3502"/>
  <c r="J3502"/>
  <c r="I3502"/>
  <c r="H3502"/>
  <c r="G3502"/>
  <c r="F3502"/>
  <c r="E3502"/>
  <c r="L3501"/>
  <c r="K3501"/>
  <c r="J3501"/>
  <c r="I3501"/>
  <c r="H3501"/>
  <c r="G3501"/>
  <c r="F3501"/>
  <c r="E3501"/>
  <c r="L3500"/>
  <c r="K3500"/>
  <c r="J3500"/>
  <c r="I3500"/>
  <c r="H3500"/>
  <c r="G3500"/>
  <c r="F3500"/>
  <c r="E3500"/>
  <c r="L3499"/>
  <c r="K3499"/>
  <c r="J3499"/>
  <c r="I3499"/>
  <c r="H3499"/>
  <c r="G3499"/>
  <c r="F3499"/>
  <c r="E3499"/>
  <c r="L3498"/>
  <c r="K3498"/>
  <c r="J3498"/>
  <c r="I3498"/>
  <c r="H3498"/>
  <c r="G3498"/>
  <c r="F3498"/>
  <c r="E3498"/>
  <c r="L3497"/>
  <c r="K3497"/>
  <c r="J3497"/>
  <c r="I3497"/>
  <c r="H3497"/>
  <c r="G3497"/>
  <c r="F3497"/>
  <c r="E3497"/>
  <c r="L3496"/>
  <c r="K3496"/>
  <c r="J3496"/>
  <c r="I3496"/>
  <c r="H3496"/>
  <c r="G3496"/>
  <c r="F3496"/>
  <c r="E3496"/>
  <c r="L3495"/>
  <c r="K3495"/>
  <c r="J3495"/>
  <c r="I3495"/>
  <c r="H3495"/>
  <c r="G3495"/>
  <c r="F3495"/>
  <c r="E3495"/>
  <c r="L3494"/>
  <c r="K3494"/>
  <c r="J3494"/>
  <c r="I3494"/>
  <c r="H3494"/>
  <c r="G3494"/>
  <c r="F3494"/>
  <c r="E3494"/>
  <c r="L3493"/>
  <c r="K3493"/>
  <c r="J3493"/>
  <c r="I3493"/>
  <c r="H3493"/>
  <c r="G3493"/>
  <c r="F3493"/>
  <c r="E3493"/>
  <c r="L3492"/>
  <c r="K3492"/>
  <c r="J3492"/>
  <c r="I3492"/>
  <c r="H3492"/>
  <c r="G3492"/>
  <c r="F3492"/>
  <c r="E3492"/>
  <c r="L3491"/>
  <c r="K3491"/>
  <c r="J3491"/>
  <c r="I3491"/>
  <c r="H3491"/>
  <c r="G3491"/>
  <c r="F3491"/>
  <c r="E3491"/>
  <c r="L3490"/>
  <c r="K3490"/>
  <c r="J3490"/>
  <c r="I3490"/>
  <c r="H3490"/>
  <c r="G3490"/>
  <c r="F3490"/>
  <c r="E3490"/>
  <c r="L3489"/>
  <c r="K3489"/>
  <c r="J3489"/>
  <c r="I3489"/>
  <c r="H3489"/>
  <c r="G3489"/>
  <c r="F3489"/>
  <c r="E3489"/>
  <c r="L3488"/>
  <c r="K3488"/>
  <c r="J3488"/>
  <c r="I3488"/>
  <c r="H3488"/>
  <c r="G3488"/>
  <c r="F3488"/>
  <c r="E3488"/>
  <c r="L3487"/>
  <c r="K3487"/>
  <c r="J3487"/>
  <c r="I3487"/>
  <c r="H3487"/>
  <c r="G3487"/>
  <c r="F3487"/>
  <c r="E3487"/>
  <c r="L3486"/>
  <c r="K3486"/>
  <c r="J3486"/>
  <c r="I3486"/>
  <c r="H3486"/>
  <c r="G3486"/>
  <c r="F3486"/>
  <c r="E3486"/>
  <c r="L3485"/>
  <c r="K3485"/>
  <c r="J3485"/>
  <c r="I3485"/>
  <c r="H3485"/>
  <c r="G3485"/>
  <c r="F3485"/>
  <c r="E3485"/>
  <c r="L3484"/>
  <c r="K3484"/>
  <c r="J3484"/>
  <c r="I3484"/>
  <c r="H3484"/>
  <c r="G3484"/>
  <c r="F3484"/>
  <c r="E3484"/>
  <c r="L3483"/>
  <c r="K3483"/>
  <c r="J3483"/>
  <c r="I3483"/>
  <c r="H3483"/>
  <c r="G3483"/>
  <c r="F3483"/>
  <c r="E3483"/>
  <c r="L3482"/>
  <c r="K3482"/>
  <c r="J3482"/>
  <c r="I3482"/>
  <c r="H3482"/>
  <c r="G3482"/>
  <c r="F3482"/>
  <c r="E3482"/>
  <c r="L3481"/>
  <c r="K3481"/>
  <c r="J3481"/>
  <c r="I3481"/>
  <c r="H3481"/>
  <c r="G3481"/>
  <c r="F3481"/>
  <c r="E3481"/>
  <c r="L3480"/>
  <c r="K3480"/>
  <c r="J3480"/>
  <c r="I3480"/>
  <c r="H3480"/>
  <c r="G3480"/>
  <c r="F3480"/>
  <c r="E3480"/>
  <c r="L3479"/>
  <c r="K3479"/>
  <c r="J3479"/>
  <c r="I3479"/>
  <c r="H3479"/>
  <c r="G3479"/>
  <c r="F3479"/>
  <c r="E3479"/>
  <c r="L3478"/>
  <c r="K3478"/>
  <c r="J3478"/>
  <c r="I3478"/>
  <c r="H3478"/>
  <c r="G3478"/>
  <c r="F3478"/>
  <c r="E3478"/>
  <c r="L3477"/>
  <c r="K3477"/>
  <c r="J3477"/>
  <c r="I3477"/>
  <c r="H3477"/>
  <c r="G3477"/>
  <c r="F3477"/>
  <c r="E3477"/>
  <c r="L3476"/>
  <c r="K3476"/>
  <c r="J3476"/>
  <c r="I3476"/>
  <c r="H3476"/>
  <c r="G3476"/>
  <c r="F3476"/>
  <c r="E3476"/>
  <c r="L3475"/>
  <c r="K3475"/>
  <c r="J3475"/>
  <c r="I3475"/>
  <c r="H3475"/>
  <c r="G3475"/>
  <c r="F3475"/>
  <c r="E3475"/>
  <c r="L3474"/>
  <c r="K3474"/>
  <c r="J3474"/>
  <c r="I3474"/>
  <c r="H3474"/>
  <c r="G3474"/>
  <c r="F3474"/>
  <c r="E3474"/>
  <c r="L3473"/>
  <c r="K3473"/>
  <c r="J3473"/>
  <c r="I3473"/>
  <c r="H3473"/>
  <c r="G3473"/>
  <c r="F3473"/>
  <c r="E3473"/>
  <c r="L3472"/>
  <c r="K3472"/>
  <c r="J3472"/>
  <c r="I3472"/>
  <c r="H3472"/>
  <c r="G3472"/>
  <c r="F3472"/>
  <c r="E3472"/>
  <c r="L3471"/>
  <c r="K3471"/>
  <c r="J3471"/>
  <c r="I3471"/>
  <c r="H3471"/>
  <c r="G3471"/>
  <c r="F3471"/>
  <c r="E3471"/>
  <c r="L3470"/>
  <c r="K3470"/>
  <c r="J3470"/>
  <c r="I3470"/>
  <c r="H3470"/>
  <c r="G3470"/>
  <c r="F3470"/>
  <c r="E3470"/>
  <c r="L3469"/>
  <c r="K3469"/>
  <c r="J3469"/>
  <c r="I3469"/>
  <c r="H3469"/>
  <c r="G3469"/>
  <c r="F3469"/>
  <c r="E3469"/>
  <c r="L3468"/>
  <c r="K3468"/>
  <c r="J3468"/>
  <c r="I3468"/>
  <c r="H3468"/>
  <c r="G3468"/>
  <c r="F3468"/>
  <c r="E3468"/>
  <c r="L3467"/>
  <c r="K3467"/>
  <c r="J3467"/>
  <c r="I3467"/>
  <c r="H3467"/>
  <c r="G3467"/>
  <c r="F3467"/>
  <c r="E3467"/>
  <c r="L3466"/>
  <c r="K3466"/>
  <c r="J3466"/>
  <c r="I3466"/>
  <c r="H3466"/>
  <c r="G3466"/>
  <c r="F3466"/>
  <c r="E3466"/>
  <c r="L3465"/>
  <c r="K3465"/>
  <c r="J3465"/>
  <c r="I3465"/>
  <c r="H3465"/>
  <c r="G3465"/>
  <c r="F3465"/>
  <c r="E3465"/>
  <c r="L3464"/>
  <c r="K3464"/>
  <c r="J3464"/>
  <c r="I3464"/>
  <c r="H3464"/>
  <c r="G3464"/>
  <c r="F3464"/>
  <c r="E3464"/>
  <c r="L3463"/>
  <c r="K3463"/>
  <c r="J3463"/>
  <c r="I3463"/>
  <c r="H3463"/>
  <c r="G3463"/>
  <c r="F3463"/>
  <c r="E3463"/>
  <c r="L3462"/>
  <c r="K3462"/>
  <c r="J3462"/>
  <c r="I3462"/>
  <c r="H3462"/>
  <c r="G3462"/>
  <c r="F3462"/>
  <c r="E3462"/>
  <c r="L3461"/>
  <c r="K3461"/>
  <c r="J3461"/>
  <c r="I3461"/>
  <c r="H3461"/>
  <c r="G3461"/>
  <c r="F3461"/>
  <c r="E3461"/>
  <c r="L3460"/>
  <c r="K3460"/>
  <c r="J3460"/>
  <c r="I3460"/>
  <c r="H3460"/>
  <c r="G3460"/>
  <c r="F3460"/>
  <c r="E3460"/>
  <c r="L3459"/>
  <c r="K3459"/>
  <c r="J3459"/>
  <c r="I3459"/>
  <c r="H3459"/>
  <c r="G3459"/>
  <c r="F3459"/>
  <c r="E3459"/>
  <c r="L3458"/>
  <c r="K3458"/>
  <c r="J3458"/>
  <c r="I3458"/>
  <c r="H3458"/>
  <c r="G3458"/>
  <c r="F3458"/>
  <c r="E3458"/>
  <c r="L3457"/>
  <c r="K3457"/>
  <c r="J3457"/>
  <c r="I3457"/>
  <c r="H3457"/>
  <c r="G3457"/>
  <c r="F3457"/>
  <c r="E3457"/>
  <c r="L3456"/>
  <c r="K3456"/>
  <c r="J3456"/>
  <c r="I3456"/>
  <c r="H3456"/>
  <c r="G3456"/>
  <c r="F3456"/>
  <c r="E3456"/>
  <c r="L3455"/>
  <c r="K3455"/>
  <c r="J3455"/>
  <c r="I3455"/>
  <c r="H3455"/>
  <c r="G3455"/>
  <c r="F3455"/>
  <c r="E3455"/>
  <c r="L3454"/>
  <c r="K3454"/>
  <c r="J3454"/>
  <c r="I3454"/>
  <c r="H3454"/>
  <c r="G3454"/>
  <c r="F3454"/>
  <c r="E3454"/>
  <c r="L3453"/>
  <c r="K3453"/>
  <c r="J3453"/>
  <c r="I3453"/>
  <c r="H3453"/>
  <c r="G3453"/>
  <c r="F3453"/>
  <c r="E3453"/>
  <c r="L3452"/>
  <c r="K3452"/>
  <c r="J3452"/>
  <c r="I3452"/>
  <c r="H3452"/>
  <c r="G3452"/>
  <c r="F3452"/>
  <c r="E3452"/>
  <c r="L3451"/>
  <c r="K3451"/>
  <c r="J3451"/>
  <c r="I3451"/>
  <c r="H3451"/>
  <c r="G3451"/>
  <c r="F3451"/>
  <c r="E3451"/>
  <c r="L3450"/>
  <c r="K3450"/>
  <c r="J3450"/>
  <c r="I3450"/>
  <c r="H3450"/>
  <c r="G3450"/>
  <c r="F3450"/>
  <c r="E3450"/>
  <c r="L3449"/>
  <c r="K3449"/>
  <c r="J3449"/>
  <c r="I3449"/>
  <c r="H3449"/>
  <c r="G3449"/>
  <c r="F3449"/>
  <c r="E3449"/>
  <c r="L3448"/>
  <c r="K3448"/>
  <c r="J3448"/>
  <c r="I3448"/>
  <c r="H3448"/>
  <c r="G3448"/>
  <c r="F3448"/>
  <c r="E3448"/>
  <c r="L3447"/>
  <c r="K3447"/>
  <c r="J3447"/>
  <c r="I3447"/>
  <c r="H3447"/>
  <c r="G3447"/>
  <c r="F3447"/>
  <c r="E3447"/>
  <c r="L3446"/>
  <c r="K3446"/>
  <c r="J3446"/>
  <c r="I3446"/>
  <c r="H3446"/>
  <c r="G3446"/>
  <c r="F3446"/>
  <c r="E3446"/>
  <c r="L3445"/>
  <c r="K3445"/>
  <c r="J3445"/>
  <c r="I3445"/>
  <c r="H3445"/>
  <c r="G3445"/>
  <c r="F3445"/>
  <c r="E3445"/>
  <c r="L3444"/>
  <c r="K3444"/>
  <c r="J3444"/>
  <c r="I3444"/>
  <c r="H3444"/>
  <c r="G3444"/>
  <c r="F3444"/>
  <c r="E3444"/>
  <c r="L3443"/>
  <c r="K3443"/>
  <c r="J3443"/>
  <c r="I3443"/>
  <c r="H3443"/>
  <c r="G3443"/>
  <c r="F3443"/>
  <c r="E3443"/>
  <c r="L3442"/>
  <c r="K3442"/>
  <c r="J3442"/>
  <c r="I3442"/>
  <c r="H3442"/>
  <c r="G3442"/>
  <c r="F3442"/>
  <c r="E3442"/>
  <c r="L3441"/>
  <c r="K3441"/>
  <c r="J3441"/>
  <c r="I3441"/>
  <c r="H3441"/>
  <c r="G3441"/>
  <c r="F3441"/>
  <c r="E3441"/>
  <c r="L3440"/>
  <c r="K3440"/>
  <c r="J3440"/>
  <c r="I3440"/>
  <c r="H3440"/>
  <c r="G3440"/>
  <c r="F3440"/>
  <c r="E3440"/>
  <c r="L3439"/>
  <c r="K3439"/>
  <c r="J3439"/>
  <c r="I3439"/>
  <c r="H3439"/>
  <c r="G3439"/>
  <c r="F3439"/>
  <c r="E3439"/>
  <c r="L3438"/>
  <c r="K3438"/>
  <c r="J3438"/>
  <c r="I3438"/>
  <c r="H3438"/>
  <c r="G3438"/>
  <c r="F3438"/>
  <c r="E3438"/>
  <c r="L3437"/>
  <c r="K3437"/>
  <c r="J3437"/>
  <c r="I3437"/>
  <c r="H3437"/>
  <c r="G3437"/>
  <c r="F3437"/>
  <c r="E3437"/>
  <c r="L3436"/>
  <c r="K3436"/>
  <c r="J3436"/>
  <c r="I3436"/>
  <c r="H3436"/>
  <c r="G3436"/>
  <c r="F3436"/>
  <c r="E3436"/>
  <c r="L3435"/>
  <c r="K3435"/>
  <c r="J3435"/>
  <c r="I3435"/>
  <c r="H3435"/>
  <c r="G3435"/>
  <c r="F3435"/>
  <c r="E3435"/>
  <c r="L3434"/>
  <c r="K3434"/>
  <c r="J3434"/>
  <c r="I3434"/>
  <c r="H3434"/>
  <c r="G3434"/>
  <c r="F3434"/>
  <c r="E3434"/>
  <c r="L3433"/>
  <c r="K3433"/>
  <c r="J3433"/>
  <c r="I3433"/>
  <c r="H3433"/>
  <c r="G3433"/>
  <c r="F3433"/>
  <c r="E3433"/>
  <c r="L3432"/>
  <c r="K3432"/>
  <c r="J3432"/>
  <c r="I3432"/>
  <c r="H3432"/>
  <c r="G3432"/>
  <c r="F3432"/>
  <c r="E3432"/>
  <c r="L3431"/>
  <c r="K3431"/>
  <c r="J3431"/>
  <c r="I3431"/>
  <c r="H3431"/>
  <c r="G3431"/>
  <c r="F3431"/>
  <c r="E3431"/>
  <c r="L3430"/>
  <c r="K3430"/>
  <c r="J3430"/>
  <c r="I3430"/>
  <c r="H3430"/>
  <c r="G3430"/>
  <c r="F3430"/>
  <c r="E3430"/>
  <c r="L3429"/>
  <c r="K3429"/>
  <c r="J3429"/>
  <c r="I3429"/>
  <c r="H3429"/>
  <c r="G3429"/>
  <c r="F3429"/>
  <c r="E3429"/>
  <c r="L3428"/>
  <c r="K3428"/>
  <c r="J3428"/>
  <c r="I3428"/>
  <c r="H3428"/>
  <c r="G3428"/>
  <c r="F3428"/>
  <c r="E3428"/>
  <c r="L3427"/>
  <c r="K3427"/>
  <c r="J3427"/>
  <c r="I3427"/>
  <c r="H3427"/>
  <c r="G3427"/>
  <c r="F3427"/>
  <c r="E3427"/>
  <c r="L3426"/>
  <c r="K3426"/>
  <c r="J3426"/>
  <c r="I3426"/>
  <c r="H3426"/>
  <c r="G3426"/>
  <c r="F3426"/>
  <c r="E3426"/>
  <c r="L3425"/>
  <c r="K3425"/>
  <c r="J3425"/>
  <c r="I3425"/>
  <c r="H3425"/>
  <c r="G3425"/>
  <c r="F3425"/>
  <c r="E3425"/>
  <c r="L3424"/>
  <c r="K3424"/>
  <c r="J3424"/>
  <c r="I3424"/>
  <c r="H3424"/>
  <c r="G3424"/>
  <c r="F3424"/>
  <c r="E3424"/>
  <c r="L3423"/>
  <c r="K3423"/>
  <c r="J3423"/>
  <c r="I3423"/>
  <c r="H3423"/>
  <c r="G3423"/>
  <c r="F3423"/>
  <c r="E3423"/>
  <c r="L3422"/>
  <c r="K3422"/>
  <c r="J3422"/>
  <c r="I3422"/>
  <c r="H3422"/>
  <c r="G3422"/>
  <c r="F3422"/>
  <c r="E3422"/>
  <c r="L3421"/>
  <c r="K3421"/>
  <c r="J3421"/>
  <c r="I3421"/>
  <c r="H3421"/>
  <c r="G3421"/>
  <c r="F3421"/>
  <c r="E3421"/>
  <c r="L3420"/>
  <c r="K3420"/>
  <c r="J3420"/>
  <c r="I3420"/>
  <c r="H3420"/>
  <c r="G3420"/>
  <c r="F3420"/>
  <c r="E3420"/>
  <c r="L3419"/>
  <c r="K3419"/>
  <c r="J3419"/>
  <c r="I3419"/>
  <c r="H3419"/>
  <c r="G3419"/>
  <c r="F3419"/>
  <c r="E3419"/>
  <c r="L3418"/>
  <c r="K3418"/>
  <c r="J3418"/>
  <c r="I3418"/>
  <c r="H3418"/>
  <c r="G3418"/>
  <c r="F3418"/>
  <c r="E3418"/>
  <c r="L3417"/>
  <c r="K3417"/>
  <c r="J3417"/>
  <c r="I3417"/>
  <c r="H3417"/>
  <c r="G3417"/>
  <c r="F3417"/>
  <c r="E3417"/>
  <c r="L3416"/>
  <c r="K3416"/>
  <c r="J3416"/>
  <c r="I3416"/>
  <c r="H3416"/>
  <c r="G3416"/>
  <c r="F3416"/>
  <c r="E3416"/>
  <c r="L3415"/>
  <c r="K3415"/>
  <c r="J3415"/>
  <c r="I3415"/>
  <c r="H3415"/>
  <c r="G3415"/>
  <c r="F3415"/>
  <c r="E3415"/>
  <c r="L3414"/>
  <c r="K3414"/>
  <c r="J3414"/>
  <c r="I3414"/>
  <c r="H3414"/>
  <c r="G3414"/>
  <c r="F3414"/>
  <c r="E3414"/>
  <c r="L3413"/>
  <c r="K3413"/>
  <c r="J3413"/>
  <c r="I3413"/>
  <c r="H3413"/>
  <c r="G3413"/>
  <c r="F3413"/>
  <c r="E3413"/>
  <c r="L3412"/>
  <c r="K3412"/>
  <c r="J3412"/>
  <c r="I3412"/>
  <c r="H3412"/>
  <c r="G3412"/>
  <c r="F3412"/>
  <c r="E3412"/>
  <c r="L3411"/>
  <c r="K3411"/>
  <c r="J3411"/>
  <c r="I3411"/>
  <c r="H3411"/>
  <c r="G3411"/>
  <c r="F3411"/>
  <c r="E3411"/>
  <c r="L3410"/>
  <c r="K3410"/>
  <c r="J3410"/>
  <c r="I3410"/>
  <c r="H3410"/>
  <c r="G3410"/>
  <c r="F3410"/>
  <c r="E3410"/>
  <c r="L3409"/>
  <c r="K3409"/>
  <c r="J3409"/>
  <c r="I3409"/>
  <c r="H3409"/>
  <c r="G3409"/>
  <c r="F3409"/>
  <c r="E3409"/>
  <c r="L3408"/>
  <c r="K3408"/>
  <c r="J3408"/>
  <c r="I3408"/>
  <c r="H3408"/>
  <c r="G3408"/>
  <c r="F3408"/>
  <c r="E3408"/>
  <c r="L3407"/>
  <c r="K3407"/>
  <c r="J3407"/>
  <c r="I3407"/>
  <c r="H3407"/>
  <c r="G3407"/>
  <c r="F3407"/>
  <c r="E3407"/>
  <c r="L3406"/>
  <c r="K3406"/>
  <c r="J3406"/>
  <c r="I3406"/>
  <c r="H3406"/>
  <c r="G3406"/>
  <c r="F3406"/>
  <c r="E3406"/>
  <c r="L3405"/>
  <c r="K3405"/>
  <c r="J3405"/>
  <c r="I3405"/>
  <c r="H3405"/>
  <c r="G3405"/>
  <c r="F3405"/>
  <c r="E3405"/>
  <c r="L3404"/>
  <c r="K3404"/>
  <c r="J3404"/>
  <c r="I3404"/>
  <c r="H3404"/>
  <c r="G3404"/>
  <c r="F3404"/>
  <c r="E3404"/>
  <c r="L3403"/>
  <c r="K3403"/>
  <c r="J3403"/>
  <c r="I3403"/>
  <c r="H3403"/>
  <c r="G3403"/>
  <c r="F3403"/>
  <c r="E3403"/>
  <c r="L3402"/>
  <c r="K3402"/>
  <c r="J3402"/>
  <c r="I3402"/>
  <c r="H3402"/>
  <c r="G3402"/>
  <c r="F3402"/>
  <c r="E3402"/>
  <c r="L3401"/>
  <c r="K3401"/>
  <c r="J3401"/>
  <c r="I3401"/>
  <c r="H3401"/>
  <c r="G3401"/>
  <c r="F3401"/>
  <c r="E3401"/>
  <c r="L3400"/>
  <c r="K3400"/>
  <c r="J3400"/>
  <c r="I3400"/>
  <c r="H3400"/>
  <c r="G3400"/>
  <c r="F3400"/>
  <c r="E3400"/>
  <c r="L3399"/>
  <c r="K3399"/>
  <c r="J3399"/>
  <c r="I3399"/>
  <c r="H3399"/>
  <c r="G3399"/>
  <c r="F3399"/>
  <c r="E3399"/>
  <c r="L3398"/>
  <c r="K3398"/>
  <c r="J3398"/>
  <c r="I3398"/>
  <c r="H3398"/>
  <c r="G3398"/>
  <c r="F3398"/>
  <c r="E3398"/>
  <c r="L3397"/>
  <c r="K3397"/>
  <c r="J3397"/>
  <c r="I3397"/>
  <c r="H3397"/>
  <c r="G3397"/>
  <c r="F3397"/>
  <c r="E3397"/>
  <c r="L3396"/>
  <c r="K3396"/>
  <c r="J3396"/>
  <c r="I3396"/>
  <c r="H3396"/>
  <c r="G3396"/>
  <c r="F3396"/>
  <c r="E3396"/>
  <c r="L3395"/>
  <c r="K3395"/>
  <c r="J3395"/>
  <c r="I3395"/>
  <c r="H3395"/>
  <c r="G3395"/>
  <c r="F3395"/>
  <c r="E3395"/>
  <c r="L3394"/>
  <c r="K3394"/>
  <c r="J3394"/>
  <c r="I3394"/>
  <c r="H3394"/>
  <c r="G3394"/>
  <c r="F3394"/>
  <c r="E3394"/>
  <c r="L3393"/>
  <c r="K3393"/>
  <c r="J3393"/>
  <c r="I3393"/>
  <c r="H3393"/>
  <c r="G3393"/>
  <c r="F3393"/>
  <c r="E3393"/>
  <c r="L3392"/>
  <c r="K3392"/>
  <c r="J3392"/>
  <c r="I3392"/>
  <c r="H3392"/>
  <c r="G3392"/>
  <c r="F3392"/>
  <c r="E3392"/>
  <c r="L3391"/>
  <c r="K3391"/>
  <c r="J3391"/>
  <c r="I3391"/>
  <c r="H3391"/>
  <c r="G3391"/>
  <c r="F3391"/>
  <c r="E3391"/>
  <c r="L3390"/>
  <c r="K3390"/>
  <c r="J3390"/>
  <c r="I3390"/>
  <c r="H3390"/>
  <c r="G3390"/>
  <c r="F3390"/>
  <c r="E3390"/>
  <c r="L3389"/>
  <c r="K3389"/>
  <c r="J3389"/>
  <c r="I3389"/>
  <c r="H3389"/>
  <c r="G3389"/>
  <c r="F3389"/>
  <c r="E3389"/>
  <c r="L3388"/>
  <c r="K3388"/>
  <c r="J3388"/>
  <c r="I3388"/>
  <c r="H3388"/>
  <c r="G3388"/>
  <c r="F3388"/>
  <c r="E3388"/>
  <c r="L3387"/>
  <c r="K3387"/>
  <c r="J3387"/>
  <c r="I3387"/>
  <c r="H3387"/>
  <c r="G3387"/>
  <c r="F3387"/>
  <c r="E3387"/>
  <c r="L3386"/>
  <c r="K3386"/>
  <c r="J3386"/>
  <c r="I3386"/>
  <c r="H3386"/>
  <c r="G3386"/>
  <c r="F3386"/>
  <c r="E3386"/>
  <c r="L3385"/>
  <c r="K3385"/>
  <c r="J3385"/>
  <c r="I3385"/>
  <c r="H3385"/>
  <c r="G3385"/>
  <c r="F3385"/>
  <c r="E3385"/>
  <c r="L3384"/>
  <c r="K3384"/>
  <c r="J3384"/>
  <c r="I3384"/>
  <c r="H3384"/>
  <c r="G3384"/>
  <c r="F3384"/>
  <c r="E3384"/>
  <c r="L3383"/>
  <c r="K3383"/>
  <c r="J3383"/>
  <c r="I3383"/>
  <c r="H3383"/>
  <c r="G3383"/>
  <c r="F3383"/>
  <c r="E3383"/>
  <c r="L3382"/>
  <c r="K3382"/>
  <c r="J3382"/>
  <c r="I3382"/>
  <c r="H3382"/>
  <c r="G3382"/>
  <c r="F3382"/>
  <c r="E3382"/>
  <c r="L3381"/>
  <c r="K3381"/>
  <c r="J3381"/>
  <c r="I3381"/>
  <c r="H3381"/>
  <c r="G3381"/>
  <c r="F3381"/>
  <c r="E3381"/>
  <c r="L3380"/>
  <c r="K3380"/>
  <c r="J3380"/>
  <c r="I3380"/>
  <c r="H3380"/>
  <c r="G3380"/>
  <c r="F3380"/>
  <c r="E3380"/>
  <c r="L3379"/>
  <c r="K3379"/>
  <c r="J3379"/>
  <c r="I3379"/>
  <c r="H3379"/>
  <c r="G3379"/>
  <c r="F3379"/>
  <c r="E3379"/>
  <c r="L3378"/>
  <c r="K3378"/>
  <c r="J3378"/>
  <c r="I3378"/>
  <c r="H3378"/>
  <c r="G3378"/>
  <c r="F3378"/>
  <c r="E3378"/>
  <c r="L3377"/>
  <c r="K3377"/>
  <c r="J3377"/>
  <c r="I3377"/>
  <c r="H3377"/>
  <c r="G3377"/>
  <c r="F3377"/>
  <c r="E3377"/>
  <c r="L3376"/>
  <c r="K3376"/>
  <c r="J3376"/>
  <c r="I3376"/>
  <c r="H3376"/>
  <c r="G3376"/>
  <c r="F3376"/>
  <c r="E3376"/>
  <c r="L3375"/>
  <c r="K3375"/>
  <c r="J3375"/>
  <c r="I3375"/>
  <c r="H3375"/>
  <c r="G3375"/>
  <c r="F3375"/>
  <c r="E3375"/>
  <c r="L3374"/>
  <c r="K3374"/>
  <c r="J3374"/>
  <c r="I3374"/>
  <c r="H3374"/>
  <c r="G3374"/>
  <c r="F3374"/>
  <c r="E3374"/>
  <c r="L3373"/>
  <c r="K3373"/>
  <c r="J3373"/>
  <c r="I3373"/>
  <c r="H3373"/>
  <c r="G3373"/>
  <c r="F3373"/>
  <c r="E3373"/>
  <c r="L3372"/>
  <c r="K3372"/>
  <c r="J3372"/>
  <c r="I3372"/>
  <c r="H3372"/>
  <c r="G3372"/>
  <c r="F3372"/>
  <c r="E3372"/>
  <c r="L3371"/>
  <c r="K3371"/>
  <c r="J3371"/>
  <c r="I3371"/>
  <c r="H3371"/>
  <c r="G3371"/>
  <c r="F3371"/>
  <c r="E3371"/>
  <c r="L3370"/>
  <c r="K3370"/>
  <c r="J3370"/>
  <c r="I3370"/>
  <c r="H3370"/>
  <c r="G3370"/>
  <c r="F3370"/>
  <c r="E3370"/>
  <c r="L3369"/>
  <c r="K3369"/>
  <c r="J3369"/>
  <c r="I3369"/>
  <c r="H3369"/>
  <c r="G3369"/>
  <c r="F3369"/>
  <c r="E3369"/>
  <c r="L3368"/>
  <c r="K3368"/>
  <c r="J3368"/>
  <c r="I3368"/>
  <c r="H3368"/>
  <c r="G3368"/>
  <c r="F3368"/>
  <c r="E3368"/>
  <c r="L3367"/>
  <c r="K3367"/>
  <c r="J3367"/>
  <c r="I3367"/>
  <c r="H3367"/>
  <c r="G3367"/>
  <c r="F3367"/>
  <c r="E3367"/>
  <c r="L3366"/>
  <c r="K3366"/>
  <c r="J3366"/>
  <c r="I3366"/>
  <c r="H3366"/>
  <c r="G3366"/>
  <c r="F3366"/>
  <c r="E3366"/>
  <c r="L3365"/>
  <c r="K3365"/>
  <c r="J3365"/>
  <c r="I3365"/>
  <c r="H3365"/>
  <c r="G3365"/>
  <c r="F3365"/>
  <c r="E3365"/>
  <c r="L3364"/>
  <c r="K3364"/>
  <c r="J3364"/>
  <c r="I3364"/>
  <c r="H3364"/>
  <c r="G3364"/>
  <c r="F3364"/>
  <c r="E3364"/>
  <c r="L3363"/>
  <c r="K3363"/>
  <c r="J3363"/>
  <c r="I3363"/>
  <c r="H3363"/>
  <c r="G3363"/>
  <c r="F3363"/>
  <c r="E3363"/>
  <c r="L3362"/>
  <c r="K3362"/>
  <c r="J3362"/>
  <c r="I3362"/>
  <c r="H3362"/>
  <c r="G3362"/>
  <c r="F3362"/>
  <c r="E3362"/>
  <c r="L3361"/>
  <c r="K3361"/>
  <c r="J3361"/>
  <c r="I3361"/>
  <c r="H3361"/>
  <c r="G3361"/>
  <c r="F3361"/>
  <c r="E3361"/>
  <c r="L3360"/>
  <c r="K3360"/>
  <c r="J3360"/>
  <c r="I3360"/>
  <c r="H3360"/>
  <c r="G3360"/>
  <c r="F3360"/>
  <c r="E3360"/>
  <c r="L3359"/>
  <c r="K3359"/>
  <c r="J3359"/>
  <c r="I3359"/>
  <c r="H3359"/>
  <c r="G3359"/>
  <c r="F3359"/>
  <c r="E3359"/>
  <c r="L3358"/>
  <c r="K3358"/>
  <c r="J3358"/>
  <c r="I3358"/>
  <c r="H3358"/>
  <c r="G3358"/>
  <c r="F3358"/>
  <c r="E3358"/>
  <c r="L3357"/>
  <c r="K3357"/>
  <c r="J3357"/>
  <c r="I3357"/>
  <c r="H3357"/>
  <c r="G3357"/>
  <c r="F3357"/>
  <c r="E3357"/>
  <c r="L3356"/>
  <c r="K3356"/>
  <c r="J3356"/>
  <c r="I3356"/>
  <c r="H3356"/>
  <c r="G3356"/>
  <c r="F3356"/>
  <c r="E3356"/>
  <c r="L3355"/>
  <c r="K3355"/>
  <c r="J3355"/>
  <c r="I3355"/>
  <c r="H3355"/>
  <c r="G3355"/>
  <c r="F3355"/>
  <c r="E3355"/>
  <c r="L3354"/>
  <c r="K3354"/>
  <c r="J3354"/>
  <c r="I3354"/>
  <c r="H3354"/>
  <c r="G3354"/>
  <c r="F3354"/>
  <c r="E3354"/>
  <c r="L3353"/>
  <c r="K3353"/>
  <c r="J3353"/>
  <c r="I3353"/>
  <c r="H3353"/>
  <c r="G3353"/>
  <c r="F3353"/>
  <c r="E3353"/>
  <c r="L3352"/>
  <c r="K3352"/>
  <c r="J3352"/>
  <c r="I3352"/>
  <c r="H3352"/>
  <c r="G3352"/>
  <c r="F3352"/>
  <c r="E3352"/>
  <c r="L3351"/>
  <c r="K3351"/>
  <c r="J3351"/>
  <c r="I3351"/>
  <c r="H3351"/>
  <c r="G3351"/>
  <c r="F3351"/>
  <c r="E3351"/>
  <c r="L3350"/>
  <c r="K3350"/>
  <c r="J3350"/>
  <c r="I3350"/>
  <c r="H3350"/>
  <c r="G3350"/>
  <c r="F3350"/>
  <c r="E3350"/>
  <c r="L3349"/>
  <c r="K3349"/>
  <c r="J3349"/>
  <c r="I3349"/>
  <c r="H3349"/>
  <c r="G3349"/>
  <c r="F3349"/>
  <c r="E3349"/>
  <c r="L3348"/>
  <c r="K3348"/>
  <c r="J3348"/>
  <c r="I3348"/>
  <c r="H3348"/>
  <c r="G3348"/>
  <c r="F3348"/>
  <c r="E3348"/>
  <c r="L3347"/>
  <c r="K3347"/>
  <c r="J3347"/>
  <c r="I3347"/>
  <c r="H3347"/>
  <c r="G3347"/>
  <c r="F3347"/>
  <c r="E3347"/>
  <c r="L3346"/>
  <c r="K3346"/>
  <c r="J3346"/>
  <c r="I3346"/>
  <c r="H3346"/>
  <c r="G3346"/>
  <c r="F3346"/>
  <c r="E3346"/>
  <c r="L3345"/>
  <c r="K3345"/>
  <c r="J3345"/>
  <c r="I3345"/>
  <c r="H3345"/>
  <c r="G3345"/>
  <c r="F3345"/>
  <c r="E3345"/>
  <c r="L3344"/>
  <c r="K3344"/>
  <c r="J3344"/>
  <c r="I3344"/>
  <c r="H3344"/>
  <c r="G3344"/>
  <c r="F3344"/>
  <c r="E3344"/>
  <c r="L3343"/>
  <c r="K3343"/>
  <c r="J3343"/>
  <c r="I3343"/>
  <c r="H3343"/>
  <c r="G3343"/>
  <c r="F3343"/>
  <c r="E3343"/>
  <c r="L3342"/>
  <c r="K3342"/>
  <c r="J3342"/>
  <c r="I3342"/>
  <c r="H3342"/>
  <c r="G3342"/>
  <c r="F3342"/>
  <c r="E3342"/>
  <c r="L3341"/>
  <c r="K3341"/>
  <c r="J3341"/>
  <c r="I3341"/>
  <c r="H3341"/>
  <c r="G3341"/>
  <c r="F3341"/>
  <c r="E3341"/>
  <c r="L3340"/>
  <c r="K3340"/>
  <c r="J3340"/>
  <c r="I3340"/>
  <c r="H3340"/>
  <c r="G3340"/>
  <c r="F3340"/>
  <c r="E3340"/>
  <c r="L3339"/>
  <c r="K3339"/>
  <c r="J3339"/>
  <c r="I3339"/>
  <c r="H3339"/>
  <c r="G3339"/>
  <c r="F3339"/>
  <c r="E3339"/>
  <c r="L3338"/>
  <c r="K3338"/>
  <c r="J3338"/>
  <c r="I3338"/>
  <c r="H3338"/>
  <c r="G3338"/>
  <c r="F3338"/>
  <c r="E3338"/>
  <c r="L3337"/>
  <c r="K3337"/>
  <c r="J3337"/>
  <c r="I3337"/>
  <c r="H3337"/>
  <c r="G3337"/>
  <c r="F3337"/>
  <c r="E3337"/>
  <c r="L3336"/>
  <c r="K3336"/>
  <c r="J3336"/>
  <c r="I3336"/>
  <c r="H3336"/>
  <c r="G3336"/>
  <c r="F3336"/>
  <c r="E3336"/>
  <c r="L3335"/>
  <c r="K3335"/>
  <c r="J3335"/>
  <c r="I3335"/>
  <c r="H3335"/>
  <c r="G3335"/>
  <c r="F3335"/>
  <c r="E3335"/>
  <c r="L3334"/>
  <c r="K3334"/>
  <c r="J3334"/>
  <c r="I3334"/>
  <c r="H3334"/>
  <c r="G3334"/>
  <c r="F3334"/>
  <c r="E3334"/>
  <c r="L3333"/>
  <c r="K3333"/>
  <c r="J3333"/>
  <c r="I3333"/>
  <c r="H3333"/>
  <c r="G3333"/>
  <c r="F3333"/>
  <c r="E3333"/>
  <c r="L3332"/>
  <c r="K3332"/>
  <c r="J3332"/>
  <c r="I3332"/>
  <c r="H3332"/>
  <c r="G3332"/>
  <c r="F3332"/>
  <c r="E3332"/>
  <c r="L3331"/>
  <c r="K3331"/>
  <c r="J3331"/>
  <c r="I3331"/>
  <c r="H3331"/>
  <c r="G3331"/>
  <c r="F3331"/>
  <c r="E3331"/>
  <c r="L3330"/>
  <c r="K3330"/>
  <c r="J3330"/>
  <c r="I3330"/>
  <c r="H3330"/>
  <c r="G3330"/>
  <c r="F3330"/>
  <c r="E3330"/>
  <c r="L3329"/>
  <c r="K3329"/>
  <c r="J3329"/>
  <c r="I3329"/>
  <c r="H3329"/>
  <c r="G3329"/>
  <c r="F3329"/>
  <c r="E3329"/>
  <c r="L3328"/>
  <c r="K3328"/>
  <c r="J3328"/>
  <c r="I3328"/>
  <c r="H3328"/>
  <c r="G3328"/>
  <c r="F3328"/>
  <c r="E3328"/>
  <c r="L3327"/>
  <c r="K3327"/>
  <c r="J3327"/>
  <c r="I3327"/>
  <c r="H3327"/>
  <c r="G3327"/>
  <c r="F3327"/>
  <c r="E3327"/>
  <c r="L3326"/>
  <c r="K3326"/>
  <c r="J3326"/>
  <c r="I3326"/>
  <c r="H3326"/>
  <c r="G3326"/>
  <c r="F3326"/>
  <c r="E3326"/>
  <c r="L3325"/>
  <c r="K3325"/>
  <c r="J3325"/>
  <c r="I3325"/>
  <c r="H3325"/>
  <c r="G3325"/>
  <c r="F3325"/>
  <c r="E3325"/>
  <c r="L3324"/>
  <c r="K3324"/>
  <c r="J3324"/>
  <c r="I3324"/>
  <c r="H3324"/>
  <c r="G3324"/>
  <c r="F3324"/>
  <c r="E3324"/>
  <c r="L3323"/>
  <c r="K3323"/>
  <c r="J3323"/>
  <c r="I3323"/>
  <c r="H3323"/>
  <c r="G3323"/>
  <c r="F3323"/>
  <c r="E3323"/>
  <c r="L3322"/>
  <c r="K3322"/>
  <c r="J3322"/>
  <c r="I3322"/>
  <c r="H3322"/>
  <c r="G3322"/>
  <c r="F3322"/>
  <c r="E3322"/>
  <c r="L3321"/>
  <c r="K3321"/>
  <c r="J3321"/>
  <c r="I3321"/>
  <c r="H3321"/>
  <c r="G3321"/>
  <c r="F3321"/>
  <c r="E3321"/>
  <c r="L3320"/>
  <c r="K3320"/>
  <c r="J3320"/>
  <c r="I3320"/>
  <c r="H3320"/>
  <c r="G3320"/>
  <c r="F3320"/>
  <c r="E3320"/>
  <c r="L3319"/>
  <c r="K3319"/>
  <c r="J3319"/>
  <c r="I3319"/>
  <c r="H3319"/>
  <c r="G3319"/>
  <c r="F3319"/>
  <c r="E3319"/>
  <c r="L3318"/>
  <c r="K3318"/>
  <c r="J3318"/>
  <c r="I3318"/>
  <c r="H3318"/>
  <c r="G3318"/>
  <c r="F3318"/>
  <c r="E3318"/>
  <c r="L3317"/>
  <c r="K3317"/>
  <c r="J3317"/>
  <c r="I3317"/>
  <c r="H3317"/>
  <c r="G3317"/>
  <c r="F3317"/>
  <c r="E3317"/>
  <c r="L3316"/>
  <c r="K3316"/>
  <c r="J3316"/>
  <c r="I3316"/>
  <c r="H3316"/>
  <c r="G3316"/>
  <c r="F3316"/>
  <c r="E3316"/>
  <c r="L3315"/>
  <c r="K3315"/>
  <c r="J3315"/>
  <c r="I3315"/>
  <c r="H3315"/>
  <c r="G3315"/>
  <c r="F3315"/>
  <c r="E3315"/>
  <c r="L3314"/>
  <c r="K3314"/>
  <c r="J3314"/>
  <c r="I3314"/>
  <c r="H3314"/>
  <c r="G3314"/>
  <c r="F3314"/>
  <c r="E3314"/>
  <c r="L3313"/>
  <c r="K3313"/>
  <c r="J3313"/>
  <c r="I3313"/>
  <c r="H3313"/>
  <c r="G3313"/>
  <c r="F3313"/>
  <c r="E3313"/>
  <c r="L3312"/>
  <c r="K3312"/>
  <c r="J3312"/>
  <c r="I3312"/>
  <c r="H3312"/>
  <c r="G3312"/>
  <c r="F3312"/>
  <c r="E3312"/>
  <c r="L3311"/>
  <c r="K3311"/>
  <c r="J3311"/>
  <c r="I3311"/>
  <c r="H3311"/>
  <c r="G3311"/>
  <c r="F3311"/>
  <c r="E3311"/>
  <c r="L3310"/>
  <c r="K3310"/>
  <c r="J3310"/>
  <c r="I3310"/>
  <c r="H3310"/>
  <c r="G3310"/>
  <c r="F3310"/>
  <c r="E3310"/>
  <c r="L3309"/>
  <c r="K3309"/>
  <c r="J3309"/>
  <c r="I3309"/>
  <c r="H3309"/>
  <c r="G3309"/>
  <c r="F3309"/>
  <c r="E3309"/>
  <c r="L3308"/>
  <c r="K3308"/>
  <c r="J3308"/>
  <c r="I3308"/>
  <c r="H3308"/>
  <c r="G3308"/>
  <c r="F3308"/>
  <c r="E3308"/>
  <c r="L3307"/>
  <c r="K3307"/>
  <c r="J3307"/>
  <c r="I3307"/>
  <c r="H3307"/>
  <c r="G3307"/>
  <c r="F3307"/>
  <c r="E3307"/>
  <c r="L3306"/>
  <c r="K3306"/>
  <c r="J3306"/>
  <c r="I3306"/>
  <c r="H3306"/>
  <c r="G3306"/>
  <c r="F3306"/>
  <c r="E3306"/>
  <c r="L3305"/>
  <c r="K3305"/>
  <c r="J3305"/>
  <c r="I3305"/>
  <c r="H3305"/>
  <c r="G3305"/>
  <c r="F3305"/>
  <c r="E3305"/>
  <c r="L3304"/>
  <c r="K3304"/>
  <c r="J3304"/>
  <c r="I3304"/>
  <c r="H3304"/>
  <c r="G3304"/>
  <c r="F3304"/>
  <c r="E3304"/>
  <c r="L3303"/>
  <c r="K3303"/>
  <c r="J3303"/>
  <c r="I3303"/>
  <c r="H3303"/>
  <c r="G3303"/>
  <c r="F3303"/>
  <c r="E3303"/>
  <c r="L3302"/>
  <c r="K3302"/>
  <c r="J3302"/>
  <c r="I3302"/>
  <c r="H3302"/>
  <c r="G3302"/>
  <c r="F3302"/>
  <c r="E3302"/>
  <c r="L3301"/>
  <c r="K3301"/>
  <c r="J3301"/>
  <c r="I3301"/>
  <c r="H3301"/>
  <c r="G3301"/>
  <c r="F3301"/>
  <c r="E3301"/>
  <c r="L3300"/>
  <c r="K3300"/>
  <c r="J3300"/>
  <c r="I3300"/>
  <c r="H3300"/>
  <c r="G3300"/>
  <c r="F3300"/>
  <c r="E3300"/>
  <c r="L3299"/>
  <c r="K3299"/>
  <c r="J3299"/>
  <c r="I3299"/>
  <c r="H3299"/>
  <c r="G3299"/>
  <c r="F3299"/>
  <c r="E3299"/>
  <c r="L3298"/>
  <c r="K3298"/>
  <c r="J3298"/>
  <c r="I3298"/>
  <c r="H3298"/>
  <c r="G3298"/>
  <c r="F3298"/>
  <c r="E3298"/>
  <c r="L3297"/>
  <c r="K3297"/>
  <c r="J3297"/>
  <c r="I3297"/>
  <c r="H3297"/>
  <c r="G3297"/>
  <c r="F3297"/>
  <c r="E3297"/>
  <c r="L3296"/>
  <c r="K3296"/>
  <c r="J3296"/>
  <c r="I3296"/>
  <c r="H3296"/>
  <c r="G3296"/>
  <c r="F3296"/>
  <c r="E3296"/>
  <c r="L3295"/>
  <c r="K3295"/>
  <c r="J3295"/>
  <c r="I3295"/>
  <c r="H3295"/>
  <c r="G3295"/>
  <c r="F3295"/>
  <c r="E3295"/>
  <c r="L3294"/>
  <c r="K3294"/>
  <c r="J3294"/>
  <c r="I3294"/>
  <c r="H3294"/>
  <c r="G3294"/>
  <c r="F3294"/>
  <c r="E3294"/>
  <c r="L3293"/>
  <c r="K3293"/>
  <c r="J3293"/>
  <c r="I3293"/>
  <c r="H3293"/>
  <c r="G3293"/>
  <c r="F3293"/>
  <c r="E3293"/>
  <c r="L3292"/>
  <c r="K3292"/>
  <c r="J3292"/>
  <c r="I3292"/>
  <c r="H3292"/>
  <c r="G3292"/>
  <c r="F3292"/>
  <c r="E3292"/>
  <c r="L3291"/>
  <c r="K3291"/>
  <c r="J3291"/>
  <c r="I3291"/>
  <c r="H3291"/>
  <c r="G3291"/>
  <c r="F3291"/>
  <c r="E3291"/>
  <c r="L3290"/>
  <c r="K3290"/>
  <c r="J3290"/>
  <c r="I3290"/>
  <c r="H3290"/>
  <c r="G3290"/>
  <c r="F3290"/>
  <c r="E3290"/>
  <c r="L3289"/>
  <c r="K3289"/>
  <c r="J3289"/>
  <c r="I3289"/>
  <c r="H3289"/>
  <c r="G3289"/>
  <c r="F3289"/>
  <c r="E3289"/>
  <c r="L3288"/>
  <c r="K3288"/>
  <c r="J3288"/>
  <c r="I3288"/>
  <c r="H3288"/>
  <c r="G3288"/>
  <c r="F3288"/>
  <c r="E3288"/>
  <c r="L3287"/>
  <c r="K3287"/>
  <c r="J3287"/>
  <c r="I3287"/>
  <c r="H3287"/>
  <c r="G3287"/>
  <c r="F3287"/>
  <c r="E3287"/>
  <c r="L3286"/>
  <c r="K3286"/>
  <c r="J3286"/>
  <c r="I3286"/>
  <c r="H3286"/>
  <c r="G3286"/>
  <c r="F3286"/>
  <c r="E3286"/>
  <c r="L3285"/>
  <c r="K3285"/>
  <c r="J3285"/>
  <c r="I3285"/>
  <c r="H3285"/>
  <c r="G3285"/>
  <c r="F3285"/>
  <c r="E3285"/>
  <c r="L3284"/>
  <c r="K3284"/>
  <c r="J3284"/>
  <c r="I3284"/>
  <c r="H3284"/>
  <c r="G3284"/>
  <c r="F3284"/>
  <c r="E3284"/>
  <c r="L3283"/>
  <c r="K3283"/>
  <c r="J3283"/>
  <c r="I3283"/>
  <c r="H3283"/>
  <c r="G3283"/>
  <c r="F3283"/>
  <c r="E3283"/>
  <c r="L3282"/>
  <c r="K3282"/>
  <c r="J3282"/>
  <c r="I3282"/>
  <c r="H3282"/>
  <c r="G3282"/>
  <c r="F3282"/>
  <c r="E3282"/>
  <c r="L3281"/>
  <c r="K3281"/>
  <c r="J3281"/>
  <c r="I3281"/>
  <c r="H3281"/>
  <c r="G3281"/>
  <c r="F3281"/>
  <c r="E3281"/>
  <c r="L3280"/>
  <c r="K3280"/>
  <c r="J3280"/>
  <c r="I3280"/>
  <c r="H3280"/>
  <c r="G3280"/>
  <c r="F3280"/>
  <c r="E3280"/>
  <c r="L3279"/>
  <c r="K3279"/>
  <c r="J3279"/>
  <c r="I3279"/>
  <c r="H3279"/>
  <c r="G3279"/>
  <c r="F3279"/>
  <c r="E3279"/>
  <c r="L3278"/>
  <c r="K3278"/>
  <c r="J3278"/>
  <c r="I3278"/>
  <c r="H3278"/>
  <c r="G3278"/>
  <c r="F3278"/>
  <c r="E3278"/>
  <c r="L3277"/>
  <c r="K3277"/>
  <c r="J3277"/>
  <c r="I3277"/>
  <c r="H3277"/>
  <c r="G3277"/>
  <c r="F3277"/>
  <c r="E3277"/>
  <c r="L3276"/>
  <c r="K3276"/>
  <c r="J3276"/>
  <c r="I3276"/>
  <c r="H3276"/>
  <c r="G3276"/>
  <c r="F3276"/>
  <c r="E3276"/>
  <c r="L3275"/>
  <c r="K3275"/>
  <c r="J3275"/>
  <c r="I3275"/>
  <c r="H3275"/>
  <c r="G3275"/>
  <c r="F3275"/>
  <c r="E3275"/>
  <c r="L3274"/>
  <c r="K3274"/>
  <c r="J3274"/>
  <c r="I3274"/>
  <c r="H3274"/>
  <c r="G3274"/>
  <c r="F3274"/>
  <c r="E3274"/>
  <c r="L3273"/>
  <c r="K3273"/>
  <c r="J3273"/>
  <c r="I3273"/>
  <c r="H3273"/>
  <c r="G3273"/>
  <c r="F3273"/>
  <c r="E3273"/>
  <c r="L3272"/>
  <c r="K3272"/>
  <c r="J3272"/>
  <c r="I3272"/>
  <c r="H3272"/>
  <c r="G3272"/>
  <c r="F3272"/>
  <c r="E3272"/>
  <c r="L3271"/>
  <c r="K3271"/>
  <c r="J3271"/>
  <c r="I3271"/>
  <c r="H3271"/>
  <c r="G3271"/>
  <c r="F3271"/>
  <c r="E3271"/>
  <c r="L3270"/>
  <c r="K3270"/>
  <c r="J3270"/>
  <c r="I3270"/>
  <c r="H3270"/>
  <c r="G3270"/>
  <c r="F3270"/>
  <c r="E3270"/>
  <c r="L3269"/>
  <c r="K3269"/>
  <c r="J3269"/>
  <c r="I3269"/>
  <c r="H3269"/>
  <c r="G3269"/>
  <c r="F3269"/>
  <c r="E3269"/>
  <c r="L3268"/>
  <c r="K3268"/>
  <c r="J3268"/>
  <c r="I3268"/>
  <c r="H3268"/>
  <c r="G3268"/>
  <c r="F3268"/>
  <c r="E3268"/>
  <c r="L3267"/>
  <c r="K3267"/>
  <c r="J3267"/>
  <c r="I3267"/>
  <c r="H3267"/>
  <c r="G3267"/>
  <c r="F3267"/>
  <c r="E3267"/>
  <c r="L3266"/>
  <c r="K3266"/>
  <c r="J3266"/>
  <c r="I3266"/>
  <c r="H3266"/>
  <c r="G3266"/>
  <c r="F3266"/>
  <c r="E3266"/>
  <c r="L3265"/>
  <c r="K3265"/>
  <c r="J3265"/>
  <c r="I3265"/>
  <c r="H3265"/>
  <c r="G3265"/>
  <c r="F3265"/>
  <c r="E3265"/>
  <c r="L3264"/>
  <c r="K3264"/>
  <c r="J3264"/>
  <c r="I3264"/>
  <c r="H3264"/>
  <c r="G3264"/>
  <c r="F3264"/>
  <c r="E3264"/>
  <c r="L3263"/>
  <c r="K3263"/>
  <c r="J3263"/>
  <c r="I3263"/>
  <c r="H3263"/>
  <c r="G3263"/>
  <c r="F3263"/>
  <c r="E3263"/>
  <c r="L3262"/>
  <c r="K3262"/>
  <c r="J3262"/>
  <c r="I3262"/>
  <c r="H3262"/>
  <c r="G3262"/>
  <c r="F3262"/>
  <c r="E3262"/>
  <c r="L3261"/>
  <c r="K3261"/>
  <c r="J3261"/>
  <c r="I3261"/>
  <c r="H3261"/>
  <c r="G3261"/>
  <c r="F3261"/>
  <c r="E3261"/>
  <c r="L3260"/>
  <c r="K3260"/>
  <c r="J3260"/>
  <c r="I3260"/>
  <c r="H3260"/>
  <c r="G3260"/>
  <c r="F3260"/>
  <c r="E3260"/>
  <c r="L3259"/>
  <c r="K3259"/>
  <c r="J3259"/>
  <c r="I3259"/>
  <c r="H3259"/>
  <c r="G3259"/>
  <c r="F3259"/>
  <c r="E3259"/>
  <c r="L3258"/>
  <c r="K3258"/>
  <c r="J3258"/>
  <c r="I3258"/>
  <c r="H3258"/>
  <c r="G3258"/>
  <c r="F3258"/>
  <c r="E3258"/>
  <c r="L3257"/>
  <c r="K3257"/>
  <c r="J3257"/>
  <c r="I3257"/>
  <c r="H3257"/>
  <c r="G3257"/>
  <c r="F3257"/>
  <c r="E3257"/>
  <c r="L3256"/>
  <c r="K3256"/>
  <c r="J3256"/>
  <c r="I3256"/>
  <c r="H3256"/>
  <c r="G3256"/>
  <c r="F3256"/>
  <c r="E3256"/>
  <c r="L3255"/>
  <c r="K3255"/>
  <c r="J3255"/>
  <c r="I3255"/>
  <c r="H3255"/>
  <c r="G3255"/>
  <c r="F3255"/>
  <c r="E3255"/>
  <c r="L3254"/>
  <c r="K3254"/>
  <c r="J3254"/>
  <c r="I3254"/>
  <c r="H3254"/>
  <c r="G3254"/>
  <c r="F3254"/>
  <c r="E3254"/>
  <c r="L3253"/>
  <c r="K3253"/>
  <c r="J3253"/>
  <c r="I3253"/>
  <c r="H3253"/>
  <c r="G3253"/>
  <c r="F3253"/>
  <c r="E3253"/>
  <c r="L3252"/>
  <c r="K3252"/>
  <c r="J3252"/>
  <c r="I3252"/>
  <c r="H3252"/>
  <c r="G3252"/>
  <c r="F3252"/>
  <c r="E3252"/>
  <c r="L3251"/>
  <c r="K3251"/>
  <c r="J3251"/>
  <c r="I3251"/>
  <c r="H3251"/>
  <c r="G3251"/>
  <c r="F3251"/>
  <c r="E3251"/>
  <c r="L3250"/>
  <c r="K3250"/>
  <c r="J3250"/>
  <c r="I3250"/>
  <c r="H3250"/>
  <c r="G3250"/>
  <c r="F3250"/>
  <c r="E3250"/>
  <c r="L3249"/>
  <c r="K3249"/>
  <c r="J3249"/>
  <c r="I3249"/>
  <c r="H3249"/>
  <c r="G3249"/>
  <c r="F3249"/>
  <c r="E3249"/>
  <c r="L3248"/>
  <c r="K3248"/>
  <c r="J3248"/>
  <c r="I3248"/>
  <c r="H3248"/>
  <c r="G3248"/>
  <c r="F3248"/>
  <c r="E3248"/>
  <c r="L3247"/>
  <c r="K3247"/>
  <c r="J3247"/>
  <c r="I3247"/>
  <c r="H3247"/>
  <c r="G3247"/>
  <c r="F3247"/>
  <c r="E3247"/>
  <c r="L3246"/>
  <c r="K3246"/>
  <c r="J3246"/>
  <c r="I3246"/>
  <c r="H3246"/>
  <c r="G3246"/>
  <c r="F3246"/>
  <c r="E3246"/>
  <c r="L3245"/>
  <c r="K3245"/>
  <c r="J3245"/>
  <c r="I3245"/>
  <c r="H3245"/>
  <c r="G3245"/>
  <c r="F3245"/>
  <c r="E3245"/>
  <c r="L3244"/>
  <c r="K3244"/>
  <c r="J3244"/>
  <c r="I3244"/>
  <c r="H3244"/>
  <c r="G3244"/>
  <c r="F3244"/>
  <c r="E3244"/>
  <c r="L3243"/>
  <c r="K3243"/>
  <c r="J3243"/>
  <c r="I3243"/>
  <c r="H3243"/>
  <c r="G3243"/>
  <c r="F3243"/>
  <c r="E3243"/>
  <c r="L3242"/>
  <c r="K3242"/>
  <c r="J3242"/>
  <c r="I3242"/>
  <c r="H3242"/>
  <c r="G3242"/>
  <c r="F3242"/>
  <c r="E3242"/>
  <c r="L3241"/>
  <c r="K3241"/>
  <c r="J3241"/>
  <c r="I3241"/>
  <c r="H3241"/>
  <c r="G3241"/>
  <c r="F3241"/>
  <c r="E3241"/>
  <c r="L3240"/>
  <c r="K3240"/>
  <c r="J3240"/>
  <c r="I3240"/>
  <c r="H3240"/>
  <c r="G3240"/>
  <c r="F3240"/>
  <c r="E3240"/>
  <c r="L3239"/>
  <c r="K3239"/>
  <c r="J3239"/>
  <c r="I3239"/>
  <c r="H3239"/>
  <c r="G3239"/>
  <c r="F3239"/>
  <c r="E3239"/>
  <c r="L3238"/>
  <c r="K3238"/>
  <c r="J3238"/>
  <c r="I3238"/>
  <c r="H3238"/>
  <c r="G3238"/>
  <c r="F3238"/>
  <c r="E3238"/>
  <c r="L3237"/>
  <c r="K3237"/>
  <c r="J3237"/>
  <c r="I3237"/>
  <c r="H3237"/>
  <c r="G3237"/>
  <c r="F3237"/>
  <c r="E3237"/>
  <c r="L3236"/>
  <c r="K3236"/>
  <c r="J3236"/>
  <c r="I3236"/>
  <c r="H3236"/>
  <c r="G3236"/>
  <c r="F3236"/>
  <c r="E3236"/>
  <c r="L3235"/>
  <c r="K3235"/>
  <c r="J3235"/>
  <c r="I3235"/>
  <c r="H3235"/>
  <c r="G3235"/>
  <c r="F3235"/>
  <c r="E3235"/>
  <c r="L3234"/>
  <c r="K3234"/>
  <c r="J3234"/>
  <c r="I3234"/>
  <c r="H3234"/>
  <c r="G3234"/>
  <c r="F3234"/>
  <c r="E3234"/>
  <c r="L3233"/>
  <c r="K3233"/>
  <c r="J3233"/>
  <c r="I3233"/>
  <c r="H3233"/>
  <c r="G3233"/>
  <c r="F3233"/>
  <c r="E3233"/>
  <c r="L3232"/>
  <c r="K3232"/>
  <c r="J3232"/>
  <c r="I3232"/>
  <c r="H3232"/>
  <c r="G3232"/>
  <c r="F3232"/>
  <c r="E3232"/>
  <c r="L3231"/>
  <c r="K3231"/>
  <c r="J3231"/>
  <c r="I3231"/>
  <c r="H3231"/>
  <c r="G3231"/>
  <c r="F3231"/>
  <c r="E3231"/>
  <c r="L3230"/>
  <c r="K3230"/>
  <c r="J3230"/>
  <c r="I3230"/>
  <c r="H3230"/>
  <c r="G3230"/>
  <c r="F3230"/>
  <c r="E3230"/>
  <c r="L3229"/>
  <c r="K3229"/>
  <c r="J3229"/>
  <c r="I3229"/>
  <c r="H3229"/>
  <c r="G3229"/>
  <c r="F3229"/>
  <c r="E3229"/>
  <c r="L3228"/>
  <c r="K3228"/>
  <c r="J3228"/>
  <c r="I3228"/>
  <c r="H3228"/>
  <c r="G3228"/>
  <c r="F3228"/>
  <c r="E3228"/>
  <c r="L3227"/>
  <c r="K3227"/>
  <c r="J3227"/>
  <c r="I3227"/>
  <c r="H3227"/>
  <c r="G3227"/>
  <c r="F3227"/>
  <c r="E3227"/>
  <c r="L3226"/>
  <c r="K3226"/>
  <c r="J3226"/>
  <c r="I3226"/>
  <c r="H3226"/>
  <c r="G3226"/>
  <c r="F3226"/>
  <c r="E3226"/>
  <c r="L3225"/>
  <c r="K3225"/>
  <c r="J3225"/>
  <c r="I3225"/>
  <c r="H3225"/>
  <c r="G3225"/>
  <c r="F3225"/>
  <c r="E3225"/>
  <c r="L3224"/>
  <c r="K3224"/>
  <c r="J3224"/>
  <c r="I3224"/>
  <c r="H3224"/>
  <c r="G3224"/>
  <c r="F3224"/>
  <c r="E3224"/>
  <c r="L3223"/>
  <c r="K3223"/>
  <c r="J3223"/>
  <c r="I3223"/>
  <c r="H3223"/>
  <c r="G3223"/>
  <c r="F3223"/>
  <c r="E3223"/>
  <c r="L3222"/>
  <c r="K3222"/>
  <c r="J3222"/>
  <c r="I3222"/>
  <c r="H3222"/>
  <c r="G3222"/>
  <c r="F3222"/>
  <c r="E3222"/>
  <c r="L3221"/>
  <c r="K3221"/>
  <c r="J3221"/>
  <c r="I3221"/>
  <c r="H3221"/>
  <c r="G3221"/>
  <c r="F3221"/>
  <c r="E3221"/>
  <c r="L3220"/>
  <c r="K3220"/>
  <c r="J3220"/>
  <c r="I3220"/>
  <c r="H3220"/>
  <c r="G3220"/>
  <c r="F3220"/>
  <c r="E3220"/>
  <c r="L3219"/>
  <c r="K3219"/>
  <c r="J3219"/>
  <c r="I3219"/>
  <c r="H3219"/>
  <c r="G3219"/>
  <c r="F3219"/>
  <c r="E3219"/>
  <c r="L3218"/>
  <c r="K3218"/>
  <c r="J3218"/>
  <c r="I3218"/>
  <c r="H3218"/>
  <c r="G3218"/>
  <c r="F3218"/>
  <c r="E3218"/>
  <c r="L3217"/>
  <c r="K3217"/>
  <c r="J3217"/>
  <c r="I3217"/>
  <c r="H3217"/>
  <c r="G3217"/>
  <c r="F3217"/>
  <c r="E3217"/>
  <c r="L3216"/>
  <c r="K3216"/>
  <c r="J3216"/>
  <c r="I3216"/>
  <c r="H3216"/>
  <c r="G3216"/>
  <c r="F3216"/>
  <c r="E3216"/>
  <c r="L3215"/>
  <c r="K3215"/>
  <c r="J3215"/>
  <c r="I3215"/>
  <c r="H3215"/>
  <c r="G3215"/>
  <c r="F3215"/>
  <c r="E3215"/>
  <c r="L3214"/>
  <c r="K3214"/>
  <c r="J3214"/>
  <c r="I3214"/>
  <c r="H3214"/>
  <c r="G3214"/>
  <c r="F3214"/>
  <c r="E3214"/>
  <c r="L3213"/>
  <c r="K3213"/>
  <c r="J3213"/>
  <c r="I3213"/>
  <c r="H3213"/>
  <c r="G3213"/>
  <c r="F3213"/>
  <c r="E3213"/>
  <c r="L3212"/>
  <c r="K3212"/>
  <c r="J3212"/>
  <c r="I3212"/>
  <c r="H3212"/>
  <c r="G3212"/>
  <c r="F3212"/>
  <c r="E3212"/>
  <c r="L3211"/>
  <c r="K3211"/>
  <c r="J3211"/>
  <c r="I3211"/>
  <c r="H3211"/>
  <c r="G3211"/>
  <c r="F3211"/>
  <c r="E3211"/>
  <c r="L3210"/>
  <c r="K3210"/>
  <c r="J3210"/>
  <c r="I3210"/>
  <c r="H3210"/>
  <c r="G3210"/>
  <c r="F3210"/>
  <c r="E3210"/>
  <c r="L3209"/>
  <c r="K3209"/>
  <c r="J3209"/>
  <c r="I3209"/>
  <c r="H3209"/>
  <c r="G3209"/>
  <c r="F3209"/>
  <c r="E3209"/>
  <c r="L3208"/>
  <c r="K3208"/>
  <c r="J3208"/>
  <c r="I3208"/>
  <c r="H3208"/>
  <c r="G3208"/>
  <c r="F3208"/>
  <c r="E3208"/>
  <c r="L3207"/>
  <c r="K3207"/>
  <c r="J3207"/>
  <c r="I3207"/>
  <c r="H3207"/>
  <c r="G3207"/>
  <c r="F3207"/>
  <c r="E3207"/>
  <c r="L3206"/>
  <c r="K3206"/>
  <c r="J3206"/>
  <c r="I3206"/>
  <c r="H3206"/>
  <c r="G3206"/>
  <c r="F3206"/>
  <c r="E3206"/>
  <c r="L3205"/>
  <c r="K3205"/>
  <c r="J3205"/>
  <c r="I3205"/>
  <c r="H3205"/>
  <c r="G3205"/>
  <c r="F3205"/>
  <c r="E3205"/>
  <c r="L3204"/>
  <c r="K3204"/>
  <c r="J3204"/>
  <c r="I3204"/>
  <c r="H3204"/>
  <c r="G3204"/>
  <c r="F3204"/>
  <c r="E3204"/>
  <c r="L3203"/>
  <c r="K3203"/>
  <c r="J3203"/>
  <c r="I3203"/>
  <c r="H3203"/>
  <c r="G3203"/>
  <c r="F3203"/>
  <c r="E3203"/>
  <c r="L3202"/>
  <c r="K3202"/>
  <c r="J3202"/>
  <c r="I3202"/>
  <c r="H3202"/>
  <c r="G3202"/>
  <c r="F3202"/>
  <c r="E3202"/>
  <c r="L3201"/>
  <c r="K3201"/>
  <c r="J3201"/>
  <c r="I3201"/>
  <c r="H3201"/>
  <c r="G3201"/>
  <c r="F3201"/>
  <c r="E3201"/>
  <c r="L3200"/>
  <c r="K3200"/>
  <c r="J3200"/>
  <c r="I3200"/>
  <c r="H3200"/>
  <c r="G3200"/>
  <c r="F3200"/>
  <c r="E3200"/>
  <c r="L3199"/>
  <c r="K3199"/>
  <c r="J3199"/>
  <c r="I3199"/>
  <c r="H3199"/>
  <c r="G3199"/>
  <c r="F3199"/>
  <c r="E3199"/>
  <c r="L3198"/>
  <c r="K3198"/>
  <c r="J3198"/>
  <c r="I3198"/>
  <c r="H3198"/>
  <c r="G3198"/>
  <c r="F3198"/>
  <c r="E3198"/>
  <c r="L3197"/>
  <c r="K3197"/>
  <c r="J3197"/>
  <c r="I3197"/>
  <c r="H3197"/>
  <c r="G3197"/>
  <c r="F3197"/>
  <c r="E3197"/>
  <c r="L3196"/>
  <c r="K3196"/>
  <c r="J3196"/>
  <c r="I3196"/>
  <c r="H3196"/>
  <c r="G3196"/>
  <c r="F3196"/>
  <c r="E3196"/>
  <c r="L3195"/>
  <c r="K3195"/>
  <c r="J3195"/>
  <c r="I3195"/>
  <c r="H3195"/>
  <c r="G3195"/>
  <c r="F3195"/>
  <c r="E3195"/>
  <c r="L3194"/>
  <c r="K3194"/>
  <c r="J3194"/>
  <c r="I3194"/>
  <c r="H3194"/>
  <c r="G3194"/>
  <c r="F3194"/>
  <c r="E3194"/>
  <c r="L3193"/>
  <c r="K3193"/>
  <c r="J3193"/>
  <c r="I3193"/>
  <c r="H3193"/>
  <c r="G3193"/>
  <c r="F3193"/>
  <c r="E3193"/>
  <c r="L3192"/>
  <c r="K3192"/>
  <c r="J3192"/>
  <c r="I3192"/>
  <c r="H3192"/>
  <c r="G3192"/>
  <c r="F3192"/>
  <c r="E3192"/>
  <c r="L3191"/>
  <c r="K3191"/>
  <c r="J3191"/>
  <c r="I3191"/>
  <c r="H3191"/>
  <c r="G3191"/>
  <c r="F3191"/>
  <c r="E3191"/>
  <c r="L3190"/>
  <c r="K3190"/>
  <c r="J3190"/>
  <c r="I3190"/>
  <c r="H3190"/>
  <c r="G3190"/>
  <c r="F3190"/>
  <c r="E3190"/>
  <c r="L3189"/>
  <c r="K3189"/>
  <c r="J3189"/>
  <c r="I3189"/>
  <c r="H3189"/>
  <c r="G3189"/>
  <c r="F3189"/>
  <c r="E3189"/>
  <c r="L3188"/>
  <c r="K3188"/>
  <c r="J3188"/>
  <c r="I3188"/>
  <c r="H3188"/>
  <c r="G3188"/>
  <c r="F3188"/>
  <c r="E3188"/>
  <c r="L3187"/>
  <c r="K3187"/>
  <c r="J3187"/>
  <c r="I3187"/>
  <c r="H3187"/>
  <c r="G3187"/>
  <c r="F3187"/>
  <c r="E3187"/>
  <c r="L3186"/>
  <c r="K3186"/>
  <c r="J3186"/>
  <c r="I3186"/>
  <c r="H3186"/>
  <c r="G3186"/>
  <c r="F3186"/>
  <c r="E3186"/>
  <c r="L3185"/>
  <c r="K3185"/>
  <c r="J3185"/>
  <c r="I3185"/>
  <c r="H3185"/>
  <c r="G3185"/>
  <c r="F3185"/>
  <c r="E3185"/>
  <c r="L3184"/>
  <c r="K3184"/>
  <c r="J3184"/>
  <c r="I3184"/>
  <c r="H3184"/>
  <c r="G3184"/>
  <c r="F3184"/>
  <c r="E3184"/>
  <c r="L3183"/>
  <c r="K3183"/>
  <c r="J3183"/>
  <c r="I3183"/>
  <c r="H3183"/>
  <c r="G3183"/>
  <c r="F3183"/>
  <c r="E3183"/>
  <c r="L3182"/>
  <c r="K3182"/>
  <c r="J3182"/>
  <c r="I3182"/>
  <c r="H3182"/>
  <c r="G3182"/>
  <c r="F3182"/>
  <c r="E3182"/>
  <c r="L3181"/>
  <c r="K3181"/>
  <c r="J3181"/>
  <c r="I3181"/>
  <c r="H3181"/>
  <c r="G3181"/>
  <c r="F3181"/>
  <c r="E3181"/>
  <c r="L3180"/>
  <c r="K3180"/>
  <c r="J3180"/>
  <c r="I3180"/>
  <c r="H3180"/>
  <c r="G3180"/>
  <c r="F3180"/>
  <c r="E3180"/>
  <c r="L3179"/>
  <c r="K3179"/>
  <c r="J3179"/>
  <c r="I3179"/>
  <c r="H3179"/>
  <c r="G3179"/>
  <c r="F3179"/>
  <c r="E3179"/>
  <c r="L3178"/>
  <c r="K3178"/>
  <c r="J3178"/>
  <c r="I3178"/>
  <c r="H3178"/>
  <c r="G3178"/>
  <c r="F3178"/>
  <c r="E3178"/>
  <c r="L3177"/>
  <c r="K3177"/>
  <c r="J3177"/>
  <c r="I3177"/>
  <c r="H3177"/>
  <c r="G3177"/>
  <c r="F3177"/>
  <c r="E3177"/>
  <c r="L3176"/>
  <c r="K3176"/>
  <c r="J3176"/>
  <c r="I3176"/>
  <c r="H3176"/>
  <c r="G3176"/>
  <c r="F3176"/>
  <c r="E3176"/>
  <c r="L3175"/>
  <c r="K3175"/>
  <c r="J3175"/>
  <c r="I3175"/>
  <c r="H3175"/>
  <c r="G3175"/>
  <c r="F3175"/>
  <c r="E3175"/>
  <c r="L3174"/>
  <c r="K3174"/>
  <c r="J3174"/>
  <c r="I3174"/>
  <c r="H3174"/>
  <c r="G3174"/>
  <c r="F3174"/>
  <c r="E3174"/>
  <c r="L3173"/>
  <c r="K3173"/>
  <c r="J3173"/>
  <c r="I3173"/>
  <c r="H3173"/>
  <c r="G3173"/>
  <c r="F3173"/>
  <c r="E3173"/>
  <c r="L3172"/>
  <c r="K3172"/>
  <c r="J3172"/>
  <c r="I3172"/>
  <c r="H3172"/>
  <c r="G3172"/>
  <c r="F3172"/>
  <c r="E3172"/>
  <c r="L3171"/>
  <c r="K3171"/>
  <c r="J3171"/>
  <c r="I3171"/>
  <c r="H3171"/>
  <c r="G3171"/>
  <c r="F3171"/>
  <c r="E3171"/>
  <c r="L3170"/>
  <c r="K3170"/>
  <c r="J3170"/>
  <c r="I3170"/>
  <c r="H3170"/>
  <c r="G3170"/>
  <c r="F3170"/>
  <c r="E3170"/>
  <c r="L3169"/>
  <c r="K3169"/>
  <c r="J3169"/>
  <c r="I3169"/>
  <c r="H3169"/>
  <c r="G3169"/>
  <c r="F3169"/>
  <c r="E3169"/>
  <c r="L3168"/>
  <c r="K3168"/>
  <c r="J3168"/>
  <c r="I3168"/>
  <c r="H3168"/>
  <c r="G3168"/>
  <c r="F3168"/>
  <c r="E3168"/>
  <c r="L3167"/>
  <c r="K3167"/>
  <c r="J3167"/>
  <c r="I3167"/>
  <c r="H3167"/>
  <c r="G3167"/>
  <c r="F3167"/>
  <c r="E3167"/>
  <c r="L3166"/>
  <c r="K3166"/>
  <c r="J3166"/>
  <c r="I3166"/>
  <c r="H3166"/>
  <c r="G3166"/>
  <c r="F3166"/>
  <c r="E3166"/>
  <c r="L3165"/>
  <c r="K3165"/>
  <c r="J3165"/>
  <c r="I3165"/>
  <c r="H3165"/>
  <c r="G3165"/>
  <c r="F3165"/>
  <c r="E3165"/>
  <c r="L3164"/>
  <c r="K3164"/>
  <c r="J3164"/>
  <c r="I3164"/>
  <c r="H3164"/>
  <c r="G3164"/>
  <c r="F3164"/>
  <c r="E3164"/>
  <c r="L3163"/>
  <c r="K3163"/>
  <c r="J3163"/>
  <c r="I3163"/>
  <c r="H3163"/>
  <c r="G3163"/>
  <c r="F3163"/>
  <c r="E3163"/>
  <c r="L3162"/>
  <c r="K3162"/>
  <c r="J3162"/>
  <c r="I3162"/>
  <c r="H3162"/>
  <c r="G3162"/>
  <c r="F3162"/>
  <c r="E3162"/>
  <c r="L3161"/>
  <c r="K3161"/>
  <c r="J3161"/>
  <c r="I3161"/>
  <c r="H3161"/>
  <c r="G3161"/>
  <c r="F3161"/>
  <c r="E3161"/>
  <c r="L3160"/>
  <c r="K3160"/>
  <c r="J3160"/>
  <c r="I3160"/>
  <c r="H3160"/>
  <c r="G3160"/>
  <c r="F3160"/>
  <c r="E3160"/>
  <c r="L3159"/>
  <c r="K3159"/>
  <c r="J3159"/>
  <c r="I3159"/>
  <c r="H3159"/>
  <c r="G3159"/>
  <c r="F3159"/>
  <c r="E3159"/>
  <c r="L3158"/>
  <c r="K3158"/>
  <c r="J3158"/>
  <c r="I3158"/>
  <c r="H3158"/>
  <c r="G3158"/>
  <c r="F3158"/>
  <c r="E3158"/>
  <c r="L3157"/>
  <c r="K3157"/>
  <c r="J3157"/>
  <c r="I3157"/>
  <c r="H3157"/>
  <c r="G3157"/>
  <c r="F3157"/>
  <c r="E3157"/>
  <c r="L3156"/>
  <c r="K3156"/>
  <c r="J3156"/>
  <c r="I3156"/>
  <c r="H3156"/>
  <c r="G3156"/>
  <c r="F3156"/>
  <c r="E3156"/>
  <c r="L3155"/>
  <c r="K3155"/>
  <c r="J3155"/>
  <c r="I3155"/>
  <c r="H3155"/>
  <c r="G3155"/>
  <c r="F3155"/>
  <c r="E3155"/>
  <c r="L3154"/>
  <c r="K3154"/>
  <c r="J3154"/>
  <c r="I3154"/>
  <c r="H3154"/>
  <c r="G3154"/>
  <c r="F3154"/>
  <c r="E3154"/>
  <c r="L3153"/>
  <c r="K3153"/>
  <c r="J3153"/>
  <c r="I3153"/>
  <c r="H3153"/>
  <c r="G3153"/>
  <c r="F3153"/>
  <c r="E3153"/>
  <c r="L3152"/>
  <c r="K3152"/>
  <c r="J3152"/>
  <c r="I3152"/>
  <c r="H3152"/>
  <c r="G3152"/>
  <c r="F3152"/>
  <c r="E3152"/>
  <c r="L3151"/>
  <c r="K3151"/>
  <c r="J3151"/>
  <c r="I3151"/>
  <c r="H3151"/>
  <c r="G3151"/>
  <c r="F3151"/>
  <c r="E3151"/>
  <c r="L3150"/>
  <c r="K3150"/>
  <c r="J3150"/>
  <c r="I3150"/>
  <c r="H3150"/>
  <c r="G3150"/>
  <c r="F3150"/>
  <c r="E3150"/>
  <c r="L3149"/>
  <c r="K3149"/>
  <c r="J3149"/>
  <c r="I3149"/>
  <c r="H3149"/>
  <c r="G3149"/>
  <c r="F3149"/>
  <c r="E3149"/>
  <c r="L3148"/>
  <c r="K3148"/>
  <c r="J3148"/>
  <c r="I3148"/>
  <c r="H3148"/>
  <c r="G3148"/>
  <c r="F3148"/>
  <c r="E3148"/>
  <c r="L3147"/>
  <c r="K3147"/>
  <c r="J3147"/>
  <c r="I3147"/>
  <c r="H3147"/>
  <c r="G3147"/>
  <c r="F3147"/>
  <c r="E3147"/>
  <c r="L3146"/>
  <c r="K3146"/>
  <c r="J3146"/>
  <c r="I3146"/>
  <c r="H3146"/>
  <c r="G3146"/>
  <c r="F3146"/>
  <c r="E3146"/>
  <c r="L3145"/>
  <c r="K3145"/>
  <c r="J3145"/>
  <c r="I3145"/>
  <c r="H3145"/>
  <c r="G3145"/>
  <c r="F3145"/>
  <c r="E3145"/>
  <c r="L3144"/>
  <c r="K3144"/>
  <c r="J3144"/>
  <c r="I3144"/>
  <c r="H3144"/>
  <c r="G3144"/>
  <c r="F3144"/>
  <c r="E3144"/>
  <c r="L3143"/>
  <c r="K3143"/>
  <c r="J3143"/>
  <c r="I3143"/>
  <c r="H3143"/>
  <c r="G3143"/>
  <c r="F3143"/>
  <c r="E3143"/>
  <c r="L3142"/>
  <c r="K3142"/>
  <c r="J3142"/>
  <c r="I3142"/>
  <c r="H3142"/>
  <c r="G3142"/>
  <c r="F3142"/>
  <c r="E3142"/>
  <c r="L3141"/>
  <c r="K3141"/>
  <c r="J3141"/>
  <c r="I3141"/>
  <c r="H3141"/>
  <c r="G3141"/>
  <c r="F3141"/>
  <c r="E3141"/>
  <c r="L3140"/>
  <c r="K3140"/>
  <c r="J3140"/>
  <c r="I3140"/>
  <c r="H3140"/>
  <c r="G3140"/>
  <c r="F3140"/>
  <c r="E3140"/>
  <c r="L3139"/>
  <c r="K3139"/>
  <c r="J3139"/>
  <c r="I3139"/>
  <c r="H3139"/>
  <c r="G3139"/>
  <c r="F3139"/>
  <c r="E3139"/>
  <c r="L3138"/>
  <c r="K3138"/>
  <c r="J3138"/>
  <c r="I3138"/>
  <c r="H3138"/>
  <c r="G3138"/>
  <c r="F3138"/>
  <c r="E3138"/>
  <c r="L3137"/>
  <c r="K3137"/>
  <c r="J3137"/>
  <c r="I3137"/>
  <c r="H3137"/>
  <c r="G3137"/>
  <c r="F3137"/>
  <c r="E3137"/>
  <c r="L3136"/>
  <c r="K3136"/>
  <c r="J3136"/>
  <c r="I3136"/>
  <c r="H3136"/>
  <c r="G3136"/>
  <c r="F3136"/>
  <c r="E3136"/>
  <c r="L3135"/>
  <c r="K3135"/>
  <c r="J3135"/>
  <c r="I3135"/>
  <c r="H3135"/>
  <c r="G3135"/>
  <c r="F3135"/>
  <c r="E3135"/>
  <c r="L3134"/>
  <c r="K3134"/>
  <c r="J3134"/>
  <c r="I3134"/>
  <c r="H3134"/>
  <c r="G3134"/>
  <c r="F3134"/>
  <c r="E3134"/>
  <c r="L3133"/>
  <c r="K3133"/>
  <c r="J3133"/>
  <c r="I3133"/>
  <c r="H3133"/>
  <c r="G3133"/>
  <c r="F3133"/>
  <c r="E3133"/>
  <c r="L3132"/>
  <c r="K3132"/>
  <c r="J3132"/>
  <c r="I3132"/>
  <c r="H3132"/>
  <c r="G3132"/>
  <c r="F3132"/>
  <c r="E3132"/>
  <c r="L3131"/>
  <c r="K3131"/>
  <c r="J3131"/>
  <c r="I3131"/>
  <c r="H3131"/>
  <c r="G3131"/>
  <c r="F3131"/>
  <c r="E3131"/>
  <c r="L3130"/>
  <c r="K3130"/>
  <c r="J3130"/>
  <c r="I3130"/>
  <c r="H3130"/>
  <c r="G3130"/>
  <c r="F3130"/>
  <c r="E3130"/>
  <c r="L3129"/>
  <c r="K3129"/>
  <c r="J3129"/>
  <c r="I3129"/>
  <c r="H3129"/>
  <c r="G3129"/>
  <c r="F3129"/>
  <c r="E3129"/>
  <c r="L3128"/>
  <c r="K3128"/>
  <c r="J3128"/>
  <c r="I3128"/>
  <c r="H3128"/>
  <c r="G3128"/>
  <c r="F3128"/>
  <c r="E3128"/>
  <c r="L3127"/>
  <c r="K3127"/>
  <c r="J3127"/>
  <c r="I3127"/>
  <c r="H3127"/>
  <c r="G3127"/>
  <c r="F3127"/>
  <c r="E3127"/>
  <c r="L3126"/>
  <c r="K3126"/>
  <c r="J3126"/>
  <c r="I3126"/>
  <c r="H3126"/>
  <c r="G3126"/>
  <c r="F3126"/>
  <c r="E3126"/>
  <c r="L3125"/>
  <c r="K3125"/>
  <c r="J3125"/>
  <c r="I3125"/>
  <c r="H3125"/>
  <c r="G3125"/>
  <c r="F3125"/>
  <c r="E3125"/>
  <c r="L3124"/>
  <c r="K3124"/>
  <c r="J3124"/>
  <c r="I3124"/>
  <c r="H3124"/>
  <c r="G3124"/>
  <c r="F3124"/>
  <c r="E3124"/>
  <c r="L3123"/>
  <c r="K3123"/>
  <c r="J3123"/>
  <c r="I3123"/>
  <c r="H3123"/>
  <c r="G3123"/>
  <c r="F3123"/>
  <c r="E3123"/>
  <c r="L3122"/>
  <c r="K3122"/>
  <c r="J3122"/>
  <c r="I3122"/>
  <c r="H3122"/>
  <c r="G3122"/>
  <c r="F3122"/>
  <c r="E3122"/>
  <c r="L3121"/>
  <c r="K3121"/>
  <c r="J3121"/>
  <c r="I3121"/>
  <c r="H3121"/>
  <c r="G3121"/>
  <c r="F3121"/>
  <c r="E3121"/>
  <c r="L3120"/>
  <c r="K3120"/>
  <c r="J3120"/>
  <c r="I3120"/>
  <c r="H3120"/>
  <c r="G3120"/>
  <c r="F3120"/>
  <c r="E3120"/>
  <c r="L3119"/>
  <c r="K3119"/>
  <c r="J3119"/>
  <c r="I3119"/>
  <c r="H3119"/>
  <c r="G3119"/>
  <c r="F3119"/>
  <c r="E3119"/>
  <c r="L3118"/>
  <c r="K3118"/>
  <c r="J3118"/>
  <c r="I3118"/>
  <c r="H3118"/>
  <c r="G3118"/>
  <c r="F3118"/>
  <c r="E3118"/>
  <c r="L3117"/>
  <c r="K3117"/>
  <c r="J3117"/>
  <c r="I3117"/>
  <c r="H3117"/>
  <c r="G3117"/>
  <c r="F3117"/>
  <c r="E3117"/>
  <c r="L3116"/>
  <c r="K3116"/>
  <c r="J3116"/>
  <c r="I3116"/>
  <c r="H3116"/>
  <c r="G3116"/>
  <c r="F3116"/>
  <c r="E3116"/>
  <c r="L3115"/>
  <c r="K3115"/>
  <c r="J3115"/>
  <c r="I3115"/>
  <c r="H3115"/>
  <c r="G3115"/>
  <c r="F3115"/>
  <c r="E3115"/>
  <c r="L3114"/>
  <c r="K3114"/>
  <c r="J3114"/>
  <c r="I3114"/>
  <c r="H3114"/>
  <c r="G3114"/>
  <c r="F3114"/>
  <c r="E3114"/>
  <c r="L3113"/>
  <c r="K3113"/>
  <c r="J3113"/>
  <c r="I3113"/>
  <c r="H3113"/>
  <c r="G3113"/>
  <c r="F3113"/>
  <c r="E3113"/>
  <c r="L3112"/>
  <c r="K3112"/>
  <c r="J3112"/>
  <c r="I3112"/>
  <c r="H3112"/>
  <c r="G3112"/>
  <c r="F3112"/>
  <c r="E3112"/>
  <c r="L3111"/>
  <c r="K3111"/>
  <c r="J3111"/>
  <c r="I3111"/>
  <c r="H3111"/>
  <c r="G3111"/>
  <c r="F3111"/>
  <c r="E3111"/>
  <c r="L3110"/>
  <c r="K3110"/>
  <c r="J3110"/>
  <c r="I3110"/>
  <c r="H3110"/>
  <c r="G3110"/>
  <c r="F3110"/>
  <c r="E3110"/>
  <c r="L3109"/>
  <c r="K3109"/>
  <c r="J3109"/>
  <c r="I3109"/>
  <c r="H3109"/>
  <c r="G3109"/>
  <c r="F3109"/>
  <c r="E3109"/>
  <c r="L3108"/>
  <c r="K3108"/>
  <c r="J3108"/>
  <c r="I3108"/>
  <c r="H3108"/>
  <c r="G3108"/>
  <c r="F3108"/>
  <c r="E3108"/>
  <c r="L3107"/>
  <c r="K3107"/>
  <c r="J3107"/>
  <c r="I3107"/>
  <c r="H3107"/>
  <c r="G3107"/>
  <c r="F3107"/>
  <c r="E3107"/>
  <c r="L3106"/>
  <c r="K3106"/>
  <c r="J3106"/>
  <c r="I3106"/>
  <c r="H3106"/>
  <c r="G3106"/>
  <c r="F3106"/>
  <c r="E3106"/>
  <c r="L3105"/>
  <c r="K3105"/>
  <c r="J3105"/>
  <c r="I3105"/>
  <c r="H3105"/>
  <c r="G3105"/>
  <c r="F3105"/>
  <c r="E3105"/>
  <c r="L3104"/>
  <c r="K3104"/>
  <c r="J3104"/>
  <c r="I3104"/>
  <c r="H3104"/>
  <c r="G3104"/>
  <c r="F3104"/>
  <c r="E3104"/>
  <c r="L3103"/>
  <c r="K3103"/>
  <c r="J3103"/>
  <c r="I3103"/>
  <c r="H3103"/>
  <c r="G3103"/>
  <c r="F3103"/>
  <c r="E3103"/>
  <c r="L3102"/>
  <c r="K3102"/>
  <c r="J3102"/>
  <c r="I3102"/>
  <c r="H3102"/>
  <c r="G3102"/>
  <c r="F3102"/>
  <c r="E3102"/>
  <c r="L3101"/>
  <c r="K3101"/>
  <c r="J3101"/>
  <c r="I3101"/>
  <c r="H3101"/>
  <c r="G3101"/>
  <c r="F3101"/>
  <c r="E3101"/>
  <c r="L3100"/>
  <c r="K3100"/>
  <c r="J3100"/>
  <c r="I3100"/>
  <c r="H3100"/>
  <c r="G3100"/>
  <c r="F3100"/>
  <c r="E3100"/>
  <c r="L3099"/>
  <c r="K3099"/>
  <c r="J3099"/>
  <c r="I3099"/>
  <c r="H3099"/>
  <c r="G3099"/>
  <c r="F3099"/>
  <c r="E3099"/>
  <c r="L3098"/>
  <c r="K3098"/>
  <c r="J3098"/>
  <c r="I3098"/>
  <c r="H3098"/>
  <c r="G3098"/>
  <c r="F3098"/>
  <c r="E3098"/>
  <c r="L3097"/>
  <c r="K3097"/>
  <c r="J3097"/>
  <c r="I3097"/>
  <c r="H3097"/>
  <c r="G3097"/>
  <c r="F3097"/>
  <c r="E3097"/>
  <c r="L3096"/>
  <c r="K3096"/>
  <c r="J3096"/>
  <c r="I3096"/>
  <c r="H3096"/>
  <c r="G3096"/>
  <c r="F3096"/>
  <c r="E3096"/>
  <c r="L3095"/>
  <c r="K3095"/>
  <c r="J3095"/>
  <c r="I3095"/>
  <c r="H3095"/>
  <c r="G3095"/>
  <c r="F3095"/>
  <c r="E3095"/>
  <c r="L3094"/>
  <c r="K3094"/>
  <c r="J3094"/>
  <c r="I3094"/>
  <c r="H3094"/>
  <c r="G3094"/>
  <c r="F3094"/>
  <c r="E3094"/>
  <c r="L3093"/>
  <c r="K3093"/>
  <c r="J3093"/>
  <c r="I3093"/>
  <c r="H3093"/>
  <c r="G3093"/>
  <c r="F3093"/>
  <c r="E3093"/>
  <c r="L3092"/>
  <c r="K3092"/>
  <c r="J3092"/>
  <c r="I3092"/>
  <c r="H3092"/>
  <c r="G3092"/>
  <c r="F3092"/>
  <c r="E3092"/>
  <c r="L3091"/>
  <c r="K3091"/>
  <c r="J3091"/>
  <c r="I3091"/>
  <c r="H3091"/>
  <c r="G3091"/>
  <c r="F3091"/>
  <c r="E3091"/>
  <c r="L3090"/>
  <c r="K3090"/>
  <c r="J3090"/>
  <c r="I3090"/>
  <c r="H3090"/>
  <c r="G3090"/>
  <c r="F3090"/>
  <c r="E3090"/>
  <c r="L3089"/>
  <c r="K3089"/>
  <c r="J3089"/>
  <c r="I3089"/>
  <c r="H3089"/>
  <c r="G3089"/>
  <c r="F3089"/>
  <c r="E3089"/>
  <c r="L3088"/>
  <c r="K3088"/>
  <c r="J3088"/>
  <c r="I3088"/>
  <c r="H3088"/>
  <c r="G3088"/>
  <c r="F3088"/>
  <c r="E3088"/>
  <c r="L3087"/>
  <c r="K3087"/>
  <c r="J3087"/>
  <c r="I3087"/>
  <c r="H3087"/>
  <c r="G3087"/>
  <c r="F3087"/>
  <c r="E3087"/>
  <c r="L3086"/>
  <c r="K3086"/>
  <c r="J3086"/>
  <c r="I3086"/>
  <c r="H3086"/>
  <c r="G3086"/>
  <c r="F3086"/>
  <c r="E3086"/>
  <c r="L3085"/>
  <c r="K3085"/>
  <c r="J3085"/>
  <c r="I3085"/>
  <c r="H3085"/>
  <c r="G3085"/>
  <c r="F3085"/>
  <c r="E3085"/>
  <c r="L3084"/>
  <c r="K3084"/>
  <c r="J3084"/>
  <c r="I3084"/>
  <c r="H3084"/>
  <c r="G3084"/>
  <c r="F3084"/>
  <c r="E3084"/>
  <c r="L3083"/>
  <c r="K3083"/>
  <c r="J3083"/>
  <c r="I3083"/>
  <c r="H3083"/>
  <c r="G3083"/>
  <c r="F3083"/>
  <c r="E3083"/>
  <c r="L3082"/>
  <c r="K3082"/>
  <c r="J3082"/>
  <c r="I3082"/>
  <c r="H3082"/>
  <c r="G3082"/>
  <c r="F3082"/>
  <c r="E3082"/>
  <c r="L3081"/>
  <c r="K3081"/>
  <c r="J3081"/>
  <c r="I3081"/>
  <c r="H3081"/>
  <c r="G3081"/>
  <c r="F3081"/>
  <c r="E3081"/>
  <c r="L3080"/>
  <c r="K3080"/>
  <c r="J3080"/>
  <c r="I3080"/>
  <c r="H3080"/>
  <c r="G3080"/>
  <c r="F3080"/>
  <c r="E3080"/>
  <c r="L3079"/>
  <c r="K3079"/>
  <c r="J3079"/>
  <c r="I3079"/>
  <c r="H3079"/>
  <c r="G3079"/>
  <c r="F3079"/>
  <c r="E3079"/>
  <c r="L3078"/>
  <c r="K3078"/>
  <c r="J3078"/>
  <c r="I3078"/>
  <c r="H3078"/>
  <c r="G3078"/>
  <c r="F3078"/>
  <c r="E3078"/>
  <c r="L3077"/>
  <c r="K3077"/>
  <c r="J3077"/>
  <c r="I3077"/>
  <c r="H3077"/>
  <c r="G3077"/>
  <c r="F3077"/>
  <c r="E3077"/>
  <c r="L3076"/>
  <c r="K3076"/>
  <c r="J3076"/>
  <c r="I3076"/>
  <c r="H3076"/>
  <c r="G3076"/>
  <c r="F3076"/>
  <c r="E3076"/>
  <c r="L3075"/>
  <c r="K3075"/>
  <c r="J3075"/>
  <c r="I3075"/>
  <c r="H3075"/>
  <c r="G3075"/>
  <c r="F3075"/>
  <c r="E3075"/>
  <c r="L3074"/>
  <c r="K3074"/>
  <c r="J3074"/>
  <c r="I3074"/>
  <c r="H3074"/>
  <c r="G3074"/>
  <c r="F3074"/>
  <c r="E3074"/>
  <c r="L3073"/>
  <c r="K3073"/>
  <c r="J3073"/>
  <c r="I3073"/>
  <c r="H3073"/>
  <c r="G3073"/>
  <c r="F3073"/>
  <c r="E3073"/>
  <c r="L3072"/>
  <c r="K3072"/>
  <c r="J3072"/>
  <c r="I3072"/>
  <c r="H3072"/>
  <c r="G3072"/>
  <c r="F3072"/>
  <c r="E3072"/>
  <c r="L3071"/>
  <c r="K3071"/>
  <c r="J3071"/>
  <c r="I3071"/>
  <c r="H3071"/>
  <c r="G3071"/>
  <c r="F3071"/>
  <c r="E3071"/>
  <c r="L3070"/>
  <c r="K3070"/>
  <c r="J3070"/>
  <c r="I3070"/>
  <c r="H3070"/>
  <c r="G3070"/>
  <c r="F3070"/>
  <c r="E3070"/>
  <c r="L3069"/>
  <c r="K3069"/>
  <c r="J3069"/>
  <c r="I3069"/>
  <c r="H3069"/>
  <c r="G3069"/>
  <c r="F3069"/>
  <c r="E3069"/>
  <c r="L3068"/>
  <c r="K3068"/>
  <c r="J3068"/>
  <c r="I3068"/>
  <c r="H3068"/>
  <c r="G3068"/>
  <c r="F3068"/>
  <c r="E3068"/>
  <c r="L3067"/>
  <c r="K3067"/>
  <c r="J3067"/>
  <c r="I3067"/>
  <c r="H3067"/>
  <c r="G3067"/>
  <c r="F3067"/>
  <c r="E3067"/>
  <c r="L3066"/>
  <c r="K3066"/>
  <c r="J3066"/>
  <c r="I3066"/>
  <c r="H3066"/>
  <c r="G3066"/>
  <c r="F3066"/>
  <c r="E3066"/>
  <c r="L3065"/>
  <c r="K3065"/>
  <c r="J3065"/>
  <c r="I3065"/>
  <c r="H3065"/>
  <c r="G3065"/>
  <c r="F3065"/>
  <c r="E3065"/>
  <c r="L3064"/>
  <c r="K3064"/>
  <c r="J3064"/>
  <c r="I3064"/>
  <c r="H3064"/>
  <c r="G3064"/>
  <c r="F3064"/>
  <c r="E3064"/>
  <c r="L3063"/>
  <c r="K3063"/>
  <c r="J3063"/>
  <c r="I3063"/>
  <c r="H3063"/>
  <c r="G3063"/>
  <c r="F3063"/>
  <c r="E3063"/>
  <c r="L3062"/>
  <c r="K3062"/>
  <c r="J3062"/>
  <c r="I3062"/>
  <c r="H3062"/>
  <c r="G3062"/>
  <c r="F3062"/>
  <c r="E3062"/>
  <c r="L3061"/>
  <c r="K3061"/>
  <c r="J3061"/>
  <c r="I3061"/>
  <c r="H3061"/>
  <c r="G3061"/>
  <c r="F3061"/>
  <c r="E3061"/>
  <c r="L3060"/>
  <c r="K3060"/>
  <c r="J3060"/>
  <c r="I3060"/>
  <c r="H3060"/>
  <c r="G3060"/>
  <c r="F3060"/>
  <c r="E3060"/>
  <c r="L3059"/>
  <c r="K3059"/>
  <c r="J3059"/>
  <c r="I3059"/>
  <c r="H3059"/>
  <c r="G3059"/>
  <c r="F3059"/>
  <c r="E3059"/>
  <c r="L3058"/>
  <c r="K3058"/>
  <c r="J3058"/>
  <c r="I3058"/>
  <c r="H3058"/>
  <c r="G3058"/>
  <c r="F3058"/>
  <c r="E3058"/>
  <c r="L3057"/>
  <c r="K3057"/>
  <c r="J3057"/>
  <c r="I3057"/>
  <c r="H3057"/>
  <c r="G3057"/>
  <c r="F3057"/>
  <c r="E3057"/>
  <c r="L3056"/>
  <c r="K3056"/>
  <c r="J3056"/>
  <c r="I3056"/>
  <c r="H3056"/>
  <c r="G3056"/>
  <c r="F3056"/>
  <c r="E3056"/>
  <c r="L3055"/>
  <c r="K3055"/>
  <c r="J3055"/>
  <c r="I3055"/>
  <c r="H3055"/>
  <c r="G3055"/>
  <c r="F3055"/>
  <c r="E3055"/>
  <c r="L3054"/>
  <c r="K3054"/>
  <c r="J3054"/>
  <c r="I3054"/>
  <c r="H3054"/>
  <c r="G3054"/>
  <c r="F3054"/>
  <c r="E3054"/>
  <c r="L3053"/>
  <c r="K3053"/>
  <c r="J3053"/>
  <c r="I3053"/>
  <c r="H3053"/>
  <c r="G3053"/>
  <c r="F3053"/>
  <c r="E3053"/>
  <c r="L3052"/>
  <c r="K3052"/>
  <c r="J3052"/>
  <c r="I3052"/>
  <c r="H3052"/>
  <c r="G3052"/>
  <c r="F3052"/>
  <c r="E3052"/>
  <c r="L3051"/>
  <c r="K3051"/>
  <c r="J3051"/>
  <c r="I3051"/>
  <c r="H3051"/>
  <c r="G3051"/>
  <c r="F3051"/>
  <c r="E3051"/>
  <c r="L3050"/>
  <c r="K3050"/>
  <c r="J3050"/>
  <c r="I3050"/>
  <c r="H3050"/>
  <c r="G3050"/>
  <c r="F3050"/>
  <c r="E3050"/>
  <c r="L3049"/>
  <c r="K3049"/>
  <c r="J3049"/>
  <c r="I3049"/>
  <c r="H3049"/>
  <c r="G3049"/>
  <c r="F3049"/>
  <c r="E3049"/>
  <c r="L3048"/>
  <c r="K3048"/>
  <c r="J3048"/>
  <c r="I3048"/>
  <c r="H3048"/>
  <c r="G3048"/>
  <c r="F3048"/>
  <c r="E3048"/>
  <c r="L3047"/>
  <c r="K3047"/>
  <c r="J3047"/>
  <c r="I3047"/>
  <c r="H3047"/>
  <c r="G3047"/>
  <c r="F3047"/>
  <c r="E3047"/>
  <c r="L3046"/>
  <c r="K3046"/>
  <c r="J3046"/>
  <c r="I3046"/>
  <c r="H3046"/>
  <c r="G3046"/>
  <c r="F3046"/>
  <c r="E3046"/>
  <c r="L3045"/>
  <c r="K3045"/>
  <c r="J3045"/>
  <c r="I3045"/>
  <c r="H3045"/>
  <c r="G3045"/>
  <c r="F3045"/>
  <c r="E3045"/>
  <c r="L3044"/>
  <c r="K3044"/>
  <c r="J3044"/>
  <c r="I3044"/>
  <c r="H3044"/>
  <c r="G3044"/>
  <c r="F3044"/>
  <c r="E3044"/>
  <c r="L3043"/>
  <c r="K3043"/>
  <c r="J3043"/>
  <c r="I3043"/>
  <c r="H3043"/>
  <c r="G3043"/>
  <c r="F3043"/>
  <c r="E3043"/>
  <c r="L3042"/>
  <c r="K3042"/>
  <c r="J3042"/>
  <c r="I3042"/>
  <c r="H3042"/>
  <c r="G3042"/>
  <c r="F3042"/>
  <c r="E3042"/>
  <c r="L3041"/>
  <c r="K3041"/>
  <c r="J3041"/>
  <c r="I3041"/>
  <c r="H3041"/>
  <c r="G3041"/>
  <c r="F3041"/>
  <c r="E3041"/>
  <c r="L3040"/>
  <c r="K3040"/>
  <c r="J3040"/>
  <c r="I3040"/>
  <c r="H3040"/>
  <c r="G3040"/>
  <c r="F3040"/>
  <c r="E3040"/>
  <c r="L3039"/>
  <c r="K3039"/>
  <c r="J3039"/>
  <c r="I3039"/>
  <c r="H3039"/>
  <c r="G3039"/>
  <c r="F3039"/>
  <c r="E3039"/>
  <c r="L3038"/>
  <c r="K3038"/>
  <c r="J3038"/>
  <c r="I3038"/>
  <c r="H3038"/>
  <c r="G3038"/>
  <c r="F3038"/>
  <c r="E3038"/>
  <c r="L3037"/>
  <c r="K3037"/>
  <c r="J3037"/>
  <c r="I3037"/>
  <c r="H3037"/>
  <c r="G3037"/>
  <c r="F3037"/>
  <c r="E3037"/>
  <c r="L3036"/>
  <c r="K3036"/>
  <c r="J3036"/>
  <c r="I3036"/>
  <c r="H3036"/>
  <c r="G3036"/>
  <c r="F3036"/>
  <c r="E3036"/>
  <c r="L3035"/>
  <c r="K3035"/>
  <c r="J3035"/>
  <c r="I3035"/>
  <c r="H3035"/>
  <c r="G3035"/>
  <c r="F3035"/>
  <c r="E3035"/>
  <c r="L3034"/>
  <c r="K3034"/>
  <c r="J3034"/>
  <c r="I3034"/>
  <c r="H3034"/>
  <c r="G3034"/>
  <c r="F3034"/>
  <c r="E3034"/>
  <c r="L3033"/>
  <c r="K3033"/>
  <c r="J3033"/>
  <c r="I3033"/>
  <c r="H3033"/>
  <c r="G3033"/>
  <c r="F3033"/>
  <c r="E3033"/>
  <c r="L3032"/>
  <c r="K3032"/>
  <c r="J3032"/>
  <c r="I3032"/>
  <c r="H3032"/>
  <c r="G3032"/>
  <c r="F3032"/>
  <c r="E3032"/>
  <c r="L3031"/>
  <c r="K3031"/>
  <c r="J3031"/>
  <c r="I3031"/>
  <c r="H3031"/>
  <c r="G3031"/>
  <c r="F3031"/>
  <c r="E3031"/>
  <c r="L3030"/>
  <c r="K3030"/>
  <c r="J3030"/>
  <c r="I3030"/>
  <c r="H3030"/>
  <c r="G3030"/>
  <c r="F3030"/>
  <c r="E3030"/>
  <c r="L3029"/>
  <c r="K3029"/>
  <c r="J3029"/>
  <c r="I3029"/>
  <c r="H3029"/>
  <c r="G3029"/>
  <c r="F3029"/>
  <c r="E3029"/>
  <c r="L3028"/>
  <c r="K3028"/>
  <c r="J3028"/>
  <c r="I3028"/>
  <c r="H3028"/>
  <c r="G3028"/>
  <c r="F3028"/>
  <c r="E3028"/>
  <c r="L3027"/>
  <c r="K3027"/>
  <c r="J3027"/>
  <c r="I3027"/>
  <c r="H3027"/>
  <c r="G3027"/>
  <c r="F3027"/>
  <c r="E3027"/>
  <c r="L3026"/>
  <c r="K3026"/>
  <c r="J3026"/>
  <c r="I3026"/>
  <c r="H3026"/>
  <c r="G3026"/>
  <c r="F3026"/>
  <c r="E3026"/>
  <c r="L3025"/>
  <c r="K3025"/>
  <c r="J3025"/>
  <c r="I3025"/>
  <c r="H3025"/>
  <c r="G3025"/>
  <c r="F3025"/>
  <c r="E3025"/>
  <c r="L3024"/>
  <c r="K3024"/>
  <c r="J3024"/>
  <c r="I3024"/>
  <c r="H3024"/>
  <c r="G3024"/>
  <c r="F3024"/>
  <c r="E3024"/>
  <c r="L3023"/>
  <c r="K3023"/>
  <c r="J3023"/>
  <c r="I3023"/>
  <c r="H3023"/>
  <c r="G3023"/>
  <c r="F3023"/>
  <c r="E3023"/>
  <c r="L3022"/>
  <c r="K3022"/>
  <c r="J3022"/>
  <c r="I3022"/>
  <c r="H3022"/>
  <c r="G3022"/>
  <c r="F3022"/>
  <c r="E3022"/>
  <c r="L3021"/>
  <c r="K3021"/>
  <c r="J3021"/>
  <c r="I3021"/>
  <c r="H3021"/>
  <c r="G3021"/>
  <c r="F3021"/>
  <c r="E3021"/>
  <c r="L3020"/>
  <c r="K3020"/>
  <c r="J3020"/>
  <c r="I3020"/>
  <c r="H3020"/>
  <c r="G3020"/>
  <c r="F3020"/>
  <c r="E3020"/>
  <c r="L3019"/>
  <c r="K3019"/>
  <c r="J3019"/>
  <c r="I3019"/>
  <c r="H3019"/>
  <c r="G3019"/>
  <c r="F3019"/>
  <c r="E3019"/>
  <c r="L3018"/>
  <c r="K3018"/>
  <c r="J3018"/>
  <c r="I3018"/>
  <c r="H3018"/>
  <c r="G3018"/>
  <c r="F3018"/>
  <c r="E3018"/>
  <c r="L3017"/>
  <c r="K3017"/>
  <c r="J3017"/>
  <c r="I3017"/>
  <c r="H3017"/>
  <c r="G3017"/>
  <c r="F3017"/>
  <c r="E3017"/>
  <c r="L3016"/>
  <c r="K3016"/>
  <c r="J3016"/>
  <c r="I3016"/>
  <c r="H3016"/>
  <c r="G3016"/>
  <c r="F3016"/>
  <c r="E3016"/>
  <c r="L3015"/>
  <c r="K3015"/>
  <c r="J3015"/>
  <c r="I3015"/>
  <c r="H3015"/>
  <c r="G3015"/>
  <c r="F3015"/>
  <c r="E3015"/>
  <c r="L3014"/>
  <c r="K3014"/>
  <c r="J3014"/>
  <c r="I3014"/>
  <c r="H3014"/>
  <c r="G3014"/>
  <c r="F3014"/>
  <c r="E3014"/>
  <c r="L3013"/>
  <c r="K3013"/>
  <c r="J3013"/>
  <c r="I3013"/>
  <c r="H3013"/>
  <c r="G3013"/>
  <c r="F3013"/>
  <c r="E3013"/>
  <c r="L3012"/>
  <c r="K3012"/>
  <c r="J3012"/>
  <c r="I3012"/>
  <c r="H3012"/>
  <c r="G3012"/>
  <c r="F3012"/>
  <c r="E3012"/>
  <c r="L3011"/>
  <c r="K3011"/>
  <c r="J3011"/>
  <c r="I3011"/>
  <c r="H3011"/>
  <c r="G3011"/>
  <c r="F3011"/>
  <c r="E3011"/>
  <c r="L3010"/>
  <c r="K3010"/>
  <c r="J3010"/>
  <c r="I3010"/>
  <c r="H3010"/>
  <c r="G3010"/>
  <c r="F3010"/>
  <c r="E3010"/>
  <c r="L3009"/>
  <c r="K3009"/>
  <c r="J3009"/>
  <c r="I3009"/>
  <c r="H3009"/>
  <c r="G3009"/>
  <c r="F3009"/>
  <c r="E3009"/>
  <c r="L3008"/>
  <c r="K3008"/>
  <c r="J3008"/>
  <c r="I3008"/>
  <c r="H3008"/>
  <c r="G3008"/>
  <c r="F3008"/>
  <c r="E3008"/>
  <c r="L3007"/>
  <c r="K3007"/>
  <c r="J3007"/>
  <c r="I3007"/>
  <c r="H3007"/>
  <c r="G3007"/>
  <c r="F3007"/>
  <c r="E3007"/>
  <c r="L3006"/>
  <c r="K3006"/>
  <c r="J3006"/>
  <c r="I3006"/>
  <c r="H3006"/>
  <c r="G3006"/>
  <c r="F3006"/>
  <c r="E3006"/>
  <c r="L3005"/>
  <c r="K3005"/>
  <c r="J3005"/>
  <c r="I3005"/>
  <c r="H3005"/>
  <c r="G3005"/>
  <c r="F3005"/>
  <c r="E3005"/>
  <c r="L3004"/>
  <c r="K3004"/>
  <c r="J3004"/>
  <c r="I3004"/>
  <c r="H3004"/>
  <c r="G3004"/>
  <c r="F3004"/>
  <c r="E3004"/>
  <c r="L3003"/>
  <c r="K3003"/>
  <c r="J3003"/>
  <c r="I3003"/>
  <c r="H3003"/>
  <c r="G3003"/>
  <c r="F3003"/>
  <c r="E3003"/>
  <c r="L3002"/>
  <c r="K3002"/>
  <c r="J3002"/>
  <c r="I3002"/>
  <c r="H3002"/>
  <c r="G3002"/>
  <c r="F3002"/>
  <c r="E3002"/>
  <c r="L3001"/>
  <c r="K3001"/>
  <c r="J3001"/>
  <c r="I3001"/>
  <c r="H3001"/>
  <c r="G3001"/>
  <c r="F3001"/>
  <c r="E3001"/>
  <c r="L3000"/>
  <c r="K3000"/>
  <c r="J3000"/>
  <c r="I3000"/>
  <c r="H3000"/>
  <c r="G3000"/>
  <c r="F3000"/>
  <c r="E3000"/>
  <c r="L2999"/>
  <c r="K2999"/>
  <c r="J2999"/>
  <c r="I2999"/>
  <c r="H2999"/>
  <c r="G2999"/>
  <c r="F2999"/>
  <c r="E2999"/>
  <c r="L2998"/>
  <c r="K2998"/>
  <c r="J2998"/>
  <c r="I2998"/>
  <c r="H2998"/>
  <c r="G2998"/>
  <c r="F2998"/>
  <c r="E2998"/>
  <c r="L2997"/>
  <c r="K2997"/>
  <c r="J2997"/>
  <c r="I2997"/>
  <c r="H2997"/>
  <c r="G2997"/>
  <c r="F2997"/>
  <c r="E2997"/>
  <c r="L2996"/>
  <c r="K2996"/>
  <c r="J2996"/>
  <c r="I2996"/>
  <c r="H2996"/>
  <c r="G2996"/>
  <c r="F2996"/>
  <c r="E2996"/>
  <c r="L2995"/>
  <c r="K2995"/>
  <c r="J2995"/>
  <c r="I2995"/>
  <c r="H2995"/>
  <c r="G2995"/>
  <c r="F2995"/>
  <c r="E2995"/>
  <c r="L2994"/>
  <c r="K2994"/>
  <c r="J2994"/>
  <c r="I2994"/>
  <c r="H2994"/>
  <c r="G2994"/>
  <c r="F2994"/>
  <c r="E2994"/>
  <c r="L2993"/>
  <c r="K2993"/>
  <c r="J2993"/>
  <c r="I2993"/>
  <c r="H2993"/>
  <c r="G2993"/>
  <c r="F2993"/>
  <c r="E2993"/>
  <c r="L2992"/>
  <c r="K2992"/>
  <c r="J2992"/>
  <c r="I2992"/>
  <c r="H2992"/>
  <c r="G2992"/>
  <c r="F2992"/>
  <c r="E2992"/>
  <c r="L2991"/>
  <c r="K2991"/>
  <c r="J2991"/>
  <c r="I2991"/>
  <c r="H2991"/>
  <c r="G2991"/>
  <c r="F2991"/>
  <c r="E2991"/>
  <c r="L2990"/>
  <c r="K2990"/>
  <c r="J2990"/>
  <c r="I2990"/>
  <c r="H2990"/>
  <c r="G2990"/>
  <c r="F2990"/>
  <c r="E2990"/>
  <c r="L2989"/>
  <c r="K2989"/>
  <c r="J2989"/>
  <c r="I2989"/>
  <c r="H2989"/>
  <c r="G2989"/>
  <c r="F2989"/>
  <c r="E2989"/>
  <c r="L2988"/>
  <c r="K2988"/>
  <c r="J2988"/>
  <c r="I2988"/>
  <c r="H2988"/>
  <c r="G2988"/>
  <c r="F2988"/>
  <c r="E2988"/>
  <c r="L2987"/>
  <c r="K2987"/>
  <c r="J2987"/>
  <c r="I2987"/>
  <c r="H2987"/>
  <c r="G2987"/>
  <c r="F2987"/>
  <c r="E2987"/>
  <c r="L2986"/>
  <c r="K2986"/>
  <c r="J2986"/>
  <c r="I2986"/>
  <c r="H2986"/>
  <c r="G2986"/>
  <c r="F2986"/>
  <c r="E2986"/>
  <c r="L2985"/>
  <c r="K2985"/>
  <c r="J2985"/>
  <c r="I2985"/>
  <c r="H2985"/>
  <c r="G2985"/>
  <c r="F2985"/>
  <c r="E2985"/>
  <c r="L2984"/>
  <c r="K2984"/>
  <c r="J2984"/>
  <c r="I2984"/>
  <c r="H2984"/>
  <c r="G2984"/>
  <c r="F2984"/>
  <c r="E2984"/>
  <c r="L2983"/>
  <c r="K2983"/>
  <c r="J2983"/>
  <c r="I2983"/>
  <c r="H2983"/>
  <c r="G2983"/>
  <c r="F2983"/>
  <c r="E2983"/>
  <c r="L2982"/>
  <c r="K2982"/>
  <c r="J2982"/>
  <c r="I2982"/>
  <c r="H2982"/>
  <c r="G2982"/>
  <c r="F2982"/>
  <c r="E2982"/>
  <c r="L2981"/>
  <c r="K2981"/>
  <c r="J2981"/>
  <c r="I2981"/>
  <c r="H2981"/>
  <c r="G2981"/>
  <c r="F2981"/>
  <c r="E2981"/>
  <c r="L2980"/>
  <c r="K2980"/>
  <c r="J2980"/>
  <c r="I2980"/>
  <c r="H2980"/>
  <c r="G2980"/>
  <c r="F2980"/>
  <c r="E2980"/>
  <c r="L2979"/>
  <c r="K2979"/>
  <c r="J2979"/>
  <c r="I2979"/>
  <c r="H2979"/>
  <c r="G2979"/>
  <c r="F2979"/>
  <c r="E2979"/>
  <c r="L2978"/>
  <c r="K2978"/>
  <c r="J2978"/>
  <c r="I2978"/>
  <c r="H2978"/>
  <c r="G2978"/>
  <c r="F2978"/>
  <c r="E2978"/>
  <c r="L2977"/>
  <c r="K2977"/>
  <c r="J2977"/>
  <c r="I2977"/>
  <c r="H2977"/>
  <c r="G2977"/>
  <c r="F2977"/>
  <c r="E2977"/>
  <c r="L2976"/>
  <c r="K2976"/>
  <c r="J2976"/>
  <c r="I2976"/>
  <c r="H2976"/>
  <c r="G2976"/>
  <c r="F2976"/>
  <c r="E2976"/>
  <c r="L2975"/>
  <c r="K2975"/>
  <c r="J2975"/>
  <c r="I2975"/>
  <c r="H2975"/>
  <c r="G2975"/>
  <c r="F2975"/>
  <c r="E2975"/>
  <c r="L2974"/>
  <c r="K2974"/>
  <c r="J2974"/>
  <c r="I2974"/>
  <c r="H2974"/>
  <c r="G2974"/>
  <c r="F2974"/>
  <c r="E2974"/>
  <c r="L2973"/>
  <c r="K2973"/>
  <c r="J2973"/>
  <c r="I2973"/>
  <c r="H2973"/>
  <c r="G2973"/>
  <c r="F2973"/>
  <c r="E2973"/>
  <c r="L2972"/>
  <c r="K2972"/>
  <c r="J2972"/>
  <c r="I2972"/>
  <c r="H2972"/>
  <c r="G2972"/>
  <c r="F2972"/>
  <c r="E2972"/>
  <c r="L2971"/>
  <c r="K2971"/>
  <c r="J2971"/>
  <c r="I2971"/>
  <c r="H2971"/>
  <c r="G2971"/>
  <c r="F2971"/>
  <c r="E2971"/>
  <c r="L2970"/>
  <c r="K2970"/>
  <c r="J2970"/>
  <c r="I2970"/>
  <c r="H2970"/>
  <c r="G2970"/>
  <c r="F2970"/>
  <c r="E2970"/>
  <c r="L2969"/>
  <c r="K2969"/>
  <c r="J2969"/>
  <c r="I2969"/>
  <c r="H2969"/>
  <c r="G2969"/>
  <c r="F2969"/>
  <c r="E2969"/>
  <c r="L2968"/>
  <c r="K2968"/>
  <c r="J2968"/>
  <c r="I2968"/>
  <c r="H2968"/>
  <c r="G2968"/>
  <c r="F2968"/>
  <c r="E2968"/>
  <c r="L2967"/>
  <c r="K2967"/>
  <c r="J2967"/>
  <c r="I2967"/>
  <c r="H2967"/>
  <c r="G2967"/>
  <c r="F2967"/>
  <c r="E2967"/>
  <c r="L2966"/>
  <c r="K2966"/>
  <c r="J2966"/>
  <c r="I2966"/>
  <c r="H2966"/>
  <c r="G2966"/>
  <c r="F2966"/>
  <c r="E2966"/>
  <c r="L2965"/>
  <c r="K2965"/>
  <c r="J2965"/>
  <c r="I2965"/>
  <c r="H2965"/>
  <c r="G2965"/>
  <c r="F2965"/>
  <c r="E2965"/>
  <c r="L2964"/>
  <c r="K2964"/>
  <c r="J2964"/>
  <c r="I2964"/>
  <c r="H2964"/>
  <c r="G2964"/>
  <c r="F2964"/>
  <c r="E2964"/>
  <c r="L2963"/>
  <c r="K2963"/>
  <c r="J2963"/>
  <c r="I2963"/>
  <c r="H2963"/>
  <c r="G2963"/>
  <c r="F2963"/>
  <c r="E2963"/>
  <c r="L2962"/>
  <c r="K2962"/>
  <c r="J2962"/>
  <c r="I2962"/>
  <c r="H2962"/>
  <c r="G2962"/>
  <c r="F2962"/>
  <c r="E2962"/>
  <c r="L2961"/>
  <c r="K2961"/>
  <c r="J2961"/>
  <c r="I2961"/>
  <c r="H2961"/>
  <c r="G2961"/>
  <c r="F2961"/>
  <c r="E2961"/>
  <c r="L2960"/>
  <c r="K2960"/>
  <c r="J2960"/>
  <c r="I2960"/>
  <c r="H2960"/>
  <c r="G2960"/>
  <c r="F2960"/>
  <c r="E2960"/>
  <c r="L2959"/>
  <c r="K2959"/>
  <c r="J2959"/>
  <c r="I2959"/>
  <c r="H2959"/>
  <c r="G2959"/>
  <c r="F2959"/>
  <c r="E2959"/>
  <c r="L2958"/>
  <c r="K2958"/>
  <c r="J2958"/>
  <c r="I2958"/>
  <c r="H2958"/>
  <c r="G2958"/>
  <c r="F2958"/>
  <c r="E2958"/>
  <c r="L2957"/>
  <c r="K2957"/>
  <c r="J2957"/>
  <c r="I2957"/>
  <c r="H2957"/>
  <c r="G2957"/>
  <c r="F2957"/>
  <c r="E2957"/>
  <c r="L2956"/>
  <c r="K2956"/>
  <c r="J2956"/>
  <c r="I2956"/>
  <c r="H2956"/>
  <c r="G2956"/>
  <c r="F2956"/>
  <c r="E2956"/>
  <c r="L2955"/>
  <c r="K2955"/>
  <c r="J2955"/>
  <c r="I2955"/>
  <c r="H2955"/>
  <c r="G2955"/>
  <c r="F2955"/>
  <c r="E2955"/>
  <c r="L2954"/>
  <c r="K2954"/>
  <c r="J2954"/>
  <c r="I2954"/>
  <c r="H2954"/>
  <c r="G2954"/>
  <c r="F2954"/>
  <c r="E2954"/>
  <c r="L2953"/>
  <c r="K2953"/>
  <c r="J2953"/>
  <c r="I2953"/>
  <c r="H2953"/>
  <c r="G2953"/>
  <c r="F2953"/>
  <c r="E2953"/>
  <c r="L2952"/>
  <c r="K2952"/>
  <c r="J2952"/>
  <c r="I2952"/>
  <c r="H2952"/>
  <c r="G2952"/>
  <c r="F2952"/>
  <c r="E2952"/>
  <c r="L2951"/>
  <c r="K2951"/>
  <c r="J2951"/>
  <c r="I2951"/>
  <c r="H2951"/>
  <c r="G2951"/>
  <c r="F2951"/>
  <c r="E2951"/>
  <c r="L2950"/>
  <c r="K2950"/>
  <c r="J2950"/>
  <c r="I2950"/>
  <c r="H2950"/>
  <c r="G2950"/>
  <c r="F2950"/>
  <c r="E2950"/>
  <c r="L2949"/>
  <c r="K2949"/>
  <c r="J2949"/>
  <c r="I2949"/>
  <c r="H2949"/>
  <c r="G2949"/>
  <c r="F2949"/>
  <c r="E2949"/>
  <c r="L2948"/>
  <c r="K2948"/>
  <c r="J2948"/>
  <c r="I2948"/>
  <c r="H2948"/>
  <c r="G2948"/>
  <c r="F2948"/>
  <c r="E2948"/>
  <c r="L2947"/>
  <c r="K2947"/>
  <c r="J2947"/>
  <c r="I2947"/>
  <c r="H2947"/>
  <c r="G2947"/>
  <c r="F2947"/>
  <c r="E2947"/>
  <c r="L2946"/>
  <c r="K2946"/>
  <c r="J2946"/>
  <c r="I2946"/>
  <c r="H2946"/>
  <c r="G2946"/>
  <c r="F2946"/>
  <c r="E2946"/>
  <c r="L2945"/>
  <c r="K2945"/>
  <c r="J2945"/>
  <c r="I2945"/>
  <c r="H2945"/>
  <c r="G2945"/>
  <c r="F2945"/>
  <c r="E2945"/>
  <c r="L2944"/>
  <c r="K2944"/>
  <c r="J2944"/>
  <c r="I2944"/>
  <c r="H2944"/>
  <c r="G2944"/>
  <c r="F2944"/>
  <c r="E2944"/>
  <c r="L2943"/>
  <c r="K2943"/>
  <c r="J2943"/>
  <c r="I2943"/>
  <c r="H2943"/>
  <c r="G2943"/>
  <c r="F2943"/>
  <c r="E2943"/>
  <c r="L2942"/>
  <c r="K2942"/>
  <c r="J2942"/>
  <c r="I2942"/>
  <c r="H2942"/>
  <c r="G2942"/>
  <c r="F2942"/>
  <c r="E2942"/>
  <c r="L2941"/>
  <c r="K2941"/>
  <c r="J2941"/>
  <c r="I2941"/>
  <c r="H2941"/>
  <c r="G2941"/>
  <c r="F2941"/>
  <c r="E2941"/>
  <c r="L2940"/>
  <c r="K2940"/>
  <c r="J2940"/>
  <c r="I2940"/>
  <c r="H2940"/>
  <c r="G2940"/>
  <c r="F2940"/>
  <c r="E2940"/>
  <c r="L2939"/>
  <c r="K2939"/>
  <c r="J2939"/>
  <c r="I2939"/>
  <c r="H2939"/>
  <c r="G2939"/>
  <c r="F2939"/>
  <c r="E2939"/>
  <c r="L2938"/>
  <c r="K2938"/>
  <c r="J2938"/>
  <c r="I2938"/>
  <c r="H2938"/>
  <c r="G2938"/>
  <c r="F2938"/>
  <c r="E2938"/>
  <c r="L2937"/>
  <c r="K2937"/>
  <c r="J2937"/>
  <c r="I2937"/>
  <c r="H2937"/>
  <c r="G2937"/>
  <c r="F2937"/>
  <c r="E2937"/>
  <c r="L2936"/>
  <c r="K2936"/>
  <c r="J2936"/>
  <c r="I2936"/>
  <c r="H2936"/>
  <c r="G2936"/>
  <c r="F2936"/>
  <c r="E2936"/>
  <c r="L2935"/>
  <c r="K2935"/>
  <c r="J2935"/>
  <c r="I2935"/>
  <c r="H2935"/>
  <c r="G2935"/>
  <c r="F2935"/>
  <c r="E2935"/>
  <c r="L2934"/>
  <c r="K2934"/>
  <c r="J2934"/>
  <c r="I2934"/>
  <c r="H2934"/>
  <c r="G2934"/>
  <c r="F2934"/>
  <c r="E2934"/>
  <c r="L2933"/>
  <c r="K2933"/>
  <c r="J2933"/>
  <c r="I2933"/>
  <c r="H2933"/>
  <c r="G2933"/>
  <c r="F2933"/>
  <c r="E2933"/>
  <c r="L2932"/>
  <c r="K2932"/>
  <c r="J2932"/>
  <c r="I2932"/>
  <c r="H2932"/>
  <c r="G2932"/>
  <c r="F2932"/>
  <c r="E2932"/>
  <c r="L2931"/>
  <c r="K2931"/>
  <c r="J2931"/>
  <c r="I2931"/>
  <c r="H2931"/>
  <c r="G2931"/>
  <c r="F2931"/>
  <c r="E2931"/>
  <c r="L2930"/>
  <c r="K2930"/>
  <c r="J2930"/>
  <c r="I2930"/>
  <c r="H2930"/>
  <c r="G2930"/>
  <c r="F2930"/>
  <c r="E2930"/>
  <c r="L2929"/>
  <c r="K2929"/>
  <c r="J2929"/>
  <c r="I2929"/>
  <c r="H2929"/>
  <c r="G2929"/>
  <c r="F2929"/>
  <c r="E2929"/>
  <c r="L2928"/>
  <c r="K2928"/>
  <c r="J2928"/>
  <c r="I2928"/>
  <c r="H2928"/>
  <c r="G2928"/>
  <c r="F2928"/>
  <c r="E2928"/>
  <c r="L2927"/>
  <c r="K2927"/>
  <c r="J2927"/>
  <c r="I2927"/>
  <c r="H2927"/>
  <c r="G2927"/>
  <c r="F2927"/>
  <c r="E2927"/>
  <c r="L2926"/>
  <c r="K2926"/>
  <c r="J2926"/>
  <c r="I2926"/>
  <c r="H2926"/>
  <c r="G2926"/>
  <c r="F2926"/>
  <c r="E2926"/>
  <c r="L2925"/>
  <c r="K2925"/>
  <c r="J2925"/>
  <c r="I2925"/>
  <c r="H2925"/>
  <c r="G2925"/>
  <c r="F2925"/>
  <c r="E2925"/>
  <c r="L2924"/>
  <c r="K2924"/>
  <c r="J2924"/>
  <c r="I2924"/>
  <c r="H2924"/>
  <c r="G2924"/>
  <c r="F2924"/>
  <c r="E2924"/>
  <c r="L2923"/>
  <c r="K2923"/>
  <c r="J2923"/>
  <c r="I2923"/>
  <c r="H2923"/>
  <c r="G2923"/>
  <c r="F2923"/>
  <c r="E2923"/>
  <c r="L2922"/>
  <c r="K2922"/>
  <c r="J2922"/>
  <c r="I2922"/>
  <c r="H2922"/>
  <c r="G2922"/>
  <c r="F2922"/>
  <c r="E2922"/>
  <c r="L2921"/>
  <c r="K2921"/>
  <c r="J2921"/>
  <c r="I2921"/>
  <c r="H2921"/>
  <c r="G2921"/>
  <c r="F2921"/>
  <c r="E2921"/>
  <c r="L2920"/>
  <c r="K2920"/>
  <c r="J2920"/>
  <c r="I2920"/>
  <c r="H2920"/>
  <c r="G2920"/>
  <c r="F2920"/>
  <c r="E2920"/>
  <c r="L2919"/>
  <c r="K2919"/>
  <c r="J2919"/>
  <c r="I2919"/>
  <c r="H2919"/>
  <c r="G2919"/>
  <c r="F2919"/>
  <c r="E2919"/>
  <c r="L2918"/>
  <c r="K2918"/>
  <c r="J2918"/>
  <c r="I2918"/>
  <c r="H2918"/>
  <c r="G2918"/>
  <c r="F2918"/>
  <c r="E2918"/>
  <c r="L2917"/>
  <c r="K2917"/>
  <c r="J2917"/>
  <c r="I2917"/>
  <c r="H2917"/>
  <c r="G2917"/>
  <c r="F2917"/>
  <c r="E2917"/>
  <c r="L2916"/>
  <c r="K2916"/>
  <c r="J2916"/>
  <c r="I2916"/>
  <c r="H2916"/>
  <c r="G2916"/>
  <c r="F2916"/>
  <c r="E2916"/>
  <c r="L2915"/>
  <c r="K2915"/>
  <c r="J2915"/>
  <c r="I2915"/>
  <c r="H2915"/>
  <c r="G2915"/>
  <c r="F2915"/>
  <c r="E2915"/>
  <c r="L2914"/>
  <c r="K2914"/>
  <c r="J2914"/>
  <c r="I2914"/>
  <c r="H2914"/>
  <c r="G2914"/>
  <c r="F2914"/>
  <c r="E2914"/>
  <c r="L2913"/>
  <c r="K2913"/>
  <c r="J2913"/>
  <c r="I2913"/>
  <c r="H2913"/>
  <c r="G2913"/>
  <c r="F2913"/>
  <c r="E2913"/>
  <c r="L2912"/>
  <c r="K2912"/>
  <c r="J2912"/>
  <c r="I2912"/>
  <c r="H2912"/>
  <c r="G2912"/>
  <c r="F2912"/>
  <c r="E2912"/>
  <c r="L2911"/>
  <c r="K2911"/>
  <c r="J2911"/>
  <c r="I2911"/>
  <c r="H2911"/>
  <c r="G2911"/>
  <c r="F2911"/>
  <c r="E2911"/>
  <c r="L2910"/>
  <c r="K2910"/>
  <c r="J2910"/>
  <c r="I2910"/>
  <c r="H2910"/>
  <c r="G2910"/>
  <c r="F2910"/>
  <c r="E2910"/>
  <c r="L2909"/>
  <c r="K2909"/>
  <c r="J2909"/>
  <c r="I2909"/>
  <c r="H2909"/>
  <c r="G2909"/>
  <c r="F2909"/>
  <c r="E2909"/>
  <c r="L2908"/>
  <c r="K2908"/>
  <c r="J2908"/>
  <c r="I2908"/>
  <c r="H2908"/>
  <c r="G2908"/>
  <c r="F2908"/>
  <c r="E2908"/>
  <c r="L2907"/>
  <c r="K2907"/>
  <c r="J2907"/>
  <c r="I2907"/>
  <c r="H2907"/>
  <c r="G2907"/>
  <c r="F2907"/>
  <c r="E2907"/>
  <c r="L2906"/>
  <c r="K2906"/>
  <c r="J2906"/>
  <c r="I2906"/>
  <c r="H2906"/>
  <c r="G2906"/>
  <c r="F2906"/>
  <c r="E2906"/>
  <c r="L2905"/>
  <c r="K2905"/>
  <c r="J2905"/>
  <c r="I2905"/>
  <c r="H2905"/>
  <c r="G2905"/>
  <c r="F2905"/>
  <c r="E2905"/>
  <c r="L2904"/>
  <c r="K2904"/>
  <c r="J2904"/>
  <c r="I2904"/>
  <c r="H2904"/>
  <c r="G2904"/>
  <c r="F2904"/>
  <c r="E2904"/>
  <c r="L2903"/>
  <c r="K2903"/>
  <c r="J2903"/>
  <c r="I2903"/>
  <c r="H2903"/>
  <c r="G2903"/>
  <c r="F2903"/>
  <c r="E2903"/>
  <c r="L2902"/>
  <c r="K2902"/>
  <c r="J2902"/>
  <c r="I2902"/>
  <c r="H2902"/>
  <c r="G2902"/>
  <c r="F2902"/>
  <c r="E2902"/>
  <c r="L2901"/>
  <c r="K2901"/>
  <c r="J2901"/>
  <c r="I2901"/>
  <c r="H2901"/>
  <c r="G2901"/>
  <c r="F2901"/>
  <c r="E2901"/>
  <c r="L2900"/>
  <c r="K2900"/>
  <c r="J2900"/>
  <c r="I2900"/>
  <c r="H2900"/>
  <c r="G2900"/>
  <c r="F2900"/>
  <c r="E2900"/>
  <c r="L2899"/>
  <c r="K2899"/>
  <c r="J2899"/>
  <c r="I2899"/>
  <c r="H2899"/>
  <c r="G2899"/>
  <c r="F2899"/>
  <c r="E2899"/>
  <c r="L2898"/>
  <c r="K2898"/>
  <c r="J2898"/>
  <c r="I2898"/>
  <c r="H2898"/>
  <c r="G2898"/>
  <c r="F2898"/>
  <c r="E2898"/>
  <c r="L2897"/>
  <c r="K2897"/>
  <c r="J2897"/>
  <c r="I2897"/>
  <c r="H2897"/>
  <c r="G2897"/>
  <c r="F2897"/>
  <c r="E2897"/>
  <c r="L2896"/>
  <c r="K2896"/>
  <c r="J2896"/>
  <c r="I2896"/>
  <c r="H2896"/>
  <c r="G2896"/>
  <c r="F2896"/>
  <c r="E2896"/>
  <c r="L2895"/>
  <c r="K2895"/>
  <c r="J2895"/>
  <c r="I2895"/>
  <c r="H2895"/>
  <c r="G2895"/>
  <c r="F2895"/>
  <c r="E2895"/>
  <c r="L2894"/>
  <c r="K2894"/>
  <c r="J2894"/>
  <c r="I2894"/>
  <c r="H2894"/>
  <c r="G2894"/>
  <c r="F2894"/>
  <c r="E2894"/>
  <c r="L2893"/>
  <c r="K2893"/>
  <c r="J2893"/>
  <c r="I2893"/>
  <c r="H2893"/>
  <c r="G2893"/>
  <c r="F2893"/>
  <c r="E2893"/>
  <c r="L2892"/>
  <c r="K2892"/>
  <c r="J2892"/>
  <c r="I2892"/>
  <c r="H2892"/>
  <c r="G2892"/>
  <c r="F2892"/>
  <c r="E2892"/>
  <c r="L2891"/>
  <c r="K2891"/>
  <c r="J2891"/>
  <c r="I2891"/>
  <c r="H2891"/>
  <c r="G2891"/>
  <c r="F2891"/>
  <c r="E2891"/>
  <c r="L2890"/>
  <c r="K2890"/>
  <c r="J2890"/>
  <c r="I2890"/>
  <c r="H2890"/>
  <c r="G2890"/>
  <c r="F2890"/>
  <c r="E2890"/>
  <c r="L2889"/>
  <c r="K2889"/>
  <c r="J2889"/>
  <c r="I2889"/>
  <c r="H2889"/>
  <c r="G2889"/>
  <c r="F2889"/>
  <c r="E2889"/>
  <c r="L2888"/>
  <c r="K2888"/>
  <c r="J2888"/>
  <c r="I2888"/>
  <c r="H2888"/>
  <c r="G2888"/>
  <c r="F2888"/>
  <c r="E2888"/>
  <c r="L2887"/>
  <c r="K2887"/>
  <c r="J2887"/>
  <c r="I2887"/>
  <c r="H2887"/>
  <c r="G2887"/>
  <c r="F2887"/>
  <c r="E2887"/>
  <c r="L2886"/>
  <c r="K2886"/>
  <c r="J2886"/>
  <c r="I2886"/>
  <c r="H2886"/>
  <c r="G2886"/>
  <c r="F2886"/>
  <c r="E2886"/>
  <c r="L2885"/>
  <c r="K2885"/>
  <c r="J2885"/>
  <c r="I2885"/>
  <c r="H2885"/>
  <c r="G2885"/>
  <c r="F2885"/>
  <c r="E2885"/>
  <c r="L2884"/>
  <c r="K2884"/>
  <c r="J2884"/>
  <c r="I2884"/>
  <c r="H2884"/>
  <c r="G2884"/>
  <c r="F2884"/>
  <c r="E2884"/>
  <c r="L2883"/>
  <c r="K2883"/>
  <c r="J2883"/>
  <c r="I2883"/>
  <c r="H2883"/>
  <c r="G2883"/>
  <c r="F2883"/>
  <c r="E2883"/>
  <c r="L2882"/>
  <c r="K2882"/>
  <c r="J2882"/>
  <c r="I2882"/>
  <c r="H2882"/>
  <c r="G2882"/>
  <c r="F2882"/>
  <c r="E2882"/>
  <c r="L2881"/>
  <c r="K2881"/>
  <c r="J2881"/>
  <c r="I2881"/>
  <c r="H2881"/>
  <c r="G2881"/>
  <c r="F2881"/>
  <c r="E2881"/>
  <c r="L2880"/>
  <c r="K2880"/>
  <c r="J2880"/>
  <c r="I2880"/>
  <c r="H2880"/>
  <c r="G2880"/>
  <c r="F2880"/>
  <c r="E2880"/>
  <c r="L2879"/>
  <c r="K2879"/>
  <c r="J2879"/>
  <c r="I2879"/>
  <c r="H2879"/>
  <c r="G2879"/>
  <c r="F2879"/>
  <c r="E2879"/>
  <c r="L2878"/>
  <c r="K2878"/>
  <c r="J2878"/>
  <c r="I2878"/>
  <c r="H2878"/>
  <c r="G2878"/>
  <c r="F2878"/>
  <c r="E2878"/>
  <c r="L2877"/>
  <c r="K2877"/>
  <c r="J2877"/>
  <c r="I2877"/>
  <c r="H2877"/>
  <c r="G2877"/>
  <c r="F2877"/>
  <c r="E2877"/>
  <c r="L2876"/>
  <c r="K2876"/>
  <c r="J2876"/>
  <c r="I2876"/>
  <c r="H2876"/>
  <c r="G2876"/>
  <c r="F2876"/>
  <c r="E2876"/>
  <c r="L2875"/>
  <c r="K2875"/>
  <c r="J2875"/>
  <c r="I2875"/>
  <c r="H2875"/>
  <c r="G2875"/>
  <c r="F2875"/>
  <c r="E2875"/>
  <c r="L2874"/>
  <c r="K2874"/>
  <c r="J2874"/>
  <c r="I2874"/>
  <c r="H2874"/>
  <c r="G2874"/>
  <c r="F2874"/>
  <c r="E2874"/>
  <c r="L2873"/>
  <c r="K2873"/>
  <c r="J2873"/>
  <c r="I2873"/>
  <c r="H2873"/>
  <c r="G2873"/>
  <c r="F2873"/>
  <c r="E2873"/>
  <c r="L2872"/>
  <c r="K2872"/>
  <c r="J2872"/>
  <c r="I2872"/>
  <c r="H2872"/>
  <c r="G2872"/>
  <c r="F2872"/>
  <c r="E2872"/>
  <c r="L2871"/>
  <c r="K2871"/>
  <c r="J2871"/>
  <c r="I2871"/>
  <c r="H2871"/>
  <c r="G2871"/>
  <c r="F2871"/>
  <c r="E2871"/>
  <c r="L2870"/>
  <c r="K2870"/>
  <c r="J2870"/>
  <c r="I2870"/>
  <c r="H2870"/>
  <c r="G2870"/>
  <c r="F2870"/>
  <c r="E2870"/>
  <c r="L2869"/>
  <c r="K2869"/>
  <c r="J2869"/>
  <c r="I2869"/>
  <c r="H2869"/>
  <c r="G2869"/>
  <c r="F2869"/>
  <c r="E2869"/>
  <c r="L2868"/>
  <c r="K2868"/>
  <c r="J2868"/>
  <c r="I2868"/>
  <c r="H2868"/>
  <c r="G2868"/>
  <c r="F2868"/>
  <c r="E2868"/>
  <c r="L2867"/>
  <c r="K2867"/>
  <c r="J2867"/>
  <c r="I2867"/>
  <c r="H2867"/>
  <c r="G2867"/>
  <c r="F2867"/>
  <c r="E2867"/>
  <c r="L2866"/>
  <c r="K2866"/>
  <c r="J2866"/>
  <c r="I2866"/>
  <c r="H2866"/>
  <c r="G2866"/>
  <c r="F2866"/>
  <c r="E2866"/>
  <c r="L2865"/>
  <c r="K2865"/>
  <c r="J2865"/>
  <c r="I2865"/>
  <c r="H2865"/>
  <c r="G2865"/>
  <c r="F2865"/>
  <c r="E2865"/>
  <c r="L2864"/>
  <c r="K2864"/>
  <c r="J2864"/>
  <c r="I2864"/>
  <c r="H2864"/>
  <c r="G2864"/>
  <c r="F2864"/>
  <c r="E2864"/>
  <c r="L2863"/>
  <c r="K2863"/>
  <c r="J2863"/>
  <c r="I2863"/>
  <c r="H2863"/>
  <c r="G2863"/>
  <c r="F2863"/>
  <c r="E2863"/>
  <c r="L2862"/>
  <c r="K2862"/>
  <c r="J2862"/>
  <c r="I2862"/>
  <c r="H2862"/>
  <c r="G2862"/>
  <c r="F2862"/>
  <c r="E2862"/>
  <c r="L2861"/>
  <c r="K2861"/>
  <c r="J2861"/>
  <c r="I2861"/>
  <c r="H2861"/>
  <c r="G2861"/>
  <c r="F2861"/>
  <c r="E2861"/>
  <c r="L2860"/>
  <c r="K2860"/>
  <c r="J2860"/>
  <c r="I2860"/>
  <c r="H2860"/>
  <c r="G2860"/>
  <c r="F2860"/>
  <c r="E2860"/>
  <c r="L2859"/>
  <c r="K2859"/>
  <c r="J2859"/>
  <c r="I2859"/>
  <c r="H2859"/>
  <c r="G2859"/>
  <c r="F2859"/>
  <c r="E2859"/>
  <c r="L2858"/>
  <c r="K2858"/>
  <c r="J2858"/>
  <c r="I2858"/>
  <c r="H2858"/>
  <c r="G2858"/>
  <c r="F2858"/>
  <c r="E2858"/>
  <c r="L2857"/>
  <c r="K2857"/>
  <c r="J2857"/>
  <c r="I2857"/>
  <c r="H2857"/>
  <c r="G2857"/>
  <c r="F2857"/>
  <c r="E2857"/>
  <c r="L2856"/>
  <c r="K2856"/>
  <c r="J2856"/>
  <c r="I2856"/>
  <c r="H2856"/>
  <c r="G2856"/>
  <c r="F2856"/>
  <c r="E2856"/>
  <c r="L2855"/>
  <c r="K2855"/>
  <c r="J2855"/>
  <c r="I2855"/>
  <c r="H2855"/>
  <c r="G2855"/>
  <c r="F2855"/>
  <c r="E2855"/>
  <c r="L2854"/>
  <c r="K2854"/>
  <c r="J2854"/>
  <c r="I2854"/>
  <c r="H2854"/>
  <c r="G2854"/>
  <c r="F2854"/>
  <c r="E2854"/>
  <c r="L2853"/>
  <c r="K2853"/>
  <c r="J2853"/>
  <c r="I2853"/>
  <c r="H2853"/>
  <c r="G2853"/>
  <c r="F2853"/>
  <c r="E2853"/>
  <c r="L2852"/>
  <c r="K2852"/>
  <c r="J2852"/>
  <c r="I2852"/>
  <c r="H2852"/>
  <c r="G2852"/>
  <c r="F2852"/>
  <c r="E2852"/>
  <c r="L2851"/>
  <c r="K2851"/>
  <c r="J2851"/>
  <c r="I2851"/>
  <c r="H2851"/>
  <c r="G2851"/>
  <c r="F2851"/>
  <c r="E2851"/>
  <c r="L2850"/>
  <c r="K2850"/>
  <c r="J2850"/>
  <c r="I2850"/>
  <c r="H2850"/>
  <c r="G2850"/>
  <c r="F2850"/>
  <c r="E2850"/>
  <c r="L2849"/>
  <c r="K2849"/>
  <c r="J2849"/>
  <c r="I2849"/>
  <c r="H2849"/>
  <c r="G2849"/>
  <c r="F2849"/>
  <c r="E2849"/>
  <c r="L2848"/>
  <c r="K2848"/>
  <c r="J2848"/>
  <c r="I2848"/>
  <c r="H2848"/>
  <c r="G2848"/>
  <c r="F2848"/>
  <c r="E2848"/>
  <c r="L2847"/>
  <c r="K2847"/>
  <c r="J2847"/>
  <c r="I2847"/>
  <c r="H2847"/>
  <c r="G2847"/>
  <c r="F2847"/>
  <c r="E2847"/>
  <c r="L2846"/>
  <c r="K2846"/>
  <c r="J2846"/>
  <c r="I2846"/>
  <c r="H2846"/>
  <c r="G2846"/>
  <c r="F2846"/>
  <c r="E2846"/>
  <c r="L2845"/>
  <c r="K2845"/>
  <c r="J2845"/>
  <c r="I2845"/>
  <c r="H2845"/>
  <c r="G2845"/>
  <c r="F2845"/>
  <c r="E2845"/>
  <c r="L2844"/>
  <c r="K2844"/>
  <c r="J2844"/>
  <c r="I2844"/>
  <c r="H2844"/>
  <c r="G2844"/>
  <c r="F2844"/>
  <c r="E2844"/>
  <c r="L2843"/>
  <c r="K2843"/>
  <c r="J2843"/>
  <c r="I2843"/>
  <c r="H2843"/>
  <c r="G2843"/>
  <c r="F2843"/>
  <c r="E2843"/>
  <c r="L2842"/>
  <c r="K2842"/>
  <c r="J2842"/>
  <c r="I2842"/>
  <c r="H2842"/>
  <c r="G2842"/>
  <c r="F2842"/>
  <c r="E2842"/>
  <c r="L2841"/>
  <c r="K2841"/>
  <c r="J2841"/>
  <c r="I2841"/>
  <c r="H2841"/>
  <c r="G2841"/>
  <c r="F2841"/>
  <c r="E2841"/>
  <c r="L2840"/>
  <c r="K2840"/>
  <c r="J2840"/>
  <c r="I2840"/>
  <c r="H2840"/>
  <c r="G2840"/>
  <c r="F2840"/>
  <c r="E2840"/>
  <c r="L2839"/>
  <c r="K2839"/>
  <c r="J2839"/>
  <c r="I2839"/>
  <c r="H2839"/>
  <c r="G2839"/>
  <c r="F2839"/>
  <c r="E2839"/>
  <c r="L2838"/>
  <c r="K2838"/>
  <c r="J2838"/>
  <c r="I2838"/>
  <c r="H2838"/>
  <c r="G2838"/>
  <c r="F2838"/>
  <c r="E2838"/>
  <c r="L2837"/>
  <c r="K2837"/>
  <c r="J2837"/>
  <c r="I2837"/>
  <c r="H2837"/>
  <c r="G2837"/>
  <c r="F2837"/>
  <c r="E2837"/>
  <c r="L2836"/>
  <c r="K2836"/>
  <c r="J2836"/>
  <c r="I2836"/>
  <c r="H2836"/>
  <c r="G2836"/>
  <c r="F2836"/>
  <c r="E2836"/>
  <c r="L2835"/>
  <c r="K2835"/>
  <c r="J2835"/>
  <c r="I2835"/>
  <c r="H2835"/>
  <c r="G2835"/>
  <c r="F2835"/>
  <c r="E2835"/>
  <c r="L2834"/>
  <c r="K2834"/>
  <c r="J2834"/>
  <c r="I2834"/>
  <c r="H2834"/>
  <c r="G2834"/>
  <c r="F2834"/>
  <c r="E2834"/>
  <c r="L2833"/>
  <c r="K2833"/>
  <c r="J2833"/>
  <c r="I2833"/>
  <c r="H2833"/>
  <c r="G2833"/>
  <c r="F2833"/>
  <c r="E2833"/>
  <c r="L2832"/>
  <c r="K2832"/>
  <c r="J2832"/>
  <c r="I2832"/>
  <c r="H2832"/>
  <c r="G2832"/>
  <c r="F2832"/>
  <c r="E2832"/>
  <c r="L2831"/>
  <c r="K2831"/>
  <c r="J2831"/>
  <c r="I2831"/>
  <c r="H2831"/>
  <c r="G2831"/>
  <c r="F2831"/>
  <c r="E2831"/>
  <c r="L2830"/>
  <c r="K2830"/>
  <c r="J2830"/>
  <c r="I2830"/>
  <c r="H2830"/>
  <c r="G2830"/>
  <c r="F2830"/>
  <c r="E2830"/>
  <c r="L2829"/>
  <c r="K2829"/>
  <c r="J2829"/>
  <c r="I2829"/>
  <c r="H2829"/>
  <c r="G2829"/>
  <c r="F2829"/>
  <c r="E2829"/>
  <c r="L2828"/>
  <c r="K2828"/>
  <c r="J2828"/>
  <c r="I2828"/>
  <c r="H2828"/>
  <c r="G2828"/>
  <c r="F2828"/>
  <c r="E2828"/>
  <c r="L2827"/>
  <c r="K2827"/>
  <c r="J2827"/>
  <c r="I2827"/>
  <c r="H2827"/>
  <c r="G2827"/>
  <c r="F2827"/>
  <c r="E2827"/>
  <c r="L2826"/>
  <c r="K2826"/>
  <c r="J2826"/>
  <c r="I2826"/>
  <c r="H2826"/>
  <c r="G2826"/>
  <c r="F2826"/>
  <c r="E2826"/>
  <c r="L2825"/>
  <c r="K2825"/>
  <c r="J2825"/>
  <c r="I2825"/>
  <c r="H2825"/>
  <c r="G2825"/>
  <c r="F2825"/>
  <c r="E2825"/>
  <c r="L2824"/>
  <c r="K2824"/>
  <c r="J2824"/>
  <c r="I2824"/>
  <c r="H2824"/>
  <c r="G2824"/>
  <c r="F2824"/>
  <c r="E2824"/>
  <c r="L2823"/>
  <c r="K2823"/>
  <c r="J2823"/>
  <c r="I2823"/>
  <c r="H2823"/>
  <c r="G2823"/>
  <c r="F2823"/>
  <c r="E2823"/>
  <c r="L2822"/>
  <c r="K2822"/>
  <c r="J2822"/>
  <c r="I2822"/>
  <c r="H2822"/>
  <c r="G2822"/>
  <c r="F2822"/>
  <c r="E2822"/>
  <c r="L2821"/>
  <c r="K2821"/>
  <c r="J2821"/>
  <c r="I2821"/>
  <c r="H2821"/>
  <c r="G2821"/>
  <c r="F2821"/>
  <c r="E2821"/>
  <c r="L2820"/>
  <c r="K2820"/>
  <c r="J2820"/>
  <c r="I2820"/>
  <c r="H2820"/>
  <c r="G2820"/>
  <c r="F2820"/>
  <c r="E2820"/>
  <c r="L2819"/>
  <c r="K2819"/>
  <c r="J2819"/>
  <c r="I2819"/>
  <c r="H2819"/>
  <c r="G2819"/>
  <c r="F2819"/>
  <c r="E2819"/>
  <c r="L2818"/>
  <c r="K2818"/>
  <c r="J2818"/>
  <c r="I2818"/>
  <c r="H2818"/>
  <c r="G2818"/>
  <c r="F2818"/>
  <c r="E2818"/>
  <c r="L2817"/>
  <c r="K2817"/>
  <c r="J2817"/>
  <c r="I2817"/>
  <c r="H2817"/>
  <c r="G2817"/>
  <c r="F2817"/>
  <c r="E2817"/>
  <c r="L2816"/>
  <c r="K2816"/>
  <c r="J2816"/>
  <c r="I2816"/>
  <c r="H2816"/>
  <c r="G2816"/>
  <c r="F2816"/>
  <c r="E2816"/>
  <c r="L2815"/>
  <c r="K2815"/>
  <c r="J2815"/>
  <c r="I2815"/>
  <c r="H2815"/>
  <c r="G2815"/>
  <c r="F2815"/>
  <c r="E2815"/>
  <c r="L2814"/>
  <c r="K2814"/>
  <c r="J2814"/>
  <c r="I2814"/>
  <c r="H2814"/>
  <c r="G2814"/>
  <c r="F2814"/>
  <c r="E2814"/>
  <c r="L2813"/>
  <c r="K2813"/>
  <c r="J2813"/>
  <c r="I2813"/>
  <c r="H2813"/>
  <c r="G2813"/>
  <c r="F2813"/>
  <c r="E2813"/>
  <c r="L2812"/>
  <c r="K2812"/>
  <c r="J2812"/>
  <c r="I2812"/>
  <c r="H2812"/>
  <c r="G2812"/>
  <c r="F2812"/>
  <c r="E2812"/>
  <c r="L2811"/>
  <c r="K2811"/>
  <c r="J2811"/>
  <c r="I2811"/>
  <c r="H2811"/>
  <c r="G2811"/>
  <c r="F2811"/>
  <c r="E2811"/>
  <c r="L2810"/>
  <c r="K2810"/>
  <c r="J2810"/>
  <c r="I2810"/>
  <c r="H2810"/>
  <c r="G2810"/>
  <c r="F2810"/>
  <c r="E2810"/>
  <c r="L2809"/>
  <c r="K2809"/>
  <c r="J2809"/>
  <c r="I2809"/>
  <c r="H2809"/>
  <c r="G2809"/>
  <c r="F2809"/>
  <c r="E2809"/>
  <c r="L2808"/>
  <c r="K2808"/>
  <c r="J2808"/>
  <c r="I2808"/>
  <c r="H2808"/>
  <c r="G2808"/>
  <c r="F2808"/>
  <c r="E2808"/>
  <c r="L2807"/>
  <c r="K2807"/>
  <c r="J2807"/>
  <c r="I2807"/>
  <c r="H2807"/>
  <c r="G2807"/>
  <c r="F2807"/>
  <c r="E2807"/>
  <c r="L2806"/>
  <c r="K2806"/>
  <c r="J2806"/>
  <c r="I2806"/>
  <c r="H2806"/>
  <c r="G2806"/>
  <c r="F2806"/>
  <c r="E2806"/>
  <c r="L2805"/>
  <c r="K2805"/>
  <c r="J2805"/>
  <c r="I2805"/>
  <c r="H2805"/>
  <c r="G2805"/>
  <c r="F2805"/>
  <c r="E2805"/>
  <c r="L2804"/>
  <c r="K2804"/>
  <c r="J2804"/>
  <c r="I2804"/>
  <c r="H2804"/>
  <c r="G2804"/>
  <c r="F2804"/>
  <c r="E2804"/>
  <c r="L2803"/>
  <c r="K2803"/>
  <c r="J2803"/>
  <c r="I2803"/>
  <c r="H2803"/>
  <c r="G2803"/>
  <c r="F2803"/>
  <c r="E2803"/>
  <c r="L2802"/>
  <c r="K2802"/>
  <c r="J2802"/>
  <c r="I2802"/>
  <c r="H2802"/>
  <c r="G2802"/>
  <c r="F2802"/>
  <c r="E2802"/>
  <c r="L2801"/>
  <c r="K2801"/>
  <c r="J2801"/>
  <c r="I2801"/>
  <c r="H2801"/>
  <c r="G2801"/>
  <c r="F2801"/>
  <c r="E2801"/>
  <c r="L2800"/>
  <c r="K2800"/>
  <c r="J2800"/>
  <c r="I2800"/>
  <c r="H2800"/>
  <c r="G2800"/>
  <c r="F2800"/>
  <c r="E2800"/>
  <c r="L2799"/>
  <c r="K2799"/>
  <c r="J2799"/>
  <c r="I2799"/>
  <c r="H2799"/>
  <c r="G2799"/>
  <c r="F2799"/>
  <c r="E2799"/>
  <c r="L2798"/>
  <c r="K2798"/>
  <c r="J2798"/>
  <c r="I2798"/>
  <c r="H2798"/>
  <c r="G2798"/>
  <c r="F2798"/>
  <c r="E2798"/>
  <c r="L2797"/>
  <c r="K2797"/>
  <c r="J2797"/>
  <c r="I2797"/>
  <c r="H2797"/>
  <c r="G2797"/>
  <c r="F2797"/>
  <c r="E2797"/>
  <c r="L2796"/>
  <c r="K2796"/>
  <c r="J2796"/>
  <c r="I2796"/>
  <c r="H2796"/>
  <c r="G2796"/>
  <c r="F2796"/>
  <c r="E2796"/>
  <c r="L2795"/>
  <c r="K2795"/>
  <c r="J2795"/>
  <c r="I2795"/>
  <c r="H2795"/>
  <c r="G2795"/>
  <c r="F2795"/>
  <c r="E2795"/>
  <c r="L2794"/>
  <c r="K2794"/>
  <c r="J2794"/>
  <c r="I2794"/>
  <c r="H2794"/>
  <c r="G2794"/>
  <c r="F2794"/>
  <c r="E2794"/>
  <c r="L2793"/>
  <c r="K2793"/>
  <c r="J2793"/>
  <c r="I2793"/>
  <c r="H2793"/>
  <c r="G2793"/>
  <c r="F2793"/>
  <c r="E2793"/>
  <c r="L2792"/>
  <c r="K2792"/>
  <c r="J2792"/>
  <c r="I2792"/>
  <c r="H2792"/>
  <c r="G2792"/>
  <c r="F2792"/>
  <c r="E2792"/>
  <c r="L2791"/>
  <c r="K2791"/>
  <c r="J2791"/>
  <c r="I2791"/>
  <c r="H2791"/>
  <c r="G2791"/>
  <c r="F2791"/>
  <c r="E2791"/>
  <c r="L2790"/>
  <c r="K2790"/>
  <c r="J2790"/>
  <c r="I2790"/>
  <c r="H2790"/>
  <c r="G2790"/>
  <c r="F2790"/>
  <c r="E2790"/>
  <c r="L2789"/>
  <c r="K2789"/>
  <c r="J2789"/>
  <c r="I2789"/>
  <c r="H2789"/>
  <c r="G2789"/>
  <c r="F2789"/>
  <c r="E2789"/>
  <c r="L2788"/>
  <c r="K2788"/>
  <c r="J2788"/>
  <c r="I2788"/>
  <c r="H2788"/>
  <c r="G2788"/>
  <c r="F2788"/>
  <c r="E2788"/>
  <c r="L2787"/>
  <c r="K2787"/>
  <c r="J2787"/>
  <c r="I2787"/>
  <c r="H2787"/>
  <c r="G2787"/>
  <c r="F2787"/>
  <c r="E2787"/>
  <c r="L2786"/>
  <c r="K2786"/>
  <c r="J2786"/>
  <c r="I2786"/>
  <c r="H2786"/>
  <c r="G2786"/>
  <c r="F2786"/>
  <c r="E2786"/>
  <c r="L2785"/>
  <c r="K2785"/>
  <c r="J2785"/>
  <c r="I2785"/>
  <c r="H2785"/>
  <c r="G2785"/>
  <c r="F2785"/>
  <c r="E2785"/>
  <c r="L2784"/>
  <c r="K2784"/>
  <c r="J2784"/>
  <c r="I2784"/>
  <c r="H2784"/>
  <c r="G2784"/>
  <c r="F2784"/>
  <c r="E2784"/>
  <c r="L2783"/>
  <c r="K2783"/>
  <c r="J2783"/>
  <c r="I2783"/>
  <c r="H2783"/>
  <c r="G2783"/>
  <c r="F2783"/>
  <c r="E2783"/>
  <c r="L2782"/>
  <c r="K2782"/>
  <c r="J2782"/>
  <c r="I2782"/>
  <c r="H2782"/>
  <c r="G2782"/>
  <c r="F2782"/>
  <c r="E2782"/>
  <c r="L2781"/>
  <c r="K2781"/>
  <c r="J2781"/>
  <c r="I2781"/>
  <c r="H2781"/>
  <c r="G2781"/>
  <c r="F2781"/>
  <c r="E2781"/>
  <c r="L2780"/>
  <c r="K2780"/>
  <c r="J2780"/>
  <c r="I2780"/>
  <c r="H2780"/>
  <c r="G2780"/>
  <c r="F2780"/>
  <c r="E2780"/>
  <c r="L2779"/>
  <c r="K2779"/>
  <c r="J2779"/>
  <c r="I2779"/>
  <c r="H2779"/>
  <c r="G2779"/>
  <c r="F2779"/>
  <c r="E2779"/>
  <c r="L2778"/>
  <c r="K2778"/>
  <c r="J2778"/>
  <c r="I2778"/>
  <c r="H2778"/>
  <c r="G2778"/>
  <c r="F2778"/>
  <c r="E2778"/>
  <c r="L2777"/>
  <c r="K2777"/>
  <c r="J2777"/>
  <c r="I2777"/>
  <c r="H2777"/>
  <c r="G2777"/>
  <c r="F2777"/>
  <c r="E2777"/>
  <c r="L2776"/>
  <c r="K2776"/>
  <c r="J2776"/>
  <c r="I2776"/>
  <c r="H2776"/>
  <c r="G2776"/>
  <c r="F2776"/>
  <c r="E2776"/>
  <c r="L2775"/>
  <c r="K2775"/>
  <c r="J2775"/>
  <c r="I2775"/>
  <c r="H2775"/>
  <c r="G2775"/>
  <c r="F2775"/>
  <c r="E2775"/>
  <c r="L2774"/>
  <c r="K2774"/>
  <c r="J2774"/>
  <c r="I2774"/>
  <c r="H2774"/>
  <c r="G2774"/>
  <c r="F2774"/>
  <c r="E2774"/>
  <c r="L2773"/>
  <c r="K2773"/>
  <c r="J2773"/>
  <c r="I2773"/>
  <c r="H2773"/>
  <c r="G2773"/>
  <c r="F2773"/>
  <c r="E2773"/>
  <c r="L2772"/>
  <c r="K2772"/>
  <c r="J2772"/>
  <c r="I2772"/>
  <c r="H2772"/>
  <c r="G2772"/>
  <c r="F2772"/>
  <c r="E2772"/>
  <c r="L2771"/>
  <c r="K2771"/>
  <c r="J2771"/>
  <c r="I2771"/>
  <c r="H2771"/>
  <c r="G2771"/>
  <c r="F2771"/>
  <c r="E2771"/>
  <c r="L2770"/>
  <c r="K2770"/>
  <c r="J2770"/>
  <c r="I2770"/>
  <c r="H2770"/>
  <c r="G2770"/>
  <c r="F2770"/>
  <c r="E2770"/>
  <c r="L2769"/>
  <c r="K2769"/>
  <c r="J2769"/>
  <c r="I2769"/>
  <c r="H2769"/>
  <c r="G2769"/>
  <c r="F2769"/>
  <c r="E2769"/>
  <c r="L2768"/>
  <c r="K2768"/>
  <c r="J2768"/>
  <c r="I2768"/>
  <c r="H2768"/>
  <c r="G2768"/>
  <c r="F2768"/>
  <c r="E2768"/>
  <c r="L2767"/>
  <c r="K2767"/>
  <c r="J2767"/>
  <c r="I2767"/>
  <c r="H2767"/>
  <c r="G2767"/>
  <c r="F2767"/>
  <c r="E2767"/>
  <c r="L2766"/>
  <c r="K2766"/>
  <c r="J2766"/>
  <c r="I2766"/>
  <c r="H2766"/>
  <c r="G2766"/>
  <c r="F2766"/>
  <c r="E2766"/>
  <c r="L2765"/>
  <c r="K2765"/>
  <c r="J2765"/>
  <c r="I2765"/>
  <c r="H2765"/>
  <c r="G2765"/>
  <c r="F2765"/>
  <c r="E2765"/>
  <c r="L2764"/>
  <c r="K2764"/>
  <c r="J2764"/>
  <c r="I2764"/>
  <c r="H2764"/>
  <c r="G2764"/>
  <c r="F2764"/>
  <c r="E2764"/>
  <c r="L2763"/>
  <c r="K2763"/>
  <c r="J2763"/>
  <c r="I2763"/>
  <c r="H2763"/>
  <c r="G2763"/>
  <c r="F2763"/>
  <c r="E2763"/>
  <c r="L2762"/>
  <c r="K2762"/>
  <c r="J2762"/>
  <c r="I2762"/>
  <c r="H2762"/>
  <c r="G2762"/>
  <c r="F2762"/>
  <c r="E2762"/>
  <c r="L2761"/>
  <c r="K2761"/>
  <c r="J2761"/>
  <c r="I2761"/>
  <c r="H2761"/>
  <c r="G2761"/>
  <c r="F2761"/>
  <c r="E2761"/>
  <c r="L2760"/>
  <c r="K2760"/>
  <c r="J2760"/>
  <c r="I2760"/>
  <c r="H2760"/>
  <c r="G2760"/>
  <c r="F2760"/>
  <c r="E2760"/>
  <c r="L2759"/>
  <c r="K2759"/>
  <c r="J2759"/>
  <c r="I2759"/>
  <c r="H2759"/>
  <c r="G2759"/>
  <c r="F2759"/>
  <c r="E2759"/>
  <c r="L2758"/>
  <c r="K2758"/>
  <c r="J2758"/>
  <c r="I2758"/>
  <c r="H2758"/>
  <c r="G2758"/>
  <c r="F2758"/>
  <c r="E2758"/>
  <c r="L2757"/>
  <c r="K2757"/>
  <c r="J2757"/>
  <c r="I2757"/>
  <c r="H2757"/>
  <c r="G2757"/>
  <c r="F2757"/>
  <c r="E2757"/>
  <c r="L2756"/>
  <c r="K2756"/>
  <c r="J2756"/>
  <c r="I2756"/>
  <c r="H2756"/>
  <c r="G2756"/>
  <c r="F2756"/>
  <c r="E2756"/>
  <c r="L2755"/>
  <c r="K2755"/>
  <c r="J2755"/>
  <c r="I2755"/>
  <c r="H2755"/>
  <c r="G2755"/>
  <c r="F2755"/>
  <c r="E2755"/>
  <c r="L2754"/>
  <c r="K2754"/>
  <c r="J2754"/>
  <c r="I2754"/>
  <c r="H2754"/>
  <c r="G2754"/>
  <c r="F2754"/>
  <c r="E2754"/>
  <c r="L2753"/>
  <c r="K2753"/>
  <c r="J2753"/>
  <c r="I2753"/>
  <c r="H2753"/>
  <c r="G2753"/>
  <c r="F2753"/>
  <c r="E2753"/>
  <c r="L2752"/>
  <c r="K2752"/>
  <c r="J2752"/>
  <c r="I2752"/>
  <c r="H2752"/>
  <c r="G2752"/>
  <c r="F2752"/>
  <c r="E2752"/>
  <c r="L2751"/>
  <c r="K2751"/>
  <c r="J2751"/>
  <c r="I2751"/>
  <c r="H2751"/>
  <c r="G2751"/>
  <c r="F2751"/>
  <c r="E2751"/>
  <c r="L2750"/>
  <c r="K2750"/>
  <c r="J2750"/>
  <c r="I2750"/>
  <c r="H2750"/>
  <c r="G2750"/>
  <c r="F2750"/>
  <c r="E2750"/>
  <c r="L2749"/>
  <c r="K2749"/>
  <c r="J2749"/>
  <c r="I2749"/>
  <c r="H2749"/>
  <c r="G2749"/>
  <c r="F2749"/>
  <c r="E2749"/>
  <c r="L2748"/>
  <c r="K2748"/>
  <c r="J2748"/>
  <c r="I2748"/>
  <c r="H2748"/>
  <c r="G2748"/>
  <c r="F2748"/>
  <c r="E2748"/>
  <c r="L2747"/>
  <c r="K2747"/>
  <c r="J2747"/>
  <c r="I2747"/>
  <c r="H2747"/>
  <c r="G2747"/>
  <c r="F2747"/>
  <c r="E2747"/>
  <c r="L2746"/>
  <c r="K2746"/>
  <c r="J2746"/>
  <c r="I2746"/>
  <c r="H2746"/>
  <c r="G2746"/>
  <c r="F2746"/>
  <c r="E2746"/>
  <c r="L2745"/>
  <c r="K2745"/>
  <c r="J2745"/>
  <c r="I2745"/>
  <c r="H2745"/>
  <c r="G2745"/>
  <c r="F2745"/>
  <c r="E2745"/>
  <c r="L2744"/>
  <c r="K2744"/>
  <c r="J2744"/>
  <c r="I2744"/>
  <c r="H2744"/>
  <c r="G2744"/>
  <c r="F2744"/>
  <c r="E2744"/>
  <c r="L2743"/>
  <c r="K2743"/>
  <c r="J2743"/>
  <c r="I2743"/>
  <c r="H2743"/>
  <c r="G2743"/>
  <c r="F2743"/>
  <c r="E2743"/>
  <c r="L2742"/>
  <c r="K2742"/>
  <c r="J2742"/>
  <c r="I2742"/>
  <c r="H2742"/>
  <c r="G2742"/>
  <c r="F2742"/>
  <c r="E2742"/>
  <c r="L2741"/>
  <c r="K2741"/>
  <c r="J2741"/>
  <c r="I2741"/>
  <c r="H2741"/>
  <c r="G2741"/>
  <c r="F2741"/>
  <c r="E2741"/>
  <c r="L2740"/>
  <c r="K2740"/>
  <c r="J2740"/>
  <c r="I2740"/>
  <c r="H2740"/>
  <c r="G2740"/>
  <c r="F2740"/>
  <c r="E2740"/>
  <c r="L2739"/>
  <c r="K2739"/>
  <c r="J2739"/>
  <c r="I2739"/>
  <c r="H2739"/>
  <c r="G2739"/>
  <c r="F2739"/>
  <c r="E2739"/>
  <c r="L2738"/>
  <c r="K2738"/>
  <c r="J2738"/>
  <c r="I2738"/>
  <c r="H2738"/>
  <c r="G2738"/>
  <c r="F2738"/>
  <c r="E2738"/>
  <c r="L2737"/>
  <c r="K2737"/>
  <c r="J2737"/>
  <c r="I2737"/>
  <c r="H2737"/>
  <c r="G2737"/>
  <c r="F2737"/>
  <c r="E2737"/>
  <c r="L2736"/>
  <c r="K2736"/>
  <c r="J2736"/>
  <c r="I2736"/>
  <c r="H2736"/>
  <c r="G2736"/>
  <c r="F2736"/>
  <c r="E2736"/>
  <c r="L2735"/>
  <c r="K2735"/>
  <c r="J2735"/>
  <c r="I2735"/>
  <c r="H2735"/>
  <c r="G2735"/>
  <c r="F2735"/>
  <c r="E2735"/>
  <c r="L2734"/>
  <c r="K2734"/>
  <c r="J2734"/>
  <c r="I2734"/>
  <c r="H2734"/>
  <c r="G2734"/>
  <c r="F2734"/>
  <c r="E2734"/>
  <c r="L2733"/>
  <c r="K2733"/>
  <c r="J2733"/>
  <c r="I2733"/>
  <c r="H2733"/>
  <c r="G2733"/>
  <c r="F2733"/>
  <c r="E2733"/>
  <c r="L2732"/>
  <c r="K2732"/>
  <c r="J2732"/>
  <c r="I2732"/>
  <c r="H2732"/>
  <c r="G2732"/>
  <c r="F2732"/>
  <c r="E2732"/>
  <c r="L2731"/>
  <c r="K2731"/>
  <c r="J2731"/>
  <c r="I2731"/>
  <c r="H2731"/>
  <c r="G2731"/>
  <c r="F2731"/>
  <c r="E2731"/>
  <c r="L2730"/>
  <c r="K2730"/>
  <c r="J2730"/>
  <c r="I2730"/>
  <c r="H2730"/>
  <c r="G2730"/>
  <c r="F2730"/>
  <c r="E2730"/>
  <c r="L2729"/>
  <c r="K2729"/>
  <c r="J2729"/>
  <c r="I2729"/>
  <c r="H2729"/>
  <c r="G2729"/>
  <c r="F2729"/>
  <c r="E2729"/>
  <c r="L2728"/>
  <c r="K2728"/>
  <c r="J2728"/>
  <c r="I2728"/>
  <c r="H2728"/>
  <c r="G2728"/>
  <c r="F2728"/>
  <c r="E2728"/>
  <c r="L2727"/>
  <c r="K2727"/>
  <c r="J2727"/>
  <c r="I2727"/>
  <c r="H2727"/>
  <c r="G2727"/>
  <c r="F2727"/>
  <c r="E2727"/>
  <c r="L2726"/>
  <c r="K2726"/>
  <c r="J2726"/>
  <c r="I2726"/>
  <c r="H2726"/>
  <c r="G2726"/>
  <c r="F2726"/>
  <c r="E2726"/>
  <c r="L2725"/>
  <c r="K2725"/>
  <c r="J2725"/>
  <c r="I2725"/>
  <c r="H2725"/>
  <c r="G2725"/>
  <c r="F2725"/>
  <c r="E2725"/>
  <c r="L2724"/>
  <c r="K2724"/>
  <c r="J2724"/>
  <c r="I2724"/>
  <c r="H2724"/>
  <c r="G2724"/>
  <c r="F2724"/>
  <c r="E2724"/>
  <c r="L2723"/>
  <c r="K2723"/>
  <c r="J2723"/>
  <c r="I2723"/>
  <c r="H2723"/>
  <c r="G2723"/>
  <c r="F2723"/>
  <c r="E2723"/>
  <c r="L2722"/>
  <c r="K2722"/>
  <c r="J2722"/>
  <c r="I2722"/>
  <c r="H2722"/>
  <c r="G2722"/>
  <c r="F2722"/>
  <c r="E2722"/>
  <c r="L2721"/>
  <c r="K2721"/>
  <c r="J2721"/>
  <c r="I2721"/>
  <c r="H2721"/>
  <c r="G2721"/>
  <c r="F2721"/>
  <c r="E2721"/>
  <c r="L2720"/>
  <c r="K2720"/>
  <c r="J2720"/>
  <c r="I2720"/>
  <c r="H2720"/>
  <c r="G2720"/>
  <c r="F2720"/>
  <c r="E2720"/>
  <c r="L2719"/>
  <c r="K2719"/>
  <c r="J2719"/>
  <c r="I2719"/>
  <c r="H2719"/>
  <c r="G2719"/>
  <c r="F2719"/>
  <c r="E2719"/>
  <c r="L2718"/>
  <c r="K2718"/>
  <c r="J2718"/>
  <c r="I2718"/>
  <c r="H2718"/>
  <c r="G2718"/>
  <c r="F2718"/>
  <c r="E2718"/>
  <c r="L2717"/>
  <c r="K2717"/>
  <c r="J2717"/>
  <c r="I2717"/>
  <c r="H2717"/>
  <c r="G2717"/>
  <c r="F2717"/>
  <c r="E2717"/>
  <c r="L2716"/>
  <c r="K2716"/>
  <c r="J2716"/>
  <c r="I2716"/>
  <c r="H2716"/>
  <c r="G2716"/>
  <c r="F2716"/>
  <c r="E2716"/>
  <c r="L2715"/>
  <c r="K2715"/>
  <c r="J2715"/>
  <c r="I2715"/>
  <c r="H2715"/>
  <c r="G2715"/>
  <c r="F2715"/>
  <c r="E2715"/>
  <c r="L2714"/>
  <c r="K2714"/>
  <c r="J2714"/>
  <c r="I2714"/>
  <c r="H2714"/>
  <c r="G2714"/>
  <c r="F2714"/>
  <c r="E2714"/>
  <c r="L2713"/>
  <c r="K2713"/>
  <c r="J2713"/>
  <c r="I2713"/>
  <c r="H2713"/>
  <c r="G2713"/>
  <c r="F2713"/>
  <c r="E2713"/>
  <c r="L2712"/>
  <c r="K2712"/>
  <c r="J2712"/>
  <c r="I2712"/>
  <c r="H2712"/>
  <c r="G2712"/>
  <c r="F2712"/>
  <c r="E2712"/>
  <c r="L2711"/>
  <c r="K2711"/>
  <c r="J2711"/>
  <c r="I2711"/>
  <c r="H2711"/>
  <c r="G2711"/>
  <c r="F2711"/>
  <c r="E2711"/>
  <c r="L2710"/>
  <c r="K2710"/>
  <c r="J2710"/>
  <c r="I2710"/>
  <c r="H2710"/>
  <c r="G2710"/>
  <c r="F2710"/>
  <c r="E2710"/>
  <c r="L2709"/>
  <c r="K2709"/>
  <c r="J2709"/>
  <c r="I2709"/>
  <c r="H2709"/>
  <c r="G2709"/>
  <c r="F2709"/>
  <c r="E2709"/>
  <c r="L2708"/>
  <c r="K2708"/>
  <c r="J2708"/>
  <c r="I2708"/>
  <c r="H2708"/>
  <c r="G2708"/>
  <c r="F2708"/>
  <c r="E2708"/>
  <c r="L2707"/>
  <c r="K2707"/>
  <c r="J2707"/>
  <c r="I2707"/>
  <c r="H2707"/>
  <c r="G2707"/>
  <c r="F2707"/>
  <c r="E2707"/>
  <c r="L2706"/>
  <c r="K2706"/>
  <c r="J2706"/>
  <c r="I2706"/>
  <c r="H2706"/>
  <c r="G2706"/>
  <c r="F2706"/>
  <c r="E2706"/>
  <c r="L2705"/>
  <c r="K2705"/>
  <c r="J2705"/>
  <c r="I2705"/>
  <c r="H2705"/>
  <c r="G2705"/>
  <c r="F2705"/>
  <c r="E2705"/>
  <c r="L2704"/>
  <c r="K2704"/>
  <c r="J2704"/>
  <c r="I2704"/>
  <c r="H2704"/>
  <c r="G2704"/>
  <c r="F2704"/>
  <c r="E2704"/>
  <c r="L2703"/>
  <c r="K2703"/>
  <c r="J2703"/>
  <c r="I2703"/>
  <c r="H2703"/>
  <c r="G2703"/>
  <c r="F2703"/>
  <c r="E2703"/>
  <c r="L2702"/>
  <c r="K2702"/>
  <c r="J2702"/>
  <c r="I2702"/>
  <c r="H2702"/>
  <c r="G2702"/>
  <c r="F2702"/>
  <c r="E2702"/>
  <c r="L2701"/>
  <c r="K2701"/>
  <c r="J2701"/>
  <c r="I2701"/>
  <c r="H2701"/>
  <c r="G2701"/>
  <c r="F2701"/>
  <c r="E2701"/>
  <c r="L2700"/>
  <c r="K2700"/>
  <c r="J2700"/>
  <c r="I2700"/>
  <c r="H2700"/>
  <c r="G2700"/>
  <c r="F2700"/>
  <c r="E2700"/>
  <c r="L2699"/>
  <c r="K2699"/>
  <c r="J2699"/>
  <c r="I2699"/>
  <c r="H2699"/>
  <c r="G2699"/>
  <c r="F2699"/>
  <c r="E2699"/>
  <c r="L2698"/>
  <c r="K2698"/>
  <c r="J2698"/>
  <c r="I2698"/>
  <c r="H2698"/>
  <c r="G2698"/>
  <c r="F2698"/>
  <c r="E2698"/>
  <c r="L2697"/>
  <c r="K2697"/>
  <c r="J2697"/>
  <c r="I2697"/>
  <c r="H2697"/>
  <c r="G2697"/>
  <c r="F2697"/>
  <c r="E2697"/>
  <c r="L2696"/>
  <c r="K2696"/>
  <c r="J2696"/>
  <c r="I2696"/>
  <c r="H2696"/>
  <c r="G2696"/>
  <c r="F2696"/>
  <c r="E2696"/>
  <c r="L2695"/>
  <c r="K2695"/>
  <c r="J2695"/>
  <c r="I2695"/>
  <c r="H2695"/>
  <c r="G2695"/>
  <c r="F2695"/>
  <c r="E2695"/>
  <c r="L2694"/>
  <c r="K2694"/>
  <c r="J2694"/>
  <c r="I2694"/>
  <c r="H2694"/>
  <c r="G2694"/>
  <c r="F2694"/>
  <c r="E2694"/>
  <c r="L2693"/>
  <c r="K2693"/>
  <c r="J2693"/>
  <c r="I2693"/>
  <c r="H2693"/>
  <c r="G2693"/>
  <c r="F2693"/>
  <c r="E2693"/>
  <c r="L2692"/>
  <c r="K2692"/>
  <c r="J2692"/>
  <c r="I2692"/>
  <c r="H2692"/>
  <c r="G2692"/>
  <c r="F2692"/>
  <c r="E2692"/>
  <c r="L2691"/>
  <c r="K2691"/>
  <c r="J2691"/>
  <c r="I2691"/>
  <c r="H2691"/>
  <c r="G2691"/>
  <c r="F2691"/>
  <c r="E2691"/>
  <c r="L2690"/>
  <c r="K2690"/>
  <c r="J2690"/>
  <c r="I2690"/>
  <c r="H2690"/>
  <c r="G2690"/>
  <c r="F2690"/>
  <c r="E2690"/>
  <c r="L2689"/>
  <c r="K2689"/>
  <c r="J2689"/>
  <c r="I2689"/>
  <c r="H2689"/>
  <c r="G2689"/>
  <c r="F2689"/>
  <c r="E2689"/>
  <c r="L2688"/>
  <c r="K2688"/>
  <c r="J2688"/>
  <c r="I2688"/>
  <c r="H2688"/>
  <c r="G2688"/>
  <c r="F2688"/>
  <c r="E2688"/>
  <c r="L2687"/>
  <c r="K2687"/>
  <c r="J2687"/>
  <c r="I2687"/>
  <c r="H2687"/>
  <c r="G2687"/>
  <c r="F2687"/>
  <c r="E2687"/>
  <c r="L2686"/>
  <c r="K2686"/>
  <c r="J2686"/>
  <c r="I2686"/>
  <c r="H2686"/>
  <c r="G2686"/>
  <c r="F2686"/>
  <c r="E2686"/>
  <c r="L2685"/>
  <c r="K2685"/>
  <c r="J2685"/>
  <c r="I2685"/>
  <c r="H2685"/>
  <c r="G2685"/>
  <c r="F2685"/>
  <c r="E2685"/>
  <c r="L2684"/>
  <c r="K2684"/>
  <c r="J2684"/>
  <c r="I2684"/>
  <c r="H2684"/>
  <c r="G2684"/>
  <c r="F2684"/>
  <c r="E2684"/>
  <c r="L2683"/>
  <c r="K2683"/>
  <c r="J2683"/>
  <c r="I2683"/>
  <c r="H2683"/>
  <c r="G2683"/>
  <c r="F2683"/>
  <c r="E2683"/>
  <c r="L2682"/>
  <c r="K2682"/>
  <c r="J2682"/>
  <c r="I2682"/>
  <c r="H2682"/>
  <c r="G2682"/>
  <c r="F2682"/>
  <c r="E2682"/>
  <c r="L2681"/>
  <c r="K2681"/>
  <c r="J2681"/>
  <c r="I2681"/>
  <c r="H2681"/>
  <c r="G2681"/>
  <c r="F2681"/>
  <c r="E2681"/>
  <c r="L2680"/>
  <c r="K2680"/>
  <c r="J2680"/>
  <c r="I2680"/>
  <c r="H2680"/>
  <c r="G2680"/>
  <c r="F2680"/>
  <c r="E2680"/>
  <c r="L2679"/>
  <c r="K2679"/>
  <c r="J2679"/>
  <c r="I2679"/>
  <c r="H2679"/>
  <c r="G2679"/>
  <c r="F2679"/>
  <c r="E2679"/>
  <c r="L2678"/>
  <c r="K2678"/>
  <c r="J2678"/>
  <c r="I2678"/>
  <c r="H2678"/>
  <c r="G2678"/>
  <c r="F2678"/>
  <c r="E2678"/>
  <c r="L2677"/>
  <c r="K2677"/>
  <c r="J2677"/>
  <c r="I2677"/>
  <c r="H2677"/>
  <c r="G2677"/>
  <c r="F2677"/>
  <c r="E2677"/>
  <c r="L2676"/>
  <c r="K2676"/>
  <c r="J2676"/>
  <c r="I2676"/>
  <c r="H2676"/>
  <c r="G2676"/>
  <c r="F2676"/>
  <c r="E2676"/>
  <c r="L2675"/>
  <c r="K2675"/>
  <c r="J2675"/>
  <c r="I2675"/>
  <c r="H2675"/>
  <c r="G2675"/>
  <c r="F2675"/>
  <c r="E2675"/>
  <c r="L2674"/>
  <c r="K2674"/>
  <c r="J2674"/>
  <c r="I2674"/>
  <c r="H2674"/>
  <c r="G2674"/>
  <c r="F2674"/>
  <c r="E2674"/>
  <c r="L2673"/>
  <c r="K2673"/>
  <c r="J2673"/>
  <c r="I2673"/>
  <c r="H2673"/>
  <c r="G2673"/>
  <c r="F2673"/>
  <c r="E2673"/>
  <c r="L2672"/>
  <c r="K2672"/>
  <c r="J2672"/>
  <c r="I2672"/>
  <c r="H2672"/>
  <c r="G2672"/>
  <c r="F2672"/>
  <c r="E2672"/>
  <c r="L2671"/>
  <c r="K2671"/>
  <c r="J2671"/>
  <c r="I2671"/>
  <c r="H2671"/>
  <c r="G2671"/>
  <c r="F2671"/>
  <c r="E2671"/>
  <c r="L2670"/>
  <c r="K2670"/>
  <c r="J2670"/>
  <c r="I2670"/>
  <c r="H2670"/>
  <c r="G2670"/>
  <c r="F2670"/>
  <c r="E2670"/>
  <c r="L2669"/>
  <c r="K2669"/>
  <c r="J2669"/>
  <c r="I2669"/>
  <c r="H2669"/>
  <c r="G2669"/>
  <c r="F2669"/>
  <c r="E2669"/>
  <c r="L2668"/>
  <c r="K2668"/>
  <c r="J2668"/>
  <c r="I2668"/>
  <c r="H2668"/>
  <c r="G2668"/>
  <c r="F2668"/>
  <c r="E2668"/>
  <c r="L2667"/>
  <c r="K2667"/>
  <c r="J2667"/>
  <c r="I2667"/>
  <c r="H2667"/>
  <c r="G2667"/>
  <c r="F2667"/>
  <c r="E2667"/>
  <c r="L2666"/>
  <c r="K2666"/>
  <c r="J2666"/>
  <c r="I2666"/>
  <c r="H2666"/>
  <c r="G2666"/>
  <c r="F2666"/>
  <c r="E2666"/>
  <c r="L2665"/>
  <c r="K2665"/>
  <c r="J2665"/>
  <c r="I2665"/>
  <c r="H2665"/>
  <c r="G2665"/>
  <c r="F2665"/>
  <c r="E2665"/>
  <c r="L2664"/>
  <c r="K2664"/>
  <c r="J2664"/>
  <c r="I2664"/>
  <c r="H2664"/>
  <c r="G2664"/>
  <c r="F2664"/>
  <c r="E2664"/>
  <c r="L2663"/>
  <c r="K2663"/>
  <c r="J2663"/>
  <c r="I2663"/>
  <c r="H2663"/>
  <c r="G2663"/>
  <c r="F2663"/>
  <c r="E2663"/>
  <c r="L2662"/>
  <c r="K2662"/>
  <c r="J2662"/>
  <c r="I2662"/>
  <c r="H2662"/>
  <c r="G2662"/>
  <c r="F2662"/>
  <c r="E2662"/>
  <c r="L2661"/>
  <c r="K2661"/>
  <c r="J2661"/>
  <c r="I2661"/>
  <c r="H2661"/>
  <c r="G2661"/>
  <c r="F2661"/>
  <c r="E2661"/>
  <c r="L2660"/>
  <c r="K2660"/>
  <c r="J2660"/>
  <c r="I2660"/>
  <c r="H2660"/>
  <c r="G2660"/>
  <c r="F2660"/>
  <c r="E2660"/>
  <c r="L2659"/>
  <c r="K2659"/>
  <c r="J2659"/>
  <c r="I2659"/>
  <c r="H2659"/>
  <c r="G2659"/>
  <c r="F2659"/>
  <c r="E2659"/>
  <c r="L2658"/>
  <c r="K2658"/>
  <c r="J2658"/>
  <c r="I2658"/>
  <c r="H2658"/>
  <c r="G2658"/>
  <c r="F2658"/>
  <c r="E2658"/>
  <c r="L2657"/>
  <c r="K2657"/>
  <c r="J2657"/>
  <c r="I2657"/>
  <c r="H2657"/>
  <c r="G2657"/>
  <c r="F2657"/>
  <c r="E2657"/>
  <c r="L2656"/>
  <c r="K2656"/>
  <c r="J2656"/>
  <c r="I2656"/>
  <c r="H2656"/>
  <c r="G2656"/>
  <c r="F2656"/>
  <c r="E2656"/>
  <c r="L2655"/>
  <c r="K2655"/>
  <c r="J2655"/>
  <c r="I2655"/>
  <c r="H2655"/>
  <c r="G2655"/>
  <c r="F2655"/>
  <c r="E2655"/>
  <c r="L2654"/>
  <c r="K2654"/>
  <c r="J2654"/>
  <c r="I2654"/>
  <c r="H2654"/>
  <c r="G2654"/>
  <c r="F2654"/>
  <c r="E2654"/>
  <c r="L2653"/>
  <c r="K2653"/>
  <c r="J2653"/>
  <c r="I2653"/>
  <c r="H2653"/>
  <c r="G2653"/>
  <c r="F2653"/>
  <c r="E2653"/>
  <c r="L2652"/>
  <c r="K2652"/>
  <c r="J2652"/>
  <c r="I2652"/>
  <c r="H2652"/>
  <c r="G2652"/>
  <c r="F2652"/>
  <c r="E2652"/>
  <c r="L2651"/>
  <c r="K2651"/>
  <c r="J2651"/>
  <c r="I2651"/>
  <c r="H2651"/>
  <c r="G2651"/>
  <c r="F2651"/>
  <c r="E2651"/>
  <c r="L2650"/>
  <c r="K2650"/>
  <c r="J2650"/>
  <c r="I2650"/>
  <c r="H2650"/>
  <c r="G2650"/>
  <c r="F2650"/>
  <c r="E2650"/>
  <c r="L2649"/>
  <c r="K2649"/>
  <c r="J2649"/>
  <c r="I2649"/>
  <c r="H2649"/>
  <c r="G2649"/>
  <c r="F2649"/>
  <c r="E2649"/>
  <c r="L2648"/>
  <c r="K2648"/>
  <c r="J2648"/>
  <c r="I2648"/>
  <c r="H2648"/>
  <c r="G2648"/>
  <c r="F2648"/>
  <c r="E2648"/>
  <c r="L2647"/>
  <c r="K2647"/>
  <c r="J2647"/>
  <c r="I2647"/>
  <c r="H2647"/>
  <c r="G2647"/>
  <c r="F2647"/>
  <c r="E2647"/>
  <c r="L2646"/>
  <c r="K2646"/>
  <c r="J2646"/>
  <c r="I2646"/>
  <c r="H2646"/>
  <c r="G2646"/>
  <c r="F2646"/>
  <c r="E2646"/>
  <c r="L2645"/>
  <c r="K2645"/>
  <c r="J2645"/>
  <c r="I2645"/>
  <c r="H2645"/>
  <c r="G2645"/>
  <c r="F2645"/>
  <c r="E2645"/>
  <c r="L2644"/>
  <c r="K2644"/>
  <c r="J2644"/>
  <c r="I2644"/>
  <c r="H2644"/>
  <c r="G2644"/>
  <c r="F2644"/>
  <c r="E2644"/>
  <c r="L2643"/>
  <c r="K2643"/>
  <c r="J2643"/>
  <c r="I2643"/>
  <c r="H2643"/>
  <c r="G2643"/>
  <c r="F2643"/>
  <c r="E2643"/>
  <c r="L2642"/>
  <c r="K2642"/>
  <c r="J2642"/>
  <c r="I2642"/>
  <c r="H2642"/>
  <c r="G2642"/>
  <c r="F2642"/>
  <c r="E2642"/>
  <c r="L2641"/>
  <c r="K2641"/>
  <c r="J2641"/>
  <c r="I2641"/>
  <c r="H2641"/>
  <c r="G2641"/>
  <c r="F2641"/>
  <c r="E2641"/>
  <c r="L2640"/>
  <c r="K2640"/>
  <c r="J2640"/>
  <c r="I2640"/>
  <c r="H2640"/>
  <c r="G2640"/>
  <c r="F2640"/>
  <c r="E2640"/>
  <c r="L2639"/>
  <c r="K2639"/>
  <c r="J2639"/>
  <c r="I2639"/>
  <c r="H2639"/>
  <c r="G2639"/>
  <c r="F2639"/>
  <c r="E2639"/>
  <c r="L2638"/>
  <c r="K2638"/>
  <c r="J2638"/>
  <c r="I2638"/>
  <c r="H2638"/>
  <c r="G2638"/>
  <c r="F2638"/>
  <c r="E2638"/>
  <c r="L2637"/>
  <c r="K2637"/>
  <c r="J2637"/>
  <c r="I2637"/>
  <c r="H2637"/>
  <c r="G2637"/>
  <c r="F2637"/>
  <c r="E2637"/>
  <c r="L2636"/>
  <c r="K2636"/>
  <c r="J2636"/>
  <c r="I2636"/>
  <c r="H2636"/>
  <c r="G2636"/>
  <c r="F2636"/>
  <c r="E2636"/>
  <c r="L2635"/>
  <c r="K2635"/>
  <c r="J2635"/>
  <c r="I2635"/>
  <c r="H2635"/>
  <c r="G2635"/>
  <c r="F2635"/>
  <c r="E2635"/>
  <c r="L2634"/>
  <c r="K2634"/>
  <c r="J2634"/>
  <c r="I2634"/>
  <c r="H2634"/>
  <c r="G2634"/>
  <c r="F2634"/>
  <c r="E2634"/>
  <c r="L2633"/>
  <c r="K2633"/>
  <c r="J2633"/>
  <c r="I2633"/>
  <c r="H2633"/>
  <c r="G2633"/>
  <c r="F2633"/>
  <c r="E2633"/>
  <c r="L2632"/>
  <c r="K2632"/>
  <c r="J2632"/>
  <c r="I2632"/>
  <c r="H2632"/>
  <c r="G2632"/>
  <c r="F2632"/>
  <c r="E2632"/>
  <c r="L2631"/>
  <c r="K2631"/>
  <c r="J2631"/>
  <c r="I2631"/>
  <c r="H2631"/>
  <c r="G2631"/>
  <c r="F2631"/>
  <c r="E2631"/>
  <c r="L2630"/>
  <c r="K2630"/>
  <c r="J2630"/>
  <c r="I2630"/>
  <c r="H2630"/>
  <c r="G2630"/>
  <c r="F2630"/>
  <c r="E2630"/>
  <c r="L2629"/>
  <c r="K2629"/>
  <c r="J2629"/>
  <c r="I2629"/>
  <c r="H2629"/>
  <c r="G2629"/>
  <c r="F2629"/>
  <c r="E2629"/>
  <c r="L2628"/>
  <c r="K2628"/>
  <c r="J2628"/>
  <c r="I2628"/>
  <c r="H2628"/>
  <c r="G2628"/>
  <c r="F2628"/>
  <c r="E2628"/>
  <c r="L2627"/>
  <c r="K2627"/>
  <c r="J2627"/>
  <c r="I2627"/>
  <c r="H2627"/>
  <c r="G2627"/>
  <c r="F2627"/>
  <c r="E2627"/>
  <c r="L2626"/>
  <c r="K2626"/>
  <c r="J2626"/>
  <c r="I2626"/>
  <c r="H2626"/>
  <c r="G2626"/>
  <c r="F2626"/>
  <c r="E2626"/>
  <c r="L2625"/>
  <c r="K2625"/>
  <c r="J2625"/>
  <c r="I2625"/>
  <c r="H2625"/>
  <c r="G2625"/>
  <c r="F2625"/>
  <c r="E2625"/>
  <c r="L2624"/>
  <c r="K2624"/>
  <c r="J2624"/>
  <c r="I2624"/>
  <c r="H2624"/>
  <c r="G2624"/>
  <c r="F2624"/>
  <c r="E2624"/>
  <c r="L2623"/>
  <c r="K2623"/>
  <c r="J2623"/>
  <c r="I2623"/>
  <c r="H2623"/>
  <c r="G2623"/>
  <c r="F2623"/>
  <c r="E2623"/>
  <c r="L2622"/>
  <c r="K2622"/>
  <c r="J2622"/>
  <c r="I2622"/>
  <c r="H2622"/>
  <c r="G2622"/>
  <c r="F2622"/>
  <c r="E2622"/>
  <c r="L2621"/>
  <c r="K2621"/>
  <c r="J2621"/>
  <c r="I2621"/>
  <c r="H2621"/>
  <c r="G2621"/>
  <c r="F2621"/>
  <c r="E2621"/>
  <c r="L2620"/>
  <c r="K2620"/>
  <c r="J2620"/>
  <c r="I2620"/>
  <c r="H2620"/>
  <c r="G2620"/>
  <c r="F2620"/>
  <c r="E2620"/>
  <c r="L2619"/>
  <c r="K2619"/>
  <c r="J2619"/>
  <c r="I2619"/>
  <c r="H2619"/>
  <c r="G2619"/>
  <c r="F2619"/>
  <c r="E2619"/>
  <c r="L2618"/>
  <c r="K2618"/>
  <c r="J2618"/>
  <c r="I2618"/>
  <c r="H2618"/>
  <c r="G2618"/>
  <c r="F2618"/>
  <c r="E2618"/>
  <c r="L2617"/>
  <c r="K2617"/>
  <c r="J2617"/>
  <c r="I2617"/>
  <c r="H2617"/>
  <c r="G2617"/>
  <c r="F2617"/>
  <c r="E2617"/>
  <c r="L2616"/>
  <c r="K2616"/>
  <c r="J2616"/>
  <c r="I2616"/>
  <c r="H2616"/>
  <c r="G2616"/>
  <c r="F2616"/>
  <c r="E2616"/>
  <c r="L2615"/>
  <c r="K2615"/>
  <c r="J2615"/>
  <c r="I2615"/>
  <c r="H2615"/>
  <c r="G2615"/>
  <c r="F2615"/>
  <c r="E2615"/>
  <c r="L2614"/>
  <c r="K2614"/>
  <c r="J2614"/>
  <c r="I2614"/>
  <c r="H2614"/>
  <c r="G2614"/>
  <c r="F2614"/>
  <c r="E2614"/>
  <c r="L2613"/>
  <c r="K2613"/>
  <c r="J2613"/>
  <c r="I2613"/>
  <c r="H2613"/>
  <c r="G2613"/>
  <c r="F2613"/>
  <c r="E2613"/>
  <c r="L2612"/>
  <c r="K2612"/>
  <c r="J2612"/>
  <c r="I2612"/>
  <c r="H2612"/>
  <c r="G2612"/>
  <c r="F2612"/>
  <c r="E2612"/>
  <c r="L2611"/>
  <c r="K2611"/>
  <c r="J2611"/>
  <c r="I2611"/>
  <c r="H2611"/>
  <c r="G2611"/>
  <c r="F2611"/>
  <c r="E2611"/>
  <c r="L2610"/>
  <c r="K2610"/>
  <c r="J2610"/>
  <c r="I2610"/>
  <c r="H2610"/>
  <c r="G2610"/>
  <c r="F2610"/>
  <c r="E2610"/>
  <c r="L2609"/>
  <c r="K2609"/>
  <c r="J2609"/>
  <c r="I2609"/>
  <c r="H2609"/>
  <c r="G2609"/>
  <c r="F2609"/>
  <c r="E2609"/>
  <c r="L2608"/>
  <c r="K2608"/>
  <c r="J2608"/>
  <c r="I2608"/>
  <c r="H2608"/>
  <c r="G2608"/>
  <c r="F2608"/>
  <c r="E2608"/>
  <c r="L2607"/>
  <c r="K2607"/>
  <c r="J2607"/>
  <c r="I2607"/>
  <c r="H2607"/>
  <c r="G2607"/>
  <c r="F2607"/>
  <c r="E2607"/>
  <c r="L2606"/>
  <c r="K2606"/>
  <c r="J2606"/>
  <c r="I2606"/>
  <c r="H2606"/>
  <c r="G2606"/>
  <c r="F2606"/>
  <c r="E2606"/>
  <c r="L2605"/>
  <c r="K2605"/>
  <c r="J2605"/>
  <c r="I2605"/>
  <c r="H2605"/>
  <c r="G2605"/>
  <c r="F2605"/>
  <c r="E2605"/>
  <c r="L2604"/>
  <c r="K2604"/>
  <c r="J2604"/>
  <c r="I2604"/>
  <c r="H2604"/>
  <c r="G2604"/>
  <c r="F2604"/>
  <c r="E2604"/>
  <c r="L2603"/>
  <c r="K2603"/>
  <c r="J2603"/>
  <c r="I2603"/>
  <c r="H2603"/>
  <c r="G2603"/>
  <c r="F2603"/>
  <c r="E2603"/>
  <c r="L2602"/>
  <c r="K2602"/>
  <c r="J2602"/>
  <c r="I2602"/>
  <c r="H2602"/>
  <c r="G2602"/>
  <c r="F2602"/>
  <c r="E2602"/>
  <c r="L2601"/>
  <c r="K2601"/>
  <c r="J2601"/>
  <c r="I2601"/>
  <c r="H2601"/>
  <c r="G2601"/>
  <c r="F2601"/>
  <c r="E2601"/>
  <c r="L2600"/>
  <c r="K2600"/>
  <c r="J2600"/>
  <c r="I2600"/>
  <c r="H2600"/>
  <c r="G2600"/>
  <c r="F2600"/>
  <c r="E2600"/>
  <c r="L2599"/>
  <c r="K2599"/>
  <c r="J2599"/>
  <c r="I2599"/>
  <c r="H2599"/>
  <c r="G2599"/>
  <c r="F2599"/>
  <c r="E2599"/>
  <c r="L2598"/>
  <c r="K2598"/>
  <c r="J2598"/>
  <c r="I2598"/>
  <c r="H2598"/>
  <c r="G2598"/>
  <c r="F2598"/>
  <c r="E2598"/>
  <c r="L2597"/>
  <c r="K2597"/>
  <c r="J2597"/>
  <c r="I2597"/>
  <c r="H2597"/>
  <c r="G2597"/>
  <c r="F2597"/>
  <c r="E2597"/>
  <c r="L2596"/>
  <c r="K2596"/>
  <c r="J2596"/>
  <c r="I2596"/>
  <c r="H2596"/>
  <c r="G2596"/>
  <c r="F2596"/>
  <c r="E2596"/>
  <c r="L2595"/>
  <c r="K2595"/>
  <c r="J2595"/>
  <c r="I2595"/>
  <c r="H2595"/>
  <c r="G2595"/>
  <c r="F2595"/>
  <c r="E2595"/>
  <c r="L2594"/>
  <c r="K2594"/>
  <c r="J2594"/>
  <c r="I2594"/>
  <c r="H2594"/>
  <c r="G2594"/>
  <c r="F2594"/>
  <c r="E2594"/>
  <c r="L2593"/>
  <c r="K2593"/>
  <c r="J2593"/>
  <c r="I2593"/>
  <c r="H2593"/>
  <c r="G2593"/>
  <c r="F2593"/>
  <c r="E2593"/>
  <c r="L2592"/>
  <c r="K2592"/>
  <c r="J2592"/>
  <c r="I2592"/>
  <c r="H2592"/>
  <c r="G2592"/>
  <c r="F2592"/>
  <c r="E2592"/>
  <c r="L2591"/>
  <c r="K2591"/>
  <c r="J2591"/>
  <c r="I2591"/>
  <c r="H2591"/>
  <c r="G2591"/>
  <c r="F2591"/>
  <c r="E2591"/>
  <c r="L2590"/>
  <c r="K2590"/>
  <c r="J2590"/>
  <c r="I2590"/>
  <c r="H2590"/>
  <c r="G2590"/>
  <c r="F2590"/>
  <c r="E2590"/>
  <c r="L2589"/>
  <c r="K2589"/>
  <c r="J2589"/>
  <c r="I2589"/>
  <c r="H2589"/>
  <c r="G2589"/>
  <c r="F2589"/>
  <c r="E2589"/>
  <c r="L2588"/>
  <c r="K2588"/>
  <c r="J2588"/>
  <c r="I2588"/>
  <c r="H2588"/>
  <c r="G2588"/>
  <c r="F2588"/>
  <c r="E2588"/>
  <c r="L2587"/>
  <c r="K2587"/>
  <c r="J2587"/>
  <c r="I2587"/>
  <c r="H2587"/>
  <c r="G2587"/>
  <c r="F2587"/>
  <c r="E2587"/>
  <c r="L2586"/>
  <c r="K2586"/>
  <c r="J2586"/>
  <c r="I2586"/>
  <c r="H2586"/>
  <c r="G2586"/>
  <c r="F2586"/>
  <c r="E2586"/>
  <c r="L2585"/>
  <c r="K2585"/>
  <c r="J2585"/>
  <c r="I2585"/>
  <c r="H2585"/>
  <c r="G2585"/>
  <c r="F2585"/>
  <c r="E2585"/>
  <c r="L2584"/>
  <c r="K2584"/>
  <c r="J2584"/>
  <c r="I2584"/>
  <c r="H2584"/>
  <c r="G2584"/>
  <c r="F2584"/>
  <c r="E2584"/>
  <c r="L2583"/>
  <c r="K2583"/>
  <c r="J2583"/>
  <c r="I2583"/>
  <c r="H2583"/>
  <c r="G2583"/>
  <c r="F2583"/>
  <c r="E2583"/>
  <c r="L2582"/>
  <c r="K2582"/>
  <c r="J2582"/>
  <c r="I2582"/>
  <c r="H2582"/>
  <c r="G2582"/>
  <c r="F2582"/>
  <c r="E2582"/>
  <c r="L2581"/>
  <c r="K2581"/>
  <c r="J2581"/>
  <c r="I2581"/>
  <c r="H2581"/>
  <c r="G2581"/>
  <c r="F2581"/>
  <c r="E2581"/>
  <c r="L2580"/>
  <c r="K2580"/>
  <c r="J2580"/>
  <c r="I2580"/>
  <c r="H2580"/>
  <c r="G2580"/>
  <c r="F2580"/>
  <c r="E2580"/>
  <c r="L2579"/>
  <c r="K2579"/>
  <c r="J2579"/>
  <c r="I2579"/>
  <c r="H2579"/>
  <c r="G2579"/>
  <c r="F2579"/>
  <c r="E2579"/>
  <c r="L2578"/>
  <c r="K2578"/>
  <c r="J2578"/>
  <c r="I2578"/>
  <c r="H2578"/>
  <c r="G2578"/>
  <c r="F2578"/>
  <c r="E2578"/>
  <c r="L2577"/>
  <c r="K2577"/>
  <c r="J2577"/>
  <c r="I2577"/>
  <c r="H2577"/>
  <c r="G2577"/>
  <c r="F2577"/>
  <c r="E2577"/>
  <c r="L2576"/>
  <c r="K2576"/>
  <c r="J2576"/>
  <c r="I2576"/>
  <c r="H2576"/>
  <c r="G2576"/>
  <c r="F2576"/>
  <c r="E2576"/>
  <c r="L2575"/>
  <c r="K2575"/>
  <c r="J2575"/>
  <c r="I2575"/>
  <c r="H2575"/>
  <c r="G2575"/>
  <c r="F2575"/>
  <c r="E2575"/>
  <c r="L2574"/>
  <c r="K2574"/>
  <c r="J2574"/>
  <c r="I2574"/>
  <c r="H2574"/>
  <c r="G2574"/>
  <c r="F2574"/>
  <c r="E2574"/>
  <c r="L2573"/>
  <c r="K2573"/>
  <c r="J2573"/>
  <c r="I2573"/>
  <c r="H2573"/>
  <c r="G2573"/>
  <c r="F2573"/>
  <c r="E2573"/>
  <c r="L2572"/>
  <c r="K2572"/>
  <c r="J2572"/>
  <c r="I2572"/>
  <c r="H2572"/>
  <c r="G2572"/>
  <c r="F2572"/>
  <c r="E2572"/>
  <c r="L2571"/>
  <c r="K2571"/>
  <c r="J2571"/>
  <c r="I2571"/>
  <c r="H2571"/>
  <c r="G2571"/>
  <c r="F2571"/>
  <c r="E2571"/>
  <c r="L2570"/>
  <c r="K2570"/>
  <c r="J2570"/>
  <c r="I2570"/>
  <c r="H2570"/>
  <c r="G2570"/>
  <c r="F2570"/>
  <c r="E2570"/>
  <c r="L2569"/>
  <c r="K2569"/>
  <c r="J2569"/>
  <c r="I2569"/>
  <c r="H2569"/>
  <c r="G2569"/>
  <c r="F2569"/>
  <c r="E2569"/>
  <c r="L2568"/>
  <c r="K2568"/>
  <c r="J2568"/>
  <c r="I2568"/>
  <c r="H2568"/>
  <c r="G2568"/>
  <c r="F2568"/>
  <c r="E2568"/>
  <c r="L2567"/>
  <c r="K2567"/>
  <c r="J2567"/>
  <c r="I2567"/>
  <c r="H2567"/>
  <c r="G2567"/>
  <c r="F2567"/>
  <c r="E2567"/>
  <c r="L2566"/>
  <c r="K2566"/>
  <c r="J2566"/>
  <c r="I2566"/>
  <c r="H2566"/>
  <c r="G2566"/>
  <c r="F2566"/>
  <c r="E2566"/>
  <c r="L2565"/>
  <c r="K2565"/>
  <c r="J2565"/>
  <c r="I2565"/>
  <c r="H2565"/>
  <c r="G2565"/>
  <c r="F2565"/>
  <c r="E2565"/>
  <c r="L2564"/>
  <c r="K2564"/>
  <c r="J2564"/>
  <c r="I2564"/>
  <c r="H2564"/>
  <c r="G2564"/>
  <c r="F2564"/>
  <c r="E2564"/>
  <c r="L2563"/>
  <c r="K2563"/>
  <c r="J2563"/>
  <c r="I2563"/>
  <c r="H2563"/>
  <c r="G2563"/>
  <c r="F2563"/>
  <c r="E2563"/>
  <c r="L2562"/>
  <c r="K2562"/>
  <c r="J2562"/>
  <c r="I2562"/>
  <c r="H2562"/>
  <c r="G2562"/>
  <c r="F2562"/>
  <c r="E2562"/>
  <c r="L2561"/>
  <c r="K2561"/>
  <c r="J2561"/>
  <c r="I2561"/>
  <c r="H2561"/>
  <c r="G2561"/>
  <c r="F2561"/>
  <c r="E2561"/>
  <c r="L2560"/>
  <c r="K2560"/>
  <c r="J2560"/>
  <c r="I2560"/>
  <c r="H2560"/>
  <c r="G2560"/>
  <c r="F2560"/>
  <c r="E2560"/>
  <c r="L2559"/>
  <c r="K2559"/>
  <c r="J2559"/>
  <c r="I2559"/>
  <c r="H2559"/>
  <c r="G2559"/>
  <c r="F2559"/>
  <c r="E2559"/>
  <c r="L2558"/>
  <c r="K2558"/>
  <c r="J2558"/>
  <c r="I2558"/>
  <c r="H2558"/>
  <c r="G2558"/>
  <c r="F2558"/>
  <c r="E2558"/>
  <c r="L2557"/>
  <c r="K2557"/>
  <c r="J2557"/>
  <c r="I2557"/>
  <c r="H2557"/>
  <c r="G2557"/>
  <c r="F2557"/>
  <c r="E2557"/>
  <c r="L2556"/>
  <c r="K2556"/>
  <c r="J2556"/>
  <c r="I2556"/>
  <c r="H2556"/>
  <c r="G2556"/>
  <c r="F2556"/>
  <c r="E2556"/>
  <c r="L2555"/>
  <c r="K2555"/>
  <c r="J2555"/>
  <c r="I2555"/>
  <c r="H2555"/>
  <c r="G2555"/>
  <c r="F2555"/>
  <c r="E2555"/>
  <c r="L2554"/>
  <c r="K2554"/>
  <c r="J2554"/>
  <c r="I2554"/>
  <c r="H2554"/>
  <c r="G2554"/>
  <c r="F2554"/>
  <c r="E2554"/>
  <c r="L2553"/>
  <c r="K2553"/>
  <c r="J2553"/>
  <c r="I2553"/>
  <c r="H2553"/>
  <c r="G2553"/>
  <c r="F2553"/>
  <c r="E2553"/>
  <c r="L2552"/>
  <c r="K2552"/>
  <c r="J2552"/>
  <c r="I2552"/>
  <c r="H2552"/>
  <c r="G2552"/>
  <c r="F2552"/>
  <c r="E2552"/>
  <c r="L2551"/>
  <c r="K2551"/>
  <c r="J2551"/>
  <c r="I2551"/>
  <c r="H2551"/>
  <c r="G2551"/>
  <c r="F2551"/>
  <c r="E2551"/>
  <c r="L2550"/>
  <c r="K2550"/>
  <c r="J2550"/>
  <c r="I2550"/>
  <c r="H2550"/>
  <c r="G2550"/>
  <c r="F2550"/>
  <c r="E2550"/>
  <c r="L2549"/>
  <c r="K2549"/>
  <c r="J2549"/>
  <c r="I2549"/>
  <c r="H2549"/>
  <c r="G2549"/>
  <c r="F2549"/>
  <c r="E2549"/>
  <c r="L2548"/>
  <c r="K2548"/>
  <c r="J2548"/>
  <c r="I2548"/>
  <c r="H2548"/>
  <c r="G2548"/>
  <c r="F2548"/>
  <c r="E2548"/>
  <c r="L2547"/>
  <c r="K2547"/>
  <c r="J2547"/>
  <c r="I2547"/>
  <c r="H2547"/>
  <c r="G2547"/>
  <c r="F2547"/>
  <c r="E2547"/>
  <c r="L2546"/>
  <c r="K2546"/>
  <c r="J2546"/>
  <c r="I2546"/>
  <c r="H2546"/>
  <c r="G2546"/>
  <c r="F2546"/>
  <c r="E2546"/>
  <c r="L2545"/>
  <c r="K2545"/>
  <c r="J2545"/>
  <c r="I2545"/>
  <c r="H2545"/>
  <c r="G2545"/>
  <c r="F2545"/>
  <c r="E2545"/>
  <c r="L2544"/>
  <c r="K2544"/>
  <c r="J2544"/>
  <c r="I2544"/>
  <c r="H2544"/>
  <c r="G2544"/>
  <c r="F2544"/>
  <c r="E2544"/>
  <c r="L2543"/>
  <c r="K2543"/>
  <c r="J2543"/>
  <c r="I2543"/>
  <c r="H2543"/>
  <c r="G2543"/>
  <c r="F2543"/>
  <c r="E2543"/>
  <c r="L2542"/>
  <c r="K2542"/>
  <c r="J2542"/>
  <c r="I2542"/>
  <c r="H2542"/>
  <c r="G2542"/>
  <c r="F2542"/>
  <c r="E2542"/>
  <c r="L2541"/>
  <c r="K2541"/>
  <c r="J2541"/>
  <c r="I2541"/>
  <c r="H2541"/>
  <c r="G2541"/>
  <c r="F2541"/>
  <c r="E2541"/>
  <c r="L2540"/>
  <c r="K2540"/>
  <c r="J2540"/>
  <c r="I2540"/>
  <c r="H2540"/>
  <c r="G2540"/>
  <c r="F2540"/>
  <c r="E2540"/>
  <c r="L2539"/>
  <c r="K2539"/>
  <c r="J2539"/>
  <c r="I2539"/>
  <c r="H2539"/>
  <c r="G2539"/>
  <c r="F2539"/>
  <c r="E2539"/>
  <c r="L2538"/>
  <c r="K2538"/>
  <c r="J2538"/>
  <c r="I2538"/>
  <c r="H2538"/>
  <c r="G2538"/>
  <c r="F2538"/>
  <c r="E2538"/>
  <c r="L2537"/>
  <c r="K2537"/>
  <c r="J2537"/>
  <c r="I2537"/>
  <c r="H2537"/>
  <c r="G2537"/>
  <c r="F2537"/>
  <c r="E2537"/>
  <c r="L2536"/>
  <c r="K2536"/>
  <c r="J2536"/>
  <c r="I2536"/>
  <c r="H2536"/>
  <c r="G2536"/>
  <c r="F2536"/>
  <c r="E2536"/>
  <c r="L2535"/>
  <c r="K2535"/>
  <c r="J2535"/>
  <c r="I2535"/>
  <c r="H2535"/>
  <c r="G2535"/>
  <c r="F2535"/>
  <c r="E2535"/>
  <c r="L2534"/>
  <c r="K2534"/>
  <c r="J2534"/>
  <c r="I2534"/>
  <c r="H2534"/>
  <c r="G2534"/>
  <c r="F2534"/>
  <c r="E2534"/>
  <c r="L2533"/>
  <c r="K2533"/>
  <c r="J2533"/>
  <c r="I2533"/>
  <c r="H2533"/>
  <c r="G2533"/>
  <c r="F2533"/>
  <c r="E2533"/>
  <c r="L2532"/>
  <c r="K2532"/>
  <c r="J2532"/>
  <c r="I2532"/>
  <c r="H2532"/>
  <c r="G2532"/>
  <c r="F2532"/>
  <c r="E2532"/>
  <c r="L2531"/>
  <c r="K2531"/>
  <c r="J2531"/>
  <c r="I2531"/>
  <c r="H2531"/>
  <c r="G2531"/>
  <c r="F2531"/>
  <c r="E2531"/>
  <c r="L2530"/>
  <c r="K2530"/>
  <c r="J2530"/>
  <c r="I2530"/>
  <c r="H2530"/>
  <c r="G2530"/>
  <c r="F2530"/>
  <c r="E2530"/>
  <c r="L2529"/>
  <c r="K2529"/>
  <c r="J2529"/>
  <c r="I2529"/>
  <c r="H2529"/>
  <c r="G2529"/>
  <c r="F2529"/>
  <c r="E2529"/>
  <c r="L2528"/>
  <c r="K2528"/>
  <c r="J2528"/>
  <c r="I2528"/>
  <c r="H2528"/>
  <c r="G2528"/>
  <c r="F2528"/>
  <c r="E2528"/>
  <c r="L2527"/>
  <c r="K2527"/>
  <c r="J2527"/>
  <c r="I2527"/>
  <c r="H2527"/>
  <c r="G2527"/>
  <c r="F2527"/>
  <c r="E2527"/>
  <c r="L2526"/>
  <c r="K2526"/>
  <c r="J2526"/>
  <c r="I2526"/>
  <c r="H2526"/>
  <c r="G2526"/>
  <c r="F2526"/>
  <c r="E2526"/>
  <c r="L2525"/>
  <c r="K2525"/>
  <c r="J2525"/>
  <c r="I2525"/>
  <c r="H2525"/>
  <c r="G2525"/>
  <c r="F2525"/>
  <c r="E2525"/>
  <c r="L2524"/>
  <c r="K2524"/>
  <c r="J2524"/>
  <c r="I2524"/>
  <c r="H2524"/>
  <c r="G2524"/>
  <c r="F2524"/>
  <c r="E2524"/>
  <c r="L2523"/>
  <c r="K2523"/>
  <c r="J2523"/>
  <c r="I2523"/>
  <c r="H2523"/>
  <c r="G2523"/>
  <c r="F2523"/>
  <c r="E2523"/>
  <c r="L2522"/>
  <c r="K2522"/>
  <c r="J2522"/>
  <c r="I2522"/>
  <c r="H2522"/>
  <c r="G2522"/>
  <c r="F2522"/>
  <c r="E2522"/>
  <c r="L2521"/>
  <c r="K2521"/>
  <c r="J2521"/>
  <c r="I2521"/>
  <c r="H2521"/>
  <c r="G2521"/>
  <c r="F2521"/>
  <c r="E2521"/>
  <c r="L2520"/>
  <c r="K2520"/>
  <c r="J2520"/>
  <c r="I2520"/>
  <c r="H2520"/>
  <c r="G2520"/>
  <c r="F2520"/>
  <c r="E2520"/>
  <c r="L2519"/>
  <c r="K2519"/>
  <c r="J2519"/>
  <c r="I2519"/>
  <c r="H2519"/>
  <c r="G2519"/>
  <c r="F2519"/>
  <c r="E2519"/>
  <c r="L2518"/>
  <c r="K2518"/>
  <c r="J2518"/>
  <c r="I2518"/>
  <c r="H2518"/>
  <c r="G2518"/>
  <c r="F2518"/>
  <c r="E2518"/>
  <c r="L2517"/>
  <c r="K2517"/>
  <c r="J2517"/>
  <c r="I2517"/>
  <c r="H2517"/>
  <c r="G2517"/>
  <c r="F2517"/>
  <c r="E2517"/>
  <c r="L2516"/>
  <c r="K2516"/>
  <c r="J2516"/>
  <c r="I2516"/>
  <c r="H2516"/>
  <c r="G2516"/>
  <c r="F2516"/>
  <c r="E2516"/>
  <c r="L2515"/>
  <c r="K2515"/>
  <c r="J2515"/>
  <c r="I2515"/>
  <c r="H2515"/>
  <c r="G2515"/>
  <c r="F2515"/>
  <c r="E2515"/>
  <c r="L2514"/>
  <c r="K2514"/>
  <c r="J2514"/>
  <c r="I2514"/>
  <c r="H2514"/>
  <c r="G2514"/>
  <c r="F2514"/>
  <c r="E2514"/>
  <c r="L2513"/>
  <c r="K2513"/>
  <c r="J2513"/>
  <c r="I2513"/>
  <c r="H2513"/>
  <c r="G2513"/>
  <c r="F2513"/>
  <c r="E2513"/>
  <c r="L2512"/>
  <c r="K2512"/>
  <c r="J2512"/>
  <c r="I2512"/>
  <c r="H2512"/>
  <c r="G2512"/>
  <c r="F2512"/>
  <c r="E2512"/>
  <c r="L2511"/>
  <c r="K2511"/>
  <c r="J2511"/>
  <c r="I2511"/>
  <c r="H2511"/>
  <c r="G2511"/>
  <c r="F2511"/>
  <c r="E2511"/>
  <c r="L2510"/>
  <c r="K2510"/>
  <c r="J2510"/>
  <c r="I2510"/>
  <c r="H2510"/>
  <c r="G2510"/>
  <c r="F2510"/>
  <c r="E2510"/>
  <c r="L2509"/>
  <c r="K2509"/>
  <c r="J2509"/>
  <c r="I2509"/>
  <c r="H2509"/>
  <c r="G2509"/>
  <c r="F2509"/>
  <c r="E2509"/>
  <c r="L2508"/>
  <c r="K2508"/>
  <c r="J2508"/>
  <c r="I2508"/>
  <c r="H2508"/>
  <c r="G2508"/>
  <c r="F2508"/>
  <c r="E2508"/>
  <c r="L2507"/>
  <c r="K2507"/>
  <c r="J2507"/>
  <c r="I2507"/>
  <c r="H2507"/>
  <c r="G2507"/>
  <c r="F2507"/>
  <c r="E2507"/>
  <c r="L2506"/>
  <c r="K2506"/>
  <c r="J2506"/>
  <c r="I2506"/>
  <c r="H2506"/>
  <c r="G2506"/>
  <c r="F2506"/>
  <c r="E2506"/>
  <c r="L2505"/>
  <c r="K2505"/>
  <c r="J2505"/>
  <c r="I2505"/>
  <c r="H2505"/>
  <c r="G2505"/>
  <c r="F2505"/>
  <c r="E2505"/>
  <c r="L2504"/>
  <c r="K2504"/>
  <c r="J2504"/>
  <c r="I2504"/>
  <c r="H2504"/>
  <c r="G2504"/>
  <c r="F2504"/>
  <c r="E2504"/>
  <c r="L2503"/>
  <c r="K2503"/>
  <c r="J2503"/>
  <c r="I2503"/>
  <c r="H2503"/>
  <c r="G2503"/>
  <c r="F2503"/>
  <c r="E2503"/>
  <c r="L2502"/>
  <c r="K2502"/>
  <c r="J2502"/>
  <c r="I2502"/>
  <c r="H2502"/>
  <c r="G2502"/>
  <c r="F2502"/>
  <c r="E2502"/>
  <c r="L2501"/>
  <c r="K2501"/>
  <c r="J2501"/>
  <c r="I2501"/>
  <c r="H2501"/>
  <c r="G2501"/>
  <c r="F2501"/>
  <c r="E2501"/>
  <c r="L2500"/>
  <c r="K2500"/>
  <c r="J2500"/>
  <c r="I2500"/>
  <c r="H2500"/>
  <c r="G2500"/>
  <c r="F2500"/>
  <c r="E2500"/>
  <c r="L2499"/>
  <c r="K2499"/>
  <c r="J2499"/>
  <c r="I2499"/>
  <c r="H2499"/>
  <c r="G2499"/>
  <c r="F2499"/>
  <c r="E2499"/>
  <c r="L2498"/>
  <c r="K2498"/>
  <c r="J2498"/>
  <c r="I2498"/>
  <c r="H2498"/>
  <c r="G2498"/>
  <c r="F2498"/>
  <c r="E2498"/>
  <c r="L2497"/>
  <c r="K2497"/>
  <c r="J2497"/>
  <c r="I2497"/>
  <c r="H2497"/>
  <c r="G2497"/>
  <c r="F2497"/>
  <c r="E2497"/>
  <c r="L2496"/>
  <c r="K2496"/>
  <c r="J2496"/>
  <c r="I2496"/>
  <c r="H2496"/>
  <c r="G2496"/>
  <c r="F2496"/>
  <c r="E2496"/>
  <c r="L2495"/>
  <c r="K2495"/>
  <c r="J2495"/>
  <c r="I2495"/>
  <c r="H2495"/>
  <c r="G2495"/>
  <c r="F2495"/>
  <c r="E2495"/>
  <c r="L2494"/>
  <c r="K2494"/>
  <c r="J2494"/>
  <c r="I2494"/>
  <c r="H2494"/>
  <c r="G2494"/>
  <c r="F2494"/>
  <c r="E2494"/>
  <c r="L2493"/>
  <c r="K2493"/>
  <c r="J2493"/>
  <c r="I2493"/>
  <c r="H2493"/>
  <c r="G2493"/>
  <c r="F2493"/>
  <c r="E2493"/>
  <c r="L2492"/>
  <c r="K2492"/>
  <c r="J2492"/>
  <c r="I2492"/>
  <c r="H2492"/>
  <c r="G2492"/>
  <c r="F2492"/>
  <c r="E2492"/>
  <c r="L2491"/>
  <c r="K2491"/>
  <c r="J2491"/>
  <c r="I2491"/>
  <c r="H2491"/>
  <c r="G2491"/>
  <c r="F2491"/>
  <c r="E2491"/>
  <c r="L2490"/>
  <c r="K2490"/>
  <c r="J2490"/>
  <c r="I2490"/>
  <c r="H2490"/>
  <c r="G2490"/>
  <c r="F2490"/>
  <c r="E2490"/>
  <c r="L2489"/>
  <c r="K2489"/>
  <c r="J2489"/>
  <c r="I2489"/>
  <c r="H2489"/>
  <c r="G2489"/>
  <c r="F2489"/>
  <c r="E2489"/>
  <c r="L2488"/>
  <c r="K2488"/>
  <c r="J2488"/>
  <c r="I2488"/>
  <c r="H2488"/>
  <c r="G2488"/>
  <c r="F2488"/>
  <c r="E2488"/>
  <c r="L2487"/>
  <c r="K2487"/>
  <c r="J2487"/>
  <c r="I2487"/>
  <c r="H2487"/>
  <c r="G2487"/>
  <c r="F2487"/>
  <c r="E2487"/>
  <c r="L2486"/>
  <c r="K2486"/>
  <c r="J2486"/>
  <c r="I2486"/>
  <c r="H2486"/>
  <c r="G2486"/>
  <c r="F2486"/>
  <c r="E2486"/>
  <c r="L2485"/>
  <c r="K2485"/>
  <c r="J2485"/>
  <c r="I2485"/>
  <c r="H2485"/>
  <c r="G2485"/>
  <c r="F2485"/>
  <c r="E2485"/>
  <c r="L2484"/>
  <c r="K2484"/>
  <c r="J2484"/>
  <c r="I2484"/>
  <c r="H2484"/>
  <c r="G2484"/>
  <c r="F2484"/>
  <c r="E2484"/>
  <c r="L2483"/>
  <c r="K2483"/>
  <c r="J2483"/>
  <c r="I2483"/>
  <c r="H2483"/>
  <c r="G2483"/>
  <c r="F2483"/>
  <c r="E2483"/>
  <c r="L2482"/>
  <c r="K2482"/>
  <c r="J2482"/>
  <c r="I2482"/>
  <c r="H2482"/>
  <c r="G2482"/>
  <c r="F2482"/>
  <c r="E2482"/>
  <c r="L2481"/>
  <c r="K2481"/>
  <c r="J2481"/>
  <c r="I2481"/>
  <c r="H2481"/>
  <c r="G2481"/>
  <c r="F2481"/>
  <c r="E2481"/>
  <c r="L2480"/>
  <c r="K2480"/>
  <c r="J2480"/>
  <c r="I2480"/>
  <c r="H2480"/>
  <c r="G2480"/>
  <c r="F2480"/>
  <c r="E2480"/>
  <c r="L2479"/>
  <c r="K2479"/>
  <c r="J2479"/>
  <c r="I2479"/>
  <c r="H2479"/>
  <c r="G2479"/>
  <c r="F2479"/>
  <c r="E2479"/>
  <c r="L2478"/>
  <c r="K2478"/>
  <c r="J2478"/>
  <c r="I2478"/>
  <c r="H2478"/>
  <c r="G2478"/>
  <c r="F2478"/>
  <c r="E2478"/>
  <c r="L2477"/>
  <c r="K2477"/>
  <c r="J2477"/>
  <c r="I2477"/>
  <c r="H2477"/>
  <c r="G2477"/>
  <c r="F2477"/>
  <c r="E2477"/>
  <c r="L2476"/>
  <c r="K2476"/>
  <c r="J2476"/>
  <c r="I2476"/>
  <c r="H2476"/>
  <c r="G2476"/>
  <c r="F2476"/>
  <c r="E2476"/>
  <c r="L2475"/>
  <c r="K2475"/>
  <c r="J2475"/>
  <c r="I2475"/>
  <c r="H2475"/>
  <c r="G2475"/>
  <c r="F2475"/>
  <c r="E2475"/>
  <c r="L2474"/>
  <c r="K2474"/>
  <c r="J2474"/>
  <c r="I2474"/>
  <c r="H2474"/>
  <c r="G2474"/>
  <c r="F2474"/>
  <c r="E2474"/>
  <c r="L2473"/>
  <c r="K2473"/>
  <c r="J2473"/>
  <c r="I2473"/>
  <c r="H2473"/>
  <c r="G2473"/>
  <c r="F2473"/>
  <c r="E2473"/>
  <c r="L2472"/>
  <c r="K2472"/>
  <c r="J2472"/>
  <c r="I2472"/>
  <c r="H2472"/>
  <c r="G2472"/>
  <c r="F2472"/>
  <c r="E2472"/>
  <c r="L2471"/>
  <c r="K2471"/>
  <c r="J2471"/>
  <c r="I2471"/>
  <c r="H2471"/>
  <c r="G2471"/>
  <c r="F2471"/>
  <c r="E2471"/>
  <c r="L2470"/>
  <c r="K2470"/>
  <c r="J2470"/>
  <c r="I2470"/>
  <c r="H2470"/>
  <c r="G2470"/>
  <c r="F2470"/>
  <c r="E2470"/>
  <c r="L2469"/>
  <c r="K2469"/>
  <c r="J2469"/>
  <c r="I2469"/>
  <c r="H2469"/>
  <c r="G2469"/>
  <c r="F2469"/>
  <c r="E2469"/>
  <c r="L2468"/>
  <c r="K2468"/>
  <c r="J2468"/>
  <c r="I2468"/>
  <c r="H2468"/>
  <c r="G2468"/>
  <c r="F2468"/>
  <c r="E2468"/>
  <c r="L2467"/>
  <c r="K2467"/>
  <c r="J2467"/>
  <c r="I2467"/>
  <c r="H2467"/>
  <c r="G2467"/>
  <c r="F2467"/>
  <c r="E2467"/>
  <c r="L2466"/>
  <c r="K2466"/>
  <c r="J2466"/>
  <c r="I2466"/>
  <c r="H2466"/>
  <c r="G2466"/>
  <c r="F2466"/>
  <c r="E2466"/>
  <c r="L2465"/>
  <c r="K2465"/>
  <c r="J2465"/>
  <c r="I2465"/>
  <c r="H2465"/>
  <c r="G2465"/>
  <c r="F2465"/>
  <c r="E2465"/>
  <c r="L2464"/>
  <c r="K2464"/>
  <c r="J2464"/>
  <c r="I2464"/>
  <c r="H2464"/>
  <c r="G2464"/>
  <c r="F2464"/>
  <c r="E2464"/>
  <c r="L2463"/>
  <c r="K2463"/>
  <c r="J2463"/>
  <c r="I2463"/>
  <c r="H2463"/>
  <c r="G2463"/>
  <c r="F2463"/>
  <c r="E2463"/>
  <c r="L2462"/>
  <c r="K2462"/>
  <c r="J2462"/>
  <c r="I2462"/>
  <c r="H2462"/>
  <c r="G2462"/>
  <c r="F2462"/>
  <c r="E2462"/>
  <c r="L2461"/>
  <c r="K2461"/>
  <c r="J2461"/>
  <c r="I2461"/>
  <c r="H2461"/>
  <c r="G2461"/>
  <c r="F2461"/>
  <c r="E2461"/>
  <c r="L2460"/>
  <c r="K2460"/>
  <c r="J2460"/>
  <c r="I2460"/>
  <c r="H2460"/>
  <c r="G2460"/>
  <c r="F2460"/>
  <c r="E2460"/>
  <c r="L2459"/>
  <c r="K2459"/>
  <c r="J2459"/>
  <c r="I2459"/>
  <c r="H2459"/>
  <c r="G2459"/>
  <c r="F2459"/>
  <c r="E2459"/>
  <c r="L2458"/>
  <c r="K2458"/>
  <c r="J2458"/>
  <c r="I2458"/>
  <c r="H2458"/>
  <c r="G2458"/>
  <c r="F2458"/>
  <c r="E2458"/>
  <c r="L2457"/>
  <c r="K2457"/>
  <c r="J2457"/>
  <c r="I2457"/>
  <c r="H2457"/>
  <c r="G2457"/>
  <c r="F2457"/>
  <c r="E2457"/>
  <c r="L2456"/>
  <c r="K2456"/>
  <c r="J2456"/>
  <c r="I2456"/>
  <c r="H2456"/>
  <c r="G2456"/>
  <c r="F2456"/>
  <c r="E2456"/>
  <c r="L2455"/>
  <c r="K2455"/>
  <c r="J2455"/>
  <c r="I2455"/>
  <c r="H2455"/>
  <c r="G2455"/>
  <c r="F2455"/>
  <c r="E2455"/>
  <c r="L2454"/>
  <c r="K2454"/>
  <c r="J2454"/>
  <c r="I2454"/>
  <c r="H2454"/>
  <c r="G2454"/>
  <c r="F2454"/>
  <c r="E2454"/>
  <c r="L2453"/>
  <c r="K2453"/>
  <c r="J2453"/>
  <c r="I2453"/>
  <c r="H2453"/>
  <c r="G2453"/>
  <c r="F2453"/>
  <c r="E2453"/>
  <c r="L2452"/>
  <c r="K2452"/>
  <c r="J2452"/>
  <c r="I2452"/>
  <c r="H2452"/>
  <c r="G2452"/>
  <c r="F2452"/>
  <c r="E2452"/>
  <c r="L2451"/>
  <c r="K2451"/>
  <c r="J2451"/>
  <c r="I2451"/>
  <c r="H2451"/>
  <c r="G2451"/>
  <c r="F2451"/>
  <c r="E2451"/>
  <c r="L2450"/>
  <c r="K2450"/>
  <c r="J2450"/>
  <c r="I2450"/>
  <c r="H2450"/>
  <c r="G2450"/>
  <c r="F2450"/>
  <c r="E2450"/>
  <c r="L2449"/>
  <c r="K2449"/>
  <c r="J2449"/>
  <c r="I2449"/>
  <c r="H2449"/>
  <c r="G2449"/>
  <c r="F2449"/>
  <c r="E2449"/>
  <c r="L2448"/>
  <c r="K2448"/>
  <c r="J2448"/>
  <c r="I2448"/>
  <c r="H2448"/>
  <c r="G2448"/>
  <c r="F2448"/>
  <c r="E2448"/>
  <c r="L2447"/>
  <c r="K2447"/>
  <c r="J2447"/>
  <c r="I2447"/>
  <c r="H2447"/>
  <c r="G2447"/>
  <c r="F2447"/>
  <c r="E2447"/>
  <c r="L2446"/>
  <c r="K2446"/>
  <c r="J2446"/>
  <c r="I2446"/>
  <c r="H2446"/>
  <c r="G2446"/>
  <c r="F2446"/>
  <c r="E2446"/>
  <c r="L2445"/>
  <c r="K2445"/>
  <c r="J2445"/>
  <c r="I2445"/>
  <c r="H2445"/>
  <c r="G2445"/>
  <c r="F2445"/>
  <c r="E2445"/>
  <c r="L2444"/>
  <c r="K2444"/>
  <c r="J2444"/>
  <c r="I2444"/>
  <c r="H2444"/>
  <c r="G2444"/>
  <c r="F2444"/>
  <c r="E2444"/>
  <c r="L2443"/>
  <c r="K2443"/>
  <c r="J2443"/>
  <c r="I2443"/>
  <c r="H2443"/>
  <c r="G2443"/>
  <c r="F2443"/>
  <c r="E2443"/>
  <c r="L2442"/>
  <c r="K2442"/>
  <c r="J2442"/>
  <c r="I2442"/>
  <c r="H2442"/>
  <c r="G2442"/>
  <c r="F2442"/>
  <c r="E2442"/>
  <c r="L2441"/>
  <c r="K2441"/>
  <c r="J2441"/>
  <c r="I2441"/>
  <c r="H2441"/>
  <c r="G2441"/>
  <c r="F2441"/>
  <c r="E2441"/>
  <c r="L2440"/>
  <c r="K2440"/>
  <c r="J2440"/>
  <c r="I2440"/>
  <c r="H2440"/>
  <c r="G2440"/>
  <c r="F2440"/>
  <c r="E2440"/>
  <c r="L2439"/>
  <c r="K2439"/>
  <c r="J2439"/>
  <c r="I2439"/>
  <c r="H2439"/>
  <c r="G2439"/>
  <c r="F2439"/>
  <c r="E2439"/>
  <c r="L2438"/>
  <c r="K2438"/>
  <c r="J2438"/>
  <c r="I2438"/>
  <c r="H2438"/>
  <c r="G2438"/>
  <c r="F2438"/>
  <c r="E2438"/>
  <c r="L2437"/>
  <c r="K2437"/>
  <c r="J2437"/>
  <c r="I2437"/>
  <c r="H2437"/>
  <c r="G2437"/>
  <c r="F2437"/>
  <c r="E2437"/>
  <c r="L2436"/>
  <c r="K2436"/>
  <c r="J2436"/>
  <c r="I2436"/>
  <c r="H2436"/>
  <c r="G2436"/>
  <c r="F2436"/>
  <c r="E2436"/>
  <c r="L2435"/>
  <c r="K2435"/>
  <c r="J2435"/>
  <c r="I2435"/>
  <c r="H2435"/>
  <c r="G2435"/>
  <c r="F2435"/>
  <c r="E2435"/>
  <c r="L2434"/>
  <c r="K2434"/>
  <c r="J2434"/>
  <c r="I2434"/>
  <c r="H2434"/>
  <c r="G2434"/>
  <c r="F2434"/>
  <c r="E2434"/>
  <c r="L2433"/>
  <c r="K2433"/>
  <c r="J2433"/>
  <c r="I2433"/>
  <c r="H2433"/>
  <c r="G2433"/>
  <c r="F2433"/>
  <c r="E2433"/>
  <c r="L2432"/>
  <c r="K2432"/>
  <c r="J2432"/>
  <c r="I2432"/>
  <c r="H2432"/>
  <c r="G2432"/>
  <c r="F2432"/>
  <c r="E2432"/>
  <c r="L2431"/>
  <c r="K2431"/>
  <c r="J2431"/>
  <c r="I2431"/>
  <c r="H2431"/>
  <c r="G2431"/>
  <c r="F2431"/>
  <c r="E2431"/>
  <c r="L2430"/>
  <c r="K2430"/>
  <c r="J2430"/>
  <c r="I2430"/>
  <c r="H2430"/>
  <c r="G2430"/>
  <c r="F2430"/>
  <c r="E2430"/>
  <c r="L2429"/>
  <c r="K2429"/>
  <c r="J2429"/>
  <c r="I2429"/>
  <c r="H2429"/>
  <c r="G2429"/>
  <c r="F2429"/>
  <c r="E2429"/>
  <c r="L2428"/>
  <c r="K2428"/>
  <c r="J2428"/>
  <c r="I2428"/>
  <c r="H2428"/>
  <c r="G2428"/>
  <c r="F2428"/>
  <c r="E2428"/>
  <c r="L2427"/>
  <c r="K2427"/>
  <c r="J2427"/>
  <c r="I2427"/>
  <c r="H2427"/>
  <c r="G2427"/>
  <c r="F2427"/>
  <c r="E2427"/>
  <c r="L2426"/>
  <c r="K2426"/>
  <c r="J2426"/>
  <c r="I2426"/>
  <c r="H2426"/>
  <c r="G2426"/>
  <c r="F2426"/>
  <c r="E2426"/>
  <c r="L2425"/>
  <c r="K2425"/>
  <c r="J2425"/>
  <c r="I2425"/>
  <c r="H2425"/>
  <c r="G2425"/>
  <c r="F2425"/>
  <c r="E2425"/>
  <c r="L2424"/>
  <c r="K2424"/>
  <c r="J2424"/>
  <c r="I2424"/>
  <c r="H2424"/>
  <c r="G2424"/>
  <c r="F2424"/>
  <c r="E2424"/>
  <c r="L2423"/>
  <c r="K2423"/>
  <c r="J2423"/>
  <c r="I2423"/>
  <c r="H2423"/>
  <c r="G2423"/>
  <c r="F2423"/>
  <c r="E2423"/>
  <c r="L2422"/>
  <c r="K2422"/>
  <c r="J2422"/>
  <c r="I2422"/>
  <c r="H2422"/>
  <c r="G2422"/>
  <c r="F2422"/>
  <c r="E2422"/>
  <c r="L2421"/>
  <c r="K2421"/>
  <c r="J2421"/>
  <c r="I2421"/>
  <c r="H2421"/>
  <c r="G2421"/>
  <c r="F2421"/>
  <c r="E2421"/>
  <c r="L2420"/>
  <c r="K2420"/>
  <c r="J2420"/>
  <c r="I2420"/>
  <c r="H2420"/>
  <c r="G2420"/>
  <c r="F2420"/>
  <c r="E2420"/>
  <c r="L2419"/>
  <c r="K2419"/>
  <c r="J2419"/>
  <c r="I2419"/>
  <c r="H2419"/>
  <c r="G2419"/>
  <c r="F2419"/>
  <c r="E2419"/>
  <c r="L2418"/>
  <c r="K2418"/>
  <c r="J2418"/>
  <c r="I2418"/>
  <c r="H2418"/>
  <c r="G2418"/>
  <c r="F2418"/>
  <c r="E2418"/>
  <c r="L2417"/>
  <c r="K2417"/>
  <c r="J2417"/>
  <c r="I2417"/>
  <c r="H2417"/>
  <c r="G2417"/>
  <c r="F2417"/>
  <c r="E2417"/>
  <c r="L2416"/>
  <c r="K2416"/>
  <c r="J2416"/>
  <c r="I2416"/>
  <c r="H2416"/>
  <c r="G2416"/>
  <c r="F2416"/>
  <c r="E2416"/>
  <c r="L2415"/>
  <c r="K2415"/>
  <c r="J2415"/>
  <c r="I2415"/>
  <c r="H2415"/>
  <c r="G2415"/>
  <c r="F2415"/>
  <c r="E2415"/>
  <c r="L2414"/>
  <c r="K2414"/>
  <c r="J2414"/>
  <c r="I2414"/>
  <c r="H2414"/>
  <c r="G2414"/>
  <c r="F2414"/>
  <c r="E2414"/>
  <c r="L2413"/>
  <c r="K2413"/>
  <c r="J2413"/>
  <c r="I2413"/>
  <c r="H2413"/>
  <c r="G2413"/>
  <c r="F2413"/>
  <c r="E2413"/>
  <c r="L2412"/>
  <c r="K2412"/>
  <c r="J2412"/>
  <c r="I2412"/>
  <c r="H2412"/>
  <c r="G2412"/>
  <c r="F2412"/>
  <c r="E2412"/>
  <c r="L2411"/>
  <c r="K2411"/>
  <c r="J2411"/>
  <c r="I2411"/>
  <c r="H2411"/>
  <c r="G2411"/>
  <c r="F2411"/>
  <c r="E2411"/>
  <c r="L2410"/>
  <c r="K2410"/>
  <c r="J2410"/>
  <c r="I2410"/>
  <c r="H2410"/>
  <c r="G2410"/>
  <c r="F2410"/>
  <c r="E2410"/>
  <c r="L2409"/>
  <c r="K2409"/>
  <c r="J2409"/>
  <c r="I2409"/>
  <c r="H2409"/>
  <c r="G2409"/>
  <c r="F2409"/>
  <c r="E2409"/>
  <c r="L2408"/>
  <c r="K2408"/>
  <c r="J2408"/>
  <c r="I2408"/>
  <c r="H2408"/>
  <c r="G2408"/>
  <c r="F2408"/>
  <c r="E2408"/>
  <c r="L2407"/>
  <c r="K2407"/>
  <c r="J2407"/>
  <c r="I2407"/>
  <c r="H2407"/>
  <c r="G2407"/>
  <c r="F2407"/>
  <c r="E2407"/>
  <c r="L2406"/>
  <c r="K2406"/>
  <c r="J2406"/>
  <c r="I2406"/>
  <c r="H2406"/>
  <c r="G2406"/>
  <c r="F2406"/>
  <c r="E2406"/>
  <c r="L2405"/>
  <c r="K2405"/>
  <c r="J2405"/>
  <c r="I2405"/>
  <c r="H2405"/>
  <c r="G2405"/>
  <c r="F2405"/>
  <c r="E2405"/>
  <c r="L2404"/>
  <c r="K2404"/>
  <c r="J2404"/>
  <c r="I2404"/>
  <c r="H2404"/>
  <c r="G2404"/>
  <c r="F2404"/>
  <c r="E2404"/>
  <c r="L2403"/>
  <c r="K2403"/>
  <c r="J2403"/>
  <c r="I2403"/>
  <c r="H2403"/>
  <c r="G2403"/>
  <c r="F2403"/>
  <c r="E2403"/>
  <c r="L2402"/>
  <c r="K2402"/>
  <c r="J2402"/>
  <c r="I2402"/>
  <c r="H2402"/>
  <c r="G2402"/>
  <c r="F2402"/>
  <c r="E2402"/>
  <c r="L2401"/>
  <c r="K2401"/>
  <c r="J2401"/>
  <c r="I2401"/>
  <c r="H2401"/>
  <c r="G2401"/>
  <c r="F2401"/>
  <c r="E2401"/>
  <c r="L2400"/>
  <c r="K2400"/>
  <c r="J2400"/>
  <c r="I2400"/>
  <c r="H2400"/>
  <c r="G2400"/>
  <c r="F2400"/>
  <c r="E2400"/>
  <c r="L2399"/>
  <c r="K2399"/>
  <c r="J2399"/>
  <c r="I2399"/>
  <c r="H2399"/>
  <c r="G2399"/>
  <c r="F2399"/>
  <c r="E2399"/>
  <c r="L2398"/>
  <c r="K2398"/>
  <c r="J2398"/>
  <c r="I2398"/>
  <c r="H2398"/>
  <c r="G2398"/>
  <c r="F2398"/>
  <c r="E2398"/>
  <c r="L2397"/>
  <c r="K2397"/>
  <c r="J2397"/>
  <c r="I2397"/>
  <c r="H2397"/>
  <c r="G2397"/>
  <c r="F2397"/>
  <c r="E2397"/>
  <c r="L2396"/>
  <c r="K2396"/>
  <c r="J2396"/>
  <c r="I2396"/>
  <c r="H2396"/>
  <c r="G2396"/>
  <c r="F2396"/>
  <c r="E2396"/>
  <c r="L2395"/>
  <c r="K2395"/>
  <c r="J2395"/>
  <c r="I2395"/>
  <c r="H2395"/>
  <c r="G2395"/>
  <c r="F2395"/>
  <c r="E2395"/>
  <c r="L2394"/>
  <c r="K2394"/>
  <c r="J2394"/>
  <c r="I2394"/>
  <c r="H2394"/>
  <c r="G2394"/>
  <c r="F2394"/>
  <c r="E2394"/>
  <c r="L2393"/>
  <c r="K2393"/>
  <c r="J2393"/>
  <c r="I2393"/>
  <c r="H2393"/>
  <c r="G2393"/>
  <c r="F2393"/>
  <c r="E2393"/>
  <c r="L2392"/>
  <c r="K2392"/>
  <c r="J2392"/>
  <c r="I2392"/>
  <c r="H2392"/>
  <c r="G2392"/>
  <c r="F2392"/>
  <c r="E2392"/>
  <c r="L2391"/>
  <c r="K2391"/>
  <c r="J2391"/>
  <c r="I2391"/>
  <c r="H2391"/>
  <c r="G2391"/>
  <c r="F2391"/>
  <c r="E2391"/>
  <c r="L2390"/>
  <c r="K2390"/>
  <c r="J2390"/>
  <c r="I2390"/>
  <c r="H2390"/>
  <c r="G2390"/>
  <c r="F2390"/>
  <c r="E2390"/>
  <c r="L2389"/>
  <c r="K2389"/>
  <c r="J2389"/>
  <c r="I2389"/>
  <c r="H2389"/>
  <c r="G2389"/>
  <c r="F2389"/>
  <c r="E2389"/>
  <c r="L2388"/>
  <c r="K2388"/>
  <c r="J2388"/>
  <c r="I2388"/>
  <c r="H2388"/>
  <c r="G2388"/>
  <c r="F2388"/>
  <c r="E2388"/>
  <c r="L2387"/>
  <c r="K2387"/>
  <c r="J2387"/>
  <c r="I2387"/>
  <c r="H2387"/>
  <c r="G2387"/>
  <c r="F2387"/>
  <c r="E2387"/>
  <c r="L2386"/>
  <c r="K2386"/>
  <c r="J2386"/>
  <c r="I2386"/>
  <c r="H2386"/>
  <c r="G2386"/>
  <c r="F2386"/>
  <c r="E2386"/>
  <c r="L2385"/>
  <c r="K2385"/>
  <c r="J2385"/>
  <c r="I2385"/>
  <c r="H2385"/>
  <c r="G2385"/>
  <c r="F2385"/>
  <c r="E2385"/>
  <c r="L2384"/>
  <c r="K2384"/>
  <c r="J2384"/>
  <c r="I2384"/>
  <c r="H2384"/>
  <c r="G2384"/>
  <c r="F2384"/>
  <c r="E2384"/>
  <c r="L2383"/>
  <c r="K2383"/>
  <c r="J2383"/>
  <c r="I2383"/>
  <c r="H2383"/>
  <c r="G2383"/>
  <c r="F2383"/>
  <c r="E2383"/>
  <c r="L2382"/>
  <c r="K2382"/>
  <c r="J2382"/>
  <c r="I2382"/>
  <c r="H2382"/>
  <c r="G2382"/>
  <c r="F2382"/>
  <c r="E2382"/>
  <c r="L2381"/>
  <c r="K2381"/>
  <c r="J2381"/>
  <c r="I2381"/>
  <c r="H2381"/>
  <c r="G2381"/>
  <c r="F2381"/>
  <c r="E2381"/>
  <c r="L2380"/>
  <c r="K2380"/>
  <c r="J2380"/>
  <c r="I2380"/>
  <c r="H2380"/>
  <c r="G2380"/>
  <c r="F2380"/>
  <c r="E2380"/>
  <c r="L2379"/>
  <c r="K2379"/>
  <c r="J2379"/>
  <c r="I2379"/>
  <c r="H2379"/>
  <c r="G2379"/>
  <c r="F2379"/>
  <c r="E2379"/>
  <c r="L2378"/>
  <c r="K2378"/>
  <c r="J2378"/>
  <c r="I2378"/>
  <c r="H2378"/>
  <c r="G2378"/>
  <c r="F2378"/>
  <c r="E2378"/>
  <c r="L2377"/>
  <c r="K2377"/>
  <c r="J2377"/>
  <c r="I2377"/>
  <c r="H2377"/>
  <c r="G2377"/>
  <c r="F2377"/>
  <c r="E2377"/>
  <c r="L2376"/>
  <c r="K2376"/>
  <c r="J2376"/>
  <c r="I2376"/>
  <c r="H2376"/>
  <c r="G2376"/>
  <c r="F2376"/>
  <c r="E2376"/>
  <c r="L2375"/>
  <c r="K2375"/>
  <c r="J2375"/>
  <c r="I2375"/>
  <c r="H2375"/>
  <c r="G2375"/>
  <c r="F2375"/>
  <c r="E2375"/>
  <c r="L2374"/>
  <c r="K2374"/>
  <c r="J2374"/>
  <c r="I2374"/>
  <c r="H2374"/>
  <c r="G2374"/>
  <c r="F2374"/>
  <c r="E2374"/>
  <c r="L2373"/>
  <c r="K2373"/>
  <c r="J2373"/>
  <c r="I2373"/>
  <c r="H2373"/>
  <c r="G2373"/>
  <c r="F2373"/>
  <c r="E2373"/>
  <c r="L2372"/>
  <c r="K2372"/>
  <c r="J2372"/>
  <c r="I2372"/>
  <c r="H2372"/>
  <c r="G2372"/>
  <c r="F2372"/>
  <c r="E2372"/>
  <c r="L2371"/>
  <c r="K2371"/>
  <c r="J2371"/>
  <c r="I2371"/>
  <c r="H2371"/>
  <c r="G2371"/>
  <c r="F2371"/>
  <c r="E2371"/>
  <c r="L2370"/>
  <c r="K2370"/>
  <c r="J2370"/>
  <c r="I2370"/>
  <c r="H2370"/>
  <c r="G2370"/>
  <c r="F2370"/>
  <c r="E2370"/>
  <c r="L2369"/>
  <c r="K2369"/>
  <c r="J2369"/>
  <c r="I2369"/>
  <c r="H2369"/>
  <c r="G2369"/>
  <c r="F2369"/>
  <c r="E2369"/>
  <c r="L2368"/>
  <c r="K2368"/>
  <c r="J2368"/>
  <c r="I2368"/>
  <c r="H2368"/>
  <c r="G2368"/>
  <c r="F2368"/>
  <c r="E2368"/>
  <c r="L2367"/>
  <c r="K2367"/>
  <c r="J2367"/>
  <c r="I2367"/>
  <c r="H2367"/>
  <c r="G2367"/>
  <c r="F2367"/>
  <c r="E2367"/>
  <c r="L2366"/>
  <c r="K2366"/>
  <c r="J2366"/>
  <c r="I2366"/>
  <c r="H2366"/>
  <c r="G2366"/>
  <c r="F2366"/>
  <c r="E2366"/>
  <c r="L2365"/>
  <c r="K2365"/>
  <c r="J2365"/>
  <c r="I2365"/>
  <c r="H2365"/>
  <c r="G2365"/>
  <c r="F2365"/>
  <c r="E2365"/>
  <c r="L2364"/>
  <c r="K2364"/>
  <c r="J2364"/>
  <c r="I2364"/>
  <c r="H2364"/>
  <c r="G2364"/>
  <c r="F2364"/>
  <c r="E2364"/>
  <c r="L2363"/>
  <c r="K2363"/>
  <c r="J2363"/>
  <c r="I2363"/>
  <c r="H2363"/>
  <c r="G2363"/>
  <c r="F2363"/>
  <c r="E2363"/>
  <c r="L2362"/>
  <c r="K2362"/>
  <c r="J2362"/>
  <c r="I2362"/>
  <c r="H2362"/>
  <c r="G2362"/>
  <c r="F2362"/>
  <c r="E2362"/>
  <c r="L2361"/>
  <c r="K2361"/>
  <c r="J2361"/>
  <c r="I2361"/>
  <c r="H2361"/>
  <c r="G2361"/>
  <c r="F2361"/>
  <c r="E2361"/>
  <c r="L2360"/>
  <c r="K2360"/>
  <c r="J2360"/>
  <c r="I2360"/>
  <c r="H2360"/>
  <c r="G2360"/>
  <c r="F2360"/>
  <c r="E2360"/>
  <c r="L2359"/>
  <c r="K2359"/>
  <c r="J2359"/>
  <c r="I2359"/>
  <c r="H2359"/>
  <c r="G2359"/>
  <c r="F2359"/>
  <c r="E2359"/>
  <c r="L2358"/>
  <c r="K2358"/>
  <c r="J2358"/>
  <c r="I2358"/>
  <c r="H2358"/>
  <c r="G2358"/>
  <c r="F2358"/>
  <c r="E2358"/>
  <c r="L2357"/>
  <c r="K2357"/>
  <c r="J2357"/>
  <c r="I2357"/>
  <c r="H2357"/>
  <c r="G2357"/>
  <c r="F2357"/>
  <c r="E2357"/>
  <c r="L2356"/>
  <c r="K2356"/>
  <c r="J2356"/>
  <c r="I2356"/>
  <c r="H2356"/>
  <c r="G2356"/>
  <c r="F2356"/>
  <c r="E2356"/>
  <c r="L2355"/>
  <c r="K2355"/>
  <c r="J2355"/>
  <c r="I2355"/>
  <c r="H2355"/>
  <c r="G2355"/>
  <c r="F2355"/>
  <c r="E2355"/>
  <c r="L2354"/>
  <c r="K2354"/>
  <c r="J2354"/>
  <c r="I2354"/>
  <c r="H2354"/>
  <c r="G2354"/>
  <c r="F2354"/>
  <c r="E2354"/>
  <c r="L2353"/>
  <c r="K2353"/>
  <c r="J2353"/>
  <c r="I2353"/>
  <c r="H2353"/>
  <c r="G2353"/>
  <c r="F2353"/>
  <c r="E2353"/>
  <c r="L2352"/>
  <c r="K2352"/>
  <c r="J2352"/>
  <c r="I2352"/>
  <c r="H2352"/>
  <c r="G2352"/>
  <c r="F2352"/>
  <c r="E2352"/>
  <c r="L2351"/>
  <c r="K2351"/>
  <c r="J2351"/>
  <c r="I2351"/>
  <c r="H2351"/>
  <c r="G2351"/>
  <c r="F2351"/>
  <c r="E2351"/>
  <c r="L2350"/>
  <c r="K2350"/>
  <c r="J2350"/>
  <c r="I2350"/>
  <c r="H2350"/>
  <c r="G2350"/>
  <c r="F2350"/>
  <c r="E2350"/>
  <c r="L2349"/>
  <c r="K2349"/>
  <c r="J2349"/>
  <c r="I2349"/>
  <c r="H2349"/>
  <c r="G2349"/>
  <c r="F2349"/>
  <c r="E2349"/>
  <c r="L2348"/>
  <c r="K2348"/>
  <c r="J2348"/>
  <c r="I2348"/>
  <c r="H2348"/>
  <c r="G2348"/>
  <c r="F2348"/>
  <c r="E2348"/>
  <c r="L2347"/>
  <c r="K2347"/>
  <c r="J2347"/>
  <c r="I2347"/>
  <c r="H2347"/>
  <c r="G2347"/>
  <c r="F2347"/>
  <c r="E2347"/>
  <c r="L2346"/>
  <c r="K2346"/>
  <c r="J2346"/>
  <c r="I2346"/>
  <c r="H2346"/>
  <c r="G2346"/>
  <c r="F2346"/>
  <c r="E2346"/>
  <c r="L2345"/>
  <c r="K2345"/>
  <c r="J2345"/>
  <c r="I2345"/>
  <c r="H2345"/>
  <c r="G2345"/>
  <c r="F2345"/>
  <c r="E2345"/>
  <c r="L2344"/>
  <c r="K2344"/>
  <c r="J2344"/>
  <c r="I2344"/>
  <c r="H2344"/>
  <c r="G2344"/>
  <c r="F2344"/>
  <c r="E2344"/>
  <c r="L2343"/>
  <c r="K2343"/>
  <c r="J2343"/>
  <c r="I2343"/>
  <c r="H2343"/>
  <c r="G2343"/>
  <c r="F2343"/>
  <c r="E2343"/>
  <c r="L2342"/>
  <c r="K2342"/>
  <c r="J2342"/>
  <c r="I2342"/>
  <c r="H2342"/>
  <c r="G2342"/>
  <c r="F2342"/>
  <c r="E2342"/>
  <c r="L2341"/>
  <c r="K2341"/>
  <c r="J2341"/>
  <c r="I2341"/>
  <c r="H2341"/>
  <c r="G2341"/>
  <c r="F2341"/>
  <c r="E2341"/>
  <c r="L2340"/>
  <c r="K2340"/>
  <c r="J2340"/>
  <c r="I2340"/>
  <c r="H2340"/>
  <c r="G2340"/>
  <c r="F2340"/>
  <c r="E2340"/>
  <c r="L2339"/>
  <c r="K2339"/>
  <c r="J2339"/>
  <c r="I2339"/>
  <c r="H2339"/>
  <c r="G2339"/>
  <c r="F2339"/>
  <c r="E2339"/>
  <c r="L2338"/>
  <c r="K2338"/>
  <c r="J2338"/>
  <c r="I2338"/>
  <c r="H2338"/>
  <c r="G2338"/>
  <c r="F2338"/>
  <c r="E2338"/>
  <c r="L2337"/>
  <c r="K2337"/>
  <c r="J2337"/>
  <c r="I2337"/>
  <c r="H2337"/>
  <c r="G2337"/>
  <c r="F2337"/>
  <c r="E2337"/>
  <c r="L2336"/>
  <c r="K2336"/>
  <c r="J2336"/>
  <c r="I2336"/>
  <c r="H2336"/>
  <c r="G2336"/>
  <c r="F2336"/>
  <c r="E2336"/>
  <c r="L2335"/>
  <c r="K2335"/>
  <c r="J2335"/>
  <c r="I2335"/>
  <c r="H2335"/>
  <c r="G2335"/>
  <c r="F2335"/>
  <c r="E2335"/>
  <c r="L2334"/>
  <c r="K2334"/>
  <c r="J2334"/>
  <c r="I2334"/>
  <c r="H2334"/>
  <c r="G2334"/>
  <c r="F2334"/>
  <c r="E2334"/>
  <c r="L2333"/>
  <c r="K2333"/>
  <c r="J2333"/>
  <c r="I2333"/>
  <c r="H2333"/>
  <c r="G2333"/>
  <c r="F2333"/>
  <c r="E2333"/>
  <c r="L2332"/>
  <c r="K2332"/>
  <c r="J2332"/>
  <c r="I2332"/>
  <c r="H2332"/>
  <c r="G2332"/>
  <c r="F2332"/>
  <c r="E2332"/>
  <c r="L2331"/>
  <c r="K2331"/>
  <c r="J2331"/>
  <c r="I2331"/>
  <c r="H2331"/>
  <c r="G2331"/>
  <c r="F2331"/>
  <c r="E2331"/>
  <c r="L2330"/>
  <c r="K2330"/>
  <c r="J2330"/>
  <c r="I2330"/>
  <c r="H2330"/>
  <c r="G2330"/>
  <c r="F2330"/>
  <c r="E2330"/>
  <c r="L2329"/>
  <c r="K2329"/>
  <c r="J2329"/>
  <c r="I2329"/>
  <c r="H2329"/>
  <c r="G2329"/>
  <c r="F2329"/>
  <c r="E2329"/>
  <c r="L2328"/>
  <c r="K2328"/>
  <c r="J2328"/>
  <c r="I2328"/>
  <c r="H2328"/>
  <c r="G2328"/>
  <c r="F2328"/>
  <c r="E2328"/>
  <c r="L2327"/>
  <c r="K2327"/>
  <c r="J2327"/>
  <c r="I2327"/>
  <c r="H2327"/>
  <c r="G2327"/>
  <c r="F2327"/>
  <c r="E2327"/>
  <c r="L2326"/>
  <c r="K2326"/>
  <c r="J2326"/>
  <c r="I2326"/>
  <c r="H2326"/>
  <c r="G2326"/>
  <c r="F2326"/>
  <c r="E2326"/>
  <c r="L2325"/>
  <c r="K2325"/>
  <c r="J2325"/>
  <c r="I2325"/>
  <c r="H2325"/>
  <c r="G2325"/>
  <c r="F2325"/>
  <c r="E2325"/>
  <c r="L2324"/>
  <c r="K2324"/>
  <c r="J2324"/>
  <c r="I2324"/>
  <c r="H2324"/>
  <c r="G2324"/>
  <c r="F2324"/>
  <c r="E2324"/>
  <c r="L2323"/>
  <c r="K2323"/>
  <c r="J2323"/>
  <c r="I2323"/>
  <c r="H2323"/>
  <c r="G2323"/>
  <c r="F2323"/>
  <c r="E2323"/>
  <c r="L2322"/>
  <c r="K2322"/>
  <c r="J2322"/>
  <c r="I2322"/>
  <c r="H2322"/>
  <c r="G2322"/>
  <c r="F2322"/>
  <c r="E2322"/>
  <c r="L2321"/>
  <c r="K2321"/>
  <c r="J2321"/>
  <c r="I2321"/>
  <c r="H2321"/>
  <c r="G2321"/>
  <c r="F2321"/>
  <c r="E2321"/>
  <c r="L2320"/>
  <c r="K2320"/>
  <c r="J2320"/>
  <c r="I2320"/>
  <c r="H2320"/>
  <c r="G2320"/>
  <c r="F2320"/>
  <c r="E2320"/>
  <c r="L2319"/>
  <c r="K2319"/>
  <c r="J2319"/>
  <c r="I2319"/>
  <c r="H2319"/>
  <c r="G2319"/>
  <c r="F2319"/>
  <c r="E2319"/>
  <c r="L2318"/>
  <c r="K2318"/>
  <c r="J2318"/>
  <c r="I2318"/>
  <c r="H2318"/>
  <c r="G2318"/>
  <c r="F2318"/>
  <c r="E2318"/>
  <c r="L2317"/>
  <c r="K2317"/>
  <c r="J2317"/>
  <c r="I2317"/>
  <c r="H2317"/>
  <c r="G2317"/>
  <c r="F2317"/>
  <c r="E2317"/>
  <c r="L2316"/>
  <c r="K2316"/>
  <c r="J2316"/>
  <c r="I2316"/>
  <c r="H2316"/>
  <c r="G2316"/>
  <c r="F2316"/>
  <c r="E2316"/>
  <c r="L2315"/>
  <c r="K2315"/>
  <c r="J2315"/>
  <c r="I2315"/>
  <c r="H2315"/>
  <c r="G2315"/>
  <c r="F2315"/>
  <c r="E2315"/>
  <c r="L2314"/>
  <c r="K2314"/>
  <c r="J2314"/>
  <c r="I2314"/>
  <c r="H2314"/>
  <c r="G2314"/>
  <c r="F2314"/>
  <c r="E2314"/>
  <c r="L2313"/>
  <c r="K2313"/>
  <c r="J2313"/>
  <c r="I2313"/>
  <c r="H2313"/>
  <c r="G2313"/>
  <c r="F2313"/>
  <c r="E2313"/>
  <c r="L2312"/>
  <c r="K2312"/>
  <c r="J2312"/>
  <c r="I2312"/>
  <c r="H2312"/>
  <c r="G2312"/>
  <c r="F2312"/>
  <c r="E2312"/>
  <c r="L2311"/>
  <c r="K2311"/>
  <c r="J2311"/>
  <c r="I2311"/>
  <c r="H2311"/>
  <c r="G2311"/>
  <c r="F2311"/>
  <c r="E2311"/>
  <c r="L2310"/>
  <c r="K2310"/>
  <c r="J2310"/>
  <c r="I2310"/>
  <c r="H2310"/>
  <c r="G2310"/>
  <c r="F2310"/>
  <c r="E2310"/>
  <c r="L2309"/>
  <c r="K2309"/>
  <c r="J2309"/>
  <c r="I2309"/>
  <c r="H2309"/>
  <c r="G2309"/>
  <c r="F2309"/>
  <c r="E2309"/>
  <c r="L2308"/>
  <c r="K2308"/>
  <c r="J2308"/>
  <c r="I2308"/>
  <c r="H2308"/>
  <c r="G2308"/>
  <c r="F2308"/>
  <c r="E2308"/>
  <c r="L2307"/>
  <c r="K2307"/>
  <c r="J2307"/>
  <c r="I2307"/>
  <c r="H2307"/>
  <c r="G2307"/>
  <c r="F2307"/>
  <c r="E2307"/>
  <c r="L2306"/>
  <c r="K2306"/>
  <c r="J2306"/>
  <c r="I2306"/>
  <c r="H2306"/>
  <c r="G2306"/>
  <c r="F2306"/>
  <c r="E2306"/>
  <c r="L2305"/>
  <c r="K2305"/>
  <c r="J2305"/>
  <c r="I2305"/>
  <c r="H2305"/>
  <c r="G2305"/>
  <c r="F2305"/>
  <c r="E2305"/>
  <c r="L2304"/>
  <c r="K2304"/>
  <c r="J2304"/>
  <c r="I2304"/>
  <c r="H2304"/>
  <c r="G2304"/>
  <c r="F2304"/>
  <c r="E2304"/>
  <c r="L2303"/>
  <c r="K2303"/>
  <c r="J2303"/>
  <c r="I2303"/>
  <c r="H2303"/>
  <c r="G2303"/>
  <c r="F2303"/>
  <c r="E2303"/>
  <c r="L2302"/>
  <c r="K2302"/>
  <c r="J2302"/>
  <c r="I2302"/>
  <c r="H2302"/>
  <c r="G2302"/>
  <c r="F2302"/>
  <c r="E2302"/>
  <c r="L2301"/>
  <c r="K2301"/>
  <c r="J2301"/>
  <c r="I2301"/>
  <c r="H2301"/>
  <c r="G2301"/>
  <c r="F2301"/>
  <c r="E2301"/>
  <c r="L2300"/>
  <c r="K2300"/>
  <c r="J2300"/>
  <c r="I2300"/>
  <c r="H2300"/>
  <c r="G2300"/>
  <c r="F2300"/>
  <c r="E2300"/>
  <c r="L2299"/>
  <c r="K2299"/>
  <c r="J2299"/>
  <c r="I2299"/>
  <c r="H2299"/>
  <c r="G2299"/>
  <c r="F2299"/>
  <c r="E2299"/>
  <c r="L2298"/>
  <c r="K2298"/>
  <c r="J2298"/>
  <c r="I2298"/>
  <c r="H2298"/>
  <c r="G2298"/>
  <c r="F2298"/>
  <c r="E2298"/>
  <c r="L2297"/>
  <c r="K2297"/>
  <c r="J2297"/>
  <c r="I2297"/>
  <c r="H2297"/>
  <c r="G2297"/>
  <c r="F2297"/>
  <c r="E2297"/>
  <c r="L2296"/>
  <c r="K2296"/>
  <c r="J2296"/>
  <c r="I2296"/>
  <c r="H2296"/>
  <c r="G2296"/>
  <c r="F2296"/>
  <c r="E2296"/>
  <c r="L2295"/>
  <c r="K2295"/>
  <c r="J2295"/>
  <c r="I2295"/>
  <c r="H2295"/>
  <c r="G2295"/>
  <c r="F2295"/>
  <c r="E2295"/>
  <c r="L2294"/>
  <c r="K2294"/>
  <c r="J2294"/>
  <c r="I2294"/>
  <c r="H2294"/>
  <c r="G2294"/>
  <c r="F2294"/>
  <c r="E2294"/>
  <c r="L2293"/>
  <c r="K2293"/>
  <c r="J2293"/>
  <c r="I2293"/>
  <c r="H2293"/>
  <c r="G2293"/>
  <c r="F2293"/>
  <c r="E2293"/>
  <c r="L2292"/>
  <c r="K2292"/>
  <c r="J2292"/>
  <c r="I2292"/>
  <c r="H2292"/>
  <c r="G2292"/>
  <c r="F2292"/>
  <c r="E2292"/>
  <c r="L2291"/>
  <c r="K2291"/>
  <c r="J2291"/>
  <c r="I2291"/>
  <c r="H2291"/>
  <c r="G2291"/>
  <c r="F2291"/>
  <c r="E2291"/>
  <c r="L2290"/>
  <c r="K2290"/>
  <c r="J2290"/>
  <c r="I2290"/>
  <c r="H2290"/>
  <c r="G2290"/>
  <c r="F2290"/>
  <c r="E2290"/>
  <c r="L2289"/>
  <c r="K2289"/>
  <c r="J2289"/>
  <c r="I2289"/>
  <c r="H2289"/>
  <c r="G2289"/>
  <c r="F2289"/>
  <c r="E2289"/>
  <c r="L2288"/>
  <c r="K2288"/>
  <c r="J2288"/>
  <c r="I2288"/>
  <c r="H2288"/>
  <c r="G2288"/>
  <c r="F2288"/>
  <c r="E2288"/>
  <c r="L2287"/>
  <c r="K2287"/>
  <c r="J2287"/>
  <c r="I2287"/>
  <c r="H2287"/>
  <c r="G2287"/>
  <c r="F2287"/>
  <c r="E2287"/>
  <c r="L2286"/>
  <c r="K2286"/>
  <c r="J2286"/>
  <c r="I2286"/>
  <c r="H2286"/>
  <c r="G2286"/>
  <c r="F2286"/>
  <c r="E2286"/>
  <c r="L2285"/>
  <c r="K2285"/>
  <c r="J2285"/>
  <c r="I2285"/>
  <c r="H2285"/>
  <c r="G2285"/>
  <c r="F2285"/>
  <c r="E2285"/>
  <c r="L2284"/>
  <c r="K2284"/>
  <c r="J2284"/>
  <c r="I2284"/>
  <c r="H2284"/>
  <c r="G2284"/>
  <c r="F2284"/>
  <c r="E2284"/>
  <c r="L2283"/>
  <c r="K2283"/>
  <c r="J2283"/>
  <c r="I2283"/>
  <c r="H2283"/>
  <c r="G2283"/>
  <c r="F2283"/>
  <c r="E2283"/>
  <c r="L2282"/>
  <c r="K2282"/>
  <c r="J2282"/>
  <c r="I2282"/>
  <c r="H2282"/>
  <c r="G2282"/>
  <c r="F2282"/>
  <c r="E2282"/>
  <c r="L2281"/>
  <c r="K2281"/>
  <c r="J2281"/>
  <c r="I2281"/>
  <c r="H2281"/>
  <c r="G2281"/>
  <c r="F2281"/>
  <c r="E2281"/>
  <c r="L2280"/>
  <c r="K2280"/>
  <c r="J2280"/>
  <c r="I2280"/>
  <c r="H2280"/>
  <c r="G2280"/>
  <c r="F2280"/>
  <c r="E2280"/>
  <c r="L2279"/>
  <c r="K2279"/>
  <c r="J2279"/>
  <c r="I2279"/>
  <c r="H2279"/>
  <c r="G2279"/>
  <c r="F2279"/>
  <c r="E2279"/>
  <c r="L2278"/>
  <c r="K2278"/>
  <c r="J2278"/>
  <c r="I2278"/>
  <c r="H2278"/>
  <c r="G2278"/>
  <c r="F2278"/>
  <c r="E2278"/>
  <c r="L2277"/>
  <c r="K2277"/>
  <c r="J2277"/>
  <c r="I2277"/>
  <c r="H2277"/>
  <c r="G2277"/>
  <c r="F2277"/>
  <c r="E2277"/>
  <c r="L2276"/>
  <c r="K2276"/>
  <c r="J2276"/>
  <c r="I2276"/>
  <c r="H2276"/>
  <c r="G2276"/>
  <c r="F2276"/>
  <c r="E2276"/>
  <c r="L2275"/>
  <c r="K2275"/>
  <c r="J2275"/>
  <c r="I2275"/>
  <c r="H2275"/>
  <c r="G2275"/>
  <c r="F2275"/>
  <c r="E2275"/>
  <c r="L2274"/>
  <c r="K2274"/>
  <c r="J2274"/>
  <c r="I2274"/>
  <c r="H2274"/>
  <c r="G2274"/>
  <c r="F2274"/>
  <c r="E2274"/>
  <c r="L2273"/>
  <c r="K2273"/>
  <c r="J2273"/>
  <c r="I2273"/>
  <c r="H2273"/>
  <c r="G2273"/>
  <c r="F2273"/>
  <c r="E2273"/>
  <c r="L2272"/>
  <c r="K2272"/>
  <c r="J2272"/>
  <c r="I2272"/>
  <c r="H2272"/>
  <c r="G2272"/>
  <c r="F2272"/>
  <c r="E2272"/>
  <c r="L2271"/>
  <c r="K2271"/>
  <c r="J2271"/>
  <c r="I2271"/>
  <c r="H2271"/>
  <c r="G2271"/>
  <c r="F2271"/>
  <c r="E2271"/>
  <c r="L2270"/>
  <c r="K2270"/>
  <c r="J2270"/>
  <c r="I2270"/>
  <c r="H2270"/>
  <c r="G2270"/>
  <c r="F2270"/>
  <c r="E2270"/>
  <c r="L2269"/>
  <c r="K2269"/>
  <c r="J2269"/>
  <c r="I2269"/>
  <c r="H2269"/>
  <c r="G2269"/>
  <c r="F2269"/>
  <c r="E2269"/>
  <c r="L2268"/>
  <c r="K2268"/>
  <c r="J2268"/>
  <c r="I2268"/>
  <c r="H2268"/>
  <c r="G2268"/>
  <c r="F2268"/>
  <c r="E2268"/>
  <c r="L2267"/>
  <c r="K2267"/>
  <c r="J2267"/>
  <c r="I2267"/>
  <c r="H2267"/>
  <c r="G2267"/>
  <c r="F2267"/>
  <c r="E2267"/>
  <c r="L2266"/>
  <c r="K2266"/>
  <c r="J2266"/>
  <c r="I2266"/>
  <c r="H2266"/>
  <c r="G2266"/>
  <c r="F2266"/>
  <c r="E2266"/>
  <c r="L2265"/>
  <c r="K2265"/>
  <c r="J2265"/>
  <c r="I2265"/>
  <c r="H2265"/>
  <c r="G2265"/>
  <c r="F2265"/>
  <c r="E2265"/>
  <c r="L2264"/>
  <c r="K2264"/>
  <c r="J2264"/>
  <c r="I2264"/>
  <c r="H2264"/>
  <c r="G2264"/>
  <c r="F2264"/>
  <c r="E2264"/>
  <c r="L2263"/>
  <c r="K2263"/>
  <c r="J2263"/>
  <c r="I2263"/>
  <c r="H2263"/>
  <c r="G2263"/>
  <c r="F2263"/>
  <c r="E2263"/>
  <c r="L2262"/>
  <c r="K2262"/>
  <c r="J2262"/>
  <c r="I2262"/>
  <c r="H2262"/>
  <c r="G2262"/>
  <c r="F2262"/>
  <c r="E2262"/>
  <c r="L2261"/>
  <c r="K2261"/>
  <c r="J2261"/>
  <c r="I2261"/>
  <c r="H2261"/>
  <c r="G2261"/>
  <c r="F2261"/>
  <c r="E2261"/>
  <c r="L2260"/>
  <c r="K2260"/>
  <c r="J2260"/>
  <c r="I2260"/>
  <c r="H2260"/>
  <c r="G2260"/>
  <c r="F2260"/>
  <c r="E2260"/>
  <c r="L2259"/>
  <c r="K2259"/>
  <c r="J2259"/>
  <c r="I2259"/>
  <c r="H2259"/>
  <c r="G2259"/>
  <c r="F2259"/>
  <c r="E2259"/>
  <c r="L2258"/>
  <c r="K2258"/>
  <c r="J2258"/>
  <c r="I2258"/>
  <c r="H2258"/>
  <c r="G2258"/>
  <c r="F2258"/>
  <c r="E2258"/>
  <c r="L2257"/>
  <c r="K2257"/>
  <c r="J2257"/>
  <c r="I2257"/>
  <c r="H2257"/>
  <c r="G2257"/>
  <c r="F2257"/>
  <c r="E2257"/>
  <c r="L2256"/>
  <c r="K2256"/>
  <c r="J2256"/>
  <c r="I2256"/>
  <c r="H2256"/>
  <c r="G2256"/>
  <c r="F2256"/>
  <c r="E2256"/>
  <c r="L2255"/>
  <c r="K2255"/>
  <c r="J2255"/>
  <c r="I2255"/>
  <c r="H2255"/>
  <c r="G2255"/>
  <c r="F2255"/>
  <c r="E2255"/>
  <c r="L2254"/>
  <c r="K2254"/>
  <c r="J2254"/>
  <c r="I2254"/>
  <c r="H2254"/>
  <c r="G2254"/>
  <c r="F2254"/>
  <c r="E2254"/>
  <c r="L2253"/>
  <c r="K2253"/>
  <c r="J2253"/>
  <c r="I2253"/>
  <c r="H2253"/>
  <c r="G2253"/>
  <c r="F2253"/>
  <c r="E2253"/>
  <c r="L2252"/>
  <c r="K2252"/>
  <c r="J2252"/>
  <c r="I2252"/>
  <c r="H2252"/>
  <c r="G2252"/>
  <c r="F2252"/>
  <c r="E2252"/>
  <c r="L2251"/>
  <c r="K2251"/>
  <c r="J2251"/>
  <c r="I2251"/>
  <c r="H2251"/>
  <c r="G2251"/>
  <c r="F2251"/>
  <c r="E2251"/>
  <c r="L2250"/>
  <c r="K2250"/>
  <c r="J2250"/>
  <c r="I2250"/>
  <c r="H2250"/>
  <c r="G2250"/>
  <c r="F2250"/>
  <c r="E2250"/>
  <c r="L2249"/>
  <c r="K2249"/>
  <c r="J2249"/>
  <c r="I2249"/>
  <c r="H2249"/>
  <c r="G2249"/>
  <c r="F2249"/>
  <c r="E2249"/>
  <c r="L2248"/>
  <c r="K2248"/>
  <c r="J2248"/>
  <c r="I2248"/>
  <c r="H2248"/>
  <c r="G2248"/>
  <c r="F2248"/>
  <c r="E2248"/>
  <c r="L2247"/>
  <c r="K2247"/>
  <c r="J2247"/>
  <c r="I2247"/>
  <c r="H2247"/>
  <c r="G2247"/>
  <c r="F2247"/>
  <c r="E2247"/>
  <c r="L2246"/>
  <c r="K2246"/>
  <c r="J2246"/>
  <c r="I2246"/>
  <c r="H2246"/>
  <c r="G2246"/>
  <c r="F2246"/>
  <c r="E2246"/>
  <c r="L2245"/>
  <c r="K2245"/>
  <c r="J2245"/>
  <c r="I2245"/>
  <c r="H2245"/>
  <c r="G2245"/>
  <c r="F2245"/>
  <c r="E2245"/>
  <c r="L2244"/>
  <c r="K2244"/>
  <c r="J2244"/>
  <c r="I2244"/>
  <c r="H2244"/>
  <c r="G2244"/>
  <c r="F2244"/>
  <c r="E2244"/>
  <c r="L2243"/>
  <c r="K2243"/>
  <c r="J2243"/>
  <c r="I2243"/>
  <c r="H2243"/>
  <c r="G2243"/>
  <c r="F2243"/>
  <c r="E2243"/>
  <c r="L2242"/>
  <c r="K2242"/>
  <c r="J2242"/>
  <c r="I2242"/>
  <c r="H2242"/>
  <c r="G2242"/>
  <c r="F2242"/>
  <c r="E2242"/>
  <c r="L2241"/>
  <c r="K2241"/>
  <c r="J2241"/>
  <c r="I2241"/>
  <c r="H2241"/>
  <c r="G2241"/>
  <c r="F2241"/>
  <c r="E2241"/>
  <c r="L2240"/>
  <c r="K2240"/>
  <c r="J2240"/>
  <c r="I2240"/>
  <c r="H2240"/>
  <c r="G2240"/>
  <c r="F2240"/>
  <c r="E2240"/>
  <c r="L2239"/>
  <c r="K2239"/>
  <c r="J2239"/>
  <c r="I2239"/>
  <c r="H2239"/>
  <c r="G2239"/>
  <c r="F2239"/>
  <c r="E2239"/>
  <c r="L2238"/>
  <c r="K2238"/>
  <c r="J2238"/>
  <c r="I2238"/>
  <c r="H2238"/>
  <c r="G2238"/>
  <c r="F2238"/>
  <c r="E2238"/>
  <c r="L2237"/>
  <c r="K2237"/>
  <c r="J2237"/>
  <c r="I2237"/>
  <c r="H2237"/>
  <c r="G2237"/>
  <c r="F2237"/>
  <c r="E2237"/>
  <c r="L2236"/>
  <c r="K2236"/>
  <c r="J2236"/>
  <c r="I2236"/>
  <c r="H2236"/>
  <c r="G2236"/>
  <c r="F2236"/>
  <c r="E2236"/>
  <c r="L2235"/>
  <c r="K2235"/>
  <c r="J2235"/>
  <c r="I2235"/>
  <c r="H2235"/>
  <c r="G2235"/>
  <c r="F2235"/>
  <c r="E2235"/>
  <c r="L2234"/>
  <c r="K2234"/>
  <c r="J2234"/>
  <c r="I2234"/>
  <c r="H2234"/>
  <c r="G2234"/>
  <c r="F2234"/>
  <c r="E2234"/>
  <c r="L2233"/>
  <c r="K2233"/>
  <c r="J2233"/>
  <c r="I2233"/>
  <c r="H2233"/>
  <c r="G2233"/>
  <c r="F2233"/>
  <c r="E2233"/>
  <c r="L2232"/>
  <c r="K2232"/>
  <c r="J2232"/>
  <c r="I2232"/>
  <c r="H2232"/>
  <c r="G2232"/>
  <c r="F2232"/>
  <c r="E2232"/>
  <c r="L2231"/>
  <c r="K2231"/>
  <c r="J2231"/>
  <c r="I2231"/>
  <c r="H2231"/>
  <c r="G2231"/>
  <c r="F2231"/>
  <c r="E2231"/>
  <c r="L2230"/>
  <c r="K2230"/>
  <c r="J2230"/>
  <c r="I2230"/>
  <c r="H2230"/>
  <c r="G2230"/>
  <c r="F2230"/>
  <c r="E2230"/>
  <c r="L2229"/>
  <c r="K2229"/>
  <c r="J2229"/>
  <c r="I2229"/>
  <c r="H2229"/>
  <c r="G2229"/>
  <c r="F2229"/>
  <c r="E2229"/>
  <c r="L2228"/>
  <c r="K2228"/>
  <c r="J2228"/>
  <c r="I2228"/>
  <c r="H2228"/>
  <c r="G2228"/>
  <c r="F2228"/>
  <c r="E2228"/>
  <c r="L2227"/>
  <c r="K2227"/>
  <c r="J2227"/>
  <c r="I2227"/>
  <c r="H2227"/>
  <c r="G2227"/>
  <c r="F2227"/>
  <c r="E2227"/>
  <c r="L2226"/>
  <c r="K2226"/>
  <c r="J2226"/>
  <c r="I2226"/>
  <c r="H2226"/>
  <c r="G2226"/>
  <c r="F2226"/>
  <c r="E2226"/>
  <c r="L2225"/>
  <c r="K2225"/>
  <c r="J2225"/>
  <c r="I2225"/>
  <c r="H2225"/>
  <c r="G2225"/>
  <c r="F2225"/>
  <c r="E2225"/>
  <c r="L2224"/>
  <c r="K2224"/>
  <c r="J2224"/>
  <c r="I2224"/>
  <c r="H2224"/>
  <c r="G2224"/>
  <c r="F2224"/>
  <c r="E2224"/>
  <c r="L2223"/>
  <c r="K2223"/>
  <c r="J2223"/>
  <c r="I2223"/>
  <c r="H2223"/>
  <c r="G2223"/>
  <c r="F2223"/>
  <c r="E2223"/>
  <c r="L2222"/>
  <c r="K2222"/>
  <c r="J2222"/>
  <c r="I2222"/>
  <c r="H2222"/>
  <c r="G2222"/>
  <c r="F2222"/>
  <c r="E2222"/>
  <c r="L2221"/>
  <c r="K2221"/>
  <c r="J2221"/>
  <c r="I2221"/>
  <c r="H2221"/>
  <c r="G2221"/>
  <c r="F2221"/>
  <c r="E2221"/>
  <c r="L2220"/>
  <c r="K2220"/>
  <c r="J2220"/>
  <c r="I2220"/>
  <c r="H2220"/>
  <c r="G2220"/>
  <c r="F2220"/>
  <c r="E2220"/>
  <c r="L2219"/>
  <c r="K2219"/>
  <c r="J2219"/>
  <c r="I2219"/>
  <c r="H2219"/>
  <c r="G2219"/>
  <c r="F2219"/>
  <c r="E2219"/>
  <c r="L2218"/>
  <c r="K2218"/>
  <c r="J2218"/>
  <c r="I2218"/>
  <c r="H2218"/>
  <c r="G2218"/>
  <c r="F2218"/>
  <c r="E2218"/>
  <c r="L2217"/>
  <c r="K2217"/>
  <c r="J2217"/>
  <c r="I2217"/>
  <c r="H2217"/>
  <c r="G2217"/>
  <c r="F2217"/>
  <c r="E2217"/>
  <c r="L2216"/>
  <c r="K2216"/>
  <c r="J2216"/>
  <c r="I2216"/>
  <c r="H2216"/>
  <c r="G2216"/>
  <c r="F2216"/>
  <c r="E2216"/>
  <c r="L2215"/>
  <c r="K2215"/>
  <c r="J2215"/>
  <c r="I2215"/>
  <c r="H2215"/>
  <c r="G2215"/>
  <c r="F2215"/>
  <c r="E2215"/>
  <c r="L2214"/>
  <c r="K2214"/>
  <c r="J2214"/>
  <c r="I2214"/>
  <c r="H2214"/>
  <c r="G2214"/>
  <c r="F2214"/>
  <c r="E2214"/>
  <c r="L2213"/>
  <c r="K2213"/>
  <c r="J2213"/>
  <c r="I2213"/>
  <c r="H2213"/>
  <c r="G2213"/>
  <c r="F2213"/>
  <c r="E2213"/>
  <c r="L2212"/>
  <c r="K2212"/>
  <c r="J2212"/>
  <c r="I2212"/>
  <c r="H2212"/>
  <c r="G2212"/>
  <c r="F2212"/>
  <c r="E2212"/>
  <c r="L2211"/>
  <c r="K2211"/>
  <c r="J2211"/>
  <c r="I2211"/>
  <c r="H2211"/>
  <c r="G2211"/>
  <c r="F2211"/>
  <c r="E2211"/>
  <c r="L2210"/>
  <c r="K2210"/>
  <c r="J2210"/>
  <c r="I2210"/>
  <c r="H2210"/>
  <c r="G2210"/>
  <c r="F2210"/>
  <c r="E2210"/>
  <c r="L2209"/>
  <c r="K2209"/>
  <c r="J2209"/>
  <c r="I2209"/>
  <c r="H2209"/>
  <c r="G2209"/>
  <c r="F2209"/>
  <c r="E2209"/>
  <c r="L2208"/>
  <c r="K2208"/>
  <c r="J2208"/>
  <c r="I2208"/>
  <c r="H2208"/>
  <c r="G2208"/>
  <c r="F2208"/>
  <c r="E2208"/>
  <c r="L2207"/>
  <c r="K2207"/>
  <c r="J2207"/>
  <c r="I2207"/>
  <c r="H2207"/>
  <c r="G2207"/>
  <c r="F2207"/>
  <c r="E2207"/>
  <c r="L2206"/>
  <c r="K2206"/>
  <c r="J2206"/>
  <c r="I2206"/>
  <c r="H2206"/>
  <c r="G2206"/>
  <c r="F2206"/>
  <c r="E2206"/>
  <c r="L2205"/>
  <c r="K2205"/>
  <c r="J2205"/>
  <c r="I2205"/>
  <c r="H2205"/>
  <c r="G2205"/>
  <c r="F2205"/>
  <c r="E2205"/>
  <c r="L2204"/>
  <c r="K2204"/>
  <c r="J2204"/>
  <c r="I2204"/>
  <c r="H2204"/>
  <c r="G2204"/>
  <c r="F2204"/>
  <c r="E2204"/>
  <c r="L2203"/>
  <c r="K2203"/>
  <c r="J2203"/>
  <c r="I2203"/>
  <c r="H2203"/>
  <c r="G2203"/>
  <c r="F2203"/>
  <c r="E2203"/>
  <c r="L2202"/>
  <c r="K2202"/>
  <c r="J2202"/>
  <c r="I2202"/>
  <c r="H2202"/>
  <c r="G2202"/>
  <c r="F2202"/>
  <c r="E2202"/>
  <c r="L2201"/>
  <c r="K2201"/>
  <c r="J2201"/>
  <c r="I2201"/>
  <c r="H2201"/>
  <c r="G2201"/>
  <c r="F2201"/>
  <c r="E2201"/>
  <c r="L2200"/>
  <c r="K2200"/>
  <c r="J2200"/>
  <c r="I2200"/>
  <c r="H2200"/>
  <c r="G2200"/>
  <c r="F2200"/>
  <c r="E2200"/>
  <c r="L2199"/>
  <c r="K2199"/>
  <c r="J2199"/>
  <c r="I2199"/>
  <c r="H2199"/>
  <c r="G2199"/>
  <c r="F2199"/>
  <c r="E2199"/>
  <c r="L2198"/>
  <c r="K2198"/>
  <c r="J2198"/>
  <c r="I2198"/>
  <c r="H2198"/>
  <c r="G2198"/>
  <c r="F2198"/>
  <c r="E2198"/>
  <c r="L2197"/>
  <c r="K2197"/>
  <c r="J2197"/>
  <c r="I2197"/>
  <c r="H2197"/>
  <c r="G2197"/>
  <c r="F2197"/>
  <c r="E2197"/>
  <c r="L2196"/>
  <c r="K2196"/>
  <c r="J2196"/>
  <c r="I2196"/>
  <c r="H2196"/>
  <c r="G2196"/>
  <c r="F2196"/>
  <c r="E2196"/>
  <c r="L2195"/>
  <c r="K2195"/>
  <c r="J2195"/>
  <c r="I2195"/>
  <c r="H2195"/>
  <c r="G2195"/>
  <c r="F2195"/>
  <c r="E2195"/>
  <c r="L2194"/>
  <c r="K2194"/>
  <c r="J2194"/>
  <c r="I2194"/>
  <c r="H2194"/>
  <c r="G2194"/>
  <c r="F2194"/>
  <c r="E2194"/>
  <c r="L2193"/>
  <c r="K2193"/>
  <c r="J2193"/>
  <c r="I2193"/>
  <c r="H2193"/>
  <c r="G2193"/>
  <c r="F2193"/>
  <c r="E2193"/>
  <c r="L2192"/>
  <c r="K2192"/>
  <c r="J2192"/>
  <c r="I2192"/>
  <c r="H2192"/>
  <c r="G2192"/>
  <c r="F2192"/>
  <c r="E2192"/>
  <c r="L2191"/>
  <c r="K2191"/>
  <c r="J2191"/>
  <c r="I2191"/>
  <c r="H2191"/>
  <c r="G2191"/>
  <c r="F2191"/>
  <c r="E2191"/>
  <c r="L2190"/>
  <c r="K2190"/>
  <c r="J2190"/>
  <c r="I2190"/>
  <c r="H2190"/>
  <c r="G2190"/>
  <c r="F2190"/>
  <c r="E2190"/>
  <c r="L2189"/>
  <c r="K2189"/>
  <c r="J2189"/>
  <c r="I2189"/>
  <c r="H2189"/>
  <c r="G2189"/>
  <c r="F2189"/>
  <c r="E2189"/>
  <c r="L2188"/>
  <c r="K2188"/>
  <c r="J2188"/>
  <c r="I2188"/>
  <c r="H2188"/>
  <c r="G2188"/>
  <c r="F2188"/>
  <c r="E2188"/>
  <c r="L2187"/>
  <c r="K2187"/>
  <c r="J2187"/>
  <c r="I2187"/>
  <c r="H2187"/>
  <c r="G2187"/>
  <c r="F2187"/>
  <c r="E2187"/>
  <c r="L2186"/>
  <c r="K2186"/>
  <c r="J2186"/>
  <c r="I2186"/>
  <c r="H2186"/>
  <c r="G2186"/>
  <c r="F2186"/>
  <c r="E2186"/>
  <c r="L2185"/>
  <c r="K2185"/>
  <c r="J2185"/>
  <c r="I2185"/>
  <c r="H2185"/>
  <c r="G2185"/>
  <c r="F2185"/>
  <c r="E2185"/>
  <c r="L2184"/>
  <c r="K2184"/>
  <c r="J2184"/>
  <c r="I2184"/>
  <c r="H2184"/>
  <c r="G2184"/>
  <c r="F2184"/>
  <c r="E2184"/>
  <c r="L2183"/>
  <c r="K2183"/>
  <c r="J2183"/>
  <c r="I2183"/>
  <c r="H2183"/>
  <c r="G2183"/>
  <c r="F2183"/>
  <c r="E2183"/>
  <c r="L2182"/>
  <c r="K2182"/>
  <c r="J2182"/>
  <c r="I2182"/>
  <c r="H2182"/>
  <c r="G2182"/>
  <c r="F2182"/>
  <c r="E2182"/>
  <c r="L2181"/>
  <c r="K2181"/>
  <c r="J2181"/>
  <c r="I2181"/>
  <c r="H2181"/>
  <c r="G2181"/>
  <c r="F2181"/>
  <c r="E2181"/>
  <c r="L2180"/>
  <c r="K2180"/>
  <c r="J2180"/>
  <c r="I2180"/>
  <c r="H2180"/>
  <c r="G2180"/>
  <c r="F2180"/>
  <c r="E2180"/>
  <c r="L2179"/>
  <c r="K2179"/>
  <c r="J2179"/>
  <c r="I2179"/>
  <c r="H2179"/>
  <c r="G2179"/>
  <c r="F2179"/>
  <c r="E2179"/>
  <c r="L2178"/>
  <c r="K2178"/>
  <c r="J2178"/>
  <c r="I2178"/>
  <c r="H2178"/>
  <c r="G2178"/>
  <c r="F2178"/>
  <c r="E2178"/>
  <c r="L2177"/>
  <c r="K2177"/>
  <c r="J2177"/>
  <c r="I2177"/>
  <c r="H2177"/>
  <c r="G2177"/>
  <c r="F2177"/>
  <c r="E2177"/>
  <c r="L2176"/>
  <c r="K2176"/>
  <c r="J2176"/>
  <c r="I2176"/>
  <c r="H2176"/>
  <c r="G2176"/>
  <c r="F2176"/>
  <c r="E2176"/>
  <c r="L2175"/>
  <c r="K2175"/>
  <c r="J2175"/>
  <c r="I2175"/>
  <c r="H2175"/>
  <c r="G2175"/>
  <c r="F2175"/>
  <c r="E2175"/>
  <c r="L2174"/>
  <c r="K2174"/>
  <c r="J2174"/>
  <c r="I2174"/>
  <c r="H2174"/>
  <c r="G2174"/>
  <c r="F2174"/>
  <c r="E2174"/>
  <c r="L2173"/>
  <c r="K2173"/>
  <c r="J2173"/>
  <c r="I2173"/>
  <c r="H2173"/>
  <c r="G2173"/>
  <c r="F2173"/>
  <c r="E2173"/>
  <c r="L2172"/>
  <c r="K2172"/>
  <c r="J2172"/>
  <c r="I2172"/>
  <c r="H2172"/>
  <c r="G2172"/>
  <c r="F2172"/>
  <c r="E2172"/>
  <c r="L2171"/>
  <c r="K2171"/>
  <c r="J2171"/>
  <c r="I2171"/>
  <c r="H2171"/>
  <c r="G2171"/>
  <c r="F2171"/>
  <c r="E2171"/>
  <c r="L2170"/>
  <c r="K2170"/>
  <c r="J2170"/>
  <c r="I2170"/>
  <c r="H2170"/>
  <c r="G2170"/>
  <c r="F2170"/>
  <c r="E2170"/>
  <c r="L2169"/>
  <c r="K2169"/>
  <c r="J2169"/>
  <c r="I2169"/>
  <c r="H2169"/>
  <c r="G2169"/>
  <c r="F2169"/>
  <c r="E2169"/>
  <c r="L2168"/>
  <c r="K2168"/>
  <c r="J2168"/>
  <c r="I2168"/>
  <c r="H2168"/>
  <c r="G2168"/>
  <c r="F2168"/>
  <c r="E2168"/>
  <c r="L2167"/>
  <c r="K2167"/>
  <c r="J2167"/>
  <c r="I2167"/>
  <c r="H2167"/>
  <c r="G2167"/>
  <c r="F2167"/>
  <c r="E2167"/>
  <c r="L2166"/>
  <c r="K2166"/>
  <c r="J2166"/>
  <c r="I2166"/>
  <c r="H2166"/>
  <c r="G2166"/>
  <c r="F2166"/>
  <c r="E2166"/>
  <c r="L2165"/>
  <c r="K2165"/>
  <c r="J2165"/>
  <c r="I2165"/>
  <c r="H2165"/>
  <c r="G2165"/>
  <c r="F2165"/>
  <c r="E2165"/>
  <c r="L2164"/>
  <c r="K2164"/>
  <c r="J2164"/>
  <c r="I2164"/>
  <c r="H2164"/>
  <c r="G2164"/>
  <c r="F2164"/>
  <c r="E2164"/>
  <c r="L2163"/>
  <c r="K2163"/>
  <c r="J2163"/>
  <c r="I2163"/>
  <c r="H2163"/>
  <c r="G2163"/>
  <c r="F2163"/>
  <c r="E2163"/>
  <c r="L2162"/>
  <c r="K2162"/>
  <c r="J2162"/>
  <c r="I2162"/>
  <c r="H2162"/>
  <c r="G2162"/>
  <c r="F2162"/>
  <c r="E2162"/>
  <c r="L2161"/>
  <c r="K2161"/>
  <c r="J2161"/>
  <c r="I2161"/>
  <c r="H2161"/>
  <c r="G2161"/>
  <c r="F2161"/>
  <c r="E2161"/>
  <c r="L2160"/>
  <c r="K2160"/>
  <c r="J2160"/>
  <c r="I2160"/>
  <c r="H2160"/>
  <c r="G2160"/>
  <c r="F2160"/>
  <c r="E2160"/>
  <c r="L2159"/>
  <c r="K2159"/>
  <c r="J2159"/>
  <c r="I2159"/>
  <c r="H2159"/>
  <c r="G2159"/>
  <c r="F2159"/>
  <c r="E2159"/>
  <c r="L2158"/>
  <c r="K2158"/>
  <c r="J2158"/>
  <c r="I2158"/>
  <c r="H2158"/>
  <c r="G2158"/>
  <c r="F2158"/>
  <c r="E2158"/>
  <c r="L2157"/>
  <c r="K2157"/>
  <c r="J2157"/>
  <c r="I2157"/>
  <c r="H2157"/>
  <c r="G2157"/>
  <c r="F2157"/>
  <c r="E2157"/>
  <c r="L2156"/>
  <c r="K2156"/>
  <c r="J2156"/>
  <c r="I2156"/>
  <c r="H2156"/>
  <c r="G2156"/>
  <c r="F2156"/>
  <c r="E2156"/>
  <c r="L2155"/>
  <c r="K2155"/>
  <c r="J2155"/>
  <c r="I2155"/>
  <c r="H2155"/>
  <c r="G2155"/>
  <c r="F2155"/>
  <c r="E2155"/>
  <c r="L2154"/>
  <c r="K2154"/>
  <c r="J2154"/>
  <c r="I2154"/>
  <c r="H2154"/>
  <c r="G2154"/>
  <c r="F2154"/>
  <c r="E2154"/>
  <c r="L2153"/>
  <c r="K2153"/>
  <c r="J2153"/>
  <c r="I2153"/>
  <c r="H2153"/>
  <c r="G2153"/>
  <c r="F2153"/>
  <c r="E2153"/>
  <c r="L2152"/>
  <c r="K2152"/>
  <c r="J2152"/>
  <c r="I2152"/>
  <c r="H2152"/>
  <c r="G2152"/>
  <c r="F2152"/>
  <c r="E2152"/>
  <c r="L2151"/>
  <c r="K2151"/>
  <c r="J2151"/>
  <c r="I2151"/>
  <c r="H2151"/>
  <c r="G2151"/>
  <c r="F2151"/>
  <c r="E2151"/>
  <c r="L2150"/>
  <c r="K2150"/>
  <c r="J2150"/>
  <c r="I2150"/>
  <c r="H2150"/>
  <c r="G2150"/>
  <c r="F2150"/>
  <c r="E2150"/>
  <c r="L2149"/>
  <c r="K2149"/>
  <c r="J2149"/>
  <c r="I2149"/>
  <c r="H2149"/>
  <c r="G2149"/>
  <c r="F2149"/>
  <c r="E2149"/>
  <c r="L2148"/>
  <c r="K2148"/>
  <c r="J2148"/>
  <c r="I2148"/>
  <c r="H2148"/>
  <c r="G2148"/>
  <c r="F2148"/>
  <c r="E2148"/>
  <c r="L2147"/>
  <c r="K2147"/>
  <c r="J2147"/>
  <c r="I2147"/>
  <c r="H2147"/>
  <c r="G2147"/>
  <c r="F2147"/>
  <c r="E2147"/>
  <c r="L2146"/>
  <c r="K2146"/>
  <c r="J2146"/>
  <c r="I2146"/>
  <c r="H2146"/>
  <c r="G2146"/>
  <c r="F2146"/>
  <c r="E2146"/>
  <c r="L2145"/>
  <c r="K2145"/>
  <c r="J2145"/>
  <c r="I2145"/>
  <c r="H2145"/>
  <c r="G2145"/>
  <c r="F2145"/>
  <c r="E2145"/>
  <c r="L2144"/>
  <c r="K2144"/>
  <c r="J2144"/>
  <c r="I2144"/>
  <c r="H2144"/>
  <c r="G2144"/>
  <c r="F2144"/>
  <c r="E2144"/>
  <c r="L2143"/>
  <c r="K2143"/>
  <c r="J2143"/>
  <c r="I2143"/>
  <c r="H2143"/>
  <c r="G2143"/>
  <c r="F2143"/>
  <c r="E2143"/>
  <c r="L2142"/>
  <c r="K2142"/>
  <c r="J2142"/>
  <c r="I2142"/>
  <c r="H2142"/>
  <c r="G2142"/>
  <c r="F2142"/>
  <c r="E2142"/>
  <c r="L2141"/>
  <c r="K2141"/>
  <c r="J2141"/>
  <c r="I2141"/>
  <c r="H2141"/>
  <c r="G2141"/>
  <c r="F2141"/>
  <c r="E2141"/>
  <c r="L2140"/>
  <c r="K2140"/>
  <c r="J2140"/>
  <c r="I2140"/>
  <c r="H2140"/>
  <c r="G2140"/>
  <c r="F2140"/>
  <c r="E2140"/>
  <c r="L2139"/>
  <c r="K2139"/>
  <c r="J2139"/>
  <c r="I2139"/>
  <c r="H2139"/>
  <c r="G2139"/>
  <c r="F2139"/>
  <c r="E2139"/>
  <c r="L2138"/>
  <c r="K2138"/>
  <c r="J2138"/>
  <c r="I2138"/>
  <c r="H2138"/>
  <c r="G2138"/>
  <c r="F2138"/>
  <c r="E2138"/>
  <c r="L2137"/>
  <c r="K2137"/>
  <c r="J2137"/>
  <c r="I2137"/>
  <c r="H2137"/>
  <c r="G2137"/>
  <c r="F2137"/>
  <c r="E2137"/>
  <c r="L2136"/>
  <c r="K2136"/>
  <c r="J2136"/>
  <c r="I2136"/>
  <c r="H2136"/>
  <c r="G2136"/>
  <c r="F2136"/>
  <c r="E2136"/>
  <c r="L2135"/>
  <c r="K2135"/>
  <c r="J2135"/>
  <c r="I2135"/>
  <c r="H2135"/>
  <c r="G2135"/>
  <c r="F2135"/>
  <c r="E2135"/>
  <c r="L2134"/>
  <c r="K2134"/>
  <c r="J2134"/>
  <c r="I2134"/>
  <c r="H2134"/>
  <c r="G2134"/>
  <c r="F2134"/>
  <c r="E2134"/>
  <c r="L2133"/>
  <c r="K2133"/>
  <c r="J2133"/>
  <c r="I2133"/>
  <c r="H2133"/>
  <c r="G2133"/>
  <c r="F2133"/>
  <c r="E2133"/>
  <c r="L2132"/>
  <c r="K2132"/>
  <c r="J2132"/>
  <c r="I2132"/>
  <c r="H2132"/>
  <c r="G2132"/>
  <c r="F2132"/>
  <c r="E2132"/>
  <c r="L2131"/>
  <c r="K2131"/>
  <c r="J2131"/>
  <c r="I2131"/>
  <c r="H2131"/>
  <c r="G2131"/>
  <c r="F2131"/>
  <c r="E2131"/>
  <c r="L2130"/>
  <c r="K2130"/>
  <c r="J2130"/>
  <c r="I2130"/>
  <c r="H2130"/>
  <c r="G2130"/>
  <c r="F2130"/>
  <c r="E2130"/>
  <c r="L2129"/>
  <c r="K2129"/>
  <c r="J2129"/>
  <c r="I2129"/>
  <c r="H2129"/>
  <c r="G2129"/>
  <c r="F2129"/>
  <c r="E2129"/>
  <c r="L2128"/>
  <c r="K2128"/>
  <c r="J2128"/>
  <c r="I2128"/>
  <c r="H2128"/>
  <c r="G2128"/>
  <c r="F2128"/>
  <c r="E2128"/>
  <c r="L2127"/>
  <c r="K2127"/>
  <c r="J2127"/>
  <c r="I2127"/>
  <c r="H2127"/>
  <c r="G2127"/>
  <c r="F2127"/>
  <c r="E2127"/>
  <c r="L2126"/>
  <c r="K2126"/>
  <c r="J2126"/>
  <c r="I2126"/>
  <c r="H2126"/>
  <c r="G2126"/>
  <c r="F2126"/>
  <c r="E2126"/>
  <c r="L2125"/>
  <c r="K2125"/>
  <c r="J2125"/>
  <c r="I2125"/>
  <c r="H2125"/>
  <c r="G2125"/>
  <c r="F2125"/>
  <c r="E2125"/>
  <c r="L2124"/>
  <c r="K2124"/>
  <c r="J2124"/>
  <c r="I2124"/>
  <c r="H2124"/>
  <c r="G2124"/>
  <c r="F2124"/>
  <c r="E2124"/>
  <c r="L2123"/>
  <c r="K2123"/>
  <c r="J2123"/>
  <c r="I2123"/>
  <c r="H2123"/>
  <c r="G2123"/>
  <c r="F2123"/>
  <c r="E2123"/>
  <c r="L2122"/>
  <c r="K2122"/>
  <c r="J2122"/>
  <c r="I2122"/>
  <c r="H2122"/>
  <c r="G2122"/>
  <c r="F2122"/>
  <c r="E2122"/>
  <c r="L2121"/>
  <c r="K2121"/>
  <c r="J2121"/>
  <c r="I2121"/>
  <c r="H2121"/>
  <c r="G2121"/>
  <c r="F2121"/>
  <c r="E2121"/>
  <c r="L2120"/>
  <c r="K2120"/>
  <c r="J2120"/>
  <c r="I2120"/>
  <c r="H2120"/>
  <c r="G2120"/>
  <c r="F2120"/>
  <c r="E2120"/>
  <c r="L2119"/>
  <c r="K2119"/>
  <c r="J2119"/>
  <c r="I2119"/>
  <c r="H2119"/>
  <c r="G2119"/>
  <c r="F2119"/>
  <c r="E2119"/>
  <c r="L2118"/>
  <c r="K2118"/>
  <c r="J2118"/>
  <c r="I2118"/>
  <c r="H2118"/>
  <c r="G2118"/>
  <c r="F2118"/>
  <c r="E2118"/>
  <c r="L2117"/>
  <c r="K2117"/>
  <c r="J2117"/>
  <c r="I2117"/>
  <c r="H2117"/>
  <c r="G2117"/>
  <c r="F2117"/>
  <c r="E2117"/>
  <c r="L2116"/>
  <c r="K2116"/>
  <c r="J2116"/>
  <c r="I2116"/>
  <c r="H2116"/>
  <c r="G2116"/>
  <c r="F2116"/>
  <c r="E2116"/>
  <c r="L2115"/>
  <c r="K2115"/>
  <c r="J2115"/>
  <c r="I2115"/>
  <c r="H2115"/>
  <c r="G2115"/>
  <c r="F2115"/>
  <c r="E2115"/>
  <c r="L2114"/>
  <c r="K2114"/>
  <c r="J2114"/>
  <c r="I2114"/>
  <c r="H2114"/>
  <c r="G2114"/>
  <c r="F2114"/>
  <c r="E2114"/>
  <c r="L2113"/>
  <c r="K2113"/>
  <c r="J2113"/>
  <c r="I2113"/>
  <c r="H2113"/>
  <c r="G2113"/>
  <c r="F2113"/>
  <c r="E2113"/>
  <c r="L2112"/>
  <c r="K2112"/>
  <c r="J2112"/>
  <c r="I2112"/>
  <c r="H2112"/>
  <c r="G2112"/>
  <c r="F2112"/>
  <c r="E2112"/>
  <c r="L2111"/>
  <c r="K2111"/>
  <c r="J2111"/>
  <c r="I2111"/>
  <c r="H2111"/>
  <c r="G2111"/>
  <c r="F2111"/>
  <c r="E2111"/>
  <c r="L2110"/>
  <c r="K2110"/>
  <c r="J2110"/>
  <c r="I2110"/>
  <c r="H2110"/>
  <c r="G2110"/>
  <c r="F2110"/>
  <c r="E2110"/>
  <c r="L2109"/>
  <c r="K2109"/>
  <c r="J2109"/>
  <c r="I2109"/>
  <c r="H2109"/>
  <c r="G2109"/>
  <c r="F2109"/>
  <c r="E2109"/>
  <c r="L2108"/>
  <c r="K2108"/>
  <c r="J2108"/>
  <c r="I2108"/>
  <c r="H2108"/>
  <c r="G2108"/>
  <c r="F2108"/>
  <c r="E2108"/>
  <c r="L2107"/>
  <c r="K2107"/>
  <c r="J2107"/>
  <c r="I2107"/>
  <c r="H2107"/>
  <c r="G2107"/>
  <c r="F2107"/>
  <c r="E2107"/>
  <c r="L2106"/>
  <c r="K2106"/>
  <c r="J2106"/>
  <c r="I2106"/>
  <c r="H2106"/>
  <c r="G2106"/>
  <c r="F2106"/>
  <c r="E2106"/>
  <c r="L2105"/>
  <c r="K2105"/>
  <c r="J2105"/>
  <c r="I2105"/>
  <c r="H2105"/>
  <c r="G2105"/>
  <c r="F2105"/>
  <c r="E2105"/>
  <c r="L2104"/>
  <c r="K2104"/>
  <c r="J2104"/>
  <c r="I2104"/>
  <c r="H2104"/>
  <c r="G2104"/>
  <c r="F2104"/>
  <c r="E2104"/>
  <c r="L2103"/>
  <c r="K2103"/>
  <c r="J2103"/>
  <c r="I2103"/>
  <c r="H2103"/>
  <c r="G2103"/>
  <c r="F2103"/>
  <c r="E2103"/>
  <c r="L2102"/>
  <c r="K2102"/>
  <c r="J2102"/>
  <c r="I2102"/>
  <c r="H2102"/>
  <c r="G2102"/>
  <c r="F2102"/>
  <c r="E2102"/>
  <c r="L2101"/>
  <c r="K2101"/>
  <c r="J2101"/>
  <c r="I2101"/>
  <c r="H2101"/>
  <c r="G2101"/>
  <c r="F2101"/>
  <c r="E2101"/>
  <c r="L2100"/>
  <c r="K2100"/>
  <c r="J2100"/>
  <c r="I2100"/>
  <c r="H2100"/>
  <c r="G2100"/>
  <c r="F2100"/>
  <c r="E2100"/>
  <c r="L2099"/>
  <c r="K2099"/>
  <c r="J2099"/>
  <c r="I2099"/>
  <c r="H2099"/>
  <c r="G2099"/>
  <c r="F2099"/>
  <c r="E2099"/>
  <c r="L2098"/>
  <c r="K2098"/>
  <c r="J2098"/>
  <c r="I2098"/>
  <c r="H2098"/>
  <c r="G2098"/>
  <c r="F2098"/>
  <c r="E2098"/>
  <c r="L2097"/>
  <c r="K2097"/>
  <c r="J2097"/>
  <c r="I2097"/>
  <c r="H2097"/>
  <c r="G2097"/>
  <c r="F2097"/>
  <c r="E2097"/>
  <c r="L2096"/>
  <c r="K2096"/>
  <c r="J2096"/>
  <c r="I2096"/>
  <c r="H2096"/>
  <c r="G2096"/>
  <c r="F2096"/>
  <c r="E2096"/>
  <c r="L2095"/>
  <c r="K2095"/>
  <c r="J2095"/>
  <c r="I2095"/>
  <c r="H2095"/>
  <c r="G2095"/>
  <c r="F2095"/>
  <c r="E2095"/>
  <c r="L2094"/>
  <c r="K2094"/>
  <c r="J2094"/>
  <c r="I2094"/>
  <c r="H2094"/>
  <c r="G2094"/>
  <c r="F2094"/>
  <c r="E2094"/>
  <c r="L2093"/>
  <c r="K2093"/>
  <c r="J2093"/>
  <c r="I2093"/>
  <c r="H2093"/>
  <c r="G2093"/>
  <c r="F2093"/>
  <c r="E2093"/>
  <c r="L2092"/>
  <c r="K2092"/>
  <c r="J2092"/>
  <c r="I2092"/>
  <c r="H2092"/>
  <c r="G2092"/>
  <c r="F2092"/>
  <c r="E2092"/>
  <c r="L2091"/>
  <c r="K2091"/>
  <c r="J2091"/>
  <c r="I2091"/>
  <c r="H2091"/>
  <c r="G2091"/>
  <c r="F2091"/>
  <c r="E2091"/>
  <c r="L2090"/>
  <c r="K2090"/>
  <c r="J2090"/>
  <c r="I2090"/>
  <c r="H2090"/>
  <c r="G2090"/>
  <c r="F2090"/>
  <c r="E2090"/>
  <c r="L2089"/>
  <c r="K2089"/>
  <c r="J2089"/>
  <c r="I2089"/>
  <c r="H2089"/>
  <c r="G2089"/>
  <c r="F2089"/>
  <c r="E2089"/>
  <c r="L2088"/>
  <c r="K2088"/>
  <c r="J2088"/>
  <c r="I2088"/>
  <c r="H2088"/>
  <c r="G2088"/>
  <c r="F2088"/>
  <c r="E2088"/>
  <c r="L2087"/>
  <c r="K2087"/>
  <c r="J2087"/>
  <c r="I2087"/>
  <c r="H2087"/>
  <c r="G2087"/>
  <c r="F2087"/>
  <c r="E2087"/>
  <c r="L2086"/>
  <c r="K2086"/>
  <c r="J2086"/>
  <c r="I2086"/>
  <c r="H2086"/>
  <c r="G2086"/>
  <c r="F2086"/>
  <c r="E2086"/>
  <c r="L2085"/>
  <c r="K2085"/>
  <c r="J2085"/>
  <c r="I2085"/>
  <c r="H2085"/>
  <c r="G2085"/>
  <c r="F2085"/>
  <c r="E2085"/>
  <c r="L2084"/>
  <c r="K2084"/>
  <c r="J2084"/>
  <c r="I2084"/>
  <c r="H2084"/>
  <c r="G2084"/>
  <c r="F2084"/>
  <c r="E2084"/>
  <c r="L2083"/>
  <c r="K2083"/>
  <c r="J2083"/>
  <c r="I2083"/>
  <c r="H2083"/>
  <c r="G2083"/>
  <c r="F2083"/>
  <c r="E2083"/>
  <c r="L2082"/>
  <c r="K2082"/>
  <c r="J2082"/>
  <c r="I2082"/>
  <c r="H2082"/>
  <c r="G2082"/>
  <c r="F2082"/>
  <c r="E2082"/>
  <c r="L2081"/>
  <c r="K2081"/>
  <c r="J2081"/>
  <c r="I2081"/>
  <c r="H2081"/>
  <c r="G2081"/>
  <c r="F2081"/>
  <c r="E2081"/>
  <c r="L2080"/>
  <c r="K2080"/>
  <c r="J2080"/>
  <c r="I2080"/>
  <c r="H2080"/>
  <c r="G2080"/>
  <c r="F2080"/>
  <c r="E2080"/>
  <c r="L2079"/>
  <c r="K2079"/>
  <c r="J2079"/>
  <c r="I2079"/>
  <c r="H2079"/>
  <c r="G2079"/>
  <c r="F2079"/>
  <c r="E2079"/>
  <c r="L2078"/>
  <c r="K2078"/>
  <c r="J2078"/>
  <c r="I2078"/>
  <c r="H2078"/>
  <c r="G2078"/>
  <c r="F2078"/>
  <c r="E2078"/>
  <c r="L2077"/>
  <c r="K2077"/>
  <c r="J2077"/>
  <c r="I2077"/>
  <c r="H2077"/>
  <c r="G2077"/>
  <c r="F2077"/>
  <c r="E2077"/>
  <c r="L2076"/>
  <c r="K2076"/>
  <c r="J2076"/>
  <c r="I2076"/>
  <c r="H2076"/>
  <c r="G2076"/>
  <c r="F2076"/>
  <c r="E2076"/>
  <c r="L2075"/>
  <c r="K2075"/>
  <c r="J2075"/>
  <c r="I2075"/>
  <c r="H2075"/>
  <c r="G2075"/>
  <c r="F2075"/>
  <c r="E2075"/>
  <c r="L2074"/>
  <c r="K2074"/>
  <c r="J2074"/>
  <c r="I2074"/>
  <c r="H2074"/>
  <c r="G2074"/>
  <c r="F2074"/>
  <c r="E2074"/>
  <c r="L2073"/>
  <c r="K2073"/>
  <c r="J2073"/>
  <c r="I2073"/>
  <c r="H2073"/>
  <c r="G2073"/>
  <c r="F2073"/>
  <c r="E2073"/>
  <c r="L2072"/>
  <c r="K2072"/>
  <c r="J2072"/>
  <c r="I2072"/>
  <c r="H2072"/>
  <c r="G2072"/>
  <c r="F2072"/>
  <c r="E2072"/>
  <c r="L2071"/>
  <c r="K2071"/>
  <c r="J2071"/>
  <c r="I2071"/>
  <c r="H2071"/>
  <c r="G2071"/>
  <c r="F2071"/>
  <c r="E2071"/>
  <c r="L2070"/>
  <c r="K2070"/>
  <c r="J2070"/>
  <c r="I2070"/>
  <c r="H2070"/>
  <c r="G2070"/>
  <c r="F2070"/>
  <c r="E2070"/>
  <c r="L2069"/>
  <c r="K2069"/>
  <c r="J2069"/>
  <c r="I2069"/>
  <c r="H2069"/>
  <c r="G2069"/>
  <c r="F2069"/>
  <c r="E2069"/>
  <c r="L2068"/>
  <c r="K2068"/>
  <c r="J2068"/>
  <c r="I2068"/>
  <c r="H2068"/>
  <c r="G2068"/>
  <c r="F2068"/>
  <c r="E2068"/>
  <c r="L2067"/>
  <c r="K2067"/>
  <c r="J2067"/>
  <c r="I2067"/>
  <c r="H2067"/>
  <c r="G2067"/>
  <c r="F2067"/>
  <c r="E2067"/>
  <c r="L2066"/>
  <c r="K2066"/>
  <c r="J2066"/>
  <c r="I2066"/>
  <c r="H2066"/>
  <c r="G2066"/>
  <c r="F2066"/>
  <c r="E2066"/>
  <c r="L2065"/>
  <c r="K2065"/>
  <c r="J2065"/>
  <c r="I2065"/>
  <c r="H2065"/>
  <c r="G2065"/>
  <c r="F2065"/>
  <c r="E2065"/>
  <c r="L2064"/>
  <c r="K2064"/>
  <c r="J2064"/>
  <c r="I2064"/>
  <c r="H2064"/>
  <c r="G2064"/>
  <c r="F2064"/>
  <c r="E2064"/>
  <c r="L2063"/>
  <c r="K2063"/>
  <c r="J2063"/>
  <c r="I2063"/>
  <c r="H2063"/>
  <c r="G2063"/>
  <c r="F2063"/>
  <c r="E2063"/>
  <c r="L2062"/>
  <c r="K2062"/>
  <c r="J2062"/>
  <c r="I2062"/>
  <c r="H2062"/>
  <c r="G2062"/>
  <c r="F2062"/>
  <c r="E2062"/>
  <c r="L2061"/>
  <c r="K2061"/>
  <c r="J2061"/>
  <c r="I2061"/>
  <c r="H2061"/>
  <c r="G2061"/>
  <c r="F2061"/>
  <c r="E2061"/>
  <c r="L2060"/>
  <c r="K2060"/>
  <c r="J2060"/>
  <c r="I2060"/>
  <c r="H2060"/>
  <c r="G2060"/>
  <c r="F2060"/>
  <c r="E2060"/>
  <c r="L2059"/>
  <c r="K2059"/>
  <c r="J2059"/>
  <c r="I2059"/>
  <c r="H2059"/>
  <c r="G2059"/>
  <c r="F2059"/>
  <c r="E2059"/>
  <c r="L2058"/>
  <c r="K2058"/>
  <c r="J2058"/>
  <c r="I2058"/>
  <c r="H2058"/>
  <c r="G2058"/>
  <c r="F2058"/>
  <c r="E2058"/>
  <c r="L2057"/>
  <c r="K2057"/>
  <c r="J2057"/>
  <c r="I2057"/>
  <c r="H2057"/>
  <c r="G2057"/>
  <c r="F2057"/>
  <c r="E2057"/>
  <c r="L2056"/>
  <c r="K2056"/>
  <c r="J2056"/>
  <c r="I2056"/>
  <c r="H2056"/>
  <c r="G2056"/>
  <c r="F2056"/>
  <c r="E2056"/>
  <c r="L2055"/>
  <c r="K2055"/>
  <c r="J2055"/>
  <c r="I2055"/>
  <c r="H2055"/>
  <c r="G2055"/>
  <c r="F2055"/>
  <c r="E2055"/>
  <c r="M6021" i="6"/>
  <c r="M6020"/>
  <c r="M6019"/>
  <c r="M6018"/>
  <c r="M6017"/>
  <c r="M6016"/>
  <c r="M6015"/>
  <c r="M6014"/>
  <c r="M6013"/>
  <c r="M6012"/>
  <c r="M6011"/>
  <c r="M6010"/>
  <c r="M6009"/>
  <c r="M6008"/>
  <c r="M6007"/>
  <c r="M6006"/>
  <c r="M6005"/>
  <c r="M6004"/>
  <c r="M6003"/>
  <c r="M6002"/>
  <c r="M6001"/>
  <c r="M6000"/>
  <c r="M5999"/>
  <c r="M5998"/>
  <c r="M5997"/>
  <c r="M5996"/>
  <c r="M5995"/>
  <c r="M5994"/>
  <c r="M5993"/>
  <c r="M5992"/>
  <c r="M5991"/>
  <c r="M5990"/>
  <c r="M5989"/>
  <c r="M5988"/>
  <c r="M5987"/>
  <c r="M5986"/>
  <c r="M5985"/>
  <c r="M5984"/>
  <c r="M5983"/>
  <c r="M5982"/>
  <c r="M5981"/>
  <c r="M5980"/>
  <c r="M5979"/>
  <c r="M5978"/>
  <c r="M5977"/>
  <c r="M5976"/>
  <c r="M5975"/>
  <c r="M5974"/>
  <c r="M5973"/>
  <c r="M5972"/>
  <c r="M5971"/>
  <c r="M5970"/>
  <c r="M5969"/>
  <c r="M5968"/>
  <c r="M5967"/>
  <c r="M5966"/>
  <c r="M5965"/>
  <c r="M5964"/>
  <c r="M5963"/>
  <c r="M5962"/>
  <c r="M5961"/>
  <c r="M5960"/>
  <c r="M5959"/>
  <c r="M5958"/>
  <c r="M5957"/>
  <c r="M5956"/>
  <c r="M5955"/>
  <c r="M5954"/>
  <c r="M5953"/>
  <c r="M5952"/>
  <c r="M5951"/>
  <c r="M5950"/>
  <c r="M5949"/>
  <c r="M5948"/>
  <c r="M5947"/>
  <c r="M5946"/>
  <c r="M5945"/>
  <c r="M5944"/>
  <c r="M5943"/>
  <c r="M5942"/>
  <c r="M5941"/>
  <c r="M5940"/>
  <c r="M5939"/>
  <c r="M5938"/>
  <c r="M5937"/>
  <c r="M5936"/>
  <c r="M5935"/>
  <c r="M5934"/>
  <c r="M5933"/>
  <c r="M5932"/>
  <c r="M5931"/>
  <c r="M5930"/>
  <c r="M5929"/>
  <c r="M5928"/>
  <c r="M5927"/>
  <c r="M5926"/>
  <c r="M5925"/>
  <c r="M5924"/>
  <c r="M5923"/>
  <c r="M5922"/>
  <c r="M5921"/>
  <c r="M5920"/>
  <c r="M5919"/>
  <c r="M5918"/>
  <c r="M5917"/>
  <c r="M5916"/>
  <c r="M5915"/>
  <c r="M5914"/>
  <c r="M5913"/>
  <c r="M5912"/>
  <c r="M5911"/>
  <c r="M5910"/>
  <c r="M5909"/>
  <c r="M5908"/>
  <c r="M5907"/>
  <c r="M5906"/>
  <c r="M5905"/>
  <c r="M5904"/>
  <c r="M5903"/>
  <c r="M5902"/>
  <c r="M5901"/>
  <c r="M5900"/>
  <c r="M5899"/>
  <c r="M5898"/>
  <c r="M5897"/>
  <c r="M5896"/>
  <c r="M5895"/>
  <c r="M5894"/>
  <c r="M5893"/>
  <c r="M5892"/>
  <c r="M5891"/>
  <c r="M5890"/>
  <c r="M5889"/>
  <c r="M5888"/>
  <c r="M5887"/>
  <c r="M5886"/>
  <c r="M5885"/>
  <c r="M5884"/>
  <c r="M5883"/>
  <c r="M5882"/>
  <c r="M5881"/>
  <c r="M5880"/>
  <c r="M5879"/>
  <c r="M5878"/>
  <c r="M5877"/>
  <c r="M5876"/>
  <c r="M5875"/>
  <c r="M5874"/>
  <c r="M5873"/>
  <c r="M5872"/>
  <c r="M5871"/>
  <c r="M5870"/>
  <c r="M5869"/>
  <c r="M5868"/>
  <c r="M5867"/>
  <c r="M5866"/>
  <c r="M5865"/>
  <c r="M5864"/>
  <c r="M5863"/>
  <c r="M5862"/>
  <c r="M5861"/>
  <c r="M5860"/>
  <c r="M5859"/>
  <c r="M5858"/>
  <c r="M5857"/>
  <c r="M5856"/>
  <c r="M5855"/>
  <c r="M5854"/>
  <c r="M5853"/>
  <c r="M5852"/>
  <c r="M5851"/>
  <c r="M5850"/>
  <c r="M5849"/>
  <c r="M5848"/>
  <c r="M5847"/>
  <c r="M5846"/>
  <c r="M5845"/>
  <c r="M5844"/>
  <c r="M5843"/>
  <c r="M5842"/>
  <c r="M5841"/>
  <c r="M5840"/>
  <c r="M5839"/>
  <c r="M5838"/>
  <c r="M5837"/>
  <c r="M5836"/>
  <c r="M5835"/>
  <c r="M5834"/>
  <c r="M5833"/>
  <c r="M5832"/>
  <c r="M5831"/>
  <c r="M5830"/>
  <c r="M5829"/>
  <c r="M5828"/>
  <c r="M5827"/>
  <c r="M5826"/>
  <c r="M5825"/>
  <c r="M5824"/>
  <c r="M5823"/>
  <c r="M5822"/>
  <c r="M5821"/>
  <c r="M5820"/>
  <c r="M5819"/>
  <c r="M5818"/>
  <c r="M5817"/>
  <c r="M5816"/>
  <c r="M5815"/>
  <c r="M5814"/>
  <c r="M5813"/>
  <c r="M5812"/>
  <c r="M5811"/>
  <c r="M5810"/>
  <c r="M5809"/>
  <c r="M5808"/>
  <c r="M5807"/>
  <c r="M5806"/>
  <c r="M5805"/>
  <c r="M5804"/>
  <c r="M5803"/>
  <c r="M5802"/>
  <c r="M5801"/>
  <c r="M5800"/>
  <c r="M5799"/>
  <c r="M5798"/>
  <c r="M5797"/>
  <c r="M5796"/>
  <c r="M5795"/>
  <c r="M5794"/>
  <c r="M5793"/>
  <c r="M5792"/>
  <c r="M5791"/>
  <c r="M5790"/>
  <c r="M5789"/>
  <c r="M5788"/>
  <c r="M5787"/>
  <c r="M5786"/>
  <c r="M5785"/>
  <c r="M5784"/>
  <c r="M5783"/>
  <c r="M5782"/>
  <c r="M5781"/>
  <c r="M5780"/>
  <c r="M5779"/>
  <c r="M5778"/>
  <c r="M5777"/>
  <c r="M5776"/>
  <c r="M5775"/>
  <c r="M5774"/>
  <c r="M5773"/>
  <c r="M5772"/>
  <c r="M5771"/>
  <c r="M5770"/>
  <c r="M5769"/>
  <c r="M5768"/>
  <c r="M5767"/>
  <c r="M5766"/>
  <c r="M5765"/>
  <c r="M5764"/>
  <c r="M5763"/>
  <c r="M5762"/>
  <c r="M5761"/>
  <c r="M5760"/>
  <c r="M5759"/>
  <c r="M5758"/>
  <c r="M5757"/>
  <c r="M5756"/>
  <c r="M5755"/>
  <c r="M5754"/>
  <c r="M5753"/>
  <c r="M5752"/>
  <c r="M5751"/>
  <c r="M5750"/>
  <c r="M5749"/>
  <c r="M5748"/>
  <c r="M5747"/>
  <c r="M5746"/>
  <c r="M5745"/>
  <c r="M5744"/>
  <c r="M5743"/>
  <c r="M5742"/>
  <c r="M5741"/>
  <c r="M5740"/>
  <c r="M5739"/>
  <c r="M5738"/>
  <c r="M5737"/>
  <c r="M5736"/>
  <c r="M5735"/>
  <c r="M5734"/>
  <c r="M5733"/>
  <c r="M5732"/>
  <c r="M5731"/>
  <c r="M5730"/>
  <c r="M5729"/>
  <c r="M5728"/>
  <c r="M5727"/>
  <c r="M5726"/>
  <c r="M5725"/>
  <c r="M5724"/>
  <c r="M5723"/>
  <c r="M5722"/>
  <c r="M5721"/>
  <c r="M5720"/>
  <c r="M5719"/>
  <c r="M5718"/>
  <c r="M5717"/>
  <c r="M5716"/>
  <c r="M5715"/>
  <c r="M5714"/>
  <c r="M5713"/>
  <c r="M5712"/>
  <c r="M5711"/>
  <c r="M5710"/>
  <c r="M5709"/>
  <c r="M5708"/>
  <c r="M5707"/>
  <c r="M5706"/>
  <c r="M5705"/>
  <c r="M5704"/>
  <c r="M5703"/>
  <c r="M5702"/>
  <c r="M5701"/>
  <c r="M5700"/>
  <c r="M5699"/>
  <c r="M5698"/>
  <c r="M5697"/>
  <c r="M5696"/>
  <c r="M5695"/>
  <c r="M5694"/>
  <c r="M5693"/>
  <c r="M5692"/>
  <c r="M5691"/>
  <c r="M5690"/>
  <c r="M5689"/>
  <c r="M5688"/>
  <c r="M5687"/>
  <c r="M5686"/>
  <c r="M5685"/>
  <c r="M5684"/>
  <c r="M5683"/>
  <c r="M5682"/>
  <c r="M5681"/>
  <c r="M5680"/>
  <c r="M5679"/>
  <c r="M5678"/>
  <c r="M5677"/>
  <c r="M5676"/>
  <c r="M5675"/>
  <c r="M5674"/>
  <c r="M5673"/>
  <c r="M5672"/>
  <c r="M5671"/>
  <c r="M5670"/>
  <c r="M5669"/>
  <c r="M5668"/>
  <c r="M5667"/>
  <c r="M5666"/>
  <c r="M5665"/>
  <c r="M5664"/>
  <c r="M5663"/>
  <c r="M5662"/>
  <c r="M5661"/>
  <c r="M5660"/>
  <c r="M5659"/>
  <c r="M5658"/>
  <c r="M5657"/>
  <c r="M5656"/>
  <c r="M5655"/>
  <c r="M5654"/>
  <c r="M5653"/>
  <c r="M5652"/>
  <c r="M5651"/>
  <c r="M5650"/>
  <c r="M5649"/>
  <c r="M5648"/>
  <c r="M5647"/>
  <c r="M5646"/>
  <c r="M5645"/>
  <c r="M5644"/>
  <c r="M5643"/>
  <c r="M5642"/>
  <c r="M5641"/>
  <c r="M5640"/>
  <c r="M5639"/>
  <c r="M5638"/>
  <c r="M5637"/>
  <c r="M5636"/>
  <c r="M5635"/>
  <c r="M5634"/>
  <c r="M5633"/>
  <c r="M5632"/>
  <c r="M5631"/>
  <c r="M5630"/>
  <c r="M5629"/>
  <c r="M5628"/>
  <c r="M5627"/>
  <c r="M5626"/>
  <c r="M5625"/>
  <c r="M5624"/>
  <c r="M5623"/>
  <c r="M5622"/>
  <c r="M5621"/>
  <c r="M5620"/>
  <c r="M5619"/>
  <c r="M5618"/>
  <c r="M5617"/>
  <c r="M5616"/>
  <c r="M5615"/>
  <c r="M5614"/>
  <c r="M5613"/>
  <c r="M5612"/>
  <c r="M5611"/>
  <c r="M5610"/>
  <c r="M5609"/>
  <c r="M5608"/>
  <c r="M5607"/>
  <c r="M5606"/>
  <c r="M5605"/>
  <c r="M5604"/>
  <c r="M5603"/>
  <c r="M5602"/>
  <c r="M5601"/>
  <c r="M5600"/>
  <c r="M5599"/>
  <c r="M5598"/>
  <c r="M5597"/>
  <c r="M5596"/>
  <c r="M5595"/>
  <c r="M5594"/>
  <c r="M5593"/>
  <c r="M5592"/>
  <c r="M5591"/>
  <c r="M5590"/>
  <c r="M5589"/>
  <c r="M5588"/>
  <c r="M5587"/>
  <c r="M5586"/>
  <c r="M5585"/>
  <c r="M5584"/>
  <c r="M5583"/>
  <c r="M5582"/>
  <c r="M5581"/>
  <c r="M5580"/>
  <c r="M5579"/>
  <c r="M5578"/>
  <c r="M5577"/>
  <c r="M5576"/>
  <c r="M5575"/>
  <c r="M5574"/>
  <c r="M5573"/>
  <c r="M5572"/>
  <c r="M5571"/>
  <c r="M5570"/>
  <c r="M5569"/>
  <c r="M5568"/>
  <c r="M5567"/>
  <c r="M5566"/>
  <c r="M5565"/>
  <c r="M5564"/>
  <c r="M5563"/>
  <c r="M5562"/>
  <c r="M5561"/>
  <c r="M5560"/>
  <c r="M5559"/>
  <c r="M5558"/>
  <c r="M5557"/>
  <c r="M5556"/>
  <c r="M5555"/>
  <c r="M5554"/>
  <c r="M5553"/>
  <c r="M5552"/>
  <c r="M5551"/>
  <c r="M5550"/>
  <c r="M5549"/>
  <c r="M5548"/>
  <c r="M5547"/>
  <c r="M5546"/>
  <c r="M5545"/>
  <c r="M5544"/>
  <c r="M5543"/>
  <c r="M5542"/>
  <c r="M5541"/>
  <c r="M5540"/>
  <c r="M5539"/>
  <c r="M5538"/>
  <c r="M5537"/>
  <c r="M5536"/>
  <c r="M5535"/>
  <c r="M5534"/>
  <c r="M5533"/>
  <c r="M5532"/>
  <c r="M5531"/>
  <c r="M5530"/>
  <c r="M5529"/>
  <c r="M5528"/>
  <c r="M5527"/>
  <c r="M5526"/>
  <c r="M5525"/>
  <c r="M5524"/>
  <c r="M5523"/>
  <c r="M5522"/>
  <c r="M5521"/>
  <c r="M5520"/>
  <c r="M5519"/>
  <c r="M5518"/>
  <c r="M5517"/>
  <c r="M5516"/>
  <c r="M5515"/>
  <c r="M5514"/>
  <c r="M5513"/>
  <c r="M5512"/>
  <c r="M5511"/>
  <c r="M5510"/>
  <c r="M5509"/>
  <c r="M5508"/>
  <c r="M5507"/>
  <c r="M5506"/>
  <c r="M5505"/>
  <c r="M5504"/>
  <c r="M5503"/>
  <c r="M5502"/>
  <c r="M5501"/>
  <c r="M5500"/>
  <c r="M5499"/>
  <c r="M5498"/>
  <c r="M5497"/>
  <c r="M5496"/>
  <c r="M5495"/>
  <c r="M5494"/>
  <c r="M5493"/>
  <c r="M5492"/>
  <c r="M5491"/>
  <c r="M5490"/>
  <c r="M5489"/>
  <c r="M5488"/>
  <c r="M5487"/>
  <c r="M5486"/>
  <c r="M5485"/>
  <c r="M5484"/>
  <c r="M5483"/>
  <c r="M5482"/>
  <c r="M5481"/>
  <c r="M5480"/>
  <c r="M5479"/>
  <c r="M5478"/>
  <c r="M5477"/>
  <c r="M5476"/>
  <c r="M5475"/>
  <c r="M5474"/>
  <c r="M5473"/>
  <c r="M5472"/>
  <c r="M5471"/>
  <c r="M5470"/>
  <c r="M5469"/>
  <c r="M5468"/>
  <c r="M5467"/>
  <c r="M5466"/>
  <c r="M5465"/>
  <c r="M5464"/>
  <c r="M5463"/>
  <c r="M5462"/>
  <c r="M5461"/>
  <c r="M5460"/>
  <c r="M5459"/>
  <c r="M5458"/>
  <c r="M5457"/>
  <c r="M5456"/>
  <c r="M5455"/>
  <c r="M5454"/>
  <c r="M5453"/>
  <c r="M5452"/>
  <c r="M5451"/>
  <c r="M5450"/>
  <c r="M5449"/>
  <c r="M5448"/>
  <c r="M5447"/>
  <c r="M5446"/>
  <c r="M5445"/>
  <c r="M5444"/>
  <c r="M5443"/>
  <c r="M5442"/>
  <c r="M5441"/>
  <c r="M5440"/>
  <c r="M5439"/>
  <c r="M5438"/>
  <c r="M5437"/>
  <c r="M5436"/>
  <c r="M5435"/>
  <c r="M5434"/>
  <c r="M5433"/>
  <c r="M5432"/>
  <c r="M5431"/>
  <c r="M5430"/>
  <c r="M5429"/>
  <c r="M5428"/>
  <c r="M5427"/>
  <c r="M5426"/>
  <c r="M5425"/>
  <c r="M5424"/>
  <c r="M5423"/>
  <c r="M5422"/>
  <c r="M5421"/>
  <c r="M5420"/>
  <c r="M5419"/>
  <c r="M5418"/>
  <c r="M5417"/>
  <c r="M5416"/>
  <c r="M5415"/>
  <c r="M5414"/>
  <c r="M5413"/>
  <c r="M5412"/>
  <c r="M5411"/>
  <c r="M5410"/>
  <c r="M5409"/>
  <c r="M5408"/>
  <c r="M5407"/>
  <c r="M5406"/>
  <c r="M5405"/>
  <c r="M5404"/>
  <c r="M5403"/>
  <c r="M5402"/>
  <c r="M5401"/>
  <c r="M5400"/>
  <c r="M5399"/>
  <c r="M5398"/>
  <c r="M5397"/>
  <c r="M5396"/>
  <c r="M5395"/>
  <c r="M5394"/>
  <c r="M5393"/>
  <c r="M5392"/>
  <c r="M5391"/>
  <c r="M5390"/>
  <c r="M5389"/>
  <c r="M5388"/>
  <c r="M5387"/>
  <c r="M5386"/>
  <c r="M5385"/>
  <c r="M5384"/>
  <c r="M5383"/>
  <c r="M5382"/>
  <c r="M5381"/>
  <c r="M5380"/>
  <c r="M5379"/>
  <c r="M5378"/>
  <c r="M5377"/>
  <c r="M5376"/>
  <c r="M5375"/>
  <c r="M5374"/>
  <c r="M5373"/>
  <c r="M5372"/>
  <c r="M5371"/>
  <c r="M5370"/>
  <c r="M5369"/>
  <c r="M5368"/>
  <c r="M5367"/>
  <c r="M5366"/>
  <c r="M5365"/>
  <c r="M5364"/>
  <c r="M5363"/>
  <c r="M5362"/>
  <c r="M5361"/>
  <c r="M5360"/>
  <c r="M5359"/>
  <c r="M5358"/>
  <c r="M5357"/>
  <c r="M5356"/>
  <c r="M5355"/>
  <c r="M5354"/>
  <c r="M5353"/>
  <c r="M5352"/>
  <c r="M5351"/>
  <c r="M5350"/>
  <c r="M5349"/>
  <c r="M5348"/>
  <c r="M5347"/>
  <c r="M5346"/>
  <c r="M5345"/>
  <c r="M5344"/>
  <c r="M5343"/>
  <c r="M5342"/>
  <c r="M5341"/>
  <c r="M5340"/>
  <c r="M5339"/>
  <c r="M5338"/>
  <c r="M5337"/>
  <c r="M5336"/>
  <c r="M5335"/>
  <c r="M5334"/>
  <c r="M5333"/>
  <c r="M5332"/>
  <c r="M5331"/>
  <c r="M5330"/>
  <c r="M5329"/>
  <c r="M5328"/>
  <c r="M5327"/>
  <c r="M5326"/>
  <c r="M5325"/>
  <c r="M5324"/>
  <c r="M5323"/>
  <c r="M5322"/>
  <c r="M5321"/>
  <c r="M5320"/>
  <c r="M5319"/>
  <c r="M5318"/>
  <c r="M5317"/>
  <c r="M5316"/>
  <c r="M5315"/>
  <c r="M5314"/>
  <c r="M5313"/>
  <c r="M5312"/>
  <c r="M5311"/>
  <c r="M5310"/>
  <c r="M5309"/>
  <c r="M5308"/>
  <c r="M5307"/>
  <c r="M5306"/>
  <c r="M5305"/>
  <c r="M5304"/>
  <c r="M5303"/>
  <c r="M5302"/>
  <c r="M5301"/>
  <c r="M5300"/>
  <c r="M5299"/>
  <c r="M5298"/>
  <c r="M5297"/>
  <c r="M5296"/>
  <c r="M5295"/>
  <c r="M5294"/>
  <c r="M5293"/>
  <c r="M5292"/>
  <c r="M5291"/>
  <c r="M5290"/>
  <c r="M5289"/>
  <c r="M5288"/>
  <c r="M5287"/>
  <c r="M5286"/>
  <c r="M5285"/>
  <c r="M5284"/>
  <c r="M5283"/>
  <c r="M5282"/>
  <c r="M5281"/>
  <c r="M5280"/>
  <c r="M5279"/>
  <c r="M5278"/>
  <c r="M5277"/>
  <c r="M5276"/>
  <c r="M5275"/>
  <c r="M5274"/>
  <c r="M5273"/>
  <c r="M5272"/>
  <c r="M5271"/>
  <c r="M5270"/>
  <c r="M5269"/>
  <c r="M5268"/>
  <c r="M5267"/>
  <c r="M5266"/>
  <c r="M5265"/>
  <c r="M5264"/>
  <c r="M5263"/>
  <c r="M5262"/>
  <c r="M5261"/>
  <c r="M5260"/>
  <c r="M5259"/>
  <c r="M5258"/>
  <c r="M5257"/>
  <c r="M5256"/>
  <c r="M5255"/>
  <c r="M5254"/>
  <c r="M5253"/>
  <c r="M5252"/>
  <c r="M5251"/>
  <c r="M5250"/>
  <c r="M5249"/>
  <c r="M5248"/>
  <c r="M5247"/>
  <c r="M5246"/>
  <c r="M5245"/>
  <c r="M5244"/>
  <c r="M5243"/>
  <c r="M5242"/>
  <c r="M5241"/>
  <c r="M5240"/>
  <c r="M5239"/>
  <c r="M5238"/>
  <c r="M5237"/>
  <c r="M5236"/>
  <c r="M5235"/>
  <c r="M5234"/>
  <c r="M5233"/>
  <c r="M5232"/>
  <c r="M5231"/>
  <c r="M5230"/>
  <c r="M5229"/>
  <c r="M5228"/>
  <c r="M5227"/>
  <c r="M5226"/>
  <c r="M5225"/>
  <c r="M5224"/>
  <c r="M5223"/>
  <c r="M5222"/>
  <c r="M5221"/>
  <c r="M5220"/>
  <c r="M5219"/>
  <c r="M5218"/>
  <c r="M5217"/>
  <c r="M5216"/>
  <c r="M5215"/>
  <c r="M5214"/>
  <c r="M5213"/>
  <c r="M5212"/>
  <c r="M5211"/>
  <c r="M5210"/>
  <c r="M5209"/>
  <c r="M5208"/>
  <c r="M5207"/>
  <c r="M5206"/>
  <c r="M5205"/>
  <c r="M5204"/>
  <c r="M5203"/>
  <c r="M5202"/>
  <c r="M5201"/>
  <c r="M5200"/>
  <c r="M5199"/>
  <c r="M5198"/>
  <c r="M5197"/>
  <c r="M5196"/>
  <c r="M5195"/>
  <c r="M5194"/>
  <c r="M5193"/>
  <c r="M5192"/>
  <c r="M5191"/>
  <c r="M5190"/>
  <c r="M5189"/>
  <c r="M5188"/>
  <c r="M5187"/>
  <c r="M5186"/>
  <c r="M5185"/>
  <c r="M5184"/>
  <c r="M5183"/>
  <c r="M5182"/>
  <c r="M5181"/>
  <c r="M5180"/>
  <c r="M5179"/>
  <c r="M5178"/>
  <c r="M5177"/>
  <c r="M5176"/>
  <c r="M5175"/>
  <c r="M5174"/>
  <c r="M5173"/>
  <c r="M5172"/>
  <c r="M5171"/>
  <c r="M5170"/>
  <c r="M5169"/>
  <c r="M5168"/>
  <c r="M5167"/>
  <c r="M5166"/>
  <c r="M5165"/>
  <c r="M5164"/>
  <c r="M5163"/>
  <c r="M5162"/>
  <c r="M5161"/>
  <c r="M5160"/>
  <c r="M5159"/>
  <c r="M5158"/>
  <c r="M5157"/>
  <c r="M5156"/>
  <c r="M5155"/>
  <c r="M5154"/>
  <c r="M5153"/>
  <c r="M5152"/>
  <c r="M5151"/>
  <c r="M5150"/>
  <c r="M5149"/>
  <c r="M5148"/>
  <c r="M5147"/>
  <c r="M5146"/>
  <c r="M5145"/>
  <c r="M5144"/>
  <c r="M5143"/>
  <c r="M5142"/>
  <c r="M5141"/>
  <c r="M5140"/>
  <c r="M5139"/>
  <c r="M5138"/>
  <c r="M5137"/>
  <c r="M5136"/>
  <c r="M5135"/>
  <c r="M5134"/>
  <c r="M5133"/>
  <c r="M5132"/>
  <c r="M5131"/>
  <c r="M5130"/>
  <c r="M5129"/>
  <c r="M5128"/>
  <c r="M5127"/>
  <c r="M5126"/>
  <c r="M5125"/>
  <c r="M5124"/>
  <c r="M5123"/>
  <c r="M5122"/>
  <c r="M5121"/>
  <c r="M5120"/>
  <c r="M5119"/>
  <c r="M5118"/>
  <c r="M5117"/>
  <c r="M5116"/>
  <c r="M5115"/>
  <c r="M5114"/>
  <c r="M5113"/>
  <c r="M5112"/>
  <c r="M5111"/>
  <c r="M5110"/>
  <c r="M5109"/>
  <c r="M5108"/>
  <c r="M5107"/>
  <c r="M5106"/>
  <c r="M5105"/>
  <c r="M5104"/>
  <c r="M5103"/>
  <c r="M5102"/>
  <c r="M5101"/>
  <c r="M5100"/>
  <c r="M5099"/>
  <c r="M5098"/>
  <c r="M5097"/>
  <c r="M5096"/>
  <c r="M5095"/>
  <c r="M5094"/>
  <c r="M5093"/>
  <c r="M5092"/>
  <c r="M5091"/>
  <c r="M5090"/>
  <c r="M5089"/>
  <c r="M5088"/>
  <c r="M5087"/>
  <c r="M5086"/>
  <c r="M5085"/>
  <c r="M5084"/>
  <c r="M5083"/>
  <c r="M5082"/>
  <c r="M5081"/>
  <c r="M5080"/>
  <c r="M5079"/>
  <c r="M5078"/>
  <c r="M5077"/>
  <c r="M5076"/>
  <c r="M5075"/>
  <c r="M5074"/>
  <c r="M5073"/>
  <c r="M5072"/>
  <c r="M5071"/>
  <c r="M5070"/>
  <c r="M5069"/>
  <c r="M5068"/>
  <c r="M5067"/>
  <c r="M5066"/>
  <c r="M5065"/>
  <c r="M5064"/>
  <c r="M5063"/>
  <c r="M5062"/>
  <c r="M5061"/>
  <c r="M5060"/>
  <c r="M5059"/>
  <c r="M5058"/>
  <c r="M5057"/>
  <c r="M5056"/>
  <c r="M5055"/>
  <c r="M5054"/>
  <c r="M5053"/>
  <c r="M5052"/>
  <c r="M5051"/>
  <c r="M5050"/>
  <c r="M5049"/>
  <c r="M5048"/>
  <c r="M5047"/>
  <c r="M5046"/>
  <c r="M5045"/>
  <c r="M5044"/>
  <c r="M5043"/>
  <c r="M5042"/>
  <c r="M5041"/>
  <c r="M5040"/>
  <c r="M5039"/>
  <c r="M5038"/>
  <c r="M5037"/>
  <c r="M5036"/>
  <c r="M5035"/>
  <c r="M5034"/>
  <c r="M5033"/>
  <c r="M5032"/>
  <c r="M5031"/>
  <c r="M5030"/>
  <c r="M5029"/>
  <c r="M5028"/>
  <c r="M5027"/>
  <c r="M5026"/>
  <c r="M5025"/>
  <c r="M5024"/>
  <c r="M5023"/>
  <c r="M5022"/>
  <c r="M5021"/>
  <c r="M5020"/>
  <c r="M5019"/>
  <c r="M5018"/>
  <c r="M5017"/>
  <c r="M5016"/>
  <c r="M5015"/>
  <c r="M5014"/>
  <c r="M5013"/>
  <c r="M5012"/>
  <c r="M5011"/>
  <c r="M5010"/>
  <c r="M5009"/>
  <c r="M5008"/>
  <c r="M5007"/>
  <c r="M5006"/>
  <c r="M5005"/>
  <c r="M5004"/>
  <c r="M5003"/>
  <c r="M5002"/>
  <c r="M5001"/>
  <c r="M5000"/>
  <c r="M4999"/>
  <c r="M4998"/>
  <c r="M4997"/>
  <c r="M4996"/>
  <c r="M4995"/>
  <c r="M4994"/>
  <c r="M4993"/>
  <c r="M4992"/>
  <c r="M4991"/>
  <c r="M4990"/>
  <c r="M4989"/>
  <c r="M4988"/>
  <c r="M4987"/>
  <c r="M4986"/>
  <c r="M4985"/>
  <c r="M4984"/>
  <c r="M4983"/>
  <c r="M4982"/>
  <c r="M4981"/>
  <c r="M4980"/>
  <c r="M4979"/>
  <c r="M4978"/>
  <c r="M4977"/>
  <c r="M4976"/>
  <c r="M4975"/>
  <c r="M4974"/>
  <c r="M4973"/>
  <c r="M4972"/>
  <c r="M4971"/>
  <c r="M4970"/>
  <c r="M4969"/>
  <c r="M4968"/>
  <c r="M4967"/>
  <c r="M4966"/>
  <c r="M4965"/>
  <c r="M4964"/>
  <c r="M4963"/>
  <c r="M4962"/>
  <c r="M4961"/>
  <c r="M4960"/>
  <c r="M4959"/>
  <c r="M4958"/>
  <c r="M4957"/>
  <c r="M4956"/>
  <c r="M4955"/>
  <c r="M4954"/>
  <c r="M4953"/>
  <c r="M4952"/>
  <c r="M4951"/>
  <c r="M4950"/>
  <c r="M4949"/>
  <c r="M4948"/>
  <c r="M4947"/>
  <c r="M4946"/>
  <c r="M4945"/>
  <c r="M4944"/>
  <c r="M4943"/>
  <c r="M4942"/>
  <c r="M4941"/>
  <c r="M4940"/>
  <c r="M4939"/>
  <c r="M4938"/>
  <c r="M4937"/>
  <c r="M4936"/>
  <c r="M4935"/>
  <c r="M4934"/>
  <c r="M4933"/>
  <c r="M4932"/>
  <c r="M4931"/>
  <c r="M4930"/>
  <c r="M4929"/>
  <c r="M4928"/>
  <c r="M4927"/>
  <c r="M4926"/>
  <c r="M4925"/>
  <c r="M4924"/>
  <c r="M4923"/>
  <c r="M4922"/>
  <c r="M4921"/>
  <c r="M4920"/>
  <c r="M4919"/>
  <c r="M4918"/>
  <c r="M4917"/>
  <c r="M4916"/>
  <c r="M4915"/>
  <c r="M4914"/>
  <c r="M4913"/>
  <c r="M4912"/>
  <c r="M4911"/>
  <c r="M4910"/>
  <c r="M4909"/>
  <c r="M4908"/>
  <c r="M4907"/>
  <c r="M4906"/>
  <c r="M4905"/>
  <c r="M4904"/>
  <c r="M4903"/>
  <c r="M4902"/>
  <c r="M4901"/>
  <c r="M4900"/>
  <c r="M4899"/>
  <c r="M4898"/>
  <c r="M4897"/>
  <c r="M4896"/>
  <c r="M4895"/>
  <c r="M4894"/>
  <c r="M4893"/>
  <c r="M4892"/>
  <c r="M4891"/>
  <c r="M4890"/>
  <c r="M4889"/>
  <c r="M4888"/>
  <c r="M4887"/>
  <c r="M4886"/>
  <c r="M4885"/>
  <c r="M4884"/>
  <c r="M4883"/>
  <c r="M4882"/>
  <c r="M4881"/>
  <c r="M4880"/>
  <c r="M4879"/>
  <c r="M4878"/>
  <c r="M4877"/>
  <c r="M4876"/>
  <c r="M4875"/>
  <c r="M4874"/>
  <c r="M4873"/>
  <c r="M4872"/>
  <c r="M4871"/>
  <c r="M4870"/>
  <c r="M4869"/>
  <c r="M4868"/>
  <c r="M4867"/>
  <c r="M4866"/>
  <c r="M4865"/>
  <c r="M4864"/>
  <c r="M4863"/>
  <c r="M4862"/>
  <c r="M4861"/>
  <c r="M4860"/>
  <c r="M4859"/>
  <c r="M4858"/>
  <c r="M4857"/>
  <c r="M4856"/>
  <c r="M4855"/>
  <c r="M4854"/>
  <c r="M4853"/>
  <c r="M4852"/>
  <c r="M4851"/>
  <c r="M4850"/>
  <c r="M4849"/>
  <c r="M4848"/>
  <c r="M4847"/>
  <c r="M4846"/>
  <c r="M4845"/>
  <c r="M4844"/>
  <c r="M4843"/>
  <c r="M4842"/>
  <c r="M4841"/>
  <c r="M4840"/>
  <c r="M4839"/>
  <c r="M4838"/>
  <c r="M4837"/>
  <c r="M4836"/>
  <c r="M4835"/>
  <c r="M4834"/>
  <c r="M4833"/>
  <c r="M4832"/>
  <c r="M4831"/>
  <c r="M4830"/>
  <c r="M4829"/>
  <c r="M4828"/>
  <c r="M4827"/>
  <c r="M4826"/>
  <c r="M4825"/>
  <c r="M4824"/>
  <c r="M4823"/>
  <c r="M4822"/>
  <c r="M4821"/>
  <c r="M4820"/>
  <c r="M4819"/>
  <c r="M4818"/>
  <c r="M4817"/>
  <c r="M4816"/>
  <c r="M4815"/>
  <c r="M4814"/>
  <c r="M4813"/>
  <c r="M4812"/>
  <c r="M4811"/>
  <c r="M4810"/>
  <c r="M4809"/>
  <c r="M4808"/>
  <c r="M4807"/>
  <c r="M4806"/>
  <c r="M4805"/>
  <c r="M4804"/>
  <c r="M4803"/>
  <c r="M4802"/>
  <c r="M4801"/>
  <c r="M4800"/>
  <c r="M4799"/>
  <c r="M4798"/>
  <c r="M4797"/>
  <c r="M4796"/>
  <c r="M4795"/>
  <c r="M4794"/>
  <c r="M4793"/>
  <c r="M4792"/>
  <c r="M4791"/>
  <c r="M4790"/>
  <c r="M4789"/>
  <c r="M4788"/>
  <c r="M4787"/>
  <c r="M4786"/>
  <c r="M4785"/>
  <c r="M4784"/>
  <c r="M4783"/>
  <c r="M4782"/>
  <c r="M4781"/>
  <c r="M4780"/>
  <c r="M4779"/>
  <c r="M4778"/>
  <c r="M4777"/>
  <c r="M4776"/>
  <c r="M4775"/>
  <c r="M4774"/>
  <c r="M4773"/>
  <c r="M4772"/>
  <c r="M4771"/>
  <c r="M4770"/>
  <c r="M4769"/>
  <c r="M4768"/>
  <c r="M4767"/>
  <c r="M4766"/>
  <c r="M4765"/>
  <c r="M4764"/>
  <c r="M4763"/>
  <c r="M4762"/>
  <c r="M4761"/>
  <c r="M4760"/>
  <c r="M4759"/>
  <c r="M4758"/>
  <c r="M4757"/>
  <c r="M4756"/>
  <c r="M4755"/>
  <c r="M4754"/>
  <c r="M4753"/>
  <c r="M4752"/>
  <c r="M4751"/>
  <c r="M4750"/>
  <c r="M4749"/>
  <c r="M4748"/>
  <c r="M4747"/>
  <c r="M4746"/>
  <c r="M4745"/>
  <c r="M4744"/>
  <c r="M4743"/>
  <c r="M4742"/>
  <c r="M4741"/>
  <c r="M4740"/>
  <c r="M4739"/>
  <c r="M4738"/>
  <c r="M4737"/>
  <c r="M4736"/>
  <c r="M4735"/>
  <c r="M4734"/>
  <c r="M4733"/>
  <c r="M4732"/>
  <c r="M4731"/>
  <c r="M4730"/>
  <c r="M4729"/>
  <c r="M4728"/>
  <c r="M4727"/>
  <c r="M4726"/>
  <c r="M4725"/>
  <c r="M4724"/>
  <c r="M4723"/>
  <c r="M4722"/>
  <c r="M4721"/>
  <c r="M4720"/>
  <c r="M4719"/>
  <c r="M4718"/>
  <c r="M4717"/>
  <c r="M4716"/>
  <c r="M4715"/>
  <c r="M4714"/>
  <c r="M4713"/>
  <c r="M4712"/>
  <c r="M4711"/>
  <c r="M4710"/>
  <c r="M4709"/>
  <c r="M4708"/>
  <c r="M4707"/>
  <c r="M4706"/>
  <c r="M4705"/>
  <c r="M4704"/>
  <c r="M4703"/>
  <c r="M4702"/>
  <c r="M4701"/>
  <c r="M4700"/>
  <c r="M4699"/>
  <c r="M4698"/>
  <c r="M4697"/>
  <c r="M4696"/>
  <c r="M4695"/>
  <c r="M4694"/>
  <c r="M4693"/>
  <c r="M4692"/>
  <c r="M4691"/>
  <c r="M4690"/>
  <c r="M4689"/>
  <c r="M4688"/>
  <c r="M4687"/>
  <c r="M4686"/>
  <c r="M4685"/>
  <c r="M4684"/>
  <c r="M4683"/>
  <c r="M4682"/>
  <c r="M4681"/>
  <c r="M4680"/>
  <c r="M4679"/>
  <c r="M4678"/>
  <c r="M4677"/>
  <c r="M4676"/>
  <c r="M4675"/>
  <c r="M4674"/>
  <c r="M4673"/>
  <c r="M4672"/>
  <c r="M4671"/>
  <c r="M4670"/>
  <c r="M4669"/>
  <c r="M4668"/>
  <c r="M4667"/>
  <c r="M4666"/>
  <c r="M4665"/>
  <c r="M4664"/>
  <c r="M4663"/>
  <c r="M4662"/>
  <c r="M4661"/>
  <c r="M4660"/>
  <c r="M4659"/>
  <c r="M4658"/>
  <c r="M4657"/>
  <c r="M4656"/>
  <c r="M4655"/>
  <c r="M4654"/>
  <c r="M4653"/>
  <c r="M4652"/>
  <c r="M4651"/>
  <c r="M4650"/>
  <c r="M4649"/>
  <c r="M4648"/>
  <c r="M4647"/>
  <c r="M4646"/>
  <c r="M4645"/>
  <c r="M4644"/>
  <c r="M4643"/>
  <c r="M4642"/>
  <c r="M4641"/>
  <c r="M4640"/>
  <c r="M4639"/>
  <c r="M4638"/>
  <c r="M4637"/>
  <c r="M4636"/>
  <c r="M4635"/>
  <c r="M4634"/>
  <c r="M4633"/>
  <c r="M4632"/>
  <c r="M4631"/>
  <c r="M4630"/>
  <c r="M4629"/>
  <c r="M4628"/>
  <c r="M4627"/>
  <c r="M4626"/>
  <c r="M4625"/>
  <c r="M4624"/>
  <c r="M4623"/>
  <c r="M4622"/>
  <c r="M4621"/>
  <c r="M4620"/>
  <c r="M4619"/>
  <c r="M4618"/>
  <c r="M4617"/>
  <c r="M4616"/>
  <c r="M4615"/>
  <c r="M4614"/>
  <c r="M4613"/>
  <c r="M4612"/>
  <c r="M4611"/>
  <c r="M4610"/>
  <c r="M4609"/>
  <c r="M4608"/>
  <c r="M4607"/>
  <c r="M4606"/>
  <c r="M4605"/>
  <c r="M4604"/>
  <c r="M4603"/>
  <c r="M4602"/>
  <c r="M4601"/>
  <c r="M4600"/>
  <c r="M4599"/>
  <c r="M4598"/>
  <c r="M4597"/>
  <c r="M4596"/>
  <c r="M4595"/>
  <c r="M4594"/>
  <c r="M4593"/>
  <c r="M4592"/>
  <c r="M4591"/>
  <c r="M4590"/>
  <c r="M4589"/>
  <c r="M4588"/>
  <c r="M4587"/>
  <c r="M4586"/>
  <c r="M4585"/>
  <c r="M4584"/>
  <c r="M4583"/>
  <c r="M4582"/>
  <c r="M4581"/>
  <c r="M4580"/>
  <c r="M4579"/>
  <c r="M4578"/>
  <c r="M4577"/>
  <c r="M4576"/>
  <c r="M4575"/>
  <c r="M4574"/>
  <c r="M4573"/>
  <c r="M4572"/>
  <c r="M4571"/>
  <c r="M4570"/>
  <c r="M4569"/>
  <c r="M4568"/>
  <c r="M4567"/>
  <c r="M4566"/>
  <c r="M4565"/>
  <c r="M4564"/>
  <c r="M4563"/>
  <c r="M4562"/>
  <c r="M4561"/>
  <c r="M4560"/>
  <c r="M4559"/>
  <c r="M4558"/>
  <c r="M4557"/>
  <c r="M4556"/>
  <c r="M4555"/>
  <c r="M4554"/>
  <c r="M4553"/>
  <c r="M4552"/>
  <c r="M4551"/>
  <c r="M4550"/>
  <c r="M4549"/>
  <c r="M4548"/>
  <c r="M4547"/>
  <c r="M4546"/>
  <c r="M4545"/>
  <c r="M4544"/>
  <c r="M4543"/>
  <c r="M4542"/>
  <c r="M4541"/>
  <c r="M4540"/>
  <c r="M4539"/>
  <c r="M4538"/>
  <c r="M4537"/>
  <c r="M4536"/>
  <c r="M4535"/>
  <c r="M4534"/>
  <c r="M4533"/>
  <c r="M4532"/>
  <c r="M4531"/>
  <c r="M4530"/>
  <c r="M4529"/>
  <c r="M4528"/>
  <c r="M4527"/>
  <c r="M4526"/>
  <c r="M4525"/>
  <c r="M4524"/>
  <c r="M4523"/>
  <c r="M4522"/>
  <c r="M4521"/>
  <c r="M4520"/>
  <c r="M4519"/>
  <c r="M4518"/>
  <c r="M4517"/>
  <c r="M4516"/>
  <c r="M4515"/>
  <c r="M4514"/>
  <c r="M4513"/>
  <c r="M4512"/>
  <c r="M4511"/>
  <c r="M4510"/>
  <c r="M4509"/>
  <c r="M4508"/>
  <c r="M4507"/>
  <c r="M4506"/>
  <c r="M4505"/>
  <c r="M4504"/>
  <c r="M4503"/>
  <c r="M4502"/>
  <c r="M4501"/>
  <c r="M4500"/>
  <c r="M4499"/>
  <c r="M4498"/>
  <c r="M4497"/>
  <c r="M4496"/>
  <c r="M4495"/>
  <c r="M4494"/>
  <c r="M4493"/>
  <c r="M4492"/>
  <c r="M4491"/>
  <c r="M4490"/>
  <c r="M4489"/>
  <c r="M4488"/>
  <c r="M4487"/>
  <c r="M4486"/>
  <c r="M4485"/>
  <c r="M4484"/>
  <c r="M4483"/>
  <c r="M4482"/>
  <c r="M4481"/>
  <c r="M4480"/>
  <c r="M4479"/>
  <c r="M4478"/>
  <c r="M4477"/>
  <c r="M4476"/>
  <c r="M4475"/>
  <c r="M4474"/>
  <c r="M4473"/>
  <c r="M4472"/>
  <c r="M4471"/>
  <c r="M4470"/>
  <c r="M4469"/>
  <c r="M4468"/>
  <c r="M4467"/>
  <c r="M4466"/>
  <c r="M4465"/>
  <c r="M4464"/>
  <c r="M4463"/>
  <c r="M4462"/>
  <c r="M4461"/>
  <c r="M4460"/>
  <c r="M4459"/>
  <c r="M4458"/>
  <c r="M4457"/>
  <c r="M4456"/>
  <c r="M4455"/>
  <c r="M4454"/>
  <c r="M4453"/>
  <c r="M4452"/>
  <c r="M4451"/>
  <c r="M4450"/>
  <c r="M4449"/>
  <c r="M4448"/>
  <c r="M4447"/>
  <c r="M4446"/>
  <c r="M4445"/>
  <c r="M4444"/>
  <c r="M4443"/>
  <c r="M4442"/>
  <c r="M4441"/>
  <c r="M4440"/>
  <c r="M4439"/>
  <c r="M4438"/>
  <c r="M4437"/>
  <c r="M4436"/>
  <c r="M4435"/>
  <c r="M4434"/>
  <c r="M4433"/>
  <c r="M4432"/>
  <c r="M4431"/>
  <c r="M4430"/>
  <c r="M4429"/>
  <c r="M4428"/>
  <c r="M4427"/>
  <c r="M4426"/>
  <c r="M4425"/>
  <c r="M4424"/>
  <c r="M4423"/>
  <c r="M4422"/>
  <c r="M4421"/>
  <c r="M4420"/>
  <c r="M4419"/>
  <c r="M4418"/>
  <c r="M4417"/>
  <c r="M4416"/>
  <c r="M4415"/>
  <c r="M4414"/>
  <c r="M4413"/>
  <c r="M4412"/>
  <c r="M4411"/>
  <c r="M4410"/>
  <c r="M4409"/>
  <c r="M4408"/>
  <c r="M4407"/>
  <c r="M4406"/>
  <c r="M4405"/>
  <c r="M4404"/>
  <c r="M4403"/>
  <c r="M4402"/>
  <c r="M4401"/>
  <c r="M4400"/>
  <c r="M4399"/>
  <c r="M4398"/>
  <c r="M4397"/>
  <c r="M4396"/>
  <c r="M4395"/>
  <c r="M4394"/>
  <c r="M4393"/>
  <c r="M4392"/>
  <c r="M4391"/>
  <c r="M4390"/>
  <c r="M4389"/>
  <c r="M4388"/>
  <c r="M4387"/>
  <c r="M4386"/>
  <c r="M4385"/>
  <c r="M4384"/>
  <c r="M4383"/>
  <c r="M4382"/>
  <c r="M4381"/>
  <c r="M4380"/>
  <c r="M4379"/>
  <c r="M4378"/>
  <c r="M4377"/>
  <c r="M4376"/>
  <c r="M4375"/>
  <c r="M4374"/>
  <c r="M4373"/>
  <c r="M4372"/>
  <c r="M4371"/>
  <c r="M4370"/>
  <c r="M4369"/>
  <c r="M4368"/>
  <c r="M4367"/>
  <c r="M4366"/>
  <c r="M4365"/>
  <c r="M4364"/>
  <c r="M4363"/>
  <c r="M4362"/>
  <c r="M4361"/>
  <c r="M4360"/>
  <c r="M4359"/>
  <c r="M4358"/>
  <c r="M4357"/>
  <c r="M4356"/>
  <c r="M4355"/>
  <c r="M4354"/>
  <c r="M4353"/>
  <c r="M4352"/>
  <c r="M4351"/>
  <c r="M4350"/>
  <c r="M4349"/>
  <c r="M4348"/>
  <c r="M4347"/>
  <c r="M4346"/>
  <c r="M4345"/>
  <c r="M4344"/>
  <c r="M4343"/>
  <c r="M4342"/>
  <c r="M4341"/>
  <c r="M4340"/>
  <c r="M4339"/>
  <c r="M4338"/>
  <c r="M4337"/>
  <c r="M4336"/>
  <c r="M4335"/>
  <c r="M4334"/>
  <c r="M4333"/>
  <c r="M4332"/>
  <c r="M4331"/>
  <c r="M4330"/>
  <c r="M4329"/>
  <c r="M4328"/>
  <c r="M4327"/>
  <c r="M4326"/>
  <c r="M4325"/>
  <c r="M4324"/>
  <c r="M4323"/>
  <c r="M4322"/>
  <c r="M4321"/>
  <c r="M4320"/>
  <c r="M4319"/>
  <c r="M4318"/>
  <c r="M4317"/>
  <c r="M4316"/>
  <c r="M4315"/>
  <c r="M4314"/>
  <c r="M4313"/>
  <c r="M4312"/>
  <c r="M4311"/>
  <c r="M4310"/>
  <c r="M4309"/>
  <c r="M4308"/>
  <c r="M4307"/>
  <c r="M4306"/>
  <c r="M4305"/>
  <c r="M4304"/>
  <c r="M4303"/>
  <c r="M4302"/>
  <c r="M4301"/>
  <c r="M4300"/>
  <c r="M4299"/>
  <c r="M4298"/>
  <c r="M4297"/>
  <c r="M4296"/>
  <c r="M4295"/>
  <c r="M4294"/>
  <c r="M4293"/>
  <c r="M4292"/>
  <c r="M4291"/>
  <c r="M4290"/>
  <c r="M4289"/>
  <c r="M4288"/>
  <c r="M4287"/>
  <c r="M4286"/>
  <c r="M4285"/>
  <c r="M4284"/>
  <c r="M4283"/>
  <c r="M4282"/>
  <c r="M4281"/>
  <c r="M4280"/>
  <c r="M4279"/>
  <c r="M4278"/>
  <c r="M4277"/>
  <c r="M4276"/>
  <c r="M4275"/>
  <c r="M4274"/>
  <c r="M4273"/>
  <c r="M4272"/>
  <c r="M4271"/>
  <c r="M4270"/>
  <c r="M4269"/>
  <c r="M4268"/>
  <c r="M4267"/>
  <c r="M4266"/>
  <c r="M4265"/>
  <c r="M4264"/>
  <c r="M4263"/>
  <c r="M4262"/>
  <c r="M4261"/>
  <c r="M4260"/>
  <c r="M4259"/>
  <c r="M4258"/>
  <c r="M4257"/>
  <c r="M4256"/>
  <c r="M4255"/>
  <c r="M4254"/>
  <c r="M4253"/>
  <c r="M4252"/>
  <c r="M4251"/>
  <c r="M4250"/>
  <c r="M4249"/>
  <c r="M4248"/>
  <c r="M4247"/>
  <c r="M4246"/>
  <c r="M4245"/>
  <c r="M4244"/>
  <c r="M4243"/>
  <c r="M4242"/>
  <c r="M4241"/>
  <c r="M4240"/>
  <c r="M4239"/>
  <c r="M4238"/>
  <c r="M4237"/>
  <c r="M4236"/>
  <c r="M4235"/>
  <c r="M4234"/>
  <c r="M4233"/>
  <c r="M4232"/>
  <c r="M4231"/>
  <c r="M4230"/>
  <c r="M4229"/>
  <c r="M4228"/>
  <c r="M4227"/>
  <c r="M4226"/>
  <c r="M4225"/>
  <c r="M4224"/>
  <c r="M4223"/>
  <c r="M4222"/>
  <c r="M4221"/>
  <c r="M4220"/>
  <c r="M4219"/>
  <c r="M4218"/>
  <c r="M4217"/>
  <c r="M4216"/>
  <c r="M4215"/>
  <c r="M4214"/>
  <c r="M4213"/>
  <c r="M4212"/>
  <c r="M4211"/>
  <c r="M4210"/>
  <c r="M4209"/>
  <c r="M4208"/>
  <c r="M4207"/>
  <c r="M4206"/>
  <c r="M4205"/>
  <c r="M4204"/>
  <c r="M4203"/>
  <c r="M4202"/>
  <c r="M4201"/>
  <c r="M4200"/>
  <c r="M4199"/>
  <c r="M4198"/>
  <c r="M4197"/>
  <c r="M4196"/>
  <c r="M4195"/>
  <c r="M4194"/>
  <c r="M4193"/>
  <c r="M4192"/>
  <c r="M4191"/>
  <c r="M4190"/>
  <c r="M4189"/>
  <c r="M4188"/>
  <c r="M4187"/>
  <c r="M4186"/>
  <c r="M4185"/>
  <c r="M4184"/>
  <c r="M4183"/>
  <c r="M4182"/>
  <c r="M4181"/>
  <c r="M4180"/>
  <c r="M4179"/>
  <c r="M4178"/>
  <c r="M4177"/>
  <c r="M4176"/>
  <c r="M4175"/>
  <c r="M4174"/>
  <c r="M4173"/>
  <c r="M4172"/>
  <c r="M4171"/>
  <c r="M4170"/>
  <c r="M4169"/>
  <c r="M4168"/>
  <c r="M4167"/>
  <c r="M4166"/>
  <c r="M4165"/>
  <c r="M4164"/>
  <c r="M4163"/>
  <c r="M4162"/>
  <c r="M4161"/>
  <c r="M4160"/>
  <c r="M4159"/>
  <c r="M4158"/>
  <c r="M4157"/>
  <c r="M4156"/>
  <c r="M4155"/>
  <c r="M4154"/>
  <c r="M4153"/>
  <c r="M4152"/>
  <c r="M4151"/>
  <c r="M4150"/>
  <c r="M4149"/>
  <c r="M4148"/>
  <c r="M4147"/>
  <c r="M4146"/>
  <c r="M4145"/>
  <c r="M4144"/>
  <c r="M4143"/>
  <c r="M4142"/>
  <c r="M4141"/>
  <c r="M4140"/>
  <c r="M4139"/>
  <c r="M4138"/>
  <c r="M4137"/>
  <c r="M4136"/>
  <c r="M4135"/>
  <c r="M4134"/>
  <c r="M4133"/>
  <c r="M4132"/>
  <c r="M4131"/>
  <c r="M4130"/>
  <c r="M4129"/>
  <c r="M4128"/>
  <c r="M4127"/>
  <c r="M4126"/>
  <c r="M4125"/>
  <c r="M4124"/>
  <c r="M4123"/>
  <c r="M4122"/>
  <c r="M4121"/>
  <c r="M4120"/>
  <c r="M4119"/>
  <c r="M4118"/>
  <c r="M4117"/>
  <c r="M4116"/>
  <c r="M4115"/>
  <c r="M4114"/>
  <c r="M4113"/>
  <c r="M4112"/>
  <c r="M4111"/>
  <c r="M4110"/>
  <c r="M4109"/>
  <c r="M4108"/>
  <c r="M4107"/>
  <c r="M4106"/>
  <c r="M4105"/>
  <c r="M4104"/>
  <c r="M4103"/>
  <c r="M4102"/>
  <c r="M4101"/>
  <c r="M4100"/>
  <c r="M4099"/>
  <c r="M4098"/>
  <c r="M4097"/>
  <c r="M4096"/>
  <c r="M4095"/>
  <c r="M4094"/>
  <c r="M4093"/>
  <c r="M4092"/>
  <c r="M4091"/>
  <c r="M4090"/>
  <c r="M4089"/>
  <c r="M4088"/>
  <c r="M4087"/>
  <c r="M4086"/>
  <c r="M4085"/>
  <c r="M4084"/>
  <c r="M4083"/>
  <c r="M4082"/>
  <c r="M4081"/>
  <c r="M4080"/>
  <c r="M4079"/>
  <c r="M4078"/>
  <c r="M4077"/>
  <c r="M4076"/>
  <c r="M4075"/>
  <c r="M4074"/>
  <c r="M4073"/>
  <c r="M4072"/>
  <c r="M4071"/>
  <c r="M4070"/>
  <c r="M4069"/>
  <c r="M4068"/>
  <c r="M4067"/>
  <c r="M4066"/>
  <c r="M4065"/>
  <c r="M4064"/>
  <c r="M4063"/>
  <c r="M4062"/>
  <c r="M4061"/>
  <c r="M4060"/>
  <c r="M4059"/>
  <c r="M4058"/>
  <c r="M4057"/>
  <c r="M4056"/>
  <c r="M4055"/>
  <c r="M4054"/>
  <c r="M4053"/>
  <c r="M4052"/>
  <c r="M4051"/>
  <c r="M4050"/>
  <c r="M4049"/>
  <c r="M4048"/>
  <c r="M4047"/>
  <c r="M4046"/>
  <c r="M4045"/>
  <c r="M4044"/>
  <c r="M4043"/>
  <c r="M4042"/>
  <c r="M4041"/>
  <c r="M4040"/>
  <c r="M4039"/>
  <c r="M4038"/>
  <c r="M4037"/>
  <c r="M4036"/>
  <c r="M4035"/>
  <c r="M4034"/>
  <c r="M4033"/>
  <c r="M4032"/>
  <c r="M4031"/>
  <c r="M4030"/>
  <c r="M4029"/>
  <c r="M4028"/>
  <c r="M4027"/>
  <c r="M4026"/>
  <c r="M4025"/>
  <c r="M4024"/>
  <c r="M4023"/>
  <c r="M4022"/>
  <c r="M4021"/>
  <c r="M4020"/>
  <c r="M4019"/>
  <c r="M4018"/>
  <c r="M4017"/>
  <c r="M4016"/>
  <c r="M4015"/>
  <c r="M4014"/>
  <c r="M4013"/>
  <c r="M4012"/>
  <c r="M4011"/>
  <c r="M4010"/>
  <c r="M4009"/>
  <c r="M4008"/>
  <c r="M4007"/>
  <c r="M4006"/>
  <c r="M4005"/>
  <c r="M4004"/>
  <c r="M4003"/>
  <c r="M4002"/>
  <c r="M4001"/>
  <c r="M4000"/>
  <c r="M3999"/>
  <c r="M3998"/>
  <c r="M3997"/>
  <c r="M3996"/>
  <c r="M3995"/>
  <c r="M3994"/>
  <c r="M3993"/>
  <c r="M3992"/>
  <c r="M3991"/>
  <c r="M3990"/>
  <c r="M3989"/>
  <c r="M3988"/>
  <c r="M3987"/>
  <c r="M3986"/>
  <c r="M3985"/>
  <c r="M3984"/>
  <c r="M3983"/>
  <c r="M3982"/>
  <c r="M3981"/>
  <c r="M3980"/>
  <c r="M3979"/>
  <c r="M3978"/>
  <c r="M3977"/>
  <c r="M3976"/>
  <c r="M3975"/>
  <c r="M3974"/>
  <c r="M3973"/>
  <c r="M3972"/>
  <c r="M3971"/>
  <c r="M3970"/>
  <c r="M3969"/>
  <c r="M3968"/>
  <c r="M3967"/>
  <c r="M3966"/>
  <c r="M3965"/>
  <c r="M3964"/>
  <c r="M3963"/>
  <c r="M3962"/>
  <c r="M3961"/>
  <c r="M3960"/>
  <c r="M3959"/>
  <c r="M3958"/>
  <c r="M3957"/>
  <c r="M3956"/>
  <c r="M3955"/>
  <c r="M3954"/>
  <c r="M3953"/>
  <c r="M3952"/>
  <c r="M3951"/>
  <c r="M3950"/>
  <c r="M3949"/>
  <c r="M3948"/>
  <c r="M3947"/>
  <c r="M3946"/>
  <c r="M3945"/>
  <c r="M3944"/>
  <c r="M3943"/>
  <c r="M3942"/>
  <c r="M3941"/>
  <c r="M3940"/>
  <c r="M3939"/>
  <c r="M3938"/>
  <c r="M3937"/>
  <c r="M3936"/>
  <c r="M3935"/>
  <c r="M3934"/>
  <c r="M3933"/>
  <c r="M3932"/>
  <c r="M3931"/>
  <c r="M3930"/>
  <c r="M3929"/>
  <c r="M3928"/>
  <c r="M3927"/>
  <c r="M3926"/>
  <c r="M3925"/>
  <c r="M3924"/>
  <c r="M3923"/>
  <c r="M3922"/>
  <c r="M3921"/>
  <c r="M3920"/>
  <c r="M3919"/>
  <c r="M3918"/>
  <c r="M3917"/>
  <c r="M3916"/>
  <c r="M3915"/>
  <c r="M3914"/>
  <c r="M3913"/>
  <c r="M3912"/>
  <c r="M3911"/>
  <c r="M3910"/>
  <c r="M3909"/>
  <c r="M3908"/>
  <c r="M3907"/>
  <c r="M3906"/>
  <c r="M3905"/>
  <c r="M3904"/>
  <c r="M3903"/>
  <c r="M3902"/>
  <c r="M3901"/>
  <c r="M3900"/>
  <c r="M3899"/>
  <c r="M3898"/>
  <c r="M3897"/>
  <c r="M3896"/>
  <c r="M3895"/>
  <c r="M3894"/>
  <c r="M3893"/>
  <c r="M3892"/>
  <c r="M3891"/>
  <c r="M3890"/>
  <c r="M3889"/>
  <c r="M3888"/>
  <c r="M3887"/>
  <c r="M3886"/>
  <c r="M3885"/>
  <c r="M3884"/>
  <c r="M3883"/>
  <c r="M3882"/>
  <c r="M3881"/>
  <c r="M3880"/>
  <c r="M3879"/>
  <c r="M3878"/>
  <c r="M3877"/>
  <c r="M3876"/>
  <c r="M3875"/>
  <c r="M3874"/>
  <c r="M3873"/>
  <c r="M3872"/>
  <c r="M3871"/>
  <c r="M3870"/>
  <c r="M3869"/>
  <c r="M3868"/>
  <c r="M3867"/>
  <c r="M3866"/>
  <c r="M3865"/>
  <c r="M3864"/>
  <c r="M3863"/>
  <c r="M3862"/>
  <c r="M3861"/>
  <c r="M3860"/>
  <c r="M3859"/>
  <c r="M3858"/>
  <c r="M3857"/>
  <c r="M3856"/>
  <c r="M3855"/>
  <c r="M3854"/>
  <c r="M3853"/>
  <c r="M3852"/>
  <c r="M3851"/>
  <c r="M3850"/>
  <c r="M3849"/>
  <c r="M3848"/>
  <c r="M3847"/>
  <c r="M3846"/>
  <c r="M3845"/>
  <c r="M3844"/>
  <c r="M3843"/>
  <c r="M3842"/>
  <c r="M3841"/>
  <c r="M3840"/>
  <c r="M3839"/>
  <c r="M3838"/>
  <c r="M3837"/>
  <c r="M3836"/>
  <c r="M3835"/>
  <c r="M3834"/>
  <c r="M3833"/>
  <c r="M3832"/>
  <c r="M3831"/>
  <c r="M3830"/>
  <c r="M3829"/>
  <c r="M3828"/>
  <c r="M3827"/>
  <c r="M3826"/>
  <c r="M3825"/>
  <c r="M3824"/>
  <c r="M3823"/>
  <c r="M3822"/>
  <c r="M3821"/>
  <c r="M3820"/>
  <c r="M3819"/>
  <c r="M3818"/>
  <c r="M3817"/>
  <c r="M3816"/>
  <c r="M3815"/>
  <c r="M3814"/>
  <c r="M3813"/>
  <c r="M3812"/>
  <c r="M3811"/>
  <c r="M3810"/>
  <c r="M3809"/>
  <c r="M3808"/>
  <c r="M3807"/>
  <c r="M3806"/>
  <c r="M3805"/>
  <c r="M3804"/>
  <c r="M3803"/>
  <c r="M3802"/>
  <c r="M3801"/>
  <c r="M3800"/>
  <c r="M3799"/>
  <c r="M3798"/>
  <c r="M3797"/>
  <c r="M3796"/>
  <c r="M3795"/>
  <c r="M3794"/>
  <c r="M3793"/>
  <c r="M3792"/>
  <c r="M3791"/>
  <c r="M3790"/>
  <c r="M3789"/>
  <c r="M3788"/>
  <c r="M3787"/>
  <c r="M3786"/>
  <c r="M3785"/>
  <c r="M3784"/>
  <c r="M3783"/>
  <c r="M3782"/>
  <c r="M3781"/>
  <c r="M3780"/>
  <c r="M3779"/>
  <c r="M3778"/>
  <c r="M3777"/>
  <c r="M3776"/>
  <c r="M3775"/>
  <c r="M3774"/>
  <c r="M3773"/>
  <c r="M3772"/>
  <c r="M3771"/>
  <c r="M3770"/>
  <c r="M3769"/>
  <c r="M3768"/>
  <c r="M3767"/>
  <c r="M3766"/>
  <c r="M3765"/>
  <c r="M3764"/>
  <c r="M3763"/>
  <c r="M3762"/>
  <c r="M3761"/>
  <c r="M3760"/>
  <c r="M3759"/>
  <c r="M3758"/>
  <c r="M3757"/>
  <c r="M3756"/>
  <c r="M3755"/>
  <c r="M3754"/>
  <c r="M3753"/>
  <c r="M3752"/>
  <c r="M3751"/>
  <c r="M3750"/>
  <c r="M3749"/>
  <c r="M3748"/>
  <c r="M3747"/>
  <c r="M3746"/>
  <c r="M3745"/>
  <c r="M3744"/>
  <c r="M3743"/>
  <c r="M3742"/>
  <c r="M3741"/>
  <c r="M3740"/>
  <c r="M3739"/>
  <c r="M3738"/>
  <c r="M3737"/>
  <c r="M3736"/>
  <c r="M3735"/>
  <c r="M3734"/>
  <c r="M3733"/>
  <c r="M3732"/>
  <c r="M3731"/>
  <c r="M3730"/>
  <c r="M3729"/>
  <c r="M3728"/>
  <c r="M3727"/>
  <c r="M3726"/>
  <c r="M3725"/>
  <c r="M3724"/>
  <c r="M3723"/>
  <c r="M3722"/>
  <c r="M3721"/>
  <c r="M3720"/>
  <c r="M3719"/>
  <c r="M3718"/>
  <c r="M3717"/>
  <c r="M3716"/>
  <c r="M3715"/>
  <c r="M3714"/>
  <c r="M3713"/>
  <c r="M3712"/>
  <c r="M3711"/>
  <c r="M3710"/>
  <c r="M3709"/>
  <c r="M3708"/>
  <c r="M3707"/>
  <c r="M3706"/>
  <c r="M3705"/>
  <c r="M3704"/>
  <c r="M3703"/>
  <c r="M3702"/>
  <c r="M3701"/>
  <c r="M3700"/>
  <c r="M3699"/>
  <c r="M3698"/>
  <c r="M3697"/>
  <c r="M3696"/>
  <c r="M3695"/>
  <c r="M3694"/>
  <c r="M3693"/>
  <c r="M3692"/>
  <c r="M3691"/>
  <c r="M3690"/>
  <c r="M3689"/>
  <c r="M3688"/>
  <c r="M3687"/>
  <c r="M3686"/>
  <c r="M3685"/>
  <c r="M3684"/>
  <c r="M3683"/>
  <c r="M3682"/>
  <c r="M3681"/>
  <c r="M3680"/>
  <c r="M3679"/>
  <c r="M3678"/>
  <c r="M3677"/>
  <c r="M3676"/>
  <c r="M3675"/>
  <c r="M3674"/>
  <c r="M3673"/>
  <c r="M3672"/>
  <c r="M3671"/>
  <c r="M3670"/>
  <c r="M3669"/>
  <c r="M3668"/>
  <c r="M3667"/>
  <c r="M3666"/>
  <c r="M3665"/>
  <c r="M3664"/>
  <c r="M3663"/>
  <c r="M3662"/>
  <c r="M3661"/>
  <c r="M3660"/>
  <c r="M3659"/>
  <c r="M3658"/>
  <c r="M3657"/>
  <c r="M3656"/>
  <c r="M3655"/>
  <c r="M3654"/>
  <c r="M3653"/>
  <c r="M3652"/>
  <c r="M3651"/>
  <c r="M3650"/>
  <c r="M3649"/>
  <c r="M3648"/>
  <c r="M3647"/>
  <c r="M3646"/>
  <c r="M3645"/>
  <c r="M3644"/>
  <c r="M3643"/>
  <c r="M3642"/>
  <c r="M3641"/>
  <c r="M3640"/>
  <c r="M3639"/>
  <c r="M3638"/>
  <c r="M3637"/>
  <c r="M3636"/>
  <c r="M3635"/>
  <c r="M3634"/>
  <c r="M3633"/>
  <c r="M3632"/>
  <c r="M3631"/>
  <c r="M3630"/>
  <c r="M3629"/>
  <c r="M3628"/>
  <c r="M3627"/>
  <c r="M3626"/>
  <c r="M3625"/>
  <c r="M3624"/>
  <c r="M3623"/>
  <c r="M3622"/>
  <c r="M3621"/>
  <c r="M3620"/>
  <c r="M3619"/>
  <c r="M3618"/>
  <c r="M3617"/>
  <c r="M3616"/>
  <c r="M3615"/>
  <c r="M3614"/>
  <c r="M3613"/>
  <c r="M3612"/>
  <c r="M3611"/>
  <c r="M3610"/>
  <c r="M3609"/>
  <c r="M3608"/>
  <c r="M3607"/>
  <c r="M3606"/>
  <c r="M3605"/>
  <c r="M3604"/>
  <c r="M3603"/>
  <c r="M3602"/>
  <c r="M3601"/>
  <c r="M3600"/>
  <c r="M3599"/>
  <c r="M3598"/>
  <c r="M3597"/>
  <c r="M3596"/>
  <c r="M3595"/>
  <c r="M3594"/>
  <c r="M3593"/>
  <c r="M3592"/>
  <c r="M3591"/>
  <c r="M3590"/>
  <c r="M3589"/>
  <c r="M3588"/>
  <c r="M3587"/>
  <c r="M3586"/>
  <c r="M3585"/>
  <c r="M3584"/>
  <c r="M3583"/>
  <c r="M3582"/>
  <c r="M3581"/>
  <c r="M3580"/>
  <c r="M3579"/>
  <c r="M3578"/>
  <c r="M3577"/>
  <c r="M3576"/>
  <c r="M3575"/>
  <c r="M3574"/>
  <c r="M3573"/>
  <c r="M3572"/>
  <c r="M3571"/>
  <c r="M3570"/>
  <c r="M3569"/>
  <c r="M3568"/>
  <c r="M3567"/>
  <c r="M3566"/>
  <c r="M3565"/>
  <c r="M3564"/>
  <c r="M3563"/>
  <c r="M3562"/>
  <c r="M3561"/>
  <c r="M3560"/>
  <c r="M3559"/>
  <c r="M3558"/>
  <c r="M3557"/>
  <c r="M3556"/>
  <c r="M3555"/>
  <c r="M3554"/>
  <c r="M3553"/>
  <c r="M3552"/>
  <c r="M3551"/>
  <c r="M3550"/>
  <c r="M3549"/>
  <c r="M3548"/>
  <c r="M3547"/>
  <c r="M3546"/>
  <c r="M3545"/>
  <c r="M3544"/>
  <c r="M3543"/>
  <c r="M3542"/>
  <c r="M3541"/>
  <c r="M3540"/>
  <c r="M3539"/>
  <c r="M3538"/>
  <c r="M3537"/>
  <c r="M3536"/>
  <c r="M3535"/>
  <c r="M3534"/>
  <c r="M3533"/>
  <c r="M3532"/>
  <c r="M3531"/>
  <c r="M3530"/>
  <c r="M3529"/>
  <c r="M3528"/>
  <c r="M3527"/>
  <c r="M3526"/>
  <c r="M3525"/>
  <c r="M3524"/>
  <c r="M3523"/>
  <c r="M3522"/>
  <c r="M3521"/>
  <c r="M3520"/>
  <c r="M3519"/>
  <c r="M3518"/>
  <c r="M3517"/>
  <c r="M3516"/>
  <c r="M3515"/>
  <c r="M3514"/>
  <c r="M3513"/>
  <c r="M3512"/>
  <c r="M3511"/>
  <c r="M3510"/>
  <c r="M3509"/>
  <c r="M3508"/>
  <c r="M3507"/>
  <c r="M3506"/>
  <c r="M3505"/>
  <c r="M3504"/>
  <c r="M3503"/>
  <c r="M3502"/>
  <c r="M3501"/>
  <c r="M3500"/>
  <c r="M3499"/>
  <c r="M3498"/>
  <c r="M3497"/>
  <c r="M3496"/>
  <c r="M3495"/>
  <c r="M3494"/>
  <c r="M3493"/>
  <c r="M3492"/>
  <c r="M3491"/>
  <c r="M3490"/>
  <c r="M3489"/>
  <c r="M3488"/>
  <c r="M3487"/>
  <c r="M3486"/>
  <c r="M3485"/>
  <c r="M3484"/>
  <c r="M3483"/>
  <c r="M3482"/>
  <c r="M3481"/>
  <c r="M3480"/>
  <c r="M3479"/>
  <c r="M3478"/>
  <c r="M3477"/>
  <c r="M3476"/>
  <c r="M3475"/>
  <c r="M3474"/>
  <c r="M3473"/>
  <c r="M3472"/>
  <c r="M3471"/>
  <c r="M3470"/>
  <c r="M3469"/>
  <c r="M3468"/>
  <c r="M3467"/>
  <c r="M3466"/>
  <c r="M3465"/>
  <c r="M3464"/>
  <c r="M3463"/>
  <c r="M3462"/>
  <c r="M3461"/>
  <c r="M3460"/>
  <c r="M3459"/>
  <c r="M3458"/>
  <c r="M3457"/>
  <c r="M3456"/>
  <c r="M3455"/>
  <c r="M3454"/>
  <c r="M3453"/>
  <c r="M3452"/>
  <c r="M3451"/>
  <c r="M3450"/>
  <c r="M3449"/>
  <c r="M3448"/>
  <c r="M3447"/>
  <c r="M3446"/>
  <c r="M3445"/>
  <c r="M3444"/>
  <c r="M3443"/>
  <c r="M3442"/>
  <c r="M3441"/>
  <c r="M3440"/>
  <c r="M3439"/>
  <c r="M3438"/>
  <c r="M3437"/>
  <c r="M3436"/>
  <c r="M3435"/>
  <c r="M3434"/>
  <c r="M3433"/>
  <c r="M3432"/>
  <c r="M3431"/>
  <c r="M3430"/>
  <c r="M3429"/>
  <c r="M3428"/>
  <c r="M3427"/>
  <c r="M3426"/>
  <c r="M3425"/>
  <c r="M3424"/>
  <c r="M3423"/>
  <c r="M3422"/>
  <c r="M3421"/>
  <c r="M3420"/>
  <c r="M3419"/>
  <c r="M3418"/>
  <c r="M3417"/>
  <c r="M3416"/>
  <c r="M3415"/>
  <c r="M3414"/>
  <c r="M3413"/>
  <c r="M3412"/>
  <c r="M3411"/>
  <c r="M3410"/>
  <c r="M3409"/>
  <c r="M3408"/>
  <c r="M3407"/>
  <c r="M3406"/>
  <c r="M3405"/>
  <c r="M3404"/>
  <c r="M3403"/>
  <c r="M3402"/>
  <c r="M3401"/>
  <c r="M3400"/>
  <c r="M3399"/>
  <c r="M3398"/>
  <c r="M3397"/>
  <c r="M3396"/>
  <c r="M3395"/>
  <c r="M3394"/>
  <c r="M3393"/>
  <c r="M3392"/>
  <c r="M3391"/>
  <c r="M3390"/>
  <c r="M3389"/>
  <c r="M3388"/>
  <c r="M3387"/>
  <c r="M3386"/>
  <c r="M3385"/>
  <c r="M3384"/>
  <c r="M3383"/>
  <c r="M3382"/>
  <c r="M3381"/>
  <c r="M3380"/>
  <c r="M3379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D9" i="18"/>
  <c r="L2054" i="7"/>
  <c r="K2054"/>
  <c r="J2054"/>
  <c r="I2054"/>
  <c r="H2054"/>
  <c r="G2054"/>
  <c r="F2054"/>
  <c r="E2054"/>
  <c r="L2053"/>
  <c r="K2053"/>
  <c r="J2053"/>
  <c r="I2053"/>
  <c r="H2053"/>
  <c r="G2053"/>
  <c r="F2053"/>
  <c r="E2053"/>
  <c r="L2052"/>
  <c r="K2052"/>
  <c r="J2052"/>
  <c r="I2052"/>
  <c r="H2052"/>
  <c r="G2052"/>
  <c r="F2052"/>
  <c r="E2052"/>
  <c r="L2051"/>
  <c r="K2051"/>
  <c r="J2051"/>
  <c r="I2051"/>
  <c r="H2051"/>
  <c r="G2051"/>
  <c r="F2051"/>
  <c r="E2051"/>
  <c r="L2050"/>
  <c r="K2050"/>
  <c r="J2050"/>
  <c r="I2050"/>
  <c r="H2050"/>
  <c r="G2050"/>
  <c r="F2050"/>
  <c r="E2050"/>
  <c r="L2049"/>
  <c r="K2049"/>
  <c r="J2049"/>
  <c r="I2049"/>
  <c r="H2049"/>
  <c r="G2049"/>
  <c r="F2049"/>
  <c r="E2049"/>
  <c r="L2048"/>
  <c r="K2048"/>
  <c r="J2048"/>
  <c r="I2048"/>
  <c r="H2048"/>
  <c r="G2048"/>
  <c r="F2048"/>
  <c r="E2048"/>
  <c r="L2047"/>
  <c r="K2047"/>
  <c r="J2047"/>
  <c r="I2047"/>
  <c r="H2047"/>
  <c r="G2047"/>
  <c r="F2047"/>
  <c r="E2047"/>
  <c r="L2046"/>
  <c r="K2046"/>
  <c r="J2046"/>
  <c r="I2046"/>
  <c r="H2046"/>
  <c r="G2046"/>
  <c r="F2046"/>
  <c r="E2046"/>
  <c r="L2045"/>
  <c r="K2045"/>
  <c r="J2045"/>
  <c r="I2045"/>
  <c r="H2045"/>
  <c r="G2045"/>
  <c r="F2045"/>
  <c r="E2045"/>
  <c r="L2044"/>
  <c r="K2044"/>
  <c r="J2044"/>
  <c r="I2044"/>
  <c r="H2044"/>
  <c r="G2044"/>
  <c r="F2044"/>
  <c r="E2044"/>
  <c r="L2043"/>
  <c r="K2043"/>
  <c r="J2043"/>
  <c r="I2043"/>
  <c r="H2043"/>
  <c r="G2043"/>
  <c r="F2043"/>
  <c r="E2043"/>
  <c r="L2042"/>
  <c r="K2042"/>
  <c r="J2042"/>
  <c r="I2042"/>
  <c r="H2042"/>
  <c r="G2042"/>
  <c r="F2042"/>
  <c r="E2042"/>
  <c r="L2041"/>
  <c r="K2041"/>
  <c r="J2041"/>
  <c r="I2041"/>
  <c r="H2041"/>
  <c r="G2041"/>
  <c r="F2041"/>
  <c r="E2041"/>
  <c r="L2040"/>
  <c r="K2040"/>
  <c r="J2040"/>
  <c r="I2040"/>
  <c r="H2040"/>
  <c r="G2040"/>
  <c r="F2040"/>
  <c r="E2040"/>
  <c r="L2039"/>
  <c r="K2039"/>
  <c r="J2039"/>
  <c r="I2039"/>
  <c r="H2039"/>
  <c r="G2039"/>
  <c r="F2039"/>
  <c r="E2039"/>
  <c r="L2038"/>
  <c r="K2038"/>
  <c r="J2038"/>
  <c r="I2038"/>
  <c r="H2038"/>
  <c r="G2038"/>
  <c r="F2038"/>
  <c r="E2038"/>
  <c r="L2037"/>
  <c r="K2037"/>
  <c r="J2037"/>
  <c r="I2037"/>
  <c r="H2037"/>
  <c r="G2037"/>
  <c r="F2037"/>
  <c r="E2037"/>
  <c r="L2036"/>
  <c r="K2036"/>
  <c r="J2036"/>
  <c r="I2036"/>
  <c r="H2036"/>
  <c r="G2036"/>
  <c r="F2036"/>
  <c r="E2036"/>
  <c r="L2035"/>
  <c r="K2035"/>
  <c r="J2035"/>
  <c r="I2035"/>
  <c r="H2035"/>
  <c r="G2035"/>
  <c r="F2035"/>
  <c r="E2035"/>
  <c r="L2034"/>
  <c r="K2034"/>
  <c r="J2034"/>
  <c r="I2034"/>
  <c r="H2034"/>
  <c r="G2034"/>
  <c r="F2034"/>
  <c r="E2034"/>
  <c r="L2033"/>
  <c r="K2033"/>
  <c r="J2033"/>
  <c r="I2033"/>
  <c r="H2033"/>
  <c r="G2033"/>
  <c r="F2033"/>
  <c r="E2033"/>
  <c r="L2032"/>
  <c r="K2032"/>
  <c r="J2032"/>
  <c r="I2032"/>
  <c r="H2032"/>
  <c r="G2032"/>
  <c r="F2032"/>
  <c r="E2032"/>
  <c r="L2031"/>
  <c r="K2031"/>
  <c r="J2031"/>
  <c r="I2031"/>
  <c r="H2031"/>
  <c r="G2031"/>
  <c r="F2031"/>
  <c r="E2031"/>
  <c r="L2030"/>
  <c r="K2030"/>
  <c r="J2030"/>
  <c r="I2030"/>
  <c r="H2030"/>
  <c r="G2030"/>
  <c r="F2030"/>
  <c r="E2030"/>
  <c r="L2029"/>
  <c r="K2029"/>
  <c r="J2029"/>
  <c r="I2029"/>
  <c r="H2029"/>
  <c r="G2029"/>
  <c r="F2029"/>
  <c r="E2029"/>
  <c r="L2028"/>
  <c r="K2028"/>
  <c r="J2028"/>
  <c r="I2028"/>
  <c r="H2028"/>
  <c r="G2028"/>
  <c r="F2028"/>
  <c r="E2028"/>
  <c r="L2027"/>
  <c r="K2027"/>
  <c r="J2027"/>
  <c r="I2027"/>
  <c r="H2027"/>
  <c r="G2027"/>
  <c r="F2027"/>
  <c r="E2027"/>
  <c r="L2026"/>
  <c r="K2026"/>
  <c r="J2026"/>
  <c r="I2026"/>
  <c r="H2026"/>
  <c r="G2026"/>
  <c r="F2026"/>
  <c r="E2026"/>
  <c r="L2025"/>
  <c r="K2025"/>
  <c r="J2025"/>
  <c r="I2025"/>
  <c r="H2025"/>
  <c r="G2025"/>
  <c r="F2025"/>
  <c r="E2025"/>
  <c r="L2024"/>
  <c r="K2024"/>
  <c r="J2024"/>
  <c r="I2024"/>
  <c r="H2024"/>
  <c r="G2024"/>
  <c r="F2024"/>
  <c r="E2024"/>
  <c r="L2023"/>
  <c r="K2023"/>
  <c r="J2023"/>
  <c r="I2023"/>
  <c r="H2023"/>
  <c r="G2023"/>
  <c r="F2023"/>
  <c r="E2023"/>
  <c r="L2022"/>
  <c r="K2022"/>
  <c r="J2022"/>
  <c r="I2022"/>
  <c r="H2022"/>
  <c r="G2022"/>
  <c r="F2022"/>
  <c r="E2022"/>
  <c r="L2021"/>
  <c r="K2021"/>
  <c r="J2021"/>
  <c r="I2021"/>
  <c r="H2021"/>
  <c r="G2021"/>
  <c r="F2021"/>
  <c r="E2021"/>
  <c r="L2020"/>
  <c r="K2020"/>
  <c r="J2020"/>
  <c r="I2020"/>
  <c r="H2020"/>
  <c r="G2020"/>
  <c r="F2020"/>
  <c r="E2020"/>
  <c r="L2019"/>
  <c r="K2019"/>
  <c r="J2019"/>
  <c r="I2019"/>
  <c r="H2019"/>
  <c r="G2019"/>
  <c r="F2019"/>
  <c r="E2019"/>
  <c r="L2018"/>
  <c r="K2018"/>
  <c r="J2018"/>
  <c r="I2018"/>
  <c r="H2018"/>
  <c r="G2018"/>
  <c r="F2018"/>
  <c r="E2018"/>
  <c r="L2017"/>
  <c r="K2017"/>
  <c r="J2017"/>
  <c r="I2017"/>
  <c r="H2017"/>
  <c r="G2017"/>
  <c r="F2017"/>
  <c r="E2017"/>
  <c r="L2016"/>
  <c r="K2016"/>
  <c r="J2016"/>
  <c r="I2016"/>
  <c r="H2016"/>
  <c r="G2016"/>
  <c r="F2016"/>
  <c r="E2016"/>
  <c r="L2015"/>
  <c r="K2015"/>
  <c r="J2015"/>
  <c r="I2015"/>
  <c r="H2015"/>
  <c r="G2015"/>
  <c r="F2015"/>
  <c r="E2015"/>
  <c r="L2014"/>
  <c r="K2014"/>
  <c r="J2014"/>
  <c r="I2014"/>
  <c r="H2014"/>
  <c r="G2014"/>
  <c r="F2014"/>
  <c r="E2014"/>
  <c r="L2013"/>
  <c r="K2013"/>
  <c r="J2013"/>
  <c r="I2013"/>
  <c r="H2013"/>
  <c r="G2013"/>
  <c r="F2013"/>
  <c r="E2013"/>
  <c r="L2012"/>
  <c r="K2012"/>
  <c r="J2012"/>
  <c r="I2012"/>
  <c r="H2012"/>
  <c r="G2012"/>
  <c r="F2012"/>
  <c r="E2012"/>
  <c r="L2011"/>
  <c r="K2011"/>
  <c r="J2011"/>
  <c r="I2011"/>
  <c r="H2011"/>
  <c r="G2011"/>
  <c r="F2011"/>
  <c r="E2011"/>
  <c r="L2010"/>
  <c r="K2010"/>
  <c r="J2010"/>
  <c r="I2010"/>
  <c r="H2010"/>
  <c r="G2010"/>
  <c r="F2010"/>
  <c r="E2010"/>
  <c r="L2009"/>
  <c r="K2009"/>
  <c r="J2009"/>
  <c r="I2009"/>
  <c r="H2009"/>
  <c r="G2009"/>
  <c r="F2009"/>
  <c r="E2009"/>
  <c r="L2008"/>
  <c r="K2008"/>
  <c r="J2008"/>
  <c r="I2008"/>
  <c r="H2008"/>
  <c r="G2008"/>
  <c r="F2008"/>
  <c r="E2008"/>
  <c r="L2007"/>
  <c r="K2007"/>
  <c r="J2007"/>
  <c r="I2007"/>
  <c r="H2007"/>
  <c r="G2007"/>
  <c r="F2007"/>
  <c r="E2007"/>
  <c r="L2006"/>
  <c r="K2006"/>
  <c r="J2006"/>
  <c r="I2006"/>
  <c r="H2006"/>
  <c r="G2006"/>
  <c r="F2006"/>
  <c r="E2006"/>
  <c r="L2005"/>
  <c r="K2005"/>
  <c r="J2005"/>
  <c r="I2005"/>
  <c r="H2005"/>
  <c r="G2005"/>
  <c r="F2005"/>
  <c r="E2005"/>
  <c r="L2004"/>
  <c r="K2004"/>
  <c r="J2004"/>
  <c r="I2004"/>
  <c r="H2004"/>
  <c r="G2004"/>
  <c r="F2004"/>
  <c r="E2004"/>
  <c r="L2003"/>
  <c r="K2003"/>
  <c r="J2003"/>
  <c r="I2003"/>
  <c r="H2003"/>
  <c r="G2003"/>
  <c r="F2003"/>
  <c r="E2003"/>
  <c r="L2002"/>
  <c r="K2002"/>
  <c r="J2002"/>
  <c r="I2002"/>
  <c r="H2002"/>
  <c r="G2002"/>
  <c r="F2002"/>
  <c r="E2002"/>
  <c r="L2001"/>
  <c r="K2001"/>
  <c r="J2001"/>
  <c r="I2001"/>
  <c r="H2001"/>
  <c r="G2001"/>
  <c r="F2001"/>
  <c r="E2001"/>
  <c r="L2000"/>
  <c r="K2000"/>
  <c r="J2000"/>
  <c r="I2000"/>
  <c r="H2000"/>
  <c r="G2000"/>
  <c r="F2000"/>
  <c r="E2000"/>
  <c r="L1999"/>
  <c r="K1999"/>
  <c r="J1999"/>
  <c r="I1999"/>
  <c r="H1999"/>
  <c r="G1999"/>
  <c r="F1999"/>
  <c r="E1999"/>
  <c r="L1998"/>
  <c r="K1998"/>
  <c r="J1998"/>
  <c r="I1998"/>
  <c r="H1998"/>
  <c r="G1998"/>
  <c r="F1998"/>
  <c r="E1998"/>
  <c r="L1997"/>
  <c r="K1997"/>
  <c r="J1997"/>
  <c r="I1997"/>
  <c r="H1997"/>
  <c r="G1997"/>
  <c r="F1997"/>
  <c r="E1997"/>
  <c r="L1996"/>
  <c r="K1996"/>
  <c r="J1996"/>
  <c r="I1996"/>
  <c r="H1996"/>
  <c r="G1996"/>
  <c r="F1996"/>
  <c r="E1996"/>
  <c r="L1995"/>
  <c r="K1995"/>
  <c r="J1995"/>
  <c r="I1995"/>
  <c r="H1995"/>
  <c r="G1995"/>
  <c r="F1995"/>
  <c r="E1995"/>
  <c r="L1994"/>
  <c r="K1994"/>
  <c r="J1994"/>
  <c r="I1994"/>
  <c r="H1994"/>
  <c r="G1994"/>
  <c r="F1994"/>
  <c r="E1994"/>
  <c r="L1993"/>
  <c r="K1993"/>
  <c r="J1993"/>
  <c r="I1993"/>
  <c r="H1993"/>
  <c r="G1993"/>
  <c r="F1993"/>
  <c r="E1993"/>
  <c r="L1992"/>
  <c r="K1992"/>
  <c r="J1992"/>
  <c r="I1992"/>
  <c r="H1992"/>
  <c r="G1992"/>
  <c r="F1992"/>
  <c r="E1992"/>
  <c r="L1991"/>
  <c r="K1991"/>
  <c r="J1991"/>
  <c r="I1991"/>
  <c r="H1991"/>
  <c r="G1991"/>
  <c r="F1991"/>
  <c r="E1991"/>
  <c r="L1990"/>
  <c r="K1990"/>
  <c r="J1990"/>
  <c r="I1990"/>
  <c r="H1990"/>
  <c r="G1990"/>
  <c r="F1990"/>
  <c r="E1990"/>
  <c r="L1989"/>
  <c r="K1989"/>
  <c r="J1989"/>
  <c r="I1989"/>
  <c r="H1989"/>
  <c r="G1989"/>
  <c r="F1989"/>
  <c r="E1989"/>
  <c r="L1988"/>
  <c r="K1988"/>
  <c r="J1988"/>
  <c r="I1988"/>
  <c r="H1988"/>
  <c r="G1988"/>
  <c r="F1988"/>
  <c r="E1988"/>
  <c r="L1987"/>
  <c r="K1987"/>
  <c r="J1987"/>
  <c r="I1987"/>
  <c r="H1987"/>
  <c r="G1987"/>
  <c r="F1987"/>
  <c r="E1987"/>
  <c r="L1986"/>
  <c r="K1986"/>
  <c r="J1986"/>
  <c r="I1986"/>
  <c r="H1986"/>
  <c r="G1986"/>
  <c r="F1986"/>
  <c r="E1986"/>
  <c r="L1985"/>
  <c r="K1985"/>
  <c r="J1985"/>
  <c r="I1985"/>
  <c r="H1985"/>
  <c r="G1985"/>
  <c r="F1985"/>
  <c r="E1985"/>
  <c r="L1984"/>
  <c r="K1984"/>
  <c r="J1984"/>
  <c r="I1984"/>
  <c r="H1984"/>
  <c r="G1984"/>
  <c r="F1984"/>
  <c r="E1984"/>
  <c r="L1983"/>
  <c r="K1983"/>
  <c r="J1983"/>
  <c r="I1983"/>
  <c r="H1983"/>
  <c r="G1983"/>
  <c r="F1983"/>
  <c r="E1983"/>
  <c r="L1982"/>
  <c r="K1982"/>
  <c r="J1982"/>
  <c r="I1982"/>
  <c r="H1982"/>
  <c r="G1982"/>
  <c r="F1982"/>
  <c r="E1982"/>
  <c r="L1981"/>
  <c r="K1981"/>
  <c r="J1981"/>
  <c r="I1981"/>
  <c r="H1981"/>
  <c r="G1981"/>
  <c r="F1981"/>
  <c r="E1981"/>
  <c r="L1980"/>
  <c r="K1980"/>
  <c r="J1980"/>
  <c r="I1980"/>
  <c r="H1980"/>
  <c r="G1980"/>
  <c r="F1980"/>
  <c r="E1980"/>
  <c r="L1979"/>
  <c r="K1979"/>
  <c r="J1979"/>
  <c r="I1979"/>
  <c r="H1979"/>
  <c r="G1979"/>
  <c r="F1979"/>
  <c r="E1979"/>
  <c r="L1978"/>
  <c r="K1978"/>
  <c r="J1978"/>
  <c r="I1978"/>
  <c r="H1978"/>
  <c r="G1978"/>
  <c r="F1978"/>
  <c r="E1978"/>
  <c r="L1977"/>
  <c r="K1977"/>
  <c r="J1977"/>
  <c r="I1977"/>
  <c r="H1977"/>
  <c r="G1977"/>
  <c r="F1977"/>
  <c r="E1977"/>
  <c r="L1976"/>
  <c r="K1976"/>
  <c r="J1976"/>
  <c r="I1976"/>
  <c r="H1976"/>
  <c r="G1976"/>
  <c r="F1976"/>
  <c r="E1976"/>
  <c r="L1975"/>
  <c r="K1975"/>
  <c r="J1975"/>
  <c r="I1975"/>
  <c r="H1975"/>
  <c r="G1975"/>
  <c r="F1975"/>
  <c r="E1975"/>
  <c r="L1974"/>
  <c r="K1974"/>
  <c r="J1974"/>
  <c r="I1974"/>
  <c r="H1974"/>
  <c r="G1974"/>
  <c r="F1974"/>
  <c r="E1974"/>
  <c r="L1973"/>
  <c r="K1973"/>
  <c r="J1973"/>
  <c r="I1973"/>
  <c r="H1973"/>
  <c r="G1973"/>
  <c r="F1973"/>
  <c r="E1973"/>
  <c r="L1972"/>
  <c r="K1972"/>
  <c r="J1972"/>
  <c r="I1972"/>
  <c r="H1972"/>
  <c r="G1972"/>
  <c r="F1972"/>
  <c r="E1972"/>
  <c r="L1971"/>
  <c r="K1971"/>
  <c r="J1971"/>
  <c r="I1971"/>
  <c r="H1971"/>
  <c r="G1971"/>
  <c r="F1971"/>
  <c r="E1971"/>
  <c r="L1970"/>
  <c r="K1970"/>
  <c r="J1970"/>
  <c r="I1970"/>
  <c r="H1970"/>
  <c r="G1970"/>
  <c r="F1970"/>
  <c r="E1970"/>
  <c r="L1969"/>
  <c r="K1969"/>
  <c r="J1969"/>
  <c r="I1969"/>
  <c r="H1969"/>
  <c r="G1969"/>
  <c r="F1969"/>
  <c r="E1969"/>
  <c r="L1968"/>
  <c r="K1968"/>
  <c r="J1968"/>
  <c r="I1968"/>
  <c r="H1968"/>
  <c r="G1968"/>
  <c r="F1968"/>
  <c r="E1968"/>
  <c r="L1967"/>
  <c r="K1967"/>
  <c r="J1967"/>
  <c r="I1967"/>
  <c r="H1967"/>
  <c r="G1967"/>
  <c r="F1967"/>
  <c r="E1967"/>
  <c r="L1966"/>
  <c r="K1966"/>
  <c r="J1966"/>
  <c r="I1966"/>
  <c r="H1966"/>
  <c r="G1966"/>
  <c r="F1966"/>
  <c r="E1966"/>
  <c r="L1965"/>
  <c r="K1965"/>
  <c r="J1965"/>
  <c r="I1965"/>
  <c r="H1965"/>
  <c r="G1965"/>
  <c r="F1965"/>
  <c r="E1965"/>
  <c r="L1964"/>
  <c r="K1964"/>
  <c r="J1964"/>
  <c r="I1964"/>
  <c r="H1964"/>
  <c r="G1964"/>
  <c r="F1964"/>
  <c r="E1964"/>
  <c r="L1963"/>
  <c r="K1963"/>
  <c r="J1963"/>
  <c r="I1963"/>
  <c r="H1963"/>
  <c r="G1963"/>
  <c r="F1963"/>
  <c r="E1963"/>
  <c r="L1962"/>
  <c r="K1962"/>
  <c r="J1962"/>
  <c r="I1962"/>
  <c r="H1962"/>
  <c r="G1962"/>
  <c r="F1962"/>
  <c r="E1962"/>
  <c r="L1961"/>
  <c r="K1961"/>
  <c r="J1961"/>
  <c r="I1961"/>
  <c r="H1961"/>
  <c r="G1961"/>
  <c r="F1961"/>
  <c r="E1961"/>
  <c r="L1960"/>
  <c r="K1960"/>
  <c r="J1960"/>
  <c r="I1960"/>
  <c r="H1960"/>
  <c r="G1960"/>
  <c r="F1960"/>
  <c r="E1960"/>
  <c r="L1959"/>
  <c r="K1959"/>
  <c r="J1959"/>
  <c r="I1959"/>
  <c r="H1959"/>
  <c r="G1959"/>
  <c r="F1959"/>
  <c r="E1959"/>
  <c r="L1958"/>
  <c r="K1958"/>
  <c r="J1958"/>
  <c r="I1958"/>
  <c r="H1958"/>
  <c r="G1958"/>
  <c r="F1958"/>
  <c r="E1958"/>
  <c r="L1957"/>
  <c r="K1957"/>
  <c r="J1957"/>
  <c r="I1957"/>
  <c r="H1957"/>
  <c r="G1957"/>
  <c r="F1957"/>
  <c r="E1957"/>
  <c r="L1956"/>
  <c r="K1956"/>
  <c r="J1956"/>
  <c r="I1956"/>
  <c r="H1956"/>
  <c r="G1956"/>
  <c r="F1956"/>
  <c r="E1956"/>
  <c r="L1955"/>
  <c r="K1955"/>
  <c r="J1955"/>
  <c r="I1955"/>
  <c r="H1955"/>
  <c r="G1955"/>
  <c r="F1955"/>
  <c r="E1955"/>
  <c r="L1954"/>
  <c r="K1954"/>
  <c r="J1954"/>
  <c r="I1954"/>
  <c r="H1954"/>
  <c r="G1954"/>
  <c r="F1954"/>
  <c r="E1954"/>
  <c r="L1953"/>
  <c r="K1953"/>
  <c r="J1953"/>
  <c r="I1953"/>
  <c r="H1953"/>
  <c r="G1953"/>
  <c r="F1953"/>
  <c r="E1953"/>
  <c r="L1952"/>
  <c r="K1952"/>
  <c r="J1952"/>
  <c r="I1952"/>
  <c r="H1952"/>
  <c r="G1952"/>
  <c r="F1952"/>
  <c r="E1952"/>
  <c r="L1951"/>
  <c r="K1951"/>
  <c r="J1951"/>
  <c r="I1951"/>
  <c r="H1951"/>
  <c r="G1951"/>
  <c r="F1951"/>
  <c r="E1951"/>
  <c r="L1950"/>
  <c r="K1950"/>
  <c r="J1950"/>
  <c r="I1950"/>
  <c r="H1950"/>
  <c r="G1950"/>
  <c r="F1950"/>
  <c r="E1950"/>
  <c r="L1949"/>
  <c r="K1949"/>
  <c r="J1949"/>
  <c r="I1949"/>
  <c r="H1949"/>
  <c r="G1949"/>
  <c r="F1949"/>
  <c r="E1949"/>
  <c r="L1948"/>
  <c r="K1948"/>
  <c r="J1948"/>
  <c r="I1948"/>
  <c r="H1948"/>
  <c r="G1948"/>
  <c r="F1948"/>
  <c r="E1948"/>
  <c r="L1947"/>
  <c r="K1947"/>
  <c r="J1947"/>
  <c r="I1947"/>
  <c r="H1947"/>
  <c r="G1947"/>
  <c r="F1947"/>
  <c r="E1947"/>
  <c r="L1946"/>
  <c r="K1946"/>
  <c r="J1946"/>
  <c r="I1946"/>
  <c r="H1946"/>
  <c r="G1946"/>
  <c r="F1946"/>
  <c r="E1946"/>
  <c r="L1945"/>
  <c r="K1945"/>
  <c r="J1945"/>
  <c r="I1945"/>
  <c r="H1945"/>
  <c r="G1945"/>
  <c r="F1945"/>
  <c r="E1945"/>
  <c r="L1944"/>
  <c r="K1944"/>
  <c r="J1944"/>
  <c r="I1944"/>
  <c r="H1944"/>
  <c r="G1944"/>
  <c r="F1944"/>
  <c r="E1944"/>
  <c r="L1943"/>
  <c r="K1943"/>
  <c r="J1943"/>
  <c r="I1943"/>
  <c r="H1943"/>
  <c r="G1943"/>
  <c r="F1943"/>
  <c r="E1943"/>
  <c r="L1942"/>
  <c r="K1942"/>
  <c r="J1942"/>
  <c r="I1942"/>
  <c r="H1942"/>
  <c r="G1942"/>
  <c r="F1942"/>
  <c r="E1942"/>
  <c r="L1941"/>
  <c r="K1941"/>
  <c r="J1941"/>
  <c r="I1941"/>
  <c r="H1941"/>
  <c r="G1941"/>
  <c r="F1941"/>
  <c r="E1941"/>
  <c r="L1940"/>
  <c r="K1940"/>
  <c r="J1940"/>
  <c r="I1940"/>
  <c r="H1940"/>
  <c r="G1940"/>
  <c r="F1940"/>
  <c r="E1940"/>
  <c r="L1939"/>
  <c r="K1939"/>
  <c r="J1939"/>
  <c r="I1939"/>
  <c r="H1939"/>
  <c r="G1939"/>
  <c r="F1939"/>
  <c r="E1939"/>
  <c r="L1938"/>
  <c r="K1938"/>
  <c r="J1938"/>
  <c r="I1938"/>
  <c r="H1938"/>
  <c r="G1938"/>
  <c r="F1938"/>
  <c r="E1938"/>
  <c r="L1937"/>
  <c r="K1937"/>
  <c r="J1937"/>
  <c r="I1937"/>
  <c r="H1937"/>
  <c r="G1937"/>
  <c r="F1937"/>
  <c r="E1937"/>
  <c r="L1936"/>
  <c r="K1936"/>
  <c r="J1936"/>
  <c r="I1936"/>
  <c r="H1936"/>
  <c r="G1936"/>
  <c r="F1936"/>
  <c r="E1936"/>
  <c r="L1935"/>
  <c r="K1935"/>
  <c r="J1935"/>
  <c r="I1935"/>
  <c r="H1935"/>
  <c r="G1935"/>
  <c r="F1935"/>
  <c r="E1935"/>
  <c r="L1934"/>
  <c r="K1934"/>
  <c r="J1934"/>
  <c r="I1934"/>
  <c r="H1934"/>
  <c r="G1934"/>
  <c r="F1934"/>
  <c r="E1934"/>
  <c r="L1933"/>
  <c r="K1933"/>
  <c r="J1933"/>
  <c r="I1933"/>
  <c r="H1933"/>
  <c r="G1933"/>
  <c r="F1933"/>
  <c r="E1933"/>
  <c r="L1932"/>
  <c r="K1932"/>
  <c r="J1932"/>
  <c r="I1932"/>
  <c r="H1932"/>
  <c r="G1932"/>
  <c r="F1932"/>
  <c r="E1932"/>
  <c r="L1931"/>
  <c r="K1931"/>
  <c r="J1931"/>
  <c r="I1931"/>
  <c r="H1931"/>
  <c r="G1931"/>
  <c r="F1931"/>
  <c r="E1931"/>
  <c r="L1930"/>
  <c r="K1930"/>
  <c r="J1930"/>
  <c r="I1930"/>
  <c r="H1930"/>
  <c r="G1930"/>
  <c r="F1930"/>
  <c r="E1930"/>
  <c r="L1929"/>
  <c r="K1929"/>
  <c r="J1929"/>
  <c r="I1929"/>
  <c r="H1929"/>
  <c r="G1929"/>
  <c r="F1929"/>
  <c r="E1929"/>
  <c r="L1928"/>
  <c r="K1928"/>
  <c r="J1928"/>
  <c r="I1928"/>
  <c r="H1928"/>
  <c r="G1928"/>
  <c r="F1928"/>
  <c r="E1928"/>
  <c r="L1927"/>
  <c r="K1927"/>
  <c r="J1927"/>
  <c r="I1927"/>
  <c r="H1927"/>
  <c r="G1927"/>
  <c r="F1927"/>
  <c r="E1927"/>
  <c r="L1926"/>
  <c r="K1926"/>
  <c r="J1926"/>
  <c r="I1926"/>
  <c r="H1926"/>
  <c r="G1926"/>
  <c r="F1926"/>
  <c r="E1926"/>
  <c r="L1925"/>
  <c r="K1925"/>
  <c r="J1925"/>
  <c r="I1925"/>
  <c r="H1925"/>
  <c r="G1925"/>
  <c r="F1925"/>
  <c r="E1925"/>
  <c r="L1924"/>
  <c r="K1924"/>
  <c r="J1924"/>
  <c r="I1924"/>
  <c r="H1924"/>
  <c r="G1924"/>
  <c r="F1924"/>
  <c r="E1924"/>
  <c r="L1923"/>
  <c r="K1923"/>
  <c r="J1923"/>
  <c r="I1923"/>
  <c r="H1923"/>
  <c r="G1923"/>
  <c r="F1923"/>
  <c r="E1923"/>
  <c r="L1922"/>
  <c r="K1922"/>
  <c r="J1922"/>
  <c r="I1922"/>
  <c r="H1922"/>
  <c r="G1922"/>
  <c r="F1922"/>
  <c r="E1922"/>
  <c r="L1921"/>
  <c r="K1921"/>
  <c r="J1921"/>
  <c r="I1921"/>
  <c r="H1921"/>
  <c r="G1921"/>
  <c r="F1921"/>
  <c r="E1921"/>
  <c r="L1920"/>
  <c r="K1920"/>
  <c r="J1920"/>
  <c r="I1920"/>
  <c r="H1920"/>
  <c r="G1920"/>
  <c r="F1920"/>
  <c r="E1920"/>
  <c r="L1919"/>
  <c r="K1919"/>
  <c r="J1919"/>
  <c r="I1919"/>
  <c r="H1919"/>
  <c r="G1919"/>
  <c r="F1919"/>
  <c r="E1919"/>
  <c r="L1918"/>
  <c r="K1918"/>
  <c r="J1918"/>
  <c r="I1918"/>
  <c r="H1918"/>
  <c r="G1918"/>
  <c r="F1918"/>
  <c r="E1918"/>
  <c r="L1917"/>
  <c r="K1917"/>
  <c r="J1917"/>
  <c r="I1917"/>
  <c r="H1917"/>
  <c r="G1917"/>
  <c r="F1917"/>
  <c r="E1917"/>
  <c r="L1916"/>
  <c r="K1916"/>
  <c r="J1916"/>
  <c r="I1916"/>
  <c r="H1916"/>
  <c r="G1916"/>
  <c r="F1916"/>
  <c r="E1916"/>
  <c r="L1915"/>
  <c r="K1915"/>
  <c r="J1915"/>
  <c r="I1915"/>
  <c r="H1915"/>
  <c r="G1915"/>
  <c r="F1915"/>
  <c r="E1915"/>
  <c r="L1914"/>
  <c r="K1914"/>
  <c r="J1914"/>
  <c r="I1914"/>
  <c r="H1914"/>
  <c r="G1914"/>
  <c r="F1914"/>
  <c r="E1914"/>
  <c r="L1913"/>
  <c r="K1913"/>
  <c r="J1913"/>
  <c r="I1913"/>
  <c r="H1913"/>
  <c r="G1913"/>
  <c r="F1913"/>
  <c r="E1913"/>
  <c r="L1912"/>
  <c r="K1912"/>
  <c r="J1912"/>
  <c r="I1912"/>
  <c r="H1912"/>
  <c r="G1912"/>
  <c r="F1912"/>
  <c r="E1912"/>
  <c r="L1911"/>
  <c r="K1911"/>
  <c r="J1911"/>
  <c r="I1911"/>
  <c r="H1911"/>
  <c r="G1911"/>
  <c r="F1911"/>
  <c r="E1911"/>
  <c r="L1910"/>
  <c r="K1910"/>
  <c r="J1910"/>
  <c r="I1910"/>
  <c r="H1910"/>
  <c r="G1910"/>
  <c r="F1910"/>
  <c r="E1910"/>
  <c r="L1909"/>
  <c r="K1909"/>
  <c r="J1909"/>
  <c r="I1909"/>
  <c r="H1909"/>
  <c r="G1909"/>
  <c r="F1909"/>
  <c r="E1909"/>
  <c r="L1908"/>
  <c r="K1908"/>
  <c r="J1908"/>
  <c r="I1908"/>
  <c r="H1908"/>
  <c r="G1908"/>
  <c r="F1908"/>
  <c r="E1908"/>
  <c r="L1907"/>
  <c r="K1907"/>
  <c r="J1907"/>
  <c r="I1907"/>
  <c r="H1907"/>
  <c r="G1907"/>
  <c r="F1907"/>
  <c r="E1907"/>
  <c r="L1906"/>
  <c r="K1906"/>
  <c r="J1906"/>
  <c r="I1906"/>
  <c r="H1906"/>
  <c r="G1906"/>
  <c r="F1906"/>
  <c r="E1906"/>
  <c r="L1905"/>
  <c r="K1905"/>
  <c r="J1905"/>
  <c r="I1905"/>
  <c r="H1905"/>
  <c r="G1905"/>
  <c r="F1905"/>
  <c r="E1905"/>
  <c r="L1904"/>
  <c r="K1904"/>
  <c r="J1904"/>
  <c r="I1904"/>
  <c r="H1904"/>
  <c r="G1904"/>
  <c r="F1904"/>
  <c r="E1904"/>
  <c r="L1903"/>
  <c r="K1903"/>
  <c r="J1903"/>
  <c r="I1903"/>
  <c r="H1903"/>
  <c r="G1903"/>
  <c r="F1903"/>
  <c r="E1903"/>
  <c r="L1902"/>
  <c r="K1902"/>
  <c r="J1902"/>
  <c r="I1902"/>
  <c r="H1902"/>
  <c r="G1902"/>
  <c r="F1902"/>
  <c r="E1902"/>
  <c r="L1901"/>
  <c r="K1901"/>
  <c r="J1901"/>
  <c r="I1901"/>
  <c r="H1901"/>
  <c r="G1901"/>
  <c r="F1901"/>
  <c r="E1901"/>
  <c r="L1900"/>
  <c r="K1900"/>
  <c r="J1900"/>
  <c r="I1900"/>
  <c r="H1900"/>
  <c r="G1900"/>
  <c r="F1900"/>
  <c r="E1900"/>
  <c r="L1899"/>
  <c r="K1899"/>
  <c r="J1899"/>
  <c r="I1899"/>
  <c r="H1899"/>
  <c r="G1899"/>
  <c r="F1899"/>
  <c r="E1899"/>
  <c r="L1898"/>
  <c r="K1898"/>
  <c r="J1898"/>
  <c r="I1898"/>
  <c r="H1898"/>
  <c r="G1898"/>
  <c r="F1898"/>
  <c r="E1898"/>
  <c r="L1897"/>
  <c r="K1897"/>
  <c r="J1897"/>
  <c r="I1897"/>
  <c r="H1897"/>
  <c r="G1897"/>
  <c r="F1897"/>
  <c r="E1897"/>
  <c r="L1896"/>
  <c r="K1896"/>
  <c r="J1896"/>
  <c r="I1896"/>
  <c r="H1896"/>
  <c r="G1896"/>
  <c r="F1896"/>
  <c r="E1896"/>
  <c r="L1895"/>
  <c r="K1895"/>
  <c r="J1895"/>
  <c r="I1895"/>
  <c r="H1895"/>
  <c r="G1895"/>
  <c r="F1895"/>
  <c r="E1895"/>
  <c r="L1894"/>
  <c r="K1894"/>
  <c r="J1894"/>
  <c r="I1894"/>
  <c r="H1894"/>
  <c r="G1894"/>
  <c r="F1894"/>
  <c r="E1894"/>
  <c r="L1893"/>
  <c r="K1893"/>
  <c r="J1893"/>
  <c r="I1893"/>
  <c r="H1893"/>
  <c r="G1893"/>
  <c r="F1893"/>
  <c r="E1893"/>
  <c r="L1892"/>
  <c r="K1892"/>
  <c r="J1892"/>
  <c r="I1892"/>
  <c r="H1892"/>
  <c r="G1892"/>
  <c r="F1892"/>
  <c r="E1892"/>
  <c r="L1891"/>
  <c r="K1891"/>
  <c r="J1891"/>
  <c r="I1891"/>
  <c r="H1891"/>
  <c r="G1891"/>
  <c r="F1891"/>
  <c r="E1891"/>
  <c r="L1890"/>
  <c r="K1890"/>
  <c r="J1890"/>
  <c r="I1890"/>
  <c r="H1890"/>
  <c r="G1890"/>
  <c r="F1890"/>
  <c r="E1890"/>
  <c r="L1889"/>
  <c r="K1889"/>
  <c r="J1889"/>
  <c r="I1889"/>
  <c r="H1889"/>
  <c r="G1889"/>
  <c r="F1889"/>
  <c r="E1889"/>
  <c r="L1888"/>
  <c r="K1888"/>
  <c r="J1888"/>
  <c r="I1888"/>
  <c r="H1888"/>
  <c r="G1888"/>
  <c r="F1888"/>
  <c r="E1888"/>
  <c r="L1887"/>
  <c r="K1887"/>
  <c r="J1887"/>
  <c r="I1887"/>
  <c r="H1887"/>
  <c r="G1887"/>
  <c r="F1887"/>
  <c r="E1887"/>
  <c r="L1886"/>
  <c r="K1886"/>
  <c r="J1886"/>
  <c r="I1886"/>
  <c r="H1886"/>
  <c r="G1886"/>
  <c r="F1886"/>
  <c r="E1886"/>
  <c r="L1885"/>
  <c r="K1885"/>
  <c r="J1885"/>
  <c r="I1885"/>
  <c r="H1885"/>
  <c r="G1885"/>
  <c r="F1885"/>
  <c r="E1885"/>
  <c r="L1884"/>
  <c r="K1884"/>
  <c r="J1884"/>
  <c r="I1884"/>
  <c r="H1884"/>
  <c r="G1884"/>
  <c r="F1884"/>
  <c r="E1884"/>
  <c r="L1883"/>
  <c r="K1883"/>
  <c r="J1883"/>
  <c r="I1883"/>
  <c r="H1883"/>
  <c r="G1883"/>
  <c r="F1883"/>
  <c r="E1883"/>
  <c r="L1882"/>
  <c r="K1882"/>
  <c r="J1882"/>
  <c r="I1882"/>
  <c r="H1882"/>
  <c r="G1882"/>
  <c r="F1882"/>
  <c r="E1882"/>
  <c r="L1881"/>
  <c r="K1881"/>
  <c r="J1881"/>
  <c r="I1881"/>
  <c r="H1881"/>
  <c r="G1881"/>
  <c r="F1881"/>
  <c r="E1881"/>
  <c r="L1880"/>
  <c r="K1880"/>
  <c r="J1880"/>
  <c r="I1880"/>
  <c r="H1880"/>
  <c r="G1880"/>
  <c r="F1880"/>
  <c r="E1880"/>
  <c r="L1879"/>
  <c r="K1879"/>
  <c r="J1879"/>
  <c r="I1879"/>
  <c r="H1879"/>
  <c r="G1879"/>
  <c r="F1879"/>
  <c r="E1879"/>
  <c r="L1878"/>
  <c r="K1878"/>
  <c r="J1878"/>
  <c r="I1878"/>
  <c r="H1878"/>
  <c r="G1878"/>
  <c r="F1878"/>
  <c r="E1878"/>
  <c r="L1877"/>
  <c r="K1877"/>
  <c r="J1877"/>
  <c r="I1877"/>
  <c r="H1877"/>
  <c r="G1877"/>
  <c r="F1877"/>
  <c r="E1877"/>
  <c r="L1876"/>
  <c r="K1876"/>
  <c r="J1876"/>
  <c r="I1876"/>
  <c r="H1876"/>
  <c r="G1876"/>
  <c r="F1876"/>
  <c r="E1876"/>
  <c r="L1875"/>
  <c r="K1875"/>
  <c r="J1875"/>
  <c r="I1875"/>
  <c r="H1875"/>
  <c r="G1875"/>
  <c r="F1875"/>
  <c r="E1875"/>
  <c r="L1874"/>
  <c r="K1874"/>
  <c r="J1874"/>
  <c r="I1874"/>
  <c r="H1874"/>
  <c r="G1874"/>
  <c r="F1874"/>
  <c r="E1874"/>
  <c r="L1873"/>
  <c r="K1873"/>
  <c r="J1873"/>
  <c r="I1873"/>
  <c r="H1873"/>
  <c r="G1873"/>
  <c r="F1873"/>
  <c r="E1873"/>
  <c r="L1872"/>
  <c r="K1872"/>
  <c r="J1872"/>
  <c r="I1872"/>
  <c r="H1872"/>
  <c r="G1872"/>
  <c r="F1872"/>
  <c r="E1872"/>
  <c r="L1871"/>
  <c r="K1871"/>
  <c r="J1871"/>
  <c r="I1871"/>
  <c r="H1871"/>
  <c r="G1871"/>
  <c r="F1871"/>
  <c r="E1871"/>
  <c r="L1870"/>
  <c r="K1870"/>
  <c r="J1870"/>
  <c r="I1870"/>
  <c r="H1870"/>
  <c r="G1870"/>
  <c r="F1870"/>
  <c r="E1870"/>
  <c r="L1869"/>
  <c r="K1869"/>
  <c r="J1869"/>
  <c r="I1869"/>
  <c r="H1869"/>
  <c r="G1869"/>
  <c r="F1869"/>
  <c r="E1869"/>
  <c r="L1868"/>
  <c r="K1868"/>
  <c r="J1868"/>
  <c r="I1868"/>
  <c r="H1868"/>
  <c r="G1868"/>
  <c r="F1868"/>
  <c r="E1868"/>
  <c r="L1867"/>
  <c r="K1867"/>
  <c r="J1867"/>
  <c r="I1867"/>
  <c r="H1867"/>
  <c r="G1867"/>
  <c r="F1867"/>
  <c r="E1867"/>
  <c r="L1866"/>
  <c r="K1866"/>
  <c r="J1866"/>
  <c r="I1866"/>
  <c r="H1866"/>
  <c r="G1866"/>
  <c r="F1866"/>
  <c r="E1866"/>
  <c r="L1865"/>
  <c r="K1865"/>
  <c r="J1865"/>
  <c r="I1865"/>
  <c r="H1865"/>
  <c r="G1865"/>
  <c r="F1865"/>
  <c r="E1865"/>
  <c r="L1864"/>
  <c r="K1864"/>
  <c r="J1864"/>
  <c r="I1864"/>
  <c r="H1864"/>
  <c r="G1864"/>
  <c r="F1864"/>
  <c r="E1864"/>
  <c r="L1863"/>
  <c r="K1863"/>
  <c r="J1863"/>
  <c r="I1863"/>
  <c r="H1863"/>
  <c r="G1863"/>
  <c r="F1863"/>
  <c r="E1863"/>
  <c r="L1862"/>
  <c r="K1862"/>
  <c r="J1862"/>
  <c r="I1862"/>
  <c r="H1862"/>
  <c r="G1862"/>
  <c r="F1862"/>
  <c r="E1862"/>
  <c r="L1861"/>
  <c r="K1861"/>
  <c r="J1861"/>
  <c r="I1861"/>
  <c r="H1861"/>
  <c r="G1861"/>
  <c r="F1861"/>
  <c r="E1861"/>
  <c r="L1860"/>
  <c r="K1860"/>
  <c r="J1860"/>
  <c r="I1860"/>
  <c r="H1860"/>
  <c r="G1860"/>
  <c r="F1860"/>
  <c r="E1860"/>
  <c r="L1859"/>
  <c r="K1859"/>
  <c r="J1859"/>
  <c r="I1859"/>
  <c r="H1859"/>
  <c r="G1859"/>
  <c r="F1859"/>
  <c r="E1859"/>
  <c r="L1858"/>
  <c r="K1858"/>
  <c r="J1858"/>
  <c r="I1858"/>
  <c r="H1858"/>
  <c r="G1858"/>
  <c r="F1858"/>
  <c r="E1858"/>
  <c r="L1857"/>
  <c r="K1857"/>
  <c r="J1857"/>
  <c r="I1857"/>
  <c r="H1857"/>
  <c r="G1857"/>
  <c r="F1857"/>
  <c r="E1857"/>
  <c r="L1856"/>
  <c r="K1856"/>
  <c r="J1856"/>
  <c r="I1856"/>
  <c r="H1856"/>
  <c r="G1856"/>
  <c r="F1856"/>
  <c r="E1856"/>
  <c r="L1855"/>
  <c r="K1855"/>
  <c r="J1855"/>
  <c r="I1855"/>
  <c r="H1855"/>
  <c r="G1855"/>
  <c r="F1855"/>
  <c r="E1855"/>
  <c r="L1854"/>
  <c r="K1854"/>
  <c r="J1854"/>
  <c r="I1854"/>
  <c r="H1854"/>
  <c r="G1854"/>
  <c r="F1854"/>
  <c r="E1854"/>
  <c r="L1853"/>
  <c r="K1853"/>
  <c r="J1853"/>
  <c r="I1853"/>
  <c r="H1853"/>
  <c r="G1853"/>
  <c r="F1853"/>
  <c r="E1853"/>
  <c r="L1852"/>
  <c r="K1852"/>
  <c r="J1852"/>
  <c r="I1852"/>
  <c r="H1852"/>
  <c r="G1852"/>
  <c r="F1852"/>
  <c r="E1852"/>
  <c r="L1851"/>
  <c r="K1851"/>
  <c r="J1851"/>
  <c r="I1851"/>
  <c r="H1851"/>
  <c r="G1851"/>
  <c r="F1851"/>
  <c r="E1851"/>
  <c r="L1850"/>
  <c r="K1850"/>
  <c r="J1850"/>
  <c r="I1850"/>
  <c r="H1850"/>
  <c r="G1850"/>
  <c r="F1850"/>
  <c r="E1850"/>
  <c r="L1849"/>
  <c r="K1849"/>
  <c r="J1849"/>
  <c r="I1849"/>
  <c r="H1849"/>
  <c r="G1849"/>
  <c r="F1849"/>
  <c r="E1849"/>
  <c r="L1848"/>
  <c r="K1848"/>
  <c r="J1848"/>
  <c r="I1848"/>
  <c r="H1848"/>
  <c r="G1848"/>
  <c r="F1848"/>
  <c r="E1848"/>
  <c r="L1847"/>
  <c r="K1847"/>
  <c r="J1847"/>
  <c r="I1847"/>
  <c r="H1847"/>
  <c r="G1847"/>
  <c r="F1847"/>
  <c r="E1847"/>
  <c r="L1846"/>
  <c r="K1846"/>
  <c r="J1846"/>
  <c r="I1846"/>
  <c r="H1846"/>
  <c r="G1846"/>
  <c r="F1846"/>
  <c r="E1846"/>
  <c r="L1845"/>
  <c r="K1845"/>
  <c r="J1845"/>
  <c r="I1845"/>
  <c r="H1845"/>
  <c r="G1845"/>
  <c r="F1845"/>
  <c r="E1845"/>
  <c r="L1844"/>
  <c r="K1844"/>
  <c r="J1844"/>
  <c r="I1844"/>
  <c r="H1844"/>
  <c r="G1844"/>
  <c r="F1844"/>
  <c r="E1844"/>
  <c r="L1843"/>
  <c r="K1843"/>
  <c r="J1843"/>
  <c r="I1843"/>
  <c r="H1843"/>
  <c r="G1843"/>
  <c r="F1843"/>
  <c r="E1843"/>
  <c r="L1842"/>
  <c r="K1842"/>
  <c r="J1842"/>
  <c r="I1842"/>
  <c r="H1842"/>
  <c r="G1842"/>
  <c r="F1842"/>
  <c r="E1842"/>
  <c r="L1841"/>
  <c r="K1841"/>
  <c r="J1841"/>
  <c r="I1841"/>
  <c r="H1841"/>
  <c r="G1841"/>
  <c r="F1841"/>
  <c r="E1841"/>
  <c r="L1840"/>
  <c r="K1840"/>
  <c r="J1840"/>
  <c r="I1840"/>
  <c r="H1840"/>
  <c r="G1840"/>
  <c r="F1840"/>
  <c r="E1840"/>
  <c r="L1839"/>
  <c r="K1839"/>
  <c r="J1839"/>
  <c r="I1839"/>
  <c r="H1839"/>
  <c r="G1839"/>
  <c r="F1839"/>
  <c r="E1839"/>
  <c r="L1838"/>
  <c r="K1838"/>
  <c r="J1838"/>
  <c r="I1838"/>
  <c r="H1838"/>
  <c r="G1838"/>
  <c r="F1838"/>
  <c r="E1838"/>
  <c r="L1837"/>
  <c r="K1837"/>
  <c r="J1837"/>
  <c r="I1837"/>
  <c r="H1837"/>
  <c r="G1837"/>
  <c r="F1837"/>
  <c r="E1837"/>
  <c r="L1836"/>
  <c r="K1836"/>
  <c r="J1836"/>
  <c r="I1836"/>
  <c r="H1836"/>
  <c r="G1836"/>
  <c r="F1836"/>
  <c r="E1836"/>
  <c r="L1835"/>
  <c r="K1835"/>
  <c r="J1835"/>
  <c r="I1835"/>
  <c r="H1835"/>
  <c r="G1835"/>
  <c r="F1835"/>
  <c r="E1835"/>
  <c r="L1834"/>
  <c r="K1834"/>
  <c r="J1834"/>
  <c r="I1834"/>
  <c r="H1834"/>
  <c r="G1834"/>
  <c r="F1834"/>
  <c r="E1834"/>
  <c r="L1833"/>
  <c r="K1833"/>
  <c r="J1833"/>
  <c r="I1833"/>
  <c r="H1833"/>
  <c r="G1833"/>
  <c r="F1833"/>
  <c r="E1833"/>
  <c r="L1832"/>
  <c r="K1832"/>
  <c r="J1832"/>
  <c r="I1832"/>
  <c r="H1832"/>
  <c r="G1832"/>
  <c r="F1832"/>
  <c r="E1832"/>
  <c r="L1831"/>
  <c r="K1831"/>
  <c r="J1831"/>
  <c r="I1831"/>
  <c r="H1831"/>
  <c r="G1831"/>
  <c r="F1831"/>
  <c r="E1831"/>
  <c r="L1830"/>
  <c r="K1830"/>
  <c r="J1830"/>
  <c r="I1830"/>
  <c r="H1830"/>
  <c r="G1830"/>
  <c r="F1830"/>
  <c r="E1830"/>
  <c r="L1829"/>
  <c r="K1829"/>
  <c r="J1829"/>
  <c r="I1829"/>
  <c r="H1829"/>
  <c r="G1829"/>
  <c r="F1829"/>
  <c r="E1829"/>
  <c r="L1828"/>
  <c r="K1828"/>
  <c r="J1828"/>
  <c r="I1828"/>
  <c r="H1828"/>
  <c r="G1828"/>
  <c r="F1828"/>
  <c r="E1828"/>
  <c r="L1827"/>
  <c r="K1827"/>
  <c r="J1827"/>
  <c r="I1827"/>
  <c r="H1827"/>
  <c r="G1827"/>
  <c r="F1827"/>
  <c r="E1827"/>
  <c r="L1826"/>
  <c r="K1826"/>
  <c r="J1826"/>
  <c r="I1826"/>
  <c r="H1826"/>
  <c r="G1826"/>
  <c r="F1826"/>
  <c r="E1826"/>
  <c r="L1825"/>
  <c r="K1825"/>
  <c r="J1825"/>
  <c r="I1825"/>
  <c r="H1825"/>
  <c r="G1825"/>
  <c r="F1825"/>
  <c r="E1825"/>
  <c r="L1824"/>
  <c r="K1824"/>
  <c r="J1824"/>
  <c r="I1824"/>
  <c r="H1824"/>
  <c r="G1824"/>
  <c r="F1824"/>
  <c r="E1824"/>
  <c r="L1823"/>
  <c r="K1823"/>
  <c r="J1823"/>
  <c r="I1823"/>
  <c r="H1823"/>
  <c r="G1823"/>
  <c r="F1823"/>
  <c r="E1823"/>
  <c r="L1822"/>
  <c r="K1822"/>
  <c r="J1822"/>
  <c r="I1822"/>
  <c r="H1822"/>
  <c r="G1822"/>
  <c r="F1822"/>
  <c r="E1822"/>
  <c r="L1821"/>
  <c r="K1821"/>
  <c r="J1821"/>
  <c r="I1821"/>
  <c r="H1821"/>
  <c r="G1821"/>
  <c r="F1821"/>
  <c r="E1821"/>
  <c r="L1820"/>
  <c r="K1820"/>
  <c r="J1820"/>
  <c r="I1820"/>
  <c r="H1820"/>
  <c r="G1820"/>
  <c r="F1820"/>
  <c r="E1820"/>
  <c r="L1819"/>
  <c r="K1819"/>
  <c r="J1819"/>
  <c r="I1819"/>
  <c r="H1819"/>
  <c r="G1819"/>
  <c r="F1819"/>
  <c r="E1819"/>
  <c r="L1818"/>
  <c r="K1818"/>
  <c r="J1818"/>
  <c r="I1818"/>
  <c r="H1818"/>
  <c r="G1818"/>
  <c r="F1818"/>
  <c r="E1818"/>
  <c r="L1817"/>
  <c r="K1817"/>
  <c r="J1817"/>
  <c r="I1817"/>
  <c r="H1817"/>
  <c r="G1817"/>
  <c r="F1817"/>
  <c r="E1817"/>
  <c r="L1816"/>
  <c r="K1816"/>
  <c r="J1816"/>
  <c r="I1816"/>
  <c r="H1816"/>
  <c r="G1816"/>
  <c r="F1816"/>
  <c r="E1816"/>
  <c r="L1815"/>
  <c r="K1815"/>
  <c r="J1815"/>
  <c r="I1815"/>
  <c r="H1815"/>
  <c r="G1815"/>
  <c r="F1815"/>
  <c r="E1815"/>
  <c r="L1814"/>
  <c r="K1814"/>
  <c r="J1814"/>
  <c r="I1814"/>
  <c r="H1814"/>
  <c r="G1814"/>
  <c r="F1814"/>
  <c r="E1814"/>
  <c r="L1813"/>
  <c r="K1813"/>
  <c r="J1813"/>
  <c r="I1813"/>
  <c r="H1813"/>
  <c r="G1813"/>
  <c r="F1813"/>
  <c r="E1813"/>
  <c r="L1812"/>
  <c r="K1812"/>
  <c r="J1812"/>
  <c r="I1812"/>
  <c r="H1812"/>
  <c r="G1812"/>
  <c r="F1812"/>
  <c r="E1812"/>
  <c r="L1811"/>
  <c r="K1811"/>
  <c r="J1811"/>
  <c r="I1811"/>
  <c r="H1811"/>
  <c r="G1811"/>
  <c r="F1811"/>
  <c r="E1811"/>
  <c r="L1810"/>
  <c r="K1810"/>
  <c r="J1810"/>
  <c r="I1810"/>
  <c r="H1810"/>
  <c r="G1810"/>
  <c r="F1810"/>
  <c r="E1810"/>
  <c r="L1809"/>
  <c r="K1809"/>
  <c r="J1809"/>
  <c r="I1809"/>
  <c r="H1809"/>
  <c r="G1809"/>
  <c r="F1809"/>
  <c r="E1809"/>
  <c r="L1808"/>
  <c r="K1808"/>
  <c r="J1808"/>
  <c r="I1808"/>
  <c r="H1808"/>
  <c r="G1808"/>
  <c r="F1808"/>
  <c r="E1808"/>
  <c r="L1807"/>
  <c r="K1807"/>
  <c r="J1807"/>
  <c r="I1807"/>
  <c r="H1807"/>
  <c r="G1807"/>
  <c r="F1807"/>
  <c r="E1807"/>
  <c r="L1806"/>
  <c r="K1806"/>
  <c r="J1806"/>
  <c r="I1806"/>
  <c r="H1806"/>
  <c r="G1806"/>
  <c r="F1806"/>
  <c r="E1806"/>
  <c r="L1805"/>
  <c r="K1805"/>
  <c r="J1805"/>
  <c r="I1805"/>
  <c r="H1805"/>
  <c r="G1805"/>
  <c r="F1805"/>
  <c r="E1805"/>
  <c r="L1804"/>
  <c r="K1804"/>
  <c r="J1804"/>
  <c r="I1804"/>
  <c r="H1804"/>
  <c r="G1804"/>
  <c r="F1804"/>
  <c r="E1804"/>
  <c r="L1803"/>
  <c r="K1803"/>
  <c r="J1803"/>
  <c r="I1803"/>
  <c r="H1803"/>
  <c r="G1803"/>
  <c r="F1803"/>
  <c r="E1803"/>
  <c r="L1802"/>
  <c r="K1802"/>
  <c r="J1802"/>
  <c r="I1802"/>
  <c r="H1802"/>
  <c r="G1802"/>
  <c r="F1802"/>
  <c r="E1802"/>
  <c r="L1801"/>
  <c r="K1801"/>
  <c r="J1801"/>
  <c r="I1801"/>
  <c r="H1801"/>
  <c r="G1801"/>
  <c r="F1801"/>
  <c r="E1801"/>
  <c r="L1800"/>
  <c r="K1800"/>
  <c r="J1800"/>
  <c r="I1800"/>
  <c r="H1800"/>
  <c r="G1800"/>
  <c r="F1800"/>
  <c r="E1800"/>
  <c r="L1799"/>
  <c r="K1799"/>
  <c r="J1799"/>
  <c r="I1799"/>
  <c r="H1799"/>
  <c r="G1799"/>
  <c r="F1799"/>
  <c r="E1799"/>
  <c r="L1798"/>
  <c r="K1798"/>
  <c r="J1798"/>
  <c r="I1798"/>
  <c r="H1798"/>
  <c r="G1798"/>
  <c r="F1798"/>
  <c r="E1798"/>
  <c r="L1797"/>
  <c r="K1797"/>
  <c r="J1797"/>
  <c r="I1797"/>
  <c r="H1797"/>
  <c r="G1797"/>
  <c r="F1797"/>
  <c r="E1797"/>
  <c r="L1796"/>
  <c r="K1796"/>
  <c r="J1796"/>
  <c r="I1796"/>
  <c r="H1796"/>
  <c r="G1796"/>
  <c r="F1796"/>
  <c r="E1796"/>
  <c r="L1795"/>
  <c r="K1795"/>
  <c r="J1795"/>
  <c r="I1795"/>
  <c r="H1795"/>
  <c r="G1795"/>
  <c r="F1795"/>
  <c r="E1795"/>
  <c r="L1794"/>
  <c r="K1794"/>
  <c r="J1794"/>
  <c r="I1794"/>
  <c r="H1794"/>
  <c r="G1794"/>
  <c r="F1794"/>
  <c r="E1794"/>
  <c r="L1793"/>
  <c r="K1793"/>
  <c r="J1793"/>
  <c r="I1793"/>
  <c r="H1793"/>
  <c r="G1793"/>
  <c r="F1793"/>
  <c r="E1793"/>
  <c r="L1792"/>
  <c r="K1792"/>
  <c r="J1792"/>
  <c r="I1792"/>
  <c r="H1792"/>
  <c r="G1792"/>
  <c r="F1792"/>
  <c r="E1792"/>
  <c r="L1791"/>
  <c r="K1791"/>
  <c r="J1791"/>
  <c r="I1791"/>
  <c r="H1791"/>
  <c r="G1791"/>
  <c r="F1791"/>
  <c r="E1791"/>
  <c r="L1790"/>
  <c r="K1790"/>
  <c r="J1790"/>
  <c r="I1790"/>
  <c r="H1790"/>
  <c r="G1790"/>
  <c r="F1790"/>
  <c r="E1790"/>
  <c r="L1789"/>
  <c r="K1789"/>
  <c r="J1789"/>
  <c r="I1789"/>
  <c r="H1789"/>
  <c r="G1789"/>
  <c r="F1789"/>
  <c r="E1789"/>
  <c r="L1788"/>
  <c r="K1788"/>
  <c r="J1788"/>
  <c r="I1788"/>
  <c r="H1788"/>
  <c r="G1788"/>
  <c r="F1788"/>
  <c r="E1788"/>
  <c r="L1787"/>
  <c r="K1787"/>
  <c r="J1787"/>
  <c r="I1787"/>
  <c r="H1787"/>
  <c r="G1787"/>
  <c r="F1787"/>
  <c r="E1787"/>
  <c r="L1786"/>
  <c r="K1786"/>
  <c r="J1786"/>
  <c r="I1786"/>
  <c r="H1786"/>
  <c r="G1786"/>
  <c r="F1786"/>
  <c r="E1786"/>
  <c r="L1785"/>
  <c r="K1785"/>
  <c r="J1785"/>
  <c r="I1785"/>
  <c r="H1785"/>
  <c r="G1785"/>
  <c r="F1785"/>
  <c r="E1785"/>
  <c r="L1784"/>
  <c r="K1784"/>
  <c r="J1784"/>
  <c r="I1784"/>
  <c r="H1784"/>
  <c r="G1784"/>
  <c r="F1784"/>
  <c r="E1784"/>
  <c r="L1783"/>
  <c r="K1783"/>
  <c r="J1783"/>
  <c r="I1783"/>
  <c r="H1783"/>
  <c r="G1783"/>
  <c r="F1783"/>
  <c r="E1783"/>
  <c r="L1782"/>
  <c r="K1782"/>
  <c r="J1782"/>
  <c r="I1782"/>
  <c r="H1782"/>
  <c r="G1782"/>
  <c r="F1782"/>
  <c r="E1782"/>
  <c r="L1781"/>
  <c r="K1781"/>
  <c r="J1781"/>
  <c r="I1781"/>
  <c r="H1781"/>
  <c r="G1781"/>
  <c r="F1781"/>
  <c r="E1781"/>
  <c r="L1780"/>
  <c r="K1780"/>
  <c r="J1780"/>
  <c r="I1780"/>
  <c r="H1780"/>
  <c r="G1780"/>
  <c r="F1780"/>
  <c r="E1780"/>
  <c r="L1779"/>
  <c r="K1779"/>
  <c r="J1779"/>
  <c r="I1779"/>
  <c r="H1779"/>
  <c r="G1779"/>
  <c r="F1779"/>
  <c r="E1779"/>
  <c r="L1778"/>
  <c r="K1778"/>
  <c r="J1778"/>
  <c r="I1778"/>
  <c r="H1778"/>
  <c r="G1778"/>
  <c r="F1778"/>
  <c r="E1778"/>
  <c r="L1777"/>
  <c r="K1777"/>
  <c r="J1777"/>
  <c r="I1777"/>
  <c r="H1777"/>
  <c r="G1777"/>
  <c r="F1777"/>
  <c r="E1777"/>
  <c r="L1776"/>
  <c r="K1776"/>
  <c r="J1776"/>
  <c r="I1776"/>
  <c r="H1776"/>
  <c r="G1776"/>
  <c r="F1776"/>
  <c r="E1776"/>
  <c r="L1775"/>
  <c r="K1775"/>
  <c r="J1775"/>
  <c r="I1775"/>
  <c r="H1775"/>
  <c r="G1775"/>
  <c r="F1775"/>
  <c r="E1775"/>
  <c r="L1774"/>
  <c r="K1774"/>
  <c r="J1774"/>
  <c r="I1774"/>
  <c r="H1774"/>
  <c r="G1774"/>
  <c r="F1774"/>
  <c r="E1774"/>
  <c r="L1773"/>
  <c r="K1773"/>
  <c r="J1773"/>
  <c r="I1773"/>
  <c r="H1773"/>
  <c r="G1773"/>
  <c r="F1773"/>
  <c r="E1773"/>
  <c r="L1772"/>
  <c r="K1772"/>
  <c r="J1772"/>
  <c r="I1772"/>
  <c r="H1772"/>
  <c r="G1772"/>
  <c r="F1772"/>
  <c r="E1772"/>
  <c r="L1771"/>
  <c r="K1771"/>
  <c r="J1771"/>
  <c r="I1771"/>
  <c r="H1771"/>
  <c r="G1771"/>
  <c r="F1771"/>
  <c r="E1771"/>
  <c r="L1770"/>
  <c r="K1770"/>
  <c r="J1770"/>
  <c r="I1770"/>
  <c r="H1770"/>
  <c r="G1770"/>
  <c r="F1770"/>
  <c r="E1770"/>
  <c r="L1769"/>
  <c r="K1769"/>
  <c r="J1769"/>
  <c r="I1769"/>
  <c r="H1769"/>
  <c r="G1769"/>
  <c r="F1769"/>
  <c r="E1769"/>
  <c r="L1768"/>
  <c r="K1768"/>
  <c r="J1768"/>
  <c r="I1768"/>
  <c r="H1768"/>
  <c r="G1768"/>
  <c r="F1768"/>
  <c r="E1768"/>
  <c r="L1767"/>
  <c r="K1767"/>
  <c r="J1767"/>
  <c r="I1767"/>
  <c r="H1767"/>
  <c r="G1767"/>
  <c r="F1767"/>
  <c r="E1767"/>
  <c r="L1766"/>
  <c r="K1766"/>
  <c r="J1766"/>
  <c r="I1766"/>
  <c r="H1766"/>
  <c r="G1766"/>
  <c r="F1766"/>
  <c r="E1766"/>
  <c r="L1765"/>
  <c r="K1765"/>
  <c r="J1765"/>
  <c r="I1765"/>
  <c r="H1765"/>
  <c r="G1765"/>
  <c r="F1765"/>
  <c r="E1765"/>
  <c r="L1764"/>
  <c r="K1764"/>
  <c r="J1764"/>
  <c r="I1764"/>
  <c r="H1764"/>
  <c r="G1764"/>
  <c r="F1764"/>
  <c r="E1764"/>
  <c r="L1763"/>
  <c r="K1763"/>
  <c r="J1763"/>
  <c r="I1763"/>
  <c r="H1763"/>
  <c r="G1763"/>
  <c r="F1763"/>
  <c r="E1763"/>
  <c r="L1762"/>
  <c r="K1762"/>
  <c r="J1762"/>
  <c r="I1762"/>
  <c r="H1762"/>
  <c r="G1762"/>
  <c r="F1762"/>
  <c r="E1762"/>
  <c r="L1761"/>
  <c r="K1761"/>
  <c r="J1761"/>
  <c r="I1761"/>
  <c r="H1761"/>
  <c r="G1761"/>
  <c r="F1761"/>
  <c r="E1761"/>
  <c r="L1760"/>
  <c r="K1760"/>
  <c r="J1760"/>
  <c r="I1760"/>
  <c r="H1760"/>
  <c r="G1760"/>
  <c r="F1760"/>
  <c r="E1760"/>
  <c r="L1759"/>
  <c r="K1759"/>
  <c r="J1759"/>
  <c r="I1759"/>
  <c r="H1759"/>
  <c r="G1759"/>
  <c r="F1759"/>
  <c r="E1759"/>
  <c r="L1758"/>
  <c r="K1758"/>
  <c r="J1758"/>
  <c r="I1758"/>
  <c r="H1758"/>
  <c r="G1758"/>
  <c r="F1758"/>
  <c r="E1758"/>
  <c r="L1757"/>
  <c r="K1757"/>
  <c r="J1757"/>
  <c r="I1757"/>
  <c r="H1757"/>
  <c r="G1757"/>
  <c r="F1757"/>
  <c r="E1757"/>
  <c r="L1756"/>
  <c r="K1756"/>
  <c r="J1756"/>
  <c r="I1756"/>
  <c r="H1756"/>
  <c r="G1756"/>
  <c r="F1756"/>
  <c r="E1756"/>
  <c r="L1755"/>
  <c r="K1755"/>
  <c r="J1755"/>
  <c r="I1755"/>
  <c r="H1755"/>
  <c r="G1755"/>
  <c r="F1755"/>
  <c r="E1755"/>
  <c r="L1754"/>
  <c r="K1754"/>
  <c r="J1754"/>
  <c r="I1754"/>
  <c r="H1754"/>
  <c r="G1754"/>
  <c r="F1754"/>
  <c r="E1754"/>
  <c r="L1753"/>
  <c r="K1753"/>
  <c r="J1753"/>
  <c r="I1753"/>
  <c r="H1753"/>
  <c r="G1753"/>
  <c r="F1753"/>
  <c r="E1753"/>
  <c r="L1752"/>
  <c r="K1752"/>
  <c r="J1752"/>
  <c r="I1752"/>
  <c r="H1752"/>
  <c r="G1752"/>
  <c r="F1752"/>
  <c r="E1752"/>
  <c r="L1751"/>
  <c r="K1751"/>
  <c r="J1751"/>
  <c r="I1751"/>
  <c r="H1751"/>
  <c r="G1751"/>
  <c r="F1751"/>
  <c r="E1751"/>
  <c r="L1750"/>
  <c r="K1750"/>
  <c r="J1750"/>
  <c r="I1750"/>
  <c r="H1750"/>
  <c r="G1750"/>
  <c r="F1750"/>
  <c r="E1750"/>
  <c r="L1749"/>
  <c r="K1749"/>
  <c r="J1749"/>
  <c r="I1749"/>
  <c r="H1749"/>
  <c r="G1749"/>
  <c r="F1749"/>
  <c r="E1749"/>
  <c r="L1748"/>
  <c r="K1748"/>
  <c r="J1748"/>
  <c r="I1748"/>
  <c r="H1748"/>
  <c r="G1748"/>
  <c r="F1748"/>
  <c r="E1748"/>
  <c r="L1747"/>
  <c r="K1747"/>
  <c r="J1747"/>
  <c r="I1747"/>
  <c r="H1747"/>
  <c r="G1747"/>
  <c r="F1747"/>
  <c r="E1747"/>
  <c r="L1746"/>
  <c r="K1746"/>
  <c r="J1746"/>
  <c r="I1746"/>
  <c r="H1746"/>
  <c r="G1746"/>
  <c r="F1746"/>
  <c r="E1746"/>
  <c r="L1745"/>
  <c r="K1745"/>
  <c r="J1745"/>
  <c r="I1745"/>
  <c r="H1745"/>
  <c r="G1745"/>
  <c r="F1745"/>
  <c r="E1745"/>
  <c r="L1744"/>
  <c r="K1744"/>
  <c r="J1744"/>
  <c r="I1744"/>
  <c r="H1744"/>
  <c r="G1744"/>
  <c r="F1744"/>
  <c r="E1744"/>
  <c r="L1743"/>
  <c r="K1743"/>
  <c r="J1743"/>
  <c r="I1743"/>
  <c r="H1743"/>
  <c r="G1743"/>
  <c r="F1743"/>
  <c r="E1743"/>
  <c r="L1742"/>
  <c r="K1742"/>
  <c r="J1742"/>
  <c r="I1742"/>
  <c r="H1742"/>
  <c r="G1742"/>
  <c r="F1742"/>
  <c r="E1742"/>
  <c r="L1741"/>
  <c r="K1741"/>
  <c r="J1741"/>
  <c r="I1741"/>
  <c r="H1741"/>
  <c r="G1741"/>
  <c r="F1741"/>
  <c r="E1741"/>
  <c r="L1740"/>
  <c r="K1740"/>
  <c r="J1740"/>
  <c r="I1740"/>
  <c r="H1740"/>
  <c r="G1740"/>
  <c r="F1740"/>
  <c r="E1740"/>
  <c r="L1739"/>
  <c r="K1739"/>
  <c r="J1739"/>
  <c r="I1739"/>
  <c r="H1739"/>
  <c r="G1739"/>
  <c r="F1739"/>
  <c r="E1739"/>
  <c r="L1738"/>
  <c r="K1738"/>
  <c r="J1738"/>
  <c r="I1738"/>
  <c r="H1738"/>
  <c r="G1738"/>
  <c r="F1738"/>
  <c r="E1738"/>
  <c r="L1737"/>
  <c r="K1737"/>
  <c r="J1737"/>
  <c r="I1737"/>
  <c r="H1737"/>
  <c r="G1737"/>
  <c r="F1737"/>
  <c r="E1737"/>
  <c r="L1736"/>
  <c r="K1736"/>
  <c r="J1736"/>
  <c r="I1736"/>
  <c r="H1736"/>
  <c r="G1736"/>
  <c r="F1736"/>
  <c r="E1736"/>
  <c r="L1735"/>
  <c r="K1735"/>
  <c r="J1735"/>
  <c r="I1735"/>
  <c r="H1735"/>
  <c r="G1735"/>
  <c r="F1735"/>
  <c r="E1735"/>
  <c r="L1734"/>
  <c r="K1734"/>
  <c r="J1734"/>
  <c r="I1734"/>
  <c r="H1734"/>
  <c r="G1734"/>
  <c r="F1734"/>
  <c r="E1734"/>
  <c r="L1733"/>
  <c r="K1733"/>
  <c r="J1733"/>
  <c r="I1733"/>
  <c r="H1733"/>
  <c r="G1733"/>
  <c r="F1733"/>
  <c r="E1733"/>
  <c r="L1732"/>
  <c r="K1732"/>
  <c r="J1732"/>
  <c r="I1732"/>
  <c r="H1732"/>
  <c r="G1732"/>
  <c r="F1732"/>
  <c r="E1732"/>
  <c r="L1731"/>
  <c r="K1731"/>
  <c r="J1731"/>
  <c r="I1731"/>
  <c r="H1731"/>
  <c r="G1731"/>
  <c r="F1731"/>
  <c r="E1731"/>
  <c r="L1730"/>
  <c r="K1730"/>
  <c r="J1730"/>
  <c r="I1730"/>
  <c r="H1730"/>
  <c r="G1730"/>
  <c r="F1730"/>
  <c r="E1730"/>
  <c r="L1729"/>
  <c r="K1729"/>
  <c r="J1729"/>
  <c r="I1729"/>
  <c r="H1729"/>
  <c r="G1729"/>
  <c r="F1729"/>
  <c r="E1729"/>
  <c r="L1728"/>
  <c r="K1728"/>
  <c r="J1728"/>
  <c r="I1728"/>
  <c r="H1728"/>
  <c r="G1728"/>
  <c r="F1728"/>
  <c r="E1728"/>
  <c r="L1727"/>
  <c r="K1727"/>
  <c r="J1727"/>
  <c r="I1727"/>
  <c r="H1727"/>
  <c r="G1727"/>
  <c r="F1727"/>
  <c r="E1727"/>
  <c r="L1726"/>
  <c r="K1726"/>
  <c r="J1726"/>
  <c r="I1726"/>
  <c r="H1726"/>
  <c r="G1726"/>
  <c r="F1726"/>
  <c r="E1726"/>
  <c r="L1725"/>
  <c r="K1725"/>
  <c r="J1725"/>
  <c r="I1725"/>
  <c r="H1725"/>
  <c r="G1725"/>
  <c r="F1725"/>
  <c r="E1725"/>
  <c r="L1724"/>
  <c r="K1724"/>
  <c r="J1724"/>
  <c r="I1724"/>
  <c r="H1724"/>
  <c r="G1724"/>
  <c r="F1724"/>
  <c r="E1724"/>
  <c r="L1723"/>
  <c r="K1723"/>
  <c r="J1723"/>
  <c r="I1723"/>
  <c r="H1723"/>
  <c r="G1723"/>
  <c r="F1723"/>
  <c r="E1723"/>
  <c r="L1722"/>
  <c r="K1722"/>
  <c r="J1722"/>
  <c r="I1722"/>
  <c r="H1722"/>
  <c r="G1722"/>
  <c r="F1722"/>
  <c r="E1722"/>
  <c r="L1721"/>
  <c r="K1721"/>
  <c r="J1721"/>
  <c r="I1721"/>
  <c r="H1721"/>
  <c r="G1721"/>
  <c r="F1721"/>
  <c r="E1721"/>
  <c r="L1720"/>
  <c r="K1720"/>
  <c r="J1720"/>
  <c r="I1720"/>
  <c r="H1720"/>
  <c r="G1720"/>
  <c r="F1720"/>
  <c r="E1720"/>
  <c r="L1719"/>
  <c r="K1719"/>
  <c r="J1719"/>
  <c r="I1719"/>
  <c r="H1719"/>
  <c r="G1719"/>
  <c r="F1719"/>
  <c r="E1719"/>
  <c r="L1718"/>
  <c r="K1718"/>
  <c r="J1718"/>
  <c r="I1718"/>
  <c r="H1718"/>
  <c r="G1718"/>
  <c r="F1718"/>
  <c r="E1718"/>
  <c r="L1717"/>
  <c r="K1717"/>
  <c r="J1717"/>
  <c r="I1717"/>
  <c r="H1717"/>
  <c r="G1717"/>
  <c r="F1717"/>
  <c r="E1717"/>
  <c r="L1716"/>
  <c r="K1716"/>
  <c r="J1716"/>
  <c r="I1716"/>
  <c r="H1716"/>
  <c r="G1716"/>
  <c r="F1716"/>
  <c r="E1716"/>
  <c r="L1715"/>
  <c r="K1715"/>
  <c r="J1715"/>
  <c r="I1715"/>
  <c r="H1715"/>
  <c r="G1715"/>
  <c r="F1715"/>
  <c r="E1715"/>
  <c r="L1714"/>
  <c r="K1714"/>
  <c r="J1714"/>
  <c r="I1714"/>
  <c r="H1714"/>
  <c r="G1714"/>
  <c r="F1714"/>
  <c r="E1714"/>
  <c r="L1713"/>
  <c r="K1713"/>
  <c r="J1713"/>
  <c r="I1713"/>
  <c r="H1713"/>
  <c r="G1713"/>
  <c r="F1713"/>
  <c r="E1713"/>
  <c r="L1712"/>
  <c r="K1712"/>
  <c r="J1712"/>
  <c r="I1712"/>
  <c r="H1712"/>
  <c r="G1712"/>
  <c r="F1712"/>
  <c r="E1712"/>
  <c r="L1711"/>
  <c r="K1711"/>
  <c r="J1711"/>
  <c r="I1711"/>
  <c r="H1711"/>
  <c r="G1711"/>
  <c r="F1711"/>
  <c r="E1711"/>
  <c r="L1710"/>
  <c r="K1710"/>
  <c r="J1710"/>
  <c r="I1710"/>
  <c r="H1710"/>
  <c r="G1710"/>
  <c r="F1710"/>
  <c r="E1710"/>
  <c r="L1709"/>
  <c r="K1709"/>
  <c r="J1709"/>
  <c r="I1709"/>
  <c r="H1709"/>
  <c r="G1709"/>
  <c r="F1709"/>
  <c r="E1709"/>
  <c r="L1708"/>
  <c r="K1708"/>
  <c r="J1708"/>
  <c r="I1708"/>
  <c r="H1708"/>
  <c r="G1708"/>
  <c r="F1708"/>
  <c r="E1708"/>
  <c r="L1707"/>
  <c r="K1707"/>
  <c r="J1707"/>
  <c r="I1707"/>
  <c r="H1707"/>
  <c r="G1707"/>
  <c r="F1707"/>
  <c r="E1707"/>
  <c r="L1706"/>
  <c r="K1706"/>
  <c r="J1706"/>
  <c r="I1706"/>
  <c r="H1706"/>
  <c r="G1706"/>
  <c r="F1706"/>
  <c r="E1706"/>
  <c r="L1705"/>
  <c r="K1705"/>
  <c r="J1705"/>
  <c r="I1705"/>
  <c r="H1705"/>
  <c r="G1705"/>
  <c r="F1705"/>
  <c r="E1705"/>
  <c r="L1704"/>
  <c r="K1704"/>
  <c r="J1704"/>
  <c r="I1704"/>
  <c r="H1704"/>
  <c r="G1704"/>
  <c r="F1704"/>
  <c r="E1704"/>
  <c r="L1703"/>
  <c r="K1703"/>
  <c r="J1703"/>
  <c r="I1703"/>
  <c r="H1703"/>
  <c r="G1703"/>
  <c r="F1703"/>
  <c r="E1703"/>
  <c r="L1702"/>
  <c r="K1702"/>
  <c r="J1702"/>
  <c r="I1702"/>
  <c r="H1702"/>
  <c r="G1702"/>
  <c r="F1702"/>
  <c r="E1702"/>
  <c r="L1701"/>
  <c r="K1701"/>
  <c r="J1701"/>
  <c r="I1701"/>
  <c r="H1701"/>
  <c r="G1701"/>
  <c r="F1701"/>
  <c r="E1701"/>
  <c r="L1700"/>
  <c r="K1700"/>
  <c r="J1700"/>
  <c r="I1700"/>
  <c r="H1700"/>
  <c r="G1700"/>
  <c r="F1700"/>
  <c r="E1700"/>
  <c r="L1699"/>
  <c r="K1699"/>
  <c r="J1699"/>
  <c r="I1699"/>
  <c r="H1699"/>
  <c r="G1699"/>
  <c r="F1699"/>
  <c r="E1699"/>
  <c r="L1698"/>
  <c r="K1698"/>
  <c r="J1698"/>
  <c r="I1698"/>
  <c r="H1698"/>
  <c r="G1698"/>
  <c r="F1698"/>
  <c r="E1698"/>
  <c r="L1697"/>
  <c r="K1697"/>
  <c r="J1697"/>
  <c r="I1697"/>
  <c r="H1697"/>
  <c r="G1697"/>
  <c r="F1697"/>
  <c r="E1697"/>
  <c r="L1696"/>
  <c r="K1696"/>
  <c r="J1696"/>
  <c r="I1696"/>
  <c r="H1696"/>
  <c r="G1696"/>
  <c r="F1696"/>
  <c r="E1696"/>
  <c r="L1695"/>
  <c r="K1695"/>
  <c r="J1695"/>
  <c r="I1695"/>
  <c r="H1695"/>
  <c r="G1695"/>
  <c r="F1695"/>
  <c r="E1695"/>
  <c r="L1694"/>
  <c r="K1694"/>
  <c r="J1694"/>
  <c r="I1694"/>
  <c r="H1694"/>
  <c r="G1694"/>
  <c r="F1694"/>
  <c r="E1694"/>
  <c r="L1693"/>
  <c r="K1693"/>
  <c r="J1693"/>
  <c r="I1693"/>
  <c r="H1693"/>
  <c r="G1693"/>
  <c r="F1693"/>
  <c r="E1693"/>
  <c r="L1692"/>
  <c r="K1692"/>
  <c r="J1692"/>
  <c r="I1692"/>
  <c r="H1692"/>
  <c r="G1692"/>
  <c r="F1692"/>
  <c r="E1692"/>
  <c r="L1691"/>
  <c r="K1691"/>
  <c r="J1691"/>
  <c r="I1691"/>
  <c r="H1691"/>
  <c r="G1691"/>
  <c r="F1691"/>
  <c r="E1691"/>
  <c r="L1690"/>
  <c r="K1690"/>
  <c r="J1690"/>
  <c r="I1690"/>
  <c r="H1690"/>
  <c r="G1690"/>
  <c r="F1690"/>
  <c r="E1690"/>
  <c r="L1689"/>
  <c r="K1689"/>
  <c r="J1689"/>
  <c r="I1689"/>
  <c r="H1689"/>
  <c r="G1689"/>
  <c r="F1689"/>
  <c r="E1689"/>
  <c r="L1688"/>
  <c r="K1688"/>
  <c r="J1688"/>
  <c r="I1688"/>
  <c r="H1688"/>
  <c r="G1688"/>
  <c r="F1688"/>
  <c r="E1688"/>
  <c r="L1687"/>
  <c r="K1687"/>
  <c r="J1687"/>
  <c r="I1687"/>
  <c r="H1687"/>
  <c r="G1687"/>
  <c r="F1687"/>
  <c r="E1687"/>
  <c r="L1686"/>
  <c r="K1686"/>
  <c r="J1686"/>
  <c r="I1686"/>
  <c r="H1686"/>
  <c r="G1686"/>
  <c r="F1686"/>
  <c r="E1686"/>
  <c r="L1685"/>
  <c r="K1685"/>
  <c r="J1685"/>
  <c r="I1685"/>
  <c r="H1685"/>
  <c r="G1685"/>
  <c r="F1685"/>
  <c r="E1685"/>
  <c r="L1684"/>
  <c r="K1684"/>
  <c r="J1684"/>
  <c r="I1684"/>
  <c r="H1684"/>
  <c r="G1684"/>
  <c r="F1684"/>
  <c r="E1684"/>
  <c r="L1683"/>
  <c r="K1683"/>
  <c r="J1683"/>
  <c r="I1683"/>
  <c r="H1683"/>
  <c r="G1683"/>
  <c r="F1683"/>
  <c r="E1683"/>
  <c r="L1682"/>
  <c r="K1682"/>
  <c r="J1682"/>
  <c r="I1682"/>
  <c r="H1682"/>
  <c r="G1682"/>
  <c r="F1682"/>
  <c r="E1682"/>
  <c r="L1681"/>
  <c r="K1681"/>
  <c r="J1681"/>
  <c r="I1681"/>
  <c r="H1681"/>
  <c r="G1681"/>
  <c r="F1681"/>
  <c r="E1681"/>
  <c r="L1680"/>
  <c r="K1680"/>
  <c r="J1680"/>
  <c r="I1680"/>
  <c r="H1680"/>
  <c r="G1680"/>
  <c r="F1680"/>
  <c r="E1680"/>
  <c r="L1679"/>
  <c r="K1679"/>
  <c r="J1679"/>
  <c r="I1679"/>
  <c r="H1679"/>
  <c r="G1679"/>
  <c r="F1679"/>
  <c r="E1679"/>
  <c r="L1678"/>
  <c r="K1678"/>
  <c r="J1678"/>
  <c r="I1678"/>
  <c r="H1678"/>
  <c r="G1678"/>
  <c r="F1678"/>
  <c r="E1678"/>
  <c r="L1677"/>
  <c r="K1677"/>
  <c r="J1677"/>
  <c r="I1677"/>
  <c r="H1677"/>
  <c r="G1677"/>
  <c r="F1677"/>
  <c r="E1677"/>
  <c r="L1676"/>
  <c r="K1676"/>
  <c r="J1676"/>
  <c r="I1676"/>
  <c r="H1676"/>
  <c r="G1676"/>
  <c r="F1676"/>
  <c r="E1676"/>
  <c r="L1675"/>
  <c r="K1675"/>
  <c r="J1675"/>
  <c r="I1675"/>
  <c r="H1675"/>
  <c r="G1675"/>
  <c r="F1675"/>
  <c r="E1675"/>
  <c r="L1674"/>
  <c r="K1674"/>
  <c r="J1674"/>
  <c r="I1674"/>
  <c r="H1674"/>
  <c r="G1674"/>
  <c r="F1674"/>
  <c r="E1674"/>
  <c r="L1673"/>
  <c r="K1673"/>
  <c r="J1673"/>
  <c r="I1673"/>
  <c r="H1673"/>
  <c r="G1673"/>
  <c r="F1673"/>
  <c r="E1673"/>
  <c r="L1672"/>
  <c r="K1672"/>
  <c r="J1672"/>
  <c r="I1672"/>
  <c r="H1672"/>
  <c r="G1672"/>
  <c r="F1672"/>
  <c r="E1672"/>
  <c r="L1671"/>
  <c r="K1671"/>
  <c r="J1671"/>
  <c r="I1671"/>
  <c r="H1671"/>
  <c r="G1671"/>
  <c r="F1671"/>
  <c r="E1671"/>
  <c r="L1670"/>
  <c r="K1670"/>
  <c r="J1670"/>
  <c r="I1670"/>
  <c r="H1670"/>
  <c r="G1670"/>
  <c r="F1670"/>
  <c r="E1670"/>
  <c r="L1669"/>
  <c r="K1669"/>
  <c r="J1669"/>
  <c r="I1669"/>
  <c r="H1669"/>
  <c r="G1669"/>
  <c r="F1669"/>
  <c r="E1669"/>
  <c r="L1668"/>
  <c r="K1668"/>
  <c r="J1668"/>
  <c r="I1668"/>
  <c r="H1668"/>
  <c r="G1668"/>
  <c r="F1668"/>
  <c r="E1668"/>
  <c r="L1667"/>
  <c r="K1667"/>
  <c r="J1667"/>
  <c r="I1667"/>
  <c r="H1667"/>
  <c r="G1667"/>
  <c r="F1667"/>
  <c r="E1667"/>
  <c r="L1666"/>
  <c r="K1666"/>
  <c r="J1666"/>
  <c r="I1666"/>
  <c r="H1666"/>
  <c r="G1666"/>
  <c r="F1666"/>
  <c r="E1666"/>
  <c r="L1665"/>
  <c r="K1665"/>
  <c r="J1665"/>
  <c r="I1665"/>
  <c r="H1665"/>
  <c r="G1665"/>
  <c r="F1665"/>
  <c r="E1665"/>
  <c r="L1664"/>
  <c r="K1664"/>
  <c r="J1664"/>
  <c r="I1664"/>
  <c r="H1664"/>
  <c r="G1664"/>
  <c r="F1664"/>
  <c r="E1664"/>
  <c r="L1663"/>
  <c r="K1663"/>
  <c r="J1663"/>
  <c r="I1663"/>
  <c r="H1663"/>
  <c r="G1663"/>
  <c r="F1663"/>
  <c r="E1663"/>
  <c r="L1662"/>
  <c r="K1662"/>
  <c r="J1662"/>
  <c r="I1662"/>
  <c r="H1662"/>
  <c r="G1662"/>
  <c r="F1662"/>
  <c r="E1662"/>
  <c r="L1661"/>
  <c r="K1661"/>
  <c r="J1661"/>
  <c r="I1661"/>
  <c r="H1661"/>
  <c r="G1661"/>
  <c r="F1661"/>
  <c r="E1661"/>
  <c r="L1660"/>
  <c r="K1660"/>
  <c r="J1660"/>
  <c r="I1660"/>
  <c r="H1660"/>
  <c r="G1660"/>
  <c r="F1660"/>
  <c r="E1660"/>
  <c r="L1659"/>
  <c r="K1659"/>
  <c r="J1659"/>
  <c r="I1659"/>
  <c r="H1659"/>
  <c r="G1659"/>
  <c r="F1659"/>
  <c r="E1659"/>
  <c r="L1658"/>
  <c r="K1658"/>
  <c r="J1658"/>
  <c r="I1658"/>
  <c r="H1658"/>
  <c r="G1658"/>
  <c r="F1658"/>
  <c r="E1658"/>
  <c r="L1657"/>
  <c r="K1657"/>
  <c r="J1657"/>
  <c r="I1657"/>
  <c r="H1657"/>
  <c r="G1657"/>
  <c r="F1657"/>
  <c r="E1657"/>
  <c r="L1656"/>
  <c r="K1656"/>
  <c r="J1656"/>
  <c r="I1656"/>
  <c r="H1656"/>
  <c r="G1656"/>
  <c r="F1656"/>
  <c r="E1656"/>
  <c r="L1655"/>
  <c r="K1655"/>
  <c r="J1655"/>
  <c r="I1655"/>
  <c r="H1655"/>
  <c r="G1655"/>
  <c r="F1655"/>
  <c r="E1655"/>
  <c r="L1654"/>
  <c r="K1654"/>
  <c r="J1654"/>
  <c r="I1654"/>
  <c r="H1654"/>
  <c r="G1654"/>
  <c r="F1654"/>
  <c r="E1654"/>
  <c r="L1653"/>
  <c r="K1653"/>
  <c r="J1653"/>
  <c r="I1653"/>
  <c r="H1653"/>
  <c r="G1653"/>
  <c r="F1653"/>
  <c r="E1653"/>
  <c r="L1652"/>
  <c r="K1652"/>
  <c r="J1652"/>
  <c r="I1652"/>
  <c r="H1652"/>
  <c r="G1652"/>
  <c r="F1652"/>
  <c r="E1652"/>
  <c r="L1651"/>
  <c r="K1651"/>
  <c r="J1651"/>
  <c r="I1651"/>
  <c r="H1651"/>
  <c r="G1651"/>
  <c r="F1651"/>
  <c r="E1651"/>
  <c r="L1650"/>
  <c r="K1650"/>
  <c r="J1650"/>
  <c r="I1650"/>
  <c r="H1650"/>
  <c r="G1650"/>
  <c r="F1650"/>
  <c r="E1650"/>
  <c r="L1649"/>
  <c r="K1649"/>
  <c r="J1649"/>
  <c r="I1649"/>
  <c r="H1649"/>
  <c r="G1649"/>
  <c r="F1649"/>
  <c r="E1649"/>
  <c r="L1648"/>
  <c r="K1648"/>
  <c r="J1648"/>
  <c r="I1648"/>
  <c r="H1648"/>
  <c r="G1648"/>
  <c r="F1648"/>
  <c r="E1648"/>
  <c r="L1647"/>
  <c r="K1647"/>
  <c r="J1647"/>
  <c r="I1647"/>
  <c r="H1647"/>
  <c r="G1647"/>
  <c r="F1647"/>
  <c r="E1647"/>
  <c r="L1646"/>
  <c r="K1646"/>
  <c r="J1646"/>
  <c r="I1646"/>
  <c r="H1646"/>
  <c r="G1646"/>
  <c r="F1646"/>
  <c r="E1646"/>
  <c r="L1645"/>
  <c r="K1645"/>
  <c r="J1645"/>
  <c r="I1645"/>
  <c r="H1645"/>
  <c r="G1645"/>
  <c r="F1645"/>
  <c r="E1645"/>
  <c r="L1644"/>
  <c r="K1644"/>
  <c r="J1644"/>
  <c r="I1644"/>
  <c r="H1644"/>
  <c r="G1644"/>
  <c r="F1644"/>
  <c r="E1644"/>
  <c r="L1643"/>
  <c r="K1643"/>
  <c r="J1643"/>
  <c r="I1643"/>
  <c r="H1643"/>
  <c r="G1643"/>
  <c r="F1643"/>
  <c r="E1643"/>
  <c r="L1642"/>
  <c r="K1642"/>
  <c r="J1642"/>
  <c r="I1642"/>
  <c r="H1642"/>
  <c r="G1642"/>
  <c r="F1642"/>
  <c r="E1642"/>
  <c r="L1641"/>
  <c r="K1641"/>
  <c r="J1641"/>
  <c r="I1641"/>
  <c r="H1641"/>
  <c r="G1641"/>
  <c r="F1641"/>
  <c r="E1641"/>
  <c r="L1640"/>
  <c r="K1640"/>
  <c r="J1640"/>
  <c r="I1640"/>
  <c r="H1640"/>
  <c r="G1640"/>
  <c r="F1640"/>
  <c r="E1640"/>
  <c r="L1639"/>
  <c r="K1639"/>
  <c r="J1639"/>
  <c r="I1639"/>
  <c r="H1639"/>
  <c r="G1639"/>
  <c r="F1639"/>
  <c r="E1639"/>
  <c r="L1638"/>
  <c r="K1638"/>
  <c r="J1638"/>
  <c r="I1638"/>
  <c r="H1638"/>
  <c r="G1638"/>
  <c r="F1638"/>
  <c r="E1638"/>
  <c r="L1637"/>
  <c r="K1637"/>
  <c r="J1637"/>
  <c r="I1637"/>
  <c r="H1637"/>
  <c r="G1637"/>
  <c r="F1637"/>
  <c r="E1637"/>
  <c r="L1636"/>
  <c r="K1636"/>
  <c r="J1636"/>
  <c r="I1636"/>
  <c r="H1636"/>
  <c r="G1636"/>
  <c r="F1636"/>
  <c r="E1636"/>
  <c r="L1635"/>
  <c r="K1635"/>
  <c r="J1635"/>
  <c r="I1635"/>
  <c r="H1635"/>
  <c r="G1635"/>
  <c r="F1635"/>
  <c r="E1635"/>
  <c r="L1634"/>
  <c r="K1634"/>
  <c r="J1634"/>
  <c r="I1634"/>
  <c r="H1634"/>
  <c r="G1634"/>
  <c r="F1634"/>
  <c r="E1634"/>
  <c r="L1633"/>
  <c r="K1633"/>
  <c r="J1633"/>
  <c r="I1633"/>
  <c r="H1633"/>
  <c r="G1633"/>
  <c r="F1633"/>
  <c r="E1633"/>
  <c r="L1632"/>
  <c r="K1632"/>
  <c r="J1632"/>
  <c r="I1632"/>
  <c r="H1632"/>
  <c r="G1632"/>
  <c r="F1632"/>
  <c r="E1632"/>
  <c r="L1631"/>
  <c r="K1631"/>
  <c r="J1631"/>
  <c r="I1631"/>
  <c r="H1631"/>
  <c r="G1631"/>
  <c r="F1631"/>
  <c r="E1631"/>
  <c r="L1630"/>
  <c r="K1630"/>
  <c r="J1630"/>
  <c r="I1630"/>
  <c r="H1630"/>
  <c r="G1630"/>
  <c r="F1630"/>
  <c r="E1630"/>
  <c r="L1629"/>
  <c r="K1629"/>
  <c r="J1629"/>
  <c r="I1629"/>
  <c r="H1629"/>
  <c r="G1629"/>
  <c r="F1629"/>
  <c r="E1629"/>
  <c r="L1628"/>
  <c r="K1628"/>
  <c r="J1628"/>
  <c r="I1628"/>
  <c r="H1628"/>
  <c r="G1628"/>
  <c r="F1628"/>
  <c r="E1628"/>
  <c r="L1627"/>
  <c r="K1627"/>
  <c r="J1627"/>
  <c r="I1627"/>
  <c r="H1627"/>
  <c r="G1627"/>
  <c r="F1627"/>
  <c r="E1627"/>
  <c r="L1626"/>
  <c r="K1626"/>
  <c r="J1626"/>
  <c r="I1626"/>
  <c r="H1626"/>
  <c r="G1626"/>
  <c r="F1626"/>
  <c r="E1626"/>
  <c r="L1625"/>
  <c r="K1625"/>
  <c r="J1625"/>
  <c r="I1625"/>
  <c r="H1625"/>
  <c r="G1625"/>
  <c r="F1625"/>
  <c r="E1625"/>
  <c r="L1624"/>
  <c r="K1624"/>
  <c r="J1624"/>
  <c r="I1624"/>
  <c r="H1624"/>
  <c r="G1624"/>
  <c r="F1624"/>
  <c r="E1624"/>
  <c r="L1623"/>
  <c r="K1623"/>
  <c r="J1623"/>
  <c r="I1623"/>
  <c r="H1623"/>
  <c r="G1623"/>
  <c r="F1623"/>
  <c r="E1623"/>
  <c r="L1622"/>
  <c r="K1622"/>
  <c r="J1622"/>
  <c r="I1622"/>
  <c r="H1622"/>
  <c r="G1622"/>
  <c r="F1622"/>
  <c r="E1622"/>
  <c r="L1621"/>
  <c r="K1621"/>
  <c r="J1621"/>
  <c r="I1621"/>
  <c r="H1621"/>
  <c r="G1621"/>
  <c r="F1621"/>
  <c r="E1621"/>
  <c r="L1620"/>
  <c r="K1620"/>
  <c r="J1620"/>
  <c r="I1620"/>
  <c r="H1620"/>
  <c r="G1620"/>
  <c r="F1620"/>
  <c r="E1620"/>
  <c r="L1619"/>
  <c r="K1619"/>
  <c r="J1619"/>
  <c r="I1619"/>
  <c r="H1619"/>
  <c r="G1619"/>
  <c r="F1619"/>
  <c r="E1619"/>
  <c r="L1618"/>
  <c r="K1618"/>
  <c r="J1618"/>
  <c r="I1618"/>
  <c r="H1618"/>
  <c r="G1618"/>
  <c r="F1618"/>
  <c r="E1618"/>
  <c r="L1617"/>
  <c r="K1617"/>
  <c r="J1617"/>
  <c r="I1617"/>
  <c r="H1617"/>
  <c r="G1617"/>
  <c r="F1617"/>
  <c r="E1617"/>
  <c r="L1616"/>
  <c r="K1616"/>
  <c r="J1616"/>
  <c r="I1616"/>
  <c r="H1616"/>
  <c r="G1616"/>
  <c r="F1616"/>
  <c r="E1616"/>
  <c r="L1615"/>
  <c r="K1615"/>
  <c r="J1615"/>
  <c r="I1615"/>
  <c r="H1615"/>
  <c r="G1615"/>
  <c r="F1615"/>
  <c r="E1615"/>
  <c r="L1614"/>
  <c r="K1614"/>
  <c r="J1614"/>
  <c r="I1614"/>
  <c r="H1614"/>
  <c r="G1614"/>
  <c r="F1614"/>
  <c r="E1614"/>
  <c r="L1613"/>
  <c r="K1613"/>
  <c r="J1613"/>
  <c r="I1613"/>
  <c r="H1613"/>
  <c r="G1613"/>
  <c r="F1613"/>
  <c r="E1613"/>
  <c r="L1612"/>
  <c r="K1612"/>
  <c r="J1612"/>
  <c r="I1612"/>
  <c r="H1612"/>
  <c r="G1612"/>
  <c r="F1612"/>
  <c r="E1612"/>
  <c r="L1611"/>
  <c r="K1611"/>
  <c r="J1611"/>
  <c r="I1611"/>
  <c r="H1611"/>
  <c r="G1611"/>
  <c r="F1611"/>
  <c r="E1611"/>
  <c r="L1610"/>
  <c r="K1610"/>
  <c r="J1610"/>
  <c r="I1610"/>
  <c r="H1610"/>
  <c r="G1610"/>
  <c r="F1610"/>
  <c r="E1610"/>
  <c r="L1609"/>
  <c r="K1609"/>
  <c r="J1609"/>
  <c r="I1609"/>
  <c r="H1609"/>
  <c r="G1609"/>
  <c r="F1609"/>
  <c r="E1609"/>
  <c r="L1608"/>
  <c r="K1608"/>
  <c r="J1608"/>
  <c r="I1608"/>
  <c r="H1608"/>
  <c r="G1608"/>
  <c r="F1608"/>
  <c r="E1608"/>
  <c r="L1607"/>
  <c r="K1607"/>
  <c r="J1607"/>
  <c r="I1607"/>
  <c r="H1607"/>
  <c r="G1607"/>
  <c r="F1607"/>
  <c r="E1607"/>
  <c r="L1606"/>
  <c r="K1606"/>
  <c r="J1606"/>
  <c r="I1606"/>
  <c r="H1606"/>
  <c r="G1606"/>
  <c r="F1606"/>
  <c r="E1606"/>
  <c r="L1605"/>
  <c r="K1605"/>
  <c r="J1605"/>
  <c r="I1605"/>
  <c r="H1605"/>
  <c r="G1605"/>
  <c r="F1605"/>
  <c r="E1605"/>
  <c r="L1604"/>
  <c r="K1604"/>
  <c r="J1604"/>
  <c r="I1604"/>
  <c r="H1604"/>
  <c r="G1604"/>
  <c r="F1604"/>
  <c r="E1604"/>
  <c r="L1603"/>
  <c r="K1603"/>
  <c r="J1603"/>
  <c r="I1603"/>
  <c r="H1603"/>
  <c r="G1603"/>
  <c r="F1603"/>
  <c r="E1603"/>
  <c r="L1602"/>
  <c r="K1602"/>
  <c r="J1602"/>
  <c r="I1602"/>
  <c r="H1602"/>
  <c r="G1602"/>
  <c r="F1602"/>
  <c r="E1602"/>
  <c r="L1601"/>
  <c r="K1601"/>
  <c r="J1601"/>
  <c r="I1601"/>
  <c r="H1601"/>
  <c r="G1601"/>
  <c r="F1601"/>
  <c r="E1601"/>
  <c r="L1600"/>
  <c r="K1600"/>
  <c r="J1600"/>
  <c r="I1600"/>
  <c r="H1600"/>
  <c r="G1600"/>
  <c r="F1600"/>
  <c r="E1600"/>
  <c r="L1599"/>
  <c r="K1599"/>
  <c r="J1599"/>
  <c r="I1599"/>
  <c r="H1599"/>
  <c r="G1599"/>
  <c r="F1599"/>
  <c r="E1599"/>
  <c r="L1598"/>
  <c r="K1598"/>
  <c r="J1598"/>
  <c r="I1598"/>
  <c r="H1598"/>
  <c r="G1598"/>
  <c r="F1598"/>
  <c r="E1598"/>
  <c r="L1597"/>
  <c r="K1597"/>
  <c r="J1597"/>
  <c r="I1597"/>
  <c r="H1597"/>
  <c r="G1597"/>
  <c r="F1597"/>
  <c r="E1597"/>
  <c r="L1596"/>
  <c r="K1596"/>
  <c r="J1596"/>
  <c r="I1596"/>
  <c r="H1596"/>
  <c r="G1596"/>
  <c r="F1596"/>
  <c r="E1596"/>
  <c r="L1595"/>
  <c r="K1595"/>
  <c r="J1595"/>
  <c r="I1595"/>
  <c r="H1595"/>
  <c r="G1595"/>
  <c r="F1595"/>
  <c r="E1595"/>
  <c r="L1594"/>
  <c r="K1594"/>
  <c r="J1594"/>
  <c r="I1594"/>
  <c r="H1594"/>
  <c r="G1594"/>
  <c r="F1594"/>
  <c r="E1594"/>
  <c r="L1593"/>
  <c r="K1593"/>
  <c r="J1593"/>
  <c r="I1593"/>
  <c r="H1593"/>
  <c r="G1593"/>
  <c r="F1593"/>
  <c r="E1593"/>
  <c r="L1592"/>
  <c r="K1592"/>
  <c r="J1592"/>
  <c r="I1592"/>
  <c r="H1592"/>
  <c r="G1592"/>
  <c r="F1592"/>
  <c r="E1592"/>
  <c r="L1591"/>
  <c r="K1591"/>
  <c r="J1591"/>
  <c r="I1591"/>
  <c r="H1591"/>
  <c r="G1591"/>
  <c r="F1591"/>
  <c r="E1591"/>
  <c r="L1590"/>
  <c r="K1590"/>
  <c r="J1590"/>
  <c r="I1590"/>
  <c r="H1590"/>
  <c r="G1590"/>
  <c r="F1590"/>
  <c r="E1590"/>
  <c r="L1589"/>
  <c r="K1589"/>
  <c r="J1589"/>
  <c r="I1589"/>
  <c r="H1589"/>
  <c r="G1589"/>
  <c r="F1589"/>
  <c r="E1589"/>
  <c r="L1588"/>
  <c r="K1588"/>
  <c r="J1588"/>
  <c r="I1588"/>
  <c r="H1588"/>
  <c r="G1588"/>
  <c r="F1588"/>
  <c r="E1588"/>
  <c r="L1587"/>
  <c r="K1587"/>
  <c r="J1587"/>
  <c r="I1587"/>
  <c r="H1587"/>
  <c r="G1587"/>
  <c r="F1587"/>
  <c r="E1587"/>
  <c r="L1586"/>
  <c r="K1586"/>
  <c r="J1586"/>
  <c r="I1586"/>
  <c r="H1586"/>
  <c r="G1586"/>
  <c r="F1586"/>
  <c r="E1586"/>
  <c r="L1585"/>
  <c r="K1585"/>
  <c r="J1585"/>
  <c r="I1585"/>
  <c r="H1585"/>
  <c r="G1585"/>
  <c r="F1585"/>
  <c r="E1585"/>
  <c r="L1584"/>
  <c r="K1584"/>
  <c r="J1584"/>
  <c r="I1584"/>
  <c r="H1584"/>
  <c r="G1584"/>
  <c r="F1584"/>
  <c r="E1584"/>
  <c r="L1583"/>
  <c r="K1583"/>
  <c r="J1583"/>
  <c r="I1583"/>
  <c r="H1583"/>
  <c r="G1583"/>
  <c r="F1583"/>
  <c r="E1583"/>
  <c r="L1582"/>
  <c r="K1582"/>
  <c r="J1582"/>
  <c r="I1582"/>
  <c r="H1582"/>
  <c r="G1582"/>
  <c r="F1582"/>
  <c r="E1582"/>
  <c r="L1581"/>
  <c r="K1581"/>
  <c r="J1581"/>
  <c r="I1581"/>
  <c r="H1581"/>
  <c r="G1581"/>
  <c r="F1581"/>
  <c r="E1581"/>
  <c r="L1580"/>
  <c r="K1580"/>
  <c r="J1580"/>
  <c r="I1580"/>
  <c r="H1580"/>
  <c r="G1580"/>
  <c r="F1580"/>
  <c r="E1580"/>
  <c r="L1579"/>
  <c r="K1579"/>
  <c r="J1579"/>
  <c r="I1579"/>
  <c r="H1579"/>
  <c r="G1579"/>
  <c r="F1579"/>
  <c r="E1579"/>
  <c r="L1578"/>
  <c r="K1578"/>
  <c r="J1578"/>
  <c r="I1578"/>
  <c r="H1578"/>
  <c r="G1578"/>
  <c r="F1578"/>
  <c r="E1578"/>
  <c r="L1577"/>
  <c r="K1577"/>
  <c r="J1577"/>
  <c r="I1577"/>
  <c r="H1577"/>
  <c r="G1577"/>
  <c r="F1577"/>
  <c r="E1577"/>
  <c r="L1576"/>
  <c r="K1576"/>
  <c r="J1576"/>
  <c r="I1576"/>
  <c r="H1576"/>
  <c r="G1576"/>
  <c r="F1576"/>
  <c r="E1576"/>
  <c r="L1575"/>
  <c r="K1575"/>
  <c r="J1575"/>
  <c r="I1575"/>
  <c r="H1575"/>
  <c r="G1575"/>
  <c r="F1575"/>
  <c r="E1575"/>
  <c r="L1574"/>
  <c r="K1574"/>
  <c r="J1574"/>
  <c r="I1574"/>
  <c r="H1574"/>
  <c r="G1574"/>
  <c r="F1574"/>
  <c r="E1574"/>
  <c r="L1573"/>
  <c r="K1573"/>
  <c r="J1573"/>
  <c r="I1573"/>
  <c r="H1573"/>
  <c r="G1573"/>
  <c r="F1573"/>
  <c r="E1573"/>
  <c r="L1572"/>
  <c r="K1572"/>
  <c r="J1572"/>
  <c r="I1572"/>
  <c r="H1572"/>
  <c r="G1572"/>
  <c r="F1572"/>
  <c r="E1572"/>
  <c r="L1571"/>
  <c r="K1571"/>
  <c r="J1571"/>
  <c r="I1571"/>
  <c r="H1571"/>
  <c r="G1571"/>
  <c r="F1571"/>
  <c r="E1571"/>
  <c r="L1570"/>
  <c r="K1570"/>
  <c r="J1570"/>
  <c r="I1570"/>
  <c r="H1570"/>
  <c r="G1570"/>
  <c r="F1570"/>
  <c r="E1570"/>
  <c r="L1569"/>
  <c r="K1569"/>
  <c r="J1569"/>
  <c r="I1569"/>
  <c r="H1569"/>
  <c r="G1569"/>
  <c r="F1569"/>
  <c r="E1569"/>
  <c r="L1568"/>
  <c r="K1568"/>
  <c r="J1568"/>
  <c r="I1568"/>
  <c r="H1568"/>
  <c r="G1568"/>
  <c r="F1568"/>
  <c r="E1568"/>
  <c r="L1567"/>
  <c r="K1567"/>
  <c r="J1567"/>
  <c r="I1567"/>
  <c r="H1567"/>
  <c r="G1567"/>
  <c r="F1567"/>
  <c r="E1567"/>
  <c r="L1566"/>
  <c r="K1566"/>
  <c r="J1566"/>
  <c r="I1566"/>
  <c r="H1566"/>
  <c r="G1566"/>
  <c r="F1566"/>
  <c r="E1566"/>
  <c r="L1565"/>
  <c r="K1565"/>
  <c r="J1565"/>
  <c r="I1565"/>
  <c r="H1565"/>
  <c r="G1565"/>
  <c r="F1565"/>
  <c r="E1565"/>
  <c r="L1564"/>
  <c r="K1564"/>
  <c r="J1564"/>
  <c r="I1564"/>
  <c r="H1564"/>
  <c r="G1564"/>
  <c r="F1564"/>
  <c r="E1564"/>
  <c r="L1563"/>
  <c r="K1563"/>
  <c r="J1563"/>
  <c r="I1563"/>
  <c r="H1563"/>
  <c r="G1563"/>
  <c r="F1563"/>
  <c r="E1563"/>
  <c r="L1562"/>
  <c r="K1562"/>
  <c r="J1562"/>
  <c r="I1562"/>
  <c r="H1562"/>
  <c r="G1562"/>
  <c r="F1562"/>
  <c r="E1562"/>
  <c r="L1561"/>
  <c r="K1561"/>
  <c r="J1561"/>
  <c r="I1561"/>
  <c r="H1561"/>
  <c r="G1561"/>
  <c r="F1561"/>
  <c r="E1561"/>
  <c r="L1560"/>
  <c r="K1560"/>
  <c r="J1560"/>
  <c r="I1560"/>
  <c r="H1560"/>
  <c r="G1560"/>
  <c r="F1560"/>
  <c r="E1560"/>
  <c r="L1559"/>
  <c r="K1559"/>
  <c r="J1559"/>
  <c r="I1559"/>
  <c r="H1559"/>
  <c r="G1559"/>
  <c r="F1559"/>
  <c r="E1559"/>
  <c r="L1558"/>
  <c r="K1558"/>
  <c r="J1558"/>
  <c r="I1558"/>
  <c r="H1558"/>
  <c r="G1558"/>
  <c r="F1558"/>
  <c r="E1558"/>
  <c r="L1557"/>
  <c r="K1557"/>
  <c r="J1557"/>
  <c r="I1557"/>
  <c r="H1557"/>
  <c r="G1557"/>
  <c r="F1557"/>
  <c r="E1557"/>
  <c r="L1556"/>
  <c r="K1556"/>
  <c r="J1556"/>
  <c r="I1556"/>
  <c r="H1556"/>
  <c r="G1556"/>
  <c r="F1556"/>
  <c r="E1556"/>
  <c r="L1555"/>
  <c r="K1555"/>
  <c r="J1555"/>
  <c r="I1555"/>
  <c r="H1555"/>
  <c r="G1555"/>
  <c r="F1555"/>
  <c r="E1555"/>
  <c r="L1554"/>
  <c r="K1554"/>
  <c r="J1554"/>
  <c r="I1554"/>
  <c r="H1554"/>
  <c r="G1554"/>
  <c r="F1554"/>
  <c r="E1554"/>
  <c r="L1553"/>
  <c r="K1553"/>
  <c r="J1553"/>
  <c r="I1553"/>
  <c r="H1553"/>
  <c r="G1553"/>
  <c r="F1553"/>
  <c r="E1553"/>
  <c r="L1552"/>
  <c r="K1552"/>
  <c r="J1552"/>
  <c r="I1552"/>
  <c r="H1552"/>
  <c r="G1552"/>
  <c r="F1552"/>
  <c r="E1552"/>
  <c r="L1551"/>
  <c r="K1551"/>
  <c r="J1551"/>
  <c r="I1551"/>
  <c r="H1551"/>
  <c r="G1551"/>
  <c r="F1551"/>
  <c r="E1551"/>
  <c r="L1550"/>
  <c r="K1550"/>
  <c r="J1550"/>
  <c r="I1550"/>
  <c r="H1550"/>
  <c r="G1550"/>
  <c r="F1550"/>
  <c r="E1550"/>
  <c r="L1549"/>
  <c r="K1549"/>
  <c r="J1549"/>
  <c r="I1549"/>
  <c r="H1549"/>
  <c r="G1549"/>
  <c r="F1549"/>
  <c r="E1549"/>
  <c r="L1548"/>
  <c r="K1548"/>
  <c r="J1548"/>
  <c r="I1548"/>
  <c r="H1548"/>
  <c r="G1548"/>
  <c r="F1548"/>
  <c r="E1548"/>
  <c r="L1547"/>
  <c r="K1547"/>
  <c r="J1547"/>
  <c r="I1547"/>
  <c r="H1547"/>
  <c r="G1547"/>
  <c r="F1547"/>
  <c r="E1547"/>
  <c r="L1546"/>
  <c r="K1546"/>
  <c r="J1546"/>
  <c r="I1546"/>
  <c r="H1546"/>
  <c r="G1546"/>
  <c r="F1546"/>
  <c r="E1546"/>
  <c r="L1545"/>
  <c r="K1545"/>
  <c r="J1545"/>
  <c r="I1545"/>
  <c r="H1545"/>
  <c r="G1545"/>
  <c r="F1545"/>
  <c r="E1545"/>
  <c r="L1544"/>
  <c r="K1544"/>
  <c r="J1544"/>
  <c r="I1544"/>
  <c r="H1544"/>
  <c r="G1544"/>
  <c r="F1544"/>
  <c r="E1544"/>
  <c r="L1543"/>
  <c r="K1543"/>
  <c r="J1543"/>
  <c r="I1543"/>
  <c r="H1543"/>
  <c r="G1543"/>
  <c r="F1543"/>
  <c r="E1543"/>
  <c r="L1542"/>
  <c r="K1542"/>
  <c r="J1542"/>
  <c r="I1542"/>
  <c r="H1542"/>
  <c r="G1542"/>
  <c r="F1542"/>
  <c r="E1542"/>
  <c r="L1541"/>
  <c r="K1541"/>
  <c r="J1541"/>
  <c r="I1541"/>
  <c r="H1541"/>
  <c r="G1541"/>
  <c r="F1541"/>
  <c r="E1541"/>
  <c r="L1540"/>
  <c r="K1540"/>
  <c r="J1540"/>
  <c r="I1540"/>
  <c r="H1540"/>
  <c r="G1540"/>
  <c r="F1540"/>
  <c r="E1540"/>
  <c r="L1539"/>
  <c r="K1539"/>
  <c r="J1539"/>
  <c r="I1539"/>
  <c r="H1539"/>
  <c r="G1539"/>
  <c r="F1539"/>
  <c r="E1539"/>
  <c r="L1538"/>
  <c r="K1538"/>
  <c r="J1538"/>
  <c r="I1538"/>
  <c r="H1538"/>
  <c r="G1538"/>
  <c r="F1538"/>
  <c r="E1538"/>
  <c r="L1537"/>
  <c r="K1537"/>
  <c r="J1537"/>
  <c r="I1537"/>
  <c r="H1537"/>
  <c r="G1537"/>
  <c r="F1537"/>
  <c r="E1537"/>
  <c r="L1536"/>
  <c r="K1536"/>
  <c r="J1536"/>
  <c r="I1536"/>
  <c r="H1536"/>
  <c r="G1536"/>
  <c r="F1536"/>
  <c r="E1536"/>
  <c r="L1535"/>
  <c r="K1535"/>
  <c r="J1535"/>
  <c r="I1535"/>
  <c r="H1535"/>
  <c r="G1535"/>
  <c r="F1535"/>
  <c r="E1535"/>
  <c r="L1534"/>
  <c r="K1534"/>
  <c r="J1534"/>
  <c r="I1534"/>
  <c r="H1534"/>
  <c r="G1534"/>
  <c r="F1534"/>
  <c r="E1534"/>
  <c r="L1533"/>
  <c r="K1533"/>
  <c r="J1533"/>
  <c r="I1533"/>
  <c r="H1533"/>
  <c r="G1533"/>
  <c r="F1533"/>
  <c r="E1533"/>
  <c r="L1532"/>
  <c r="K1532"/>
  <c r="J1532"/>
  <c r="I1532"/>
  <c r="H1532"/>
  <c r="G1532"/>
  <c r="F1532"/>
  <c r="E1532"/>
  <c r="L1531"/>
  <c r="K1531"/>
  <c r="J1531"/>
  <c r="I1531"/>
  <c r="H1531"/>
  <c r="G1531"/>
  <c r="F1531"/>
  <c r="E1531"/>
  <c r="L1530"/>
  <c r="K1530"/>
  <c r="J1530"/>
  <c r="I1530"/>
  <c r="H1530"/>
  <c r="G1530"/>
  <c r="F1530"/>
  <c r="E1530"/>
  <c r="L1529"/>
  <c r="K1529"/>
  <c r="J1529"/>
  <c r="I1529"/>
  <c r="H1529"/>
  <c r="G1529"/>
  <c r="F1529"/>
  <c r="E1529"/>
  <c r="L1528"/>
  <c r="K1528"/>
  <c r="J1528"/>
  <c r="I1528"/>
  <c r="H1528"/>
  <c r="G1528"/>
  <c r="F1528"/>
  <c r="E1528"/>
  <c r="L1527"/>
  <c r="K1527"/>
  <c r="J1527"/>
  <c r="I1527"/>
  <c r="H1527"/>
  <c r="G1527"/>
  <c r="F1527"/>
  <c r="E1527"/>
  <c r="L1526"/>
  <c r="K1526"/>
  <c r="J1526"/>
  <c r="I1526"/>
  <c r="H1526"/>
  <c r="G1526"/>
  <c r="F1526"/>
  <c r="E1526"/>
  <c r="L1525"/>
  <c r="K1525"/>
  <c r="J1525"/>
  <c r="I1525"/>
  <c r="H1525"/>
  <c r="G1525"/>
  <c r="F1525"/>
  <c r="E1525"/>
  <c r="L1524"/>
  <c r="K1524"/>
  <c r="J1524"/>
  <c r="I1524"/>
  <c r="H1524"/>
  <c r="G1524"/>
  <c r="F1524"/>
  <c r="E1524"/>
  <c r="L1523"/>
  <c r="K1523"/>
  <c r="J1523"/>
  <c r="I1523"/>
  <c r="H1523"/>
  <c r="G1523"/>
  <c r="F1523"/>
  <c r="E1523"/>
  <c r="L1522"/>
  <c r="K1522"/>
  <c r="J1522"/>
  <c r="I1522"/>
  <c r="H1522"/>
  <c r="G1522"/>
  <c r="F1522"/>
  <c r="E1522"/>
  <c r="L1521"/>
  <c r="K1521"/>
  <c r="J1521"/>
  <c r="I1521"/>
  <c r="H1521"/>
  <c r="G1521"/>
  <c r="F1521"/>
  <c r="E1521"/>
  <c r="L1520"/>
  <c r="K1520"/>
  <c r="J1520"/>
  <c r="I1520"/>
  <c r="H1520"/>
  <c r="G1520"/>
  <c r="F1520"/>
  <c r="E1520"/>
  <c r="L1519"/>
  <c r="K1519"/>
  <c r="J1519"/>
  <c r="I1519"/>
  <c r="H1519"/>
  <c r="G1519"/>
  <c r="F1519"/>
  <c r="E1519"/>
  <c r="L1518"/>
  <c r="K1518"/>
  <c r="J1518"/>
  <c r="I1518"/>
  <c r="H1518"/>
  <c r="G1518"/>
  <c r="F1518"/>
  <c r="E1518"/>
  <c r="L1517"/>
  <c r="K1517"/>
  <c r="J1517"/>
  <c r="I1517"/>
  <c r="H1517"/>
  <c r="G1517"/>
  <c r="F1517"/>
  <c r="E1517"/>
  <c r="L1516"/>
  <c r="K1516"/>
  <c r="J1516"/>
  <c r="I1516"/>
  <c r="H1516"/>
  <c r="G1516"/>
  <c r="F1516"/>
  <c r="E1516"/>
  <c r="L1515"/>
  <c r="K1515"/>
  <c r="J1515"/>
  <c r="I1515"/>
  <c r="H1515"/>
  <c r="G1515"/>
  <c r="F1515"/>
  <c r="E1515"/>
  <c r="L1514"/>
  <c r="K1514"/>
  <c r="J1514"/>
  <c r="I1514"/>
  <c r="H1514"/>
  <c r="G1514"/>
  <c r="F1514"/>
  <c r="E1514"/>
  <c r="L1513"/>
  <c r="K1513"/>
  <c r="J1513"/>
  <c r="I1513"/>
  <c r="H1513"/>
  <c r="G1513"/>
  <c r="F1513"/>
  <c r="E1513"/>
  <c r="L1512"/>
  <c r="K1512"/>
  <c r="J1512"/>
  <c r="I1512"/>
  <c r="H1512"/>
  <c r="G1512"/>
  <c r="F1512"/>
  <c r="E1512"/>
  <c r="L1511"/>
  <c r="K1511"/>
  <c r="J1511"/>
  <c r="I1511"/>
  <c r="H1511"/>
  <c r="G1511"/>
  <c r="F1511"/>
  <c r="E1511"/>
  <c r="L1510"/>
  <c r="K1510"/>
  <c r="J1510"/>
  <c r="I1510"/>
  <c r="H1510"/>
  <c r="G1510"/>
  <c r="F1510"/>
  <c r="E1510"/>
  <c r="L1509"/>
  <c r="K1509"/>
  <c r="J1509"/>
  <c r="I1509"/>
  <c r="H1509"/>
  <c r="G1509"/>
  <c r="F1509"/>
  <c r="E1509"/>
  <c r="L1508"/>
  <c r="K1508"/>
  <c r="J1508"/>
  <c r="I1508"/>
  <c r="H1508"/>
  <c r="G1508"/>
  <c r="F1508"/>
  <c r="E1508"/>
  <c r="L1507"/>
  <c r="K1507"/>
  <c r="J1507"/>
  <c r="I1507"/>
  <c r="H1507"/>
  <c r="G1507"/>
  <c r="F1507"/>
  <c r="E1507"/>
  <c r="L1506"/>
  <c r="K1506"/>
  <c r="J1506"/>
  <c r="I1506"/>
  <c r="H1506"/>
  <c r="G1506"/>
  <c r="F1506"/>
  <c r="E1506"/>
  <c r="L1505"/>
  <c r="K1505"/>
  <c r="J1505"/>
  <c r="I1505"/>
  <c r="H1505"/>
  <c r="G1505"/>
  <c r="F1505"/>
  <c r="E1505"/>
  <c r="L1504"/>
  <c r="K1504"/>
  <c r="J1504"/>
  <c r="I1504"/>
  <c r="H1504"/>
  <c r="G1504"/>
  <c r="F1504"/>
  <c r="E1504"/>
  <c r="L1503"/>
  <c r="K1503"/>
  <c r="J1503"/>
  <c r="I1503"/>
  <c r="H1503"/>
  <c r="G1503"/>
  <c r="F1503"/>
  <c r="E1503"/>
  <c r="L1502"/>
  <c r="K1502"/>
  <c r="J1502"/>
  <c r="I1502"/>
  <c r="H1502"/>
  <c r="G1502"/>
  <c r="F1502"/>
  <c r="E1502"/>
  <c r="L1501"/>
  <c r="K1501"/>
  <c r="J1501"/>
  <c r="I1501"/>
  <c r="H1501"/>
  <c r="G1501"/>
  <c r="F1501"/>
  <c r="E1501"/>
  <c r="L1500"/>
  <c r="K1500"/>
  <c r="J1500"/>
  <c r="I1500"/>
  <c r="H1500"/>
  <c r="G1500"/>
  <c r="F1500"/>
  <c r="E1500"/>
  <c r="L1499"/>
  <c r="K1499"/>
  <c r="J1499"/>
  <c r="I1499"/>
  <c r="H1499"/>
  <c r="G1499"/>
  <c r="F1499"/>
  <c r="E1499"/>
  <c r="L1498"/>
  <c r="K1498"/>
  <c r="J1498"/>
  <c r="I1498"/>
  <c r="H1498"/>
  <c r="G1498"/>
  <c r="F1498"/>
  <c r="E1498"/>
  <c r="L1497"/>
  <c r="K1497"/>
  <c r="J1497"/>
  <c r="I1497"/>
  <c r="H1497"/>
  <c r="G1497"/>
  <c r="F1497"/>
  <c r="E1497"/>
  <c r="L1496"/>
  <c r="K1496"/>
  <c r="J1496"/>
  <c r="I1496"/>
  <c r="H1496"/>
  <c r="G1496"/>
  <c r="F1496"/>
  <c r="E1496"/>
  <c r="L1495"/>
  <c r="K1495"/>
  <c r="J1495"/>
  <c r="I1495"/>
  <c r="H1495"/>
  <c r="G1495"/>
  <c r="F1495"/>
  <c r="E1495"/>
  <c r="L1494"/>
  <c r="K1494"/>
  <c r="J1494"/>
  <c r="I1494"/>
  <c r="H1494"/>
  <c r="G1494"/>
  <c r="F1494"/>
  <c r="E1494"/>
  <c r="L1493"/>
  <c r="K1493"/>
  <c r="J1493"/>
  <c r="I1493"/>
  <c r="H1493"/>
  <c r="G1493"/>
  <c r="F1493"/>
  <c r="E1493"/>
  <c r="L1492"/>
  <c r="K1492"/>
  <c r="J1492"/>
  <c r="I1492"/>
  <c r="H1492"/>
  <c r="G1492"/>
  <c r="F1492"/>
  <c r="E1492"/>
  <c r="L1491"/>
  <c r="K1491"/>
  <c r="J1491"/>
  <c r="I1491"/>
  <c r="H1491"/>
  <c r="G1491"/>
  <c r="F1491"/>
  <c r="E1491"/>
  <c r="L1490"/>
  <c r="K1490"/>
  <c r="J1490"/>
  <c r="I1490"/>
  <c r="H1490"/>
  <c r="G1490"/>
  <c r="F1490"/>
  <c r="E1490"/>
  <c r="L1489"/>
  <c r="K1489"/>
  <c r="J1489"/>
  <c r="I1489"/>
  <c r="H1489"/>
  <c r="G1489"/>
  <c r="F1489"/>
  <c r="E1489"/>
  <c r="L1488"/>
  <c r="K1488"/>
  <c r="J1488"/>
  <c r="I1488"/>
  <c r="H1488"/>
  <c r="G1488"/>
  <c r="F1488"/>
  <c r="E1488"/>
  <c r="L1487"/>
  <c r="K1487"/>
  <c r="J1487"/>
  <c r="I1487"/>
  <c r="H1487"/>
  <c r="G1487"/>
  <c r="F1487"/>
  <c r="E1487"/>
  <c r="L1486"/>
  <c r="K1486"/>
  <c r="J1486"/>
  <c r="I1486"/>
  <c r="H1486"/>
  <c r="G1486"/>
  <c r="F1486"/>
  <c r="E1486"/>
  <c r="L1485"/>
  <c r="K1485"/>
  <c r="J1485"/>
  <c r="I1485"/>
  <c r="H1485"/>
  <c r="G1485"/>
  <c r="F1485"/>
  <c r="E1485"/>
  <c r="L1484"/>
  <c r="K1484"/>
  <c r="J1484"/>
  <c r="I1484"/>
  <c r="H1484"/>
  <c r="G1484"/>
  <c r="F1484"/>
  <c r="E1484"/>
  <c r="L1483"/>
  <c r="K1483"/>
  <c r="J1483"/>
  <c r="I1483"/>
  <c r="H1483"/>
  <c r="G1483"/>
  <c r="F1483"/>
  <c r="E1483"/>
  <c r="L1482"/>
  <c r="K1482"/>
  <c r="J1482"/>
  <c r="I1482"/>
  <c r="H1482"/>
  <c r="G1482"/>
  <c r="F1482"/>
  <c r="E1482"/>
  <c r="L1481"/>
  <c r="K1481"/>
  <c r="J1481"/>
  <c r="I1481"/>
  <c r="H1481"/>
  <c r="G1481"/>
  <c r="F1481"/>
  <c r="E1481"/>
  <c r="L1480"/>
  <c r="K1480"/>
  <c r="J1480"/>
  <c r="I1480"/>
  <c r="H1480"/>
  <c r="G1480"/>
  <c r="F1480"/>
  <c r="E1480"/>
  <c r="L1479"/>
  <c r="K1479"/>
  <c r="J1479"/>
  <c r="I1479"/>
  <c r="H1479"/>
  <c r="G1479"/>
  <c r="F1479"/>
  <c r="E1479"/>
  <c r="L1478"/>
  <c r="K1478"/>
  <c r="J1478"/>
  <c r="I1478"/>
  <c r="H1478"/>
  <c r="G1478"/>
  <c r="F1478"/>
  <c r="E1478"/>
  <c r="L1477"/>
  <c r="K1477"/>
  <c r="J1477"/>
  <c r="I1477"/>
  <c r="H1477"/>
  <c r="G1477"/>
  <c r="F1477"/>
  <c r="E1477"/>
  <c r="L1476"/>
  <c r="K1476"/>
  <c r="J1476"/>
  <c r="I1476"/>
  <c r="H1476"/>
  <c r="G1476"/>
  <c r="F1476"/>
  <c r="E1476"/>
  <c r="L1475"/>
  <c r="K1475"/>
  <c r="J1475"/>
  <c r="I1475"/>
  <c r="H1475"/>
  <c r="G1475"/>
  <c r="F1475"/>
  <c r="E1475"/>
  <c r="L1474"/>
  <c r="K1474"/>
  <c r="J1474"/>
  <c r="I1474"/>
  <c r="H1474"/>
  <c r="G1474"/>
  <c r="F1474"/>
  <c r="E1474"/>
  <c r="L1473"/>
  <c r="K1473"/>
  <c r="J1473"/>
  <c r="I1473"/>
  <c r="H1473"/>
  <c r="G1473"/>
  <c r="F1473"/>
  <c r="E1473"/>
  <c r="L1472"/>
  <c r="K1472"/>
  <c r="J1472"/>
  <c r="I1472"/>
  <c r="H1472"/>
  <c r="G1472"/>
  <c r="F1472"/>
  <c r="E1472"/>
  <c r="L1471"/>
  <c r="K1471"/>
  <c r="J1471"/>
  <c r="I1471"/>
  <c r="H1471"/>
  <c r="G1471"/>
  <c r="F1471"/>
  <c r="E1471"/>
  <c r="L1470"/>
  <c r="K1470"/>
  <c r="J1470"/>
  <c r="I1470"/>
  <c r="H1470"/>
  <c r="G1470"/>
  <c r="F1470"/>
  <c r="E1470"/>
  <c r="L1469"/>
  <c r="K1469"/>
  <c r="J1469"/>
  <c r="I1469"/>
  <c r="H1469"/>
  <c r="G1469"/>
  <c r="F1469"/>
  <c r="E1469"/>
  <c r="L1468"/>
  <c r="K1468"/>
  <c r="J1468"/>
  <c r="I1468"/>
  <c r="H1468"/>
  <c r="G1468"/>
  <c r="F1468"/>
  <c r="E1468"/>
  <c r="L1467"/>
  <c r="K1467"/>
  <c r="J1467"/>
  <c r="I1467"/>
  <c r="H1467"/>
  <c r="G1467"/>
  <c r="F1467"/>
  <c r="E1467"/>
  <c r="L1466"/>
  <c r="K1466"/>
  <c r="J1466"/>
  <c r="I1466"/>
  <c r="H1466"/>
  <c r="G1466"/>
  <c r="F1466"/>
  <c r="E1466"/>
  <c r="L1465"/>
  <c r="K1465"/>
  <c r="J1465"/>
  <c r="I1465"/>
  <c r="H1465"/>
  <c r="G1465"/>
  <c r="F1465"/>
  <c r="E1465"/>
  <c r="L1464"/>
  <c r="K1464"/>
  <c r="J1464"/>
  <c r="I1464"/>
  <c r="H1464"/>
  <c r="G1464"/>
  <c r="F1464"/>
  <c r="E1464"/>
  <c r="L1463"/>
  <c r="K1463"/>
  <c r="J1463"/>
  <c r="I1463"/>
  <c r="H1463"/>
  <c r="G1463"/>
  <c r="F1463"/>
  <c r="E1463"/>
  <c r="L1462"/>
  <c r="K1462"/>
  <c r="J1462"/>
  <c r="I1462"/>
  <c r="H1462"/>
  <c r="G1462"/>
  <c r="F1462"/>
  <c r="E1462"/>
  <c r="L1461"/>
  <c r="K1461"/>
  <c r="J1461"/>
  <c r="I1461"/>
  <c r="H1461"/>
  <c r="G1461"/>
  <c r="F1461"/>
  <c r="E1461"/>
  <c r="L1460"/>
  <c r="K1460"/>
  <c r="J1460"/>
  <c r="I1460"/>
  <c r="H1460"/>
  <c r="G1460"/>
  <c r="F1460"/>
  <c r="E1460"/>
  <c r="L1459"/>
  <c r="K1459"/>
  <c r="J1459"/>
  <c r="I1459"/>
  <c r="H1459"/>
  <c r="G1459"/>
  <c r="F1459"/>
  <c r="E1459"/>
  <c r="L1458"/>
  <c r="K1458"/>
  <c r="J1458"/>
  <c r="I1458"/>
  <c r="H1458"/>
  <c r="G1458"/>
  <c r="F1458"/>
  <c r="E1458"/>
  <c r="L1457"/>
  <c r="K1457"/>
  <c r="J1457"/>
  <c r="I1457"/>
  <c r="H1457"/>
  <c r="G1457"/>
  <c r="F1457"/>
  <c r="E1457"/>
  <c r="L1456"/>
  <c r="K1456"/>
  <c r="J1456"/>
  <c r="I1456"/>
  <c r="H1456"/>
  <c r="G1456"/>
  <c r="F1456"/>
  <c r="E1456"/>
  <c r="L1455"/>
  <c r="K1455"/>
  <c r="J1455"/>
  <c r="I1455"/>
  <c r="H1455"/>
  <c r="G1455"/>
  <c r="F1455"/>
  <c r="E1455"/>
  <c r="L1454"/>
  <c r="K1454"/>
  <c r="J1454"/>
  <c r="I1454"/>
  <c r="H1454"/>
  <c r="G1454"/>
  <c r="F1454"/>
  <c r="E1454"/>
  <c r="L1453"/>
  <c r="K1453"/>
  <c r="J1453"/>
  <c r="I1453"/>
  <c r="H1453"/>
  <c r="G1453"/>
  <c r="F1453"/>
  <c r="E1453"/>
  <c r="L1452"/>
  <c r="K1452"/>
  <c r="J1452"/>
  <c r="I1452"/>
  <c r="H1452"/>
  <c r="G1452"/>
  <c r="F1452"/>
  <c r="E1452"/>
  <c r="L1451"/>
  <c r="K1451"/>
  <c r="J1451"/>
  <c r="I1451"/>
  <c r="H1451"/>
  <c r="G1451"/>
  <c r="F1451"/>
  <c r="E1451"/>
  <c r="L1450"/>
  <c r="K1450"/>
  <c r="J1450"/>
  <c r="I1450"/>
  <c r="H1450"/>
  <c r="G1450"/>
  <c r="F1450"/>
  <c r="E1450"/>
  <c r="L1449"/>
  <c r="K1449"/>
  <c r="J1449"/>
  <c r="I1449"/>
  <c r="H1449"/>
  <c r="G1449"/>
  <c r="F1449"/>
  <c r="E1449"/>
  <c r="L1448"/>
  <c r="K1448"/>
  <c r="J1448"/>
  <c r="I1448"/>
  <c r="H1448"/>
  <c r="G1448"/>
  <c r="F1448"/>
  <c r="E1448"/>
  <c r="L1447"/>
  <c r="K1447"/>
  <c r="J1447"/>
  <c r="I1447"/>
  <c r="H1447"/>
  <c r="G1447"/>
  <c r="F1447"/>
  <c r="E1447"/>
  <c r="L1446"/>
  <c r="K1446"/>
  <c r="J1446"/>
  <c r="I1446"/>
  <c r="H1446"/>
  <c r="G1446"/>
  <c r="F1446"/>
  <c r="E1446"/>
  <c r="L1445"/>
  <c r="K1445"/>
  <c r="J1445"/>
  <c r="I1445"/>
  <c r="H1445"/>
  <c r="G1445"/>
  <c r="F1445"/>
  <c r="E1445"/>
  <c r="L1444"/>
  <c r="K1444"/>
  <c r="J1444"/>
  <c r="I1444"/>
  <c r="H1444"/>
  <c r="G1444"/>
  <c r="F1444"/>
  <c r="E1444"/>
  <c r="L1443"/>
  <c r="K1443"/>
  <c r="J1443"/>
  <c r="I1443"/>
  <c r="H1443"/>
  <c r="G1443"/>
  <c r="F1443"/>
  <c r="E1443"/>
  <c r="L1442"/>
  <c r="K1442"/>
  <c r="J1442"/>
  <c r="I1442"/>
  <c r="H1442"/>
  <c r="G1442"/>
  <c r="F1442"/>
  <c r="E1442"/>
  <c r="L1441"/>
  <c r="K1441"/>
  <c r="J1441"/>
  <c r="I1441"/>
  <c r="H1441"/>
  <c r="G1441"/>
  <c r="F1441"/>
  <c r="E1441"/>
  <c r="L1440"/>
  <c r="K1440"/>
  <c r="J1440"/>
  <c r="I1440"/>
  <c r="H1440"/>
  <c r="G1440"/>
  <c r="F1440"/>
  <c r="E1440"/>
  <c r="L1439"/>
  <c r="K1439"/>
  <c r="J1439"/>
  <c r="I1439"/>
  <c r="H1439"/>
  <c r="G1439"/>
  <c r="F1439"/>
  <c r="E1439"/>
  <c r="L1438"/>
  <c r="K1438"/>
  <c r="J1438"/>
  <c r="I1438"/>
  <c r="H1438"/>
  <c r="G1438"/>
  <c r="F1438"/>
  <c r="E1438"/>
  <c r="L1437"/>
  <c r="K1437"/>
  <c r="J1437"/>
  <c r="I1437"/>
  <c r="H1437"/>
  <c r="G1437"/>
  <c r="F1437"/>
  <c r="E1437"/>
  <c r="L1436"/>
  <c r="K1436"/>
  <c r="J1436"/>
  <c r="I1436"/>
  <c r="H1436"/>
  <c r="G1436"/>
  <c r="F1436"/>
  <c r="E1436"/>
  <c r="L1435"/>
  <c r="K1435"/>
  <c r="J1435"/>
  <c r="I1435"/>
  <c r="H1435"/>
  <c r="G1435"/>
  <c r="F1435"/>
  <c r="E1435"/>
  <c r="L1434"/>
  <c r="K1434"/>
  <c r="J1434"/>
  <c r="I1434"/>
  <c r="H1434"/>
  <c r="G1434"/>
  <c r="F1434"/>
  <c r="E1434"/>
  <c r="L1433"/>
  <c r="K1433"/>
  <c r="J1433"/>
  <c r="I1433"/>
  <c r="H1433"/>
  <c r="G1433"/>
  <c r="F1433"/>
  <c r="E1433"/>
  <c r="L1432"/>
  <c r="K1432"/>
  <c r="J1432"/>
  <c r="I1432"/>
  <c r="H1432"/>
  <c r="G1432"/>
  <c r="F1432"/>
  <c r="E1432"/>
  <c r="L1431"/>
  <c r="K1431"/>
  <c r="J1431"/>
  <c r="I1431"/>
  <c r="H1431"/>
  <c r="G1431"/>
  <c r="F1431"/>
  <c r="E1431"/>
  <c r="L1430"/>
  <c r="K1430"/>
  <c r="J1430"/>
  <c r="I1430"/>
  <c r="H1430"/>
  <c r="G1430"/>
  <c r="F1430"/>
  <c r="E1430"/>
  <c r="L1429"/>
  <c r="K1429"/>
  <c r="J1429"/>
  <c r="I1429"/>
  <c r="H1429"/>
  <c r="G1429"/>
  <c r="F1429"/>
  <c r="E1429"/>
  <c r="L1428"/>
  <c r="K1428"/>
  <c r="J1428"/>
  <c r="I1428"/>
  <c r="H1428"/>
  <c r="G1428"/>
  <c r="F1428"/>
  <c r="E1428"/>
  <c r="L1427"/>
  <c r="K1427"/>
  <c r="J1427"/>
  <c r="I1427"/>
  <c r="H1427"/>
  <c r="G1427"/>
  <c r="F1427"/>
  <c r="E1427"/>
  <c r="L1426"/>
  <c r="K1426"/>
  <c r="J1426"/>
  <c r="I1426"/>
  <c r="H1426"/>
  <c r="G1426"/>
  <c r="F1426"/>
  <c r="E1426"/>
  <c r="L1425"/>
  <c r="K1425"/>
  <c r="J1425"/>
  <c r="I1425"/>
  <c r="H1425"/>
  <c r="G1425"/>
  <c r="F1425"/>
  <c r="E1425"/>
  <c r="L1424"/>
  <c r="K1424"/>
  <c r="J1424"/>
  <c r="I1424"/>
  <c r="H1424"/>
  <c r="G1424"/>
  <c r="F1424"/>
  <c r="E1424"/>
  <c r="L1423"/>
  <c r="K1423"/>
  <c r="J1423"/>
  <c r="I1423"/>
  <c r="H1423"/>
  <c r="G1423"/>
  <c r="F1423"/>
  <c r="E1423"/>
  <c r="L1422"/>
  <c r="K1422"/>
  <c r="J1422"/>
  <c r="I1422"/>
  <c r="H1422"/>
  <c r="G1422"/>
  <c r="F1422"/>
  <c r="E1422"/>
  <c r="L1421"/>
  <c r="K1421"/>
  <c r="J1421"/>
  <c r="I1421"/>
  <c r="H1421"/>
  <c r="G1421"/>
  <c r="F1421"/>
  <c r="E1421"/>
  <c r="L1420"/>
  <c r="K1420"/>
  <c r="J1420"/>
  <c r="I1420"/>
  <c r="H1420"/>
  <c r="G1420"/>
  <c r="F1420"/>
  <c r="E1420"/>
  <c r="L1419"/>
  <c r="K1419"/>
  <c r="J1419"/>
  <c r="I1419"/>
  <c r="H1419"/>
  <c r="G1419"/>
  <c r="F1419"/>
  <c r="E1419"/>
  <c r="L1418"/>
  <c r="K1418"/>
  <c r="J1418"/>
  <c r="I1418"/>
  <c r="H1418"/>
  <c r="G1418"/>
  <c r="F1418"/>
  <c r="E1418"/>
  <c r="L1417"/>
  <c r="K1417"/>
  <c r="J1417"/>
  <c r="I1417"/>
  <c r="H1417"/>
  <c r="G1417"/>
  <c r="F1417"/>
  <c r="E1417"/>
  <c r="L1416"/>
  <c r="K1416"/>
  <c r="J1416"/>
  <c r="I1416"/>
  <c r="H1416"/>
  <c r="G1416"/>
  <c r="F1416"/>
  <c r="E1416"/>
  <c r="L1415"/>
  <c r="K1415"/>
  <c r="J1415"/>
  <c r="I1415"/>
  <c r="H1415"/>
  <c r="G1415"/>
  <c r="F1415"/>
  <c r="E1415"/>
  <c r="L1414"/>
  <c r="K1414"/>
  <c r="J1414"/>
  <c r="I1414"/>
  <c r="H1414"/>
  <c r="G1414"/>
  <c r="F1414"/>
  <c r="E1414"/>
  <c r="L1413"/>
  <c r="K1413"/>
  <c r="J1413"/>
  <c r="I1413"/>
  <c r="H1413"/>
  <c r="G1413"/>
  <c r="F1413"/>
  <c r="E1413"/>
  <c r="L1412"/>
  <c r="K1412"/>
  <c r="J1412"/>
  <c r="I1412"/>
  <c r="H1412"/>
  <c r="G1412"/>
  <c r="F1412"/>
  <c r="E1412"/>
  <c r="L1411"/>
  <c r="K1411"/>
  <c r="J1411"/>
  <c r="I1411"/>
  <c r="H1411"/>
  <c r="G1411"/>
  <c r="F1411"/>
  <c r="E1411"/>
  <c r="L1410"/>
  <c r="K1410"/>
  <c r="J1410"/>
  <c r="I1410"/>
  <c r="H1410"/>
  <c r="G1410"/>
  <c r="F1410"/>
  <c r="E1410"/>
  <c r="L1409"/>
  <c r="K1409"/>
  <c r="J1409"/>
  <c r="I1409"/>
  <c r="H1409"/>
  <c r="G1409"/>
  <c r="F1409"/>
  <c r="E1409"/>
  <c r="L1408"/>
  <c r="K1408"/>
  <c r="J1408"/>
  <c r="I1408"/>
  <c r="H1408"/>
  <c r="G1408"/>
  <c r="F1408"/>
  <c r="E1408"/>
  <c r="L1407"/>
  <c r="K1407"/>
  <c r="J1407"/>
  <c r="I1407"/>
  <c r="H1407"/>
  <c r="G1407"/>
  <c r="F1407"/>
  <c r="E1407"/>
  <c r="L1406"/>
  <c r="K1406"/>
  <c r="J1406"/>
  <c r="I1406"/>
  <c r="H1406"/>
  <c r="G1406"/>
  <c r="F1406"/>
  <c r="E1406"/>
  <c r="L1405"/>
  <c r="K1405"/>
  <c r="J1405"/>
  <c r="I1405"/>
  <c r="H1405"/>
  <c r="G1405"/>
  <c r="F1405"/>
  <c r="E1405"/>
  <c r="L1404"/>
  <c r="K1404"/>
  <c r="J1404"/>
  <c r="I1404"/>
  <c r="H1404"/>
  <c r="G1404"/>
  <c r="F1404"/>
  <c r="E1404"/>
  <c r="L1403"/>
  <c r="K1403"/>
  <c r="J1403"/>
  <c r="I1403"/>
  <c r="H1403"/>
  <c r="G1403"/>
  <c r="F1403"/>
  <c r="E1403"/>
  <c r="L1402"/>
  <c r="K1402"/>
  <c r="J1402"/>
  <c r="I1402"/>
  <c r="H1402"/>
  <c r="G1402"/>
  <c r="F1402"/>
  <c r="E1402"/>
  <c r="L1401"/>
  <c r="K1401"/>
  <c r="J1401"/>
  <c r="I1401"/>
  <c r="H1401"/>
  <c r="G1401"/>
  <c r="F1401"/>
  <c r="E1401"/>
  <c r="L1400"/>
  <c r="K1400"/>
  <c r="J1400"/>
  <c r="I1400"/>
  <c r="H1400"/>
  <c r="G1400"/>
  <c r="F1400"/>
  <c r="E1400"/>
  <c r="L1399"/>
  <c r="K1399"/>
  <c r="J1399"/>
  <c r="I1399"/>
  <c r="H1399"/>
  <c r="G1399"/>
  <c r="F1399"/>
  <c r="E1399"/>
  <c r="L1398"/>
  <c r="K1398"/>
  <c r="J1398"/>
  <c r="I1398"/>
  <c r="H1398"/>
  <c r="G1398"/>
  <c r="F1398"/>
  <c r="E1398"/>
  <c r="L1397"/>
  <c r="K1397"/>
  <c r="J1397"/>
  <c r="I1397"/>
  <c r="H1397"/>
  <c r="G1397"/>
  <c r="F1397"/>
  <c r="E1397"/>
  <c r="L1396"/>
  <c r="K1396"/>
  <c r="J1396"/>
  <c r="I1396"/>
  <c r="H1396"/>
  <c r="G1396"/>
  <c r="F1396"/>
  <c r="E1396"/>
  <c r="L1395"/>
  <c r="K1395"/>
  <c r="J1395"/>
  <c r="I1395"/>
  <c r="H1395"/>
  <c r="G1395"/>
  <c r="F1395"/>
  <c r="E1395"/>
  <c r="L1394"/>
  <c r="K1394"/>
  <c r="J1394"/>
  <c r="I1394"/>
  <c r="H1394"/>
  <c r="G1394"/>
  <c r="F1394"/>
  <c r="E1394"/>
  <c r="L1393"/>
  <c r="K1393"/>
  <c r="J1393"/>
  <c r="I1393"/>
  <c r="H1393"/>
  <c r="G1393"/>
  <c r="F1393"/>
  <c r="E1393"/>
  <c r="L1392"/>
  <c r="K1392"/>
  <c r="J1392"/>
  <c r="I1392"/>
  <c r="H1392"/>
  <c r="G1392"/>
  <c r="F1392"/>
  <c r="E1392"/>
  <c r="L1391"/>
  <c r="K1391"/>
  <c r="J1391"/>
  <c r="I1391"/>
  <c r="H1391"/>
  <c r="G1391"/>
  <c r="F1391"/>
  <c r="E1391"/>
  <c r="L1390"/>
  <c r="K1390"/>
  <c r="J1390"/>
  <c r="I1390"/>
  <c r="H1390"/>
  <c r="G1390"/>
  <c r="F1390"/>
  <c r="E1390"/>
  <c r="L1389"/>
  <c r="K1389"/>
  <c r="J1389"/>
  <c r="I1389"/>
  <c r="H1389"/>
  <c r="G1389"/>
  <c r="F1389"/>
  <c r="E1389"/>
  <c r="L1388"/>
  <c r="K1388"/>
  <c r="J1388"/>
  <c r="I1388"/>
  <c r="H1388"/>
  <c r="G1388"/>
  <c r="F1388"/>
  <c r="E1388"/>
  <c r="L1387"/>
  <c r="K1387"/>
  <c r="J1387"/>
  <c r="I1387"/>
  <c r="H1387"/>
  <c r="G1387"/>
  <c r="F1387"/>
  <c r="E1387"/>
  <c r="L1386"/>
  <c r="K1386"/>
  <c r="J1386"/>
  <c r="I1386"/>
  <c r="H1386"/>
  <c r="G1386"/>
  <c r="F1386"/>
  <c r="E1386"/>
  <c r="L1385"/>
  <c r="K1385"/>
  <c r="J1385"/>
  <c r="I1385"/>
  <c r="H1385"/>
  <c r="G1385"/>
  <c r="F1385"/>
  <c r="E1385"/>
  <c r="L1384"/>
  <c r="K1384"/>
  <c r="J1384"/>
  <c r="I1384"/>
  <c r="H1384"/>
  <c r="G1384"/>
  <c r="F1384"/>
  <c r="E1384"/>
  <c r="L1383"/>
  <c r="K1383"/>
  <c r="J1383"/>
  <c r="I1383"/>
  <c r="H1383"/>
  <c r="G1383"/>
  <c r="F1383"/>
  <c r="E1383"/>
  <c r="L1382"/>
  <c r="K1382"/>
  <c r="J1382"/>
  <c r="I1382"/>
  <c r="H1382"/>
  <c r="G1382"/>
  <c r="F1382"/>
  <c r="E1382"/>
  <c r="L1381"/>
  <c r="K1381"/>
  <c r="J1381"/>
  <c r="I1381"/>
  <c r="H1381"/>
  <c r="G1381"/>
  <c r="F1381"/>
  <c r="E1381"/>
  <c r="L1380"/>
  <c r="K1380"/>
  <c r="J1380"/>
  <c r="I1380"/>
  <c r="H1380"/>
  <c r="G1380"/>
  <c r="F1380"/>
  <c r="E1380"/>
  <c r="L1379"/>
  <c r="K1379"/>
  <c r="J1379"/>
  <c r="I1379"/>
  <c r="H1379"/>
  <c r="G1379"/>
  <c r="F1379"/>
  <c r="E1379"/>
  <c r="L1378"/>
  <c r="K1378"/>
  <c r="J1378"/>
  <c r="I1378"/>
  <c r="H1378"/>
  <c r="G1378"/>
  <c r="F1378"/>
  <c r="E1378"/>
  <c r="L1377"/>
  <c r="K1377"/>
  <c r="J1377"/>
  <c r="I1377"/>
  <c r="H1377"/>
  <c r="G1377"/>
  <c r="F1377"/>
  <c r="E1377"/>
  <c r="L1376"/>
  <c r="K1376"/>
  <c r="J1376"/>
  <c r="I1376"/>
  <c r="H1376"/>
  <c r="G1376"/>
  <c r="F1376"/>
  <c r="E1376"/>
  <c r="L1375"/>
  <c r="K1375"/>
  <c r="J1375"/>
  <c r="I1375"/>
  <c r="H1375"/>
  <c r="G1375"/>
  <c r="F1375"/>
  <c r="E1375"/>
  <c r="L1374"/>
  <c r="K1374"/>
  <c r="J1374"/>
  <c r="I1374"/>
  <c r="H1374"/>
  <c r="G1374"/>
  <c r="F1374"/>
  <c r="E1374"/>
  <c r="L1373"/>
  <c r="K1373"/>
  <c r="J1373"/>
  <c r="I1373"/>
  <c r="H1373"/>
  <c r="G1373"/>
  <c r="F1373"/>
  <c r="E1373"/>
  <c r="L1372"/>
  <c r="K1372"/>
  <c r="J1372"/>
  <c r="I1372"/>
  <c r="H1372"/>
  <c r="G1372"/>
  <c r="F1372"/>
  <c r="E1372"/>
  <c r="L1371"/>
  <c r="K1371"/>
  <c r="J1371"/>
  <c r="I1371"/>
  <c r="H1371"/>
  <c r="G1371"/>
  <c r="F1371"/>
  <c r="E1371"/>
  <c r="L1370"/>
  <c r="K1370"/>
  <c r="J1370"/>
  <c r="I1370"/>
  <c r="H1370"/>
  <c r="G1370"/>
  <c r="F1370"/>
  <c r="E1370"/>
  <c r="L1369"/>
  <c r="K1369"/>
  <c r="J1369"/>
  <c r="I1369"/>
  <c r="H1369"/>
  <c r="G1369"/>
  <c r="F1369"/>
  <c r="E1369"/>
  <c r="L1368"/>
  <c r="K1368"/>
  <c r="J1368"/>
  <c r="I1368"/>
  <c r="H1368"/>
  <c r="G1368"/>
  <c r="F1368"/>
  <c r="E1368"/>
  <c r="L1367"/>
  <c r="K1367"/>
  <c r="J1367"/>
  <c r="I1367"/>
  <c r="H1367"/>
  <c r="G1367"/>
  <c r="F1367"/>
  <c r="E1367"/>
  <c r="L1366"/>
  <c r="K1366"/>
  <c r="J1366"/>
  <c r="I1366"/>
  <c r="H1366"/>
  <c r="G1366"/>
  <c r="F1366"/>
  <c r="E1366"/>
  <c r="L1365"/>
  <c r="K1365"/>
  <c r="J1365"/>
  <c r="I1365"/>
  <c r="H1365"/>
  <c r="G1365"/>
  <c r="F1365"/>
  <c r="E1365"/>
  <c r="L1364"/>
  <c r="K1364"/>
  <c r="J1364"/>
  <c r="I1364"/>
  <c r="H1364"/>
  <c r="G1364"/>
  <c r="F1364"/>
  <c r="E1364"/>
  <c r="L1363"/>
  <c r="K1363"/>
  <c r="J1363"/>
  <c r="I1363"/>
  <c r="H1363"/>
  <c r="G1363"/>
  <c r="F1363"/>
  <c r="E1363"/>
  <c r="L1362"/>
  <c r="K1362"/>
  <c r="J1362"/>
  <c r="I1362"/>
  <c r="H1362"/>
  <c r="G1362"/>
  <c r="F1362"/>
  <c r="E1362"/>
  <c r="L1361"/>
  <c r="K1361"/>
  <c r="J1361"/>
  <c r="I1361"/>
  <c r="H1361"/>
  <c r="G1361"/>
  <c r="F1361"/>
  <c r="E1361"/>
  <c r="L1360"/>
  <c r="K1360"/>
  <c r="J1360"/>
  <c r="I1360"/>
  <c r="H1360"/>
  <c r="G1360"/>
  <c r="F1360"/>
  <c r="E1360"/>
  <c r="L1359"/>
  <c r="K1359"/>
  <c r="J1359"/>
  <c r="I1359"/>
  <c r="H1359"/>
  <c r="G1359"/>
  <c r="F1359"/>
  <c r="E1359"/>
  <c r="L1358"/>
  <c r="K1358"/>
  <c r="J1358"/>
  <c r="I1358"/>
  <c r="H1358"/>
  <c r="G1358"/>
  <c r="F1358"/>
  <c r="E1358"/>
  <c r="L1357"/>
  <c r="K1357"/>
  <c r="J1357"/>
  <c r="I1357"/>
  <c r="H1357"/>
  <c r="G1357"/>
  <c r="F1357"/>
  <c r="E1357"/>
  <c r="L1356"/>
  <c r="K1356"/>
  <c r="J1356"/>
  <c r="I1356"/>
  <c r="H1356"/>
  <c r="G1356"/>
  <c r="F1356"/>
  <c r="E1356"/>
  <c r="L1355"/>
  <c r="K1355"/>
  <c r="J1355"/>
  <c r="I1355"/>
  <c r="H1355"/>
  <c r="G1355"/>
  <c r="F1355"/>
  <c r="E1355"/>
  <c r="L1354"/>
  <c r="K1354"/>
  <c r="J1354"/>
  <c r="I1354"/>
  <c r="H1354"/>
  <c r="G1354"/>
  <c r="F1354"/>
  <c r="E1354"/>
  <c r="L1353"/>
  <c r="K1353"/>
  <c r="J1353"/>
  <c r="I1353"/>
  <c r="H1353"/>
  <c r="G1353"/>
  <c r="F1353"/>
  <c r="E1353"/>
  <c r="L1352"/>
  <c r="K1352"/>
  <c r="J1352"/>
  <c r="I1352"/>
  <c r="H1352"/>
  <c r="G1352"/>
  <c r="F1352"/>
  <c r="E1352"/>
  <c r="L1351"/>
  <c r="K1351"/>
  <c r="J1351"/>
  <c r="I1351"/>
  <c r="H1351"/>
  <c r="G1351"/>
  <c r="F1351"/>
  <c r="E1351"/>
  <c r="L1350"/>
  <c r="K1350"/>
  <c r="J1350"/>
  <c r="I1350"/>
  <c r="H1350"/>
  <c r="G1350"/>
  <c r="F1350"/>
  <c r="E1350"/>
  <c r="L1349"/>
  <c r="K1349"/>
  <c r="J1349"/>
  <c r="I1349"/>
  <c r="H1349"/>
  <c r="G1349"/>
  <c r="F1349"/>
  <c r="E1349"/>
  <c r="L1348"/>
  <c r="K1348"/>
  <c r="J1348"/>
  <c r="I1348"/>
  <c r="H1348"/>
  <c r="G1348"/>
  <c r="F1348"/>
  <c r="E1348"/>
  <c r="L1347"/>
  <c r="K1347"/>
  <c r="J1347"/>
  <c r="I1347"/>
  <c r="H1347"/>
  <c r="G1347"/>
  <c r="F1347"/>
  <c r="E1347"/>
  <c r="L1346"/>
  <c r="K1346"/>
  <c r="J1346"/>
  <c r="I1346"/>
  <c r="H1346"/>
  <c r="G1346"/>
  <c r="F1346"/>
  <c r="E1346"/>
  <c r="L1345"/>
  <c r="K1345"/>
  <c r="J1345"/>
  <c r="I1345"/>
  <c r="H1345"/>
  <c r="G1345"/>
  <c r="F1345"/>
  <c r="E1345"/>
  <c r="L1344"/>
  <c r="K1344"/>
  <c r="J1344"/>
  <c r="I1344"/>
  <c r="H1344"/>
  <c r="G1344"/>
  <c r="F1344"/>
  <c r="E1344"/>
  <c r="L1343"/>
  <c r="K1343"/>
  <c r="J1343"/>
  <c r="I1343"/>
  <c r="H1343"/>
  <c r="G1343"/>
  <c r="F1343"/>
  <c r="E1343"/>
  <c r="L1342"/>
  <c r="K1342"/>
  <c r="J1342"/>
  <c r="I1342"/>
  <c r="H1342"/>
  <c r="G1342"/>
  <c r="F1342"/>
  <c r="E1342"/>
  <c r="L1341"/>
  <c r="K1341"/>
  <c r="J1341"/>
  <c r="I1341"/>
  <c r="H1341"/>
  <c r="G1341"/>
  <c r="F1341"/>
  <c r="E1341"/>
  <c r="L1340"/>
  <c r="K1340"/>
  <c r="J1340"/>
  <c r="I1340"/>
  <c r="H1340"/>
  <c r="G1340"/>
  <c r="F1340"/>
  <c r="E1340"/>
  <c r="L1339"/>
  <c r="K1339"/>
  <c r="J1339"/>
  <c r="I1339"/>
  <c r="H1339"/>
  <c r="G1339"/>
  <c r="F1339"/>
  <c r="E1339"/>
  <c r="L1338"/>
  <c r="K1338"/>
  <c r="J1338"/>
  <c r="I1338"/>
  <c r="H1338"/>
  <c r="G1338"/>
  <c r="F1338"/>
  <c r="E1338"/>
  <c r="L1337"/>
  <c r="K1337"/>
  <c r="J1337"/>
  <c r="I1337"/>
  <c r="H1337"/>
  <c r="G1337"/>
  <c r="F1337"/>
  <c r="E1337"/>
  <c r="L1336"/>
  <c r="K1336"/>
  <c r="J1336"/>
  <c r="I1336"/>
  <c r="H1336"/>
  <c r="G1336"/>
  <c r="F1336"/>
  <c r="E1336"/>
  <c r="L1335"/>
  <c r="K1335"/>
  <c r="J1335"/>
  <c r="I1335"/>
  <c r="H1335"/>
  <c r="G1335"/>
  <c r="F1335"/>
  <c r="E1335"/>
  <c r="L1334"/>
  <c r="K1334"/>
  <c r="J1334"/>
  <c r="I1334"/>
  <c r="H1334"/>
  <c r="G1334"/>
  <c r="F1334"/>
  <c r="E1334"/>
  <c r="L1333"/>
  <c r="K1333"/>
  <c r="J1333"/>
  <c r="I1333"/>
  <c r="H1333"/>
  <c r="G1333"/>
  <c r="F1333"/>
  <c r="E1333"/>
  <c r="L1332"/>
  <c r="K1332"/>
  <c r="J1332"/>
  <c r="I1332"/>
  <c r="H1332"/>
  <c r="G1332"/>
  <c r="F1332"/>
  <c r="E1332"/>
  <c r="L1331"/>
  <c r="K1331"/>
  <c r="J1331"/>
  <c r="I1331"/>
  <c r="H1331"/>
  <c r="G1331"/>
  <c r="F1331"/>
  <c r="E1331"/>
  <c r="L1330"/>
  <c r="K1330"/>
  <c r="J1330"/>
  <c r="I1330"/>
  <c r="H1330"/>
  <c r="G1330"/>
  <c r="F1330"/>
  <c r="E1330"/>
  <c r="L1329"/>
  <c r="K1329"/>
  <c r="J1329"/>
  <c r="I1329"/>
  <c r="H1329"/>
  <c r="G1329"/>
  <c r="F1329"/>
  <c r="E1329"/>
  <c r="L1328"/>
  <c r="K1328"/>
  <c r="J1328"/>
  <c r="I1328"/>
  <c r="H1328"/>
  <c r="G1328"/>
  <c r="F1328"/>
  <c r="E1328"/>
  <c r="L1327"/>
  <c r="K1327"/>
  <c r="J1327"/>
  <c r="I1327"/>
  <c r="H1327"/>
  <c r="G1327"/>
  <c r="F1327"/>
  <c r="E1327"/>
  <c r="L1326"/>
  <c r="K1326"/>
  <c r="J1326"/>
  <c r="I1326"/>
  <c r="H1326"/>
  <c r="G1326"/>
  <c r="F1326"/>
  <c r="E1326"/>
  <c r="L1325"/>
  <c r="K1325"/>
  <c r="J1325"/>
  <c r="I1325"/>
  <c r="H1325"/>
  <c r="G1325"/>
  <c r="F1325"/>
  <c r="E1325"/>
  <c r="L1324"/>
  <c r="K1324"/>
  <c r="J1324"/>
  <c r="I1324"/>
  <c r="H1324"/>
  <c r="G1324"/>
  <c r="F1324"/>
  <c r="E1324"/>
  <c r="L1323"/>
  <c r="K1323"/>
  <c r="J1323"/>
  <c r="I1323"/>
  <c r="H1323"/>
  <c r="G1323"/>
  <c r="F1323"/>
  <c r="E1323"/>
  <c r="L1322"/>
  <c r="K1322"/>
  <c r="J1322"/>
  <c r="I1322"/>
  <c r="H1322"/>
  <c r="G1322"/>
  <c r="F1322"/>
  <c r="E1322"/>
  <c r="L1321"/>
  <c r="K1321"/>
  <c r="J1321"/>
  <c r="I1321"/>
  <c r="H1321"/>
  <c r="G1321"/>
  <c r="F1321"/>
  <c r="E1321"/>
  <c r="L1320"/>
  <c r="K1320"/>
  <c r="J1320"/>
  <c r="I1320"/>
  <c r="H1320"/>
  <c r="G1320"/>
  <c r="F1320"/>
  <c r="E1320"/>
  <c r="L1319"/>
  <c r="K1319"/>
  <c r="J1319"/>
  <c r="I1319"/>
  <c r="H1319"/>
  <c r="G1319"/>
  <c r="F1319"/>
  <c r="E1319"/>
  <c r="L1318"/>
  <c r="K1318"/>
  <c r="J1318"/>
  <c r="I1318"/>
  <c r="H1318"/>
  <c r="G1318"/>
  <c r="F1318"/>
  <c r="E1318"/>
  <c r="L1317"/>
  <c r="K1317"/>
  <c r="J1317"/>
  <c r="I1317"/>
  <c r="H1317"/>
  <c r="G1317"/>
  <c r="F1317"/>
  <c r="E1317"/>
  <c r="L1316"/>
  <c r="K1316"/>
  <c r="J1316"/>
  <c r="I1316"/>
  <c r="H1316"/>
  <c r="G1316"/>
  <c r="F1316"/>
  <c r="E1316"/>
  <c r="L1315"/>
  <c r="K1315"/>
  <c r="J1315"/>
  <c r="I1315"/>
  <c r="H1315"/>
  <c r="G1315"/>
  <c r="F1315"/>
  <c r="E1315"/>
  <c r="L1314"/>
  <c r="K1314"/>
  <c r="J1314"/>
  <c r="I1314"/>
  <c r="H1314"/>
  <c r="G1314"/>
  <c r="F1314"/>
  <c r="E1314"/>
  <c r="L1313"/>
  <c r="K1313"/>
  <c r="J1313"/>
  <c r="I1313"/>
  <c r="H1313"/>
  <c r="G1313"/>
  <c r="F1313"/>
  <c r="E1313"/>
  <c r="L1312"/>
  <c r="K1312"/>
  <c r="J1312"/>
  <c r="I1312"/>
  <c r="H1312"/>
  <c r="G1312"/>
  <c r="F1312"/>
  <c r="E1312"/>
  <c r="L1311"/>
  <c r="K1311"/>
  <c r="J1311"/>
  <c r="I1311"/>
  <c r="H1311"/>
  <c r="G1311"/>
  <c r="F1311"/>
  <c r="E1311"/>
  <c r="L1310"/>
  <c r="K1310"/>
  <c r="J1310"/>
  <c r="I1310"/>
  <c r="H1310"/>
  <c r="G1310"/>
  <c r="F1310"/>
  <c r="E1310"/>
  <c r="L1309"/>
  <c r="K1309"/>
  <c r="J1309"/>
  <c r="I1309"/>
  <c r="H1309"/>
  <c r="G1309"/>
  <c r="F1309"/>
  <c r="E1309"/>
  <c r="L1308"/>
  <c r="K1308"/>
  <c r="J1308"/>
  <c r="I1308"/>
  <c r="H1308"/>
  <c r="G1308"/>
  <c r="F1308"/>
  <c r="E1308"/>
  <c r="L1307"/>
  <c r="K1307"/>
  <c r="J1307"/>
  <c r="I1307"/>
  <c r="H1307"/>
  <c r="G1307"/>
  <c r="F1307"/>
  <c r="E1307"/>
  <c r="L1306"/>
  <c r="K1306"/>
  <c r="J1306"/>
  <c r="I1306"/>
  <c r="H1306"/>
  <c r="G1306"/>
  <c r="F1306"/>
  <c r="E1306"/>
  <c r="L1305"/>
  <c r="K1305"/>
  <c r="J1305"/>
  <c r="I1305"/>
  <c r="H1305"/>
  <c r="G1305"/>
  <c r="F1305"/>
  <c r="E1305"/>
  <c r="L1304"/>
  <c r="K1304"/>
  <c r="J1304"/>
  <c r="I1304"/>
  <c r="H1304"/>
  <c r="G1304"/>
  <c r="F1304"/>
  <c r="E1304"/>
  <c r="L1303"/>
  <c r="K1303"/>
  <c r="J1303"/>
  <c r="I1303"/>
  <c r="H1303"/>
  <c r="G1303"/>
  <c r="F1303"/>
  <c r="E1303"/>
  <c r="L1302"/>
  <c r="K1302"/>
  <c r="J1302"/>
  <c r="I1302"/>
  <c r="H1302"/>
  <c r="G1302"/>
  <c r="F1302"/>
  <c r="E1302"/>
  <c r="L1301"/>
  <c r="K1301"/>
  <c r="J1301"/>
  <c r="I1301"/>
  <c r="H1301"/>
  <c r="G1301"/>
  <c r="F1301"/>
  <c r="E1301"/>
  <c r="L1300"/>
  <c r="K1300"/>
  <c r="J1300"/>
  <c r="I1300"/>
  <c r="H1300"/>
  <c r="G1300"/>
  <c r="F1300"/>
  <c r="E1300"/>
  <c r="L1299"/>
  <c r="K1299"/>
  <c r="J1299"/>
  <c r="I1299"/>
  <c r="H1299"/>
  <c r="G1299"/>
  <c r="F1299"/>
  <c r="E1299"/>
  <c r="L1298"/>
  <c r="K1298"/>
  <c r="J1298"/>
  <c r="I1298"/>
  <c r="H1298"/>
  <c r="G1298"/>
  <c r="F1298"/>
  <c r="E1298"/>
  <c r="L1297"/>
  <c r="K1297"/>
  <c r="J1297"/>
  <c r="I1297"/>
  <c r="H1297"/>
  <c r="G1297"/>
  <c r="F1297"/>
  <c r="E1297"/>
  <c r="L1296"/>
  <c r="K1296"/>
  <c r="J1296"/>
  <c r="I1296"/>
  <c r="H1296"/>
  <c r="G1296"/>
  <c r="F1296"/>
  <c r="E1296"/>
  <c r="L1295"/>
  <c r="K1295"/>
  <c r="J1295"/>
  <c r="I1295"/>
  <c r="H1295"/>
  <c r="G1295"/>
  <c r="F1295"/>
  <c r="E1295"/>
  <c r="L1294"/>
  <c r="K1294"/>
  <c r="J1294"/>
  <c r="I1294"/>
  <c r="H1294"/>
  <c r="G1294"/>
  <c r="F1294"/>
  <c r="E1294"/>
  <c r="L1293"/>
  <c r="K1293"/>
  <c r="J1293"/>
  <c r="I1293"/>
  <c r="H1293"/>
  <c r="G1293"/>
  <c r="F1293"/>
  <c r="E1293"/>
  <c r="L1292"/>
  <c r="K1292"/>
  <c r="J1292"/>
  <c r="I1292"/>
  <c r="H1292"/>
  <c r="G1292"/>
  <c r="F1292"/>
  <c r="E1292"/>
  <c r="L1291"/>
  <c r="K1291"/>
  <c r="J1291"/>
  <c r="I1291"/>
  <c r="H1291"/>
  <c r="G1291"/>
  <c r="F1291"/>
  <c r="E1291"/>
  <c r="L1290"/>
  <c r="K1290"/>
  <c r="J1290"/>
  <c r="I1290"/>
  <c r="H1290"/>
  <c r="G1290"/>
  <c r="F1290"/>
  <c r="E1290"/>
  <c r="L1289"/>
  <c r="K1289"/>
  <c r="J1289"/>
  <c r="I1289"/>
  <c r="H1289"/>
  <c r="G1289"/>
  <c r="F1289"/>
  <c r="E1289"/>
  <c r="L1288"/>
  <c r="K1288"/>
  <c r="J1288"/>
  <c r="I1288"/>
  <c r="H1288"/>
  <c r="G1288"/>
  <c r="F1288"/>
  <c r="E1288"/>
  <c r="L1287"/>
  <c r="K1287"/>
  <c r="J1287"/>
  <c r="I1287"/>
  <c r="H1287"/>
  <c r="G1287"/>
  <c r="F1287"/>
  <c r="E1287"/>
  <c r="L1286"/>
  <c r="K1286"/>
  <c r="J1286"/>
  <c r="I1286"/>
  <c r="H1286"/>
  <c r="G1286"/>
  <c r="F1286"/>
  <c r="E1286"/>
  <c r="L1285"/>
  <c r="K1285"/>
  <c r="J1285"/>
  <c r="I1285"/>
  <c r="H1285"/>
  <c r="G1285"/>
  <c r="F1285"/>
  <c r="E1285"/>
  <c r="L1284"/>
  <c r="K1284"/>
  <c r="J1284"/>
  <c r="I1284"/>
  <c r="H1284"/>
  <c r="G1284"/>
  <c r="F1284"/>
  <c r="E1284"/>
  <c r="L1283"/>
  <c r="K1283"/>
  <c r="J1283"/>
  <c r="I1283"/>
  <c r="H1283"/>
  <c r="G1283"/>
  <c r="F1283"/>
  <c r="E1283"/>
  <c r="L1282"/>
  <c r="K1282"/>
  <c r="J1282"/>
  <c r="I1282"/>
  <c r="H1282"/>
  <c r="G1282"/>
  <c r="F1282"/>
  <c r="E1282"/>
  <c r="L1281"/>
  <c r="K1281"/>
  <c r="J1281"/>
  <c r="I1281"/>
  <c r="H1281"/>
  <c r="G1281"/>
  <c r="F1281"/>
  <c r="E1281"/>
  <c r="L1280"/>
  <c r="K1280"/>
  <c r="J1280"/>
  <c r="I1280"/>
  <c r="H1280"/>
  <c r="G1280"/>
  <c r="F1280"/>
  <c r="E1280"/>
  <c r="L1279"/>
  <c r="K1279"/>
  <c r="J1279"/>
  <c r="I1279"/>
  <c r="H1279"/>
  <c r="G1279"/>
  <c r="F1279"/>
  <c r="E1279"/>
  <c r="L1278"/>
  <c r="K1278"/>
  <c r="J1278"/>
  <c r="I1278"/>
  <c r="H1278"/>
  <c r="G1278"/>
  <c r="F1278"/>
  <c r="E1278"/>
  <c r="L1277"/>
  <c r="K1277"/>
  <c r="J1277"/>
  <c r="I1277"/>
  <c r="H1277"/>
  <c r="G1277"/>
  <c r="F1277"/>
  <c r="E1277"/>
  <c r="L1276"/>
  <c r="K1276"/>
  <c r="J1276"/>
  <c r="I1276"/>
  <c r="H1276"/>
  <c r="G1276"/>
  <c r="F1276"/>
  <c r="E1276"/>
  <c r="L1275"/>
  <c r="K1275"/>
  <c r="J1275"/>
  <c r="I1275"/>
  <c r="H1275"/>
  <c r="G1275"/>
  <c r="F1275"/>
  <c r="E1275"/>
  <c r="L1274"/>
  <c r="K1274"/>
  <c r="J1274"/>
  <c r="I1274"/>
  <c r="H1274"/>
  <c r="G1274"/>
  <c r="F1274"/>
  <c r="E1274"/>
  <c r="L1273"/>
  <c r="K1273"/>
  <c r="J1273"/>
  <c r="I1273"/>
  <c r="H1273"/>
  <c r="G1273"/>
  <c r="F1273"/>
  <c r="E1273"/>
  <c r="L1272"/>
  <c r="K1272"/>
  <c r="J1272"/>
  <c r="I1272"/>
  <c r="H1272"/>
  <c r="G1272"/>
  <c r="F1272"/>
  <c r="E1272"/>
  <c r="L1271"/>
  <c r="K1271"/>
  <c r="J1271"/>
  <c r="I1271"/>
  <c r="H1271"/>
  <c r="G1271"/>
  <c r="F1271"/>
  <c r="E1271"/>
  <c r="L1270"/>
  <c r="K1270"/>
  <c r="J1270"/>
  <c r="I1270"/>
  <c r="H1270"/>
  <c r="G1270"/>
  <c r="F1270"/>
  <c r="E1270"/>
  <c r="L1269"/>
  <c r="K1269"/>
  <c r="J1269"/>
  <c r="I1269"/>
  <c r="H1269"/>
  <c r="G1269"/>
  <c r="F1269"/>
  <c r="E1269"/>
  <c r="L1268"/>
  <c r="K1268"/>
  <c r="J1268"/>
  <c r="I1268"/>
  <c r="H1268"/>
  <c r="G1268"/>
  <c r="F1268"/>
  <c r="E1268"/>
  <c r="L1267"/>
  <c r="K1267"/>
  <c r="J1267"/>
  <c r="I1267"/>
  <c r="H1267"/>
  <c r="G1267"/>
  <c r="F1267"/>
  <c r="E1267"/>
  <c r="L1266"/>
  <c r="K1266"/>
  <c r="J1266"/>
  <c r="I1266"/>
  <c r="H1266"/>
  <c r="G1266"/>
  <c r="F1266"/>
  <c r="E1266"/>
  <c r="L1265"/>
  <c r="K1265"/>
  <c r="J1265"/>
  <c r="I1265"/>
  <c r="H1265"/>
  <c r="G1265"/>
  <c r="F1265"/>
  <c r="E1265"/>
  <c r="L1264"/>
  <c r="K1264"/>
  <c r="J1264"/>
  <c r="I1264"/>
  <c r="H1264"/>
  <c r="G1264"/>
  <c r="F1264"/>
  <c r="E1264"/>
  <c r="L1263"/>
  <c r="K1263"/>
  <c r="J1263"/>
  <c r="I1263"/>
  <c r="H1263"/>
  <c r="G1263"/>
  <c r="F1263"/>
  <c r="E1263"/>
  <c r="L1262"/>
  <c r="K1262"/>
  <c r="J1262"/>
  <c r="I1262"/>
  <c r="H1262"/>
  <c r="G1262"/>
  <c r="F1262"/>
  <c r="E1262"/>
  <c r="L1261"/>
  <c r="K1261"/>
  <c r="J1261"/>
  <c r="I1261"/>
  <c r="H1261"/>
  <c r="G1261"/>
  <c r="F1261"/>
  <c r="E1261"/>
  <c r="L1260"/>
  <c r="K1260"/>
  <c r="J1260"/>
  <c r="I1260"/>
  <c r="H1260"/>
  <c r="G1260"/>
  <c r="F1260"/>
  <c r="E1260"/>
  <c r="L1259"/>
  <c r="K1259"/>
  <c r="J1259"/>
  <c r="I1259"/>
  <c r="H1259"/>
  <c r="G1259"/>
  <c r="F1259"/>
  <c r="E1259"/>
  <c r="L1258"/>
  <c r="K1258"/>
  <c r="J1258"/>
  <c r="I1258"/>
  <c r="H1258"/>
  <c r="G1258"/>
  <c r="F1258"/>
  <c r="E1258"/>
  <c r="L1257"/>
  <c r="K1257"/>
  <c r="J1257"/>
  <c r="I1257"/>
  <c r="H1257"/>
  <c r="G1257"/>
  <c r="F1257"/>
  <c r="E1257"/>
  <c r="L1256"/>
  <c r="K1256"/>
  <c r="J1256"/>
  <c r="I1256"/>
  <c r="H1256"/>
  <c r="G1256"/>
  <c r="F1256"/>
  <c r="E1256"/>
  <c r="L1255"/>
  <c r="K1255"/>
  <c r="J1255"/>
  <c r="I1255"/>
  <c r="H1255"/>
  <c r="G1255"/>
  <c r="F1255"/>
  <c r="E1255"/>
  <c r="L1254"/>
  <c r="K1254"/>
  <c r="J1254"/>
  <c r="I1254"/>
  <c r="H1254"/>
  <c r="G1254"/>
  <c r="F1254"/>
  <c r="E1254"/>
  <c r="L1253"/>
  <c r="K1253"/>
  <c r="J1253"/>
  <c r="I1253"/>
  <c r="H1253"/>
  <c r="G1253"/>
  <c r="F1253"/>
  <c r="E1253"/>
  <c r="L1252"/>
  <c r="K1252"/>
  <c r="J1252"/>
  <c r="I1252"/>
  <c r="H1252"/>
  <c r="G1252"/>
  <c r="F1252"/>
  <c r="E1252"/>
  <c r="L1251"/>
  <c r="K1251"/>
  <c r="J1251"/>
  <c r="I1251"/>
  <c r="H1251"/>
  <c r="G1251"/>
  <c r="F1251"/>
  <c r="E1251"/>
  <c r="L1250"/>
  <c r="K1250"/>
  <c r="J1250"/>
  <c r="I1250"/>
  <c r="H1250"/>
  <c r="G1250"/>
  <c r="F1250"/>
  <c r="E1250"/>
  <c r="L1249"/>
  <c r="K1249"/>
  <c r="J1249"/>
  <c r="I1249"/>
  <c r="H1249"/>
  <c r="G1249"/>
  <c r="F1249"/>
  <c r="E1249"/>
  <c r="L1248"/>
  <c r="K1248"/>
  <c r="J1248"/>
  <c r="I1248"/>
  <c r="H1248"/>
  <c r="G1248"/>
  <c r="F1248"/>
  <c r="E1248"/>
  <c r="L1247"/>
  <c r="K1247"/>
  <c r="J1247"/>
  <c r="I1247"/>
  <c r="H1247"/>
  <c r="G1247"/>
  <c r="F1247"/>
  <c r="E1247"/>
  <c r="L1246"/>
  <c r="K1246"/>
  <c r="J1246"/>
  <c r="I1246"/>
  <c r="H1246"/>
  <c r="G1246"/>
  <c r="F1246"/>
  <c r="E1246"/>
  <c r="L1245"/>
  <c r="K1245"/>
  <c r="J1245"/>
  <c r="I1245"/>
  <c r="H1245"/>
  <c r="G1245"/>
  <c r="F1245"/>
  <c r="E1245"/>
  <c r="L1244"/>
  <c r="K1244"/>
  <c r="J1244"/>
  <c r="I1244"/>
  <c r="H1244"/>
  <c r="G1244"/>
  <c r="F1244"/>
  <c r="E1244"/>
  <c r="L1243"/>
  <c r="K1243"/>
  <c r="J1243"/>
  <c r="I1243"/>
  <c r="H1243"/>
  <c r="G1243"/>
  <c r="F1243"/>
  <c r="E1243"/>
  <c r="L1242"/>
  <c r="K1242"/>
  <c r="J1242"/>
  <c r="I1242"/>
  <c r="H1242"/>
  <c r="G1242"/>
  <c r="F1242"/>
  <c r="E1242"/>
  <c r="L1241"/>
  <c r="K1241"/>
  <c r="J1241"/>
  <c r="I1241"/>
  <c r="H1241"/>
  <c r="G1241"/>
  <c r="F1241"/>
  <c r="E1241"/>
  <c r="L1240"/>
  <c r="K1240"/>
  <c r="J1240"/>
  <c r="I1240"/>
  <c r="H1240"/>
  <c r="G1240"/>
  <c r="F1240"/>
  <c r="E1240"/>
  <c r="L1239"/>
  <c r="K1239"/>
  <c r="J1239"/>
  <c r="I1239"/>
  <c r="H1239"/>
  <c r="G1239"/>
  <c r="F1239"/>
  <c r="E1239"/>
  <c r="L1238"/>
  <c r="K1238"/>
  <c r="J1238"/>
  <c r="I1238"/>
  <c r="H1238"/>
  <c r="G1238"/>
  <c r="F1238"/>
  <c r="E1238"/>
  <c r="L1237"/>
  <c r="K1237"/>
  <c r="J1237"/>
  <c r="I1237"/>
  <c r="H1237"/>
  <c r="G1237"/>
  <c r="F1237"/>
  <c r="E1237"/>
  <c r="L1236"/>
  <c r="K1236"/>
  <c r="J1236"/>
  <c r="I1236"/>
  <c r="H1236"/>
  <c r="G1236"/>
  <c r="F1236"/>
  <c r="E1236"/>
  <c r="L1235"/>
  <c r="K1235"/>
  <c r="J1235"/>
  <c r="I1235"/>
  <c r="H1235"/>
  <c r="G1235"/>
  <c r="F1235"/>
  <c r="E1235"/>
  <c r="L1234"/>
  <c r="K1234"/>
  <c r="J1234"/>
  <c r="I1234"/>
  <c r="H1234"/>
  <c r="G1234"/>
  <c r="F1234"/>
  <c r="E1234"/>
  <c r="L1233"/>
  <c r="K1233"/>
  <c r="J1233"/>
  <c r="I1233"/>
  <c r="H1233"/>
  <c r="G1233"/>
  <c r="F1233"/>
  <c r="E1233"/>
  <c r="L1232"/>
  <c r="K1232"/>
  <c r="J1232"/>
  <c r="I1232"/>
  <c r="H1232"/>
  <c r="G1232"/>
  <c r="F1232"/>
  <c r="E1232"/>
  <c r="L1231"/>
  <c r="K1231"/>
  <c r="J1231"/>
  <c r="I1231"/>
  <c r="H1231"/>
  <c r="G1231"/>
  <c r="F1231"/>
  <c r="E1231"/>
  <c r="L1230"/>
  <c r="K1230"/>
  <c r="J1230"/>
  <c r="I1230"/>
  <c r="H1230"/>
  <c r="G1230"/>
  <c r="F1230"/>
  <c r="E1230"/>
  <c r="L1229"/>
  <c r="K1229"/>
  <c r="J1229"/>
  <c r="I1229"/>
  <c r="H1229"/>
  <c r="G1229"/>
  <c r="F1229"/>
  <c r="E1229"/>
  <c r="L1228"/>
  <c r="K1228"/>
  <c r="J1228"/>
  <c r="I1228"/>
  <c r="H1228"/>
  <c r="G1228"/>
  <c r="F1228"/>
  <c r="E1228"/>
  <c r="L1227"/>
  <c r="K1227"/>
  <c r="J1227"/>
  <c r="I1227"/>
  <c r="H1227"/>
  <c r="G1227"/>
  <c r="F1227"/>
  <c r="E1227"/>
  <c r="L1226"/>
  <c r="K1226"/>
  <c r="J1226"/>
  <c r="I1226"/>
  <c r="H1226"/>
  <c r="G1226"/>
  <c r="F1226"/>
  <c r="E1226"/>
  <c r="L1225"/>
  <c r="K1225"/>
  <c r="J1225"/>
  <c r="I1225"/>
  <c r="H1225"/>
  <c r="G1225"/>
  <c r="F1225"/>
  <c r="E1225"/>
  <c r="L1224"/>
  <c r="K1224"/>
  <c r="J1224"/>
  <c r="I1224"/>
  <c r="H1224"/>
  <c r="G1224"/>
  <c r="F1224"/>
  <c r="E1224"/>
  <c r="L1223"/>
  <c r="K1223"/>
  <c r="J1223"/>
  <c r="I1223"/>
  <c r="H1223"/>
  <c r="G1223"/>
  <c r="F1223"/>
  <c r="E1223"/>
  <c r="L1222"/>
  <c r="K1222"/>
  <c r="J1222"/>
  <c r="I1222"/>
  <c r="H1222"/>
  <c r="G1222"/>
  <c r="F1222"/>
  <c r="E1222"/>
  <c r="L1221"/>
  <c r="K1221"/>
  <c r="J1221"/>
  <c r="I1221"/>
  <c r="H1221"/>
  <c r="G1221"/>
  <c r="F1221"/>
  <c r="E1221"/>
  <c r="L1220"/>
  <c r="K1220"/>
  <c r="J1220"/>
  <c r="I1220"/>
  <c r="H1220"/>
  <c r="G1220"/>
  <c r="F1220"/>
  <c r="E1220"/>
  <c r="L1219"/>
  <c r="K1219"/>
  <c r="J1219"/>
  <c r="I1219"/>
  <c r="H1219"/>
  <c r="G1219"/>
  <c r="F1219"/>
  <c r="E1219"/>
  <c r="L1218"/>
  <c r="K1218"/>
  <c r="J1218"/>
  <c r="I1218"/>
  <c r="H1218"/>
  <c r="G1218"/>
  <c r="F1218"/>
  <c r="E1218"/>
  <c r="L1217"/>
  <c r="K1217"/>
  <c r="J1217"/>
  <c r="I1217"/>
  <c r="H1217"/>
  <c r="G1217"/>
  <c r="F1217"/>
  <c r="E1217"/>
  <c r="L1216"/>
  <c r="K1216"/>
  <c r="J1216"/>
  <c r="I1216"/>
  <c r="H1216"/>
  <c r="G1216"/>
  <c r="F1216"/>
  <c r="E1216"/>
  <c r="L1215"/>
  <c r="K1215"/>
  <c r="J1215"/>
  <c r="I1215"/>
  <c r="H1215"/>
  <c r="G1215"/>
  <c r="F1215"/>
  <c r="E1215"/>
  <c r="L1214"/>
  <c r="K1214"/>
  <c r="J1214"/>
  <c r="I1214"/>
  <c r="H1214"/>
  <c r="G1214"/>
  <c r="F1214"/>
  <c r="E1214"/>
  <c r="L1213"/>
  <c r="K1213"/>
  <c r="J1213"/>
  <c r="I1213"/>
  <c r="H1213"/>
  <c r="G1213"/>
  <c r="F1213"/>
  <c r="E1213"/>
  <c r="L1212"/>
  <c r="K1212"/>
  <c r="J1212"/>
  <c r="I1212"/>
  <c r="H1212"/>
  <c r="G1212"/>
  <c r="F1212"/>
  <c r="E1212"/>
  <c r="L1211"/>
  <c r="K1211"/>
  <c r="J1211"/>
  <c r="I1211"/>
  <c r="H1211"/>
  <c r="G1211"/>
  <c r="F1211"/>
  <c r="E1211"/>
  <c r="L1210"/>
  <c r="K1210"/>
  <c r="J1210"/>
  <c r="I1210"/>
  <c r="H1210"/>
  <c r="G1210"/>
  <c r="F1210"/>
  <c r="E1210"/>
  <c r="L1209"/>
  <c r="K1209"/>
  <c r="J1209"/>
  <c r="I1209"/>
  <c r="H1209"/>
  <c r="G1209"/>
  <c r="F1209"/>
  <c r="E1209"/>
  <c r="L1208"/>
  <c r="K1208"/>
  <c r="J1208"/>
  <c r="I1208"/>
  <c r="H1208"/>
  <c r="G1208"/>
  <c r="F1208"/>
  <c r="E1208"/>
  <c r="L1207"/>
  <c r="K1207"/>
  <c r="J1207"/>
  <c r="I1207"/>
  <c r="H1207"/>
  <c r="G1207"/>
  <c r="F1207"/>
  <c r="E1207"/>
  <c r="L1206"/>
  <c r="K1206"/>
  <c r="J1206"/>
  <c r="I1206"/>
  <c r="H1206"/>
  <c r="G1206"/>
  <c r="F1206"/>
  <c r="E1206"/>
  <c r="L1205"/>
  <c r="K1205"/>
  <c r="J1205"/>
  <c r="I1205"/>
  <c r="H1205"/>
  <c r="G1205"/>
  <c r="F1205"/>
  <c r="E1205"/>
  <c r="L1204"/>
  <c r="K1204"/>
  <c r="J1204"/>
  <c r="I1204"/>
  <c r="H1204"/>
  <c r="G1204"/>
  <c r="F1204"/>
  <c r="E1204"/>
  <c r="L1203"/>
  <c r="K1203"/>
  <c r="J1203"/>
  <c r="I1203"/>
  <c r="H1203"/>
  <c r="G1203"/>
  <c r="F1203"/>
  <c r="E1203"/>
  <c r="L1202"/>
  <c r="K1202"/>
  <c r="J1202"/>
  <c r="I1202"/>
  <c r="H1202"/>
  <c r="G1202"/>
  <c r="F1202"/>
  <c r="E1202"/>
  <c r="L1201"/>
  <c r="K1201"/>
  <c r="J1201"/>
  <c r="I1201"/>
  <c r="H1201"/>
  <c r="G1201"/>
  <c r="F1201"/>
  <c r="E1201"/>
  <c r="L1200"/>
  <c r="K1200"/>
  <c r="J1200"/>
  <c r="I1200"/>
  <c r="H1200"/>
  <c r="G1200"/>
  <c r="F1200"/>
  <c r="E1200"/>
  <c r="L1199"/>
  <c r="K1199"/>
  <c r="J1199"/>
  <c r="I1199"/>
  <c r="H1199"/>
  <c r="G1199"/>
  <c r="F1199"/>
  <c r="E1199"/>
  <c r="L1198"/>
  <c r="K1198"/>
  <c r="J1198"/>
  <c r="I1198"/>
  <c r="H1198"/>
  <c r="G1198"/>
  <c r="F1198"/>
  <c r="E1198"/>
  <c r="L1197"/>
  <c r="K1197"/>
  <c r="J1197"/>
  <c r="I1197"/>
  <c r="H1197"/>
  <c r="G1197"/>
  <c r="F1197"/>
  <c r="E1197"/>
  <c r="L1196"/>
  <c r="K1196"/>
  <c r="J1196"/>
  <c r="I1196"/>
  <c r="H1196"/>
  <c r="G1196"/>
  <c r="F1196"/>
  <c r="E1196"/>
  <c r="L1195"/>
  <c r="K1195"/>
  <c r="J1195"/>
  <c r="I1195"/>
  <c r="H1195"/>
  <c r="G1195"/>
  <c r="F1195"/>
  <c r="E1195"/>
  <c r="L1194"/>
  <c r="K1194"/>
  <c r="J1194"/>
  <c r="I1194"/>
  <c r="H1194"/>
  <c r="G1194"/>
  <c r="F1194"/>
  <c r="E1194"/>
  <c r="L1193"/>
  <c r="K1193"/>
  <c r="J1193"/>
  <c r="I1193"/>
  <c r="H1193"/>
  <c r="G1193"/>
  <c r="F1193"/>
  <c r="E1193"/>
  <c r="L1192"/>
  <c r="K1192"/>
  <c r="J1192"/>
  <c r="I1192"/>
  <c r="H1192"/>
  <c r="G1192"/>
  <c r="F1192"/>
  <c r="E1192"/>
  <c r="L1191"/>
  <c r="K1191"/>
  <c r="J1191"/>
  <c r="I1191"/>
  <c r="H1191"/>
  <c r="G1191"/>
  <c r="F1191"/>
  <c r="E1191"/>
  <c r="L1190"/>
  <c r="K1190"/>
  <c r="J1190"/>
  <c r="I1190"/>
  <c r="H1190"/>
  <c r="G1190"/>
  <c r="F1190"/>
  <c r="E1190"/>
  <c r="L1189"/>
  <c r="K1189"/>
  <c r="J1189"/>
  <c r="I1189"/>
  <c r="H1189"/>
  <c r="G1189"/>
  <c r="F1189"/>
  <c r="E1189"/>
  <c r="L1188"/>
  <c r="K1188"/>
  <c r="J1188"/>
  <c r="I1188"/>
  <c r="H1188"/>
  <c r="G1188"/>
  <c r="F1188"/>
  <c r="E1188"/>
  <c r="L1187"/>
  <c r="K1187"/>
  <c r="J1187"/>
  <c r="I1187"/>
  <c r="H1187"/>
  <c r="G1187"/>
  <c r="F1187"/>
  <c r="E1187"/>
  <c r="L1186"/>
  <c r="K1186"/>
  <c r="J1186"/>
  <c r="I1186"/>
  <c r="H1186"/>
  <c r="G1186"/>
  <c r="F1186"/>
  <c r="E1186"/>
  <c r="L1185"/>
  <c r="K1185"/>
  <c r="J1185"/>
  <c r="I1185"/>
  <c r="H1185"/>
  <c r="G1185"/>
  <c r="F1185"/>
  <c r="E1185"/>
  <c r="L1184"/>
  <c r="K1184"/>
  <c r="J1184"/>
  <c r="I1184"/>
  <c r="H1184"/>
  <c r="G1184"/>
  <c r="F1184"/>
  <c r="E1184"/>
  <c r="L1183"/>
  <c r="K1183"/>
  <c r="J1183"/>
  <c r="I1183"/>
  <c r="H1183"/>
  <c r="G1183"/>
  <c r="F1183"/>
  <c r="E1183"/>
  <c r="L1182"/>
  <c r="K1182"/>
  <c r="J1182"/>
  <c r="I1182"/>
  <c r="H1182"/>
  <c r="G1182"/>
  <c r="F1182"/>
  <c r="E1182"/>
  <c r="L1181"/>
  <c r="K1181"/>
  <c r="J1181"/>
  <c r="I1181"/>
  <c r="H1181"/>
  <c r="G1181"/>
  <c r="F1181"/>
  <c r="E1181"/>
  <c r="L1180"/>
  <c r="K1180"/>
  <c r="J1180"/>
  <c r="I1180"/>
  <c r="H1180"/>
  <c r="G1180"/>
  <c r="F1180"/>
  <c r="E1180"/>
  <c r="L1179"/>
  <c r="K1179"/>
  <c r="J1179"/>
  <c r="I1179"/>
  <c r="H1179"/>
  <c r="G1179"/>
  <c r="F1179"/>
  <c r="E1179"/>
  <c r="L1178"/>
  <c r="K1178"/>
  <c r="J1178"/>
  <c r="I1178"/>
  <c r="H1178"/>
  <c r="G1178"/>
  <c r="F1178"/>
  <c r="E1178"/>
  <c r="L1177"/>
  <c r="K1177"/>
  <c r="J1177"/>
  <c r="I1177"/>
  <c r="H1177"/>
  <c r="G1177"/>
  <c r="F1177"/>
  <c r="E1177"/>
  <c r="L1176"/>
  <c r="K1176"/>
  <c r="J1176"/>
  <c r="I1176"/>
  <c r="H1176"/>
  <c r="G1176"/>
  <c r="F1176"/>
  <c r="E1176"/>
  <c r="L1175"/>
  <c r="K1175"/>
  <c r="J1175"/>
  <c r="I1175"/>
  <c r="H1175"/>
  <c r="G1175"/>
  <c r="F1175"/>
  <c r="E1175"/>
  <c r="L1174"/>
  <c r="K1174"/>
  <c r="J1174"/>
  <c r="I1174"/>
  <c r="H1174"/>
  <c r="G1174"/>
  <c r="F1174"/>
  <c r="E1174"/>
  <c r="L1173"/>
  <c r="K1173"/>
  <c r="J1173"/>
  <c r="I1173"/>
  <c r="H1173"/>
  <c r="G1173"/>
  <c r="F1173"/>
  <c r="E1173"/>
  <c r="L1172"/>
  <c r="K1172"/>
  <c r="J1172"/>
  <c r="I1172"/>
  <c r="H1172"/>
  <c r="G1172"/>
  <c r="F1172"/>
  <c r="E1172"/>
  <c r="L1171"/>
  <c r="K1171"/>
  <c r="J1171"/>
  <c r="I1171"/>
  <c r="H1171"/>
  <c r="G1171"/>
  <c r="F1171"/>
  <c r="E1171"/>
  <c r="L1170"/>
  <c r="K1170"/>
  <c r="J1170"/>
  <c r="I1170"/>
  <c r="H1170"/>
  <c r="G1170"/>
  <c r="F1170"/>
  <c r="E1170"/>
  <c r="L1169"/>
  <c r="K1169"/>
  <c r="J1169"/>
  <c r="I1169"/>
  <c r="H1169"/>
  <c r="G1169"/>
  <c r="F1169"/>
  <c r="E1169"/>
  <c r="L1168"/>
  <c r="K1168"/>
  <c r="J1168"/>
  <c r="I1168"/>
  <c r="H1168"/>
  <c r="G1168"/>
  <c r="F1168"/>
  <c r="E1168"/>
  <c r="L1167"/>
  <c r="K1167"/>
  <c r="J1167"/>
  <c r="I1167"/>
  <c r="H1167"/>
  <c r="G1167"/>
  <c r="F1167"/>
  <c r="E1167"/>
  <c r="L1166"/>
  <c r="K1166"/>
  <c r="J1166"/>
  <c r="I1166"/>
  <c r="H1166"/>
  <c r="G1166"/>
  <c r="F1166"/>
  <c r="E1166"/>
  <c r="L1165"/>
  <c r="K1165"/>
  <c r="J1165"/>
  <c r="I1165"/>
  <c r="H1165"/>
  <c r="G1165"/>
  <c r="F1165"/>
  <c r="E1165"/>
  <c r="L1164"/>
  <c r="K1164"/>
  <c r="J1164"/>
  <c r="I1164"/>
  <c r="H1164"/>
  <c r="G1164"/>
  <c r="F1164"/>
  <c r="E1164"/>
  <c r="L1163"/>
  <c r="K1163"/>
  <c r="J1163"/>
  <c r="I1163"/>
  <c r="H1163"/>
  <c r="G1163"/>
  <c r="F1163"/>
  <c r="E1163"/>
  <c r="L1162"/>
  <c r="K1162"/>
  <c r="J1162"/>
  <c r="I1162"/>
  <c r="H1162"/>
  <c r="G1162"/>
  <c r="F1162"/>
  <c r="E1162"/>
  <c r="L1161"/>
  <c r="K1161"/>
  <c r="J1161"/>
  <c r="I1161"/>
  <c r="H1161"/>
  <c r="G1161"/>
  <c r="F1161"/>
  <c r="E1161"/>
  <c r="L1160"/>
  <c r="K1160"/>
  <c r="J1160"/>
  <c r="I1160"/>
  <c r="H1160"/>
  <c r="G1160"/>
  <c r="F1160"/>
  <c r="E1160"/>
  <c r="L1159"/>
  <c r="K1159"/>
  <c r="J1159"/>
  <c r="I1159"/>
  <c r="H1159"/>
  <c r="G1159"/>
  <c r="F1159"/>
  <c r="E1159"/>
  <c r="L1158"/>
  <c r="K1158"/>
  <c r="J1158"/>
  <c r="I1158"/>
  <c r="H1158"/>
  <c r="G1158"/>
  <c r="F1158"/>
  <c r="E1158"/>
  <c r="L1157"/>
  <c r="K1157"/>
  <c r="J1157"/>
  <c r="I1157"/>
  <c r="H1157"/>
  <c r="G1157"/>
  <c r="F1157"/>
  <c r="E1157"/>
  <c r="L1156"/>
  <c r="K1156"/>
  <c r="J1156"/>
  <c r="I1156"/>
  <c r="H1156"/>
  <c r="G1156"/>
  <c r="F1156"/>
  <c r="E1156"/>
  <c r="L1155"/>
  <c r="K1155"/>
  <c r="J1155"/>
  <c r="I1155"/>
  <c r="H1155"/>
  <c r="G1155"/>
  <c r="F1155"/>
  <c r="E1155"/>
  <c r="L1154"/>
  <c r="K1154"/>
  <c r="J1154"/>
  <c r="I1154"/>
  <c r="H1154"/>
  <c r="G1154"/>
  <c r="F1154"/>
  <c r="E1154"/>
  <c r="L1153"/>
  <c r="K1153"/>
  <c r="J1153"/>
  <c r="I1153"/>
  <c r="H1153"/>
  <c r="G1153"/>
  <c r="F1153"/>
  <c r="E1153"/>
  <c r="L1152"/>
  <c r="K1152"/>
  <c r="J1152"/>
  <c r="I1152"/>
  <c r="H1152"/>
  <c r="G1152"/>
  <c r="F1152"/>
  <c r="E1152"/>
  <c r="L1151"/>
  <c r="K1151"/>
  <c r="J1151"/>
  <c r="I1151"/>
  <c r="H1151"/>
  <c r="G1151"/>
  <c r="F1151"/>
  <c r="E1151"/>
  <c r="L1150"/>
  <c r="K1150"/>
  <c r="J1150"/>
  <c r="I1150"/>
  <c r="H1150"/>
  <c r="G1150"/>
  <c r="F1150"/>
  <c r="E1150"/>
  <c r="L1149"/>
  <c r="K1149"/>
  <c r="J1149"/>
  <c r="I1149"/>
  <c r="H1149"/>
  <c r="G1149"/>
  <c r="F1149"/>
  <c r="E1149"/>
  <c r="L1148"/>
  <c r="K1148"/>
  <c r="J1148"/>
  <c r="I1148"/>
  <c r="H1148"/>
  <c r="G1148"/>
  <c r="F1148"/>
  <c r="E1148"/>
  <c r="L1147"/>
  <c r="K1147"/>
  <c r="J1147"/>
  <c r="I1147"/>
  <c r="H1147"/>
  <c r="G1147"/>
  <c r="F1147"/>
  <c r="E1147"/>
  <c r="L1146"/>
  <c r="K1146"/>
  <c r="J1146"/>
  <c r="I1146"/>
  <c r="H1146"/>
  <c r="G1146"/>
  <c r="F1146"/>
  <c r="E1146"/>
  <c r="L1145"/>
  <c r="K1145"/>
  <c r="J1145"/>
  <c r="I1145"/>
  <c r="H1145"/>
  <c r="G1145"/>
  <c r="F1145"/>
  <c r="E1145"/>
  <c r="L1144"/>
  <c r="K1144"/>
  <c r="J1144"/>
  <c r="I1144"/>
  <c r="H1144"/>
  <c r="G1144"/>
  <c r="F1144"/>
  <c r="E1144"/>
  <c r="L1143"/>
  <c r="K1143"/>
  <c r="J1143"/>
  <c r="I1143"/>
  <c r="H1143"/>
  <c r="G1143"/>
  <c r="F1143"/>
  <c r="E1143"/>
  <c r="L1142"/>
  <c r="K1142"/>
  <c r="J1142"/>
  <c r="I1142"/>
  <c r="H1142"/>
  <c r="G1142"/>
  <c r="F1142"/>
  <c r="E1142"/>
  <c r="L1141"/>
  <c r="K1141"/>
  <c r="J1141"/>
  <c r="I1141"/>
  <c r="H1141"/>
  <c r="G1141"/>
  <c r="F1141"/>
  <c r="E1141"/>
  <c r="L1140"/>
  <c r="K1140"/>
  <c r="J1140"/>
  <c r="I1140"/>
  <c r="H1140"/>
  <c r="G1140"/>
  <c r="F1140"/>
  <c r="E1140"/>
  <c r="L1139"/>
  <c r="K1139"/>
  <c r="J1139"/>
  <c r="I1139"/>
  <c r="H1139"/>
  <c r="G1139"/>
  <c r="F1139"/>
  <c r="E1139"/>
  <c r="L1138"/>
  <c r="K1138"/>
  <c r="J1138"/>
  <c r="I1138"/>
  <c r="H1138"/>
  <c r="G1138"/>
  <c r="F1138"/>
  <c r="E1138"/>
  <c r="L1137"/>
  <c r="K1137"/>
  <c r="J1137"/>
  <c r="I1137"/>
  <c r="H1137"/>
  <c r="G1137"/>
  <c r="F1137"/>
  <c r="E1137"/>
  <c r="L1136"/>
  <c r="K1136"/>
  <c r="J1136"/>
  <c r="I1136"/>
  <c r="H1136"/>
  <c r="G1136"/>
  <c r="F1136"/>
  <c r="E1136"/>
  <c r="L1135"/>
  <c r="K1135"/>
  <c r="J1135"/>
  <c r="I1135"/>
  <c r="H1135"/>
  <c r="G1135"/>
  <c r="F1135"/>
  <c r="E1135"/>
  <c r="L1134"/>
  <c r="K1134"/>
  <c r="J1134"/>
  <c r="I1134"/>
  <c r="H1134"/>
  <c r="G1134"/>
  <c r="F1134"/>
  <c r="E1134"/>
  <c r="L1133"/>
  <c r="K1133"/>
  <c r="J1133"/>
  <c r="I1133"/>
  <c r="H1133"/>
  <c r="G1133"/>
  <c r="F1133"/>
  <c r="E1133"/>
  <c r="L1132"/>
  <c r="K1132"/>
  <c r="J1132"/>
  <c r="I1132"/>
  <c r="H1132"/>
  <c r="G1132"/>
  <c r="F1132"/>
  <c r="E1132"/>
  <c r="L1131"/>
  <c r="K1131"/>
  <c r="J1131"/>
  <c r="I1131"/>
  <c r="H1131"/>
  <c r="G1131"/>
  <c r="F1131"/>
  <c r="E1131"/>
  <c r="L1130"/>
  <c r="K1130"/>
  <c r="J1130"/>
  <c r="I1130"/>
  <c r="H1130"/>
  <c r="G1130"/>
  <c r="F1130"/>
  <c r="E1130"/>
  <c r="L1129"/>
  <c r="K1129"/>
  <c r="J1129"/>
  <c r="I1129"/>
  <c r="H1129"/>
  <c r="G1129"/>
  <c r="F1129"/>
  <c r="E1129"/>
  <c r="L1128"/>
  <c r="K1128"/>
  <c r="J1128"/>
  <c r="I1128"/>
  <c r="H1128"/>
  <c r="G1128"/>
  <c r="F1128"/>
  <c r="E1128"/>
  <c r="L1127"/>
  <c r="K1127"/>
  <c r="J1127"/>
  <c r="I1127"/>
  <c r="H1127"/>
  <c r="G1127"/>
  <c r="F1127"/>
  <c r="E1127"/>
  <c r="L1126"/>
  <c r="K1126"/>
  <c r="J1126"/>
  <c r="I1126"/>
  <c r="H1126"/>
  <c r="G1126"/>
  <c r="F1126"/>
  <c r="E1126"/>
  <c r="L1125"/>
  <c r="K1125"/>
  <c r="J1125"/>
  <c r="I1125"/>
  <c r="H1125"/>
  <c r="G1125"/>
  <c r="F1125"/>
  <c r="E1125"/>
  <c r="L1124"/>
  <c r="K1124"/>
  <c r="J1124"/>
  <c r="I1124"/>
  <c r="H1124"/>
  <c r="G1124"/>
  <c r="F1124"/>
  <c r="E1124"/>
  <c r="L1123"/>
  <c r="K1123"/>
  <c r="J1123"/>
  <c r="I1123"/>
  <c r="H1123"/>
  <c r="G1123"/>
  <c r="F1123"/>
  <c r="E1123"/>
  <c r="L1122"/>
  <c r="K1122"/>
  <c r="J1122"/>
  <c r="I1122"/>
  <c r="H1122"/>
  <c r="G1122"/>
  <c r="F1122"/>
  <c r="E1122"/>
  <c r="L1121"/>
  <c r="K1121"/>
  <c r="J1121"/>
  <c r="I1121"/>
  <c r="H1121"/>
  <c r="G1121"/>
  <c r="F1121"/>
  <c r="E1121"/>
  <c r="L1120"/>
  <c r="K1120"/>
  <c r="J1120"/>
  <c r="I1120"/>
  <c r="H1120"/>
  <c r="G1120"/>
  <c r="F1120"/>
  <c r="E1120"/>
  <c r="L1119"/>
  <c r="K1119"/>
  <c r="J1119"/>
  <c r="I1119"/>
  <c r="H1119"/>
  <c r="G1119"/>
  <c r="F1119"/>
  <c r="E1119"/>
  <c r="L1118"/>
  <c r="K1118"/>
  <c r="J1118"/>
  <c r="I1118"/>
  <c r="H1118"/>
  <c r="G1118"/>
  <c r="F1118"/>
  <c r="E1118"/>
  <c r="L1117"/>
  <c r="K1117"/>
  <c r="J1117"/>
  <c r="I1117"/>
  <c r="H1117"/>
  <c r="G1117"/>
  <c r="F1117"/>
  <c r="E1117"/>
  <c r="L1116"/>
  <c r="K1116"/>
  <c r="J1116"/>
  <c r="I1116"/>
  <c r="H1116"/>
  <c r="G1116"/>
  <c r="F1116"/>
  <c r="E1116"/>
  <c r="L1115"/>
  <c r="K1115"/>
  <c r="J1115"/>
  <c r="I1115"/>
  <c r="H1115"/>
  <c r="G1115"/>
  <c r="F1115"/>
  <c r="E1115"/>
  <c r="L1114"/>
  <c r="K1114"/>
  <c r="J1114"/>
  <c r="I1114"/>
  <c r="H1114"/>
  <c r="G1114"/>
  <c r="F1114"/>
  <c r="E1114"/>
  <c r="L1113"/>
  <c r="K1113"/>
  <c r="J1113"/>
  <c r="I1113"/>
  <c r="H1113"/>
  <c r="G1113"/>
  <c r="F1113"/>
  <c r="E1113"/>
  <c r="L1112"/>
  <c r="K1112"/>
  <c r="J1112"/>
  <c r="I1112"/>
  <c r="H1112"/>
  <c r="G1112"/>
  <c r="F1112"/>
  <c r="E1112"/>
  <c r="L1111"/>
  <c r="K1111"/>
  <c r="J1111"/>
  <c r="I1111"/>
  <c r="H1111"/>
  <c r="G1111"/>
  <c r="F1111"/>
  <c r="E1111"/>
  <c r="L1110"/>
  <c r="K1110"/>
  <c r="J1110"/>
  <c r="I1110"/>
  <c r="H1110"/>
  <c r="G1110"/>
  <c r="F1110"/>
  <c r="E1110"/>
  <c r="L1109"/>
  <c r="K1109"/>
  <c r="J1109"/>
  <c r="I1109"/>
  <c r="H1109"/>
  <c r="G1109"/>
  <c r="F1109"/>
  <c r="E1109"/>
  <c r="L1108"/>
  <c r="K1108"/>
  <c r="J1108"/>
  <c r="I1108"/>
  <c r="H1108"/>
  <c r="G1108"/>
  <c r="F1108"/>
  <c r="E1108"/>
  <c r="L1107"/>
  <c r="K1107"/>
  <c r="J1107"/>
  <c r="I1107"/>
  <c r="H1107"/>
  <c r="G1107"/>
  <c r="F1107"/>
  <c r="E1107"/>
  <c r="L1106"/>
  <c r="K1106"/>
  <c r="J1106"/>
  <c r="I1106"/>
  <c r="H1106"/>
  <c r="G1106"/>
  <c r="F1106"/>
  <c r="E1106"/>
  <c r="L1105"/>
  <c r="K1105"/>
  <c r="J1105"/>
  <c r="I1105"/>
  <c r="H1105"/>
  <c r="G1105"/>
  <c r="F1105"/>
  <c r="E1105"/>
  <c r="L1104"/>
  <c r="K1104"/>
  <c r="J1104"/>
  <c r="I1104"/>
  <c r="H1104"/>
  <c r="G1104"/>
  <c r="F1104"/>
  <c r="E1104"/>
  <c r="L1103"/>
  <c r="K1103"/>
  <c r="J1103"/>
  <c r="I1103"/>
  <c r="H1103"/>
  <c r="G1103"/>
  <c r="F1103"/>
  <c r="E1103"/>
  <c r="L1102"/>
  <c r="K1102"/>
  <c r="J1102"/>
  <c r="I1102"/>
  <c r="H1102"/>
  <c r="G1102"/>
  <c r="F1102"/>
  <c r="E1102"/>
  <c r="L1101"/>
  <c r="K1101"/>
  <c r="J1101"/>
  <c r="I1101"/>
  <c r="H1101"/>
  <c r="G1101"/>
  <c r="F1101"/>
  <c r="E1101"/>
  <c r="L1100"/>
  <c r="K1100"/>
  <c r="J1100"/>
  <c r="I1100"/>
  <c r="H1100"/>
  <c r="G1100"/>
  <c r="F1100"/>
  <c r="E1100"/>
  <c r="L1099"/>
  <c r="K1099"/>
  <c r="J1099"/>
  <c r="I1099"/>
  <c r="H1099"/>
  <c r="G1099"/>
  <c r="F1099"/>
  <c r="E1099"/>
  <c r="L1098"/>
  <c r="K1098"/>
  <c r="J1098"/>
  <c r="I1098"/>
  <c r="H1098"/>
  <c r="G1098"/>
  <c r="F1098"/>
  <c r="E1098"/>
  <c r="L1097"/>
  <c r="K1097"/>
  <c r="J1097"/>
  <c r="I1097"/>
  <c r="H1097"/>
  <c r="G1097"/>
  <c r="F1097"/>
  <c r="E1097"/>
  <c r="L1096"/>
  <c r="K1096"/>
  <c r="J1096"/>
  <c r="I1096"/>
  <c r="H1096"/>
  <c r="G1096"/>
  <c r="F1096"/>
  <c r="E1096"/>
  <c r="L1095"/>
  <c r="K1095"/>
  <c r="J1095"/>
  <c r="I1095"/>
  <c r="H1095"/>
  <c r="G1095"/>
  <c r="F1095"/>
  <c r="E1095"/>
  <c r="L1094"/>
  <c r="K1094"/>
  <c r="J1094"/>
  <c r="I1094"/>
  <c r="H1094"/>
  <c r="G1094"/>
  <c r="F1094"/>
  <c r="E1094"/>
  <c r="L1093"/>
  <c r="K1093"/>
  <c r="J1093"/>
  <c r="I1093"/>
  <c r="H1093"/>
  <c r="G1093"/>
  <c r="F1093"/>
  <c r="E1093"/>
  <c r="L1092"/>
  <c r="K1092"/>
  <c r="J1092"/>
  <c r="I1092"/>
  <c r="H1092"/>
  <c r="G1092"/>
  <c r="F1092"/>
  <c r="E1092"/>
  <c r="L1091"/>
  <c r="K1091"/>
  <c r="J1091"/>
  <c r="I1091"/>
  <c r="H1091"/>
  <c r="G1091"/>
  <c r="F1091"/>
  <c r="E1091"/>
  <c r="L1090"/>
  <c r="K1090"/>
  <c r="J1090"/>
  <c r="I1090"/>
  <c r="H1090"/>
  <c r="G1090"/>
  <c r="F1090"/>
  <c r="E1090"/>
  <c r="L1089"/>
  <c r="K1089"/>
  <c r="J1089"/>
  <c r="I1089"/>
  <c r="H1089"/>
  <c r="G1089"/>
  <c r="F1089"/>
  <c r="E1089"/>
  <c r="L1088"/>
  <c r="K1088"/>
  <c r="J1088"/>
  <c r="I1088"/>
  <c r="H1088"/>
  <c r="G1088"/>
  <c r="F1088"/>
  <c r="E1088"/>
  <c r="L1087"/>
  <c r="K1087"/>
  <c r="J1087"/>
  <c r="I1087"/>
  <c r="H1087"/>
  <c r="G1087"/>
  <c r="F1087"/>
  <c r="E1087"/>
  <c r="L1086"/>
  <c r="K1086"/>
  <c r="J1086"/>
  <c r="I1086"/>
  <c r="H1086"/>
  <c r="G1086"/>
  <c r="F1086"/>
  <c r="E1086"/>
  <c r="L1085"/>
  <c r="K1085"/>
  <c r="J1085"/>
  <c r="I1085"/>
  <c r="H1085"/>
  <c r="G1085"/>
  <c r="F1085"/>
  <c r="E1085"/>
  <c r="L1084"/>
  <c r="K1084"/>
  <c r="J1084"/>
  <c r="I1084"/>
  <c r="H1084"/>
  <c r="G1084"/>
  <c r="F1084"/>
  <c r="E1084"/>
  <c r="L1083"/>
  <c r="K1083"/>
  <c r="J1083"/>
  <c r="I1083"/>
  <c r="H1083"/>
  <c r="G1083"/>
  <c r="F1083"/>
  <c r="E1083"/>
  <c r="L1082"/>
  <c r="K1082"/>
  <c r="J1082"/>
  <c r="I1082"/>
  <c r="H1082"/>
  <c r="G1082"/>
  <c r="F1082"/>
  <c r="E1082"/>
  <c r="L1081"/>
  <c r="K1081"/>
  <c r="J1081"/>
  <c r="I1081"/>
  <c r="H1081"/>
  <c r="G1081"/>
  <c r="F1081"/>
  <c r="E1081"/>
  <c r="L1080"/>
  <c r="K1080"/>
  <c r="J1080"/>
  <c r="I1080"/>
  <c r="H1080"/>
  <c r="G1080"/>
  <c r="F1080"/>
  <c r="E1080"/>
  <c r="L1079"/>
  <c r="K1079"/>
  <c r="J1079"/>
  <c r="I1079"/>
  <c r="H1079"/>
  <c r="G1079"/>
  <c r="F1079"/>
  <c r="E1079"/>
  <c r="L1078"/>
  <c r="K1078"/>
  <c r="J1078"/>
  <c r="I1078"/>
  <c r="H1078"/>
  <c r="G1078"/>
  <c r="F1078"/>
  <c r="E1078"/>
  <c r="L1077"/>
  <c r="K1077"/>
  <c r="J1077"/>
  <c r="I1077"/>
  <c r="H1077"/>
  <c r="G1077"/>
  <c r="F1077"/>
  <c r="E1077"/>
  <c r="L1076"/>
  <c r="K1076"/>
  <c r="J1076"/>
  <c r="I1076"/>
  <c r="H1076"/>
  <c r="G1076"/>
  <c r="F1076"/>
  <c r="E1076"/>
  <c r="L1075"/>
  <c r="K1075"/>
  <c r="J1075"/>
  <c r="I1075"/>
  <c r="H1075"/>
  <c r="G1075"/>
  <c r="F1075"/>
  <c r="E1075"/>
  <c r="L1074"/>
  <c r="K1074"/>
  <c r="J1074"/>
  <c r="I1074"/>
  <c r="H1074"/>
  <c r="G1074"/>
  <c r="F1074"/>
  <c r="E1074"/>
  <c r="L1073"/>
  <c r="K1073"/>
  <c r="J1073"/>
  <c r="I1073"/>
  <c r="H1073"/>
  <c r="G1073"/>
  <c r="F1073"/>
  <c r="E1073"/>
  <c r="L1072"/>
  <c r="K1072"/>
  <c r="J1072"/>
  <c r="I1072"/>
  <c r="H1072"/>
  <c r="G1072"/>
  <c r="F1072"/>
  <c r="E1072"/>
  <c r="L1071"/>
  <c r="K1071"/>
  <c r="J1071"/>
  <c r="I1071"/>
  <c r="H1071"/>
  <c r="G1071"/>
  <c r="F1071"/>
  <c r="E1071"/>
  <c r="L1070"/>
  <c r="K1070"/>
  <c r="J1070"/>
  <c r="I1070"/>
  <c r="H1070"/>
  <c r="G1070"/>
  <c r="F1070"/>
  <c r="E1070"/>
  <c r="L1069"/>
  <c r="K1069"/>
  <c r="J1069"/>
  <c r="I1069"/>
  <c r="H1069"/>
  <c r="G1069"/>
  <c r="F1069"/>
  <c r="E1069"/>
  <c r="L1068"/>
  <c r="K1068"/>
  <c r="J1068"/>
  <c r="I1068"/>
  <c r="H1068"/>
  <c r="G1068"/>
  <c r="F1068"/>
  <c r="E1068"/>
  <c r="L1067"/>
  <c r="K1067"/>
  <c r="J1067"/>
  <c r="I1067"/>
  <c r="H1067"/>
  <c r="G1067"/>
  <c r="F1067"/>
  <c r="E1067"/>
  <c r="L1066"/>
  <c r="K1066"/>
  <c r="J1066"/>
  <c r="I1066"/>
  <c r="H1066"/>
  <c r="G1066"/>
  <c r="F1066"/>
  <c r="E1066"/>
  <c r="L1065"/>
  <c r="K1065"/>
  <c r="J1065"/>
  <c r="I1065"/>
  <c r="H1065"/>
  <c r="G1065"/>
  <c r="F1065"/>
  <c r="E1065"/>
  <c r="L1064"/>
  <c r="K1064"/>
  <c r="J1064"/>
  <c r="I1064"/>
  <c r="H1064"/>
  <c r="G1064"/>
  <c r="F1064"/>
  <c r="E1064"/>
  <c r="L1063"/>
  <c r="K1063"/>
  <c r="J1063"/>
  <c r="I1063"/>
  <c r="H1063"/>
  <c r="G1063"/>
  <c r="F1063"/>
  <c r="E1063"/>
  <c r="L1062"/>
  <c r="K1062"/>
  <c r="J1062"/>
  <c r="I1062"/>
  <c r="H1062"/>
  <c r="G1062"/>
  <c r="F1062"/>
  <c r="E1062"/>
  <c r="L1061"/>
  <c r="K1061"/>
  <c r="J1061"/>
  <c r="I1061"/>
  <c r="H1061"/>
  <c r="G1061"/>
  <c r="F1061"/>
  <c r="E1061"/>
  <c r="L1060"/>
  <c r="K1060"/>
  <c r="J1060"/>
  <c r="I1060"/>
  <c r="H1060"/>
  <c r="G1060"/>
  <c r="F1060"/>
  <c r="E1060"/>
  <c r="L1059"/>
  <c r="K1059"/>
  <c r="J1059"/>
  <c r="I1059"/>
  <c r="H1059"/>
  <c r="G1059"/>
  <c r="F1059"/>
  <c r="E1059"/>
  <c r="L1058"/>
  <c r="K1058"/>
  <c r="J1058"/>
  <c r="I1058"/>
  <c r="H1058"/>
  <c r="G1058"/>
  <c r="F1058"/>
  <c r="E1058"/>
  <c r="L1057"/>
  <c r="K1057"/>
  <c r="J1057"/>
  <c r="I1057"/>
  <c r="H1057"/>
  <c r="G1057"/>
  <c r="F1057"/>
  <c r="E1057"/>
  <c r="L1056"/>
  <c r="K1056"/>
  <c r="J1056"/>
  <c r="I1056"/>
  <c r="H1056"/>
  <c r="G1056"/>
  <c r="F1056"/>
  <c r="E1056"/>
  <c r="L1055"/>
  <c r="K1055"/>
  <c r="J1055"/>
  <c r="I1055"/>
  <c r="H1055"/>
  <c r="G1055"/>
  <c r="F1055"/>
  <c r="E1055"/>
  <c r="L1054"/>
  <c r="K1054"/>
  <c r="J1054"/>
  <c r="I1054"/>
  <c r="H1054"/>
  <c r="G1054"/>
  <c r="F1054"/>
  <c r="E1054"/>
  <c r="L1053"/>
  <c r="K1053"/>
  <c r="J1053"/>
  <c r="I1053"/>
  <c r="H1053"/>
  <c r="G1053"/>
  <c r="F1053"/>
  <c r="E1053"/>
  <c r="L1052"/>
  <c r="K1052"/>
  <c r="J1052"/>
  <c r="I1052"/>
  <c r="H1052"/>
  <c r="G1052"/>
  <c r="F1052"/>
  <c r="E1052"/>
  <c r="L1051"/>
  <c r="K1051"/>
  <c r="J1051"/>
  <c r="I1051"/>
  <c r="H1051"/>
  <c r="G1051"/>
  <c r="F1051"/>
  <c r="E1051"/>
  <c r="L1050"/>
  <c r="K1050"/>
  <c r="J1050"/>
  <c r="I1050"/>
  <c r="H1050"/>
  <c r="G1050"/>
  <c r="F1050"/>
  <c r="E1050"/>
  <c r="L1049"/>
  <c r="K1049"/>
  <c r="J1049"/>
  <c r="I1049"/>
  <c r="H1049"/>
  <c r="G1049"/>
  <c r="F1049"/>
  <c r="E1049"/>
  <c r="L1048"/>
  <c r="K1048"/>
  <c r="J1048"/>
  <c r="I1048"/>
  <c r="H1048"/>
  <c r="G1048"/>
  <c r="F1048"/>
  <c r="E1048"/>
  <c r="L1047"/>
  <c r="K1047"/>
  <c r="J1047"/>
  <c r="I1047"/>
  <c r="H1047"/>
  <c r="G1047"/>
  <c r="F1047"/>
  <c r="E1047"/>
  <c r="L1046"/>
  <c r="K1046"/>
  <c r="J1046"/>
  <c r="I1046"/>
  <c r="H1046"/>
  <c r="G1046"/>
  <c r="F1046"/>
  <c r="E1046"/>
  <c r="L1045"/>
  <c r="K1045"/>
  <c r="J1045"/>
  <c r="I1045"/>
  <c r="H1045"/>
  <c r="G1045"/>
  <c r="F1045"/>
  <c r="E1045"/>
  <c r="L1044"/>
  <c r="K1044"/>
  <c r="J1044"/>
  <c r="I1044"/>
  <c r="H1044"/>
  <c r="G1044"/>
  <c r="F1044"/>
  <c r="E1044"/>
  <c r="L1043"/>
  <c r="K1043"/>
  <c r="J1043"/>
  <c r="I1043"/>
  <c r="H1043"/>
  <c r="G1043"/>
  <c r="F1043"/>
  <c r="E1043"/>
  <c r="L1042"/>
  <c r="K1042"/>
  <c r="J1042"/>
  <c r="I1042"/>
  <c r="H1042"/>
  <c r="G1042"/>
  <c r="F1042"/>
  <c r="E1042"/>
  <c r="L1041"/>
  <c r="K1041"/>
  <c r="J1041"/>
  <c r="I1041"/>
  <c r="H1041"/>
  <c r="G1041"/>
  <c r="F1041"/>
  <c r="E1041"/>
  <c r="L1040"/>
  <c r="K1040"/>
  <c r="J1040"/>
  <c r="I1040"/>
  <c r="H1040"/>
  <c r="G1040"/>
  <c r="F1040"/>
  <c r="E1040"/>
  <c r="L1039"/>
  <c r="K1039"/>
  <c r="J1039"/>
  <c r="I1039"/>
  <c r="H1039"/>
  <c r="G1039"/>
  <c r="F1039"/>
  <c r="E1039"/>
  <c r="L1038"/>
  <c r="K1038"/>
  <c r="J1038"/>
  <c r="I1038"/>
  <c r="H1038"/>
  <c r="G1038"/>
  <c r="F1038"/>
  <c r="E1038"/>
  <c r="L1037"/>
  <c r="K1037"/>
  <c r="J1037"/>
  <c r="I1037"/>
  <c r="H1037"/>
  <c r="G1037"/>
  <c r="F1037"/>
  <c r="E1037"/>
  <c r="L1036"/>
  <c r="K1036"/>
  <c r="J1036"/>
  <c r="I1036"/>
  <c r="H1036"/>
  <c r="G1036"/>
  <c r="F1036"/>
  <c r="E1036"/>
  <c r="L1035"/>
  <c r="K1035"/>
  <c r="J1035"/>
  <c r="I1035"/>
  <c r="H1035"/>
  <c r="G1035"/>
  <c r="F1035"/>
  <c r="E1035"/>
  <c r="L1034"/>
  <c r="K1034"/>
  <c r="J1034"/>
  <c r="I1034"/>
  <c r="H1034"/>
  <c r="G1034"/>
  <c r="F1034"/>
  <c r="E1034"/>
  <c r="L1033"/>
  <c r="K1033"/>
  <c r="J1033"/>
  <c r="I1033"/>
  <c r="H1033"/>
  <c r="G1033"/>
  <c r="F1033"/>
  <c r="E1033"/>
  <c r="L1032"/>
  <c r="K1032"/>
  <c r="J1032"/>
  <c r="I1032"/>
  <c r="H1032"/>
  <c r="G1032"/>
  <c r="F1032"/>
  <c r="E1032"/>
  <c r="L1031"/>
  <c r="K1031"/>
  <c r="J1031"/>
  <c r="I1031"/>
  <c r="H1031"/>
  <c r="G1031"/>
  <c r="F1031"/>
  <c r="E1031"/>
  <c r="L1030"/>
  <c r="K1030"/>
  <c r="J1030"/>
  <c r="I1030"/>
  <c r="H1030"/>
  <c r="G1030"/>
  <c r="F1030"/>
  <c r="E1030"/>
  <c r="L1029"/>
  <c r="K1029"/>
  <c r="J1029"/>
  <c r="I1029"/>
  <c r="H1029"/>
  <c r="G1029"/>
  <c r="F1029"/>
  <c r="E1029"/>
  <c r="L1028"/>
  <c r="K1028"/>
  <c r="J1028"/>
  <c r="I1028"/>
  <c r="H1028"/>
  <c r="G1028"/>
  <c r="F1028"/>
  <c r="E1028"/>
  <c r="L1027"/>
  <c r="K1027"/>
  <c r="J1027"/>
  <c r="I1027"/>
  <c r="H1027"/>
  <c r="G1027"/>
  <c r="F1027"/>
  <c r="E1027"/>
  <c r="L1026"/>
  <c r="K1026"/>
  <c r="J1026"/>
  <c r="I1026"/>
  <c r="H1026"/>
  <c r="G1026"/>
  <c r="F1026"/>
  <c r="E1026"/>
  <c r="L1025"/>
  <c r="K1025"/>
  <c r="J1025"/>
  <c r="I1025"/>
  <c r="H1025"/>
  <c r="G1025"/>
  <c r="F1025"/>
  <c r="E1025"/>
  <c r="L1024"/>
  <c r="K1024"/>
  <c r="J1024"/>
  <c r="I1024"/>
  <c r="H1024"/>
  <c r="G1024"/>
  <c r="F1024"/>
  <c r="E1024"/>
  <c r="L1023"/>
  <c r="K1023"/>
  <c r="J1023"/>
  <c r="I1023"/>
  <c r="H1023"/>
  <c r="G1023"/>
  <c r="F1023"/>
  <c r="E1023"/>
  <c r="L1022"/>
  <c r="K1022"/>
  <c r="J1022"/>
  <c r="I1022"/>
  <c r="H1022"/>
  <c r="G1022"/>
  <c r="F1022"/>
  <c r="E1022"/>
  <c r="L1021"/>
  <c r="K1021"/>
  <c r="J1021"/>
  <c r="I1021"/>
  <c r="H1021"/>
  <c r="G1021"/>
  <c r="F1021"/>
  <c r="E1021"/>
  <c r="L1020"/>
  <c r="K1020"/>
  <c r="J1020"/>
  <c r="I1020"/>
  <c r="H1020"/>
  <c r="G1020"/>
  <c r="F1020"/>
  <c r="E1020"/>
  <c r="L1019"/>
  <c r="K1019"/>
  <c r="J1019"/>
  <c r="I1019"/>
  <c r="H1019"/>
  <c r="G1019"/>
  <c r="F1019"/>
  <c r="E1019"/>
  <c r="L1018"/>
  <c r="K1018"/>
  <c r="J1018"/>
  <c r="I1018"/>
  <c r="H1018"/>
  <c r="G1018"/>
  <c r="F1018"/>
  <c r="E1018"/>
  <c r="L1017"/>
  <c r="K1017"/>
  <c r="J1017"/>
  <c r="I1017"/>
  <c r="H1017"/>
  <c r="G1017"/>
  <c r="F1017"/>
  <c r="E1017"/>
  <c r="L1016"/>
  <c r="K1016"/>
  <c r="J1016"/>
  <c r="I1016"/>
  <c r="H1016"/>
  <c r="G1016"/>
  <c r="F1016"/>
  <c r="E1016"/>
  <c r="L1015"/>
  <c r="K1015"/>
  <c r="J1015"/>
  <c r="I1015"/>
  <c r="H1015"/>
  <c r="G1015"/>
  <c r="F1015"/>
  <c r="E1015"/>
  <c r="L1014"/>
  <c r="K1014"/>
  <c r="J1014"/>
  <c r="I1014"/>
  <c r="H1014"/>
  <c r="G1014"/>
  <c r="F1014"/>
  <c r="E1014"/>
  <c r="L1013"/>
  <c r="K1013"/>
  <c r="J1013"/>
  <c r="I1013"/>
  <c r="H1013"/>
  <c r="G1013"/>
  <c r="F1013"/>
  <c r="E1013"/>
  <c r="L1012"/>
  <c r="K1012"/>
  <c r="J1012"/>
  <c r="I1012"/>
  <c r="H1012"/>
  <c r="G1012"/>
  <c r="F1012"/>
  <c r="E1012"/>
  <c r="L1011"/>
  <c r="K1011"/>
  <c r="J1011"/>
  <c r="I1011"/>
  <c r="H1011"/>
  <c r="G1011"/>
  <c r="F1011"/>
  <c r="E1011"/>
  <c r="L1010"/>
  <c r="K1010"/>
  <c r="J1010"/>
  <c r="I1010"/>
  <c r="H1010"/>
  <c r="G1010"/>
  <c r="F1010"/>
  <c r="E1010"/>
  <c r="L1009"/>
  <c r="K1009"/>
  <c r="J1009"/>
  <c r="I1009"/>
  <c r="H1009"/>
  <c r="G1009"/>
  <c r="F1009"/>
  <c r="E1009"/>
  <c r="L1008"/>
  <c r="K1008"/>
  <c r="J1008"/>
  <c r="I1008"/>
  <c r="H1008"/>
  <c r="G1008"/>
  <c r="F1008"/>
  <c r="E1008"/>
  <c r="L1007"/>
  <c r="K1007"/>
  <c r="J1007"/>
  <c r="I1007"/>
  <c r="H1007"/>
  <c r="G1007"/>
  <c r="F1007"/>
  <c r="E1007"/>
  <c r="L1006"/>
  <c r="K1006"/>
  <c r="J1006"/>
  <c r="I1006"/>
  <c r="H1006"/>
  <c r="G1006"/>
  <c r="F1006"/>
  <c r="E1006"/>
  <c r="L1005"/>
  <c r="K1005"/>
  <c r="J1005"/>
  <c r="I1005"/>
  <c r="H1005"/>
  <c r="G1005"/>
  <c r="F1005"/>
  <c r="E1005"/>
  <c r="L1004"/>
  <c r="K1004"/>
  <c r="J1004"/>
  <c r="I1004"/>
  <c r="H1004"/>
  <c r="G1004"/>
  <c r="F1004"/>
  <c r="E1004"/>
  <c r="L1003"/>
  <c r="K1003"/>
  <c r="J1003"/>
  <c r="I1003"/>
  <c r="H1003"/>
  <c r="G1003"/>
  <c r="F1003"/>
  <c r="E1003"/>
  <c r="L1002"/>
  <c r="K1002"/>
  <c r="J1002"/>
  <c r="I1002"/>
  <c r="H1002"/>
  <c r="G1002"/>
  <c r="F1002"/>
  <c r="E1002"/>
  <c r="L1001"/>
  <c r="K1001"/>
  <c r="J1001"/>
  <c r="I1001"/>
  <c r="H1001"/>
  <c r="G1001"/>
  <c r="F1001"/>
  <c r="E1001"/>
  <c r="L1000"/>
  <c r="K1000"/>
  <c r="J1000"/>
  <c r="I1000"/>
  <c r="H1000"/>
  <c r="G1000"/>
  <c r="F1000"/>
  <c r="E1000"/>
  <c r="L999"/>
  <c r="K999"/>
  <c r="J999"/>
  <c r="I999"/>
  <c r="H999"/>
  <c r="G999"/>
  <c r="F999"/>
  <c r="E999"/>
  <c r="L998"/>
  <c r="K998"/>
  <c r="J998"/>
  <c r="I998"/>
  <c r="H998"/>
  <c r="G998"/>
  <c r="F998"/>
  <c r="E998"/>
  <c r="L997"/>
  <c r="K997"/>
  <c r="J997"/>
  <c r="I997"/>
  <c r="H997"/>
  <c r="G997"/>
  <c r="F997"/>
  <c r="E997"/>
  <c r="L996"/>
  <c r="K996"/>
  <c r="J996"/>
  <c r="I996"/>
  <c r="H996"/>
  <c r="G996"/>
  <c r="F996"/>
  <c r="E996"/>
  <c r="L995"/>
  <c r="K995"/>
  <c r="J995"/>
  <c r="I995"/>
  <c r="H995"/>
  <c r="G995"/>
  <c r="F995"/>
  <c r="E995"/>
  <c r="L994"/>
  <c r="K994"/>
  <c r="J994"/>
  <c r="I994"/>
  <c r="H994"/>
  <c r="G994"/>
  <c r="F994"/>
  <c r="E994"/>
  <c r="L993"/>
  <c r="K993"/>
  <c r="J993"/>
  <c r="I993"/>
  <c r="H993"/>
  <c r="G993"/>
  <c r="F993"/>
  <c r="E993"/>
  <c r="L992"/>
  <c r="K992"/>
  <c r="J992"/>
  <c r="I992"/>
  <c r="H992"/>
  <c r="G992"/>
  <c r="F992"/>
  <c r="E992"/>
  <c r="L991"/>
  <c r="K991"/>
  <c r="J991"/>
  <c r="I991"/>
  <c r="H991"/>
  <c r="G991"/>
  <c r="F991"/>
  <c r="E991"/>
  <c r="L990"/>
  <c r="K990"/>
  <c r="J990"/>
  <c r="I990"/>
  <c r="H990"/>
  <c r="G990"/>
  <c r="F990"/>
  <c r="E990"/>
  <c r="L989"/>
  <c r="K989"/>
  <c r="J989"/>
  <c r="I989"/>
  <c r="H989"/>
  <c r="G989"/>
  <c r="F989"/>
  <c r="E989"/>
  <c r="L988"/>
  <c r="K988"/>
  <c r="J988"/>
  <c r="I988"/>
  <c r="H988"/>
  <c r="G988"/>
  <c r="F988"/>
  <c r="E988"/>
  <c r="L987"/>
  <c r="K987"/>
  <c r="J987"/>
  <c r="I987"/>
  <c r="H987"/>
  <c r="G987"/>
  <c r="F987"/>
  <c r="E987"/>
  <c r="L986"/>
  <c r="K986"/>
  <c r="J986"/>
  <c r="I986"/>
  <c r="H986"/>
  <c r="G986"/>
  <c r="F986"/>
  <c r="E986"/>
  <c r="L985"/>
  <c r="K985"/>
  <c r="J985"/>
  <c r="I985"/>
  <c r="H985"/>
  <c r="G985"/>
  <c r="F985"/>
  <c r="E985"/>
  <c r="L984"/>
  <c r="K984"/>
  <c r="J984"/>
  <c r="I984"/>
  <c r="H984"/>
  <c r="G984"/>
  <c r="F984"/>
  <c r="E984"/>
  <c r="L983"/>
  <c r="K983"/>
  <c r="J983"/>
  <c r="I983"/>
  <c r="H983"/>
  <c r="G983"/>
  <c r="F983"/>
  <c r="E983"/>
  <c r="L982"/>
  <c r="K982"/>
  <c r="J982"/>
  <c r="I982"/>
  <c r="H982"/>
  <c r="G982"/>
  <c r="F982"/>
  <c r="E982"/>
  <c r="L981"/>
  <c r="K981"/>
  <c r="J981"/>
  <c r="I981"/>
  <c r="H981"/>
  <c r="G981"/>
  <c r="F981"/>
  <c r="E981"/>
  <c r="L980"/>
  <c r="K980"/>
  <c r="J980"/>
  <c r="I980"/>
  <c r="H980"/>
  <c r="G980"/>
  <c r="F980"/>
  <c r="E980"/>
  <c r="L979"/>
  <c r="K979"/>
  <c r="J979"/>
  <c r="I979"/>
  <c r="H979"/>
  <c r="G979"/>
  <c r="F979"/>
  <c r="E979"/>
  <c r="L978"/>
  <c r="K978"/>
  <c r="J978"/>
  <c r="I978"/>
  <c r="H978"/>
  <c r="G978"/>
  <c r="F978"/>
  <c r="E978"/>
  <c r="L977"/>
  <c r="K977"/>
  <c r="J977"/>
  <c r="I977"/>
  <c r="H977"/>
  <c r="G977"/>
  <c r="F977"/>
  <c r="E977"/>
  <c r="L976"/>
  <c r="K976"/>
  <c r="J976"/>
  <c r="I976"/>
  <c r="H976"/>
  <c r="G976"/>
  <c r="F976"/>
  <c r="E976"/>
  <c r="L975"/>
  <c r="K975"/>
  <c r="J975"/>
  <c r="I975"/>
  <c r="H975"/>
  <c r="G975"/>
  <c r="F975"/>
  <c r="E975"/>
  <c r="L974"/>
  <c r="K974"/>
  <c r="J974"/>
  <c r="I974"/>
  <c r="H974"/>
  <c r="G974"/>
  <c r="F974"/>
  <c r="E974"/>
  <c r="L973"/>
  <c r="K973"/>
  <c r="J973"/>
  <c r="I973"/>
  <c r="H973"/>
  <c r="G973"/>
  <c r="F973"/>
  <c r="E973"/>
  <c r="L972"/>
  <c r="K972"/>
  <c r="J972"/>
  <c r="I972"/>
  <c r="H972"/>
  <c r="G972"/>
  <c r="F972"/>
  <c r="E972"/>
  <c r="L971"/>
  <c r="K971"/>
  <c r="J971"/>
  <c r="I971"/>
  <c r="H971"/>
  <c r="G971"/>
  <c r="F971"/>
  <c r="E971"/>
  <c r="L970"/>
  <c r="K970"/>
  <c r="J970"/>
  <c r="I970"/>
  <c r="H970"/>
  <c r="G970"/>
  <c r="F970"/>
  <c r="E970"/>
  <c r="L969"/>
  <c r="K969"/>
  <c r="J969"/>
  <c r="I969"/>
  <c r="H969"/>
  <c r="G969"/>
  <c r="F969"/>
  <c r="E969"/>
  <c r="L968"/>
  <c r="K968"/>
  <c r="J968"/>
  <c r="I968"/>
  <c r="H968"/>
  <c r="G968"/>
  <c r="F968"/>
  <c r="E968"/>
  <c r="L967"/>
  <c r="K967"/>
  <c r="J967"/>
  <c r="I967"/>
  <c r="H967"/>
  <c r="G967"/>
  <c r="F967"/>
  <c r="E967"/>
  <c r="L966"/>
  <c r="K966"/>
  <c r="J966"/>
  <c r="I966"/>
  <c r="H966"/>
  <c r="G966"/>
  <c r="F966"/>
  <c r="E966"/>
  <c r="L965"/>
  <c r="K965"/>
  <c r="J965"/>
  <c r="I965"/>
  <c r="H965"/>
  <c r="G965"/>
  <c r="F965"/>
  <c r="E965"/>
  <c r="L964"/>
  <c r="K964"/>
  <c r="J964"/>
  <c r="I964"/>
  <c r="H964"/>
  <c r="G964"/>
  <c r="F964"/>
  <c r="E964"/>
  <c r="L963"/>
  <c r="K963"/>
  <c r="J963"/>
  <c r="I963"/>
  <c r="H963"/>
  <c r="G963"/>
  <c r="F963"/>
  <c r="E963"/>
  <c r="L962"/>
  <c r="K962"/>
  <c r="J962"/>
  <c r="I962"/>
  <c r="H962"/>
  <c r="G962"/>
  <c r="F962"/>
  <c r="E962"/>
  <c r="L961"/>
  <c r="K961"/>
  <c r="J961"/>
  <c r="I961"/>
  <c r="H961"/>
  <c r="G961"/>
  <c r="F961"/>
  <c r="E961"/>
  <c r="L960"/>
  <c r="K960"/>
  <c r="J960"/>
  <c r="I960"/>
  <c r="H960"/>
  <c r="G960"/>
  <c r="F960"/>
  <c r="E960"/>
  <c r="L959"/>
  <c r="K959"/>
  <c r="J959"/>
  <c r="I959"/>
  <c r="H959"/>
  <c r="G959"/>
  <c r="F959"/>
  <c r="E959"/>
  <c r="L958"/>
  <c r="K958"/>
  <c r="J958"/>
  <c r="I958"/>
  <c r="H958"/>
  <c r="G958"/>
  <c r="F958"/>
  <c r="E958"/>
  <c r="L957"/>
  <c r="K957"/>
  <c r="J957"/>
  <c r="I957"/>
  <c r="H957"/>
  <c r="G957"/>
  <c r="F957"/>
  <c r="E957"/>
  <c r="L956"/>
  <c r="K956"/>
  <c r="J956"/>
  <c r="I956"/>
  <c r="H956"/>
  <c r="G956"/>
  <c r="F956"/>
  <c r="E956"/>
  <c r="L955"/>
  <c r="K955"/>
  <c r="J955"/>
  <c r="I955"/>
  <c r="H955"/>
  <c r="G955"/>
  <c r="F955"/>
  <c r="E955"/>
  <c r="L954"/>
  <c r="K954"/>
  <c r="J954"/>
  <c r="I954"/>
  <c r="H954"/>
  <c r="G954"/>
  <c r="F954"/>
  <c r="E954"/>
  <c r="L953"/>
  <c r="K953"/>
  <c r="J953"/>
  <c r="I953"/>
  <c r="H953"/>
  <c r="G953"/>
  <c r="F953"/>
  <c r="E953"/>
  <c r="L952"/>
  <c r="K952"/>
  <c r="J952"/>
  <c r="I952"/>
  <c r="H952"/>
  <c r="G952"/>
  <c r="F952"/>
  <c r="E952"/>
  <c r="L951"/>
  <c r="K951"/>
  <c r="J951"/>
  <c r="I951"/>
  <c r="H951"/>
  <c r="G951"/>
  <c r="F951"/>
  <c r="E951"/>
  <c r="L950"/>
  <c r="K950"/>
  <c r="J950"/>
  <c r="I950"/>
  <c r="H950"/>
  <c r="G950"/>
  <c r="F950"/>
  <c r="E950"/>
  <c r="L949"/>
  <c r="K949"/>
  <c r="J949"/>
  <c r="I949"/>
  <c r="H949"/>
  <c r="G949"/>
  <c r="F949"/>
  <c r="E949"/>
  <c r="L948"/>
  <c r="K948"/>
  <c r="J948"/>
  <c r="I948"/>
  <c r="H948"/>
  <c r="G948"/>
  <c r="F948"/>
  <c r="E948"/>
  <c r="L947"/>
  <c r="K947"/>
  <c r="J947"/>
  <c r="I947"/>
  <c r="H947"/>
  <c r="G947"/>
  <c r="F947"/>
  <c r="E947"/>
  <c r="L946"/>
  <c r="K946"/>
  <c r="J946"/>
  <c r="I946"/>
  <c r="H946"/>
  <c r="G946"/>
  <c r="F946"/>
  <c r="E946"/>
  <c r="L945"/>
  <c r="K945"/>
  <c r="J945"/>
  <c r="I945"/>
  <c r="H945"/>
  <c r="G945"/>
  <c r="F945"/>
  <c r="E945"/>
  <c r="L944"/>
  <c r="K944"/>
  <c r="J944"/>
  <c r="I944"/>
  <c r="H944"/>
  <c r="G944"/>
  <c r="F944"/>
  <c r="E944"/>
  <c r="L943"/>
  <c r="K943"/>
  <c r="J943"/>
  <c r="I943"/>
  <c r="H943"/>
  <c r="G943"/>
  <c r="F943"/>
  <c r="E943"/>
  <c r="L942"/>
  <c r="K942"/>
  <c r="J942"/>
  <c r="I942"/>
  <c r="H942"/>
  <c r="G942"/>
  <c r="F942"/>
  <c r="E942"/>
  <c r="L941"/>
  <c r="K941"/>
  <c r="J941"/>
  <c r="I941"/>
  <c r="H941"/>
  <c r="G941"/>
  <c r="F941"/>
  <c r="E941"/>
  <c r="L940"/>
  <c r="K940"/>
  <c r="J940"/>
  <c r="I940"/>
  <c r="H940"/>
  <c r="G940"/>
  <c r="F940"/>
  <c r="E940"/>
  <c r="L939"/>
  <c r="K939"/>
  <c r="J939"/>
  <c r="I939"/>
  <c r="H939"/>
  <c r="G939"/>
  <c r="F939"/>
  <c r="E939"/>
  <c r="L938"/>
  <c r="K938"/>
  <c r="J938"/>
  <c r="I938"/>
  <c r="H938"/>
  <c r="G938"/>
  <c r="F938"/>
  <c r="E938"/>
  <c r="L937"/>
  <c r="K937"/>
  <c r="J937"/>
  <c r="I937"/>
  <c r="H937"/>
  <c r="G937"/>
  <c r="F937"/>
  <c r="E937"/>
  <c r="L936"/>
  <c r="K936"/>
  <c r="J936"/>
  <c r="I936"/>
  <c r="H936"/>
  <c r="G936"/>
  <c r="F936"/>
  <c r="E936"/>
  <c r="L935"/>
  <c r="K935"/>
  <c r="J935"/>
  <c r="I935"/>
  <c r="H935"/>
  <c r="G935"/>
  <c r="F935"/>
  <c r="E935"/>
  <c r="L934"/>
  <c r="K934"/>
  <c r="J934"/>
  <c r="I934"/>
  <c r="H934"/>
  <c r="G934"/>
  <c r="F934"/>
  <c r="E934"/>
  <c r="L933"/>
  <c r="K933"/>
  <c r="J933"/>
  <c r="I933"/>
  <c r="H933"/>
  <c r="G933"/>
  <c r="F933"/>
  <c r="E933"/>
  <c r="L932"/>
  <c r="K932"/>
  <c r="J932"/>
  <c r="I932"/>
  <c r="H932"/>
  <c r="G932"/>
  <c r="F932"/>
  <c r="E932"/>
  <c r="L931"/>
  <c r="K931"/>
  <c r="J931"/>
  <c r="I931"/>
  <c r="H931"/>
  <c r="G931"/>
  <c r="F931"/>
  <c r="E931"/>
  <c r="L930"/>
  <c r="K930"/>
  <c r="J930"/>
  <c r="I930"/>
  <c r="H930"/>
  <c r="G930"/>
  <c r="F930"/>
  <c r="E930"/>
  <c r="L929"/>
  <c r="K929"/>
  <c r="J929"/>
  <c r="I929"/>
  <c r="H929"/>
  <c r="G929"/>
  <c r="F929"/>
  <c r="E929"/>
  <c r="L928"/>
  <c r="K928"/>
  <c r="J928"/>
  <c r="I928"/>
  <c r="H928"/>
  <c r="G928"/>
  <c r="F928"/>
  <c r="E928"/>
  <c r="L927"/>
  <c r="K927"/>
  <c r="J927"/>
  <c r="I927"/>
  <c r="H927"/>
  <c r="G927"/>
  <c r="F927"/>
  <c r="E927"/>
  <c r="L926"/>
  <c r="K926"/>
  <c r="J926"/>
  <c r="I926"/>
  <c r="H926"/>
  <c r="G926"/>
  <c r="F926"/>
  <c r="E926"/>
  <c r="L925"/>
  <c r="K925"/>
  <c r="J925"/>
  <c r="I925"/>
  <c r="H925"/>
  <c r="G925"/>
  <c r="F925"/>
  <c r="E925"/>
  <c r="L924"/>
  <c r="K924"/>
  <c r="J924"/>
  <c r="I924"/>
  <c r="H924"/>
  <c r="G924"/>
  <c r="F924"/>
  <c r="E924"/>
  <c r="L923"/>
  <c r="K923"/>
  <c r="J923"/>
  <c r="I923"/>
  <c r="H923"/>
  <c r="G923"/>
  <c r="F923"/>
  <c r="E923"/>
  <c r="L922"/>
  <c r="K922"/>
  <c r="J922"/>
  <c r="I922"/>
  <c r="H922"/>
  <c r="G922"/>
  <c r="F922"/>
  <c r="E922"/>
  <c r="L921"/>
  <c r="K921"/>
  <c r="J921"/>
  <c r="I921"/>
  <c r="H921"/>
  <c r="G921"/>
  <c r="F921"/>
  <c r="E921"/>
  <c r="L920"/>
  <c r="K920"/>
  <c r="J920"/>
  <c r="I920"/>
  <c r="H920"/>
  <c r="G920"/>
  <c r="F920"/>
  <c r="E920"/>
  <c r="L919"/>
  <c r="K919"/>
  <c r="J919"/>
  <c r="I919"/>
  <c r="H919"/>
  <c r="G919"/>
  <c r="F919"/>
  <c r="E919"/>
  <c r="L918"/>
  <c r="K918"/>
  <c r="J918"/>
  <c r="I918"/>
  <c r="H918"/>
  <c r="G918"/>
  <c r="F918"/>
  <c r="E918"/>
  <c r="L917"/>
  <c r="K917"/>
  <c r="J917"/>
  <c r="I917"/>
  <c r="H917"/>
  <c r="G917"/>
  <c r="F917"/>
  <c r="E917"/>
  <c r="L916"/>
  <c r="K916"/>
  <c r="J916"/>
  <c r="I916"/>
  <c r="H916"/>
  <c r="G916"/>
  <c r="F916"/>
  <c r="E916"/>
  <c r="L915"/>
  <c r="K915"/>
  <c r="J915"/>
  <c r="I915"/>
  <c r="H915"/>
  <c r="G915"/>
  <c r="F915"/>
  <c r="E915"/>
  <c r="L914"/>
  <c r="K914"/>
  <c r="J914"/>
  <c r="I914"/>
  <c r="H914"/>
  <c r="G914"/>
  <c r="F914"/>
  <c r="E914"/>
  <c r="L913"/>
  <c r="K913"/>
  <c r="J913"/>
  <c r="I913"/>
  <c r="H913"/>
  <c r="G913"/>
  <c r="F913"/>
  <c r="E913"/>
  <c r="L912"/>
  <c r="K912"/>
  <c r="J912"/>
  <c r="I912"/>
  <c r="H912"/>
  <c r="G912"/>
  <c r="F912"/>
  <c r="E912"/>
  <c r="L911"/>
  <c r="K911"/>
  <c r="J911"/>
  <c r="I911"/>
  <c r="H911"/>
  <c r="G911"/>
  <c r="F911"/>
  <c r="E911"/>
  <c r="L910"/>
  <c r="K910"/>
  <c r="J910"/>
  <c r="I910"/>
  <c r="H910"/>
  <c r="G910"/>
  <c r="F910"/>
  <c r="E910"/>
  <c r="L909"/>
  <c r="K909"/>
  <c r="J909"/>
  <c r="I909"/>
  <c r="H909"/>
  <c r="G909"/>
  <c r="F909"/>
  <c r="E909"/>
  <c r="L908"/>
  <c r="K908"/>
  <c r="J908"/>
  <c r="I908"/>
  <c r="H908"/>
  <c r="G908"/>
  <c r="F908"/>
  <c r="E908"/>
  <c r="L907"/>
  <c r="K907"/>
  <c r="J907"/>
  <c r="I907"/>
  <c r="H907"/>
  <c r="G907"/>
  <c r="F907"/>
  <c r="E907"/>
  <c r="L906"/>
  <c r="K906"/>
  <c r="J906"/>
  <c r="I906"/>
  <c r="H906"/>
  <c r="G906"/>
  <c r="F906"/>
  <c r="E906"/>
  <c r="L905"/>
  <c r="K905"/>
  <c r="J905"/>
  <c r="I905"/>
  <c r="H905"/>
  <c r="G905"/>
  <c r="F905"/>
  <c r="E905"/>
  <c r="L904"/>
  <c r="K904"/>
  <c r="J904"/>
  <c r="I904"/>
  <c r="H904"/>
  <c r="G904"/>
  <c r="F904"/>
  <c r="E904"/>
  <c r="L903"/>
  <c r="K903"/>
  <c r="J903"/>
  <c r="I903"/>
  <c r="H903"/>
  <c r="G903"/>
  <c r="F903"/>
  <c r="E903"/>
  <c r="L902"/>
  <c r="K902"/>
  <c r="J902"/>
  <c r="I902"/>
  <c r="H902"/>
  <c r="G902"/>
  <c r="F902"/>
  <c r="E902"/>
  <c r="L901"/>
  <c r="K901"/>
  <c r="J901"/>
  <c r="I901"/>
  <c r="H901"/>
  <c r="G901"/>
  <c r="F901"/>
  <c r="E901"/>
  <c r="L900"/>
  <c r="K900"/>
  <c r="J900"/>
  <c r="I900"/>
  <c r="H900"/>
  <c r="G900"/>
  <c r="F900"/>
  <c r="E900"/>
  <c r="L899"/>
  <c r="K899"/>
  <c r="J899"/>
  <c r="I899"/>
  <c r="H899"/>
  <c r="G899"/>
  <c r="F899"/>
  <c r="E899"/>
  <c r="L898"/>
  <c r="K898"/>
  <c r="J898"/>
  <c r="I898"/>
  <c r="H898"/>
  <c r="G898"/>
  <c r="F898"/>
  <c r="E898"/>
  <c r="L897"/>
  <c r="K897"/>
  <c r="J897"/>
  <c r="I897"/>
  <c r="H897"/>
  <c r="G897"/>
  <c r="F897"/>
  <c r="E897"/>
  <c r="L896"/>
  <c r="K896"/>
  <c r="J896"/>
  <c r="I896"/>
  <c r="H896"/>
  <c r="G896"/>
  <c r="F896"/>
  <c r="E896"/>
  <c r="L895"/>
  <c r="K895"/>
  <c r="J895"/>
  <c r="I895"/>
  <c r="H895"/>
  <c r="G895"/>
  <c r="F895"/>
  <c r="E895"/>
  <c r="L894"/>
  <c r="K894"/>
  <c r="J894"/>
  <c r="I894"/>
  <c r="H894"/>
  <c r="G894"/>
  <c r="F894"/>
  <c r="E894"/>
  <c r="L893"/>
  <c r="K893"/>
  <c r="J893"/>
  <c r="I893"/>
  <c r="H893"/>
  <c r="G893"/>
  <c r="F893"/>
  <c r="E893"/>
  <c r="L892"/>
  <c r="K892"/>
  <c r="J892"/>
  <c r="I892"/>
  <c r="H892"/>
  <c r="G892"/>
  <c r="F892"/>
  <c r="E892"/>
  <c r="L891"/>
  <c r="K891"/>
  <c r="J891"/>
  <c r="I891"/>
  <c r="H891"/>
  <c r="G891"/>
  <c r="F891"/>
  <c r="E891"/>
  <c r="L890"/>
  <c r="K890"/>
  <c r="J890"/>
  <c r="I890"/>
  <c r="H890"/>
  <c r="G890"/>
  <c r="F890"/>
  <c r="E890"/>
  <c r="L889"/>
  <c r="K889"/>
  <c r="J889"/>
  <c r="I889"/>
  <c r="H889"/>
  <c r="G889"/>
  <c r="F889"/>
  <c r="E889"/>
  <c r="L888"/>
  <c r="K888"/>
  <c r="J888"/>
  <c r="I888"/>
  <c r="H888"/>
  <c r="G888"/>
  <c r="F888"/>
  <c r="E888"/>
  <c r="L887"/>
  <c r="K887"/>
  <c r="J887"/>
  <c r="I887"/>
  <c r="H887"/>
  <c r="G887"/>
  <c r="F887"/>
  <c r="E887"/>
  <c r="L886"/>
  <c r="K886"/>
  <c r="J886"/>
  <c r="I886"/>
  <c r="H886"/>
  <c r="G886"/>
  <c r="F886"/>
  <c r="E886"/>
  <c r="L885"/>
  <c r="K885"/>
  <c r="J885"/>
  <c r="I885"/>
  <c r="H885"/>
  <c r="G885"/>
  <c r="F885"/>
  <c r="E885"/>
  <c r="L884"/>
  <c r="K884"/>
  <c r="J884"/>
  <c r="I884"/>
  <c r="H884"/>
  <c r="G884"/>
  <c r="F884"/>
  <c r="E884"/>
  <c r="L883"/>
  <c r="K883"/>
  <c r="J883"/>
  <c r="I883"/>
  <c r="H883"/>
  <c r="G883"/>
  <c r="F883"/>
  <c r="E883"/>
  <c r="L882"/>
  <c r="K882"/>
  <c r="J882"/>
  <c r="I882"/>
  <c r="H882"/>
  <c r="G882"/>
  <c r="F882"/>
  <c r="E882"/>
  <c r="L881"/>
  <c r="K881"/>
  <c r="J881"/>
  <c r="I881"/>
  <c r="H881"/>
  <c r="G881"/>
  <c r="F881"/>
  <c r="E881"/>
  <c r="L880"/>
  <c r="K880"/>
  <c r="J880"/>
  <c r="I880"/>
  <c r="H880"/>
  <c r="G880"/>
  <c r="F880"/>
  <c r="E880"/>
  <c r="L879"/>
  <c r="K879"/>
  <c r="J879"/>
  <c r="I879"/>
  <c r="H879"/>
  <c r="G879"/>
  <c r="F879"/>
  <c r="E879"/>
  <c r="L878"/>
  <c r="K878"/>
  <c r="J878"/>
  <c r="I878"/>
  <c r="H878"/>
  <c r="G878"/>
  <c r="F878"/>
  <c r="E878"/>
  <c r="L877"/>
  <c r="K877"/>
  <c r="J877"/>
  <c r="I877"/>
  <c r="H877"/>
  <c r="G877"/>
  <c r="F877"/>
  <c r="E877"/>
  <c r="L876"/>
  <c r="K876"/>
  <c r="J876"/>
  <c r="I876"/>
  <c r="H876"/>
  <c r="G876"/>
  <c r="F876"/>
  <c r="E876"/>
  <c r="L875"/>
  <c r="K875"/>
  <c r="J875"/>
  <c r="I875"/>
  <c r="H875"/>
  <c r="G875"/>
  <c r="F875"/>
  <c r="E875"/>
  <c r="L874"/>
  <c r="K874"/>
  <c r="J874"/>
  <c r="I874"/>
  <c r="H874"/>
  <c r="G874"/>
  <c r="F874"/>
  <c r="E874"/>
  <c r="L873"/>
  <c r="K873"/>
  <c r="J873"/>
  <c r="I873"/>
  <c r="H873"/>
  <c r="G873"/>
  <c r="F873"/>
  <c r="E873"/>
  <c r="L872"/>
  <c r="K872"/>
  <c r="J872"/>
  <c r="I872"/>
  <c r="H872"/>
  <c r="G872"/>
  <c r="F872"/>
  <c r="E872"/>
  <c r="L871"/>
  <c r="K871"/>
  <c r="J871"/>
  <c r="I871"/>
  <c r="H871"/>
  <c r="G871"/>
  <c r="F871"/>
  <c r="E871"/>
  <c r="L870"/>
  <c r="K870"/>
  <c r="J870"/>
  <c r="I870"/>
  <c r="H870"/>
  <c r="G870"/>
  <c r="F870"/>
  <c r="E870"/>
  <c r="L869"/>
  <c r="K869"/>
  <c r="J869"/>
  <c r="I869"/>
  <c r="H869"/>
  <c r="G869"/>
  <c r="F869"/>
  <c r="E869"/>
  <c r="L868"/>
  <c r="K868"/>
  <c r="J868"/>
  <c r="I868"/>
  <c r="H868"/>
  <c r="G868"/>
  <c r="F868"/>
  <c r="E868"/>
  <c r="L867"/>
  <c r="K867"/>
  <c r="J867"/>
  <c r="I867"/>
  <c r="H867"/>
  <c r="G867"/>
  <c r="F867"/>
  <c r="E867"/>
  <c r="L866"/>
  <c r="K866"/>
  <c r="J866"/>
  <c r="I866"/>
  <c r="H866"/>
  <c r="G866"/>
  <c r="F866"/>
  <c r="E866"/>
  <c r="L865"/>
  <c r="K865"/>
  <c r="J865"/>
  <c r="I865"/>
  <c r="H865"/>
  <c r="G865"/>
  <c r="F865"/>
  <c r="E865"/>
  <c r="L864"/>
  <c r="K864"/>
  <c r="J864"/>
  <c r="I864"/>
  <c r="H864"/>
  <c r="G864"/>
  <c r="F864"/>
  <c r="E864"/>
  <c r="L863"/>
  <c r="K863"/>
  <c r="J863"/>
  <c r="I863"/>
  <c r="H863"/>
  <c r="G863"/>
  <c r="F863"/>
  <c r="E863"/>
  <c r="L862"/>
  <c r="K862"/>
  <c r="J862"/>
  <c r="I862"/>
  <c r="H862"/>
  <c r="G862"/>
  <c r="F862"/>
  <c r="E862"/>
  <c r="L861"/>
  <c r="K861"/>
  <c r="J861"/>
  <c r="I861"/>
  <c r="H861"/>
  <c r="G861"/>
  <c r="F861"/>
  <c r="E861"/>
  <c r="L860"/>
  <c r="K860"/>
  <c r="J860"/>
  <c r="I860"/>
  <c r="H860"/>
  <c r="G860"/>
  <c r="F860"/>
  <c r="E860"/>
  <c r="L859"/>
  <c r="K859"/>
  <c r="J859"/>
  <c r="I859"/>
  <c r="H859"/>
  <c r="G859"/>
  <c r="F859"/>
  <c r="E859"/>
  <c r="L858"/>
  <c r="K858"/>
  <c r="J858"/>
  <c r="I858"/>
  <c r="H858"/>
  <c r="G858"/>
  <c r="F858"/>
  <c r="E858"/>
  <c r="L857"/>
  <c r="K857"/>
  <c r="J857"/>
  <c r="I857"/>
  <c r="H857"/>
  <c r="G857"/>
  <c r="F857"/>
  <c r="E857"/>
  <c r="L856"/>
  <c r="K856"/>
  <c r="J856"/>
  <c r="I856"/>
  <c r="H856"/>
  <c r="G856"/>
  <c r="F856"/>
  <c r="E856"/>
  <c r="L855"/>
  <c r="K855"/>
  <c r="J855"/>
  <c r="I855"/>
  <c r="H855"/>
  <c r="G855"/>
  <c r="F855"/>
  <c r="E855"/>
  <c r="L854"/>
  <c r="K854"/>
  <c r="J854"/>
  <c r="I854"/>
  <c r="H854"/>
  <c r="G854"/>
  <c r="F854"/>
  <c r="E854"/>
  <c r="L853"/>
  <c r="K853"/>
  <c r="J853"/>
  <c r="I853"/>
  <c r="H853"/>
  <c r="G853"/>
  <c r="F853"/>
  <c r="E853"/>
  <c r="L852"/>
  <c r="K852"/>
  <c r="J852"/>
  <c r="I852"/>
  <c r="H852"/>
  <c r="G852"/>
  <c r="F852"/>
  <c r="E852"/>
  <c r="L851"/>
  <c r="K851"/>
  <c r="J851"/>
  <c r="I851"/>
  <c r="H851"/>
  <c r="G851"/>
  <c r="F851"/>
  <c r="E851"/>
  <c r="L850"/>
  <c r="K850"/>
  <c r="J850"/>
  <c r="I850"/>
  <c r="H850"/>
  <c r="G850"/>
  <c r="F850"/>
  <c r="E850"/>
  <c r="L849"/>
  <c r="K849"/>
  <c r="J849"/>
  <c r="I849"/>
  <c r="H849"/>
  <c r="G849"/>
  <c r="F849"/>
  <c r="E849"/>
  <c r="L848"/>
  <c r="K848"/>
  <c r="J848"/>
  <c r="I848"/>
  <c r="H848"/>
  <c r="G848"/>
  <c r="F848"/>
  <c r="E848"/>
  <c r="L847"/>
  <c r="K847"/>
  <c r="J847"/>
  <c r="I847"/>
  <c r="H847"/>
  <c r="G847"/>
  <c r="F847"/>
  <c r="E847"/>
  <c r="L846"/>
  <c r="K846"/>
  <c r="J846"/>
  <c r="I846"/>
  <c r="H846"/>
  <c r="G846"/>
  <c r="F846"/>
  <c r="E846"/>
  <c r="L845"/>
  <c r="K845"/>
  <c r="J845"/>
  <c r="I845"/>
  <c r="H845"/>
  <c r="G845"/>
  <c r="F845"/>
  <c r="E845"/>
  <c r="L844"/>
  <c r="K844"/>
  <c r="J844"/>
  <c r="I844"/>
  <c r="H844"/>
  <c r="G844"/>
  <c r="F844"/>
  <c r="E844"/>
  <c r="L843"/>
  <c r="K843"/>
  <c r="J843"/>
  <c r="I843"/>
  <c r="H843"/>
  <c r="G843"/>
  <c r="F843"/>
  <c r="E843"/>
  <c r="L842"/>
  <c r="K842"/>
  <c r="J842"/>
  <c r="I842"/>
  <c r="H842"/>
  <c r="G842"/>
  <c r="F842"/>
  <c r="E842"/>
  <c r="L841"/>
  <c r="K841"/>
  <c r="J841"/>
  <c r="I841"/>
  <c r="H841"/>
  <c r="G841"/>
  <c r="F841"/>
  <c r="E841"/>
  <c r="L840"/>
  <c r="K840"/>
  <c r="J840"/>
  <c r="I840"/>
  <c r="H840"/>
  <c r="G840"/>
  <c r="F840"/>
  <c r="E840"/>
  <c r="L839"/>
  <c r="K839"/>
  <c r="J839"/>
  <c r="I839"/>
  <c r="H839"/>
  <c r="G839"/>
  <c r="F839"/>
  <c r="E839"/>
  <c r="L838"/>
  <c r="K838"/>
  <c r="J838"/>
  <c r="I838"/>
  <c r="H838"/>
  <c r="G838"/>
  <c r="F838"/>
  <c r="E838"/>
  <c r="L837"/>
  <c r="K837"/>
  <c r="J837"/>
  <c r="I837"/>
  <c r="H837"/>
  <c r="G837"/>
  <c r="F837"/>
  <c r="E837"/>
  <c r="L836"/>
  <c r="K836"/>
  <c r="J836"/>
  <c r="I836"/>
  <c r="H836"/>
  <c r="G836"/>
  <c r="F836"/>
  <c r="E836"/>
  <c r="L835"/>
  <c r="K835"/>
  <c r="J835"/>
  <c r="I835"/>
  <c r="H835"/>
  <c r="G835"/>
  <c r="F835"/>
  <c r="E835"/>
  <c r="L834"/>
  <c r="K834"/>
  <c r="J834"/>
  <c r="I834"/>
  <c r="H834"/>
  <c r="G834"/>
  <c r="F834"/>
  <c r="E834"/>
  <c r="L833"/>
  <c r="K833"/>
  <c r="J833"/>
  <c r="I833"/>
  <c r="H833"/>
  <c r="G833"/>
  <c r="F833"/>
  <c r="E833"/>
  <c r="L832"/>
  <c r="K832"/>
  <c r="J832"/>
  <c r="I832"/>
  <c r="H832"/>
  <c r="G832"/>
  <c r="F832"/>
  <c r="E832"/>
  <c r="L831"/>
  <c r="K831"/>
  <c r="J831"/>
  <c r="I831"/>
  <c r="H831"/>
  <c r="G831"/>
  <c r="F831"/>
  <c r="E831"/>
  <c r="L830"/>
  <c r="K830"/>
  <c r="J830"/>
  <c r="I830"/>
  <c r="H830"/>
  <c r="G830"/>
  <c r="F830"/>
  <c r="E830"/>
  <c r="L829"/>
  <c r="K829"/>
  <c r="J829"/>
  <c r="I829"/>
  <c r="H829"/>
  <c r="G829"/>
  <c r="F829"/>
  <c r="E829"/>
  <c r="L828"/>
  <c r="K828"/>
  <c r="J828"/>
  <c r="I828"/>
  <c r="H828"/>
  <c r="G828"/>
  <c r="F828"/>
  <c r="E828"/>
  <c r="L827"/>
  <c r="K827"/>
  <c r="J827"/>
  <c r="I827"/>
  <c r="H827"/>
  <c r="G827"/>
  <c r="F827"/>
  <c r="E827"/>
  <c r="L826"/>
  <c r="K826"/>
  <c r="J826"/>
  <c r="I826"/>
  <c r="H826"/>
  <c r="G826"/>
  <c r="F826"/>
  <c r="E826"/>
  <c r="L825"/>
  <c r="K825"/>
  <c r="J825"/>
  <c r="I825"/>
  <c r="H825"/>
  <c r="G825"/>
  <c r="F825"/>
  <c r="E825"/>
  <c r="L824"/>
  <c r="K824"/>
  <c r="J824"/>
  <c r="I824"/>
  <c r="H824"/>
  <c r="G824"/>
  <c r="F824"/>
  <c r="E824"/>
  <c r="L823"/>
  <c r="K823"/>
  <c r="J823"/>
  <c r="I823"/>
  <c r="H823"/>
  <c r="G823"/>
  <c r="F823"/>
  <c r="E823"/>
  <c r="L822"/>
  <c r="K822"/>
  <c r="J822"/>
  <c r="I822"/>
  <c r="H822"/>
  <c r="G822"/>
  <c r="F822"/>
  <c r="E822"/>
  <c r="L821"/>
  <c r="K821"/>
  <c r="J821"/>
  <c r="I821"/>
  <c r="H821"/>
  <c r="G821"/>
  <c r="F821"/>
  <c r="E821"/>
  <c r="L820"/>
  <c r="K820"/>
  <c r="J820"/>
  <c r="I820"/>
  <c r="H820"/>
  <c r="G820"/>
  <c r="F820"/>
  <c r="E820"/>
  <c r="L819"/>
  <c r="K819"/>
  <c r="J819"/>
  <c r="I819"/>
  <c r="H819"/>
  <c r="G819"/>
  <c r="F819"/>
  <c r="E819"/>
  <c r="L818"/>
  <c r="K818"/>
  <c r="J818"/>
  <c r="I818"/>
  <c r="H818"/>
  <c r="G818"/>
  <c r="F818"/>
  <c r="E818"/>
  <c r="L817"/>
  <c r="K817"/>
  <c r="J817"/>
  <c r="I817"/>
  <c r="H817"/>
  <c r="G817"/>
  <c r="F817"/>
  <c r="E817"/>
  <c r="L816"/>
  <c r="K816"/>
  <c r="J816"/>
  <c r="I816"/>
  <c r="H816"/>
  <c r="G816"/>
  <c r="F816"/>
  <c r="E816"/>
  <c r="L815"/>
  <c r="K815"/>
  <c r="J815"/>
  <c r="I815"/>
  <c r="H815"/>
  <c r="G815"/>
  <c r="F815"/>
  <c r="E815"/>
  <c r="L814"/>
  <c r="K814"/>
  <c r="J814"/>
  <c r="I814"/>
  <c r="H814"/>
  <c r="G814"/>
  <c r="F814"/>
  <c r="E814"/>
  <c r="L813"/>
  <c r="K813"/>
  <c r="J813"/>
  <c r="I813"/>
  <c r="H813"/>
  <c r="G813"/>
  <c r="F813"/>
  <c r="E813"/>
  <c r="L812"/>
  <c r="K812"/>
  <c r="J812"/>
  <c r="I812"/>
  <c r="H812"/>
  <c r="G812"/>
  <c r="F812"/>
  <c r="E812"/>
  <c r="L811"/>
  <c r="K811"/>
  <c r="J811"/>
  <c r="I811"/>
  <c r="H811"/>
  <c r="G811"/>
  <c r="F811"/>
  <c r="E811"/>
  <c r="L810"/>
  <c r="K810"/>
  <c r="J810"/>
  <c r="I810"/>
  <c r="H810"/>
  <c r="G810"/>
  <c r="F810"/>
  <c r="E810"/>
  <c r="L809"/>
  <c r="K809"/>
  <c r="J809"/>
  <c r="I809"/>
  <c r="H809"/>
  <c r="G809"/>
  <c r="F809"/>
  <c r="E809"/>
  <c r="L808"/>
  <c r="K808"/>
  <c r="J808"/>
  <c r="I808"/>
  <c r="H808"/>
  <c r="G808"/>
  <c r="F808"/>
  <c r="E808"/>
  <c r="L807"/>
  <c r="K807"/>
  <c r="J807"/>
  <c r="I807"/>
  <c r="H807"/>
  <c r="G807"/>
  <c r="F807"/>
  <c r="E807"/>
  <c r="L806"/>
  <c r="K806"/>
  <c r="J806"/>
  <c r="I806"/>
  <c r="H806"/>
  <c r="G806"/>
  <c r="F806"/>
  <c r="E806"/>
  <c r="L805"/>
  <c r="K805"/>
  <c r="J805"/>
  <c r="I805"/>
  <c r="H805"/>
  <c r="G805"/>
  <c r="F805"/>
  <c r="E805"/>
  <c r="L804"/>
  <c r="K804"/>
  <c r="J804"/>
  <c r="I804"/>
  <c r="H804"/>
  <c r="G804"/>
  <c r="F804"/>
  <c r="E804"/>
  <c r="L803"/>
  <c r="K803"/>
  <c r="J803"/>
  <c r="I803"/>
  <c r="H803"/>
  <c r="G803"/>
  <c r="F803"/>
  <c r="E803"/>
  <c r="L802"/>
  <c r="K802"/>
  <c r="J802"/>
  <c r="I802"/>
  <c r="H802"/>
  <c r="G802"/>
  <c r="F802"/>
  <c r="E802"/>
  <c r="L801"/>
  <c r="K801"/>
  <c r="J801"/>
  <c r="I801"/>
  <c r="H801"/>
  <c r="G801"/>
  <c r="F801"/>
  <c r="E801"/>
  <c r="L800"/>
  <c r="K800"/>
  <c r="J800"/>
  <c r="I800"/>
  <c r="H800"/>
  <c r="G800"/>
  <c r="F800"/>
  <c r="E800"/>
  <c r="L799"/>
  <c r="K799"/>
  <c r="J799"/>
  <c r="I799"/>
  <c r="H799"/>
  <c r="G799"/>
  <c r="F799"/>
  <c r="E799"/>
  <c r="L798"/>
  <c r="K798"/>
  <c r="J798"/>
  <c r="I798"/>
  <c r="H798"/>
  <c r="G798"/>
  <c r="F798"/>
  <c r="E798"/>
  <c r="L797"/>
  <c r="K797"/>
  <c r="J797"/>
  <c r="I797"/>
  <c r="H797"/>
  <c r="G797"/>
  <c r="F797"/>
  <c r="E797"/>
  <c r="L796"/>
  <c r="K796"/>
  <c r="J796"/>
  <c r="I796"/>
  <c r="H796"/>
  <c r="G796"/>
  <c r="F796"/>
  <c r="E796"/>
  <c r="L795"/>
  <c r="K795"/>
  <c r="J795"/>
  <c r="I795"/>
  <c r="H795"/>
  <c r="G795"/>
  <c r="F795"/>
  <c r="E795"/>
  <c r="L794"/>
  <c r="K794"/>
  <c r="J794"/>
  <c r="I794"/>
  <c r="H794"/>
  <c r="G794"/>
  <c r="F794"/>
  <c r="E794"/>
  <c r="L793"/>
  <c r="K793"/>
  <c r="J793"/>
  <c r="I793"/>
  <c r="H793"/>
  <c r="G793"/>
  <c r="F793"/>
  <c r="E793"/>
  <c r="L792"/>
  <c r="K792"/>
  <c r="J792"/>
  <c r="I792"/>
  <c r="H792"/>
  <c r="G792"/>
  <c r="F792"/>
  <c r="E792"/>
  <c r="L791"/>
  <c r="K791"/>
  <c r="J791"/>
  <c r="I791"/>
  <c r="H791"/>
  <c r="G791"/>
  <c r="F791"/>
  <c r="E791"/>
  <c r="L790"/>
  <c r="K790"/>
  <c r="J790"/>
  <c r="I790"/>
  <c r="H790"/>
  <c r="G790"/>
  <c r="F790"/>
  <c r="E790"/>
  <c r="L789"/>
  <c r="K789"/>
  <c r="J789"/>
  <c r="I789"/>
  <c r="H789"/>
  <c r="G789"/>
  <c r="F789"/>
  <c r="E789"/>
  <c r="L788"/>
  <c r="K788"/>
  <c r="J788"/>
  <c r="I788"/>
  <c r="H788"/>
  <c r="G788"/>
  <c r="F788"/>
  <c r="E788"/>
  <c r="L787"/>
  <c r="K787"/>
  <c r="J787"/>
  <c r="I787"/>
  <c r="H787"/>
  <c r="G787"/>
  <c r="F787"/>
  <c r="E787"/>
  <c r="L786"/>
  <c r="K786"/>
  <c r="J786"/>
  <c r="I786"/>
  <c r="H786"/>
  <c r="G786"/>
  <c r="F786"/>
  <c r="E786"/>
  <c r="L785"/>
  <c r="K785"/>
  <c r="J785"/>
  <c r="I785"/>
  <c r="H785"/>
  <c r="G785"/>
  <c r="F785"/>
  <c r="E785"/>
  <c r="L784"/>
  <c r="K784"/>
  <c r="J784"/>
  <c r="I784"/>
  <c r="H784"/>
  <c r="G784"/>
  <c r="F784"/>
  <c r="E784"/>
  <c r="L783"/>
  <c r="K783"/>
  <c r="J783"/>
  <c r="I783"/>
  <c r="H783"/>
  <c r="G783"/>
  <c r="F783"/>
  <c r="E783"/>
  <c r="L782"/>
  <c r="K782"/>
  <c r="J782"/>
  <c r="I782"/>
  <c r="H782"/>
  <c r="G782"/>
  <c r="F782"/>
  <c r="E782"/>
  <c r="L781"/>
  <c r="K781"/>
  <c r="J781"/>
  <c r="I781"/>
  <c r="H781"/>
  <c r="G781"/>
  <c r="F781"/>
  <c r="E781"/>
  <c r="L780"/>
  <c r="K780"/>
  <c r="J780"/>
  <c r="I780"/>
  <c r="H780"/>
  <c r="G780"/>
  <c r="F780"/>
  <c r="E780"/>
  <c r="L779"/>
  <c r="K779"/>
  <c r="J779"/>
  <c r="I779"/>
  <c r="H779"/>
  <c r="G779"/>
  <c r="F779"/>
  <c r="E779"/>
  <c r="L778"/>
  <c r="K778"/>
  <c r="J778"/>
  <c r="I778"/>
  <c r="H778"/>
  <c r="G778"/>
  <c r="F778"/>
  <c r="E778"/>
  <c r="L777"/>
  <c r="K777"/>
  <c r="J777"/>
  <c r="I777"/>
  <c r="H777"/>
  <c r="G777"/>
  <c r="F777"/>
  <c r="E777"/>
  <c r="L776"/>
  <c r="K776"/>
  <c r="J776"/>
  <c r="I776"/>
  <c r="H776"/>
  <c r="G776"/>
  <c r="F776"/>
  <c r="E776"/>
  <c r="L775"/>
  <c r="K775"/>
  <c r="J775"/>
  <c r="I775"/>
  <c r="H775"/>
  <c r="G775"/>
  <c r="F775"/>
  <c r="E775"/>
  <c r="L774"/>
  <c r="K774"/>
  <c r="J774"/>
  <c r="I774"/>
  <c r="H774"/>
  <c r="G774"/>
  <c r="F774"/>
  <c r="E774"/>
  <c r="L773"/>
  <c r="K773"/>
  <c r="J773"/>
  <c r="I773"/>
  <c r="H773"/>
  <c r="G773"/>
  <c r="F773"/>
  <c r="E773"/>
  <c r="L772"/>
  <c r="K772"/>
  <c r="J772"/>
  <c r="I772"/>
  <c r="H772"/>
  <c r="G772"/>
  <c r="F772"/>
  <c r="E772"/>
  <c r="L771"/>
  <c r="K771"/>
  <c r="J771"/>
  <c r="I771"/>
  <c r="H771"/>
  <c r="G771"/>
  <c r="F771"/>
  <c r="E771"/>
  <c r="L770"/>
  <c r="K770"/>
  <c r="J770"/>
  <c r="I770"/>
  <c r="H770"/>
  <c r="G770"/>
  <c r="F770"/>
  <c r="E770"/>
  <c r="L769"/>
  <c r="K769"/>
  <c r="J769"/>
  <c r="I769"/>
  <c r="H769"/>
  <c r="G769"/>
  <c r="F769"/>
  <c r="E769"/>
  <c r="L768"/>
  <c r="K768"/>
  <c r="J768"/>
  <c r="I768"/>
  <c r="H768"/>
  <c r="G768"/>
  <c r="F768"/>
  <c r="E768"/>
  <c r="L767"/>
  <c r="K767"/>
  <c r="J767"/>
  <c r="I767"/>
  <c r="H767"/>
  <c r="G767"/>
  <c r="F767"/>
  <c r="E767"/>
  <c r="L766"/>
  <c r="K766"/>
  <c r="J766"/>
  <c r="I766"/>
  <c r="H766"/>
  <c r="G766"/>
  <c r="F766"/>
  <c r="E766"/>
  <c r="L765"/>
  <c r="K765"/>
  <c r="J765"/>
  <c r="I765"/>
  <c r="H765"/>
  <c r="G765"/>
  <c r="F765"/>
  <c r="E765"/>
  <c r="L764"/>
  <c r="K764"/>
  <c r="J764"/>
  <c r="I764"/>
  <c r="H764"/>
  <c r="G764"/>
  <c r="F764"/>
  <c r="E764"/>
  <c r="L763"/>
  <c r="K763"/>
  <c r="J763"/>
  <c r="I763"/>
  <c r="H763"/>
  <c r="G763"/>
  <c r="F763"/>
  <c r="E763"/>
  <c r="L762"/>
  <c r="K762"/>
  <c r="J762"/>
  <c r="I762"/>
  <c r="H762"/>
  <c r="G762"/>
  <c r="F762"/>
  <c r="E762"/>
  <c r="L761"/>
  <c r="K761"/>
  <c r="J761"/>
  <c r="I761"/>
  <c r="H761"/>
  <c r="G761"/>
  <c r="F761"/>
  <c r="E761"/>
  <c r="L760"/>
  <c r="K760"/>
  <c r="J760"/>
  <c r="I760"/>
  <c r="H760"/>
  <c r="G760"/>
  <c r="F760"/>
  <c r="E760"/>
  <c r="L759"/>
  <c r="K759"/>
  <c r="J759"/>
  <c r="I759"/>
  <c r="H759"/>
  <c r="G759"/>
  <c r="F759"/>
  <c r="E759"/>
  <c r="L758"/>
  <c r="K758"/>
  <c r="J758"/>
  <c r="I758"/>
  <c r="H758"/>
  <c r="G758"/>
  <c r="F758"/>
  <c r="E758"/>
  <c r="L757"/>
  <c r="K757"/>
  <c r="J757"/>
  <c r="I757"/>
  <c r="H757"/>
  <c r="G757"/>
  <c r="F757"/>
  <c r="E757"/>
  <c r="L756"/>
  <c r="K756"/>
  <c r="J756"/>
  <c r="I756"/>
  <c r="H756"/>
  <c r="G756"/>
  <c r="F756"/>
  <c r="E756"/>
  <c r="L755"/>
  <c r="K755"/>
  <c r="J755"/>
  <c r="I755"/>
  <c r="H755"/>
  <c r="G755"/>
  <c r="F755"/>
  <c r="E755"/>
  <c r="L754"/>
  <c r="K754"/>
  <c r="J754"/>
  <c r="I754"/>
  <c r="H754"/>
  <c r="G754"/>
  <c r="F754"/>
  <c r="E754"/>
  <c r="L753"/>
  <c r="K753"/>
  <c r="J753"/>
  <c r="I753"/>
  <c r="H753"/>
  <c r="G753"/>
  <c r="F753"/>
  <c r="E753"/>
  <c r="L752"/>
  <c r="K752"/>
  <c r="J752"/>
  <c r="I752"/>
  <c r="H752"/>
  <c r="G752"/>
  <c r="F752"/>
  <c r="E752"/>
  <c r="L751"/>
  <c r="K751"/>
  <c r="J751"/>
  <c r="I751"/>
  <c r="H751"/>
  <c r="G751"/>
  <c r="F751"/>
  <c r="E751"/>
  <c r="L750"/>
  <c r="K750"/>
  <c r="J750"/>
  <c r="I750"/>
  <c r="H750"/>
  <c r="G750"/>
  <c r="F750"/>
  <c r="E750"/>
  <c r="L749"/>
  <c r="K749"/>
  <c r="J749"/>
  <c r="I749"/>
  <c r="H749"/>
  <c r="G749"/>
  <c r="F749"/>
  <c r="E749"/>
  <c r="L748"/>
  <c r="K748"/>
  <c r="J748"/>
  <c r="I748"/>
  <c r="H748"/>
  <c r="G748"/>
  <c r="F748"/>
  <c r="E748"/>
  <c r="L747"/>
  <c r="K747"/>
  <c r="J747"/>
  <c r="I747"/>
  <c r="H747"/>
  <c r="G747"/>
  <c r="F747"/>
  <c r="E747"/>
  <c r="L746"/>
  <c r="K746"/>
  <c r="J746"/>
  <c r="I746"/>
  <c r="H746"/>
  <c r="G746"/>
  <c r="F746"/>
  <c r="E746"/>
  <c r="L745"/>
  <c r="K745"/>
  <c r="J745"/>
  <c r="I745"/>
  <c r="H745"/>
  <c r="G745"/>
  <c r="F745"/>
  <c r="E745"/>
  <c r="L744"/>
  <c r="K744"/>
  <c r="J744"/>
  <c r="I744"/>
  <c r="H744"/>
  <c r="G744"/>
  <c r="F744"/>
  <c r="E744"/>
  <c r="L743"/>
  <c r="K743"/>
  <c r="J743"/>
  <c r="I743"/>
  <c r="H743"/>
  <c r="G743"/>
  <c r="F743"/>
  <c r="E743"/>
  <c r="L742"/>
  <c r="K742"/>
  <c r="J742"/>
  <c r="I742"/>
  <c r="H742"/>
  <c r="G742"/>
  <c r="F742"/>
  <c r="E742"/>
  <c r="L741"/>
  <c r="K741"/>
  <c r="J741"/>
  <c r="I741"/>
  <c r="H741"/>
  <c r="G741"/>
  <c r="F741"/>
  <c r="E741"/>
  <c r="L740"/>
  <c r="K740"/>
  <c r="J740"/>
  <c r="I740"/>
  <c r="H740"/>
  <c r="G740"/>
  <c r="F740"/>
  <c r="E740"/>
  <c r="L739"/>
  <c r="K739"/>
  <c r="J739"/>
  <c r="I739"/>
  <c r="H739"/>
  <c r="G739"/>
  <c r="F739"/>
  <c r="E739"/>
  <c r="L738"/>
  <c r="K738"/>
  <c r="J738"/>
  <c r="I738"/>
  <c r="H738"/>
  <c r="G738"/>
  <c r="F738"/>
  <c r="E738"/>
  <c r="L737"/>
  <c r="K737"/>
  <c r="J737"/>
  <c r="I737"/>
  <c r="H737"/>
  <c r="G737"/>
  <c r="F737"/>
  <c r="E737"/>
  <c r="L736"/>
  <c r="K736"/>
  <c r="J736"/>
  <c r="I736"/>
  <c r="H736"/>
  <c r="G736"/>
  <c r="F736"/>
  <c r="E736"/>
  <c r="L735"/>
  <c r="K735"/>
  <c r="J735"/>
  <c r="I735"/>
  <c r="H735"/>
  <c r="G735"/>
  <c r="F735"/>
  <c r="E735"/>
  <c r="L734"/>
  <c r="K734"/>
  <c r="J734"/>
  <c r="I734"/>
  <c r="H734"/>
  <c r="G734"/>
  <c r="F734"/>
  <c r="E734"/>
  <c r="L733"/>
  <c r="K733"/>
  <c r="J733"/>
  <c r="I733"/>
  <c r="H733"/>
  <c r="G733"/>
  <c r="F733"/>
  <c r="E733"/>
  <c r="L732"/>
  <c r="K732"/>
  <c r="J732"/>
  <c r="I732"/>
  <c r="H732"/>
  <c r="G732"/>
  <c r="F732"/>
  <c r="E732"/>
  <c r="L731"/>
  <c r="K731"/>
  <c r="J731"/>
  <c r="I731"/>
  <c r="H731"/>
  <c r="G731"/>
  <c r="F731"/>
  <c r="E731"/>
  <c r="L730"/>
  <c r="K730"/>
  <c r="J730"/>
  <c r="I730"/>
  <c r="H730"/>
  <c r="G730"/>
  <c r="F730"/>
  <c r="E730"/>
  <c r="L729"/>
  <c r="K729"/>
  <c r="J729"/>
  <c r="I729"/>
  <c r="H729"/>
  <c r="G729"/>
  <c r="F729"/>
  <c r="E729"/>
  <c r="L728"/>
  <c r="K728"/>
  <c r="J728"/>
  <c r="I728"/>
  <c r="H728"/>
  <c r="G728"/>
  <c r="F728"/>
  <c r="E728"/>
  <c r="L727"/>
  <c r="K727"/>
  <c r="J727"/>
  <c r="I727"/>
  <c r="H727"/>
  <c r="G727"/>
  <c r="F727"/>
  <c r="E727"/>
  <c r="L726"/>
  <c r="K726"/>
  <c r="J726"/>
  <c r="I726"/>
  <c r="H726"/>
  <c r="G726"/>
  <c r="F726"/>
  <c r="E726"/>
  <c r="L725"/>
  <c r="K725"/>
  <c r="J725"/>
  <c r="I725"/>
  <c r="H725"/>
  <c r="G725"/>
  <c r="F725"/>
  <c r="E725"/>
  <c r="L724"/>
  <c r="K724"/>
  <c r="J724"/>
  <c r="I724"/>
  <c r="H724"/>
  <c r="G724"/>
  <c r="F724"/>
  <c r="E724"/>
  <c r="L723"/>
  <c r="K723"/>
  <c r="J723"/>
  <c r="I723"/>
  <c r="H723"/>
  <c r="G723"/>
  <c r="F723"/>
  <c r="E723"/>
  <c r="L722"/>
  <c r="K722"/>
  <c r="J722"/>
  <c r="I722"/>
  <c r="H722"/>
  <c r="G722"/>
  <c r="F722"/>
  <c r="E722"/>
  <c r="L721"/>
  <c r="K721"/>
  <c r="J721"/>
  <c r="I721"/>
  <c r="H721"/>
  <c r="G721"/>
  <c r="F721"/>
  <c r="E721"/>
  <c r="L720"/>
  <c r="K720"/>
  <c r="J720"/>
  <c r="I720"/>
  <c r="H720"/>
  <c r="G720"/>
  <c r="F720"/>
  <c r="E720"/>
  <c r="L719"/>
  <c r="K719"/>
  <c r="J719"/>
  <c r="I719"/>
  <c r="H719"/>
  <c r="G719"/>
  <c r="F719"/>
  <c r="E719"/>
  <c r="L718"/>
  <c r="K718"/>
  <c r="J718"/>
  <c r="I718"/>
  <c r="H718"/>
  <c r="G718"/>
  <c r="F718"/>
  <c r="E718"/>
  <c r="L717"/>
  <c r="K717"/>
  <c r="J717"/>
  <c r="I717"/>
  <c r="H717"/>
  <c r="G717"/>
  <c r="F717"/>
  <c r="E717"/>
  <c r="L716"/>
  <c r="K716"/>
  <c r="J716"/>
  <c r="I716"/>
  <c r="H716"/>
  <c r="G716"/>
  <c r="F716"/>
  <c r="E716"/>
  <c r="L715"/>
  <c r="K715"/>
  <c r="J715"/>
  <c r="I715"/>
  <c r="H715"/>
  <c r="G715"/>
  <c r="F715"/>
  <c r="E715"/>
  <c r="L714"/>
  <c r="K714"/>
  <c r="J714"/>
  <c r="I714"/>
  <c r="H714"/>
  <c r="G714"/>
  <c r="F714"/>
  <c r="E714"/>
  <c r="L713"/>
  <c r="K713"/>
  <c r="J713"/>
  <c r="I713"/>
  <c r="H713"/>
  <c r="G713"/>
  <c r="F713"/>
  <c r="E713"/>
  <c r="L712"/>
  <c r="K712"/>
  <c r="J712"/>
  <c r="I712"/>
  <c r="H712"/>
  <c r="G712"/>
  <c r="F712"/>
  <c r="E712"/>
  <c r="L711"/>
  <c r="K711"/>
  <c r="J711"/>
  <c r="I711"/>
  <c r="H711"/>
  <c r="G711"/>
  <c r="F711"/>
  <c r="E711"/>
  <c r="L710"/>
  <c r="K710"/>
  <c r="J710"/>
  <c r="I710"/>
  <c r="H710"/>
  <c r="G710"/>
  <c r="F710"/>
  <c r="E710"/>
  <c r="L709"/>
  <c r="K709"/>
  <c r="J709"/>
  <c r="I709"/>
  <c r="H709"/>
  <c r="G709"/>
  <c r="F709"/>
  <c r="E709"/>
  <c r="L708"/>
  <c r="K708"/>
  <c r="J708"/>
  <c r="I708"/>
  <c r="H708"/>
  <c r="G708"/>
  <c r="F708"/>
  <c r="E708"/>
  <c r="L707"/>
  <c r="K707"/>
  <c r="J707"/>
  <c r="I707"/>
  <c r="H707"/>
  <c r="G707"/>
  <c r="F707"/>
  <c r="E707"/>
  <c r="L706"/>
  <c r="K706"/>
  <c r="J706"/>
  <c r="I706"/>
  <c r="H706"/>
  <c r="G706"/>
  <c r="F706"/>
  <c r="E706"/>
  <c r="L705"/>
  <c r="K705"/>
  <c r="J705"/>
  <c r="I705"/>
  <c r="H705"/>
  <c r="G705"/>
  <c r="F705"/>
  <c r="E705"/>
  <c r="L704"/>
  <c r="K704"/>
  <c r="J704"/>
  <c r="I704"/>
  <c r="H704"/>
  <c r="G704"/>
  <c r="F704"/>
  <c r="E704"/>
  <c r="L703"/>
  <c r="K703"/>
  <c r="J703"/>
  <c r="I703"/>
  <c r="H703"/>
  <c r="G703"/>
  <c r="F703"/>
  <c r="E703"/>
  <c r="L702"/>
  <c r="K702"/>
  <c r="J702"/>
  <c r="I702"/>
  <c r="H702"/>
  <c r="G702"/>
  <c r="F702"/>
  <c r="E702"/>
  <c r="L701"/>
  <c r="K701"/>
  <c r="J701"/>
  <c r="I701"/>
  <c r="H701"/>
  <c r="G701"/>
  <c r="F701"/>
  <c r="E701"/>
  <c r="L700"/>
  <c r="K700"/>
  <c r="J700"/>
  <c r="I700"/>
  <c r="H700"/>
  <c r="G700"/>
  <c r="F700"/>
  <c r="E700"/>
  <c r="L699"/>
  <c r="K699"/>
  <c r="J699"/>
  <c r="I699"/>
  <c r="H699"/>
  <c r="G699"/>
  <c r="F699"/>
  <c r="E699"/>
  <c r="L698"/>
  <c r="K698"/>
  <c r="J698"/>
  <c r="I698"/>
  <c r="H698"/>
  <c r="G698"/>
  <c r="F698"/>
  <c r="E698"/>
  <c r="L697"/>
  <c r="K697"/>
  <c r="J697"/>
  <c r="I697"/>
  <c r="H697"/>
  <c r="G697"/>
  <c r="F697"/>
  <c r="E697"/>
  <c r="L696"/>
  <c r="K696"/>
  <c r="J696"/>
  <c r="I696"/>
  <c r="H696"/>
  <c r="G696"/>
  <c r="F696"/>
  <c r="E696"/>
  <c r="L695"/>
  <c r="K695"/>
  <c r="J695"/>
  <c r="I695"/>
  <c r="H695"/>
  <c r="G695"/>
  <c r="F695"/>
  <c r="E695"/>
  <c r="L694"/>
  <c r="K694"/>
  <c r="J694"/>
  <c r="I694"/>
  <c r="H694"/>
  <c r="G694"/>
  <c r="F694"/>
  <c r="E694"/>
  <c r="L693"/>
  <c r="K693"/>
  <c r="J693"/>
  <c r="I693"/>
  <c r="H693"/>
  <c r="G693"/>
  <c r="F693"/>
  <c r="E693"/>
  <c r="L692"/>
  <c r="K692"/>
  <c r="J692"/>
  <c r="I692"/>
  <c r="H692"/>
  <c r="G692"/>
  <c r="F692"/>
  <c r="E692"/>
  <c r="L691"/>
  <c r="K691"/>
  <c r="J691"/>
  <c r="I691"/>
  <c r="H691"/>
  <c r="G691"/>
  <c r="F691"/>
  <c r="E691"/>
  <c r="L690"/>
  <c r="K690"/>
  <c r="J690"/>
  <c r="I690"/>
  <c r="H690"/>
  <c r="G690"/>
  <c r="F690"/>
  <c r="E690"/>
  <c r="L689"/>
  <c r="K689"/>
  <c r="J689"/>
  <c r="I689"/>
  <c r="H689"/>
  <c r="G689"/>
  <c r="F689"/>
  <c r="E689"/>
  <c r="L688"/>
  <c r="K688"/>
  <c r="J688"/>
  <c r="I688"/>
  <c r="H688"/>
  <c r="G688"/>
  <c r="F688"/>
  <c r="E688"/>
  <c r="L687"/>
  <c r="K687"/>
  <c r="J687"/>
  <c r="I687"/>
  <c r="H687"/>
  <c r="G687"/>
  <c r="F687"/>
  <c r="E687"/>
  <c r="L686"/>
  <c r="K686"/>
  <c r="J686"/>
  <c r="I686"/>
  <c r="H686"/>
  <c r="G686"/>
  <c r="F686"/>
  <c r="E686"/>
  <c r="L685"/>
  <c r="K685"/>
  <c r="J685"/>
  <c r="I685"/>
  <c r="H685"/>
  <c r="G685"/>
  <c r="F685"/>
  <c r="E685"/>
  <c r="L684"/>
  <c r="K684"/>
  <c r="J684"/>
  <c r="I684"/>
  <c r="H684"/>
  <c r="G684"/>
  <c r="F684"/>
  <c r="E684"/>
  <c r="L683"/>
  <c r="K683"/>
  <c r="J683"/>
  <c r="I683"/>
  <c r="H683"/>
  <c r="G683"/>
  <c r="F683"/>
  <c r="E683"/>
  <c r="L682"/>
  <c r="K682"/>
  <c r="J682"/>
  <c r="I682"/>
  <c r="H682"/>
  <c r="G682"/>
  <c r="F682"/>
  <c r="E682"/>
  <c r="L681"/>
  <c r="K681"/>
  <c r="J681"/>
  <c r="I681"/>
  <c r="H681"/>
  <c r="G681"/>
  <c r="F681"/>
  <c r="E681"/>
  <c r="L680"/>
  <c r="K680"/>
  <c r="J680"/>
  <c r="I680"/>
  <c r="H680"/>
  <c r="G680"/>
  <c r="F680"/>
  <c r="E680"/>
  <c r="L679"/>
  <c r="K679"/>
  <c r="J679"/>
  <c r="I679"/>
  <c r="H679"/>
  <c r="G679"/>
  <c r="F679"/>
  <c r="E679"/>
  <c r="L678"/>
  <c r="K678"/>
  <c r="J678"/>
  <c r="I678"/>
  <c r="H678"/>
  <c r="G678"/>
  <c r="F678"/>
  <c r="E678"/>
  <c r="L677"/>
  <c r="K677"/>
  <c r="J677"/>
  <c r="I677"/>
  <c r="H677"/>
  <c r="G677"/>
  <c r="F677"/>
  <c r="E677"/>
  <c r="L676"/>
  <c r="K676"/>
  <c r="J676"/>
  <c r="I676"/>
  <c r="H676"/>
  <c r="G676"/>
  <c r="F676"/>
  <c r="E676"/>
  <c r="L675"/>
  <c r="K675"/>
  <c r="J675"/>
  <c r="I675"/>
  <c r="H675"/>
  <c r="G675"/>
  <c r="F675"/>
  <c r="E675"/>
  <c r="L674"/>
  <c r="K674"/>
  <c r="J674"/>
  <c r="I674"/>
  <c r="H674"/>
  <c r="G674"/>
  <c r="F674"/>
  <c r="E674"/>
  <c r="L673"/>
  <c r="K673"/>
  <c r="J673"/>
  <c r="I673"/>
  <c r="H673"/>
  <c r="G673"/>
  <c r="F673"/>
  <c r="E673"/>
  <c r="L672"/>
  <c r="K672"/>
  <c r="J672"/>
  <c r="I672"/>
  <c r="H672"/>
  <c r="G672"/>
  <c r="F672"/>
  <c r="E672"/>
  <c r="L671"/>
  <c r="K671"/>
  <c r="J671"/>
  <c r="I671"/>
  <c r="H671"/>
  <c r="G671"/>
  <c r="F671"/>
  <c r="E671"/>
  <c r="L670"/>
  <c r="K670"/>
  <c r="J670"/>
  <c r="I670"/>
  <c r="H670"/>
  <c r="G670"/>
  <c r="F670"/>
  <c r="E670"/>
  <c r="L669"/>
  <c r="K669"/>
  <c r="J669"/>
  <c r="I669"/>
  <c r="H669"/>
  <c r="G669"/>
  <c r="F669"/>
  <c r="E669"/>
  <c r="L668"/>
  <c r="K668"/>
  <c r="J668"/>
  <c r="I668"/>
  <c r="H668"/>
  <c r="G668"/>
  <c r="F668"/>
  <c r="E668"/>
  <c r="L667"/>
  <c r="K667"/>
  <c r="J667"/>
  <c r="I667"/>
  <c r="H667"/>
  <c r="G667"/>
  <c r="F667"/>
  <c r="E667"/>
  <c r="L666"/>
  <c r="K666"/>
  <c r="J666"/>
  <c r="I666"/>
  <c r="H666"/>
  <c r="G666"/>
  <c r="F666"/>
  <c r="E666"/>
  <c r="L665"/>
  <c r="K665"/>
  <c r="J665"/>
  <c r="I665"/>
  <c r="H665"/>
  <c r="G665"/>
  <c r="F665"/>
  <c r="E665"/>
  <c r="L664"/>
  <c r="K664"/>
  <c r="J664"/>
  <c r="I664"/>
  <c r="H664"/>
  <c r="G664"/>
  <c r="F664"/>
  <c r="E664"/>
  <c r="L663"/>
  <c r="K663"/>
  <c r="J663"/>
  <c r="I663"/>
  <c r="H663"/>
  <c r="G663"/>
  <c r="F663"/>
  <c r="E663"/>
  <c r="L662"/>
  <c r="K662"/>
  <c r="J662"/>
  <c r="I662"/>
  <c r="H662"/>
  <c r="G662"/>
  <c r="F662"/>
  <c r="E662"/>
  <c r="L661"/>
  <c r="K661"/>
  <c r="J661"/>
  <c r="I661"/>
  <c r="H661"/>
  <c r="G661"/>
  <c r="F661"/>
  <c r="E661"/>
  <c r="L660"/>
  <c r="K660"/>
  <c r="J660"/>
  <c r="I660"/>
  <c r="H660"/>
  <c r="G660"/>
  <c r="F660"/>
  <c r="E660"/>
  <c r="L659"/>
  <c r="K659"/>
  <c r="J659"/>
  <c r="I659"/>
  <c r="H659"/>
  <c r="G659"/>
  <c r="F659"/>
  <c r="E659"/>
  <c r="L658"/>
  <c r="K658"/>
  <c r="J658"/>
  <c r="I658"/>
  <c r="H658"/>
  <c r="G658"/>
  <c r="F658"/>
  <c r="E658"/>
  <c r="L657"/>
  <c r="K657"/>
  <c r="J657"/>
  <c r="I657"/>
  <c r="H657"/>
  <c r="G657"/>
  <c r="F657"/>
  <c r="E657"/>
  <c r="L656"/>
  <c r="K656"/>
  <c r="J656"/>
  <c r="I656"/>
  <c r="H656"/>
  <c r="G656"/>
  <c r="F656"/>
  <c r="E656"/>
  <c r="L655"/>
  <c r="K655"/>
  <c r="J655"/>
  <c r="I655"/>
  <c r="H655"/>
  <c r="G655"/>
  <c r="F655"/>
  <c r="E655"/>
  <c r="L654"/>
  <c r="K654"/>
  <c r="J654"/>
  <c r="I654"/>
  <c r="H654"/>
  <c r="G654"/>
  <c r="F654"/>
  <c r="E654"/>
  <c r="L653"/>
  <c r="K653"/>
  <c r="J653"/>
  <c r="I653"/>
  <c r="H653"/>
  <c r="G653"/>
  <c r="F653"/>
  <c r="E653"/>
  <c r="L652"/>
  <c r="K652"/>
  <c r="J652"/>
  <c r="I652"/>
  <c r="H652"/>
  <c r="G652"/>
  <c r="F652"/>
  <c r="E652"/>
  <c r="L651"/>
  <c r="K651"/>
  <c r="J651"/>
  <c r="I651"/>
  <c r="H651"/>
  <c r="G651"/>
  <c r="F651"/>
  <c r="E651"/>
  <c r="L650"/>
  <c r="K650"/>
  <c r="J650"/>
  <c r="I650"/>
  <c r="H650"/>
  <c r="G650"/>
  <c r="F650"/>
  <c r="E650"/>
  <c r="L649"/>
  <c r="K649"/>
  <c r="J649"/>
  <c r="I649"/>
  <c r="H649"/>
  <c r="G649"/>
  <c r="F649"/>
  <c r="E649"/>
  <c r="L648"/>
  <c r="K648"/>
  <c r="J648"/>
  <c r="I648"/>
  <c r="H648"/>
  <c r="G648"/>
  <c r="F648"/>
  <c r="E648"/>
  <c r="L647"/>
  <c r="K647"/>
  <c r="J647"/>
  <c r="I647"/>
  <c r="H647"/>
  <c r="G647"/>
  <c r="F647"/>
  <c r="E647"/>
  <c r="L646"/>
  <c r="K646"/>
  <c r="J646"/>
  <c r="I646"/>
  <c r="H646"/>
  <c r="G646"/>
  <c r="F646"/>
  <c r="E646"/>
  <c r="L645"/>
  <c r="K645"/>
  <c r="J645"/>
  <c r="I645"/>
  <c r="H645"/>
  <c r="G645"/>
  <c r="F645"/>
  <c r="E645"/>
  <c r="L644"/>
  <c r="K644"/>
  <c r="J644"/>
  <c r="I644"/>
  <c r="H644"/>
  <c r="G644"/>
  <c r="F644"/>
  <c r="E644"/>
  <c r="L643"/>
  <c r="K643"/>
  <c r="J643"/>
  <c r="I643"/>
  <c r="H643"/>
  <c r="G643"/>
  <c r="F643"/>
  <c r="E643"/>
  <c r="L642"/>
  <c r="K642"/>
  <c r="J642"/>
  <c r="I642"/>
  <c r="H642"/>
  <c r="G642"/>
  <c r="F642"/>
  <c r="E642"/>
  <c r="L641"/>
  <c r="K641"/>
  <c r="J641"/>
  <c r="I641"/>
  <c r="H641"/>
  <c r="G641"/>
  <c r="F641"/>
  <c r="E641"/>
  <c r="L640"/>
  <c r="K640"/>
  <c r="J640"/>
  <c r="I640"/>
  <c r="H640"/>
  <c r="G640"/>
  <c r="F640"/>
  <c r="E640"/>
  <c r="L639"/>
  <c r="K639"/>
  <c r="J639"/>
  <c r="I639"/>
  <c r="H639"/>
  <c r="G639"/>
  <c r="F639"/>
  <c r="E639"/>
  <c r="L638"/>
  <c r="K638"/>
  <c r="J638"/>
  <c r="I638"/>
  <c r="H638"/>
  <c r="G638"/>
  <c r="F638"/>
  <c r="E638"/>
  <c r="L637"/>
  <c r="K637"/>
  <c r="J637"/>
  <c r="I637"/>
  <c r="H637"/>
  <c r="G637"/>
  <c r="F637"/>
  <c r="E637"/>
  <c r="L636"/>
  <c r="K636"/>
  <c r="J636"/>
  <c r="I636"/>
  <c r="H636"/>
  <c r="G636"/>
  <c r="F636"/>
  <c r="E636"/>
  <c r="L635"/>
  <c r="K635"/>
  <c r="J635"/>
  <c r="I635"/>
  <c r="H635"/>
  <c r="G635"/>
  <c r="F635"/>
  <c r="E635"/>
  <c r="L634"/>
  <c r="K634"/>
  <c r="J634"/>
  <c r="I634"/>
  <c r="H634"/>
  <c r="G634"/>
  <c r="F634"/>
  <c r="E634"/>
  <c r="L633"/>
  <c r="K633"/>
  <c r="J633"/>
  <c r="I633"/>
  <c r="H633"/>
  <c r="G633"/>
  <c r="F633"/>
  <c r="E633"/>
  <c r="L632"/>
  <c r="K632"/>
  <c r="J632"/>
  <c r="I632"/>
  <c r="H632"/>
  <c r="G632"/>
  <c r="F632"/>
  <c r="E632"/>
  <c r="L631"/>
  <c r="K631"/>
  <c r="J631"/>
  <c r="I631"/>
  <c r="H631"/>
  <c r="G631"/>
  <c r="F631"/>
  <c r="E631"/>
  <c r="L630"/>
  <c r="K630"/>
  <c r="J630"/>
  <c r="I630"/>
  <c r="H630"/>
  <c r="G630"/>
  <c r="F630"/>
  <c r="E630"/>
  <c r="L629"/>
  <c r="K629"/>
  <c r="J629"/>
  <c r="I629"/>
  <c r="H629"/>
  <c r="G629"/>
  <c r="F629"/>
  <c r="E629"/>
  <c r="L628"/>
  <c r="K628"/>
  <c r="J628"/>
  <c r="I628"/>
  <c r="H628"/>
  <c r="G628"/>
  <c r="F628"/>
  <c r="E628"/>
  <c r="L627"/>
  <c r="K627"/>
  <c r="J627"/>
  <c r="I627"/>
  <c r="H627"/>
  <c r="G627"/>
  <c r="F627"/>
  <c r="E627"/>
  <c r="L626"/>
  <c r="K626"/>
  <c r="J626"/>
  <c r="I626"/>
  <c r="H626"/>
  <c r="G626"/>
  <c r="F626"/>
  <c r="E626"/>
  <c r="L625"/>
  <c r="K625"/>
  <c r="J625"/>
  <c r="I625"/>
  <c r="H625"/>
  <c r="G625"/>
  <c r="F625"/>
  <c r="E625"/>
  <c r="L624"/>
  <c r="K624"/>
  <c r="J624"/>
  <c r="I624"/>
  <c r="H624"/>
  <c r="G624"/>
  <c r="F624"/>
  <c r="E624"/>
  <c r="L623"/>
  <c r="K623"/>
  <c r="J623"/>
  <c r="I623"/>
  <c r="H623"/>
  <c r="G623"/>
  <c r="F623"/>
  <c r="E623"/>
  <c r="L622"/>
  <c r="K622"/>
  <c r="J622"/>
  <c r="I622"/>
  <c r="H622"/>
  <c r="G622"/>
  <c r="F622"/>
  <c r="E622"/>
  <c r="L621"/>
  <c r="K621"/>
  <c r="J621"/>
  <c r="I621"/>
  <c r="H621"/>
  <c r="G621"/>
  <c r="F621"/>
  <c r="E621"/>
  <c r="L620"/>
  <c r="K620"/>
  <c r="J620"/>
  <c r="I620"/>
  <c r="H620"/>
  <c r="G620"/>
  <c r="F620"/>
  <c r="E620"/>
  <c r="L619"/>
  <c r="K619"/>
  <c r="J619"/>
  <c r="I619"/>
  <c r="H619"/>
  <c r="G619"/>
  <c r="F619"/>
  <c r="E619"/>
  <c r="L618"/>
  <c r="K618"/>
  <c r="J618"/>
  <c r="I618"/>
  <c r="H618"/>
  <c r="G618"/>
  <c r="F618"/>
  <c r="E618"/>
  <c r="L617"/>
  <c r="K617"/>
  <c r="J617"/>
  <c r="I617"/>
  <c r="H617"/>
  <c r="G617"/>
  <c r="F617"/>
  <c r="E617"/>
  <c r="L616"/>
  <c r="K616"/>
  <c r="J616"/>
  <c r="I616"/>
  <c r="H616"/>
  <c r="G616"/>
  <c r="F616"/>
  <c r="E616"/>
  <c r="L615"/>
  <c r="K615"/>
  <c r="J615"/>
  <c r="I615"/>
  <c r="H615"/>
  <c r="G615"/>
  <c r="F615"/>
  <c r="E615"/>
  <c r="L614"/>
  <c r="K614"/>
  <c r="J614"/>
  <c r="I614"/>
  <c r="H614"/>
  <c r="G614"/>
  <c r="F614"/>
  <c r="E614"/>
  <c r="L613"/>
  <c r="K613"/>
  <c r="J613"/>
  <c r="I613"/>
  <c r="H613"/>
  <c r="G613"/>
  <c r="F613"/>
  <c r="E613"/>
  <c r="L612"/>
  <c r="K612"/>
  <c r="J612"/>
  <c r="I612"/>
  <c r="H612"/>
  <c r="G612"/>
  <c r="F612"/>
  <c r="E612"/>
  <c r="L611"/>
  <c r="K611"/>
  <c r="J611"/>
  <c r="I611"/>
  <c r="H611"/>
  <c r="G611"/>
  <c r="F611"/>
  <c r="E611"/>
  <c r="L610"/>
  <c r="K610"/>
  <c r="J610"/>
  <c r="I610"/>
  <c r="H610"/>
  <c r="G610"/>
  <c r="F610"/>
  <c r="E610"/>
  <c r="L609"/>
  <c r="K609"/>
  <c r="J609"/>
  <c r="I609"/>
  <c r="H609"/>
  <c r="G609"/>
  <c r="F609"/>
  <c r="E609"/>
  <c r="L608"/>
  <c r="K608"/>
  <c r="J608"/>
  <c r="I608"/>
  <c r="H608"/>
  <c r="G608"/>
  <c r="F608"/>
  <c r="E608"/>
  <c r="L607"/>
  <c r="K607"/>
  <c r="J607"/>
  <c r="I607"/>
  <c r="H607"/>
  <c r="G607"/>
  <c r="F607"/>
  <c r="E607"/>
  <c r="L606"/>
  <c r="K606"/>
  <c r="J606"/>
  <c r="I606"/>
  <c r="H606"/>
  <c r="G606"/>
  <c r="F606"/>
  <c r="E606"/>
  <c r="L605"/>
  <c r="K605"/>
  <c r="J605"/>
  <c r="I605"/>
  <c r="H605"/>
  <c r="G605"/>
  <c r="F605"/>
  <c r="E605"/>
  <c r="L604"/>
  <c r="K604"/>
  <c r="J604"/>
  <c r="I604"/>
  <c r="H604"/>
  <c r="G604"/>
  <c r="F604"/>
  <c r="E604"/>
  <c r="L603"/>
  <c r="K603"/>
  <c r="J603"/>
  <c r="I603"/>
  <c r="H603"/>
  <c r="G603"/>
  <c r="F603"/>
  <c r="E603"/>
  <c r="L602"/>
  <c r="K602"/>
  <c r="J602"/>
  <c r="I602"/>
  <c r="H602"/>
  <c r="G602"/>
  <c r="F602"/>
  <c r="E602"/>
  <c r="L601"/>
  <c r="K601"/>
  <c r="J601"/>
  <c r="I601"/>
  <c r="H601"/>
  <c r="G601"/>
  <c r="F601"/>
  <c r="E601"/>
  <c r="L600"/>
  <c r="K600"/>
  <c r="J600"/>
  <c r="I600"/>
  <c r="H600"/>
  <c r="G600"/>
  <c r="F600"/>
  <c r="E600"/>
  <c r="L599"/>
  <c r="K599"/>
  <c r="J599"/>
  <c r="I599"/>
  <c r="H599"/>
  <c r="G599"/>
  <c r="F599"/>
  <c r="E599"/>
  <c r="L598"/>
  <c r="K598"/>
  <c r="J598"/>
  <c r="I598"/>
  <c r="H598"/>
  <c r="G598"/>
  <c r="F598"/>
  <c r="E598"/>
  <c r="L597"/>
  <c r="K597"/>
  <c r="J597"/>
  <c r="I597"/>
  <c r="H597"/>
  <c r="G597"/>
  <c r="F597"/>
  <c r="E597"/>
  <c r="L596"/>
  <c r="K596"/>
  <c r="J596"/>
  <c r="I596"/>
  <c r="H596"/>
  <c r="G596"/>
  <c r="F596"/>
  <c r="E596"/>
  <c r="L595"/>
  <c r="K595"/>
  <c r="J595"/>
  <c r="I595"/>
  <c r="H595"/>
  <c r="G595"/>
  <c r="F595"/>
  <c r="E595"/>
  <c r="L594"/>
  <c r="K594"/>
  <c r="J594"/>
  <c r="I594"/>
  <c r="H594"/>
  <c r="G594"/>
  <c r="F594"/>
  <c r="E594"/>
  <c r="L593"/>
  <c r="K593"/>
  <c r="J593"/>
  <c r="I593"/>
  <c r="H593"/>
  <c r="G593"/>
  <c r="F593"/>
  <c r="E593"/>
  <c r="L592"/>
  <c r="K592"/>
  <c r="J592"/>
  <c r="I592"/>
  <c r="H592"/>
  <c r="G592"/>
  <c r="F592"/>
  <c r="E592"/>
  <c r="L591"/>
  <c r="K591"/>
  <c r="J591"/>
  <c r="I591"/>
  <c r="H591"/>
  <c r="G591"/>
  <c r="F591"/>
  <c r="E591"/>
  <c r="L590"/>
  <c r="K590"/>
  <c r="J590"/>
  <c r="I590"/>
  <c r="H590"/>
  <c r="G590"/>
  <c r="F590"/>
  <c r="E590"/>
  <c r="L589"/>
  <c r="K589"/>
  <c r="J589"/>
  <c r="I589"/>
  <c r="H589"/>
  <c r="G589"/>
  <c r="F589"/>
  <c r="E589"/>
  <c r="L588"/>
  <c r="K588"/>
  <c r="J588"/>
  <c r="I588"/>
  <c r="H588"/>
  <c r="G588"/>
  <c r="F588"/>
  <c r="E588"/>
  <c r="L587"/>
  <c r="K587"/>
  <c r="J587"/>
  <c r="I587"/>
  <c r="H587"/>
  <c r="G587"/>
  <c r="F587"/>
  <c r="E587"/>
  <c r="L586"/>
  <c r="K586"/>
  <c r="J586"/>
  <c r="I586"/>
  <c r="H586"/>
  <c r="G586"/>
  <c r="F586"/>
  <c r="E586"/>
  <c r="L585"/>
  <c r="K585"/>
  <c r="J585"/>
  <c r="I585"/>
  <c r="H585"/>
  <c r="G585"/>
  <c r="F585"/>
  <c r="E585"/>
  <c r="L584"/>
  <c r="K584"/>
  <c r="J584"/>
  <c r="I584"/>
  <c r="H584"/>
  <c r="G584"/>
  <c r="F584"/>
  <c r="E584"/>
  <c r="L583"/>
  <c r="K583"/>
  <c r="J583"/>
  <c r="I583"/>
  <c r="H583"/>
  <c r="G583"/>
  <c r="F583"/>
  <c r="E583"/>
  <c r="L582"/>
  <c r="K582"/>
  <c r="J582"/>
  <c r="I582"/>
  <c r="H582"/>
  <c r="G582"/>
  <c r="F582"/>
  <c r="E582"/>
  <c r="L581"/>
  <c r="K581"/>
  <c r="J581"/>
  <c r="I581"/>
  <c r="H581"/>
  <c r="G581"/>
  <c r="F581"/>
  <c r="E581"/>
  <c r="L580"/>
  <c r="K580"/>
  <c r="J580"/>
  <c r="I580"/>
  <c r="H580"/>
  <c r="G580"/>
  <c r="F580"/>
  <c r="E580"/>
  <c r="L579"/>
  <c r="K579"/>
  <c r="J579"/>
  <c r="I579"/>
  <c r="H579"/>
  <c r="G579"/>
  <c r="F579"/>
  <c r="E579"/>
  <c r="L578"/>
  <c r="K578"/>
  <c r="J578"/>
  <c r="I578"/>
  <c r="H578"/>
  <c r="G578"/>
  <c r="F578"/>
  <c r="E578"/>
  <c r="L577"/>
  <c r="K577"/>
  <c r="J577"/>
  <c r="I577"/>
  <c r="H577"/>
  <c r="G577"/>
  <c r="F577"/>
  <c r="E577"/>
  <c r="L576"/>
  <c r="K576"/>
  <c r="J576"/>
  <c r="I576"/>
  <c r="H576"/>
  <c r="G576"/>
  <c r="F576"/>
  <c r="E576"/>
  <c r="L575"/>
  <c r="K575"/>
  <c r="J575"/>
  <c r="I575"/>
  <c r="H575"/>
  <c r="G575"/>
  <c r="F575"/>
  <c r="E575"/>
  <c r="L574"/>
  <c r="K574"/>
  <c r="J574"/>
  <c r="I574"/>
  <c r="H574"/>
  <c r="G574"/>
  <c r="F574"/>
  <c r="E574"/>
  <c r="L573"/>
  <c r="K573"/>
  <c r="J573"/>
  <c r="I573"/>
  <c r="H573"/>
  <c r="G573"/>
  <c r="F573"/>
  <c r="E573"/>
  <c r="L572"/>
  <c r="K572"/>
  <c r="J572"/>
  <c r="I572"/>
  <c r="H572"/>
  <c r="G572"/>
  <c r="F572"/>
  <c r="E572"/>
  <c r="L571"/>
  <c r="K571"/>
  <c r="J571"/>
  <c r="I571"/>
  <c r="H571"/>
  <c r="G571"/>
  <c r="F571"/>
  <c r="E571"/>
  <c r="L570"/>
  <c r="K570"/>
  <c r="J570"/>
  <c r="I570"/>
  <c r="H570"/>
  <c r="G570"/>
  <c r="F570"/>
  <c r="E570"/>
  <c r="L569"/>
  <c r="K569"/>
  <c r="J569"/>
  <c r="I569"/>
  <c r="H569"/>
  <c r="G569"/>
  <c r="F569"/>
  <c r="E569"/>
  <c r="L568"/>
  <c r="K568"/>
  <c r="J568"/>
  <c r="I568"/>
  <c r="H568"/>
  <c r="G568"/>
  <c r="F568"/>
  <c r="E568"/>
  <c r="L567"/>
  <c r="K567"/>
  <c r="J567"/>
  <c r="I567"/>
  <c r="H567"/>
  <c r="G567"/>
  <c r="F567"/>
  <c r="E567"/>
  <c r="L566"/>
  <c r="K566"/>
  <c r="J566"/>
  <c r="I566"/>
  <c r="H566"/>
  <c r="G566"/>
  <c r="F566"/>
  <c r="E566"/>
  <c r="L565"/>
  <c r="K565"/>
  <c r="J565"/>
  <c r="I565"/>
  <c r="H565"/>
  <c r="G565"/>
  <c r="F565"/>
  <c r="E565"/>
  <c r="L564"/>
  <c r="K564"/>
  <c r="J564"/>
  <c r="I564"/>
  <c r="H564"/>
  <c r="G564"/>
  <c r="F564"/>
  <c r="E564"/>
  <c r="L563"/>
  <c r="K563"/>
  <c r="J563"/>
  <c r="I563"/>
  <c r="H563"/>
  <c r="G563"/>
  <c r="F563"/>
  <c r="E563"/>
  <c r="L562"/>
  <c r="K562"/>
  <c r="J562"/>
  <c r="I562"/>
  <c r="H562"/>
  <c r="G562"/>
  <c r="F562"/>
  <c r="E562"/>
  <c r="L561"/>
  <c r="K561"/>
  <c r="J561"/>
  <c r="I561"/>
  <c r="H561"/>
  <c r="G561"/>
  <c r="F561"/>
  <c r="E561"/>
  <c r="L560"/>
  <c r="K560"/>
  <c r="J560"/>
  <c r="I560"/>
  <c r="H560"/>
  <c r="G560"/>
  <c r="F560"/>
  <c r="E560"/>
  <c r="L559"/>
  <c r="K559"/>
  <c r="J559"/>
  <c r="I559"/>
  <c r="H559"/>
  <c r="G559"/>
  <c r="F559"/>
  <c r="E559"/>
  <c r="L558"/>
  <c r="K558"/>
  <c r="J558"/>
  <c r="I558"/>
  <c r="H558"/>
  <c r="G558"/>
  <c r="F558"/>
  <c r="E558"/>
  <c r="L557"/>
  <c r="K557"/>
  <c r="J557"/>
  <c r="I557"/>
  <c r="H557"/>
  <c r="G557"/>
  <c r="F557"/>
  <c r="E557"/>
  <c r="L556"/>
  <c r="K556"/>
  <c r="J556"/>
  <c r="I556"/>
  <c r="H556"/>
  <c r="G556"/>
  <c r="F556"/>
  <c r="E556"/>
  <c r="L555"/>
  <c r="K555"/>
  <c r="J555"/>
  <c r="I555"/>
  <c r="H555"/>
  <c r="G555"/>
  <c r="F555"/>
  <c r="E555"/>
  <c r="L554"/>
  <c r="K554"/>
  <c r="J554"/>
  <c r="I554"/>
  <c r="H554"/>
  <c r="G554"/>
  <c r="F554"/>
  <c r="E554"/>
  <c r="L553"/>
  <c r="K553"/>
  <c r="J553"/>
  <c r="I553"/>
  <c r="H553"/>
  <c r="G553"/>
  <c r="F553"/>
  <c r="E553"/>
  <c r="L552"/>
  <c r="K552"/>
  <c r="J552"/>
  <c r="I552"/>
  <c r="H552"/>
  <c r="G552"/>
  <c r="F552"/>
  <c r="E552"/>
  <c r="L551"/>
  <c r="K551"/>
  <c r="J551"/>
  <c r="I551"/>
  <c r="H551"/>
  <c r="G551"/>
  <c r="F551"/>
  <c r="E551"/>
  <c r="L550"/>
  <c r="K550"/>
  <c r="J550"/>
  <c r="I550"/>
  <c r="H550"/>
  <c r="G550"/>
  <c r="F550"/>
  <c r="E550"/>
  <c r="L549"/>
  <c r="K549"/>
  <c r="J549"/>
  <c r="I549"/>
  <c r="H549"/>
  <c r="G549"/>
  <c r="F549"/>
  <c r="E549"/>
  <c r="L548"/>
  <c r="K548"/>
  <c r="J548"/>
  <c r="I548"/>
  <c r="H548"/>
  <c r="G548"/>
  <c r="F548"/>
  <c r="E548"/>
  <c r="L547"/>
  <c r="K547"/>
  <c r="J547"/>
  <c r="I547"/>
  <c r="H547"/>
  <c r="G547"/>
  <c r="F547"/>
  <c r="E547"/>
  <c r="L546"/>
  <c r="K546"/>
  <c r="J546"/>
  <c r="I546"/>
  <c r="H546"/>
  <c r="G546"/>
  <c r="F546"/>
  <c r="E546"/>
  <c r="L545"/>
  <c r="K545"/>
  <c r="J545"/>
  <c r="I545"/>
  <c r="H545"/>
  <c r="G545"/>
  <c r="F545"/>
  <c r="E545"/>
  <c r="L544"/>
  <c r="K544"/>
  <c r="J544"/>
  <c r="I544"/>
  <c r="H544"/>
  <c r="G544"/>
  <c r="F544"/>
  <c r="E544"/>
  <c r="L543"/>
  <c r="K543"/>
  <c r="J543"/>
  <c r="I543"/>
  <c r="H543"/>
  <c r="G543"/>
  <c r="F543"/>
  <c r="E543"/>
  <c r="L542"/>
  <c r="K542"/>
  <c r="J542"/>
  <c r="I542"/>
  <c r="H542"/>
  <c r="G542"/>
  <c r="F542"/>
  <c r="E542"/>
  <c r="L541"/>
  <c r="K541"/>
  <c r="J541"/>
  <c r="I541"/>
  <c r="H541"/>
  <c r="G541"/>
  <c r="F541"/>
  <c r="E541"/>
  <c r="L540"/>
  <c r="K540"/>
  <c r="J540"/>
  <c r="I540"/>
  <c r="H540"/>
  <c r="G540"/>
  <c r="F540"/>
  <c r="E540"/>
  <c r="L539"/>
  <c r="K539"/>
  <c r="J539"/>
  <c r="I539"/>
  <c r="H539"/>
  <c r="G539"/>
  <c r="F539"/>
  <c r="E539"/>
  <c r="L538"/>
  <c r="K538"/>
  <c r="J538"/>
  <c r="I538"/>
  <c r="H538"/>
  <c r="G538"/>
  <c r="F538"/>
  <c r="E538"/>
  <c r="L537"/>
  <c r="K537"/>
  <c r="J537"/>
  <c r="I537"/>
  <c r="H537"/>
  <c r="G537"/>
  <c r="F537"/>
  <c r="E537"/>
  <c r="L536"/>
  <c r="K536"/>
  <c r="J536"/>
  <c r="I536"/>
  <c r="H536"/>
  <c r="G536"/>
  <c r="F536"/>
  <c r="E536"/>
  <c r="L535"/>
  <c r="K535"/>
  <c r="J535"/>
  <c r="I535"/>
  <c r="H535"/>
  <c r="G535"/>
  <c r="F535"/>
  <c r="E535"/>
  <c r="L534"/>
  <c r="K534"/>
  <c r="J534"/>
  <c r="I534"/>
  <c r="H534"/>
  <c r="G534"/>
  <c r="F534"/>
  <c r="E534"/>
  <c r="L533"/>
  <c r="K533"/>
  <c r="J533"/>
  <c r="I533"/>
  <c r="H533"/>
  <c r="G533"/>
  <c r="F533"/>
  <c r="E533"/>
  <c r="L532"/>
  <c r="K532"/>
  <c r="J532"/>
  <c r="I532"/>
  <c r="H532"/>
  <c r="G532"/>
  <c r="F532"/>
  <c r="E532"/>
  <c r="L531"/>
  <c r="K531"/>
  <c r="J531"/>
  <c r="I531"/>
  <c r="H531"/>
  <c r="G531"/>
  <c r="F531"/>
  <c r="E531"/>
  <c r="L530"/>
  <c r="K530"/>
  <c r="J530"/>
  <c r="I530"/>
  <c r="H530"/>
  <c r="G530"/>
  <c r="F530"/>
  <c r="E530"/>
  <c r="L529"/>
  <c r="K529"/>
  <c r="J529"/>
  <c r="I529"/>
  <c r="H529"/>
  <c r="G529"/>
  <c r="F529"/>
  <c r="E529"/>
  <c r="L528"/>
  <c r="K528"/>
  <c r="J528"/>
  <c r="I528"/>
  <c r="H528"/>
  <c r="G528"/>
  <c r="F528"/>
  <c r="E528"/>
  <c r="L527"/>
  <c r="K527"/>
  <c r="J527"/>
  <c r="I527"/>
  <c r="H527"/>
  <c r="G527"/>
  <c r="F527"/>
  <c r="E527"/>
  <c r="L526"/>
  <c r="K526"/>
  <c r="J526"/>
  <c r="I526"/>
  <c r="H526"/>
  <c r="G526"/>
  <c r="F526"/>
  <c r="E526"/>
  <c r="L525"/>
  <c r="K525"/>
  <c r="J525"/>
  <c r="I525"/>
  <c r="H525"/>
  <c r="G525"/>
  <c r="F525"/>
  <c r="E525"/>
  <c r="L524"/>
  <c r="K524"/>
  <c r="J524"/>
  <c r="I524"/>
  <c r="H524"/>
  <c r="G524"/>
  <c r="F524"/>
  <c r="E524"/>
  <c r="L523"/>
  <c r="K523"/>
  <c r="J523"/>
  <c r="I523"/>
  <c r="H523"/>
  <c r="G523"/>
  <c r="F523"/>
  <c r="E523"/>
  <c r="L522"/>
  <c r="K522"/>
  <c r="J522"/>
  <c r="I522"/>
  <c r="H522"/>
  <c r="G522"/>
  <c r="F522"/>
  <c r="E522"/>
  <c r="L521"/>
  <c r="K521"/>
  <c r="J521"/>
  <c r="I521"/>
  <c r="H521"/>
  <c r="G521"/>
  <c r="F521"/>
  <c r="E521"/>
  <c r="L520"/>
  <c r="K520"/>
  <c r="J520"/>
  <c r="I520"/>
  <c r="H520"/>
  <c r="G520"/>
  <c r="F520"/>
  <c r="E520"/>
  <c r="L519"/>
  <c r="K519"/>
  <c r="J519"/>
  <c r="I519"/>
  <c r="H519"/>
  <c r="G519"/>
  <c r="F519"/>
  <c r="E519"/>
  <c r="L518"/>
  <c r="K518"/>
  <c r="J518"/>
  <c r="I518"/>
  <c r="H518"/>
  <c r="G518"/>
  <c r="F518"/>
  <c r="E518"/>
  <c r="L517"/>
  <c r="K517"/>
  <c r="J517"/>
  <c r="I517"/>
  <c r="H517"/>
  <c r="G517"/>
  <c r="F517"/>
  <c r="E517"/>
  <c r="L516"/>
  <c r="K516"/>
  <c r="J516"/>
  <c r="I516"/>
  <c r="H516"/>
  <c r="G516"/>
  <c r="F516"/>
  <c r="E516"/>
  <c r="L515"/>
  <c r="K515"/>
  <c r="J515"/>
  <c r="I515"/>
  <c r="H515"/>
  <c r="G515"/>
  <c r="F515"/>
  <c r="E515"/>
  <c r="L514"/>
  <c r="K514"/>
  <c r="J514"/>
  <c r="I514"/>
  <c r="H514"/>
  <c r="G514"/>
  <c r="F514"/>
  <c r="E514"/>
  <c r="L513"/>
  <c r="K513"/>
  <c r="J513"/>
  <c r="I513"/>
  <c r="H513"/>
  <c r="G513"/>
  <c r="F513"/>
  <c r="E513"/>
  <c r="L512"/>
  <c r="K512"/>
  <c r="J512"/>
  <c r="I512"/>
  <c r="H512"/>
  <c r="G512"/>
  <c r="F512"/>
  <c r="E512"/>
  <c r="L511"/>
  <c r="K511"/>
  <c r="J511"/>
  <c r="I511"/>
  <c r="H511"/>
  <c r="G511"/>
  <c r="F511"/>
  <c r="E511"/>
  <c r="L510"/>
  <c r="K510"/>
  <c r="J510"/>
  <c r="I510"/>
  <c r="H510"/>
  <c r="G510"/>
  <c r="F510"/>
  <c r="E510"/>
  <c r="L509"/>
  <c r="K509"/>
  <c r="J509"/>
  <c r="I509"/>
  <c r="H509"/>
  <c r="G509"/>
  <c r="F509"/>
  <c r="E509"/>
  <c r="L508"/>
  <c r="K508"/>
  <c r="J508"/>
  <c r="I508"/>
  <c r="H508"/>
  <c r="G508"/>
  <c r="F508"/>
  <c r="E508"/>
  <c r="L507"/>
  <c r="K507"/>
  <c r="J507"/>
  <c r="I507"/>
  <c r="H507"/>
  <c r="G507"/>
  <c r="F507"/>
  <c r="E507"/>
  <c r="L506"/>
  <c r="K506"/>
  <c r="J506"/>
  <c r="I506"/>
  <c r="H506"/>
  <c r="G506"/>
  <c r="F506"/>
  <c r="E506"/>
  <c r="L505"/>
  <c r="K505"/>
  <c r="J505"/>
  <c r="I505"/>
  <c r="H505"/>
  <c r="G505"/>
  <c r="F505"/>
  <c r="E505"/>
  <c r="L504"/>
  <c r="K504"/>
  <c r="J504"/>
  <c r="I504"/>
  <c r="H504"/>
  <c r="G504"/>
  <c r="F504"/>
  <c r="E504"/>
  <c r="L503"/>
  <c r="K503"/>
  <c r="J503"/>
  <c r="I503"/>
  <c r="H503"/>
  <c r="G503"/>
  <c r="F503"/>
  <c r="E503"/>
  <c r="L502"/>
  <c r="K502"/>
  <c r="J502"/>
  <c r="I502"/>
  <c r="H502"/>
  <c r="G502"/>
  <c r="F502"/>
  <c r="E502"/>
  <c r="L501"/>
  <c r="K501"/>
  <c r="J501"/>
  <c r="I501"/>
  <c r="H501"/>
  <c r="G501"/>
  <c r="F501"/>
  <c r="E501"/>
  <c r="L500"/>
  <c r="K500"/>
  <c r="J500"/>
  <c r="I500"/>
  <c r="H500"/>
  <c r="G500"/>
  <c r="F500"/>
  <c r="E500"/>
  <c r="L499"/>
  <c r="K499"/>
  <c r="J499"/>
  <c r="I499"/>
  <c r="H499"/>
  <c r="G499"/>
  <c r="F499"/>
  <c r="E499"/>
  <c r="L498"/>
  <c r="K498"/>
  <c r="J498"/>
  <c r="I498"/>
  <c r="H498"/>
  <c r="G498"/>
  <c r="F498"/>
  <c r="E498"/>
  <c r="L497"/>
  <c r="K497"/>
  <c r="J497"/>
  <c r="I497"/>
  <c r="H497"/>
  <c r="G497"/>
  <c r="F497"/>
  <c r="E497"/>
  <c r="L496"/>
  <c r="K496"/>
  <c r="J496"/>
  <c r="I496"/>
  <c r="H496"/>
  <c r="G496"/>
  <c r="F496"/>
  <c r="E496"/>
  <c r="L495"/>
  <c r="K495"/>
  <c r="J495"/>
  <c r="I495"/>
  <c r="H495"/>
  <c r="G495"/>
  <c r="F495"/>
  <c r="E495"/>
  <c r="L494"/>
  <c r="K494"/>
  <c r="J494"/>
  <c r="I494"/>
  <c r="H494"/>
  <c r="G494"/>
  <c r="F494"/>
  <c r="E494"/>
  <c r="L493"/>
  <c r="K493"/>
  <c r="J493"/>
  <c r="I493"/>
  <c r="H493"/>
  <c r="G493"/>
  <c r="F493"/>
  <c r="E493"/>
  <c r="L492"/>
  <c r="K492"/>
  <c r="J492"/>
  <c r="I492"/>
  <c r="H492"/>
  <c r="G492"/>
  <c r="F492"/>
  <c r="E492"/>
  <c r="L491"/>
  <c r="K491"/>
  <c r="J491"/>
  <c r="I491"/>
  <c r="H491"/>
  <c r="G491"/>
  <c r="F491"/>
  <c r="E491"/>
  <c r="L490"/>
  <c r="K490"/>
  <c r="J490"/>
  <c r="I490"/>
  <c r="H490"/>
  <c r="G490"/>
  <c r="F490"/>
  <c r="E490"/>
  <c r="L489"/>
  <c r="K489"/>
  <c r="J489"/>
  <c r="I489"/>
  <c r="H489"/>
  <c r="G489"/>
  <c r="F489"/>
  <c r="E489"/>
  <c r="L488"/>
  <c r="K488"/>
  <c r="J488"/>
  <c r="I488"/>
  <c r="H488"/>
  <c r="G488"/>
  <c r="F488"/>
  <c r="E488"/>
  <c r="L487"/>
  <c r="K487"/>
  <c r="J487"/>
  <c r="I487"/>
  <c r="H487"/>
  <c r="G487"/>
  <c r="F487"/>
  <c r="E487"/>
  <c r="L486"/>
  <c r="K486"/>
  <c r="J486"/>
  <c r="I486"/>
  <c r="H486"/>
  <c r="G486"/>
  <c r="F486"/>
  <c r="E486"/>
  <c r="L485"/>
  <c r="K485"/>
  <c r="J485"/>
  <c r="I485"/>
  <c r="H485"/>
  <c r="G485"/>
  <c r="F485"/>
  <c r="E485"/>
  <c r="L484"/>
  <c r="K484"/>
  <c r="J484"/>
  <c r="I484"/>
  <c r="H484"/>
  <c r="G484"/>
  <c r="F484"/>
  <c r="E484"/>
  <c r="L483"/>
  <c r="K483"/>
  <c r="J483"/>
  <c r="I483"/>
  <c r="H483"/>
  <c r="G483"/>
  <c r="F483"/>
  <c r="E483"/>
  <c r="L482"/>
  <c r="K482"/>
  <c r="J482"/>
  <c r="I482"/>
  <c r="H482"/>
  <c r="G482"/>
  <c r="F482"/>
  <c r="E482"/>
  <c r="L481"/>
  <c r="K481"/>
  <c r="J481"/>
  <c r="I481"/>
  <c r="H481"/>
  <c r="G481"/>
  <c r="F481"/>
  <c r="E481"/>
  <c r="L480"/>
  <c r="K480"/>
  <c r="J480"/>
  <c r="I480"/>
  <c r="H480"/>
  <c r="G480"/>
  <c r="F480"/>
  <c r="E480"/>
  <c r="L479"/>
  <c r="K479"/>
  <c r="J479"/>
  <c r="I479"/>
  <c r="H479"/>
  <c r="G479"/>
  <c r="F479"/>
  <c r="E479"/>
  <c r="L478"/>
  <c r="K478"/>
  <c r="J478"/>
  <c r="I478"/>
  <c r="H478"/>
  <c r="G478"/>
  <c r="F478"/>
  <c r="E478"/>
  <c r="L477"/>
  <c r="K477"/>
  <c r="J477"/>
  <c r="I477"/>
  <c r="H477"/>
  <c r="G477"/>
  <c r="F477"/>
  <c r="E477"/>
  <c r="L476"/>
  <c r="K476"/>
  <c r="J476"/>
  <c r="I476"/>
  <c r="H476"/>
  <c r="G476"/>
  <c r="F476"/>
  <c r="E476"/>
  <c r="L475"/>
  <c r="K475"/>
  <c r="J475"/>
  <c r="I475"/>
  <c r="H475"/>
  <c r="G475"/>
  <c r="F475"/>
  <c r="E475"/>
  <c r="L474"/>
  <c r="K474"/>
  <c r="J474"/>
  <c r="I474"/>
  <c r="H474"/>
  <c r="G474"/>
  <c r="F474"/>
  <c r="E474"/>
  <c r="L473"/>
  <c r="K473"/>
  <c r="J473"/>
  <c r="I473"/>
  <c r="H473"/>
  <c r="G473"/>
  <c r="F473"/>
  <c r="E473"/>
  <c r="L472"/>
  <c r="K472"/>
  <c r="J472"/>
  <c r="I472"/>
  <c r="H472"/>
  <c r="G472"/>
  <c r="F472"/>
  <c r="E472"/>
  <c r="L471"/>
  <c r="K471"/>
  <c r="J471"/>
  <c r="I471"/>
  <c r="H471"/>
  <c r="G471"/>
  <c r="F471"/>
  <c r="E471"/>
  <c r="L470"/>
  <c r="K470"/>
  <c r="J470"/>
  <c r="I470"/>
  <c r="H470"/>
  <c r="G470"/>
  <c r="F470"/>
  <c r="E470"/>
  <c r="L469"/>
  <c r="K469"/>
  <c r="J469"/>
  <c r="I469"/>
  <c r="H469"/>
  <c r="G469"/>
  <c r="F469"/>
  <c r="E469"/>
  <c r="L468"/>
  <c r="K468"/>
  <c r="J468"/>
  <c r="I468"/>
  <c r="H468"/>
  <c r="G468"/>
  <c r="F468"/>
  <c r="E468"/>
  <c r="L467"/>
  <c r="K467"/>
  <c r="J467"/>
  <c r="I467"/>
  <c r="H467"/>
  <c r="G467"/>
  <c r="F467"/>
  <c r="E467"/>
  <c r="L466"/>
  <c r="K466"/>
  <c r="J466"/>
  <c r="I466"/>
  <c r="H466"/>
  <c r="G466"/>
  <c r="F466"/>
  <c r="E466"/>
  <c r="L465"/>
  <c r="K465"/>
  <c r="J465"/>
  <c r="I465"/>
  <c r="H465"/>
  <c r="G465"/>
  <c r="F465"/>
  <c r="E465"/>
  <c r="L464"/>
  <c r="K464"/>
  <c r="J464"/>
  <c r="I464"/>
  <c r="H464"/>
  <c r="G464"/>
  <c r="F464"/>
  <c r="E464"/>
  <c r="L463"/>
  <c r="K463"/>
  <c r="J463"/>
  <c r="I463"/>
  <c r="H463"/>
  <c r="G463"/>
  <c r="F463"/>
  <c r="E463"/>
  <c r="L462"/>
  <c r="K462"/>
  <c r="J462"/>
  <c r="I462"/>
  <c r="H462"/>
  <c r="G462"/>
  <c r="F462"/>
  <c r="E462"/>
  <c r="L461"/>
  <c r="K461"/>
  <c r="J461"/>
  <c r="I461"/>
  <c r="H461"/>
  <c r="G461"/>
  <c r="F461"/>
  <c r="E461"/>
  <c r="L460"/>
  <c r="K460"/>
  <c r="J460"/>
  <c r="I460"/>
  <c r="H460"/>
  <c r="G460"/>
  <c r="F460"/>
  <c r="E460"/>
  <c r="L459"/>
  <c r="K459"/>
  <c r="J459"/>
  <c r="I459"/>
  <c r="H459"/>
  <c r="G459"/>
  <c r="F459"/>
  <c r="E459"/>
  <c r="L458"/>
  <c r="K458"/>
  <c r="J458"/>
  <c r="I458"/>
  <c r="H458"/>
  <c r="G458"/>
  <c r="F458"/>
  <c r="E458"/>
  <c r="L457"/>
  <c r="K457"/>
  <c r="J457"/>
  <c r="I457"/>
  <c r="H457"/>
  <c r="G457"/>
  <c r="F457"/>
  <c r="E457"/>
  <c r="L456"/>
  <c r="K456"/>
  <c r="J456"/>
  <c r="I456"/>
  <c r="H456"/>
  <c r="G456"/>
  <c r="F456"/>
  <c r="E456"/>
  <c r="L455"/>
  <c r="K455"/>
  <c r="J455"/>
  <c r="I455"/>
  <c r="H455"/>
  <c r="G455"/>
  <c r="F455"/>
  <c r="E455"/>
  <c r="L454"/>
  <c r="K454"/>
  <c r="J454"/>
  <c r="I454"/>
  <c r="H454"/>
  <c r="G454"/>
  <c r="F454"/>
  <c r="E454"/>
  <c r="L453"/>
  <c r="K453"/>
  <c r="J453"/>
  <c r="I453"/>
  <c r="H453"/>
  <c r="G453"/>
  <c r="F453"/>
  <c r="E453"/>
  <c r="L452"/>
  <c r="K452"/>
  <c r="J452"/>
  <c r="I452"/>
  <c r="H452"/>
  <c r="G452"/>
  <c r="F452"/>
  <c r="E452"/>
  <c r="L451"/>
  <c r="K451"/>
  <c r="J451"/>
  <c r="I451"/>
  <c r="H451"/>
  <c r="G451"/>
  <c r="F451"/>
  <c r="E451"/>
  <c r="L450"/>
  <c r="K450"/>
  <c r="J450"/>
  <c r="I450"/>
  <c r="H450"/>
  <c r="G450"/>
  <c r="F450"/>
  <c r="E450"/>
  <c r="L449"/>
  <c r="K449"/>
  <c r="J449"/>
  <c r="I449"/>
  <c r="H449"/>
  <c r="G449"/>
  <c r="F449"/>
  <c r="E449"/>
  <c r="L448"/>
  <c r="K448"/>
  <c r="J448"/>
  <c r="I448"/>
  <c r="H448"/>
  <c r="G448"/>
  <c r="F448"/>
  <c r="E448"/>
  <c r="L447"/>
  <c r="K447"/>
  <c r="J447"/>
  <c r="I447"/>
  <c r="H447"/>
  <c r="G447"/>
  <c r="F447"/>
  <c r="E447"/>
  <c r="L446"/>
  <c r="K446"/>
  <c r="J446"/>
  <c r="I446"/>
  <c r="H446"/>
  <c r="G446"/>
  <c r="F446"/>
  <c r="E446"/>
  <c r="L445"/>
  <c r="K445"/>
  <c r="J445"/>
  <c r="I445"/>
  <c r="H445"/>
  <c r="G445"/>
  <c r="F445"/>
  <c r="E445"/>
  <c r="L444"/>
  <c r="K444"/>
  <c r="J444"/>
  <c r="I444"/>
  <c r="H444"/>
  <c r="G444"/>
  <c r="F444"/>
  <c r="E444"/>
  <c r="L443"/>
  <c r="K443"/>
  <c r="J443"/>
  <c r="I443"/>
  <c r="H443"/>
  <c r="G443"/>
  <c r="F443"/>
  <c r="E443"/>
  <c r="L442"/>
  <c r="K442"/>
  <c r="J442"/>
  <c r="I442"/>
  <c r="H442"/>
  <c r="G442"/>
  <c r="F442"/>
  <c r="E442"/>
  <c r="L441"/>
  <c r="K441"/>
  <c r="J441"/>
  <c r="I441"/>
  <c r="H441"/>
  <c r="G441"/>
  <c r="F441"/>
  <c r="E441"/>
  <c r="L440"/>
  <c r="K440"/>
  <c r="J440"/>
  <c r="I440"/>
  <c r="H440"/>
  <c r="G440"/>
  <c r="F440"/>
  <c r="E440"/>
  <c r="L439"/>
  <c r="K439"/>
  <c r="J439"/>
  <c r="I439"/>
  <c r="H439"/>
  <c r="G439"/>
  <c r="F439"/>
  <c r="E439"/>
  <c r="L438"/>
  <c r="K438"/>
  <c r="J438"/>
  <c r="I438"/>
  <c r="H438"/>
  <c r="G438"/>
  <c r="F438"/>
  <c r="E438"/>
  <c r="L437"/>
  <c r="K437"/>
  <c r="J437"/>
  <c r="I437"/>
  <c r="H437"/>
  <c r="G437"/>
  <c r="F437"/>
  <c r="E437"/>
  <c r="L436"/>
  <c r="K436"/>
  <c r="J436"/>
  <c r="I436"/>
  <c r="H436"/>
  <c r="G436"/>
  <c r="F436"/>
  <c r="E436"/>
  <c r="L435"/>
  <c r="K435"/>
  <c r="J435"/>
  <c r="I435"/>
  <c r="H435"/>
  <c r="G435"/>
  <c r="F435"/>
  <c r="E435"/>
  <c r="L434"/>
  <c r="K434"/>
  <c r="J434"/>
  <c r="I434"/>
  <c r="H434"/>
  <c r="G434"/>
  <c r="F434"/>
  <c r="E434"/>
  <c r="L433"/>
  <c r="K433"/>
  <c r="J433"/>
  <c r="I433"/>
  <c r="H433"/>
  <c r="G433"/>
  <c r="F433"/>
  <c r="E433"/>
  <c r="L432"/>
  <c r="K432"/>
  <c r="J432"/>
  <c r="I432"/>
  <c r="H432"/>
  <c r="G432"/>
  <c r="F432"/>
  <c r="E432"/>
  <c r="L431"/>
  <c r="K431"/>
  <c r="J431"/>
  <c r="I431"/>
  <c r="H431"/>
  <c r="G431"/>
  <c r="F431"/>
  <c r="E431"/>
  <c r="L430"/>
  <c r="K430"/>
  <c r="J430"/>
  <c r="I430"/>
  <c r="H430"/>
  <c r="G430"/>
  <c r="F430"/>
  <c r="E430"/>
  <c r="L429"/>
  <c r="K429"/>
  <c r="J429"/>
  <c r="I429"/>
  <c r="H429"/>
  <c r="G429"/>
  <c r="F429"/>
  <c r="E429"/>
  <c r="L428"/>
  <c r="K428"/>
  <c r="J428"/>
  <c r="I428"/>
  <c r="H428"/>
  <c r="G428"/>
  <c r="F428"/>
  <c r="E428"/>
  <c r="L427"/>
  <c r="K427"/>
  <c r="J427"/>
  <c r="I427"/>
  <c r="H427"/>
  <c r="G427"/>
  <c r="F427"/>
  <c r="E427"/>
  <c r="L426"/>
  <c r="K426"/>
  <c r="J426"/>
  <c r="I426"/>
  <c r="H426"/>
  <c r="G426"/>
  <c r="F426"/>
  <c r="E426"/>
  <c r="L425"/>
  <c r="K425"/>
  <c r="J425"/>
  <c r="I425"/>
  <c r="H425"/>
  <c r="G425"/>
  <c r="F425"/>
  <c r="E425"/>
  <c r="L424"/>
  <c r="K424"/>
  <c r="J424"/>
  <c r="I424"/>
  <c r="H424"/>
  <c r="G424"/>
  <c r="F424"/>
  <c r="E424"/>
  <c r="L423"/>
  <c r="K423"/>
  <c r="J423"/>
  <c r="I423"/>
  <c r="H423"/>
  <c r="G423"/>
  <c r="F423"/>
  <c r="E423"/>
  <c r="L422"/>
  <c r="K422"/>
  <c r="J422"/>
  <c r="I422"/>
  <c r="H422"/>
  <c r="G422"/>
  <c r="F422"/>
  <c r="E422"/>
  <c r="L421"/>
  <c r="K421"/>
  <c r="J421"/>
  <c r="I421"/>
  <c r="H421"/>
  <c r="G421"/>
  <c r="F421"/>
  <c r="E421"/>
  <c r="L420"/>
  <c r="K420"/>
  <c r="J420"/>
  <c r="I420"/>
  <c r="H420"/>
  <c r="G420"/>
  <c r="F420"/>
  <c r="E420"/>
  <c r="L419"/>
  <c r="K419"/>
  <c r="J419"/>
  <c r="I419"/>
  <c r="H419"/>
  <c r="G419"/>
  <c r="F419"/>
  <c r="E419"/>
  <c r="L418"/>
  <c r="K418"/>
  <c r="J418"/>
  <c r="I418"/>
  <c r="H418"/>
  <c r="G418"/>
  <c r="F418"/>
  <c r="E418"/>
  <c r="L417"/>
  <c r="K417"/>
  <c r="J417"/>
  <c r="I417"/>
  <c r="H417"/>
  <c r="G417"/>
  <c r="F417"/>
  <c r="E417"/>
  <c r="L416"/>
  <c r="K416"/>
  <c r="J416"/>
  <c r="I416"/>
  <c r="H416"/>
  <c r="G416"/>
  <c r="F416"/>
  <c r="E416"/>
  <c r="L415"/>
  <c r="K415"/>
  <c r="J415"/>
  <c r="I415"/>
  <c r="H415"/>
  <c r="G415"/>
  <c r="F415"/>
  <c r="E415"/>
  <c r="L414"/>
  <c r="K414"/>
  <c r="J414"/>
  <c r="I414"/>
  <c r="H414"/>
  <c r="G414"/>
  <c r="F414"/>
  <c r="E414"/>
  <c r="L413"/>
  <c r="K413"/>
  <c r="J413"/>
  <c r="I413"/>
  <c r="H413"/>
  <c r="G413"/>
  <c r="F413"/>
  <c r="E413"/>
  <c r="L412"/>
  <c r="K412"/>
  <c r="J412"/>
  <c r="I412"/>
  <c r="H412"/>
  <c r="G412"/>
  <c r="F412"/>
  <c r="E412"/>
  <c r="L411"/>
  <c r="K411"/>
  <c r="J411"/>
  <c r="I411"/>
  <c r="H411"/>
  <c r="G411"/>
  <c r="F411"/>
  <c r="E411"/>
  <c r="L410"/>
  <c r="K410"/>
  <c r="J410"/>
  <c r="I410"/>
  <c r="H410"/>
  <c r="G410"/>
  <c r="F410"/>
  <c r="E410"/>
  <c r="L409"/>
  <c r="K409"/>
  <c r="J409"/>
  <c r="I409"/>
  <c r="H409"/>
  <c r="G409"/>
  <c r="F409"/>
  <c r="E409"/>
  <c r="L408"/>
  <c r="K408"/>
  <c r="J408"/>
  <c r="I408"/>
  <c r="H408"/>
  <c r="G408"/>
  <c r="F408"/>
  <c r="E408"/>
  <c r="L407"/>
  <c r="K407"/>
  <c r="J407"/>
  <c r="I407"/>
  <c r="H407"/>
  <c r="G407"/>
  <c r="F407"/>
  <c r="E407"/>
  <c r="L406"/>
  <c r="K406"/>
  <c r="J406"/>
  <c r="I406"/>
  <c r="H406"/>
  <c r="G406"/>
  <c r="F406"/>
  <c r="E406"/>
  <c r="L405"/>
  <c r="K405"/>
  <c r="J405"/>
  <c r="I405"/>
  <c r="H405"/>
  <c r="G405"/>
  <c r="F405"/>
  <c r="E405"/>
  <c r="L404"/>
  <c r="K404"/>
  <c r="J404"/>
  <c r="I404"/>
  <c r="H404"/>
  <c r="G404"/>
  <c r="F404"/>
  <c r="E404"/>
  <c r="L403"/>
  <c r="K403"/>
  <c r="J403"/>
  <c r="I403"/>
  <c r="H403"/>
  <c r="G403"/>
  <c r="F403"/>
  <c r="E403"/>
  <c r="L402"/>
  <c r="K402"/>
  <c r="J402"/>
  <c r="I402"/>
  <c r="H402"/>
  <c r="G402"/>
  <c r="F402"/>
  <c r="E402"/>
  <c r="L401"/>
  <c r="K401"/>
  <c r="J401"/>
  <c r="I401"/>
  <c r="H401"/>
  <c r="G401"/>
  <c r="F401"/>
  <c r="E401"/>
  <c r="L400"/>
  <c r="K400"/>
  <c r="J400"/>
  <c r="I400"/>
  <c r="H400"/>
  <c r="G400"/>
  <c r="F400"/>
  <c r="E400"/>
  <c r="L399"/>
  <c r="K399"/>
  <c r="J399"/>
  <c r="I399"/>
  <c r="H399"/>
  <c r="G399"/>
  <c r="F399"/>
  <c r="E399"/>
  <c r="L398"/>
  <c r="K398"/>
  <c r="J398"/>
  <c r="I398"/>
  <c r="H398"/>
  <c r="G398"/>
  <c r="F398"/>
  <c r="E398"/>
  <c r="L397"/>
  <c r="K397"/>
  <c r="J397"/>
  <c r="I397"/>
  <c r="H397"/>
  <c r="G397"/>
  <c r="F397"/>
  <c r="E397"/>
  <c r="L396"/>
  <c r="K396"/>
  <c r="J396"/>
  <c r="I396"/>
  <c r="H396"/>
  <c r="G396"/>
  <c r="F396"/>
  <c r="E396"/>
  <c r="L395"/>
  <c r="K395"/>
  <c r="J395"/>
  <c r="I395"/>
  <c r="H395"/>
  <c r="G395"/>
  <c r="F395"/>
  <c r="E395"/>
  <c r="L394"/>
  <c r="K394"/>
  <c r="J394"/>
  <c r="I394"/>
  <c r="H394"/>
  <c r="G394"/>
  <c r="F394"/>
  <c r="E394"/>
  <c r="L393"/>
  <c r="K393"/>
  <c r="J393"/>
  <c r="I393"/>
  <c r="H393"/>
  <c r="G393"/>
  <c r="F393"/>
  <c r="E393"/>
  <c r="L392"/>
  <c r="K392"/>
  <c r="J392"/>
  <c r="I392"/>
  <c r="H392"/>
  <c r="G392"/>
  <c r="F392"/>
  <c r="E392"/>
  <c r="L391"/>
  <c r="K391"/>
  <c r="J391"/>
  <c r="I391"/>
  <c r="H391"/>
  <c r="G391"/>
  <c r="F391"/>
  <c r="E391"/>
  <c r="L390"/>
  <c r="K390"/>
  <c r="J390"/>
  <c r="I390"/>
  <c r="H390"/>
  <c r="G390"/>
  <c r="F390"/>
  <c r="E390"/>
  <c r="L389"/>
  <c r="K389"/>
  <c r="J389"/>
  <c r="I389"/>
  <c r="H389"/>
  <c r="G389"/>
  <c r="F389"/>
  <c r="E389"/>
  <c r="L388"/>
  <c r="K388"/>
  <c r="J388"/>
  <c r="I388"/>
  <c r="H388"/>
  <c r="G388"/>
  <c r="F388"/>
  <c r="E388"/>
  <c r="L387"/>
  <c r="K387"/>
  <c r="J387"/>
  <c r="I387"/>
  <c r="H387"/>
  <c r="G387"/>
  <c r="F387"/>
  <c r="E387"/>
  <c r="L386"/>
  <c r="K386"/>
  <c r="J386"/>
  <c r="I386"/>
  <c r="H386"/>
  <c r="G386"/>
  <c r="F386"/>
  <c r="E386"/>
  <c r="L385"/>
  <c r="K385"/>
  <c r="J385"/>
  <c r="I385"/>
  <c r="H385"/>
  <c r="G385"/>
  <c r="F385"/>
  <c r="E385"/>
  <c r="L384"/>
  <c r="K384"/>
  <c r="J384"/>
  <c r="I384"/>
  <c r="H384"/>
  <c r="G384"/>
  <c r="F384"/>
  <c r="E384"/>
  <c r="L383"/>
  <c r="K383"/>
  <c r="J383"/>
  <c r="I383"/>
  <c r="H383"/>
  <c r="G383"/>
  <c r="F383"/>
  <c r="E383"/>
  <c r="L382"/>
  <c r="K382"/>
  <c r="J382"/>
  <c r="I382"/>
  <c r="H382"/>
  <c r="G382"/>
  <c r="F382"/>
  <c r="E382"/>
  <c r="L381"/>
  <c r="K381"/>
  <c r="J381"/>
  <c r="I381"/>
  <c r="H381"/>
  <c r="G381"/>
  <c r="F381"/>
  <c r="E381"/>
  <c r="L380"/>
  <c r="K380"/>
  <c r="J380"/>
  <c r="I380"/>
  <c r="H380"/>
  <c r="G380"/>
  <c r="F380"/>
  <c r="E380"/>
  <c r="L379"/>
  <c r="K379"/>
  <c r="J379"/>
  <c r="I379"/>
  <c r="H379"/>
  <c r="G379"/>
  <c r="F379"/>
  <c r="E379"/>
  <c r="L378"/>
  <c r="K378"/>
  <c r="J378"/>
  <c r="I378"/>
  <c r="H378"/>
  <c r="G378"/>
  <c r="F378"/>
  <c r="E378"/>
  <c r="L377"/>
  <c r="K377"/>
  <c r="J377"/>
  <c r="I377"/>
  <c r="H377"/>
  <c r="G377"/>
  <c r="F377"/>
  <c r="E377"/>
  <c r="L376"/>
  <c r="K376"/>
  <c r="J376"/>
  <c r="I376"/>
  <c r="H376"/>
  <c r="G376"/>
  <c r="F376"/>
  <c r="E376"/>
  <c r="L375"/>
  <c r="K375"/>
  <c r="J375"/>
  <c r="I375"/>
  <c r="H375"/>
  <c r="G375"/>
  <c r="F375"/>
  <c r="E375"/>
  <c r="L374"/>
  <c r="K374"/>
  <c r="J374"/>
  <c r="I374"/>
  <c r="H374"/>
  <c r="G374"/>
  <c r="F374"/>
  <c r="E374"/>
  <c r="L373"/>
  <c r="K373"/>
  <c r="J373"/>
  <c r="I373"/>
  <c r="H373"/>
  <c r="G373"/>
  <c r="F373"/>
  <c r="E373"/>
  <c r="L372"/>
  <c r="K372"/>
  <c r="J372"/>
  <c r="I372"/>
  <c r="H372"/>
  <c r="G372"/>
  <c r="F372"/>
  <c r="E372"/>
  <c r="L371"/>
  <c r="K371"/>
  <c r="J371"/>
  <c r="I371"/>
  <c r="H371"/>
  <c r="G371"/>
  <c r="F371"/>
  <c r="E371"/>
  <c r="L370"/>
  <c r="K370"/>
  <c r="J370"/>
  <c r="I370"/>
  <c r="H370"/>
  <c r="G370"/>
  <c r="F370"/>
  <c r="E370"/>
  <c r="L369"/>
  <c r="K369"/>
  <c r="J369"/>
  <c r="I369"/>
  <c r="H369"/>
  <c r="G369"/>
  <c r="F369"/>
  <c r="E369"/>
  <c r="L368"/>
  <c r="K368"/>
  <c r="J368"/>
  <c r="I368"/>
  <c r="H368"/>
  <c r="G368"/>
  <c r="F368"/>
  <c r="E368"/>
  <c r="L367"/>
  <c r="K367"/>
  <c r="J367"/>
  <c r="I367"/>
  <c r="H367"/>
  <c r="G367"/>
  <c r="F367"/>
  <c r="E367"/>
  <c r="L366"/>
  <c r="K366"/>
  <c r="J366"/>
  <c r="I366"/>
  <c r="H366"/>
  <c r="G366"/>
  <c r="F366"/>
  <c r="E366"/>
  <c r="L365"/>
  <c r="K365"/>
  <c r="J365"/>
  <c r="I365"/>
  <c r="H365"/>
  <c r="G365"/>
  <c r="F365"/>
  <c r="E365"/>
  <c r="L364"/>
  <c r="K364"/>
  <c r="J364"/>
  <c r="I364"/>
  <c r="H364"/>
  <c r="G364"/>
  <c r="F364"/>
  <c r="E364"/>
  <c r="L363"/>
  <c r="K363"/>
  <c r="J363"/>
  <c r="I363"/>
  <c r="H363"/>
  <c r="G363"/>
  <c r="F363"/>
  <c r="E363"/>
  <c r="L362"/>
  <c r="K362"/>
  <c r="J362"/>
  <c r="I362"/>
  <c r="H362"/>
  <c r="G362"/>
  <c r="F362"/>
  <c r="E362"/>
  <c r="L361"/>
  <c r="K361"/>
  <c r="J361"/>
  <c r="I361"/>
  <c r="H361"/>
  <c r="G361"/>
  <c r="F361"/>
  <c r="E361"/>
  <c r="L360"/>
  <c r="K360"/>
  <c r="J360"/>
  <c r="I360"/>
  <c r="H360"/>
  <c r="G360"/>
  <c r="F360"/>
  <c r="E360"/>
  <c r="L359"/>
  <c r="K359"/>
  <c r="J359"/>
  <c r="I359"/>
  <c r="H359"/>
  <c r="G359"/>
  <c r="F359"/>
  <c r="E359"/>
  <c r="L358"/>
  <c r="K358"/>
  <c r="J358"/>
  <c r="I358"/>
  <c r="H358"/>
  <c r="G358"/>
  <c r="F358"/>
  <c r="E358"/>
  <c r="L357"/>
  <c r="K357"/>
  <c r="J357"/>
  <c r="I357"/>
  <c r="H357"/>
  <c r="G357"/>
  <c r="F357"/>
  <c r="E357"/>
  <c r="L356"/>
  <c r="K356"/>
  <c r="J356"/>
  <c r="I356"/>
  <c r="H356"/>
  <c r="G356"/>
  <c r="F356"/>
  <c r="E356"/>
  <c r="L355"/>
  <c r="K355"/>
  <c r="J355"/>
  <c r="I355"/>
  <c r="H355"/>
  <c r="G355"/>
  <c r="F355"/>
  <c r="E355"/>
  <c r="L354"/>
  <c r="K354"/>
  <c r="J354"/>
  <c r="I354"/>
  <c r="H354"/>
  <c r="G354"/>
  <c r="F354"/>
  <c r="E354"/>
  <c r="L353"/>
  <c r="K353"/>
  <c r="J353"/>
  <c r="I353"/>
  <c r="H353"/>
  <c r="G353"/>
  <c r="F353"/>
  <c r="E353"/>
  <c r="L352"/>
  <c r="K352"/>
  <c r="J352"/>
  <c r="I352"/>
  <c r="H352"/>
  <c r="G352"/>
  <c r="F352"/>
  <c r="E352"/>
  <c r="L351"/>
  <c r="K351"/>
  <c r="J351"/>
  <c r="I351"/>
  <c r="H351"/>
  <c r="G351"/>
  <c r="F351"/>
  <c r="E351"/>
  <c r="L350"/>
  <c r="K350"/>
  <c r="J350"/>
  <c r="I350"/>
  <c r="H350"/>
  <c r="G350"/>
  <c r="F350"/>
  <c r="E350"/>
  <c r="L349"/>
  <c r="K349"/>
  <c r="J349"/>
  <c r="I349"/>
  <c r="H349"/>
  <c r="G349"/>
  <c r="F349"/>
  <c r="E349"/>
  <c r="L348"/>
  <c r="K348"/>
  <c r="J348"/>
  <c r="I348"/>
  <c r="H348"/>
  <c r="G348"/>
  <c r="F348"/>
  <c r="E348"/>
  <c r="L347"/>
  <c r="K347"/>
  <c r="J347"/>
  <c r="I347"/>
  <c r="H347"/>
  <c r="G347"/>
  <c r="F347"/>
  <c r="E347"/>
  <c r="L346"/>
  <c r="K346"/>
  <c r="J346"/>
  <c r="I346"/>
  <c r="H346"/>
  <c r="G346"/>
  <c r="F346"/>
  <c r="E346"/>
  <c r="L345"/>
  <c r="K345"/>
  <c r="J345"/>
  <c r="I345"/>
  <c r="H345"/>
  <c r="G345"/>
  <c r="F345"/>
  <c r="E345"/>
  <c r="L344"/>
  <c r="K344"/>
  <c r="J344"/>
  <c r="I344"/>
  <c r="H344"/>
  <c r="G344"/>
  <c r="F344"/>
  <c r="E344"/>
  <c r="L343"/>
  <c r="K343"/>
  <c r="J343"/>
  <c r="I343"/>
  <c r="H343"/>
  <c r="G343"/>
  <c r="F343"/>
  <c r="E343"/>
  <c r="L342"/>
  <c r="K342"/>
  <c r="J342"/>
  <c r="I342"/>
  <c r="H342"/>
  <c r="G342"/>
  <c r="F342"/>
  <c r="E342"/>
  <c r="L341"/>
  <c r="K341"/>
  <c r="J341"/>
  <c r="I341"/>
  <c r="H341"/>
  <c r="G341"/>
  <c r="F341"/>
  <c r="E341"/>
  <c r="L340"/>
  <c r="K340"/>
  <c r="J340"/>
  <c r="I340"/>
  <c r="H340"/>
  <c r="G340"/>
  <c r="F340"/>
  <c r="E340"/>
  <c r="L339"/>
  <c r="K339"/>
  <c r="J339"/>
  <c r="I339"/>
  <c r="H339"/>
  <c r="G339"/>
  <c r="F339"/>
  <c r="E339"/>
  <c r="L338"/>
  <c r="K338"/>
  <c r="J338"/>
  <c r="I338"/>
  <c r="H338"/>
  <c r="G338"/>
  <c r="F338"/>
  <c r="E338"/>
  <c r="L337"/>
  <c r="K337"/>
  <c r="J337"/>
  <c r="I337"/>
  <c r="H337"/>
  <c r="G337"/>
  <c r="F337"/>
  <c r="E337"/>
  <c r="L336"/>
  <c r="K336"/>
  <c r="J336"/>
  <c r="I336"/>
  <c r="H336"/>
  <c r="G336"/>
  <c r="F336"/>
  <c r="E336"/>
  <c r="L335"/>
  <c r="K335"/>
  <c r="J335"/>
  <c r="I335"/>
  <c r="H335"/>
  <c r="G335"/>
  <c r="F335"/>
  <c r="E335"/>
  <c r="L334"/>
  <c r="K334"/>
  <c r="J334"/>
  <c r="I334"/>
  <c r="H334"/>
  <c r="G334"/>
  <c r="F334"/>
  <c r="E334"/>
  <c r="L333"/>
  <c r="K333"/>
  <c r="J333"/>
  <c r="I333"/>
  <c r="H333"/>
  <c r="G333"/>
  <c r="F333"/>
  <c r="E333"/>
  <c r="L332"/>
  <c r="K332"/>
  <c r="J332"/>
  <c r="I332"/>
  <c r="H332"/>
  <c r="G332"/>
  <c r="F332"/>
  <c r="E332"/>
  <c r="L331"/>
  <c r="K331"/>
  <c r="J331"/>
  <c r="I331"/>
  <c r="H331"/>
  <c r="G331"/>
  <c r="F331"/>
  <c r="E331"/>
  <c r="L330"/>
  <c r="K330"/>
  <c r="J330"/>
  <c r="I330"/>
  <c r="H330"/>
  <c r="G330"/>
  <c r="F330"/>
  <c r="E330"/>
  <c r="L329"/>
  <c r="K329"/>
  <c r="J329"/>
  <c r="I329"/>
  <c r="H329"/>
  <c r="G329"/>
  <c r="F329"/>
  <c r="E329"/>
  <c r="L328"/>
  <c r="K328"/>
  <c r="J328"/>
  <c r="I328"/>
  <c r="H328"/>
  <c r="G328"/>
  <c r="F328"/>
  <c r="E328"/>
  <c r="L327"/>
  <c r="K327"/>
  <c r="J327"/>
  <c r="I327"/>
  <c r="H327"/>
  <c r="G327"/>
  <c r="F327"/>
  <c r="E327"/>
  <c r="L326"/>
  <c r="K326"/>
  <c r="J326"/>
  <c r="I326"/>
  <c r="H326"/>
  <c r="G326"/>
  <c r="F326"/>
  <c r="E326"/>
  <c r="L325"/>
  <c r="K325"/>
  <c r="J325"/>
  <c r="I325"/>
  <c r="H325"/>
  <c r="G325"/>
  <c r="F325"/>
  <c r="E325"/>
  <c r="L324"/>
  <c r="K324"/>
  <c r="J324"/>
  <c r="I324"/>
  <c r="H324"/>
  <c r="G324"/>
  <c r="F324"/>
  <c r="E324"/>
  <c r="L323"/>
  <c r="K323"/>
  <c r="J323"/>
  <c r="I323"/>
  <c r="H323"/>
  <c r="G323"/>
  <c r="F323"/>
  <c r="E323"/>
  <c r="L322"/>
  <c r="K322"/>
  <c r="J322"/>
  <c r="I322"/>
  <c r="H322"/>
  <c r="G322"/>
  <c r="F322"/>
  <c r="E322"/>
  <c r="L321"/>
  <c r="K321"/>
  <c r="J321"/>
  <c r="I321"/>
  <c r="H321"/>
  <c r="G321"/>
  <c r="F321"/>
  <c r="E321"/>
  <c r="L320"/>
  <c r="K320"/>
  <c r="J320"/>
  <c r="I320"/>
  <c r="H320"/>
  <c r="G320"/>
  <c r="F320"/>
  <c r="E320"/>
  <c r="L319"/>
  <c r="K319"/>
  <c r="J319"/>
  <c r="I319"/>
  <c r="H319"/>
  <c r="G319"/>
  <c r="F319"/>
  <c r="E319"/>
  <c r="L318"/>
  <c r="K318"/>
  <c r="J318"/>
  <c r="I318"/>
  <c r="H318"/>
  <c r="G318"/>
  <c r="F318"/>
  <c r="E318"/>
  <c r="L317"/>
  <c r="K317"/>
  <c r="J317"/>
  <c r="I317"/>
  <c r="H317"/>
  <c r="G317"/>
  <c r="F317"/>
  <c r="E317"/>
  <c r="L316"/>
  <c r="K316"/>
  <c r="J316"/>
  <c r="I316"/>
  <c r="H316"/>
  <c r="G316"/>
  <c r="F316"/>
  <c r="E316"/>
  <c r="L315"/>
  <c r="K315"/>
  <c r="J315"/>
  <c r="I315"/>
  <c r="H315"/>
  <c r="G315"/>
  <c r="F315"/>
  <c r="E315"/>
  <c r="L314"/>
  <c r="K314"/>
  <c r="J314"/>
  <c r="I314"/>
  <c r="H314"/>
  <c r="G314"/>
  <c r="F314"/>
  <c r="E314"/>
  <c r="L313"/>
  <c r="K313"/>
  <c r="J313"/>
  <c r="I313"/>
  <c r="H313"/>
  <c r="G313"/>
  <c r="F313"/>
  <c r="E313"/>
  <c r="L312"/>
  <c r="K312"/>
  <c r="J312"/>
  <c r="I312"/>
  <c r="H312"/>
  <c r="G312"/>
  <c r="F312"/>
  <c r="E312"/>
  <c r="L311"/>
  <c r="K311"/>
  <c r="J311"/>
  <c r="I311"/>
  <c r="H311"/>
  <c r="G311"/>
  <c r="F311"/>
  <c r="E311"/>
  <c r="L310"/>
  <c r="K310"/>
  <c r="J310"/>
  <c r="I310"/>
  <c r="H310"/>
  <c r="G310"/>
  <c r="F310"/>
  <c r="E310"/>
  <c r="L309"/>
  <c r="K309"/>
  <c r="J309"/>
  <c r="I309"/>
  <c r="H309"/>
  <c r="G309"/>
  <c r="F309"/>
  <c r="E309"/>
  <c r="L308"/>
  <c r="K308"/>
  <c r="J308"/>
  <c r="I308"/>
  <c r="H308"/>
  <c r="G308"/>
  <c r="F308"/>
  <c r="E308"/>
  <c r="L307"/>
  <c r="K307"/>
  <c r="J307"/>
  <c r="I307"/>
  <c r="H307"/>
  <c r="G307"/>
  <c r="F307"/>
  <c r="E307"/>
  <c r="L306"/>
  <c r="K306"/>
  <c r="J306"/>
  <c r="I306"/>
  <c r="H306"/>
  <c r="G306"/>
  <c r="F306"/>
  <c r="E306"/>
  <c r="L305"/>
  <c r="K305"/>
  <c r="J305"/>
  <c r="I305"/>
  <c r="H305"/>
  <c r="G305"/>
  <c r="F305"/>
  <c r="E305"/>
  <c r="L304"/>
  <c r="K304"/>
  <c r="J304"/>
  <c r="I304"/>
  <c r="H304"/>
  <c r="G304"/>
  <c r="F304"/>
  <c r="E304"/>
  <c r="L303"/>
  <c r="K303"/>
  <c r="J303"/>
  <c r="I303"/>
  <c r="H303"/>
  <c r="G303"/>
  <c r="F303"/>
  <c r="E303"/>
  <c r="L302"/>
  <c r="K302"/>
  <c r="J302"/>
  <c r="I302"/>
  <c r="H302"/>
  <c r="G302"/>
  <c r="F302"/>
  <c r="E302"/>
  <c r="L301"/>
  <c r="K301"/>
  <c r="J301"/>
  <c r="I301"/>
  <c r="H301"/>
  <c r="G301"/>
  <c r="F301"/>
  <c r="E301"/>
  <c r="L300"/>
  <c r="K300"/>
  <c r="J300"/>
  <c r="I300"/>
  <c r="H300"/>
  <c r="G300"/>
  <c r="F300"/>
  <c r="E300"/>
  <c r="L299"/>
  <c r="K299"/>
  <c r="J299"/>
  <c r="I299"/>
  <c r="H299"/>
  <c r="G299"/>
  <c r="F299"/>
  <c r="E299"/>
  <c r="L298"/>
  <c r="K298"/>
  <c r="J298"/>
  <c r="I298"/>
  <c r="H298"/>
  <c r="G298"/>
  <c r="F298"/>
  <c r="E298"/>
  <c r="L297"/>
  <c r="K297"/>
  <c r="J297"/>
  <c r="I297"/>
  <c r="H297"/>
  <c r="G297"/>
  <c r="F297"/>
  <c r="E297"/>
  <c r="L296"/>
  <c r="K296"/>
  <c r="J296"/>
  <c r="I296"/>
  <c r="H296"/>
  <c r="G296"/>
  <c r="F296"/>
  <c r="E296"/>
  <c r="L295"/>
  <c r="K295"/>
  <c r="J295"/>
  <c r="I295"/>
  <c r="H295"/>
  <c r="G295"/>
  <c r="F295"/>
  <c r="E295"/>
  <c r="L294"/>
  <c r="K294"/>
  <c r="J294"/>
  <c r="I294"/>
  <c r="H294"/>
  <c r="G294"/>
  <c r="F294"/>
  <c r="E294"/>
  <c r="L293"/>
  <c r="K293"/>
  <c r="J293"/>
  <c r="I293"/>
  <c r="H293"/>
  <c r="G293"/>
  <c r="F293"/>
  <c r="E293"/>
  <c r="L292"/>
  <c r="K292"/>
  <c r="J292"/>
  <c r="I292"/>
  <c r="H292"/>
  <c r="G292"/>
  <c r="F292"/>
  <c r="E292"/>
  <c r="L291"/>
  <c r="K291"/>
  <c r="J291"/>
  <c r="I291"/>
  <c r="H291"/>
  <c r="G291"/>
  <c r="F291"/>
  <c r="E291"/>
  <c r="L290"/>
  <c r="K290"/>
  <c r="J290"/>
  <c r="I290"/>
  <c r="H290"/>
  <c r="G290"/>
  <c r="F290"/>
  <c r="E290"/>
  <c r="L289"/>
  <c r="K289"/>
  <c r="J289"/>
  <c r="I289"/>
  <c r="H289"/>
  <c r="G289"/>
  <c r="F289"/>
  <c r="E289"/>
  <c r="L288"/>
  <c r="K288"/>
  <c r="J288"/>
  <c r="I288"/>
  <c r="H288"/>
  <c r="G288"/>
  <c r="F288"/>
  <c r="E288"/>
  <c r="L287"/>
  <c r="K287"/>
  <c r="J287"/>
  <c r="I287"/>
  <c r="H287"/>
  <c r="G287"/>
  <c r="F287"/>
  <c r="E287"/>
  <c r="L286"/>
  <c r="K286"/>
  <c r="J286"/>
  <c r="I286"/>
  <c r="H286"/>
  <c r="G286"/>
  <c r="F286"/>
  <c r="E286"/>
  <c r="L285"/>
  <c r="K285"/>
  <c r="J285"/>
  <c r="I285"/>
  <c r="H285"/>
  <c r="G285"/>
  <c r="F285"/>
  <c r="E285"/>
  <c r="L284"/>
  <c r="K284"/>
  <c r="J284"/>
  <c r="I284"/>
  <c r="H284"/>
  <c r="G284"/>
  <c r="F284"/>
  <c r="E284"/>
  <c r="L283"/>
  <c r="K283"/>
  <c r="J283"/>
  <c r="I283"/>
  <c r="H283"/>
  <c r="G283"/>
  <c r="F283"/>
  <c r="E283"/>
  <c r="L282"/>
  <c r="K282"/>
  <c r="J282"/>
  <c r="I282"/>
  <c r="H282"/>
  <c r="G282"/>
  <c r="F282"/>
  <c r="E282"/>
  <c r="L281"/>
  <c r="K281"/>
  <c r="J281"/>
  <c r="I281"/>
  <c r="H281"/>
  <c r="G281"/>
  <c r="F281"/>
  <c r="E281"/>
  <c r="L280"/>
  <c r="K280"/>
  <c r="J280"/>
  <c r="I280"/>
  <c r="H280"/>
  <c r="G280"/>
  <c r="F280"/>
  <c r="E280"/>
  <c r="L279"/>
  <c r="K279"/>
  <c r="J279"/>
  <c r="I279"/>
  <c r="H279"/>
  <c r="G279"/>
  <c r="F279"/>
  <c r="E279"/>
  <c r="L278"/>
  <c r="K278"/>
  <c r="J278"/>
  <c r="I278"/>
  <c r="H278"/>
  <c r="G278"/>
  <c r="F278"/>
  <c r="E278"/>
  <c r="L277"/>
  <c r="K277"/>
  <c r="J277"/>
  <c r="I277"/>
  <c r="H277"/>
  <c r="G277"/>
  <c r="F277"/>
  <c r="E277"/>
  <c r="L276"/>
  <c r="K276"/>
  <c r="J276"/>
  <c r="I276"/>
  <c r="H276"/>
  <c r="G276"/>
  <c r="F276"/>
  <c r="E276"/>
  <c r="L275"/>
  <c r="K275"/>
  <c r="J275"/>
  <c r="I275"/>
  <c r="H275"/>
  <c r="G275"/>
  <c r="F275"/>
  <c r="E275"/>
  <c r="L274"/>
  <c r="K274"/>
  <c r="J274"/>
  <c r="I274"/>
  <c r="H274"/>
  <c r="G274"/>
  <c r="F274"/>
  <c r="E274"/>
  <c r="L273"/>
  <c r="K273"/>
  <c r="J273"/>
  <c r="I273"/>
  <c r="H273"/>
  <c r="G273"/>
  <c r="F273"/>
  <c r="E273"/>
  <c r="L272"/>
  <c r="K272"/>
  <c r="J272"/>
  <c r="I272"/>
  <c r="H272"/>
  <c r="G272"/>
  <c r="F272"/>
  <c r="E272"/>
  <c r="L271"/>
  <c r="K271"/>
  <c r="J271"/>
  <c r="I271"/>
  <c r="H271"/>
  <c r="G271"/>
  <c r="F271"/>
  <c r="E271"/>
  <c r="L270"/>
  <c r="K270"/>
  <c r="J270"/>
  <c r="I270"/>
  <c r="H270"/>
  <c r="G270"/>
  <c r="F270"/>
  <c r="E270"/>
  <c r="L269"/>
  <c r="K269"/>
  <c r="J269"/>
  <c r="I269"/>
  <c r="H269"/>
  <c r="G269"/>
  <c r="F269"/>
  <c r="E269"/>
  <c r="L268"/>
  <c r="K268"/>
  <c r="J268"/>
  <c r="I268"/>
  <c r="H268"/>
  <c r="G268"/>
  <c r="F268"/>
  <c r="E268"/>
  <c r="L267"/>
  <c r="K267"/>
  <c r="J267"/>
  <c r="I267"/>
  <c r="H267"/>
  <c r="G267"/>
  <c r="F267"/>
  <c r="E267"/>
  <c r="L266"/>
  <c r="K266"/>
  <c r="J266"/>
  <c r="I266"/>
  <c r="H266"/>
  <c r="G266"/>
  <c r="F266"/>
  <c r="E266"/>
  <c r="L265"/>
  <c r="K265"/>
  <c r="J265"/>
  <c r="I265"/>
  <c r="H265"/>
  <c r="G265"/>
  <c r="F265"/>
  <c r="E265"/>
  <c r="L264"/>
  <c r="K264"/>
  <c r="J264"/>
  <c r="I264"/>
  <c r="H264"/>
  <c r="G264"/>
  <c r="F264"/>
  <c r="E264"/>
  <c r="L263"/>
  <c r="K263"/>
  <c r="J263"/>
  <c r="I263"/>
  <c r="H263"/>
  <c r="G263"/>
  <c r="F263"/>
  <c r="E263"/>
  <c r="L262"/>
  <c r="K262"/>
  <c r="J262"/>
  <c r="I262"/>
  <c r="H262"/>
  <c r="G262"/>
  <c r="F262"/>
  <c r="E262"/>
  <c r="L261"/>
  <c r="K261"/>
  <c r="J261"/>
  <c r="I261"/>
  <c r="H261"/>
  <c r="G261"/>
  <c r="F261"/>
  <c r="E261"/>
  <c r="L260"/>
  <c r="K260"/>
  <c r="J260"/>
  <c r="I260"/>
  <c r="H260"/>
  <c r="G260"/>
  <c r="F260"/>
  <c r="E260"/>
  <c r="L259"/>
  <c r="K259"/>
  <c r="J259"/>
  <c r="I259"/>
  <c r="H259"/>
  <c r="G259"/>
  <c r="F259"/>
  <c r="E259"/>
  <c r="L258"/>
  <c r="K258"/>
  <c r="J258"/>
  <c r="I258"/>
  <c r="H258"/>
  <c r="G258"/>
  <c r="F258"/>
  <c r="E258"/>
  <c r="L257"/>
  <c r="K257"/>
  <c r="J257"/>
  <c r="I257"/>
  <c r="H257"/>
  <c r="G257"/>
  <c r="F257"/>
  <c r="E257"/>
  <c r="L256"/>
  <c r="K256"/>
  <c r="J256"/>
  <c r="I256"/>
  <c r="H256"/>
  <c r="G256"/>
  <c r="F256"/>
  <c r="E256"/>
  <c r="L255"/>
  <c r="K255"/>
  <c r="J255"/>
  <c r="I255"/>
  <c r="H255"/>
  <c r="G255"/>
  <c r="F255"/>
  <c r="E255"/>
  <c r="L254"/>
  <c r="K254"/>
  <c r="J254"/>
  <c r="I254"/>
  <c r="H254"/>
  <c r="G254"/>
  <c r="F254"/>
  <c r="E254"/>
  <c r="L253"/>
  <c r="K253"/>
  <c r="J253"/>
  <c r="I253"/>
  <c r="H253"/>
  <c r="G253"/>
  <c r="F253"/>
  <c r="E253"/>
  <c r="L252"/>
  <c r="K252"/>
  <c r="J252"/>
  <c r="I252"/>
  <c r="H252"/>
  <c r="G252"/>
  <c r="F252"/>
  <c r="E252"/>
  <c r="L251"/>
  <c r="K251"/>
  <c r="J251"/>
  <c r="I251"/>
  <c r="H251"/>
  <c r="G251"/>
  <c r="F251"/>
  <c r="E251"/>
  <c r="L250"/>
  <c r="K250"/>
  <c r="J250"/>
  <c r="I250"/>
  <c r="H250"/>
  <c r="G250"/>
  <c r="F250"/>
  <c r="E250"/>
  <c r="L249"/>
  <c r="K249"/>
  <c r="J249"/>
  <c r="I249"/>
  <c r="H249"/>
  <c r="G249"/>
  <c r="F249"/>
  <c r="E249"/>
  <c r="L248"/>
  <c r="K248"/>
  <c r="J248"/>
  <c r="I248"/>
  <c r="H248"/>
  <c r="G248"/>
  <c r="F248"/>
  <c r="E248"/>
  <c r="L247"/>
  <c r="K247"/>
  <c r="J247"/>
  <c r="I247"/>
  <c r="H247"/>
  <c r="G247"/>
  <c r="F247"/>
  <c r="E247"/>
  <c r="L246"/>
  <c r="K246"/>
  <c r="J246"/>
  <c r="I246"/>
  <c r="H246"/>
  <c r="G246"/>
  <c r="F246"/>
  <c r="E246"/>
  <c r="L245"/>
  <c r="K245"/>
  <c r="J245"/>
  <c r="I245"/>
  <c r="H245"/>
  <c r="G245"/>
  <c r="F245"/>
  <c r="E245"/>
  <c r="L244"/>
  <c r="K244"/>
  <c r="J244"/>
  <c r="I244"/>
  <c r="H244"/>
  <c r="G244"/>
  <c r="F244"/>
  <c r="E244"/>
  <c r="L243"/>
  <c r="K243"/>
  <c r="J243"/>
  <c r="I243"/>
  <c r="H243"/>
  <c r="G243"/>
  <c r="F243"/>
  <c r="E243"/>
  <c r="L242"/>
  <c r="K242"/>
  <c r="J242"/>
  <c r="I242"/>
  <c r="H242"/>
  <c r="G242"/>
  <c r="F242"/>
  <c r="E242"/>
  <c r="L241"/>
  <c r="K241"/>
  <c r="J241"/>
  <c r="I241"/>
  <c r="H241"/>
  <c r="G241"/>
  <c r="F241"/>
  <c r="E241"/>
  <c r="L240"/>
  <c r="K240"/>
  <c r="J240"/>
  <c r="I240"/>
  <c r="H240"/>
  <c r="G240"/>
  <c r="F240"/>
  <c r="E240"/>
  <c r="L239"/>
  <c r="K239"/>
  <c r="J239"/>
  <c r="I239"/>
  <c r="H239"/>
  <c r="G239"/>
  <c r="F239"/>
  <c r="E239"/>
  <c r="L238"/>
  <c r="K238"/>
  <c r="J238"/>
  <c r="I238"/>
  <c r="H238"/>
  <c r="G238"/>
  <c r="F238"/>
  <c r="E238"/>
  <c r="L237"/>
  <c r="K237"/>
  <c r="J237"/>
  <c r="I237"/>
  <c r="H237"/>
  <c r="G237"/>
  <c r="F237"/>
  <c r="E237"/>
  <c r="L236"/>
  <c r="K236"/>
  <c r="J236"/>
  <c r="I236"/>
  <c r="H236"/>
  <c r="G236"/>
  <c r="F236"/>
  <c r="E236"/>
  <c r="L235"/>
  <c r="K235"/>
  <c r="J235"/>
  <c r="I235"/>
  <c r="H235"/>
  <c r="G235"/>
  <c r="F235"/>
  <c r="E235"/>
  <c r="L234"/>
  <c r="K234"/>
  <c r="J234"/>
  <c r="I234"/>
  <c r="H234"/>
  <c r="G234"/>
  <c r="F234"/>
  <c r="E234"/>
  <c r="L233"/>
  <c r="K233"/>
  <c r="J233"/>
  <c r="I233"/>
  <c r="H233"/>
  <c r="G233"/>
  <c r="F233"/>
  <c r="E233"/>
  <c r="L232"/>
  <c r="K232"/>
  <c r="J232"/>
  <c r="I232"/>
  <c r="H232"/>
  <c r="G232"/>
  <c r="F232"/>
  <c r="E232"/>
  <c r="L231"/>
  <c r="K231"/>
  <c r="J231"/>
  <c r="I231"/>
  <c r="H231"/>
  <c r="G231"/>
  <c r="F231"/>
  <c r="E231"/>
  <c r="L230"/>
  <c r="K230"/>
  <c r="J230"/>
  <c r="I230"/>
  <c r="H230"/>
  <c r="G230"/>
  <c r="F230"/>
  <c r="E230"/>
  <c r="L229"/>
  <c r="K229"/>
  <c r="J229"/>
  <c r="I229"/>
  <c r="H229"/>
  <c r="G229"/>
  <c r="F229"/>
  <c r="E229"/>
  <c r="L228"/>
  <c r="K228"/>
  <c r="J228"/>
  <c r="I228"/>
  <c r="H228"/>
  <c r="G228"/>
  <c r="F228"/>
  <c r="E228"/>
  <c r="L227"/>
  <c r="K227"/>
  <c r="J227"/>
  <c r="I227"/>
  <c r="H227"/>
  <c r="G227"/>
  <c r="F227"/>
  <c r="E227"/>
  <c r="L226"/>
  <c r="K226"/>
  <c r="J226"/>
  <c r="I226"/>
  <c r="H226"/>
  <c r="G226"/>
  <c r="F226"/>
  <c r="E226"/>
  <c r="L225"/>
  <c r="K225"/>
  <c r="J225"/>
  <c r="I225"/>
  <c r="H225"/>
  <c r="G225"/>
  <c r="F225"/>
  <c r="E225"/>
  <c r="L224"/>
  <c r="K224"/>
  <c r="J224"/>
  <c r="I224"/>
  <c r="H224"/>
  <c r="G224"/>
  <c r="F224"/>
  <c r="E224"/>
  <c r="L223"/>
  <c r="K223"/>
  <c r="J223"/>
  <c r="I223"/>
  <c r="H223"/>
  <c r="G223"/>
  <c r="F223"/>
  <c r="E223"/>
  <c r="L222"/>
  <c r="K222"/>
  <c r="J222"/>
  <c r="I222"/>
  <c r="H222"/>
  <c r="G222"/>
  <c r="F222"/>
  <c r="E222"/>
  <c r="L221"/>
  <c r="K221"/>
  <c r="J221"/>
  <c r="I221"/>
  <c r="H221"/>
  <c r="G221"/>
  <c r="F221"/>
  <c r="E221"/>
  <c r="L220"/>
  <c r="K220"/>
  <c r="J220"/>
  <c r="I220"/>
  <c r="H220"/>
  <c r="G220"/>
  <c r="F220"/>
  <c r="E220"/>
  <c r="L219"/>
  <c r="K219"/>
  <c r="J219"/>
  <c r="I219"/>
  <c r="H219"/>
  <c r="G219"/>
  <c r="F219"/>
  <c r="E219"/>
  <c r="L218"/>
  <c r="K218"/>
  <c r="J218"/>
  <c r="I218"/>
  <c r="H218"/>
  <c r="G218"/>
  <c r="F218"/>
  <c r="E218"/>
  <c r="L217"/>
  <c r="K217"/>
  <c r="J217"/>
  <c r="I217"/>
  <c r="H217"/>
  <c r="G217"/>
  <c r="F217"/>
  <c r="E217"/>
  <c r="L216"/>
  <c r="K216"/>
  <c r="J216"/>
  <c r="I216"/>
  <c r="H216"/>
  <c r="G216"/>
  <c r="F216"/>
  <c r="E216"/>
  <c r="L215"/>
  <c r="K215"/>
  <c r="J215"/>
  <c r="I215"/>
  <c r="H215"/>
  <c r="G215"/>
  <c r="F215"/>
  <c r="E215"/>
  <c r="L214"/>
  <c r="K214"/>
  <c r="J214"/>
  <c r="I214"/>
  <c r="H214"/>
  <c r="G214"/>
  <c r="F214"/>
  <c r="E214"/>
  <c r="L213"/>
  <c r="K213"/>
  <c r="J213"/>
  <c r="I213"/>
  <c r="H213"/>
  <c r="G213"/>
  <c r="F213"/>
  <c r="E213"/>
  <c r="L212"/>
  <c r="K212"/>
  <c r="J212"/>
  <c r="I212"/>
  <c r="H212"/>
  <c r="G212"/>
  <c r="F212"/>
  <c r="E212"/>
  <c r="L211"/>
  <c r="K211"/>
  <c r="J211"/>
  <c r="I211"/>
  <c r="H211"/>
  <c r="G211"/>
  <c r="F211"/>
  <c r="E211"/>
  <c r="L210"/>
  <c r="K210"/>
  <c r="J210"/>
  <c r="I210"/>
  <c r="H210"/>
  <c r="G210"/>
  <c r="F210"/>
  <c r="E210"/>
  <c r="L209"/>
  <c r="K209"/>
  <c r="J209"/>
  <c r="I209"/>
  <c r="H209"/>
  <c r="G209"/>
  <c r="F209"/>
  <c r="E209"/>
  <c r="L208"/>
  <c r="K208"/>
  <c r="J208"/>
  <c r="I208"/>
  <c r="H208"/>
  <c r="G208"/>
  <c r="F208"/>
  <c r="E208"/>
  <c r="L207"/>
  <c r="K207"/>
  <c r="J207"/>
  <c r="I207"/>
  <c r="H207"/>
  <c r="G207"/>
  <c r="F207"/>
  <c r="E207"/>
  <c r="L206"/>
  <c r="K206"/>
  <c r="J206"/>
  <c r="I206"/>
  <c r="H206"/>
  <c r="G206"/>
  <c r="F206"/>
  <c r="E206"/>
  <c r="L205"/>
  <c r="K205"/>
  <c r="J205"/>
  <c r="I205"/>
  <c r="H205"/>
  <c r="G205"/>
  <c r="F205"/>
  <c r="E205"/>
  <c r="L204"/>
  <c r="K204"/>
  <c r="J204"/>
  <c r="I204"/>
  <c r="H204"/>
  <c r="G204"/>
  <c r="F204"/>
  <c r="E204"/>
  <c r="L203"/>
  <c r="K203"/>
  <c r="J203"/>
  <c r="I203"/>
  <c r="H203"/>
  <c r="G203"/>
  <c r="F203"/>
  <c r="E203"/>
  <c r="L202"/>
  <c r="K202"/>
  <c r="J202"/>
  <c r="I202"/>
  <c r="H202"/>
  <c r="G202"/>
  <c r="F202"/>
  <c r="E202"/>
  <c r="L201"/>
  <c r="K201"/>
  <c r="J201"/>
  <c r="I201"/>
  <c r="H201"/>
  <c r="G201"/>
  <c r="F201"/>
  <c r="E201"/>
  <c r="L200"/>
  <c r="K200"/>
  <c r="J200"/>
  <c r="I200"/>
  <c r="H200"/>
  <c r="G200"/>
  <c r="F200"/>
  <c r="E200"/>
  <c r="L199"/>
  <c r="K199"/>
  <c r="J199"/>
  <c r="I199"/>
  <c r="H199"/>
  <c r="G199"/>
  <c r="F199"/>
  <c r="E199"/>
  <c r="L198"/>
  <c r="K198"/>
  <c r="J198"/>
  <c r="I198"/>
  <c r="H198"/>
  <c r="G198"/>
  <c r="F198"/>
  <c r="E198"/>
  <c r="L197"/>
  <c r="K197"/>
  <c r="J197"/>
  <c r="I197"/>
  <c r="H197"/>
  <c r="G197"/>
  <c r="F197"/>
  <c r="E197"/>
  <c r="L196"/>
  <c r="K196"/>
  <c r="J196"/>
  <c r="I196"/>
  <c r="H196"/>
  <c r="G196"/>
  <c r="F196"/>
  <c r="E196"/>
  <c r="L195"/>
  <c r="K195"/>
  <c r="J195"/>
  <c r="I195"/>
  <c r="H195"/>
  <c r="G195"/>
  <c r="F195"/>
  <c r="E195"/>
  <c r="L194"/>
  <c r="K194"/>
  <c r="J194"/>
  <c r="I194"/>
  <c r="H194"/>
  <c r="G194"/>
  <c r="F194"/>
  <c r="E194"/>
  <c r="L193"/>
  <c r="K193"/>
  <c r="J193"/>
  <c r="I193"/>
  <c r="H193"/>
  <c r="G193"/>
  <c r="F193"/>
  <c r="E193"/>
  <c r="L192"/>
  <c r="K192"/>
  <c r="J192"/>
  <c r="I192"/>
  <c r="H192"/>
  <c r="G192"/>
  <c r="F192"/>
  <c r="E192"/>
  <c r="L191"/>
  <c r="K191"/>
  <c r="J191"/>
  <c r="I191"/>
  <c r="H191"/>
  <c r="G191"/>
  <c r="F191"/>
  <c r="E191"/>
  <c r="L190"/>
  <c r="K190"/>
  <c r="J190"/>
  <c r="I190"/>
  <c r="H190"/>
  <c r="G190"/>
  <c r="F190"/>
  <c r="E190"/>
  <c r="L189"/>
  <c r="K189"/>
  <c r="J189"/>
  <c r="I189"/>
  <c r="H189"/>
  <c r="G189"/>
  <c r="F189"/>
  <c r="E189"/>
  <c r="L188"/>
  <c r="K188"/>
  <c r="J188"/>
  <c r="I188"/>
  <c r="H188"/>
  <c r="G188"/>
  <c r="F188"/>
  <c r="E188"/>
  <c r="L187"/>
  <c r="K187"/>
  <c r="J187"/>
  <c r="I187"/>
  <c r="H187"/>
  <c r="G187"/>
  <c r="F187"/>
  <c r="E187"/>
  <c r="L186"/>
  <c r="K186"/>
  <c r="J186"/>
  <c r="I186"/>
  <c r="H186"/>
  <c r="G186"/>
  <c r="F186"/>
  <c r="E186"/>
  <c r="L185"/>
  <c r="K185"/>
  <c r="J185"/>
  <c r="I185"/>
  <c r="H185"/>
  <c r="G185"/>
  <c r="F185"/>
  <c r="E185"/>
  <c r="L184"/>
  <c r="K184"/>
  <c r="J184"/>
  <c r="I184"/>
  <c r="H184"/>
  <c r="G184"/>
  <c r="F184"/>
  <c r="E184"/>
  <c r="L183"/>
  <c r="K183"/>
  <c r="J183"/>
  <c r="I183"/>
  <c r="H183"/>
  <c r="G183"/>
  <c r="F183"/>
  <c r="E183"/>
  <c r="L182"/>
  <c r="K182"/>
  <c r="J182"/>
  <c r="I182"/>
  <c r="H182"/>
  <c r="G182"/>
  <c r="F182"/>
  <c r="E182"/>
  <c r="L181"/>
  <c r="K181"/>
  <c r="J181"/>
  <c r="I181"/>
  <c r="H181"/>
  <c r="G181"/>
  <c r="F181"/>
  <c r="E181"/>
  <c r="L180"/>
  <c r="K180"/>
  <c r="J180"/>
  <c r="I180"/>
  <c r="H180"/>
  <c r="G180"/>
  <c r="F180"/>
  <c r="E180"/>
  <c r="L179"/>
  <c r="K179"/>
  <c r="J179"/>
  <c r="I179"/>
  <c r="H179"/>
  <c r="G179"/>
  <c r="F179"/>
  <c r="E179"/>
  <c r="L178"/>
  <c r="K178"/>
  <c r="J178"/>
  <c r="I178"/>
  <c r="H178"/>
  <c r="G178"/>
  <c r="F178"/>
  <c r="E178"/>
  <c r="L177"/>
  <c r="K177"/>
  <c r="J177"/>
  <c r="I177"/>
  <c r="H177"/>
  <c r="G177"/>
  <c r="F177"/>
  <c r="E177"/>
  <c r="L176"/>
  <c r="K176"/>
  <c r="J176"/>
  <c r="I176"/>
  <c r="H176"/>
  <c r="G176"/>
  <c r="F176"/>
  <c r="E176"/>
  <c r="L175"/>
  <c r="K175"/>
  <c r="J175"/>
  <c r="I175"/>
  <c r="H175"/>
  <c r="G175"/>
  <c r="F175"/>
  <c r="E175"/>
  <c r="L174"/>
  <c r="K174"/>
  <c r="J174"/>
  <c r="I174"/>
  <c r="H174"/>
  <c r="G174"/>
  <c r="F174"/>
  <c r="E174"/>
  <c r="L173"/>
  <c r="K173"/>
  <c r="J173"/>
  <c r="I173"/>
  <c r="H173"/>
  <c r="G173"/>
  <c r="F173"/>
  <c r="E173"/>
  <c r="L172"/>
  <c r="K172"/>
  <c r="J172"/>
  <c r="I172"/>
  <c r="H172"/>
  <c r="G172"/>
  <c r="F172"/>
  <c r="E172"/>
  <c r="L171"/>
  <c r="K171"/>
  <c r="J171"/>
  <c r="I171"/>
  <c r="H171"/>
  <c r="G171"/>
  <c r="F171"/>
  <c r="E171"/>
  <c r="L170"/>
  <c r="K170"/>
  <c r="J170"/>
  <c r="I170"/>
  <c r="H170"/>
  <c r="G170"/>
  <c r="F170"/>
  <c r="E170"/>
  <c r="L169"/>
  <c r="K169"/>
  <c r="J169"/>
  <c r="I169"/>
  <c r="H169"/>
  <c r="G169"/>
  <c r="F169"/>
  <c r="E169"/>
  <c r="L168"/>
  <c r="K168"/>
  <c r="J168"/>
  <c r="I168"/>
  <c r="H168"/>
  <c r="G168"/>
  <c r="F168"/>
  <c r="E168"/>
  <c r="L167"/>
  <c r="K167"/>
  <c r="J167"/>
  <c r="I167"/>
  <c r="H167"/>
  <c r="G167"/>
  <c r="F167"/>
  <c r="E167"/>
  <c r="L166"/>
  <c r="K166"/>
  <c r="J166"/>
  <c r="I166"/>
  <c r="H166"/>
  <c r="G166"/>
  <c r="F166"/>
  <c r="E166"/>
  <c r="L165"/>
  <c r="K165"/>
  <c r="J165"/>
  <c r="I165"/>
  <c r="H165"/>
  <c r="G165"/>
  <c r="F165"/>
  <c r="E165"/>
  <c r="L164"/>
  <c r="K164"/>
  <c r="J164"/>
  <c r="I164"/>
  <c r="H164"/>
  <c r="G164"/>
  <c r="F164"/>
  <c r="E164"/>
  <c r="L163"/>
  <c r="K163"/>
  <c r="J163"/>
  <c r="I163"/>
  <c r="H163"/>
  <c r="G163"/>
  <c r="F163"/>
  <c r="E163"/>
  <c r="L162"/>
  <c r="K162"/>
  <c r="J162"/>
  <c r="I162"/>
  <c r="H162"/>
  <c r="G162"/>
  <c r="F162"/>
  <c r="E162"/>
  <c r="L161"/>
  <c r="K161"/>
  <c r="J161"/>
  <c r="I161"/>
  <c r="H161"/>
  <c r="G161"/>
  <c r="F161"/>
  <c r="E161"/>
  <c r="L160"/>
  <c r="K160"/>
  <c r="J160"/>
  <c r="I160"/>
  <c r="H160"/>
  <c r="G160"/>
  <c r="F160"/>
  <c r="E160"/>
  <c r="L159"/>
  <c r="K159"/>
  <c r="J159"/>
  <c r="I159"/>
  <c r="H159"/>
  <c r="G159"/>
  <c r="F159"/>
  <c r="E159"/>
  <c r="L158"/>
  <c r="K158"/>
  <c r="J158"/>
  <c r="I158"/>
  <c r="H158"/>
  <c r="G158"/>
  <c r="F158"/>
  <c r="E158"/>
  <c r="L157"/>
  <c r="K157"/>
  <c r="J157"/>
  <c r="I157"/>
  <c r="H157"/>
  <c r="G157"/>
  <c r="F157"/>
  <c r="E157"/>
  <c r="L156"/>
  <c r="K156"/>
  <c r="J156"/>
  <c r="I156"/>
  <c r="H156"/>
  <c r="G156"/>
  <c r="F156"/>
  <c r="E156"/>
  <c r="L155"/>
  <c r="K155"/>
  <c r="J155"/>
  <c r="I155"/>
  <c r="H155"/>
  <c r="G155"/>
  <c r="F155"/>
  <c r="E155"/>
  <c r="L154"/>
  <c r="K154"/>
  <c r="J154"/>
  <c r="I154"/>
  <c r="H154"/>
  <c r="G154"/>
  <c r="F154"/>
  <c r="E154"/>
  <c r="L153"/>
  <c r="K153"/>
  <c r="J153"/>
  <c r="I153"/>
  <c r="H153"/>
  <c r="G153"/>
  <c r="F153"/>
  <c r="E153"/>
  <c r="L152"/>
  <c r="K152"/>
  <c r="J152"/>
  <c r="I152"/>
  <c r="H152"/>
  <c r="G152"/>
  <c r="F152"/>
  <c r="E152"/>
  <c r="L151"/>
  <c r="K151"/>
  <c r="J151"/>
  <c r="I151"/>
  <c r="H151"/>
  <c r="G151"/>
  <c r="F151"/>
  <c r="E151"/>
  <c r="L150"/>
  <c r="K150"/>
  <c r="J150"/>
  <c r="I150"/>
  <c r="H150"/>
  <c r="G150"/>
  <c r="F150"/>
  <c r="E150"/>
  <c r="L149"/>
  <c r="K149"/>
  <c r="J149"/>
  <c r="I149"/>
  <c r="H149"/>
  <c r="G149"/>
  <c r="F149"/>
  <c r="E149"/>
  <c r="L148"/>
  <c r="K148"/>
  <c r="J148"/>
  <c r="I148"/>
  <c r="H148"/>
  <c r="G148"/>
  <c r="F148"/>
  <c r="E148"/>
  <c r="L147"/>
  <c r="K147"/>
  <c r="J147"/>
  <c r="I147"/>
  <c r="H147"/>
  <c r="G147"/>
  <c r="F147"/>
  <c r="E147"/>
  <c r="L146"/>
  <c r="K146"/>
  <c r="J146"/>
  <c r="I146"/>
  <c r="H146"/>
  <c r="G146"/>
  <c r="F146"/>
  <c r="E146"/>
  <c r="L145"/>
  <c r="K145"/>
  <c r="J145"/>
  <c r="I145"/>
  <c r="H145"/>
  <c r="G145"/>
  <c r="F145"/>
  <c r="E145"/>
  <c r="L144"/>
  <c r="K144"/>
  <c r="J144"/>
  <c r="I144"/>
  <c r="H144"/>
  <c r="G144"/>
  <c r="F144"/>
  <c r="E144"/>
  <c r="L143"/>
  <c r="K143"/>
  <c r="J143"/>
  <c r="I143"/>
  <c r="H143"/>
  <c r="G143"/>
  <c r="F143"/>
  <c r="E143"/>
  <c r="L142"/>
  <c r="K142"/>
  <c r="J142"/>
  <c r="I142"/>
  <c r="H142"/>
  <c r="G142"/>
  <c r="F142"/>
  <c r="E142"/>
  <c r="L141"/>
  <c r="K141"/>
  <c r="J141"/>
  <c r="I141"/>
  <c r="H141"/>
  <c r="G141"/>
  <c r="F141"/>
  <c r="E141"/>
  <c r="L140"/>
  <c r="K140"/>
  <c r="J140"/>
  <c r="I140"/>
  <c r="H140"/>
  <c r="G140"/>
  <c r="F140"/>
  <c r="E140"/>
  <c r="L139"/>
  <c r="K139"/>
  <c r="J139"/>
  <c r="I139"/>
  <c r="H139"/>
  <c r="G139"/>
  <c r="F139"/>
  <c r="E139"/>
  <c r="L138"/>
  <c r="K138"/>
  <c r="J138"/>
  <c r="I138"/>
  <c r="H138"/>
  <c r="G138"/>
  <c r="F138"/>
  <c r="E138"/>
  <c r="L137"/>
  <c r="K137"/>
  <c r="J137"/>
  <c r="I137"/>
  <c r="H137"/>
  <c r="G137"/>
  <c r="F137"/>
  <c r="E137"/>
  <c r="L136"/>
  <c r="K136"/>
  <c r="J136"/>
  <c r="I136"/>
  <c r="H136"/>
  <c r="G136"/>
  <c r="F136"/>
  <c r="E136"/>
  <c r="L135"/>
  <c r="K135"/>
  <c r="J135"/>
  <c r="I135"/>
  <c r="H135"/>
  <c r="G135"/>
  <c r="F135"/>
  <c r="E135"/>
  <c r="L134"/>
  <c r="K134"/>
  <c r="J134"/>
  <c r="I134"/>
  <c r="H134"/>
  <c r="G134"/>
  <c r="F134"/>
  <c r="E134"/>
  <c r="L133"/>
  <c r="K133"/>
  <c r="J133"/>
  <c r="I133"/>
  <c r="H133"/>
  <c r="G133"/>
  <c r="F133"/>
  <c r="E133"/>
  <c r="L132"/>
  <c r="K132"/>
  <c r="J132"/>
  <c r="I132"/>
  <c r="H132"/>
  <c r="G132"/>
  <c r="F132"/>
  <c r="E132"/>
  <c r="L131"/>
  <c r="K131"/>
  <c r="J131"/>
  <c r="I131"/>
  <c r="H131"/>
  <c r="G131"/>
  <c r="F131"/>
  <c r="E131"/>
  <c r="L130"/>
  <c r="K130"/>
  <c r="J130"/>
  <c r="I130"/>
  <c r="H130"/>
  <c r="G130"/>
  <c r="F130"/>
  <c r="E130"/>
  <c r="L129"/>
  <c r="K129"/>
  <c r="J129"/>
  <c r="I129"/>
  <c r="H129"/>
  <c r="G129"/>
  <c r="F129"/>
  <c r="E129"/>
  <c r="L128"/>
  <c r="K128"/>
  <c r="J128"/>
  <c r="I128"/>
  <c r="H128"/>
  <c r="G128"/>
  <c r="F128"/>
  <c r="E128"/>
  <c r="L127"/>
  <c r="K127"/>
  <c r="J127"/>
  <c r="I127"/>
  <c r="H127"/>
  <c r="G127"/>
  <c r="F127"/>
  <c r="E127"/>
  <c r="L126"/>
  <c r="K126"/>
  <c r="J126"/>
  <c r="I126"/>
  <c r="H126"/>
  <c r="G126"/>
  <c r="F126"/>
  <c r="E126"/>
  <c r="L125"/>
  <c r="K125"/>
  <c r="J125"/>
  <c r="I125"/>
  <c r="H125"/>
  <c r="G125"/>
  <c r="F125"/>
  <c r="E125"/>
  <c r="L124"/>
  <c r="K124"/>
  <c r="J124"/>
  <c r="I124"/>
  <c r="H124"/>
  <c r="G124"/>
  <c r="F124"/>
  <c r="E124"/>
  <c r="L123"/>
  <c r="K123"/>
  <c r="J123"/>
  <c r="I123"/>
  <c r="H123"/>
  <c r="G123"/>
  <c r="F123"/>
  <c r="E123"/>
  <c r="L122"/>
  <c r="K122"/>
  <c r="J122"/>
  <c r="I122"/>
  <c r="H122"/>
  <c r="G122"/>
  <c r="F122"/>
  <c r="E122"/>
  <c r="L121"/>
  <c r="K121"/>
  <c r="J121"/>
  <c r="I121"/>
  <c r="H121"/>
  <c r="G121"/>
  <c r="F121"/>
  <c r="E121"/>
  <c r="L120"/>
  <c r="K120"/>
  <c r="J120"/>
  <c r="I120"/>
  <c r="H120"/>
  <c r="G120"/>
  <c r="F120"/>
  <c r="E120"/>
  <c r="L119"/>
  <c r="K119"/>
  <c r="J119"/>
  <c r="I119"/>
  <c r="H119"/>
  <c r="G119"/>
  <c r="F119"/>
  <c r="E119"/>
  <c r="L118"/>
  <c r="K118"/>
  <c r="J118"/>
  <c r="I118"/>
  <c r="H118"/>
  <c r="G118"/>
  <c r="F118"/>
  <c r="E118"/>
  <c r="L117"/>
  <c r="K117"/>
  <c r="J117"/>
  <c r="I117"/>
  <c r="H117"/>
  <c r="G117"/>
  <c r="F117"/>
  <c r="E117"/>
  <c r="L116"/>
  <c r="K116"/>
  <c r="J116"/>
  <c r="I116"/>
  <c r="H116"/>
  <c r="G116"/>
  <c r="F116"/>
  <c r="E116"/>
  <c r="L115"/>
  <c r="K115"/>
  <c r="J115"/>
  <c r="I115"/>
  <c r="H115"/>
  <c r="G115"/>
  <c r="F115"/>
  <c r="E115"/>
  <c r="L114"/>
  <c r="K114"/>
  <c r="J114"/>
  <c r="I114"/>
  <c r="H114"/>
  <c r="G114"/>
  <c r="F114"/>
  <c r="E114"/>
  <c r="L113"/>
  <c r="K113"/>
  <c r="J113"/>
  <c r="I113"/>
  <c r="H113"/>
  <c r="G113"/>
  <c r="F113"/>
  <c r="E113"/>
  <c r="L112"/>
  <c r="K112"/>
  <c r="J112"/>
  <c r="I112"/>
  <c r="H112"/>
  <c r="G112"/>
  <c r="F112"/>
  <c r="E112"/>
  <c r="L111"/>
  <c r="K111"/>
  <c r="J111"/>
  <c r="I111"/>
  <c r="H111"/>
  <c r="G111"/>
  <c r="F111"/>
  <c r="E111"/>
  <c r="L110"/>
  <c r="K110"/>
  <c r="J110"/>
  <c r="I110"/>
  <c r="H110"/>
  <c r="G110"/>
  <c r="F110"/>
  <c r="E110"/>
  <c r="L109"/>
  <c r="K109"/>
  <c r="J109"/>
  <c r="I109"/>
  <c r="H109"/>
  <c r="G109"/>
  <c r="F109"/>
  <c r="E109"/>
  <c r="L108"/>
  <c r="K108"/>
  <c r="J108"/>
  <c r="I108"/>
  <c r="H108"/>
  <c r="G108"/>
  <c r="F108"/>
  <c r="E108"/>
  <c r="L107"/>
  <c r="K107"/>
  <c r="J107"/>
  <c r="I107"/>
  <c r="H107"/>
  <c r="G107"/>
  <c r="F107"/>
  <c r="E107"/>
  <c r="L106"/>
  <c r="K106"/>
  <c r="J106"/>
  <c r="I106"/>
  <c r="H106"/>
  <c r="G106"/>
  <c r="F106"/>
  <c r="E106"/>
  <c r="L105"/>
  <c r="K105"/>
  <c r="J105"/>
  <c r="I105"/>
  <c r="H105"/>
  <c r="G105"/>
  <c r="F105"/>
  <c r="E105"/>
  <c r="L104"/>
  <c r="K104"/>
  <c r="J104"/>
  <c r="I104"/>
  <c r="H104"/>
  <c r="G104"/>
  <c r="F104"/>
  <c r="E104"/>
  <c r="L103"/>
  <c r="K103"/>
  <c r="J103"/>
  <c r="I103"/>
  <c r="H103"/>
  <c r="G103"/>
  <c r="F103"/>
  <c r="E103"/>
  <c r="L102"/>
  <c r="K102"/>
  <c r="J102"/>
  <c r="I102"/>
  <c r="H102"/>
  <c r="G102"/>
  <c r="F102"/>
  <c r="E102"/>
  <c r="L101"/>
  <c r="K101"/>
  <c r="J101"/>
  <c r="I101"/>
  <c r="H101"/>
  <c r="G101"/>
  <c r="F101"/>
  <c r="E101"/>
  <c r="L100"/>
  <c r="K100"/>
  <c r="J100"/>
  <c r="I100"/>
  <c r="H100"/>
  <c r="G100"/>
  <c r="F100"/>
  <c r="E100"/>
  <c r="L99"/>
  <c r="K99"/>
  <c r="J99"/>
  <c r="I99"/>
  <c r="H99"/>
  <c r="G99"/>
  <c r="F99"/>
  <c r="E99"/>
  <c r="L98"/>
  <c r="K98"/>
  <c r="J98"/>
  <c r="I98"/>
  <c r="H98"/>
  <c r="G98"/>
  <c r="F98"/>
  <c r="E98"/>
  <c r="L97"/>
  <c r="K97"/>
  <c r="J97"/>
  <c r="I97"/>
  <c r="H97"/>
  <c r="G97"/>
  <c r="F97"/>
  <c r="E97"/>
  <c r="L96"/>
  <c r="K96"/>
  <c r="J96"/>
  <c r="I96"/>
  <c r="H96"/>
  <c r="G96"/>
  <c r="F96"/>
  <c r="E96"/>
  <c r="L95"/>
  <c r="K95"/>
  <c r="J95"/>
  <c r="I95"/>
  <c r="H95"/>
  <c r="G95"/>
  <c r="F95"/>
  <c r="E95"/>
  <c r="L94"/>
  <c r="K94"/>
  <c r="J94"/>
  <c r="I94"/>
  <c r="H94"/>
  <c r="G94"/>
  <c r="F94"/>
  <c r="E94"/>
  <c r="L93"/>
  <c r="K93"/>
  <c r="J93"/>
  <c r="I93"/>
  <c r="H93"/>
  <c r="G93"/>
  <c r="F93"/>
  <c r="E93"/>
  <c r="L92"/>
  <c r="K92"/>
  <c r="J92"/>
  <c r="I92"/>
  <c r="H92"/>
  <c r="G92"/>
  <c r="F92"/>
  <c r="E92"/>
  <c r="L91"/>
  <c r="K91"/>
  <c r="J91"/>
  <c r="I91"/>
  <c r="H91"/>
  <c r="G91"/>
  <c r="F91"/>
  <c r="E91"/>
  <c r="L90"/>
  <c r="K90"/>
  <c r="J90"/>
  <c r="I90"/>
  <c r="H90"/>
  <c r="G90"/>
  <c r="F90"/>
  <c r="E90"/>
  <c r="L89"/>
  <c r="K89"/>
  <c r="J89"/>
  <c r="I89"/>
  <c r="H89"/>
  <c r="G89"/>
  <c r="F89"/>
  <c r="E89"/>
  <c r="L88"/>
  <c r="K88"/>
  <c r="J88"/>
  <c r="I88"/>
  <c r="H88"/>
  <c r="G88"/>
  <c r="F88"/>
  <c r="E88"/>
  <c r="L87"/>
  <c r="K87"/>
  <c r="J87"/>
  <c r="I87"/>
  <c r="H87"/>
  <c r="G87"/>
  <c r="F87"/>
  <c r="E87"/>
  <c r="L86"/>
  <c r="K86"/>
  <c r="J86"/>
  <c r="I86"/>
  <c r="H86"/>
  <c r="G86"/>
  <c r="F86"/>
  <c r="E86"/>
  <c r="L85"/>
  <c r="K85"/>
  <c r="J85"/>
  <c r="I85"/>
  <c r="H85"/>
  <c r="G85"/>
  <c r="F85"/>
  <c r="E85"/>
  <c r="L84"/>
  <c r="K84"/>
  <c r="J84"/>
  <c r="I84"/>
  <c r="H84"/>
  <c r="G84"/>
  <c r="F84"/>
  <c r="E84"/>
  <c r="L83"/>
  <c r="K83"/>
  <c r="J83"/>
  <c r="I83"/>
  <c r="H83"/>
  <c r="G83"/>
  <c r="F83"/>
  <c r="E83"/>
  <c r="L82"/>
  <c r="K82"/>
  <c r="J82"/>
  <c r="I82"/>
  <c r="H82"/>
  <c r="G82"/>
  <c r="F82"/>
  <c r="E82"/>
  <c r="L81"/>
  <c r="K81"/>
  <c r="J81"/>
  <c r="I81"/>
  <c r="H81"/>
  <c r="G81"/>
  <c r="F81"/>
  <c r="E81"/>
  <c r="L80"/>
  <c r="K80"/>
  <c r="J80"/>
  <c r="I80"/>
  <c r="H80"/>
  <c r="G80"/>
  <c r="F80"/>
  <c r="E80"/>
  <c r="L79"/>
  <c r="K79"/>
  <c r="J79"/>
  <c r="I79"/>
  <c r="H79"/>
  <c r="G79"/>
  <c r="F79"/>
  <c r="E79"/>
  <c r="L78"/>
  <c r="K78"/>
  <c r="J78"/>
  <c r="I78"/>
  <c r="H78"/>
  <c r="G78"/>
  <c r="F78"/>
  <c r="E78"/>
  <c r="L77"/>
  <c r="K77"/>
  <c r="J77"/>
  <c r="I77"/>
  <c r="H77"/>
  <c r="G77"/>
  <c r="F77"/>
  <c r="E77"/>
  <c r="L76"/>
  <c r="K76"/>
  <c r="J76"/>
  <c r="I76"/>
  <c r="H76"/>
  <c r="G76"/>
  <c r="F76"/>
  <c r="E76"/>
  <c r="L75"/>
  <c r="K75"/>
  <c r="J75"/>
  <c r="I75"/>
  <c r="H75"/>
  <c r="G75"/>
  <c r="F75"/>
  <c r="E75"/>
  <c r="L74"/>
  <c r="K74"/>
  <c r="J74"/>
  <c r="I74"/>
  <c r="H74"/>
  <c r="G74"/>
  <c r="F74"/>
  <c r="E74"/>
  <c r="L73"/>
  <c r="K73"/>
  <c r="J73"/>
  <c r="I73"/>
  <c r="H73"/>
  <c r="G73"/>
  <c r="F73"/>
  <c r="E73"/>
  <c r="L72"/>
  <c r="K72"/>
  <c r="J72"/>
  <c r="I72"/>
  <c r="H72"/>
  <c r="G72"/>
  <c r="F72"/>
  <c r="E72"/>
  <c r="L71"/>
  <c r="K71"/>
  <c r="J71"/>
  <c r="I71"/>
  <c r="H71"/>
  <c r="G71"/>
  <c r="F71"/>
  <c r="E71"/>
  <c r="L70"/>
  <c r="K70"/>
  <c r="J70"/>
  <c r="I70"/>
  <c r="H70"/>
  <c r="G70"/>
  <c r="F70"/>
  <c r="E70"/>
  <c r="L69"/>
  <c r="K69"/>
  <c r="J69"/>
  <c r="I69"/>
  <c r="H69"/>
  <c r="G69"/>
  <c r="F69"/>
  <c r="E69"/>
  <c r="L68"/>
  <c r="K68"/>
  <c r="J68"/>
  <c r="I68"/>
  <c r="H68"/>
  <c r="G68"/>
  <c r="F68"/>
  <c r="E68"/>
  <c r="L67"/>
  <c r="K67"/>
  <c r="J67"/>
  <c r="I67"/>
  <c r="H67"/>
  <c r="G67"/>
  <c r="F67"/>
  <c r="E67"/>
  <c r="L66"/>
  <c r="K66"/>
  <c r="J66"/>
  <c r="I66"/>
  <c r="H66"/>
  <c r="G66"/>
  <c r="F66"/>
  <c r="E66"/>
  <c r="L65"/>
  <c r="K65"/>
  <c r="J65"/>
  <c r="I65"/>
  <c r="H65"/>
  <c r="G65"/>
  <c r="F65"/>
  <c r="E65"/>
  <c r="L64"/>
  <c r="K64"/>
  <c r="J64"/>
  <c r="I64"/>
  <c r="H64"/>
  <c r="G64"/>
  <c r="F64"/>
  <c r="E64"/>
  <c r="L63"/>
  <c r="K63"/>
  <c r="J63"/>
  <c r="I63"/>
  <c r="H63"/>
  <c r="G63"/>
  <c r="F63"/>
  <c r="E63"/>
  <c r="L62"/>
  <c r="K62"/>
  <c r="J62"/>
  <c r="I62"/>
  <c r="H62"/>
  <c r="G62"/>
  <c r="F62"/>
  <c r="E62"/>
  <c r="L61"/>
  <c r="K61"/>
  <c r="J61"/>
  <c r="I61"/>
  <c r="H61"/>
  <c r="G61"/>
  <c r="F61"/>
  <c r="E61"/>
  <c r="L60"/>
  <c r="K60"/>
  <c r="J60"/>
  <c r="I60"/>
  <c r="H60"/>
  <c r="G60"/>
  <c r="F60"/>
  <c r="E60"/>
  <c r="L59"/>
  <c r="K59"/>
  <c r="J59"/>
  <c r="I59"/>
  <c r="H59"/>
  <c r="G59"/>
  <c r="F59"/>
  <c r="E59"/>
  <c r="L58"/>
  <c r="K58"/>
  <c r="J58"/>
  <c r="I58"/>
  <c r="H58"/>
  <c r="G58"/>
  <c r="F58"/>
  <c r="E58"/>
  <c r="L57"/>
  <c r="K57"/>
  <c r="J57"/>
  <c r="I57"/>
  <c r="H57"/>
  <c r="G57"/>
  <c r="F57"/>
  <c r="E57"/>
  <c r="L56"/>
  <c r="K56"/>
  <c r="J56"/>
  <c r="I56"/>
  <c r="H56"/>
  <c r="G56"/>
  <c r="F56"/>
  <c r="E56"/>
  <c r="L55"/>
  <c r="K55"/>
  <c r="J55"/>
  <c r="I55"/>
  <c r="H55"/>
  <c r="G55"/>
  <c r="F55"/>
  <c r="E55"/>
  <c r="L54"/>
  <c r="K54"/>
  <c r="J54"/>
  <c r="I54"/>
  <c r="H54"/>
  <c r="G54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8"/>
  <c r="K38"/>
  <c r="J38"/>
  <c r="I38"/>
  <c r="H38"/>
  <c r="G38"/>
  <c r="F38"/>
  <c r="E38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7"/>
  <c r="K17"/>
  <c r="J17"/>
  <c r="I17"/>
  <c r="H17"/>
  <c r="G17"/>
  <c r="F17"/>
  <c r="E17"/>
  <c r="L16"/>
  <c r="K16"/>
  <c r="J16"/>
  <c r="I16"/>
  <c r="H16"/>
  <c r="G16"/>
  <c r="F16"/>
  <c r="E16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G8"/>
  <c r="F8"/>
  <c r="E8"/>
  <c r="L7"/>
  <c r="K7"/>
  <c r="J7"/>
  <c r="I7"/>
  <c r="H7"/>
  <c r="G7"/>
  <c r="F7"/>
  <c r="E7"/>
  <c r="L6"/>
  <c r="K6"/>
  <c r="J6"/>
  <c r="I6"/>
  <c r="H6"/>
  <c r="G6"/>
  <c r="F6"/>
  <c r="E6"/>
  <c r="L5"/>
  <c r="K5"/>
  <c r="J5"/>
  <c r="I5"/>
  <c r="H5"/>
  <c r="G5"/>
  <c r="F5"/>
  <c r="E5"/>
  <c r="L4"/>
  <c r="L3"/>
  <c r="K4"/>
  <c r="J4"/>
  <c r="I4"/>
  <c r="H4"/>
  <c r="G4"/>
  <c r="F4"/>
  <c r="E4"/>
  <c r="K3"/>
  <c r="J3"/>
  <c r="I3"/>
  <c r="H3"/>
  <c r="G3"/>
  <c r="F3"/>
  <c r="E3"/>
  <c r="M2074" i="6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7"/>
  <c r="M56"/>
  <c r="M55"/>
  <c r="M54"/>
  <c r="M53"/>
  <c r="M52"/>
  <c r="M51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B28" i="18"/>
  <c r="B26"/>
  <c r="B24"/>
  <c r="B22"/>
  <c r="B20"/>
  <c r="B18"/>
  <c r="B16"/>
  <c r="B14"/>
  <c r="B12"/>
  <c r="B10"/>
  <c r="F19" i="8"/>
  <c r="F21"/>
  <c r="F23"/>
  <c r="F25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18"/>
  <c r="F24"/>
  <c r="F26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B2"/>
  <c r="I11" i="25"/>
  <c r="I12" s="1"/>
  <c r="I11" i="24"/>
  <c r="I12" s="1"/>
  <c r="I13" s="1"/>
  <c r="I14" s="1"/>
  <c r="I15" s="1"/>
  <c r="I11" i="22"/>
  <c r="I12" s="1"/>
  <c r="I13" s="1"/>
  <c r="I13" i="25"/>
  <c r="F1000" i="28" l="1"/>
  <c r="F998"/>
  <c r="F996"/>
  <c r="F994"/>
  <c r="F992"/>
  <c r="F990"/>
  <c r="F988"/>
  <c r="F986"/>
  <c r="F984"/>
  <c r="F982"/>
  <c r="F980"/>
  <c r="F978"/>
  <c r="F976"/>
  <c r="F974"/>
  <c r="F972"/>
  <c r="F970"/>
  <c r="F968"/>
  <c r="F966"/>
  <c r="F964"/>
  <c r="F962"/>
  <c r="F960"/>
  <c r="F958"/>
  <c r="F956"/>
  <c r="F954"/>
  <c r="F952"/>
  <c r="F950"/>
  <c r="F948"/>
  <c r="F946"/>
  <c r="F944"/>
  <c r="F942"/>
  <c r="F940"/>
  <c r="F938"/>
  <c r="F936"/>
  <c r="F934"/>
  <c r="F932"/>
  <c r="F930"/>
  <c r="F928"/>
  <c r="F926"/>
  <c r="F924"/>
  <c r="F922"/>
  <c r="F920"/>
  <c r="F918"/>
  <c r="F916"/>
  <c r="F914"/>
  <c r="F912"/>
  <c r="F910"/>
  <c r="F908"/>
  <c r="F906"/>
  <c r="F904"/>
  <c r="F902"/>
  <c r="F900"/>
  <c r="F898"/>
  <c r="F896"/>
  <c r="F894"/>
  <c r="F892"/>
  <c r="F890"/>
  <c r="F888"/>
  <c r="F886"/>
  <c r="F884"/>
  <c r="F882"/>
  <c r="F880"/>
  <c r="F878"/>
  <c r="F876"/>
  <c r="F874"/>
  <c r="F872"/>
  <c r="F870"/>
  <c r="F868"/>
  <c r="F866"/>
  <c r="F864"/>
  <c r="F862"/>
  <c r="F860"/>
  <c r="F858"/>
  <c r="F856"/>
  <c r="F854"/>
  <c r="F852"/>
  <c r="F850"/>
  <c r="F848"/>
  <c r="F846"/>
  <c r="F844"/>
  <c r="F842"/>
  <c r="F840"/>
  <c r="F838"/>
  <c r="F836"/>
  <c r="F834"/>
  <c r="F832"/>
  <c r="F830"/>
  <c r="F828"/>
  <c r="F826"/>
  <c r="F824"/>
  <c r="F822"/>
  <c r="F820"/>
  <c r="F818"/>
  <c r="F816"/>
  <c r="F814"/>
  <c r="F812"/>
  <c r="F810"/>
  <c r="F808"/>
  <c r="F806"/>
  <c r="F804"/>
  <c r="F802"/>
  <c r="F800"/>
  <c r="F798"/>
  <c r="F796"/>
  <c r="F794"/>
  <c r="F792"/>
  <c r="F790"/>
  <c r="F788"/>
  <c r="F786"/>
  <c r="F784"/>
  <c r="F782"/>
  <c r="F780"/>
  <c r="F778"/>
  <c r="F776"/>
  <c r="F774"/>
  <c r="F772"/>
  <c r="F770"/>
  <c r="F768"/>
  <c r="F766"/>
  <c r="F764"/>
  <c r="F762"/>
  <c r="F760"/>
  <c r="F758"/>
  <c r="F756"/>
  <c r="F754"/>
  <c r="F752"/>
  <c r="F750"/>
  <c r="F748"/>
  <c r="F746"/>
  <c r="F744"/>
  <c r="F742"/>
  <c r="F740"/>
  <c r="F738"/>
  <c r="F736"/>
  <c r="F734"/>
  <c r="F732"/>
  <c r="F730"/>
  <c r="F728"/>
  <c r="F726"/>
  <c r="F724"/>
  <c r="F722"/>
  <c r="F720"/>
  <c r="F718"/>
  <c r="F716"/>
  <c r="F714"/>
  <c r="F712"/>
  <c r="F710"/>
  <c r="F708"/>
  <c r="F706"/>
  <c r="F704"/>
  <c r="F702"/>
  <c r="F700"/>
  <c r="F698"/>
  <c r="F696"/>
  <c r="F694"/>
  <c r="F692"/>
  <c r="F690"/>
  <c r="F688"/>
  <c r="F686"/>
  <c r="F684"/>
  <c r="F682"/>
  <c r="F680"/>
  <c r="F678"/>
  <c r="F676"/>
  <c r="F674"/>
  <c r="F672"/>
  <c r="F670"/>
  <c r="F668"/>
  <c r="F666"/>
  <c r="F664"/>
  <c r="F662"/>
  <c r="F660"/>
  <c r="F658"/>
  <c r="F656"/>
  <c r="F654"/>
  <c r="F652"/>
  <c r="F650"/>
  <c r="F648"/>
  <c r="F646"/>
  <c r="F644"/>
  <c r="F642"/>
  <c r="F640"/>
  <c r="F638"/>
  <c r="F636"/>
  <c r="F634"/>
  <c r="F632"/>
  <c r="F630"/>
  <c r="F628"/>
  <c r="F626"/>
  <c r="F624"/>
  <c r="F622"/>
  <c r="F620"/>
  <c r="F618"/>
  <c r="F616"/>
  <c r="F614"/>
  <c r="F612"/>
  <c r="F610"/>
  <c r="F608"/>
  <c r="F606"/>
  <c r="F604"/>
  <c r="F602"/>
  <c r="F600"/>
  <c r="F598"/>
  <c r="F596"/>
  <c r="F594"/>
  <c r="F592"/>
  <c r="F590"/>
  <c r="F588"/>
  <c r="F586"/>
  <c r="F584"/>
  <c r="F582"/>
  <c r="F580"/>
  <c r="F578"/>
  <c r="F576"/>
  <c r="F574"/>
  <c r="F572"/>
  <c r="F570"/>
  <c r="F568"/>
  <c r="F566"/>
  <c r="F564"/>
  <c r="F562"/>
  <c r="F560"/>
  <c r="F558"/>
  <c r="F556"/>
  <c r="F554"/>
  <c r="F552"/>
  <c r="F550"/>
  <c r="F548"/>
  <c r="F546"/>
  <c r="F544"/>
  <c r="F542"/>
  <c r="F540"/>
  <c r="F538"/>
  <c r="F536"/>
  <c r="F534"/>
  <c r="F532"/>
  <c r="F530"/>
  <c r="F528"/>
  <c r="F526"/>
  <c r="F524"/>
  <c r="F522"/>
  <c r="F520"/>
  <c r="F518"/>
  <c r="F516"/>
  <c r="F514"/>
  <c r="F512"/>
  <c r="F510"/>
  <c r="F508"/>
  <c r="F506"/>
  <c r="F504"/>
  <c r="F502"/>
  <c r="F500"/>
  <c r="F498"/>
  <c r="F496"/>
  <c r="F494"/>
  <c r="F492"/>
  <c r="F490"/>
  <c r="F488"/>
  <c r="F999"/>
  <c r="F997"/>
  <c r="F995"/>
  <c r="F993"/>
  <c r="F991"/>
  <c r="F989"/>
  <c r="F987"/>
  <c r="F985"/>
  <c r="F983"/>
  <c r="F981"/>
  <c r="F979"/>
  <c r="F977"/>
  <c r="F975"/>
  <c r="F973"/>
  <c r="F971"/>
  <c r="F969"/>
  <c r="F967"/>
  <c r="F965"/>
  <c r="F963"/>
  <c r="F961"/>
  <c r="F959"/>
  <c r="F957"/>
  <c r="F955"/>
  <c r="F953"/>
  <c r="F951"/>
  <c r="F949"/>
  <c r="F947"/>
  <c r="F945"/>
  <c r="F943"/>
  <c r="F941"/>
  <c r="F939"/>
  <c r="F937"/>
  <c r="F935"/>
  <c r="F933"/>
  <c r="F931"/>
  <c r="F929"/>
  <c r="F927"/>
  <c r="F925"/>
  <c r="F923"/>
  <c r="F921"/>
  <c r="F919"/>
  <c r="F917"/>
  <c r="F915"/>
  <c r="F913"/>
  <c r="F911"/>
  <c r="F909"/>
  <c r="F907"/>
  <c r="F905"/>
  <c r="F903"/>
  <c r="F901"/>
  <c r="F899"/>
  <c r="F897"/>
  <c r="F895"/>
  <c r="F893"/>
  <c r="F891"/>
  <c r="F889"/>
  <c r="F887"/>
  <c r="F885"/>
  <c r="F883"/>
  <c r="F881"/>
  <c r="F879"/>
  <c r="F877"/>
  <c r="F875"/>
  <c r="F873"/>
  <c r="F871"/>
  <c r="F869"/>
  <c r="F867"/>
  <c r="F865"/>
  <c r="F863"/>
  <c r="F861"/>
  <c r="F859"/>
  <c r="F857"/>
  <c r="F855"/>
  <c r="F853"/>
  <c r="F851"/>
  <c r="F849"/>
  <c r="F847"/>
  <c r="F845"/>
  <c r="F843"/>
  <c r="F841"/>
  <c r="F839"/>
  <c r="F837"/>
  <c r="F835"/>
  <c r="F833"/>
  <c r="F831"/>
  <c r="F829"/>
  <c r="F827"/>
  <c r="F825"/>
  <c r="F823"/>
  <c r="F821"/>
  <c r="F819"/>
  <c r="F817"/>
  <c r="F815"/>
  <c r="F813"/>
  <c r="F811"/>
  <c r="F809"/>
  <c r="F807"/>
  <c r="F805"/>
  <c r="F803"/>
  <c r="F801"/>
  <c r="F799"/>
  <c r="F797"/>
  <c r="F795"/>
  <c r="F793"/>
  <c r="F791"/>
  <c r="F789"/>
  <c r="F787"/>
  <c r="F785"/>
  <c r="F783"/>
  <c r="F781"/>
  <c r="F779"/>
  <c r="F777"/>
  <c r="F775"/>
  <c r="F773"/>
  <c r="F771"/>
  <c r="F769"/>
  <c r="F767"/>
  <c r="F765"/>
  <c r="F763"/>
  <c r="F761"/>
  <c r="F759"/>
  <c r="F757"/>
  <c r="F755"/>
  <c r="F753"/>
  <c r="F751"/>
  <c r="F749"/>
  <c r="F747"/>
  <c r="F745"/>
  <c r="F743"/>
  <c r="F741"/>
  <c r="F739"/>
  <c r="F737"/>
  <c r="F735"/>
  <c r="F733"/>
  <c r="F731"/>
  <c r="F729"/>
  <c r="F727"/>
  <c r="F725"/>
  <c r="F723"/>
  <c r="F721"/>
  <c r="F719"/>
  <c r="F717"/>
  <c r="F715"/>
  <c r="F713"/>
  <c r="F711"/>
  <c r="F709"/>
  <c r="F707"/>
  <c r="F705"/>
  <c r="F703"/>
  <c r="F701"/>
  <c r="F699"/>
  <c r="F697"/>
  <c r="F695"/>
  <c r="F693"/>
  <c r="F691"/>
  <c r="F689"/>
  <c r="F687"/>
  <c r="F685"/>
  <c r="F683"/>
  <c r="F681"/>
  <c r="F679"/>
  <c r="F677"/>
  <c r="F675"/>
  <c r="F673"/>
  <c r="F671"/>
  <c r="F669"/>
  <c r="F667"/>
  <c r="F665"/>
  <c r="F663"/>
  <c r="F661"/>
  <c r="F659"/>
  <c r="F657"/>
  <c r="F655"/>
  <c r="F653"/>
  <c r="F651"/>
  <c r="F649"/>
  <c r="F647"/>
  <c r="F645"/>
  <c r="F643"/>
  <c r="F641"/>
  <c r="F639"/>
  <c r="F637"/>
  <c r="F635"/>
  <c r="F633"/>
  <c r="F631"/>
  <c r="F629"/>
  <c r="F627"/>
  <c r="F625"/>
  <c r="F623"/>
  <c r="F621"/>
  <c r="F619"/>
  <c r="F617"/>
  <c r="F615"/>
  <c r="F613"/>
  <c r="F611"/>
  <c r="F609"/>
  <c r="F607"/>
  <c r="F605"/>
  <c r="F603"/>
  <c r="F601"/>
  <c r="F599"/>
  <c r="F597"/>
  <c r="F595"/>
  <c r="F593"/>
  <c r="F591"/>
  <c r="F589"/>
  <c r="F587"/>
  <c r="F585"/>
  <c r="F583"/>
  <c r="F581"/>
  <c r="F579"/>
  <c r="F577"/>
  <c r="F575"/>
  <c r="F573"/>
  <c r="F571"/>
  <c r="F569"/>
  <c r="F567"/>
  <c r="F565"/>
  <c r="F563"/>
  <c r="F561"/>
  <c r="F559"/>
  <c r="F557"/>
  <c r="F555"/>
  <c r="F553"/>
  <c r="F551"/>
  <c r="F549"/>
  <c r="F547"/>
  <c r="F545"/>
  <c r="F543"/>
  <c r="F541"/>
  <c r="F539"/>
  <c r="F537"/>
  <c r="F535"/>
  <c r="F533"/>
  <c r="F531"/>
  <c r="F529"/>
  <c r="F527"/>
  <c r="F525"/>
  <c r="F523"/>
  <c r="F521"/>
  <c r="F519"/>
  <c r="F517"/>
  <c r="F515"/>
  <c r="F513"/>
  <c r="F511"/>
  <c r="F509"/>
  <c r="F507"/>
  <c r="F505"/>
  <c r="F503"/>
  <c r="F501"/>
  <c r="F499"/>
  <c r="F497"/>
  <c r="F495"/>
  <c r="F493"/>
  <c r="F491"/>
  <c r="F489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H2"/>
  <c r="AA9"/>
  <c r="B2"/>
  <c r="F11"/>
  <c r="F16"/>
  <c r="F17"/>
  <c r="F18"/>
  <c r="F19"/>
  <c r="F81" i="27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10"/>
  <c r="B2"/>
  <c r="F80" i="26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81" i="25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B2"/>
  <c r="F80" i="24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7"/>
  <c r="F16"/>
  <c r="F15"/>
  <c r="F14"/>
  <c r="F13"/>
  <c r="F12"/>
  <c r="F11"/>
  <c r="F10"/>
  <c r="F81" i="23"/>
  <c r="F79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0" i="22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B2"/>
  <c r="F81" i="2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81" i="28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14"/>
  <c r="F12"/>
  <c r="C1" i="18"/>
  <c r="E18"/>
  <c r="F17" i="8"/>
  <c r="B2" i="29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B2" i="30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7" i="31"/>
  <c r="F18"/>
  <c r="E17" i="29"/>
  <c r="I17" s="1"/>
  <c r="K17"/>
  <c r="F18"/>
  <c r="F18" i="30"/>
  <c r="B2" i="3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K17"/>
  <c r="G9"/>
  <c r="D18"/>
  <c r="E17"/>
  <c r="I17" s="1"/>
  <c r="I16"/>
  <c r="O16" s="1"/>
  <c r="K16"/>
  <c r="O17" i="30"/>
  <c r="K18"/>
  <c r="G10"/>
  <c r="L16" s="1"/>
  <c r="I16"/>
  <c r="K16"/>
  <c r="N17"/>
  <c r="D18"/>
  <c r="G9"/>
  <c r="I18" i="29"/>
  <c r="O17"/>
  <c r="M17"/>
  <c r="M18" s="1"/>
  <c r="K18"/>
  <c r="D19"/>
  <c r="N18"/>
  <c r="G10"/>
  <c r="L16" s="1"/>
  <c r="N17"/>
  <c r="L16" i="8"/>
  <c r="K16"/>
  <c r="O16" s="1"/>
  <c r="K17"/>
  <c r="N18"/>
  <c r="D19"/>
  <c r="E18"/>
  <c r="G9"/>
  <c r="E17"/>
  <c r="F10" i="28"/>
  <c r="D12" i="18"/>
  <c r="J17" i="30" s="1"/>
  <c r="D16" i="18"/>
  <c r="D20"/>
  <c r="D24"/>
  <c r="D26"/>
  <c r="D10"/>
  <c r="G645" i="28" s="1"/>
  <c r="H645" s="1"/>
  <c r="I14" i="23"/>
  <c r="I12" i="21"/>
  <c r="I16" i="24"/>
  <c r="I14" i="22"/>
  <c r="I14" i="25"/>
  <c r="D14" i="18"/>
  <c r="D18"/>
  <c r="F2" i="22" s="1"/>
  <c r="K10" s="1"/>
  <c r="D22" i="18"/>
  <c r="F2" i="24" s="1"/>
  <c r="K10" s="1"/>
  <c r="I10" i="26"/>
  <c r="I10" i="27"/>
  <c r="D28" i="18"/>
  <c r="I13" i="28"/>
  <c r="J12" i="25" l="1"/>
  <c r="F2"/>
  <c r="K10" s="1"/>
  <c r="G811" i="28"/>
  <c r="H811" s="1"/>
  <c r="G803"/>
  <c r="H803" s="1"/>
  <c r="G795"/>
  <c r="H795" s="1"/>
  <c r="G787"/>
  <c r="H787" s="1"/>
  <c r="G779"/>
  <c r="H779" s="1"/>
  <c r="G771"/>
  <c r="H771" s="1"/>
  <c r="G762"/>
  <c r="H762" s="1"/>
  <c r="G754"/>
  <c r="H754" s="1"/>
  <c r="G746"/>
  <c r="H746" s="1"/>
  <c r="G738"/>
  <c r="H738" s="1"/>
  <c r="G730"/>
  <c r="H730" s="1"/>
  <c r="G722"/>
  <c r="H722" s="1"/>
  <c r="G714"/>
  <c r="H714" s="1"/>
  <c r="G706"/>
  <c r="H706" s="1"/>
  <c r="G698"/>
  <c r="H698" s="1"/>
  <c r="G690"/>
  <c r="H690" s="1"/>
  <c r="G682"/>
  <c r="H682" s="1"/>
  <c r="G674"/>
  <c r="H674" s="1"/>
  <c r="G666"/>
  <c r="H666" s="1"/>
  <c r="G658"/>
  <c r="H658" s="1"/>
  <c r="G650"/>
  <c r="H650" s="1"/>
  <c r="G642"/>
  <c r="H642" s="1"/>
  <c r="G634"/>
  <c r="H634" s="1"/>
  <c r="G626"/>
  <c r="H626" s="1"/>
  <c r="G618"/>
  <c r="H618" s="1"/>
  <c r="G610"/>
  <c r="H610" s="1"/>
  <c r="G602"/>
  <c r="H602" s="1"/>
  <c r="G594"/>
  <c r="H594" s="1"/>
  <c r="G586"/>
  <c r="H586" s="1"/>
  <c r="G578"/>
  <c r="H578" s="1"/>
  <c r="G570"/>
  <c r="H570" s="1"/>
  <c r="G562"/>
  <c r="H562" s="1"/>
  <c r="G554"/>
  <c r="H554" s="1"/>
  <c r="G546"/>
  <c r="H546" s="1"/>
  <c r="G538"/>
  <c r="H538" s="1"/>
  <c r="G530"/>
  <c r="H530" s="1"/>
  <c r="G522"/>
  <c r="H522" s="1"/>
  <c r="G514"/>
  <c r="H514" s="1"/>
  <c r="G506"/>
  <c r="H506" s="1"/>
  <c r="G498"/>
  <c r="H498" s="1"/>
  <c r="G490"/>
  <c r="H490" s="1"/>
  <c r="G482"/>
  <c r="H482" s="1"/>
  <c r="G808"/>
  <c r="H808" s="1"/>
  <c r="G800"/>
  <c r="H800" s="1"/>
  <c r="G792"/>
  <c r="H792" s="1"/>
  <c r="G784"/>
  <c r="H784" s="1"/>
  <c r="G776"/>
  <c r="H776" s="1"/>
  <c r="G769"/>
  <c r="H769" s="1"/>
  <c r="G761"/>
  <c r="H761" s="1"/>
  <c r="G753"/>
  <c r="H753" s="1"/>
  <c r="G745"/>
  <c r="H745" s="1"/>
  <c r="G737"/>
  <c r="H737" s="1"/>
  <c r="G729"/>
  <c r="H729" s="1"/>
  <c r="G721"/>
  <c r="H721" s="1"/>
  <c r="G713"/>
  <c r="H713" s="1"/>
  <c r="G477"/>
  <c r="H477" s="1"/>
  <c r="G469"/>
  <c r="H469" s="1"/>
  <c r="G461"/>
  <c r="H461" s="1"/>
  <c r="G453"/>
  <c r="H453" s="1"/>
  <c r="G445"/>
  <c r="H445" s="1"/>
  <c r="G437"/>
  <c r="H437" s="1"/>
  <c r="G429"/>
  <c r="H429" s="1"/>
  <c r="G421"/>
  <c r="H421" s="1"/>
  <c r="G413"/>
  <c r="H413" s="1"/>
  <c r="G405"/>
  <c r="H405" s="1"/>
  <c r="G397"/>
  <c r="H397" s="1"/>
  <c r="G389"/>
  <c r="H389" s="1"/>
  <c r="G381"/>
  <c r="H381" s="1"/>
  <c r="G373"/>
  <c r="H373" s="1"/>
  <c r="G365"/>
  <c r="H365" s="1"/>
  <c r="G357"/>
  <c r="H357" s="1"/>
  <c r="G349"/>
  <c r="H349" s="1"/>
  <c r="G341"/>
  <c r="H341" s="1"/>
  <c r="G333"/>
  <c r="H333" s="1"/>
  <c r="G325"/>
  <c r="H325" s="1"/>
  <c r="G317"/>
  <c r="H317" s="1"/>
  <c r="G309"/>
  <c r="H309" s="1"/>
  <c r="G301"/>
  <c r="H301" s="1"/>
  <c r="G293"/>
  <c r="H293" s="1"/>
  <c r="G285"/>
  <c r="H285" s="1"/>
  <c r="G277"/>
  <c r="H277" s="1"/>
  <c r="G269"/>
  <c r="H269" s="1"/>
  <c r="G261"/>
  <c r="H261" s="1"/>
  <c r="G253"/>
  <c r="H253" s="1"/>
  <c r="G245"/>
  <c r="H245" s="1"/>
  <c r="G237"/>
  <c r="H237" s="1"/>
  <c r="G229"/>
  <c r="H229" s="1"/>
  <c r="G221"/>
  <c r="H221" s="1"/>
  <c r="G213"/>
  <c r="H213" s="1"/>
  <c r="G205"/>
  <c r="H205" s="1"/>
  <c r="G197"/>
  <c r="H197" s="1"/>
  <c r="G189"/>
  <c r="H189" s="1"/>
  <c r="G181"/>
  <c r="H181" s="1"/>
  <c r="G173"/>
  <c r="H173" s="1"/>
  <c r="G165"/>
  <c r="H165" s="1"/>
  <c r="G157"/>
  <c r="H157" s="1"/>
  <c r="G149"/>
  <c r="H149" s="1"/>
  <c r="G141"/>
  <c r="H141" s="1"/>
  <c r="G133"/>
  <c r="H133" s="1"/>
  <c r="G125"/>
  <c r="H125" s="1"/>
  <c r="G117"/>
  <c r="H117" s="1"/>
  <c r="G109"/>
  <c r="H109" s="1"/>
  <c r="G101"/>
  <c r="H101" s="1"/>
  <c r="G85"/>
  <c r="H85" s="1"/>
  <c r="G693"/>
  <c r="H693" s="1"/>
  <c r="G677"/>
  <c r="H677" s="1"/>
  <c r="G661"/>
  <c r="H661" s="1"/>
  <c r="G80" i="26"/>
  <c r="H80" s="1"/>
  <c r="F2"/>
  <c r="K10" s="1"/>
  <c r="J10" i="23"/>
  <c r="K11" s="1"/>
  <c r="F2"/>
  <c r="K10" s="1"/>
  <c r="G807" i="28"/>
  <c r="H807" s="1"/>
  <c r="G799"/>
  <c r="H799" s="1"/>
  <c r="G791"/>
  <c r="H791" s="1"/>
  <c r="G783"/>
  <c r="H783" s="1"/>
  <c r="G775"/>
  <c r="H775" s="1"/>
  <c r="G766"/>
  <c r="H766" s="1"/>
  <c r="G758"/>
  <c r="H758" s="1"/>
  <c r="G750"/>
  <c r="H750" s="1"/>
  <c r="G742"/>
  <c r="H742" s="1"/>
  <c r="G734"/>
  <c r="H734" s="1"/>
  <c r="G726"/>
  <c r="H726" s="1"/>
  <c r="G718"/>
  <c r="H718" s="1"/>
  <c r="G710"/>
  <c r="H710" s="1"/>
  <c r="G702"/>
  <c r="H702" s="1"/>
  <c r="G694"/>
  <c r="H694" s="1"/>
  <c r="G686"/>
  <c r="H686" s="1"/>
  <c r="G678"/>
  <c r="H678" s="1"/>
  <c r="G670"/>
  <c r="H670" s="1"/>
  <c r="G662"/>
  <c r="H662" s="1"/>
  <c r="G654"/>
  <c r="H654" s="1"/>
  <c r="G646"/>
  <c r="H646" s="1"/>
  <c r="G638"/>
  <c r="H638" s="1"/>
  <c r="G630"/>
  <c r="H630" s="1"/>
  <c r="G622"/>
  <c r="H622" s="1"/>
  <c r="G614"/>
  <c r="H614" s="1"/>
  <c r="G606"/>
  <c r="H606" s="1"/>
  <c r="G598"/>
  <c r="H598" s="1"/>
  <c r="G590"/>
  <c r="H590" s="1"/>
  <c r="G582"/>
  <c r="H582" s="1"/>
  <c r="G574"/>
  <c r="H574" s="1"/>
  <c r="G566"/>
  <c r="H566" s="1"/>
  <c r="G558"/>
  <c r="H558" s="1"/>
  <c r="G550"/>
  <c r="H550" s="1"/>
  <c r="G542"/>
  <c r="H542" s="1"/>
  <c r="G534"/>
  <c r="H534" s="1"/>
  <c r="G526"/>
  <c r="H526" s="1"/>
  <c r="G518"/>
  <c r="H518" s="1"/>
  <c r="G510"/>
  <c r="H510" s="1"/>
  <c r="G502"/>
  <c r="H502" s="1"/>
  <c r="G494"/>
  <c r="H494" s="1"/>
  <c r="G486"/>
  <c r="H486" s="1"/>
  <c r="G478"/>
  <c r="H478" s="1"/>
  <c r="G804"/>
  <c r="H804" s="1"/>
  <c r="G796"/>
  <c r="H796" s="1"/>
  <c r="G788"/>
  <c r="H788" s="1"/>
  <c r="G780"/>
  <c r="H780" s="1"/>
  <c r="G772"/>
  <c r="H772" s="1"/>
  <c r="G765"/>
  <c r="H765" s="1"/>
  <c r="G757"/>
  <c r="H757" s="1"/>
  <c r="G749"/>
  <c r="H749" s="1"/>
  <c r="G741"/>
  <c r="H741" s="1"/>
  <c r="G733"/>
  <c r="H733" s="1"/>
  <c r="G725"/>
  <c r="H725" s="1"/>
  <c r="G717"/>
  <c r="H717" s="1"/>
  <c r="G709"/>
  <c r="H709" s="1"/>
  <c r="G473"/>
  <c r="H473" s="1"/>
  <c r="G465"/>
  <c r="H465" s="1"/>
  <c r="G457"/>
  <c r="H457" s="1"/>
  <c r="G449"/>
  <c r="H449" s="1"/>
  <c r="G441"/>
  <c r="H441" s="1"/>
  <c r="G433"/>
  <c r="H433" s="1"/>
  <c r="G425"/>
  <c r="H425" s="1"/>
  <c r="G417"/>
  <c r="H417" s="1"/>
  <c r="G409"/>
  <c r="H409" s="1"/>
  <c r="G401"/>
  <c r="H401" s="1"/>
  <c r="G393"/>
  <c r="H393" s="1"/>
  <c r="G385"/>
  <c r="H385" s="1"/>
  <c r="G377"/>
  <c r="H377" s="1"/>
  <c r="G369"/>
  <c r="H369" s="1"/>
  <c r="G361"/>
  <c r="H361" s="1"/>
  <c r="G353"/>
  <c r="H353" s="1"/>
  <c r="G345"/>
  <c r="H345" s="1"/>
  <c r="G337"/>
  <c r="H337" s="1"/>
  <c r="G329"/>
  <c r="H329" s="1"/>
  <c r="G321"/>
  <c r="H321" s="1"/>
  <c r="G313"/>
  <c r="H313" s="1"/>
  <c r="G305"/>
  <c r="H305" s="1"/>
  <c r="G297"/>
  <c r="H297" s="1"/>
  <c r="G289"/>
  <c r="H289" s="1"/>
  <c r="G281"/>
  <c r="H281" s="1"/>
  <c r="G273"/>
  <c r="H273" s="1"/>
  <c r="G265"/>
  <c r="H265" s="1"/>
  <c r="G257"/>
  <c r="H257" s="1"/>
  <c r="G249"/>
  <c r="H249" s="1"/>
  <c r="G241"/>
  <c r="H241" s="1"/>
  <c r="G233"/>
  <c r="H233" s="1"/>
  <c r="G225"/>
  <c r="H225" s="1"/>
  <c r="G217"/>
  <c r="H217" s="1"/>
  <c r="G209"/>
  <c r="H209" s="1"/>
  <c r="G201"/>
  <c r="H201" s="1"/>
  <c r="G193"/>
  <c r="H193" s="1"/>
  <c r="G185"/>
  <c r="H185" s="1"/>
  <c r="G177"/>
  <c r="H177" s="1"/>
  <c r="G169"/>
  <c r="H169" s="1"/>
  <c r="G161"/>
  <c r="H161" s="1"/>
  <c r="G153"/>
  <c r="H153" s="1"/>
  <c r="G145"/>
  <c r="H145" s="1"/>
  <c r="G137"/>
  <c r="H137" s="1"/>
  <c r="G129"/>
  <c r="H129" s="1"/>
  <c r="G121"/>
  <c r="H121" s="1"/>
  <c r="G113"/>
  <c r="H113" s="1"/>
  <c r="G105"/>
  <c r="H105" s="1"/>
  <c r="G93"/>
  <c r="H93" s="1"/>
  <c r="G701"/>
  <c r="H701" s="1"/>
  <c r="G685"/>
  <c r="H685" s="1"/>
  <c r="G669"/>
  <c r="H669" s="1"/>
  <c r="G653"/>
  <c r="H653" s="1"/>
  <c r="G34"/>
  <c r="H34" s="1"/>
  <c r="G813"/>
  <c r="H813" s="1"/>
  <c r="G815"/>
  <c r="H815" s="1"/>
  <c r="G817"/>
  <c r="H817" s="1"/>
  <c r="G819"/>
  <c r="H819" s="1"/>
  <c r="G821"/>
  <c r="H821" s="1"/>
  <c r="G823"/>
  <c r="H823" s="1"/>
  <c r="G825"/>
  <c r="H825" s="1"/>
  <c r="G827"/>
  <c r="H827" s="1"/>
  <c r="G829"/>
  <c r="H829" s="1"/>
  <c r="G831"/>
  <c r="H831" s="1"/>
  <c r="G833"/>
  <c r="H833" s="1"/>
  <c r="G835"/>
  <c r="H835" s="1"/>
  <c r="G837"/>
  <c r="H837" s="1"/>
  <c r="G839"/>
  <c r="H839" s="1"/>
  <c r="G841"/>
  <c r="H841" s="1"/>
  <c r="G843"/>
  <c r="H843" s="1"/>
  <c r="G845"/>
  <c r="H845" s="1"/>
  <c r="G847"/>
  <c r="H847" s="1"/>
  <c r="G849"/>
  <c r="H849" s="1"/>
  <c r="G851"/>
  <c r="H851" s="1"/>
  <c r="G853"/>
  <c r="H853" s="1"/>
  <c r="G855"/>
  <c r="H855" s="1"/>
  <c r="G857"/>
  <c r="H857" s="1"/>
  <c r="G859"/>
  <c r="H859" s="1"/>
  <c r="G861"/>
  <c r="H861" s="1"/>
  <c r="G863"/>
  <c r="H863" s="1"/>
  <c r="G865"/>
  <c r="H865" s="1"/>
  <c r="G867"/>
  <c r="H867" s="1"/>
  <c r="G869"/>
  <c r="H869" s="1"/>
  <c r="G871"/>
  <c r="H871" s="1"/>
  <c r="G873"/>
  <c r="H873" s="1"/>
  <c r="G875"/>
  <c r="H875" s="1"/>
  <c r="G877"/>
  <c r="H877" s="1"/>
  <c r="G879"/>
  <c r="H879" s="1"/>
  <c r="G881"/>
  <c r="H881" s="1"/>
  <c r="G883"/>
  <c r="H883" s="1"/>
  <c r="G885"/>
  <c r="H885" s="1"/>
  <c r="G887"/>
  <c r="H887" s="1"/>
  <c r="G889"/>
  <c r="H889" s="1"/>
  <c r="G891"/>
  <c r="H891" s="1"/>
  <c r="G893"/>
  <c r="H893" s="1"/>
  <c r="G895"/>
  <c r="H895" s="1"/>
  <c r="G897"/>
  <c r="H897" s="1"/>
  <c r="G899"/>
  <c r="H899" s="1"/>
  <c r="G901"/>
  <c r="H901" s="1"/>
  <c r="G903"/>
  <c r="H903" s="1"/>
  <c r="G905"/>
  <c r="H905" s="1"/>
  <c r="G907"/>
  <c r="H907" s="1"/>
  <c r="G909"/>
  <c r="H909" s="1"/>
  <c r="G911"/>
  <c r="H911" s="1"/>
  <c r="G913"/>
  <c r="H913" s="1"/>
  <c r="G915"/>
  <c r="H915" s="1"/>
  <c r="G917"/>
  <c r="H917" s="1"/>
  <c r="G919"/>
  <c r="H919" s="1"/>
  <c r="G921"/>
  <c r="H921" s="1"/>
  <c r="G923"/>
  <c r="H923" s="1"/>
  <c r="G925"/>
  <c r="H925" s="1"/>
  <c r="G927"/>
  <c r="H927" s="1"/>
  <c r="G929"/>
  <c r="H929" s="1"/>
  <c r="G931"/>
  <c r="H931" s="1"/>
  <c r="G933"/>
  <c r="H933" s="1"/>
  <c r="G935"/>
  <c r="H935" s="1"/>
  <c r="G937"/>
  <c r="H937" s="1"/>
  <c r="G939"/>
  <c r="H939" s="1"/>
  <c r="G941"/>
  <c r="H941" s="1"/>
  <c r="G943"/>
  <c r="H943" s="1"/>
  <c r="G945"/>
  <c r="H945" s="1"/>
  <c r="G947"/>
  <c r="H947" s="1"/>
  <c r="G949"/>
  <c r="H949" s="1"/>
  <c r="G951"/>
  <c r="H951" s="1"/>
  <c r="G953"/>
  <c r="H953" s="1"/>
  <c r="G955"/>
  <c r="H955" s="1"/>
  <c r="G957"/>
  <c r="H957" s="1"/>
  <c r="G959"/>
  <c r="H959" s="1"/>
  <c r="G961"/>
  <c r="H961" s="1"/>
  <c r="G963"/>
  <c r="H963" s="1"/>
  <c r="G965"/>
  <c r="H965" s="1"/>
  <c r="G967"/>
  <c r="H967" s="1"/>
  <c r="G969"/>
  <c r="H969" s="1"/>
  <c r="G971"/>
  <c r="H971" s="1"/>
  <c r="G973"/>
  <c r="H973" s="1"/>
  <c r="G975"/>
  <c r="H975" s="1"/>
  <c r="G977"/>
  <c r="H977" s="1"/>
  <c r="G979"/>
  <c r="H979" s="1"/>
  <c r="G981"/>
  <c r="H981" s="1"/>
  <c r="G983"/>
  <c r="H983" s="1"/>
  <c r="G985"/>
  <c r="H985" s="1"/>
  <c r="G987"/>
  <c r="H987" s="1"/>
  <c r="G989"/>
  <c r="H989" s="1"/>
  <c r="G991"/>
  <c r="H991" s="1"/>
  <c r="G993"/>
  <c r="H993" s="1"/>
  <c r="G995"/>
  <c r="H995" s="1"/>
  <c r="G997"/>
  <c r="H997" s="1"/>
  <c r="G999"/>
  <c r="H999" s="1"/>
  <c r="G84"/>
  <c r="H84" s="1"/>
  <c r="G88"/>
  <c r="H88" s="1"/>
  <c r="G92"/>
  <c r="H92" s="1"/>
  <c r="G96"/>
  <c r="H96" s="1"/>
  <c r="G100"/>
  <c r="H100" s="1"/>
  <c r="G104"/>
  <c r="H104" s="1"/>
  <c r="G108"/>
  <c r="H108" s="1"/>
  <c r="G112"/>
  <c r="H112" s="1"/>
  <c r="G116"/>
  <c r="H116" s="1"/>
  <c r="G120"/>
  <c r="H120" s="1"/>
  <c r="G124"/>
  <c r="H124" s="1"/>
  <c r="G128"/>
  <c r="H128" s="1"/>
  <c r="G132"/>
  <c r="H132" s="1"/>
  <c r="G136"/>
  <c r="H136" s="1"/>
  <c r="G140"/>
  <c r="H140" s="1"/>
  <c r="G144"/>
  <c r="H144" s="1"/>
  <c r="G148"/>
  <c r="H148" s="1"/>
  <c r="G152"/>
  <c r="H152" s="1"/>
  <c r="G156"/>
  <c r="H156" s="1"/>
  <c r="G160"/>
  <c r="H160" s="1"/>
  <c r="G164"/>
  <c r="H164" s="1"/>
  <c r="G168"/>
  <c r="H168" s="1"/>
  <c r="G172"/>
  <c r="H172" s="1"/>
  <c r="G176"/>
  <c r="H176" s="1"/>
  <c r="G180"/>
  <c r="H180" s="1"/>
  <c r="G184"/>
  <c r="H184" s="1"/>
  <c r="G188"/>
  <c r="H188" s="1"/>
  <c r="G192"/>
  <c r="H192" s="1"/>
  <c r="G196"/>
  <c r="H196" s="1"/>
  <c r="G200"/>
  <c r="H200" s="1"/>
  <c r="G204"/>
  <c r="H204" s="1"/>
  <c r="G208"/>
  <c r="H208" s="1"/>
  <c r="G212"/>
  <c r="H212" s="1"/>
  <c r="G216"/>
  <c r="H216" s="1"/>
  <c r="G220"/>
  <c r="H220" s="1"/>
  <c r="G224"/>
  <c r="H224" s="1"/>
  <c r="G228"/>
  <c r="H228" s="1"/>
  <c r="G232"/>
  <c r="H232" s="1"/>
  <c r="G236"/>
  <c r="H236" s="1"/>
  <c r="G240"/>
  <c r="H240" s="1"/>
  <c r="G244"/>
  <c r="H244" s="1"/>
  <c r="G248"/>
  <c r="H248" s="1"/>
  <c r="G252"/>
  <c r="H252" s="1"/>
  <c r="G256"/>
  <c r="H256" s="1"/>
  <c r="G260"/>
  <c r="H260" s="1"/>
  <c r="G264"/>
  <c r="H264" s="1"/>
  <c r="G268"/>
  <c r="H268" s="1"/>
  <c r="G272"/>
  <c r="H272" s="1"/>
  <c r="G276"/>
  <c r="H276" s="1"/>
  <c r="G280"/>
  <c r="H280" s="1"/>
  <c r="G284"/>
  <c r="H284" s="1"/>
  <c r="G288"/>
  <c r="H288" s="1"/>
  <c r="G292"/>
  <c r="H292" s="1"/>
  <c r="G296"/>
  <c r="H296" s="1"/>
  <c r="G300"/>
  <c r="H300" s="1"/>
  <c r="G304"/>
  <c r="H304" s="1"/>
  <c r="G308"/>
  <c r="H308" s="1"/>
  <c r="G312"/>
  <c r="H312" s="1"/>
  <c r="G316"/>
  <c r="H316" s="1"/>
  <c r="G320"/>
  <c r="H320" s="1"/>
  <c r="G324"/>
  <c r="H324" s="1"/>
  <c r="G328"/>
  <c r="H328" s="1"/>
  <c r="G332"/>
  <c r="H332" s="1"/>
  <c r="G336"/>
  <c r="H336" s="1"/>
  <c r="G340"/>
  <c r="H340" s="1"/>
  <c r="G344"/>
  <c r="H344" s="1"/>
  <c r="G348"/>
  <c r="H348" s="1"/>
  <c r="G352"/>
  <c r="H352" s="1"/>
  <c r="G356"/>
  <c r="H356" s="1"/>
  <c r="G360"/>
  <c r="H360" s="1"/>
  <c r="G364"/>
  <c r="H364" s="1"/>
  <c r="G368"/>
  <c r="H368" s="1"/>
  <c r="G372"/>
  <c r="H372" s="1"/>
  <c r="G376"/>
  <c r="H376" s="1"/>
  <c r="G380"/>
  <c r="H380" s="1"/>
  <c r="G384"/>
  <c r="H384" s="1"/>
  <c r="G388"/>
  <c r="H388" s="1"/>
  <c r="G392"/>
  <c r="H392" s="1"/>
  <c r="G396"/>
  <c r="H396" s="1"/>
  <c r="G400"/>
  <c r="H400" s="1"/>
  <c r="G404"/>
  <c r="H404" s="1"/>
  <c r="G408"/>
  <c r="H408" s="1"/>
  <c r="G412"/>
  <c r="H412" s="1"/>
  <c r="G416"/>
  <c r="H416" s="1"/>
  <c r="G420"/>
  <c r="H420" s="1"/>
  <c r="G424"/>
  <c r="H424" s="1"/>
  <c r="G428"/>
  <c r="H428" s="1"/>
  <c r="G432"/>
  <c r="H432" s="1"/>
  <c r="G436"/>
  <c r="H436" s="1"/>
  <c r="G440"/>
  <c r="H440" s="1"/>
  <c r="G444"/>
  <c r="H444" s="1"/>
  <c r="G448"/>
  <c r="H448" s="1"/>
  <c r="G452"/>
  <c r="H452" s="1"/>
  <c r="G456"/>
  <c r="H456" s="1"/>
  <c r="G460"/>
  <c r="H460" s="1"/>
  <c r="G464"/>
  <c r="H464" s="1"/>
  <c r="G468"/>
  <c r="H468" s="1"/>
  <c r="G472"/>
  <c r="H472" s="1"/>
  <c r="G476"/>
  <c r="H476" s="1"/>
  <c r="G481"/>
  <c r="H481" s="1"/>
  <c r="G485"/>
  <c r="H485" s="1"/>
  <c r="G489"/>
  <c r="H489" s="1"/>
  <c r="G493"/>
  <c r="H493" s="1"/>
  <c r="G497"/>
  <c r="H497" s="1"/>
  <c r="G501"/>
  <c r="H501" s="1"/>
  <c r="G505"/>
  <c r="H505" s="1"/>
  <c r="G509"/>
  <c r="H509" s="1"/>
  <c r="G513"/>
  <c r="H513" s="1"/>
  <c r="G517"/>
  <c r="H517" s="1"/>
  <c r="G521"/>
  <c r="H521" s="1"/>
  <c r="G525"/>
  <c r="H525" s="1"/>
  <c r="G529"/>
  <c r="H529" s="1"/>
  <c r="G533"/>
  <c r="H533" s="1"/>
  <c r="G537"/>
  <c r="H537" s="1"/>
  <c r="G541"/>
  <c r="H541" s="1"/>
  <c r="G545"/>
  <c r="H545" s="1"/>
  <c r="G549"/>
  <c r="H549" s="1"/>
  <c r="G553"/>
  <c r="H553" s="1"/>
  <c r="G557"/>
  <c r="H557" s="1"/>
  <c r="G561"/>
  <c r="H561" s="1"/>
  <c r="G565"/>
  <c r="H565" s="1"/>
  <c r="G569"/>
  <c r="H569" s="1"/>
  <c r="G573"/>
  <c r="H573" s="1"/>
  <c r="G577"/>
  <c r="H577" s="1"/>
  <c r="G581"/>
  <c r="H581" s="1"/>
  <c r="G585"/>
  <c r="H585" s="1"/>
  <c r="G589"/>
  <c r="H589" s="1"/>
  <c r="G593"/>
  <c r="H593" s="1"/>
  <c r="G597"/>
  <c r="H597" s="1"/>
  <c r="G601"/>
  <c r="H601" s="1"/>
  <c r="G605"/>
  <c r="H605" s="1"/>
  <c r="G609"/>
  <c r="H609" s="1"/>
  <c r="G613"/>
  <c r="H613" s="1"/>
  <c r="G617"/>
  <c r="H617" s="1"/>
  <c r="G621"/>
  <c r="H621" s="1"/>
  <c r="G625"/>
  <c r="H625" s="1"/>
  <c r="G629"/>
  <c r="H629" s="1"/>
  <c r="G633"/>
  <c r="H633" s="1"/>
  <c r="G637"/>
  <c r="H637" s="1"/>
  <c r="G812"/>
  <c r="H812" s="1"/>
  <c r="G814"/>
  <c r="H814" s="1"/>
  <c r="G816"/>
  <c r="H816" s="1"/>
  <c r="G818"/>
  <c r="H818" s="1"/>
  <c r="G820"/>
  <c r="H820" s="1"/>
  <c r="G822"/>
  <c r="H822" s="1"/>
  <c r="G824"/>
  <c r="H824" s="1"/>
  <c r="G826"/>
  <c r="H826" s="1"/>
  <c r="G828"/>
  <c r="H828" s="1"/>
  <c r="G830"/>
  <c r="H830" s="1"/>
  <c r="G832"/>
  <c r="H832" s="1"/>
  <c r="G834"/>
  <c r="H834" s="1"/>
  <c r="G836"/>
  <c r="H836" s="1"/>
  <c r="G838"/>
  <c r="H838" s="1"/>
  <c r="G840"/>
  <c r="H840" s="1"/>
  <c r="G842"/>
  <c r="H842" s="1"/>
  <c r="G844"/>
  <c r="H844" s="1"/>
  <c r="G846"/>
  <c r="H846" s="1"/>
  <c r="G848"/>
  <c r="H848" s="1"/>
  <c r="G850"/>
  <c r="H850" s="1"/>
  <c r="G852"/>
  <c r="H852" s="1"/>
  <c r="G854"/>
  <c r="H854" s="1"/>
  <c r="G856"/>
  <c r="H856" s="1"/>
  <c r="G858"/>
  <c r="H858" s="1"/>
  <c r="G860"/>
  <c r="H860" s="1"/>
  <c r="G862"/>
  <c r="H862" s="1"/>
  <c r="G864"/>
  <c r="H864" s="1"/>
  <c r="G866"/>
  <c r="H866" s="1"/>
  <c r="G868"/>
  <c r="H868" s="1"/>
  <c r="G870"/>
  <c r="H870" s="1"/>
  <c r="G872"/>
  <c r="H872" s="1"/>
  <c r="G874"/>
  <c r="H874" s="1"/>
  <c r="G876"/>
  <c r="H876" s="1"/>
  <c r="G878"/>
  <c r="H878" s="1"/>
  <c r="G880"/>
  <c r="H880" s="1"/>
  <c r="G882"/>
  <c r="H882" s="1"/>
  <c r="G884"/>
  <c r="H884" s="1"/>
  <c r="G886"/>
  <c r="H886" s="1"/>
  <c r="G888"/>
  <c r="H888" s="1"/>
  <c r="G890"/>
  <c r="H890" s="1"/>
  <c r="G892"/>
  <c r="H892" s="1"/>
  <c r="G894"/>
  <c r="H894" s="1"/>
  <c r="G896"/>
  <c r="H896" s="1"/>
  <c r="G898"/>
  <c r="H898" s="1"/>
  <c r="G900"/>
  <c r="H900" s="1"/>
  <c r="G902"/>
  <c r="H902" s="1"/>
  <c r="G904"/>
  <c r="H904" s="1"/>
  <c r="G906"/>
  <c r="H906" s="1"/>
  <c r="G908"/>
  <c r="H908" s="1"/>
  <c r="G910"/>
  <c r="H910" s="1"/>
  <c r="G912"/>
  <c r="H912" s="1"/>
  <c r="G914"/>
  <c r="H914" s="1"/>
  <c r="G916"/>
  <c r="H916" s="1"/>
  <c r="G918"/>
  <c r="H918" s="1"/>
  <c r="G920"/>
  <c r="H920" s="1"/>
  <c r="G922"/>
  <c r="H922" s="1"/>
  <c r="G924"/>
  <c r="H924" s="1"/>
  <c r="G926"/>
  <c r="H926" s="1"/>
  <c r="G928"/>
  <c r="H928" s="1"/>
  <c r="G930"/>
  <c r="H930" s="1"/>
  <c r="G932"/>
  <c r="H932" s="1"/>
  <c r="G934"/>
  <c r="H934" s="1"/>
  <c r="G936"/>
  <c r="H936" s="1"/>
  <c r="G938"/>
  <c r="H938" s="1"/>
  <c r="G940"/>
  <c r="H940" s="1"/>
  <c r="G942"/>
  <c r="H942" s="1"/>
  <c r="G944"/>
  <c r="H944" s="1"/>
  <c r="G946"/>
  <c r="H946" s="1"/>
  <c r="G948"/>
  <c r="H948" s="1"/>
  <c r="G950"/>
  <c r="H950" s="1"/>
  <c r="G952"/>
  <c r="H952" s="1"/>
  <c r="G954"/>
  <c r="H954" s="1"/>
  <c r="G956"/>
  <c r="H956" s="1"/>
  <c r="G958"/>
  <c r="H958" s="1"/>
  <c r="G960"/>
  <c r="H960" s="1"/>
  <c r="G962"/>
  <c r="H962" s="1"/>
  <c r="G964"/>
  <c r="H964" s="1"/>
  <c r="G966"/>
  <c r="H966" s="1"/>
  <c r="G968"/>
  <c r="H968" s="1"/>
  <c r="G970"/>
  <c r="H970" s="1"/>
  <c r="G972"/>
  <c r="H972" s="1"/>
  <c r="G974"/>
  <c r="H974" s="1"/>
  <c r="G976"/>
  <c r="H976" s="1"/>
  <c r="G978"/>
  <c r="H978" s="1"/>
  <c r="G980"/>
  <c r="H980" s="1"/>
  <c r="G982"/>
  <c r="H982" s="1"/>
  <c r="G984"/>
  <c r="H984" s="1"/>
  <c r="G986"/>
  <c r="H986" s="1"/>
  <c r="G988"/>
  <c r="H988" s="1"/>
  <c r="G990"/>
  <c r="H990" s="1"/>
  <c r="G992"/>
  <c r="H992" s="1"/>
  <c r="G994"/>
  <c r="H994" s="1"/>
  <c r="G996"/>
  <c r="H996" s="1"/>
  <c r="G998"/>
  <c r="H998" s="1"/>
  <c r="G1000"/>
  <c r="H1000" s="1"/>
  <c r="G82"/>
  <c r="H82" s="1"/>
  <c r="G86"/>
  <c r="H86" s="1"/>
  <c r="G90"/>
  <c r="H90" s="1"/>
  <c r="G94"/>
  <c r="H94" s="1"/>
  <c r="G98"/>
  <c r="H98" s="1"/>
  <c r="G102"/>
  <c r="H102" s="1"/>
  <c r="G106"/>
  <c r="H106" s="1"/>
  <c r="G110"/>
  <c r="H110" s="1"/>
  <c r="G114"/>
  <c r="H114" s="1"/>
  <c r="G118"/>
  <c r="H118" s="1"/>
  <c r="G122"/>
  <c r="H122" s="1"/>
  <c r="G126"/>
  <c r="H126" s="1"/>
  <c r="G130"/>
  <c r="H130" s="1"/>
  <c r="G134"/>
  <c r="H134" s="1"/>
  <c r="G138"/>
  <c r="H138" s="1"/>
  <c r="G142"/>
  <c r="H142" s="1"/>
  <c r="G146"/>
  <c r="H146" s="1"/>
  <c r="G150"/>
  <c r="H150" s="1"/>
  <c r="G154"/>
  <c r="H154" s="1"/>
  <c r="G158"/>
  <c r="H158" s="1"/>
  <c r="G162"/>
  <c r="H162" s="1"/>
  <c r="G166"/>
  <c r="H166" s="1"/>
  <c r="G170"/>
  <c r="H170" s="1"/>
  <c r="G174"/>
  <c r="H174" s="1"/>
  <c r="G178"/>
  <c r="H178" s="1"/>
  <c r="G182"/>
  <c r="H182" s="1"/>
  <c r="G186"/>
  <c r="H186" s="1"/>
  <c r="G190"/>
  <c r="H190" s="1"/>
  <c r="G194"/>
  <c r="H194" s="1"/>
  <c r="G198"/>
  <c r="H198" s="1"/>
  <c r="G202"/>
  <c r="H202" s="1"/>
  <c r="G206"/>
  <c r="H206" s="1"/>
  <c r="G210"/>
  <c r="H210" s="1"/>
  <c r="G214"/>
  <c r="H214" s="1"/>
  <c r="G218"/>
  <c r="H218" s="1"/>
  <c r="G222"/>
  <c r="H222" s="1"/>
  <c r="G226"/>
  <c r="H226" s="1"/>
  <c r="G230"/>
  <c r="H230" s="1"/>
  <c r="G234"/>
  <c r="H234" s="1"/>
  <c r="G238"/>
  <c r="H238" s="1"/>
  <c r="G242"/>
  <c r="H242" s="1"/>
  <c r="G246"/>
  <c r="H246" s="1"/>
  <c r="G250"/>
  <c r="H250" s="1"/>
  <c r="G254"/>
  <c r="H254" s="1"/>
  <c r="G258"/>
  <c r="H258" s="1"/>
  <c r="G262"/>
  <c r="H262" s="1"/>
  <c r="G266"/>
  <c r="H266" s="1"/>
  <c r="G270"/>
  <c r="H270" s="1"/>
  <c r="G274"/>
  <c r="H274" s="1"/>
  <c r="G278"/>
  <c r="H278" s="1"/>
  <c r="G282"/>
  <c r="H282" s="1"/>
  <c r="G286"/>
  <c r="H286" s="1"/>
  <c r="G290"/>
  <c r="H290" s="1"/>
  <c r="G294"/>
  <c r="H294" s="1"/>
  <c r="G298"/>
  <c r="H298" s="1"/>
  <c r="G302"/>
  <c r="H302" s="1"/>
  <c r="G306"/>
  <c r="H306" s="1"/>
  <c r="G310"/>
  <c r="H310" s="1"/>
  <c r="G314"/>
  <c r="H314" s="1"/>
  <c r="G318"/>
  <c r="H318" s="1"/>
  <c r="G322"/>
  <c r="H322" s="1"/>
  <c r="G326"/>
  <c r="H326" s="1"/>
  <c r="G330"/>
  <c r="H330" s="1"/>
  <c r="G334"/>
  <c r="H334" s="1"/>
  <c r="G338"/>
  <c r="H338" s="1"/>
  <c r="G342"/>
  <c r="H342" s="1"/>
  <c r="G346"/>
  <c r="H346" s="1"/>
  <c r="G350"/>
  <c r="H350" s="1"/>
  <c r="G354"/>
  <c r="H354" s="1"/>
  <c r="G358"/>
  <c r="H358" s="1"/>
  <c r="G362"/>
  <c r="H362" s="1"/>
  <c r="G366"/>
  <c r="H366" s="1"/>
  <c r="G370"/>
  <c r="H370" s="1"/>
  <c r="G374"/>
  <c r="H374" s="1"/>
  <c r="G378"/>
  <c r="H378" s="1"/>
  <c r="G382"/>
  <c r="H382" s="1"/>
  <c r="G386"/>
  <c r="H386" s="1"/>
  <c r="G390"/>
  <c r="H390" s="1"/>
  <c r="G394"/>
  <c r="H394" s="1"/>
  <c r="G398"/>
  <c r="H398" s="1"/>
  <c r="G402"/>
  <c r="H402" s="1"/>
  <c r="G406"/>
  <c r="H406" s="1"/>
  <c r="G410"/>
  <c r="H410" s="1"/>
  <c r="G414"/>
  <c r="H414" s="1"/>
  <c r="G418"/>
  <c r="H418" s="1"/>
  <c r="G422"/>
  <c r="H422" s="1"/>
  <c r="G426"/>
  <c r="H426" s="1"/>
  <c r="G430"/>
  <c r="H430" s="1"/>
  <c r="G434"/>
  <c r="H434" s="1"/>
  <c r="G438"/>
  <c r="H438" s="1"/>
  <c r="G442"/>
  <c r="H442" s="1"/>
  <c r="G446"/>
  <c r="H446" s="1"/>
  <c r="G450"/>
  <c r="H450" s="1"/>
  <c r="G454"/>
  <c r="H454" s="1"/>
  <c r="G458"/>
  <c r="H458" s="1"/>
  <c r="G462"/>
  <c r="H462" s="1"/>
  <c r="G466"/>
  <c r="H466" s="1"/>
  <c r="G470"/>
  <c r="H470" s="1"/>
  <c r="G474"/>
  <c r="H474" s="1"/>
  <c r="G479"/>
  <c r="H479" s="1"/>
  <c r="G483"/>
  <c r="H483" s="1"/>
  <c r="G487"/>
  <c r="H487" s="1"/>
  <c r="G491"/>
  <c r="H491" s="1"/>
  <c r="G495"/>
  <c r="H495" s="1"/>
  <c r="G499"/>
  <c r="H499" s="1"/>
  <c r="G503"/>
  <c r="H503" s="1"/>
  <c r="G507"/>
  <c r="H507" s="1"/>
  <c r="G511"/>
  <c r="H511" s="1"/>
  <c r="G515"/>
  <c r="H515" s="1"/>
  <c r="G519"/>
  <c r="H519" s="1"/>
  <c r="G523"/>
  <c r="H523" s="1"/>
  <c r="G527"/>
  <c r="H527" s="1"/>
  <c r="G531"/>
  <c r="H531" s="1"/>
  <c r="G535"/>
  <c r="H535" s="1"/>
  <c r="G539"/>
  <c r="H539" s="1"/>
  <c r="G543"/>
  <c r="H543" s="1"/>
  <c r="G547"/>
  <c r="H547" s="1"/>
  <c r="G551"/>
  <c r="H551" s="1"/>
  <c r="G555"/>
  <c r="H555" s="1"/>
  <c r="G559"/>
  <c r="H559" s="1"/>
  <c r="G563"/>
  <c r="H563" s="1"/>
  <c r="G567"/>
  <c r="H567" s="1"/>
  <c r="G571"/>
  <c r="H571" s="1"/>
  <c r="G575"/>
  <c r="H575" s="1"/>
  <c r="G579"/>
  <c r="H579" s="1"/>
  <c r="G583"/>
  <c r="H583" s="1"/>
  <c r="G587"/>
  <c r="H587" s="1"/>
  <c r="G591"/>
  <c r="H591" s="1"/>
  <c r="G595"/>
  <c r="H595" s="1"/>
  <c r="G599"/>
  <c r="H599" s="1"/>
  <c r="G603"/>
  <c r="H603" s="1"/>
  <c r="G607"/>
  <c r="H607" s="1"/>
  <c r="G611"/>
  <c r="H611" s="1"/>
  <c r="G615"/>
  <c r="H615" s="1"/>
  <c r="G619"/>
  <c r="H619" s="1"/>
  <c r="G623"/>
  <c r="H623" s="1"/>
  <c r="G627"/>
  <c r="H627" s="1"/>
  <c r="G631"/>
  <c r="H631" s="1"/>
  <c r="G635"/>
  <c r="H635" s="1"/>
  <c r="G639"/>
  <c r="H639" s="1"/>
  <c r="G643"/>
  <c r="H643" s="1"/>
  <c r="G647"/>
  <c r="H647" s="1"/>
  <c r="G651"/>
  <c r="H651" s="1"/>
  <c r="G655"/>
  <c r="H655" s="1"/>
  <c r="G659"/>
  <c r="H659" s="1"/>
  <c r="G663"/>
  <c r="H663" s="1"/>
  <c r="G667"/>
  <c r="H667" s="1"/>
  <c r="G671"/>
  <c r="H671" s="1"/>
  <c r="G675"/>
  <c r="H675" s="1"/>
  <c r="G679"/>
  <c r="H679" s="1"/>
  <c r="G683"/>
  <c r="H683" s="1"/>
  <c r="G687"/>
  <c r="H687" s="1"/>
  <c r="G691"/>
  <c r="H691" s="1"/>
  <c r="G695"/>
  <c r="H695" s="1"/>
  <c r="G699"/>
  <c r="H699" s="1"/>
  <c r="G703"/>
  <c r="H703" s="1"/>
  <c r="G83"/>
  <c r="H83" s="1"/>
  <c r="G87"/>
  <c r="H87" s="1"/>
  <c r="G91"/>
  <c r="H91" s="1"/>
  <c r="G95"/>
  <c r="H95" s="1"/>
  <c r="G99"/>
  <c r="H99" s="1"/>
  <c r="J11" i="21"/>
  <c r="F2"/>
  <c r="K10" s="1"/>
  <c r="G809" i="28"/>
  <c r="H809" s="1"/>
  <c r="G805"/>
  <c r="H805" s="1"/>
  <c r="G801"/>
  <c r="H801" s="1"/>
  <c r="G797"/>
  <c r="H797" s="1"/>
  <c r="G793"/>
  <c r="H793" s="1"/>
  <c r="G789"/>
  <c r="H789" s="1"/>
  <c r="G785"/>
  <c r="H785" s="1"/>
  <c r="G781"/>
  <c r="H781" s="1"/>
  <c r="G777"/>
  <c r="H777" s="1"/>
  <c r="G773"/>
  <c r="H773" s="1"/>
  <c r="G768"/>
  <c r="H768" s="1"/>
  <c r="G764"/>
  <c r="H764" s="1"/>
  <c r="G760"/>
  <c r="H760" s="1"/>
  <c r="G756"/>
  <c r="H756" s="1"/>
  <c r="G752"/>
  <c r="H752" s="1"/>
  <c r="G748"/>
  <c r="H748" s="1"/>
  <c r="G744"/>
  <c r="H744" s="1"/>
  <c r="G740"/>
  <c r="H740" s="1"/>
  <c r="G736"/>
  <c r="H736" s="1"/>
  <c r="G732"/>
  <c r="H732" s="1"/>
  <c r="G728"/>
  <c r="H728" s="1"/>
  <c r="G724"/>
  <c r="H724" s="1"/>
  <c r="G720"/>
  <c r="H720" s="1"/>
  <c r="G716"/>
  <c r="H716" s="1"/>
  <c r="G712"/>
  <c r="H712" s="1"/>
  <c r="G708"/>
  <c r="H708" s="1"/>
  <c r="G704"/>
  <c r="H704" s="1"/>
  <c r="G700"/>
  <c r="H700" s="1"/>
  <c r="G696"/>
  <c r="H696" s="1"/>
  <c r="G692"/>
  <c r="H692" s="1"/>
  <c r="G688"/>
  <c r="H688" s="1"/>
  <c r="G684"/>
  <c r="H684" s="1"/>
  <c r="G680"/>
  <c r="H680" s="1"/>
  <c r="G676"/>
  <c r="H676" s="1"/>
  <c r="G672"/>
  <c r="H672" s="1"/>
  <c r="G668"/>
  <c r="H668" s="1"/>
  <c r="G664"/>
  <c r="H664" s="1"/>
  <c r="G660"/>
  <c r="H660" s="1"/>
  <c r="G656"/>
  <c r="H656" s="1"/>
  <c r="G652"/>
  <c r="H652" s="1"/>
  <c r="G648"/>
  <c r="H648" s="1"/>
  <c r="G644"/>
  <c r="H644" s="1"/>
  <c r="G640"/>
  <c r="H640" s="1"/>
  <c r="G636"/>
  <c r="H636" s="1"/>
  <c r="G632"/>
  <c r="H632" s="1"/>
  <c r="G628"/>
  <c r="H628" s="1"/>
  <c r="G624"/>
  <c r="H624" s="1"/>
  <c r="G620"/>
  <c r="H620" s="1"/>
  <c r="G616"/>
  <c r="H616" s="1"/>
  <c r="G612"/>
  <c r="H612" s="1"/>
  <c r="G608"/>
  <c r="H608" s="1"/>
  <c r="G604"/>
  <c r="H604" s="1"/>
  <c r="G600"/>
  <c r="H600" s="1"/>
  <c r="G596"/>
  <c r="H596" s="1"/>
  <c r="G592"/>
  <c r="H592" s="1"/>
  <c r="G588"/>
  <c r="H588" s="1"/>
  <c r="G584"/>
  <c r="H584" s="1"/>
  <c r="G580"/>
  <c r="H580" s="1"/>
  <c r="G576"/>
  <c r="H576" s="1"/>
  <c r="G572"/>
  <c r="H572" s="1"/>
  <c r="G568"/>
  <c r="H568" s="1"/>
  <c r="G564"/>
  <c r="H564" s="1"/>
  <c r="G560"/>
  <c r="H560" s="1"/>
  <c r="G556"/>
  <c r="H556" s="1"/>
  <c r="G552"/>
  <c r="H552" s="1"/>
  <c r="G548"/>
  <c r="H548" s="1"/>
  <c r="G544"/>
  <c r="H544" s="1"/>
  <c r="G540"/>
  <c r="H540" s="1"/>
  <c r="G536"/>
  <c r="H536" s="1"/>
  <c r="G532"/>
  <c r="H532" s="1"/>
  <c r="G528"/>
  <c r="H528" s="1"/>
  <c r="G524"/>
  <c r="H524" s="1"/>
  <c r="G520"/>
  <c r="H520" s="1"/>
  <c r="G516"/>
  <c r="H516" s="1"/>
  <c r="G512"/>
  <c r="H512" s="1"/>
  <c r="G508"/>
  <c r="H508" s="1"/>
  <c r="G504"/>
  <c r="H504" s="1"/>
  <c r="G500"/>
  <c r="H500" s="1"/>
  <c r="G496"/>
  <c r="H496" s="1"/>
  <c r="G492"/>
  <c r="H492" s="1"/>
  <c r="G488"/>
  <c r="H488" s="1"/>
  <c r="G484"/>
  <c r="H484" s="1"/>
  <c r="G480"/>
  <c r="H480" s="1"/>
  <c r="G810"/>
  <c r="H810" s="1"/>
  <c r="G806"/>
  <c r="H806" s="1"/>
  <c r="G802"/>
  <c r="H802" s="1"/>
  <c r="G798"/>
  <c r="H798" s="1"/>
  <c r="G794"/>
  <c r="H794" s="1"/>
  <c r="G790"/>
  <c r="H790" s="1"/>
  <c r="G786"/>
  <c r="H786" s="1"/>
  <c r="G782"/>
  <c r="H782" s="1"/>
  <c r="G778"/>
  <c r="H778" s="1"/>
  <c r="G774"/>
  <c r="H774" s="1"/>
  <c r="G770"/>
  <c r="H770" s="1"/>
  <c r="G767"/>
  <c r="H767" s="1"/>
  <c r="G763"/>
  <c r="H763" s="1"/>
  <c r="G759"/>
  <c r="H759" s="1"/>
  <c r="G755"/>
  <c r="H755" s="1"/>
  <c r="G751"/>
  <c r="H751" s="1"/>
  <c r="G747"/>
  <c r="H747" s="1"/>
  <c r="G743"/>
  <c r="H743" s="1"/>
  <c r="G739"/>
  <c r="H739" s="1"/>
  <c r="G735"/>
  <c r="H735" s="1"/>
  <c r="G731"/>
  <c r="H731" s="1"/>
  <c r="G727"/>
  <c r="H727" s="1"/>
  <c r="G723"/>
  <c r="H723" s="1"/>
  <c r="G719"/>
  <c r="H719" s="1"/>
  <c r="G715"/>
  <c r="H715" s="1"/>
  <c r="G711"/>
  <c r="H711" s="1"/>
  <c r="G707"/>
  <c r="H707" s="1"/>
  <c r="G475"/>
  <c r="H475" s="1"/>
  <c r="G471"/>
  <c r="H471" s="1"/>
  <c r="G467"/>
  <c r="H467" s="1"/>
  <c r="G463"/>
  <c r="H463" s="1"/>
  <c r="G459"/>
  <c r="H459" s="1"/>
  <c r="G455"/>
  <c r="H455" s="1"/>
  <c r="G451"/>
  <c r="H451" s="1"/>
  <c r="G447"/>
  <c r="H447" s="1"/>
  <c r="G443"/>
  <c r="H443" s="1"/>
  <c r="G439"/>
  <c r="H439" s="1"/>
  <c r="G435"/>
  <c r="H435" s="1"/>
  <c r="G431"/>
  <c r="H431" s="1"/>
  <c r="G427"/>
  <c r="H427" s="1"/>
  <c r="G423"/>
  <c r="H423" s="1"/>
  <c r="G419"/>
  <c r="H419" s="1"/>
  <c r="G415"/>
  <c r="H415" s="1"/>
  <c r="G411"/>
  <c r="H411" s="1"/>
  <c r="G407"/>
  <c r="H407" s="1"/>
  <c r="G403"/>
  <c r="H403" s="1"/>
  <c r="G399"/>
  <c r="H399" s="1"/>
  <c r="G395"/>
  <c r="H395" s="1"/>
  <c r="G391"/>
  <c r="H391" s="1"/>
  <c r="G387"/>
  <c r="H387" s="1"/>
  <c r="G383"/>
  <c r="H383" s="1"/>
  <c r="G379"/>
  <c r="H379" s="1"/>
  <c r="G375"/>
  <c r="H375" s="1"/>
  <c r="G371"/>
  <c r="H371" s="1"/>
  <c r="G367"/>
  <c r="H367" s="1"/>
  <c r="G363"/>
  <c r="H363" s="1"/>
  <c r="G359"/>
  <c r="H359" s="1"/>
  <c r="G355"/>
  <c r="H355" s="1"/>
  <c r="G351"/>
  <c r="H351" s="1"/>
  <c r="G347"/>
  <c r="H347" s="1"/>
  <c r="G343"/>
  <c r="H343" s="1"/>
  <c r="G339"/>
  <c r="H339" s="1"/>
  <c r="G335"/>
  <c r="H335" s="1"/>
  <c r="G331"/>
  <c r="H331" s="1"/>
  <c r="G327"/>
  <c r="H327" s="1"/>
  <c r="G323"/>
  <c r="H323" s="1"/>
  <c r="G319"/>
  <c r="H319" s="1"/>
  <c r="G315"/>
  <c r="H315" s="1"/>
  <c r="G311"/>
  <c r="H311" s="1"/>
  <c r="G307"/>
  <c r="H307" s="1"/>
  <c r="G303"/>
  <c r="H303" s="1"/>
  <c r="G299"/>
  <c r="H299" s="1"/>
  <c r="G295"/>
  <c r="H295" s="1"/>
  <c r="G291"/>
  <c r="H291" s="1"/>
  <c r="G287"/>
  <c r="H287" s="1"/>
  <c r="G283"/>
  <c r="H283" s="1"/>
  <c r="G279"/>
  <c r="H279" s="1"/>
  <c r="G275"/>
  <c r="H275" s="1"/>
  <c r="G271"/>
  <c r="H271" s="1"/>
  <c r="G267"/>
  <c r="H267" s="1"/>
  <c r="G263"/>
  <c r="H263" s="1"/>
  <c r="G259"/>
  <c r="H259" s="1"/>
  <c r="G255"/>
  <c r="H255" s="1"/>
  <c r="G251"/>
  <c r="H251" s="1"/>
  <c r="G247"/>
  <c r="H247" s="1"/>
  <c r="G243"/>
  <c r="H243" s="1"/>
  <c r="G239"/>
  <c r="H239" s="1"/>
  <c r="G235"/>
  <c r="H235" s="1"/>
  <c r="G231"/>
  <c r="H231" s="1"/>
  <c r="G227"/>
  <c r="H227" s="1"/>
  <c r="G223"/>
  <c r="H223" s="1"/>
  <c r="G219"/>
  <c r="H219" s="1"/>
  <c r="G215"/>
  <c r="H215" s="1"/>
  <c r="G211"/>
  <c r="H211" s="1"/>
  <c r="G207"/>
  <c r="H207" s="1"/>
  <c r="G203"/>
  <c r="H203" s="1"/>
  <c r="G199"/>
  <c r="H199" s="1"/>
  <c r="G195"/>
  <c r="H195" s="1"/>
  <c r="G191"/>
  <c r="H191" s="1"/>
  <c r="G187"/>
  <c r="H187" s="1"/>
  <c r="G183"/>
  <c r="H183" s="1"/>
  <c r="G179"/>
  <c r="H179" s="1"/>
  <c r="G175"/>
  <c r="H175" s="1"/>
  <c r="G171"/>
  <c r="H171" s="1"/>
  <c r="G167"/>
  <c r="H167" s="1"/>
  <c r="G163"/>
  <c r="H163" s="1"/>
  <c r="G159"/>
  <c r="H159" s="1"/>
  <c r="G155"/>
  <c r="H155" s="1"/>
  <c r="G151"/>
  <c r="H151" s="1"/>
  <c r="G147"/>
  <c r="H147" s="1"/>
  <c r="G143"/>
  <c r="H143" s="1"/>
  <c r="G139"/>
  <c r="H139" s="1"/>
  <c r="G135"/>
  <c r="H135" s="1"/>
  <c r="G131"/>
  <c r="H131" s="1"/>
  <c r="G127"/>
  <c r="H127" s="1"/>
  <c r="G123"/>
  <c r="H123" s="1"/>
  <c r="G119"/>
  <c r="H119" s="1"/>
  <c r="G115"/>
  <c r="H115" s="1"/>
  <c r="G111"/>
  <c r="H111" s="1"/>
  <c r="G107"/>
  <c r="H107" s="1"/>
  <c r="G103"/>
  <c r="H103" s="1"/>
  <c r="G97"/>
  <c r="H97" s="1"/>
  <c r="G89"/>
  <c r="H89" s="1"/>
  <c r="G705"/>
  <c r="H705" s="1"/>
  <c r="G697"/>
  <c r="H697" s="1"/>
  <c r="G689"/>
  <c r="H689" s="1"/>
  <c r="G681"/>
  <c r="H681" s="1"/>
  <c r="G673"/>
  <c r="H673" s="1"/>
  <c r="G665"/>
  <c r="H665" s="1"/>
  <c r="G657"/>
  <c r="H657" s="1"/>
  <c r="G649"/>
  <c r="H649" s="1"/>
  <c r="G641"/>
  <c r="H641" s="1"/>
  <c r="AA12"/>
  <c r="G42"/>
  <c r="H42" s="1"/>
  <c r="G37" i="25"/>
  <c r="H37" s="1"/>
  <c r="AB9" i="26"/>
  <c r="G50"/>
  <c r="H50" s="1"/>
  <c r="G18"/>
  <c r="H18" s="1"/>
  <c r="G65"/>
  <c r="H65" s="1"/>
  <c r="G33"/>
  <c r="H33" s="1"/>
  <c r="G19"/>
  <c r="H19" s="1"/>
  <c r="G35"/>
  <c r="H35" s="1"/>
  <c r="G51"/>
  <c r="H51" s="1"/>
  <c r="G67"/>
  <c r="H67" s="1"/>
  <c r="AB12"/>
  <c r="G20"/>
  <c r="H20" s="1"/>
  <c r="G36"/>
  <c r="H36" s="1"/>
  <c r="G52"/>
  <c r="H52" s="1"/>
  <c r="G68"/>
  <c r="H68" s="1"/>
  <c r="F26" i="18"/>
  <c r="G66" i="26"/>
  <c r="H66" s="1"/>
  <c r="G34"/>
  <c r="H34" s="1"/>
  <c r="G81"/>
  <c r="H81" s="1"/>
  <c r="G49"/>
  <c r="H49" s="1"/>
  <c r="G17"/>
  <c r="H17" s="1"/>
  <c r="G11"/>
  <c r="H11" s="1"/>
  <c r="G27"/>
  <c r="H27" s="1"/>
  <c r="G43"/>
  <c r="H43" s="1"/>
  <c r="G59"/>
  <c r="H59" s="1"/>
  <c r="G75"/>
  <c r="H75" s="1"/>
  <c r="G12"/>
  <c r="H12" s="1"/>
  <c r="G28"/>
  <c r="H28" s="1"/>
  <c r="G44"/>
  <c r="H44" s="1"/>
  <c r="G60"/>
  <c r="H60" s="1"/>
  <c r="G76"/>
  <c r="H76" s="1"/>
  <c r="G26" i="25"/>
  <c r="H26" s="1"/>
  <c r="G72" i="23"/>
  <c r="H72" s="1"/>
  <c r="G32"/>
  <c r="H32" s="1"/>
  <c r="G65"/>
  <c r="H65" s="1"/>
  <c r="G35"/>
  <c r="H35" s="1"/>
  <c r="G15"/>
  <c r="H15" s="1"/>
  <c r="G31"/>
  <c r="H31" s="1"/>
  <c r="G47"/>
  <c r="H47" s="1"/>
  <c r="G63"/>
  <c r="H63" s="1"/>
  <c r="G79"/>
  <c r="H79" s="1"/>
  <c r="G14"/>
  <c r="H14" s="1"/>
  <c r="G22"/>
  <c r="H22" s="1"/>
  <c r="G38"/>
  <c r="H38" s="1"/>
  <c r="G52"/>
  <c r="H52" s="1"/>
  <c r="G68"/>
  <c r="H68" s="1"/>
  <c r="J13"/>
  <c r="K14" s="1"/>
  <c r="G56"/>
  <c r="H56" s="1"/>
  <c r="D2"/>
  <c r="G53"/>
  <c r="H53" s="1"/>
  <c r="G19"/>
  <c r="H19" s="1"/>
  <c r="G23"/>
  <c r="H23" s="1"/>
  <c r="G39"/>
  <c r="H39" s="1"/>
  <c r="G57"/>
  <c r="H57" s="1"/>
  <c r="G73"/>
  <c r="H73" s="1"/>
  <c r="G10"/>
  <c r="H10" s="1"/>
  <c r="G18"/>
  <c r="H18" s="1"/>
  <c r="G26"/>
  <c r="H26" s="1"/>
  <c r="G42"/>
  <c r="H42" s="1"/>
  <c r="G60"/>
  <c r="H60" s="1"/>
  <c r="G76"/>
  <c r="H76" s="1"/>
  <c r="G80" i="21"/>
  <c r="H80" s="1"/>
  <c r="G60"/>
  <c r="H60" s="1"/>
  <c r="G43"/>
  <c r="H43" s="1"/>
  <c r="G58" i="28"/>
  <c r="H58" s="1"/>
  <c r="G26"/>
  <c r="H26" s="1"/>
  <c r="G66"/>
  <c r="H66" s="1"/>
  <c r="G50"/>
  <c r="H50" s="1"/>
  <c r="G46" i="25"/>
  <c r="H46" s="1"/>
  <c r="G19"/>
  <c r="H19" s="1"/>
  <c r="G16" i="21"/>
  <c r="H16" s="1"/>
  <c r="G17" i="31"/>
  <c r="H17" s="1"/>
  <c r="D2"/>
  <c r="J17"/>
  <c r="O17"/>
  <c r="G17" i="8"/>
  <c r="G18"/>
  <c r="D19" i="31"/>
  <c r="N18"/>
  <c r="E18"/>
  <c r="I18" s="1"/>
  <c r="J18" s="1"/>
  <c r="K18"/>
  <c r="L17"/>
  <c r="D2" i="30"/>
  <c r="M17" i="31"/>
  <c r="M18" s="1"/>
  <c r="M19" s="1"/>
  <c r="M16"/>
  <c r="G17" i="30"/>
  <c r="M17"/>
  <c r="M18" s="1"/>
  <c r="M16"/>
  <c r="O16"/>
  <c r="H17"/>
  <c r="L17"/>
  <c r="E18"/>
  <c r="D19"/>
  <c r="N18"/>
  <c r="K19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D2" i="29"/>
  <c r="J17" s="1"/>
  <c r="L17" s="1"/>
  <c r="D20"/>
  <c r="N19"/>
  <c r="E19"/>
  <c r="G19" s="1"/>
  <c r="H19" s="1"/>
  <c r="J18"/>
  <c r="I19"/>
  <c r="O18"/>
  <c r="M19"/>
  <c r="M20" s="1"/>
  <c r="L18"/>
  <c r="K19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G62" i="28"/>
  <c r="H62" s="1"/>
  <c r="G54"/>
  <c r="H54" s="1"/>
  <c r="G46"/>
  <c r="H46" s="1"/>
  <c r="G38"/>
  <c r="H38" s="1"/>
  <c r="G30"/>
  <c r="H30" s="1"/>
  <c r="G22"/>
  <c r="H22" s="1"/>
  <c r="G69" i="25"/>
  <c r="H69" s="1"/>
  <c r="G78"/>
  <c r="H78" s="1"/>
  <c r="G14"/>
  <c r="H14" s="1"/>
  <c r="G58"/>
  <c r="H58" s="1"/>
  <c r="G51"/>
  <c r="H51" s="1"/>
  <c r="G11" i="21"/>
  <c r="H11" s="1"/>
  <c r="G21"/>
  <c r="H21" s="1"/>
  <c r="G63"/>
  <c r="H63" s="1"/>
  <c r="G48"/>
  <c r="H48" s="1"/>
  <c r="G68" i="28"/>
  <c r="H68" s="1"/>
  <c r="G64"/>
  <c r="H64" s="1"/>
  <c r="G60"/>
  <c r="H60" s="1"/>
  <c r="G56"/>
  <c r="H56" s="1"/>
  <c r="G52"/>
  <c r="H52" s="1"/>
  <c r="G48"/>
  <c r="H48" s="1"/>
  <c r="G44"/>
  <c r="H44" s="1"/>
  <c r="G40"/>
  <c r="H40" s="1"/>
  <c r="G36"/>
  <c r="H36" s="1"/>
  <c r="G32"/>
  <c r="H32" s="1"/>
  <c r="G28"/>
  <c r="H28" s="1"/>
  <c r="G24"/>
  <c r="H24" s="1"/>
  <c r="G53" i="25"/>
  <c r="H53" s="1"/>
  <c r="G21"/>
  <c r="H21" s="1"/>
  <c r="G62"/>
  <c r="H62" s="1"/>
  <c r="G30"/>
  <c r="H30" s="1"/>
  <c r="G10"/>
  <c r="H10" s="1"/>
  <c r="G42"/>
  <c r="H42" s="1"/>
  <c r="G74"/>
  <c r="H74" s="1"/>
  <c r="G35"/>
  <c r="H35" s="1"/>
  <c r="G67"/>
  <c r="H67" s="1"/>
  <c r="G28" i="21"/>
  <c r="H28" s="1"/>
  <c r="G31"/>
  <c r="H31" s="1"/>
  <c r="G53"/>
  <c r="H53" s="1"/>
  <c r="G75"/>
  <c r="H75" s="1"/>
  <c r="G32"/>
  <c r="H32" s="1"/>
  <c r="G64"/>
  <c r="H64" s="1"/>
  <c r="AB12" i="23"/>
  <c r="G74" i="26"/>
  <c r="H74" s="1"/>
  <c r="G58"/>
  <c r="H58" s="1"/>
  <c r="G42"/>
  <c r="H42" s="1"/>
  <c r="G26"/>
  <c r="H26" s="1"/>
  <c r="G10"/>
  <c r="H10" s="1"/>
  <c r="G73"/>
  <c r="H73" s="1"/>
  <c r="G57"/>
  <c r="H57" s="1"/>
  <c r="G41"/>
  <c r="H41" s="1"/>
  <c r="G25"/>
  <c r="H25" s="1"/>
  <c r="J11" i="23"/>
  <c r="G78"/>
  <c r="H78" s="1"/>
  <c r="G62"/>
  <c r="H62" s="1"/>
  <c r="G46"/>
  <c r="H46" s="1"/>
  <c r="G28"/>
  <c r="H28" s="1"/>
  <c r="G71"/>
  <c r="H71" s="1"/>
  <c r="G59"/>
  <c r="H59" s="1"/>
  <c r="G41"/>
  <c r="H41" s="1"/>
  <c r="G25"/>
  <c r="H25" s="1"/>
  <c r="J12"/>
  <c r="K13" s="1"/>
  <c r="G15" i="26"/>
  <c r="H15" s="1"/>
  <c r="G23"/>
  <c r="H23" s="1"/>
  <c r="G31"/>
  <c r="H31" s="1"/>
  <c r="G39"/>
  <c r="H39" s="1"/>
  <c r="G47"/>
  <c r="H47" s="1"/>
  <c r="G55"/>
  <c r="H55" s="1"/>
  <c r="G63"/>
  <c r="H63" s="1"/>
  <c r="G71"/>
  <c r="H71" s="1"/>
  <c r="G79"/>
  <c r="H79" s="1"/>
  <c r="D2"/>
  <c r="G16"/>
  <c r="H16" s="1"/>
  <c r="G24"/>
  <c r="H24" s="1"/>
  <c r="G32"/>
  <c r="H32" s="1"/>
  <c r="G40"/>
  <c r="H40" s="1"/>
  <c r="G48"/>
  <c r="H48" s="1"/>
  <c r="G56"/>
  <c r="H56" s="1"/>
  <c r="G64"/>
  <c r="H64" s="1"/>
  <c r="G72"/>
  <c r="H72" s="1"/>
  <c r="G13" i="23"/>
  <c r="H13" s="1"/>
  <c r="G21"/>
  <c r="H21" s="1"/>
  <c r="G29"/>
  <c r="H29" s="1"/>
  <c r="G37"/>
  <c r="H37" s="1"/>
  <c r="G45"/>
  <c r="H45" s="1"/>
  <c r="G51"/>
  <c r="H51" s="1"/>
  <c r="G61"/>
  <c r="H61" s="1"/>
  <c r="G67"/>
  <c r="H67" s="1"/>
  <c r="G77"/>
  <c r="H77" s="1"/>
  <c r="AB9"/>
  <c r="G12"/>
  <c r="H12" s="1"/>
  <c r="G16"/>
  <c r="H16" s="1"/>
  <c r="G20"/>
  <c r="H20" s="1"/>
  <c r="G24"/>
  <c r="H24" s="1"/>
  <c r="G36"/>
  <c r="H36" s="1"/>
  <c r="G40"/>
  <c r="H40" s="1"/>
  <c r="G50"/>
  <c r="H50" s="1"/>
  <c r="G58"/>
  <c r="H58" s="1"/>
  <c r="G66"/>
  <c r="H66" s="1"/>
  <c r="G74"/>
  <c r="H74" s="1"/>
  <c r="D2" i="8"/>
  <c r="G67" i="28"/>
  <c r="H67" s="1"/>
  <c r="G65"/>
  <c r="H65" s="1"/>
  <c r="G63"/>
  <c r="H63" s="1"/>
  <c r="G61"/>
  <c r="H61" s="1"/>
  <c r="G59"/>
  <c r="H59" s="1"/>
  <c r="G57"/>
  <c r="H57" s="1"/>
  <c r="G55"/>
  <c r="H55" s="1"/>
  <c r="G53"/>
  <c r="H53" s="1"/>
  <c r="G51"/>
  <c r="H51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3"/>
  <c r="H33" s="1"/>
  <c r="G31"/>
  <c r="H31" s="1"/>
  <c r="G29"/>
  <c r="H29" s="1"/>
  <c r="G27"/>
  <c r="H27" s="1"/>
  <c r="G25"/>
  <c r="H25" s="1"/>
  <c r="G23"/>
  <c r="H23" s="1"/>
  <c r="D2"/>
  <c r="AB12" i="25"/>
  <c r="AB12" i="21"/>
  <c r="G77" i="25"/>
  <c r="H77" s="1"/>
  <c r="G61"/>
  <c r="H61" s="1"/>
  <c r="G45"/>
  <c r="H45" s="1"/>
  <c r="G29"/>
  <c r="H29" s="1"/>
  <c r="G13"/>
  <c r="H13" s="1"/>
  <c r="G68"/>
  <c r="H68" s="1"/>
  <c r="G52"/>
  <c r="H52" s="1"/>
  <c r="G36"/>
  <c r="H36" s="1"/>
  <c r="G20"/>
  <c r="H20" s="1"/>
  <c r="J10"/>
  <c r="K11" s="1"/>
  <c r="G18"/>
  <c r="H18" s="1"/>
  <c r="G34"/>
  <c r="H34" s="1"/>
  <c r="G50"/>
  <c r="H50" s="1"/>
  <c r="G66"/>
  <c r="H66" s="1"/>
  <c r="G11"/>
  <c r="H11" s="1"/>
  <c r="G27"/>
  <c r="H27" s="1"/>
  <c r="G43"/>
  <c r="H43" s="1"/>
  <c r="G59"/>
  <c r="H59" s="1"/>
  <c r="G75"/>
  <c r="H75" s="1"/>
  <c r="G76" i="21"/>
  <c r="H76" s="1"/>
  <c r="G44"/>
  <c r="H44" s="1"/>
  <c r="G12"/>
  <c r="H12" s="1"/>
  <c r="G27"/>
  <c r="H27" s="1"/>
  <c r="G37"/>
  <c r="H37" s="1"/>
  <c r="G47"/>
  <c r="H47" s="1"/>
  <c r="G59"/>
  <c r="H59" s="1"/>
  <c r="G69"/>
  <c r="H69" s="1"/>
  <c r="G79"/>
  <c r="H79" s="1"/>
  <c r="G24"/>
  <c r="H24" s="1"/>
  <c r="G40"/>
  <c r="H40" s="1"/>
  <c r="G56"/>
  <c r="H56" s="1"/>
  <c r="G72"/>
  <c r="H72" s="1"/>
  <c r="M16" i="8"/>
  <c r="M17"/>
  <c r="M18" s="1"/>
  <c r="M19" s="1"/>
  <c r="K18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I17"/>
  <c r="J17" s="1"/>
  <c r="D20"/>
  <c r="E19"/>
  <c r="G19" s="1"/>
  <c r="H19" s="1"/>
  <c r="N19"/>
  <c r="G11" i="28"/>
  <c r="H11" s="1"/>
  <c r="D2" i="25"/>
  <c r="G16"/>
  <c r="H16" s="1"/>
  <c r="G24"/>
  <c r="H24" s="1"/>
  <c r="G32"/>
  <c r="H32" s="1"/>
  <c r="G40"/>
  <c r="H40" s="1"/>
  <c r="G48"/>
  <c r="H48" s="1"/>
  <c r="G56"/>
  <c r="H56" s="1"/>
  <c r="G64"/>
  <c r="H64" s="1"/>
  <c r="G72"/>
  <c r="H72" s="1"/>
  <c r="G80"/>
  <c r="H80" s="1"/>
  <c r="G15"/>
  <c r="H15" s="1"/>
  <c r="G23"/>
  <c r="H23" s="1"/>
  <c r="G31"/>
  <c r="H31" s="1"/>
  <c r="G39"/>
  <c r="H39" s="1"/>
  <c r="G47"/>
  <c r="H47" s="1"/>
  <c r="G55"/>
  <c r="H55" s="1"/>
  <c r="G63"/>
  <c r="H63" s="1"/>
  <c r="G71"/>
  <c r="H71" s="1"/>
  <c r="G79"/>
  <c r="H79" s="1"/>
  <c r="AB9" i="21"/>
  <c r="G70"/>
  <c r="H70" s="1"/>
  <c r="G54"/>
  <c r="H54" s="1"/>
  <c r="G38"/>
  <c r="H38" s="1"/>
  <c r="G22"/>
  <c r="H22" s="1"/>
  <c r="G15"/>
  <c r="H15" s="1"/>
  <c r="J13" i="25"/>
  <c r="K14" s="1"/>
  <c r="G19" i="21"/>
  <c r="H19" s="1"/>
  <c r="G25"/>
  <c r="H25" s="1"/>
  <c r="G29"/>
  <c r="H29" s="1"/>
  <c r="G35"/>
  <c r="H35" s="1"/>
  <c r="G41"/>
  <c r="H41" s="1"/>
  <c r="G45"/>
  <c r="H45" s="1"/>
  <c r="G51"/>
  <c r="H51" s="1"/>
  <c r="G57"/>
  <c r="H57" s="1"/>
  <c r="G61"/>
  <c r="H61" s="1"/>
  <c r="G67"/>
  <c r="H67" s="1"/>
  <c r="G73"/>
  <c r="H73" s="1"/>
  <c r="G77"/>
  <c r="H77" s="1"/>
  <c r="D2"/>
  <c r="G18"/>
  <c r="H18" s="1"/>
  <c r="G26"/>
  <c r="H26" s="1"/>
  <c r="G34"/>
  <c r="H34" s="1"/>
  <c r="G42"/>
  <c r="H42" s="1"/>
  <c r="G50"/>
  <c r="H50" s="1"/>
  <c r="G58"/>
  <c r="H58" s="1"/>
  <c r="G66"/>
  <c r="H66" s="1"/>
  <c r="G74"/>
  <c r="H74" s="1"/>
  <c r="F16" i="18"/>
  <c r="G17" i="28"/>
  <c r="H17" s="1"/>
  <c r="G14"/>
  <c r="H14" s="1"/>
  <c r="G16"/>
  <c r="H16" s="1"/>
  <c r="G62" i="26"/>
  <c r="H62" s="1"/>
  <c r="G30"/>
  <c r="H30" s="1"/>
  <c r="G69"/>
  <c r="H69" s="1"/>
  <c r="G21"/>
  <c r="H21" s="1"/>
  <c r="G70"/>
  <c r="H70" s="1"/>
  <c r="G54"/>
  <c r="H54" s="1"/>
  <c r="G38"/>
  <c r="H38" s="1"/>
  <c r="G22"/>
  <c r="H22" s="1"/>
  <c r="G77"/>
  <c r="H77" s="1"/>
  <c r="G61"/>
  <c r="H61" s="1"/>
  <c r="G45"/>
  <c r="H45" s="1"/>
  <c r="G29"/>
  <c r="H29" s="1"/>
  <c r="G13"/>
  <c r="H13" s="1"/>
  <c r="G78"/>
  <c r="H78" s="1"/>
  <c r="G46"/>
  <c r="H46" s="1"/>
  <c r="G14"/>
  <c r="H14" s="1"/>
  <c r="G53"/>
  <c r="H53" s="1"/>
  <c r="G37"/>
  <c r="H37" s="1"/>
  <c r="G64" i="23"/>
  <c r="H64" s="1"/>
  <c r="G34"/>
  <c r="H34" s="1"/>
  <c r="G69"/>
  <c r="H69" s="1"/>
  <c r="G33"/>
  <c r="H33" s="1"/>
  <c r="G70"/>
  <c r="H70" s="1"/>
  <c r="G54"/>
  <c r="H54" s="1"/>
  <c r="G44"/>
  <c r="H44" s="1"/>
  <c r="G30"/>
  <c r="H30" s="1"/>
  <c r="G75"/>
  <c r="H75" s="1"/>
  <c r="G55"/>
  <c r="H55" s="1"/>
  <c r="G43"/>
  <c r="H43" s="1"/>
  <c r="G27"/>
  <c r="H27" s="1"/>
  <c r="G11"/>
  <c r="H11" s="1"/>
  <c r="G80"/>
  <c r="H80" s="1"/>
  <c r="G48"/>
  <c r="H48" s="1"/>
  <c r="G81"/>
  <c r="H81" s="1"/>
  <c r="G49"/>
  <c r="H49" s="1"/>
  <c r="G17"/>
  <c r="H17" s="1"/>
  <c r="AB12" i="24"/>
  <c r="G69" i="28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1" i="25"/>
  <c r="H81" s="1"/>
  <c r="G49"/>
  <c r="H49" s="1"/>
  <c r="G17"/>
  <c r="H17" s="1"/>
  <c r="G54"/>
  <c r="H54" s="1"/>
  <c r="G22"/>
  <c r="H22" s="1"/>
  <c r="G73"/>
  <c r="H73" s="1"/>
  <c r="G57"/>
  <c r="H57" s="1"/>
  <c r="G41"/>
  <c r="H41" s="1"/>
  <c r="G25"/>
  <c r="H25" s="1"/>
  <c r="G76"/>
  <c r="H76" s="1"/>
  <c r="G60"/>
  <c r="H60" s="1"/>
  <c r="G44"/>
  <c r="H44" s="1"/>
  <c r="G28"/>
  <c r="H28" s="1"/>
  <c r="G12"/>
  <c r="H12" s="1"/>
  <c r="G65"/>
  <c r="H65" s="1"/>
  <c r="G33"/>
  <c r="H33" s="1"/>
  <c r="AB9"/>
  <c r="G70"/>
  <c r="H70" s="1"/>
  <c r="G38"/>
  <c r="H38" s="1"/>
  <c r="J11"/>
  <c r="K12" s="1"/>
  <c r="G52" i="21"/>
  <c r="H52" s="1"/>
  <c r="G20"/>
  <c r="H20" s="1"/>
  <c r="G55"/>
  <c r="H55" s="1"/>
  <c r="G23"/>
  <c r="H23" s="1"/>
  <c r="J10"/>
  <c r="K11" s="1"/>
  <c r="G78"/>
  <c r="H78" s="1"/>
  <c r="G62"/>
  <c r="H62" s="1"/>
  <c r="G46"/>
  <c r="H46" s="1"/>
  <c r="G30"/>
  <c r="H30" s="1"/>
  <c r="G14"/>
  <c r="H14" s="1"/>
  <c r="G81"/>
  <c r="H81" s="1"/>
  <c r="G65"/>
  <c r="H65" s="1"/>
  <c r="G49"/>
  <c r="H49" s="1"/>
  <c r="G33"/>
  <c r="H33" s="1"/>
  <c r="G17"/>
  <c r="H17" s="1"/>
  <c r="G68"/>
  <c r="H68" s="1"/>
  <c r="G36"/>
  <c r="H36" s="1"/>
  <c r="G10"/>
  <c r="H10" s="1"/>
  <c r="G71"/>
  <c r="H71" s="1"/>
  <c r="G39"/>
  <c r="H39" s="1"/>
  <c r="G13"/>
  <c r="H13" s="1"/>
  <c r="I14" i="28"/>
  <c r="G81" i="27"/>
  <c r="H81" s="1"/>
  <c r="G79"/>
  <c r="H79" s="1"/>
  <c r="G77"/>
  <c r="H77" s="1"/>
  <c r="G75"/>
  <c r="H75" s="1"/>
  <c r="G73"/>
  <c r="H73" s="1"/>
  <c r="G71"/>
  <c r="H71" s="1"/>
  <c r="G69"/>
  <c r="H69" s="1"/>
  <c r="G67"/>
  <c r="H67" s="1"/>
  <c r="G65"/>
  <c r="H65" s="1"/>
  <c r="G63"/>
  <c r="H63" s="1"/>
  <c r="G61"/>
  <c r="H61" s="1"/>
  <c r="G59"/>
  <c r="H59" s="1"/>
  <c r="G57"/>
  <c r="H57" s="1"/>
  <c r="G55"/>
  <c r="H55" s="1"/>
  <c r="G53"/>
  <c r="H53" s="1"/>
  <c r="G51"/>
  <c r="H51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3"/>
  <c r="H33" s="1"/>
  <c r="G31"/>
  <c r="H31" s="1"/>
  <c r="G29"/>
  <c r="H29" s="1"/>
  <c r="G27"/>
  <c r="H27" s="1"/>
  <c r="G25"/>
  <c r="H25" s="1"/>
  <c r="G23"/>
  <c r="H23" s="1"/>
  <c r="G21"/>
  <c r="H21" s="1"/>
  <c r="G19"/>
  <c r="H19" s="1"/>
  <c r="G17"/>
  <c r="H17" s="1"/>
  <c r="G15"/>
  <c r="H15" s="1"/>
  <c r="G13"/>
  <c r="H13" s="1"/>
  <c r="G11"/>
  <c r="H11" s="1"/>
  <c r="D2"/>
  <c r="G80"/>
  <c r="H80" s="1"/>
  <c r="G78"/>
  <c r="H78" s="1"/>
  <c r="G76"/>
  <c r="H76" s="1"/>
  <c r="G74"/>
  <c r="H74" s="1"/>
  <c r="G72"/>
  <c r="H72" s="1"/>
  <c r="G70"/>
  <c r="H70" s="1"/>
  <c r="G68"/>
  <c r="H68" s="1"/>
  <c r="G66"/>
  <c r="H66" s="1"/>
  <c r="G64"/>
  <c r="H64" s="1"/>
  <c r="G62"/>
  <c r="H62" s="1"/>
  <c r="G60"/>
  <c r="H60" s="1"/>
  <c r="G58"/>
  <c r="H58" s="1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2"/>
  <c r="H32" s="1"/>
  <c r="G30"/>
  <c r="H30" s="1"/>
  <c r="G28"/>
  <c r="H28" s="1"/>
  <c r="G26"/>
  <c r="H26" s="1"/>
  <c r="G24"/>
  <c r="H24" s="1"/>
  <c r="G22"/>
  <c r="H22" s="1"/>
  <c r="G20"/>
  <c r="H20" s="1"/>
  <c r="G18"/>
  <c r="H18" s="1"/>
  <c r="G16"/>
  <c r="H16" s="1"/>
  <c r="G14"/>
  <c r="H14" s="1"/>
  <c r="G12"/>
  <c r="H12" s="1"/>
  <c r="G10"/>
  <c r="H10" s="1"/>
  <c r="J10" i="26"/>
  <c r="K11" s="1"/>
  <c r="I11"/>
  <c r="H17" i="8"/>
  <c r="H18"/>
  <c r="J10" i="22"/>
  <c r="K11" s="1"/>
  <c r="G76"/>
  <c r="H76" s="1"/>
  <c r="G74"/>
  <c r="H74" s="1"/>
  <c r="G68"/>
  <c r="H68" s="1"/>
  <c r="G66"/>
  <c r="H66" s="1"/>
  <c r="G60"/>
  <c r="H60" s="1"/>
  <c r="G58"/>
  <c r="H58" s="1"/>
  <c r="G52"/>
  <c r="H52" s="1"/>
  <c r="G50"/>
  <c r="H50" s="1"/>
  <c r="G44"/>
  <c r="H44" s="1"/>
  <c r="G42"/>
  <c r="H42" s="1"/>
  <c r="G78"/>
  <c r="H78" s="1"/>
  <c r="G72"/>
  <c r="H72" s="1"/>
  <c r="G62"/>
  <c r="H62" s="1"/>
  <c r="G56"/>
  <c r="H56" s="1"/>
  <c r="G46"/>
  <c r="H46" s="1"/>
  <c r="G40"/>
  <c r="H40" s="1"/>
  <c r="G38"/>
  <c r="H38" s="1"/>
  <c r="G32"/>
  <c r="H32" s="1"/>
  <c r="G30"/>
  <c r="H30" s="1"/>
  <c r="G24"/>
  <c r="H24" s="1"/>
  <c r="G22"/>
  <c r="H22" s="1"/>
  <c r="G16"/>
  <c r="H16" s="1"/>
  <c r="G14"/>
  <c r="H14" s="1"/>
  <c r="D2"/>
  <c r="J11"/>
  <c r="K12" s="1"/>
  <c r="G73"/>
  <c r="H73" s="1"/>
  <c r="G67"/>
  <c r="H67" s="1"/>
  <c r="G57"/>
  <c r="H57" s="1"/>
  <c r="G51"/>
  <c r="H51" s="1"/>
  <c r="G41"/>
  <c r="H41" s="1"/>
  <c r="G35"/>
  <c r="H35" s="1"/>
  <c r="G25"/>
  <c r="H25" s="1"/>
  <c r="G19"/>
  <c r="H19" s="1"/>
  <c r="G80"/>
  <c r="H80" s="1"/>
  <c r="G70"/>
  <c r="H70" s="1"/>
  <c r="G48"/>
  <c r="H48" s="1"/>
  <c r="G34"/>
  <c r="H34" s="1"/>
  <c r="G28"/>
  <c r="H28" s="1"/>
  <c r="G18"/>
  <c r="H18" s="1"/>
  <c r="G12"/>
  <c r="H12" s="1"/>
  <c r="AB12"/>
  <c r="G79"/>
  <c r="H79" s="1"/>
  <c r="G75"/>
  <c r="H75" s="1"/>
  <c r="G69"/>
  <c r="H69" s="1"/>
  <c r="G63"/>
  <c r="H63" s="1"/>
  <c r="G59"/>
  <c r="H59" s="1"/>
  <c r="G53"/>
  <c r="H53" s="1"/>
  <c r="G47"/>
  <c r="H47" s="1"/>
  <c r="G43"/>
  <c r="H43" s="1"/>
  <c r="G37"/>
  <c r="H37" s="1"/>
  <c r="G31"/>
  <c r="H31" s="1"/>
  <c r="G27"/>
  <c r="H27" s="1"/>
  <c r="G21"/>
  <c r="H21" s="1"/>
  <c r="G15"/>
  <c r="H15" s="1"/>
  <c r="G11"/>
  <c r="H11" s="1"/>
  <c r="G54"/>
  <c r="H54" s="1"/>
  <c r="G36"/>
  <c r="H36" s="1"/>
  <c r="G20"/>
  <c r="H20" s="1"/>
  <c r="G10"/>
  <c r="H10" s="1"/>
  <c r="G77"/>
  <c r="H77" s="1"/>
  <c r="G65"/>
  <c r="H65" s="1"/>
  <c r="G55"/>
  <c r="H55" s="1"/>
  <c r="G45"/>
  <c r="H45" s="1"/>
  <c r="G33"/>
  <c r="H33" s="1"/>
  <c r="G23"/>
  <c r="H23" s="1"/>
  <c r="G13"/>
  <c r="H13" s="1"/>
  <c r="G64"/>
  <c r="H64" s="1"/>
  <c r="G26"/>
  <c r="H26" s="1"/>
  <c r="G81"/>
  <c r="H81" s="1"/>
  <c r="G71"/>
  <c r="H71" s="1"/>
  <c r="G61"/>
  <c r="H61" s="1"/>
  <c r="G49"/>
  <c r="H49" s="1"/>
  <c r="G39"/>
  <c r="H39" s="1"/>
  <c r="G29"/>
  <c r="H29" s="1"/>
  <c r="G17"/>
  <c r="H17" s="1"/>
  <c r="F24" i="18"/>
  <c r="F20"/>
  <c r="J14" i="22"/>
  <c r="I15"/>
  <c r="I17" i="24"/>
  <c r="J16"/>
  <c r="K17" s="1"/>
  <c r="J11" i="28"/>
  <c r="AB9" i="22"/>
  <c r="J12"/>
  <c r="K13" s="1"/>
  <c r="M14" i="23"/>
  <c r="J10" i="27"/>
  <c r="I11"/>
  <c r="AB9" i="24"/>
  <c r="G76"/>
  <c r="H76" s="1"/>
  <c r="G74"/>
  <c r="H74" s="1"/>
  <c r="G68"/>
  <c r="H68" s="1"/>
  <c r="G66"/>
  <c r="H66" s="1"/>
  <c r="G60"/>
  <c r="H60" s="1"/>
  <c r="G58"/>
  <c r="H58" s="1"/>
  <c r="G52"/>
  <c r="H52" s="1"/>
  <c r="G50"/>
  <c r="H50" s="1"/>
  <c r="G44"/>
  <c r="H44" s="1"/>
  <c r="G42"/>
  <c r="H42" s="1"/>
  <c r="G36"/>
  <c r="H36" s="1"/>
  <c r="G34"/>
  <c r="H34" s="1"/>
  <c r="G28"/>
  <c r="H28" s="1"/>
  <c r="G26"/>
  <c r="H26" s="1"/>
  <c r="G20"/>
  <c r="H20" s="1"/>
  <c r="G18"/>
  <c r="H18" s="1"/>
  <c r="G12"/>
  <c r="H12" s="1"/>
  <c r="G10"/>
  <c r="H10" s="1"/>
  <c r="G81"/>
  <c r="H81" s="1"/>
  <c r="G77"/>
  <c r="H77" s="1"/>
  <c r="G75"/>
  <c r="H75" s="1"/>
  <c r="G71"/>
  <c r="H71" s="1"/>
  <c r="G65"/>
  <c r="H65" s="1"/>
  <c r="G61"/>
  <c r="H61" s="1"/>
  <c r="G59"/>
  <c r="H59" s="1"/>
  <c r="G55"/>
  <c r="H55" s="1"/>
  <c r="G49"/>
  <c r="H49" s="1"/>
  <c r="G45"/>
  <c r="H45" s="1"/>
  <c r="G43"/>
  <c r="H43" s="1"/>
  <c r="G39"/>
  <c r="H39" s="1"/>
  <c r="G33"/>
  <c r="H33" s="1"/>
  <c r="G29"/>
  <c r="H29" s="1"/>
  <c r="G27"/>
  <c r="H27" s="1"/>
  <c r="G23"/>
  <c r="H23" s="1"/>
  <c r="G17"/>
  <c r="H17" s="1"/>
  <c r="G13"/>
  <c r="H13" s="1"/>
  <c r="G11"/>
  <c r="H11" s="1"/>
  <c r="J10"/>
  <c r="K11" s="1"/>
  <c r="G80"/>
  <c r="H80" s="1"/>
  <c r="G70"/>
  <c r="H70" s="1"/>
  <c r="G64"/>
  <c r="H64" s="1"/>
  <c r="G54"/>
  <c r="H54" s="1"/>
  <c r="G48"/>
  <c r="H48" s="1"/>
  <c r="G38"/>
  <c r="H38" s="1"/>
  <c r="G32"/>
  <c r="H32" s="1"/>
  <c r="G22"/>
  <c r="H22" s="1"/>
  <c r="G16"/>
  <c r="H16" s="1"/>
  <c r="G69"/>
  <c r="H69" s="1"/>
  <c r="G63"/>
  <c r="H63" s="1"/>
  <c r="G57"/>
  <c r="H57" s="1"/>
  <c r="G51"/>
  <c r="H51" s="1"/>
  <c r="G37"/>
  <c r="H37" s="1"/>
  <c r="G31"/>
  <c r="H31" s="1"/>
  <c r="G25"/>
  <c r="H25" s="1"/>
  <c r="G19"/>
  <c r="H19" s="1"/>
  <c r="J12"/>
  <c r="K13" s="1"/>
  <c r="G78"/>
  <c r="H78" s="1"/>
  <c r="G56"/>
  <c r="H56" s="1"/>
  <c r="G46"/>
  <c r="H46" s="1"/>
  <c r="G24"/>
  <c r="H24" s="1"/>
  <c r="G14"/>
  <c r="H14" s="1"/>
  <c r="G79"/>
  <c r="H79" s="1"/>
  <c r="G67"/>
  <c r="H67" s="1"/>
  <c r="G53"/>
  <c r="H53" s="1"/>
  <c r="G41"/>
  <c r="H41" s="1"/>
  <c r="G15"/>
  <c r="H15" s="1"/>
  <c r="J14"/>
  <c r="K15" s="1"/>
  <c r="G72"/>
  <c r="H72" s="1"/>
  <c r="G30"/>
  <c r="H30" s="1"/>
  <c r="D2"/>
  <c r="G47"/>
  <c r="H47" s="1"/>
  <c r="G21"/>
  <c r="H21" s="1"/>
  <c r="J13"/>
  <c r="K14" s="1"/>
  <c r="G62"/>
  <c r="H62" s="1"/>
  <c r="G40"/>
  <c r="H40" s="1"/>
  <c r="G73"/>
  <c r="H73" s="1"/>
  <c r="G35"/>
  <c r="H35" s="1"/>
  <c r="J11"/>
  <c r="K12" s="1"/>
  <c r="J14" i="25"/>
  <c r="K15" s="1"/>
  <c r="I15"/>
  <c r="I13" i="21"/>
  <c r="J12"/>
  <c r="K13" s="1"/>
  <c r="J14" i="23"/>
  <c r="I15"/>
  <c r="M11"/>
  <c r="J13" i="22"/>
  <c r="K14" s="1"/>
  <c r="J15" i="24"/>
  <c r="K16" s="1"/>
  <c r="M15" i="23" l="1"/>
  <c r="K15"/>
  <c r="M15" i="22"/>
  <c r="K15"/>
  <c r="M12" i="23"/>
  <c r="K12"/>
  <c r="K11" i="27"/>
  <c r="K12" i="21"/>
  <c r="K13" i="25"/>
  <c r="M13" s="1"/>
  <c r="AC12" i="28"/>
  <c r="AB12" i="27"/>
  <c r="F2"/>
  <c r="K10" s="1"/>
  <c r="AB9"/>
  <c r="AC9" i="28"/>
  <c r="F2"/>
  <c r="M14" i="25"/>
  <c r="M14" i="22"/>
  <c r="J10" i="28"/>
  <c r="J13"/>
  <c r="M11" i="21"/>
  <c r="G10" i="28"/>
  <c r="H10" s="1"/>
  <c r="G18"/>
  <c r="H18" s="1"/>
  <c r="G19"/>
  <c r="H19" s="1"/>
  <c r="M13" i="23"/>
  <c r="M11" i="25"/>
  <c r="M13" i="21"/>
  <c r="M12"/>
  <c r="M11" i="26"/>
  <c r="M15" i="25"/>
  <c r="M12"/>
  <c r="M14" i="24"/>
  <c r="M15"/>
  <c r="M13" i="22"/>
  <c r="G18" i="31"/>
  <c r="H18" s="1"/>
  <c r="L18"/>
  <c r="O18"/>
  <c r="K19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M20"/>
  <c r="D20"/>
  <c r="N19"/>
  <c r="E19"/>
  <c r="I18" i="30"/>
  <c r="J18" s="1"/>
  <c r="L18" s="1"/>
  <c r="G18"/>
  <c r="H18" s="1"/>
  <c r="O18"/>
  <c r="G17" i="29"/>
  <c r="H17" s="1"/>
  <c r="M19" i="30"/>
  <c r="E19"/>
  <c r="D20"/>
  <c r="N19"/>
  <c r="M16" i="24"/>
  <c r="M12"/>
  <c r="M13"/>
  <c r="M11"/>
  <c r="J19" i="29"/>
  <c r="O19"/>
  <c r="D21"/>
  <c r="N20"/>
  <c r="E20"/>
  <c r="G20" s="1"/>
  <c r="H20" s="1"/>
  <c r="M21"/>
  <c r="G18"/>
  <c r="H18" s="1"/>
  <c r="J12" i="28"/>
  <c r="G12"/>
  <c r="H12" s="1"/>
  <c r="I18" i="8"/>
  <c r="O18" s="1"/>
  <c r="O17"/>
  <c r="M20"/>
  <c r="L17"/>
  <c r="E20"/>
  <c r="G20" s="1"/>
  <c r="D21"/>
  <c r="N20"/>
  <c r="I14" i="21"/>
  <c r="J13"/>
  <c r="J15" i="25"/>
  <c r="I16"/>
  <c r="M10" i="26"/>
  <c r="F22" i="18"/>
  <c r="J17" i="24"/>
  <c r="I18"/>
  <c r="M10" i="25"/>
  <c r="F18" i="18"/>
  <c r="F28"/>
  <c r="I15" i="28"/>
  <c r="J14"/>
  <c r="M12" i="22"/>
  <c r="J15" i="23"/>
  <c r="I16"/>
  <c r="J11" i="27"/>
  <c r="K12" s="1"/>
  <c r="I12"/>
  <c r="J15" i="22"/>
  <c r="I16"/>
  <c r="M10" i="23"/>
  <c r="J11" i="26"/>
  <c r="I12"/>
  <c r="M17" i="24"/>
  <c r="M11" i="22"/>
  <c r="M12" i="26" l="1"/>
  <c r="K12"/>
  <c r="M14" i="21"/>
  <c r="K14"/>
  <c r="M16" i="22"/>
  <c r="K16"/>
  <c r="M16" i="23"/>
  <c r="K16"/>
  <c r="M18" i="24"/>
  <c r="K18"/>
  <c r="M16" i="25"/>
  <c r="K16"/>
  <c r="M12" i="27"/>
  <c r="M11"/>
  <c r="K10" i="28"/>
  <c r="M10" s="1"/>
  <c r="K12"/>
  <c r="M12" s="1"/>
  <c r="K15"/>
  <c r="M15" s="1"/>
  <c r="K13"/>
  <c r="M13" s="1"/>
  <c r="K14"/>
  <c r="K11"/>
  <c r="M11" s="1"/>
  <c r="M14"/>
  <c r="M10" i="21"/>
  <c r="G19" i="30"/>
  <c r="H19" s="1"/>
  <c r="G19" i="31"/>
  <c r="H19" s="1"/>
  <c r="I19" i="8"/>
  <c r="J19" s="1"/>
  <c r="J18"/>
  <c r="D21" i="31"/>
  <c r="N20"/>
  <c r="E20"/>
  <c r="I19"/>
  <c r="J19" s="1"/>
  <c r="E20" i="30"/>
  <c r="D21"/>
  <c r="N20"/>
  <c r="M20"/>
  <c r="M21" s="1"/>
  <c r="I19"/>
  <c r="J19" s="1"/>
  <c r="D22" i="29"/>
  <c r="N21"/>
  <c r="E21"/>
  <c r="G21" s="1"/>
  <c r="H21" s="1"/>
  <c r="I20"/>
  <c r="M22"/>
  <c r="M21" i="8"/>
  <c r="I20"/>
  <c r="J20" s="1"/>
  <c r="O19"/>
  <c r="L18"/>
  <c r="H20"/>
  <c r="D22"/>
  <c r="N21"/>
  <c r="E21"/>
  <c r="G21" s="1"/>
  <c r="I17" i="22"/>
  <c r="J16"/>
  <c r="J18" i="24"/>
  <c r="I19"/>
  <c r="I16" i="28"/>
  <c r="J15"/>
  <c r="I15" i="21"/>
  <c r="J14"/>
  <c r="I13" i="26"/>
  <c r="J12"/>
  <c r="J12" i="27"/>
  <c r="I13"/>
  <c r="I17" i="23"/>
  <c r="J16"/>
  <c r="M10" i="27"/>
  <c r="M10" i="22"/>
  <c r="M10" i="24"/>
  <c r="I17" i="25"/>
  <c r="J16"/>
  <c r="K17" i="23" l="1"/>
  <c r="M17" s="1"/>
  <c r="K13" i="26"/>
  <c r="M13" s="1"/>
  <c r="K15" i="21"/>
  <c r="M15" s="1"/>
  <c r="K17" i="22"/>
  <c r="M17" s="1"/>
  <c r="K17" i="25"/>
  <c r="M17" s="1"/>
  <c r="K13" i="27"/>
  <c r="M13" s="1"/>
  <c r="K19" i="24"/>
  <c r="M19" s="1"/>
  <c r="K16" i="28"/>
  <c r="M16" s="1"/>
  <c r="G20" i="30"/>
  <c r="H20" s="1"/>
  <c r="G20" i="31"/>
  <c r="H20" s="1"/>
  <c r="O20" i="8"/>
  <c r="D22" i="31"/>
  <c r="N21"/>
  <c r="E21"/>
  <c r="I20"/>
  <c r="J20" s="1"/>
  <c r="O19"/>
  <c r="M21"/>
  <c r="M22" s="1"/>
  <c r="I20" i="30"/>
  <c r="J20" s="1"/>
  <c r="O19"/>
  <c r="E21"/>
  <c r="D22"/>
  <c r="N21"/>
  <c r="M22"/>
  <c r="J20" i="29"/>
  <c r="I21"/>
  <c r="O20"/>
  <c r="D23"/>
  <c r="N22"/>
  <c r="E22"/>
  <c r="G22" s="1"/>
  <c r="H22" s="1"/>
  <c r="M23"/>
  <c r="M22" i="8"/>
  <c r="I21"/>
  <c r="J21" s="1"/>
  <c r="H21"/>
  <c r="D23"/>
  <c r="E22"/>
  <c r="G22" s="1"/>
  <c r="N22"/>
  <c r="O21"/>
  <c r="J13" i="27"/>
  <c r="I14"/>
  <c r="J15" i="21"/>
  <c r="I16"/>
  <c r="I17" i="28"/>
  <c r="J16"/>
  <c r="J17" i="22"/>
  <c r="I18"/>
  <c r="J17" i="25"/>
  <c r="I18"/>
  <c r="J17" i="23"/>
  <c r="I18"/>
  <c r="I14" i="26"/>
  <c r="J13"/>
  <c r="J19" i="24"/>
  <c r="I20"/>
  <c r="M14" i="26" l="1"/>
  <c r="K14"/>
  <c r="M20" i="24"/>
  <c r="K20"/>
  <c r="M18" i="23"/>
  <c r="K18"/>
  <c r="M18" i="25"/>
  <c r="K18"/>
  <c r="M18" i="22"/>
  <c r="K18"/>
  <c r="M16" i="21"/>
  <c r="K16"/>
  <c r="M14" i="27"/>
  <c r="K14"/>
  <c r="K17" i="28"/>
  <c r="M17" s="1"/>
  <c r="G21" i="30"/>
  <c r="H21" s="1"/>
  <c r="G21" i="31"/>
  <c r="H21" s="1"/>
  <c r="I21"/>
  <c r="J21" s="1"/>
  <c r="O20"/>
  <c r="D23"/>
  <c r="N22"/>
  <c r="E22"/>
  <c r="M23"/>
  <c r="E22" i="30"/>
  <c r="D23"/>
  <c r="N22"/>
  <c r="I21"/>
  <c r="J21" s="1"/>
  <c r="O20"/>
  <c r="M23"/>
  <c r="D24" i="29"/>
  <c r="N23"/>
  <c r="E23"/>
  <c r="G23" s="1"/>
  <c r="H23" s="1"/>
  <c r="J21"/>
  <c r="I22"/>
  <c r="O21"/>
  <c r="M23" i="8"/>
  <c r="I22"/>
  <c r="J22" s="1"/>
  <c r="N23"/>
  <c r="E23"/>
  <c r="G23" s="1"/>
  <c r="D24"/>
  <c r="O22"/>
  <c r="H22"/>
  <c r="I18" i="28"/>
  <c r="J17"/>
  <c r="J14" i="26"/>
  <c r="I15"/>
  <c r="I21" i="24"/>
  <c r="J20"/>
  <c r="J18" i="23"/>
  <c r="I19"/>
  <c r="J18" i="25"/>
  <c r="I19"/>
  <c r="J18" i="22"/>
  <c r="I19"/>
  <c r="J16" i="21"/>
  <c r="I17"/>
  <c r="J14" i="27"/>
  <c r="I15"/>
  <c r="K15" l="1"/>
  <c r="M15" s="1"/>
  <c r="K19" i="22"/>
  <c r="M19" s="1"/>
  <c r="K19" i="23"/>
  <c r="M19" s="1"/>
  <c r="K15" i="26"/>
  <c r="M15" s="1"/>
  <c r="K17" i="21"/>
  <c r="M17" s="1"/>
  <c r="K19" i="25"/>
  <c r="M19" s="1"/>
  <c r="K21" i="24"/>
  <c r="M21" s="1"/>
  <c r="K18" i="28"/>
  <c r="M18" s="1"/>
  <c r="G22" i="30"/>
  <c r="H22" s="1"/>
  <c r="G22" i="31"/>
  <c r="H22" s="1"/>
  <c r="D24"/>
  <c r="M24" s="1"/>
  <c r="N23"/>
  <c r="E23"/>
  <c r="I22"/>
  <c r="J22" s="1"/>
  <c r="O21"/>
  <c r="I22" i="30"/>
  <c r="J22" s="1"/>
  <c r="O21"/>
  <c r="E23"/>
  <c r="D24"/>
  <c r="M24" s="1"/>
  <c r="N23"/>
  <c r="J22" i="29"/>
  <c r="I23"/>
  <c r="O22"/>
  <c r="D25"/>
  <c r="N24"/>
  <c r="E24"/>
  <c r="G24" s="1"/>
  <c r="H24" s="1"/>
  <c r="M24"/>
  <c r="M24" i="8"/>
  <c r="I23"/>
  <c r="J23" s="1"/>
  <c r="D25"/>
  <c r="N24"/>
  <c r="E24"/>
  <c r="G24" s="1"/>
  <c r="O23"/>
  <c r="H23"/>
  <c r="J15" i="27"/>
  <c r="I16"/>
  <c r="J17" i="21"/>
  <c r="I18"/>
  <c r="J19" i="22"/>
  <c r="I20"/>
  <c r="J19" i="25"/>
  <c r="I20"/>
  <c r="J19" i="23"/>
  <c r="I20"/>
  <c r="J15" i="26"/>
  <c r="I16"/>
  <c r="J21" i="24"/>
  <c r="I22"/>
  <c r="I19" i="28"/>
  <c r="J18"/>
  <c r="M22" i="24" l="1"/>
  <c r="K22"/>
  <c r="M16" i="26"/>
  <c r="K16"/>
  <c r="M20" i="23"/>
  <c r="K20"/>
  <c r="M20" i="25"/>
  <c r="K20"/>
  <c r="M20" i="22"/>
  <c r="K20"/>
  <c r="M18" i="21"/>
  <c r="K18"/>
  <c r="M16" i="27"/>
  <c r="K16"/>
  <c r="K19" i="28"/>
  <c r="M19" s="1"/>
  <c r="G23" i="30"/>
  <c r="H23" s="1"/>
  <c r="G23" i="31"/>
  <c r="H23" s="1"/>
  <c r="M25" i="29"/>
  <c r="I23" i="31"/>
  <c r="J23" s="1"/>
  <c r="O22"/>
  <c r="D25"/>
  <c r="N24"/>
  <c r="E24"/>
  <c r="E24" i="30"/>
  <c r="D25"/>
  <c r="N24"/>
  <c r="I23"/>
  <c r="J23" s="1"/>
  <c r="O22"/>
  <c r="D26" i="29"/>
  <c r="N25"/>
  <c r="E25"/>
  <c r="G25" s="1"/>
  <c r="H25" s="1"/>
  <c r="J23"/>
  <c r="I24"/>
  <c r="O23"/>
  <c r="M26"/>
  <c r="M25" i="8"/>
  <c r="I24"/>
  <c r="J24" s="1"/>
  <c r="H24"/>
  <c r="D26"/>
  <c r="N25"/>
  <c r="E25"/>
  <c r="G25" s="1"/>
  <c r="I20" i="28"/>
  <c r="J19"/>
  <c r="J22" i="24"/>
  <c r="I23"/>
  <c r="J16" i="26"/>
  <c r="I17"/>
  <c r="I21" i="23"/>
  <c r="J20"/>
  <c r="I21" i="25"/>
  <c r="J20"/>
  <c r="I21" i="22"/>
  <c r="J20"/>
  <c r="J18" i="21"/>
  <c r="I19"/>
  <c r="J16" i="27"/>
  <c r="I17"/>
  <c r="M21" i="25" l="1"/>
  <c r="K21"/>
  <c r="M21" i="22"/>
  <c r="K21"/>
  <c r="M21" i="23"/>
  <c r="K21"/>
  <c r="M17" i="27"/>
  <c r="K17"/>
  <c r="M19" i="21"/>
  <c r="K19"/>
  <c r="M17" i="26"/>
  <c r="K17"/>
  <c r="M23" i="24"/>
  <c r="K23"/>
  <c r="K20" i="28"/>
  <c r="M20" s="1"/>
  <c r="G24" i="30"/>
  <c r="H24" s="1"/>
  <c r="G24" i="31"/>
  <c r="H24" s="1"/>
  <c r="D26"/>
  <c r="N25"/>
  <c r="E25"/>
  <c r="I24"/>
  <c r="J24" s="1"/>
  <c r="O23"/>
  <c r="M25"/>
  <c r="M26" s="1"/>
  <c r="O24" i="8"/>
  <c r="I24" i="30"/>
  <c r="J24" s="1"/>
  <c r="O23"/>
  <c r="E25"/>
  <c r="D26"/>
  <c r="N25"/>
  <c r="M25"/>
  <c r="M26" s="1"/>
  <c r="J24" i="29"/>
  <c r="I25"/>
  <c r="O24"/>
  <c r="D27"/>
  <c r="N26"/>
  <c r="E26"/>
  <c r="G26" s="1"/>
  <c r="H26" s="1"/>
  <c r="M27"/>
  <c r="M26" i="8"/>
  <c r="I25"/>
  <c r="J25" s="1"/>
  <c r="H25"/>
  <c r="E26"/>
  <c r="G26" s="1"/>
  <c r="D27"/>
  <c r="N26"/>
  <c r="J21" i="22"/>
  <c r="I22"/>
  <c r="J21" i="25"/>
  <c r="I22"/>
  <c r="J21" i="23"/>
  <c r="I22"/>
  <c r="I21" i="28"/>
  <c r="J20"/>
  <c r="J17" i="27"/>
  <c r="I18"/>
  <c r="J19" i="21"/>
  <c r="I20"/>
  <c r="J17" i="26"/>
  <c r="I18"/>
  <c r="J23" i="24"/>
  <c r="I24"/>
  <c r="M24" l="1"/>
  <c r="K24"/>
  <c r="M18" i="26"/>
  <c r="K18"/>
  <c r="M20" i="21"/>
  <c r="K20"/>
  <c r="M18" i="27"/>
  <c r="K18"/>
  <c r="M22" i="23"/>
  <c r="K22"/>
  <c r="M22" i="25"/>
  <c r="K22"/>
  <c r="M22" i="22"/>
  <c r="K22"/>
  <c r="K21" i="28"/>
  <c r="M21" s="1"/>
  <c r="G25" i="31"/>
  <c r="H25" s="1"/>
  <c r="G25" i="30"/>
  <c r="H25" s="1"/>
  <c r="I25" i="31"/>
  <c r="J25" s="1"/>
  <c r="O24"/>
  <c r="D27"/>
  <c r="M27" s="1"/>
  <c r="N26"/>
  <c r="E26"/>
  <c r="O25" i="8"/>
  <c r="E26" i="30"/>
  <c r="D27"/>
  <c r="N26"/>
  <c r="I25"/>
  <c r="J25" s="1"/>
  <c r="O24"/>
  <c r="D28" i="29"/>
  <c r="M28" s="1"/>
  <c r="N27"/>
  <c r="E27"/>
  <c r="G27" s="1"/>
  <c r="H27" s="1"/>
  <c r="J25"/>
  <c r="I26"/>
  <c r="O25"/>
  <c r="M27" i="8"/>
  <c r="I26"/>
  <c r="J26" s="1"/>
  <c r="H26"/>
  <c r="E27"/>
  <c r="G27" s="1"/>
  <c r="N27"/>
  <c r="D28"/>
  <c r="O26"/>
  <c r="I22" i="28"/>
  <c r="J21"/>
  <c r="I25" i="24"/>
  <c r="J24"/>
  <c r="J18" i="26"/>
  <c r="I19"/>
  <c r="I21" i="21"/>
  <c r="J20"/>
  <c r="J18" i="27"/>
  <c r="I19"/>
  <c r="J22" i="23"/>
  <c r="I23"/>
  <c r="J22" i="25"/>
  <c r="I23"/>
  <c r="J22" i="22"/>
  <c r="I23"/>
  <c r="M25" i="24" l="1"/>
  <c r="K25"/>
  <c r="M21" i="21"/>
  <c r="K21"/>
  <c r="M23" i="22"/>
  <c r="K23"/>
  <c r="M23" i="25"/>
  <c r="K23"/>
  <c r="M23" i="23"/>
  <c r="K23"/>
  <c r="M19" i="27"/>
  <c r="K19"/>
  <c r="M19" i="26"/>
  <c r="K19"/>
  <c r="K22" i="28"/>
  <c r="M22" s="1"/>
  <c r="G26" i="30"/>
  <c r="H26" s="1"/>
  <c r="G26" i="31"/>
  <c r="H26" s="1"/>
  <c r="D28"/>
  <c r="M28" s="1"/>
  <c r="N27"/>
  <c r="E27"/>
  <c r="I26"/>
  <c r="J26" s="1"/>
  <c r="O25"/>
  <c r="I26" i="30"/>
  <c r="J26" s="1"/>
  <c r="O25"/>
  <c r="D28"/>
  <c r="E27"/>
  <c r="N27"/>
  <c r="M27"/>
  <c r="J26" i="29"/>
  <c r="I27"/>
  <c r="O26"/>
  <c r="D29"/>
  <c r="M29" s="1"/>
  <c r="N28"/>
  <c r="E28"/>
  <c r="G28" s="1"/>
  <c r="H28" s="1"/>
  <c r="M28" i="8"/>
  <c r="I27"/>
  <c r="D29"/>
  <c r="E28"/>
  <c r="G28" s="1"/>
  <c r="N28"/>
  <c r="H27"/>
  <c r="J21" i="21"/>
  <c r="I22"/>
  <c r="J25" i="24"/>
  <c r="I26"/>
  <c r="I23" i="28"/>
  <c r="J22"/>
  <c r="J23" i="22"/>
  <c r="I24"/>
  <c r="J23" i="25"/>
  <c r="I24"/>
  <c r="J23" i="23"/>
  <c r="I24"/>
  <c r="J19" i="27"/>
  <c r="I20"/>
  <c r="J19" i="26"/>
  <c r="I20"/>
  <c r="M20" l="1"/>
  <c r="K20"/>
  <c r="M24" i="25"/>
  <c r="K24"/>
  <c r="M26" i="24"/>
  <c r="K26"/>
  <c r="M20" i="27"/>
  <c r="K20"/>
  <c r="M24" i="23"/>
  <c r="K24"/>
  <c r="M24" i="22"/>
  <c r="K24"/>
  <c r="M22" i="21"/>
  <c r="K22"/>
  <c r="K23" i="28"/>
  <c r="M23" s="1"/>
  <c r="G27" i="30"/>
  <c r="H27" s="1"/>
  <c r="G27" i="31"/>
  <c r="H27" s="1"/>
  <c r="M28" i="30"/>
  <c r="O27" i="8"/>
  <c r="J27"/>
  <c r="I27" i="31"/>
  <c r="J27" s="1"/>
  <c r="O26"/>
  <c r="D29"/>
  <c r="M29" s="1"/>
  <c r="N28"/>
  <c r="E28"/>
  <c r="E28" i="30"/>
  <c r="D29"/>
  <c r="N28"/>
  <c r="M29"/>
  <c r="I27"/>
  <c r="J27" s="1"/>
  <c r="O26"/>
  <c r="D30" i="29"/>
  <c r="N29"/>
  <c r="E29"/>
  <c r="G29" s="1"/>
  <c r="H29" s="1"/>
  <c r="J27"/>
  <c r="I28"/>
  <c r="O27"/>
  <c r="M29" i="8"/>
  <c r="I28"/>
  <c r="J28" s="1"/>
  <c r="N29"/>
  <c r="D30"/>
  <c r="E29"/>
  <c r="G29" s="1"/>
  <c r="O28"/>
  <c r="H28"/>
  <c r="I24" i="28"/>
  <c r="J23"/>
  <c r="I21" i="26"/>
  <c r="J20"/>
  <c r="J20" i="27"/>
  <c r="I21"/>
  <c r="I25" i="23"/>
  <c r="J24"/>
  <c r="I25" i="25"/>
  <c r="J24"/>
  <c r="I25" i="22"/>
  <c r="J24"/>
  <c r="J26" i="24"/>
  <c r="I27"/>
  <c r="J22" i="21"/>
  <c r="I23"/>
  <c r="K27" i="24" l="1"/>
  <c r="M27" s="1"/>
  <c r="K21" i="27"/>
  <c r="M21" s="1"/>
  <c r="K23" i="21"/>
  <c r="M23" s="1"/>
  <c r="K25" i="22"/>
  <c r="M25" s="1"/>
  <c r="K25" i="25"/>
  <c r="M25" s="1"/>
  <c r="K25" i="23"/>
  <c r="M25" s="1"/>
  <c r="K21" i="26"/>
  <c r="M21" s="1"/>
  <c r="K24" i="28"/>
  <c r="M24" s="1"/>
  <c r="G28" i="30"/>
  <c r="H28" s="1"/>
  <c r="G28" i="31"/>
  <c r="H28" s="1"/>
  <c r="D30"/>
  <c r="M30" s="1"/>
  <c r="N29"/>
  <c r="E29"/>
  <c r="I28"/>
  <c r="J28" s="1"/>
  <c r="O27"/>
  <c r="I28" i="30"/>
  <c r="J28" s="1"/>
  <c r="O27"/>
  <c r="E29"/>
  <c r="D30"/>
  <c r="N29"/>
  <c r="M30"/>
  <c r="J28" i="29"/>
  <c r="I29"/>
  <c r="O28"/>
  <c r="D31"/>
  <c r="N30"/>
  <c r="E30"/>
  <c r="G30" s="1"/>
  <c r="H30" s="1"/>
  <c r="M30"/>
  <c r="M31" s="1"/>
  <c r="M30" i="8"/>
  <c r="I29"/>
  <c r="J29" s="1"/>
  <c r="H29"/>
  <c r="D31"/>
  <c r="E30"/>
  <c r="G30" s="1"/>
  <c r="N30"/>
  <c r="J25" i="22"/>
  <c r="I26"/>
  <c r="J25" i="25"/>
  <c r="I26"/>
  <c r="J25" i="23"/>
  <c r="I26"/>
  <c r="J21" i="26"/>
  <c r="I22"/>
  <c r="I25" i="28"/>
  <c r="J24"/>
  <c r="J23" i="21"/>
  <c r="I24"/>
  <c r="J27" i="24"/>
  <c r="I28"/>
  <c r="J21" i="27"/>
  <c r="I22"/>
  <c r="K22" l="1"/>
  <c r="M22" s="1"/>
  <c r="K24" i="21"/>
  <c r="M24" s="1"/>
  <c r="K26" i="23"/>
  <c r="M26" s="1"/>
  <c r="K26" i="25"/>
  <c r="M26" s="1"/>
  <c r="K28" i="24"/>
  <c r="M28" s="1"/>
  <c r="K22" i="26"/>
  <c r="M22" s="1"/>
  <c r="K26" i="22"/>
  <c r="M26" s="1"/>
  <c r="K25" i="28"/>
  <c r="M25" s="1"/>
  <c r="G29" i="31"/>
  <c r="H29" s="1"/>
  <c r="G29" i="30"/>
  <c r="H29" s="1"/>
  <c r="I29" i="31"/>
  <c r="J29" s="1"/>
  <c r="O28"/>
  <c r="D31"/>
  <c r="M31" s="1"/>
  <c r="N30"/>
  <c r="E30"/>
  <c r="O29" i="8"/>
  <c r="E30" i="30"/>
  <c r="D31"/>
  <c r="N30"/>
  <c r="I29"/>
  <c r="J29" s="1"/>
  <c r="O28"/>
  <c r="M31"/>
  <c r="D32" i="29"/>
  <c r="N31"/>
  <c r="E31"/>
  <c r="G31" s="1"/>
  <c r="H31" s="1"/>
  <c r="J29"/>
  <c r="I30"/>
  <c r="O29"/>
  <c r="M32"/>
  <c r="M31" i="8"/>
  <c r="I30"/>
  <c r="J30" s="1"/>
  <c r="N31"/>
  <c r="D32"/>
  <c r="E31"/>
  <c r="G31" s="1"/>
  <c r="H30"/>
  <c r="I26" i="28"/>
  <c r="J25"/>
  <c r="J22" i="27"/>
  <c r="I23"/>
  <c r="I29" i="24"/>
  <c r="J28"/>
  <c r="I25" i="21"/>
  <c r="J24"/>
  <c r="J22" i="26"/>
  <c r="I23"/>
  <c r="J26" i="23"/>
  <c r="I27"/>
  <c r="J26" i="25"/>
  <c r="I27"/>
  <c r="J26" i="22"/>
  <c r="I27"/>
  <c r="M23" i="27" l="1"/>
  <c r="K23"/>
  <c r="M27" i="22"/>
  <c r="K27"/>
  <c r="M27" i="25"/>
  <c r="K27"/>
  <c r="M27" i="23"/>
  <c r="K27"/>
  <c r="M23" i="26"/>
  <c r="K23"/>
  <c r="M25" i="21"/>
  <c r="K25"/>
  <c r="M29" i="24"/>
  <c r="K29"/>
  <c r="K26" i="28"/>
  <c r="M26" s="1"/>
  <c r="G30" i="30"/>
  <c r="H30" s="1"/>
  <c r="G30" i="31"/>
  <c r="H30" s="1"/>
  <c r="D32"/>
  <c r="N31"/>
  <c r="E31"/>
  <c r="I30"/>
  <c r="J30" s="1"/>
  <c r="O29"/>
  <c r="O30" i="8"/>
  <c r="I30" i="30"/>
  <c r="J30" s="1"/>
  <c r="O29"/>
  <c r="E31"/>
  <c r="D32"/>
  <c r="N31"/>
  <c r="M32"/>
  <c r="J30" i="29"/>
  <c r="I31"/>
  <c r="O30"/>
  <c r="D33"/>
  <c r="N32"/>
  <c r="E32"/>
  <c r="G32" s="1"/>
  <c r="H32" s="1"/>
  <c r="M32" i="8"/>
  <c r="I31"/>
  <c r="J31" s="1"/>
  <c r="H31"/>
  <c r="N32"/>
  <c r="D33"/>
  <c r="E32"/>
  <c r="G32" s="1"/>
  <c r="J25" i="21"/>
  <c r="I26"/>
  <c r="J29" i="24"/>
  <c r="I30"/>
  <c r="I27" i="28"/>
  <c r="J26"/>
  <c r="J27" i="22"/>
  <c r="I28"/>
  <c r="J27" i="25"/>
  <c r="I28"/>
  <c r="J27" i="23"/>
  <c r="I28"/>
  <c r="J23" i="26"/>
  <c r="I24"/>
  <c r="J23" i="27"/>
  <c r="I24"/>
  <c r="M24" l="1"/>
  <c r="K24"/>
  <c r="M24" i="26"/>
  <c r="K24"/>
  <c r="M28" i="23"/>
  <c r="K28"/>
  <c r="M28" i="25"/>
  <c r="K28"/>
  <c r="M28" i="22"/>
  <c r="K28"/>
  <c r="M30" i="24"/>
  <c r="K30"/>
  <c r="M26" i="21"/>
  <c r="K26"/>
  <c r="K27" i="28"/>
  <c r="M27" s="1"/>
  <c r="G31" i="30"/>
  <c r="H31" s="1"/>
  <c r="G31" i="31"/>
  <c r="H31" s="1"/>
  <c r="I31"/>
  <c r="J31" s="1"/>
  <c r="O30"/>
  <c r="D33"/>
  <c r="N32"/>
  <c r="E32"/>
  <c r="M32"/>
  <c r="M33" s="1"/>
  <c r="O31" i="8"/>
  <c r="E32" i="30"/>
  <c r="D33"/>
  <c r="M33" s="1"/>
  <c r="N32"/>
  <c r="I31"/>
  <c r="J31" s="1"/>
  <c r="O30"/>
  <c r="D34" i="29"/>
  <c r="N33"/>
  <c r="E33"/>
  <c r="G33" s="1"/>
  <c r="H33" s="1"/>
  <c r="J31"/>
  <c r="I32"/>
  <c r="O31"/>
  <c r="M33"/>
  <c r="M34" s="1"/>
  <c r="M33" i="8"/>
  <c r="I32"/>
  <c r="J32" s="1"/>
  <c r="H32"/>
  <c r="O32"/>
  <c r="N33"/>
  <c r="D34"/>
  <c r="E33"/>
  <c r="G33" s="1"/>
  <c r="I28" i="28"/>
  <c r="J27"/>
  <c r="J24" i="27"/>
  <c r="I25"/>
  <c r="I25" i="26"/>
  <c r="J24"/>
  <c r="I29" i="23"/>
  <c r="J28"/>
  <c r="I29" i="25"/>
  <c r="J28"/>
  <c r="I29" i="22"/>
  <c r="J28"/>
  <c r="J30" i="24"/>
  <c r="I31"/>
  <c r="J26" i="21"/>
  <c r="I27"/>
  <c r="M29" i="25" l="1"/>
  <c r="K29"/>
  <c r="M25" i="26"/>
  <c r="K25"/>
  <c r="M29" i="22"/>
  <c r="K29"/>
  <c r="M29" i="23"/>
  <c r="K29"/>
  <c r="M27" i="21"/>
  <c r="K27"/>
  <c r="M31" i="24"/>
  <c r="K31"/>
  <c r="M25" i="27"/>
  <c r="K25"/>
  <c r="K28" i="28"/>
  <c r="M28" s="1"/>
  <c r="G32" i="30"/>
  <c r="H32" s="1"/>
  <c r="G32" i="31"/>
  <c r="H32" s="1"/>
  <c r="D34"/>
  <c r="N33"/>
  <c r="E33"/>
  <c r="I32"/>
  <c r="J32" s="1"/>
  <c r="O31"/>
  <c r="M34"/>
  <c r="I32" i="30"/>
  <c r="J32" s="1"/>
  <c r="O31"/>
  <c r="E33"/>
  <c r="D34"/>
  <c r="N33"/>
  <c r="J32" i="29"/>
  <c r="I33"/>
  <c r="O32"/>
  <c r="D35"/>
  <c r="N34"/>
  <c r="E34"/>
  <c r="G34" s="1"/>
  <c r="H34" s="1"/>
  <c r="M34" i="8"/>
  <c r="I33"/>
  <c r="J33" s="1"/>
  <c r="D35"/>
  <c r="E34"/>
  <c r="G34" s="1"/>
  <c r="N34"/>
  <c r="O33"/>
  <c r="H33"/>
  <c r="J29" i="22"/>
  <c r="I30"/>
  <c r="J29" i="25"/>
  <c r="I30"/>
  <c r="J29" i="23"/>
  <c r="I30"/>
  <c r="J25" i="26"/>
  <c r="I26"/>
  <c r="I29" i="28"/>
  <c r="J28"/>
  <c r="J27" i="21"/>
  <c r="I28"/>
  <c r="J31" i="24"/>
  <c r="I32"/>
  <c r="J25" i="27"/>
  <c r="I26"/>
  <c r="K26" l="1"/>
  <c r="M26" s="1"/>
  <c r="K32" i="24"/>
  <c r="M32" s="1"/>
  <c r="K28" i="21"/>
  <c r="M28" s="1"/>
  <c r="K26" i="26"/>
  <c r="M26" s="1"/>
  <c r="K30" i="23"/>
  <c r="M30" s="1"/>
  <c r="K30" i="25"/>
  <c r="M30" s="1"/>
  <c r="K30" i="22"/>
  <c r="M30" s="1"/>
  <c r="K29" i="28"/>
  <c r="M29" s="1"/>
  <c r="G33" i="30"/>
  <c r="H33" s="1"/>
  <c r="G33" i="31"/>
  <c r="H33" s="1"/>
  <c r="I33"/>
  <c r="J33" s="1"/>
  <c r="O32"/>
  <c r="D35"/>
  <c r="N34"/>
  <c r="E34"/>
  <c r="M35"/>
  <c r="E34" i="30"/>
  <c r="D35"/>
  <c r="N34"/>
  <c r="I33"/>
  <c r="J33" s="1"/>
  <c r="O32"/>
  <c r="M34"/>
  <c r="M35" s="1"/>
  <c r="D36" i="29"/>
  <c r="N35"/>
  <c r="E35"/>
  <c r="G35" s="1"/>
  <c r="H35" s="1"/>
  <c r="J33"/>
  <c r="I34"/>
  <c r="O33"/>
  <c r="M35"/>
  <c r="M36" s="1"/>
  <c r="M35" i="8"/>
  <c r="I34"/>
  <c r="J34" s="1"/>
  <c r="N35"/>
  <c r="D36"/>
  <c r="E35"/>
  <c r="G35" s="1"/>
  <c r="O34"/>
  <c r="H34"/>
  <c r="I30" i="28"/>
  <c r="J29"/>
  <c r="J26" i="27"/>
  <c r="I27"/>
  <c r="I33" i="24"/>
  <c r="J32"/>
  <c r="I29" i="21"/>
  <c r="J28"/>
  <c r="J26" i="26"/>
  <c r="I27"/>
  <c r="J30" i="23"/>
  <c r="I31"/>
  <c r="J30" i="25"/>
  <c r="I31"/>
  <c r="J30" i="22"/>
  <c r="I31"/>
  <c r="K31" l="1"/>
  <c r="M31" s="1"/>
  <c r="K31" i="25"/>
  <c r="M31" s="1"/>
  <c r="K31" i="23"/>
  <c r="M31" s="1"/>
  <c r="K27" i="26"/>
  <c r="M27" s="1"/>
  <c r="K27" i="27"/>
  <c r="M27" s="1"/>
  <c r="K29" i="21"/>
  <c r="M29" s="1"/>
  <c r="K33" i="24"/>
  <c r="M33" s="1"/>
  <c r="K30" i="28"/>
  <c r="M30" s="1"/>
  <c r="G34" i="30"/>
  <c r="H34" s="1"/>
  <c r="G34" i="31"/>
  <c r="H34" s="1"/>
  <c r="D36"/>
  <c r="N35"/>
  <c r="E35"/>
  <c r="I34"/>
  <c r="J34" s="1"/>
  <c r="O33"/>
  <c r="M36"/>
  <c r="I34" i="30"/>
  <c r="J34" s="1"/>
  <c r="O33"/>
  <c r="E35"/>
  <c r="D36"/>
  <c r="N35"/>
  <c r="M36"/>
  <c r="J34" i="29"/>
  <c r="I35"/>
  <c r="O34"/>
  <c r="D37"/>
  <c r="N36"/>
  <c r="E36"/>
  <c r="G36" s="1"/>
  <c r="H36" s="1"/>
  <c r="M36" i="8"/>
  <c r="I35"/>
  <c r="J35" s="1"/>
  <c r="H35"/>
  <c r="D37"/>
  <c r="E36"/>
  <c r="G36" s="1"/>
  <c r="N36"/>
  <c r="J29" i="21"/>
  <c r="I30"/>
  <c r="J33" i="24"/>
  <c r="I34"/>
  <c r="I31" i="28"/>
  <c r="J30"/>
  <c r="J31" i="22"/>
  <c r="I32"/>
  <c r="J31" i="25"/>
  <c r="I32"/>
  <c r="J31" i="23"/>
  <c r="I32"/>
  <c r="J27" i="26"/>
  <c r="I28"/>
  <c r="J27" i="27"/>
  <c r="I28"/>
  <c r="M28" l="1"/>
  <c r="K28"/>
  <c r="M32" i="23"/>
  <c r="K32"/>
  <c r="M32" i="22"/>
  <c r="K32"/>
  <c r="M28" i="26"/>
  <c r="K28"/>
  <c r="M32" i="25"/>
  <c r="K32"/>
  <c r="M34" i="24"/>
  <c r="K34"/>
  <c r="M30" i="21"/>
  <c r="K30"/>
  <c r="K31" i="28"/>
  <c r="M31" s="1"/>
  <c r="G35" i="30"/>
  <c r="H35" s="1"/>
  <c r="G35" i="31"/>
  <c r="H35" s="1"/>
  <c r="O35" i="8"/>
  <c r="I35" i="31"/>
  <c r="J35" s="1"/>
  <c r="O34"/>
  <c r="D37"/>
  <c r="M37" s="1"/>
  <c r="N36"/>
  <c r="E36"/>
  <c r="E36" i="30"/>
  <c r="D37"/>
  <c r="N36"/>
  <c r="I35"/>
  <c r="J35" s="1"/>
  <c r="O34"/>
  <c r="D38" i="29"/>
  <c r="N37"/>
  <c r="E37"/>
  <c r="G37" s="1"/>
  <c r="H37" s="1"/>
  <c r="J35"/>
  <c r="I36"/>
  <c r="O35"/>
  <c r="M37"/>
  <c r="M38" s="1"/>
  <c r="M37" i="8"/>
  <c r="I36"/>
  <c r="J36" s="1"/>
  <c r="H36"/>
  <c r="N37"/>
  <c r="D38"/>
  <c r="E37"/>
  <c r="G37" s="1"/>
  <c r="I32" i="28"/>
  <c r="J31"/>
  <c r="J28" i="27"/>
  <c r="I29"/>
  <c r="I29" i="26"/>
  <c r="J28"/>
  <c r="I33" i="23"/>
  <c r="J32"/>
  <c r="I33" i="25"/>
  <c r="J32"/>
  <c r="I33" i="22"/>
  <c r="J32"/>
  <c r="J34" i="24"/>
  <c r="I35"/>
  <c r="J30" i="21"/>
  <c r="I31"/>
  <c r="M33" i="22" l="1"/>
  <c r="K33"/>
  <c r="M33" i="23"/>
  <c r="K33"/>
  <c r="M33" i="25"/>
  <c r="K33"/>
  <c r="M29" i="26"/>
  <c r="K29"/>
  <c r="M31" i="21"/>
  <c r="K31"/>
  <c r="M35" i="24"/>
  <c r="K35"/>
  <c r="M29" i="27"/>
  <c r="K29"/>
  <c r="K32" i="28"/>
  <c r="M32" s="1"/>
  <c r="G36" i="30"/>
  <c r="H36" s="1"/>
  <c r="G36" i="31"/>
  <c r="H36" s="1"/>
  <c r="O36" i="8"/>
  <c r="D38" i="31"/>
  <c r="N37"/>
  <c r="E37"/>
  <c r="I36"/>
  <c r="J36" s="1"/>
  <c r="O35"/>
  <c r="I36" i="30"/>
  <c r="J36" s="1"/>
  <c r="O35"/>
  <c r="E37"/>
  <c r="D38"/>
  <c r="N37"/>
  <c r="M37"/>
  <c r="M38" s="1"/>
  <c r="J36" i="29"/>
  <c r="I37"/>
  <c r="O36"/>
  <c r="D39"/>
  <c r="M39" s="1"/>
  <c r="N38"/>
  <c r="E38"/>
  <c r="G38" s="1"/>
  <c r="H38" s="1"/>
  <c r="M38" i="8"/>
  <c r="I37"/>
  <c r="J37" s="1"/>
  <c r="H37"/>
  <c r="N38"/>
  <c r="D39"/>
  <c r="E38"/>
  <c r="G38" s="1"/>
  <c r="J33" i="22"/>
  <c r="I34"/>
  <c r="J33" i="25"/>
  <c r="I34"/>
  <c r="J33" i="23"/>
  <c r="I34"/>
  <c r="J29" i="26"/>
  <c r="I30"/>
  <c r="I33" i="28"/>
  <c r="J32"/>
  <c r="J31" i="21"/>
  <c r="I32"/>
  <c r="J35" i="24"/>
  <c r="I36"/>
  <c r="J29" i="27"/>
  <c r="I30"/>
  <c r="K30" l="1"/>
  <c r="M30" s="1"/>
  <c r="K36" i="24"/>
  <c r="M36" s="1"/>
  <c r="K32" i="21"/>
  <c r="M32" s="1"/>
  <c r="K30" i="26"/>
  <c r="M30" s="1"/>
  <c r="K34" i="23"/>
  <c r="M34" s="1"/>
  <c r="K34" i="25"/>
  <c r="M34" s="1"/>
  <c r="K34" i="22"/>
  <c r="M34" s="1"/>
  <c r="K33" i="28"/>
  <c r="M33" s="1"/>
  <c r="G37" i="30"/>
  <c r="H37" s="1"/>
  <c r="G37" i="31"/>
  <c r="H37" s="1"/>
  <c r="I37"/>
  <c r="J37" s="1"/>
  <c r="O36"/>
  <c r="D39"/>
  <c r="N38"/>
  <c r="E38"/>
  <c r="M38"/>
  <c r="M39" s="1"/>
  <c r="O37" i="8"/>
  <c r="E38" i="30"/>
  <c r="D39"/>
  <c r="N38"/>
  <c r="I37"/>
  <c r="J37" s="1"/>
  <c r="O36"/>
  <c r="D40" i="29"/>
  <c r="N39"/>
  <c r="E39"/>
  <c r="G39" s="1"/>
  <c r="H39" s="1"/>
  <c r="J37"/>
  <c r="I38"/>
  <c r="O37"/>
  <c r="M39" i="8"/>
  <c r="I38"/>
  <c r="J38" s="1"/>
  <c r="O38"/>
  <c r="H38"/>
  <c r="N39"/>
  <c r="E39"/>
  <c r="G39" s="1"/>
  <c r="D40"/>
  <c r="I34" i="28"/>
  <c r="J33"/>
  <c r="J30" i="27"/>
  <c r="I31"/>
  <c r="I37" i="24"/>
  <c r="J36"/>
  <c r="I33" i="21"/>
  <c r="J32"/>
  <c r="J30" i="26"/>
  <c r="I31"/>
  <c r="J34" i="23"/>
  <c r="I35"/>
  <c r="J34" i="25"/>
  <c r="I35"/>
  <c r="J34" i="22"/>
  <c r="I35"/>
  <c r="K37" i="24" l="1"/>
  <c r="M37" s="1"/>
  <c r="K35" i="22"/>
  <c r="M35" s="1"/>
  <c r="K35" i="25"/>
  <c r="M35" s="1"/>
  <c r="K35" i="23"/>
  <c r="M35" s="1"/>
  <c r="K31" i="26"/>
  <c r="M31" s="1"/>
  <c r="K31" i="27"/>
  <c r="M31" s="1"/>
  <c r="K33" i="21"/>
  <c r="M33" s="1"/>
  <c r="K34" i="28"/>
  <c r="M34" s="1"/>
  <c r="G38" i="31"/>
  <c r="H38" s="1"/>
  <c r="G38" i="30"/>
  <c r="H38" s="1"/>
  <c r="D40" i="31"/>
  <c r="N39"/>
  <c r="E39"/>
  <c r="I38"/>
  <c r="J38" s="1"/>
  <c r="O37"/>
  <c r="M40"/>
  <c r="I38" i="30"/>
  <c r="J38" s="1"/>
  <c r="O37"/>
  <c r="E39"/>
  <c r="D40"/>
  <c r="N39"/>
  <c r="M39"/>
  <c r="M40" s="1"/>
  <c r="J38" i="29"/>
  <c r="I39"/>
  <c r="O38"/>
  <c r="D41"/>
  <c r="N40"/>
  <c r="E40"/>
  <c r="G40" s="1"/>
  <c r="H40" s="1"/>
  <c r="M40"/>
  <c r="M41" s="1"/>
  <c r="M40" i="8"/>
  <c r="I39"/>
  <c r="J39" s="1"/>
  <c r="D41"/>
  <c r="E40"/>
  <c r="G40" s="1"/>
  <c r="N40"/>
  <c r="H39"/>
  <c r="J33" i="21"/>
  <c r="I34"/>
  <c r="J37" i="24"/>
  <c r="I38"/>
  <c r="I35" i="28"/>
  <c r="J34"/>
  <c r="J35" i="22"/>
  <c r="I36"/>
  <c r="J35" i="25"/>
  <c r="I36"/>
  <c r="J35" i="23"/>
  <c r="I36"/>
  <c r="J31" i="26"/>
  <c r="I32"/>
  <c r="J31" i="27"/>
  <c r="I32"/>
  <c r="M32" l="1"/>
  <c r="K32"/>
  <c r="M32" i="26"/>
  <c r="K32"/>
  <c r="M36" i="23"/>
  <c r="K36"/>
  <c r="M36" i="25"/>
  <c r="K36"/>
  <c r="M36" i="22"/>
  <c r="K36"/>
  <c r="M38" i="24"/>
  <c r="K38"/>
  <c r="M34" i="21"/>
  <c r="K34"/>
  <c r="K35" i="28"/>
  <c r="M35" s="1"/>
  <c r="G39" i="30"/>
  <c r="H39" s="1"/>
  <c r="G39" i="31"/>
  <c r="H39" s="1"/>
  <c r="I39"/>
  <c r="J39" s="1"/>
  <c r="O38"/>
  <c r="D41"/>
  <c r="N40"/>
  <c r="E40"/>
  <c r="O39" i="8"/>
  <c r="M41" i="31"/>
  <c r="E40" i="30"/>
  <c r="D41"/>
  <c r="N40"/>
  <c r="I39"/>
  <c r="J39" s="1"/>
  <c r="O38"/>
  <c r="M41"/>
  <c r="D42" i="29"/>
  <c r="N41"/>
  <c r="E41"/>
  <c r="G41" s="1"/>
  <c r="H41" s="1"/>
  <c r="J39"/>
  <c r="I40"/>
  <c r="O39"/>
  <c r="M42"/>
  <c r="M41" i="8"/>
  <c r="I40"/>
  <c r="J40" s="1"/>
  <c r="E41"/>
  <c r="G41" s="1"/>
  <c r="N41"/>
  <c r="D42"/>
  <c r="H40"/>
  <c r="I36" i="28"/>
  <c r="J35"/>
  <c r="J32" i="27"/>
  <c r="I33"/>
  <c r="I33" i="26"/>
  <c r="J32"/>
  <c r="I37" i="23"/>
  <c r="J36"/>
  <c r="I37" i="25"/>
  <c r="J36"/>
  <c r="I37" i="22"/>
  <c r="J36"/>
  <c r="J38" i="24"/>
  <c r="I39"/>
  <c r="J34" i="21"/>
  <c r="I35"/>
  <c r="K37" i="25" l="1"/>
  <c r="M37" s="1"/>
  <c r="K37" i="23"/>
  <c r="M37" s="1"/>
  <c r="K33" i="26"/>
  <c r="M33" s="1"/>
  <c r="K37" i="22"/>
  <c r="M37" s="1"/>
  <c r="K35" i="21"/>
  <c r="M35" s="1"/>
  <c r="K39" i="24"/>
  <c r="M39" s="1"/>
  <c r="K33" i="27"/>
  <c r="M33" s="1"/>
  <c r="K36" i="28"/>
  <c r="M36" s="1"/>
  <c r="G40" i="31"/>
  <c r="H40" s="1"/>
  <c r="G40" i="30"/>
  <c r="H40" s="1"/>
  <c r="D42" i="31"/>
  <c r="N41"/>
  <c r="E41"/>
  <c r="I40"/>
  <c r="J40" s="1"/>
  <c r="O39"/>
  <c r="O40" i="8"/>
  <c r="M42" i="31"/>
  <c r="I40" i="30"/>
  <c r="J40" s="1"/>
  <c r="O39"/>
  <c r="E41"/>
  <c r="D42"/>
  <c r="N41"/>
  <c r="M42"/>
  <c r="J40" i="29"/>
  <c r="I41"/>
  <c r="O40"/>
  <c r="D43"/>
  <c r="N42"/>
  <c r="E42"/>
  <c r="G42" s="1"/>
  <c r="H42" s="1"/>
  <c r="M43"/>
  <c r="M42" i="8"/>
  <c r="I41"/>
  <c r="J41" s="1"/>
  <c r="D43"/>
  <c r="N42"/>
  <c r="E42"/>
  <c r="G42" s="1"/>
  <c r="H41"/>
  <c r="J37" i="22"/>
  <c r="I38"/>
  <c r="J37" i="25"/>
  <c r="I38"/>
  <c r="J37" i="23"/>
  <c r="I38"/>
  <c r="J33" i="26"/>
  <c r="I34"/>
  <c r="I37" i="28"/>
  <c r="J36"/>
  <c r="J35" i="21"/>
  <c r="I36"/>
  <c r="J39" i="24"/>
  <c r="I40"/>
  <c r="J33" i="27"/>
  <c r="I34"/>
  <c r="M34" l="1"/>
  <c r="K34"/>
  <c r="M40" i="24"/>
  <c r="K40"/>
  <c r="M34" i="26"/>
  <c r="K34"/>
  <c r="M38" i="25"/>
  <c r="K38"/>
  <c r="M38" i="22"/>
  <c r="K38"/>
  <c r="M36" i="21"/>
  <c r="K36"/>
  <c r="M38" i="23"/>
  <c r="K38"/>
  <c r="K37" i="28"/>
  <c r="M37" s="1"/>
  <c r="G41" i="31"/>
  <c r="H41" s="1"/>
  <c r="O41" i="8"/>
  <c r="G41" i="30"/>
  <c r="H41" s="1"/>
  <c r="I41" i="31"/>
  <c r="J41" s="1"/>
  <c r="O40"/>
  <c r="D43"/>
  <c r="N42"/>
  <c r="E42"/>
  <c r="M43"/>
  <c r="E42" i="30"/>
  <c r="D43"/>
  <c r="N42"/>
  <c r="I41"/>
  <c r="J41" s="1"/>
  <c r="O40"/>
  <c r="M43"/>
  <c r="D44" i="29"/>
  <c r="M44" s="1"/>
  <c r="N43"/>
  <c r="E43"/>
  <c r="G43" s="1"/>
  <c r="H43" s="1"/>
  <c r="J41"/>
  <c r="I42"/>
  <c r="O41"/>
  <c r="M43" i="8"/>
  <c r="I42"/>
  <c r="J42" s="1"/>
  <c r="H42"/>
  <c r="D44"/>
  <c r="E43"/>
  <c r="G43" s="1"/>
  <c r="N43"/>
  <c r="O42"/>
  <c r="I38" i="28"/>
  <c r="J37"/>
  <c r="J34" i="27"/>
  <c r="I35"/>
  <c r="J40" i="24"/>
  <c r="I41"/>
  <c r="I37" i="21"/>
  <c r="J36"/>
  <c r="J34" i="26"/>
  <c r="I35"/>
  <c r="J38" i="23"/>
  <c r="I39"/>
  <c r="J38" i="25"/>
  <c r="I39"/>
  <c r="J38" i="22"/>
  <c r="I39"/>
  <c r="M39" l="1"/>
  <c r="K39"/>
  <c r="M39" i="23"/>
  <c r="K39"/>
  <c r="M37" i="21"/>
  <c r="K37"/>
  <c r="M39" i="25"/>
  <c r="K39"/>
  <c r="M35" i="26"/>
  <c r="K35"/>
  <c r="M41" i="24"/>
  <c r="K41"/>
  <c r="M35" i="27"/>
  <c r="K35"/>
  <c r="K38" i="28"/>
  <c r="M38" s="1"/>
  <c r="G42" i="30"/>
  <c r="H42" s="1"/>
  <c r="G42" i="31"/>
  <c r="H42" s="1"/>
  <c r="D44"/>
  <c r="N43"/>
  <c r="E43"/>
  <c r="I42"/>
  <c r="J42" s="1"/>
  <c r="O41"/>
  <c r="M44"/>
  <c r="I42" i="30"/>
  <c r="J42" s="1"/>
  <c r="O41"/>
  <c r="E43"/>
  <c r="D44"/>
  <c r="N43"/>
  <c r="M44"/>
  <c r="J42" i="29"/>
  <c r="I43"/>
  <c r="O42"/>
  <c r="D45"/>
  <c r="M45" s="1"/>
  <c r="N44"/>
  <c r="E44"/>
  <c r="G44" s="1"/>
  <c r="H44" s="1"/>
  <c r="M44" i="8"/>
  <c r="I43"/>
  <c r="J43" s="1"/>
  <c r="H43"/>
  <c r="D45"/>
  <c r="E44"/>
  <c r="G44" s="1"/>
  <c r="N44"/>
  <c r="J37" i="21"/>
  <c r="I38"/>
  <c r="I39" i="28"/>
  <c r="J38"/>
  <c r="J39" i="22"/>
  <c r="I40"/>
  <c r="J39" i="25"/>
  <c r="I40"/>
  <c r="J39" i="23"/>
  <c r="I40"/>
  <c r="J35" i="26"/>
  <c r="I36"/>
  <c r="J41" i="24"/>
  <c r="I42"/>
  <c r="J35" i="27"/>
  <c r="I36"/>
  <c r="K36" l="1"/>
  <c r="M36" s="1"/>
  <c r="K36" i="26"/>
  <c r="M36" s="1"/>
  <c r="K42" i="24"/>
  <c r="M42" s="1"/>
  <c r="K40" i="23"/>
  <c r="M40" s="1"/>
  <c r="K40" i="25"/>
  <c r="M40" s="1"/>
  <c r="K40" i="22"/>
  <c r="M40" s="1"/>
  <c r="K38" i="21"/>
  <c r="M38" s="1"/>
  <c r="K39" i="28"/>
  <c r="M39" s="1"/>
  <c r="G43" i="30"/>
  <c r="H43" s="1"/>
  <c r="G43" i="31"/>
  <c r="H43" s="1"/>
  <c r="O43" i="8"/>
  <c r="I43" i="31"/>
  <c r="J43" s="1"/>
  <c r="O42"/>
  <c r="D45"/>
  <c r="M45" s="1"/>
  <c r="N44"/>
  <c r="E44"/>
  <c r="E44" i="30"/>
  <c r="D45"/>
  <c r="M45" s="1"/>
  <c r="N44"/>
  <c r="I43"/>
  <c r="J43" s="1"/>
  <c r="O42"/>
  <c r="D46" i="29"/>
  <c r="N45"/>
  <c r="E45"/>
  <c r="G45" s="1"/>
  <c r="H45" s="1"/>
  <c r="J43"/>
  <c r="I44"/>
  <c r="O43"/>
  <c r="M45" i="8"/>
  <c r="I44"/>
  <c r="J44" s="1"/>
  <c r="N45"/>
  <c r="E45"/>
  <c r="G45" s="1"/>
  <c r="D46"/>
  <c r="O44"/>
  <c r="H44"/>
  <c r="I40" i="28"/>
  <c r="J39"/>
  <c r="J36" i="27"/>
  <c r="I37"/>
  <c r="J42" i="24"/>
  <c r="I43"/>
  <c r="I37" i="26"/>
  <c r="J36"/>
  <c r="J40" i="23"/>
  <c r="I41"/>
  <c r="J40" i="25"/>
  <c r="I41"/>
  <c r="J40" i="22"/>
  <c r="I41"/>
  <c r="J38" i="21"/>
  <c r="I39"/>
  <c r="M39" l="1"/>
  <c r="K39"/>
  <c r="M37" i="26"/>
  <c r="K37"/>
  <c r="M41" i="22"/>
  <c r="K41"/>
  <c r="M41" i="25"/>
  <c r="K41"/>
  <c r="M41" i="23"/>
  <c r="K41"/>
  <c r="M43" i="24"/>
  <c r="K43"/>
  <c r="M37" i="27"/>
  <c r="K37"/>
  <c r="K40" i="28"/>
  <c r="M40" s="1"/>
  <c r="G44" i="30"/>
  <c r="H44" s="1"/>
  <c r="G44" i="31"/>
  <c r="H44" s="1"/>
  <c r="D46"/>
  <c r="N45"/>
  <c r="E45"/>
  <c r="I44"/>
  <c r="J44" s="1"/>
  <c r="O43"/>
  <c r="M46"/>
  <c r="I44" i="30"/>
  <c r="J44" s="1"/>
  <c r="O43"/>
  <c r="E45"/>
  <c r="D46"/>
  <c r="N45"/>
  <c r="J44" i="29"/>
  <c r="I45"/>
  <c r="O44"/>
  <c r="D47"/>
  <c r="N46"/>
  <c r="E46"/>
  <c r="G46" s="1"/>
  <c r="H46" s="1"/>
  <c r="M46"/>
  <c r="M46" i="8"/>
  <c r="I45"/>
  <c r="J45" s="1"/>
  <c r="O45"/>
  <c r="N46"/>
  <c r="D47"/>
  <c r="E46"/>
  <c r="G46" s="1"/>
  <c r="H45"/>
  <c r="J37" i="26"/>
  <c r="I38"/>
  <c r="I41" i="28"/>
  <c r="J40"/>
  <c r="J39" i="21"/>
  <c r="I40"/>
  <c r="J41" i="22"/>
  <c r="I42"/>
  <c r="J41" i="25"/>
  <c r="I42"/>
  <c r="J41" i="23"/>
  <c r="I42"/>
  <c r="I44" i="24"/>
  <c r="J43"/>
  <c r="J37" i="27"/>
  <c r="I38"/>
  <c r="M42" i="25" l="1"/>
  <c r="K42"/>
  <c r="M40" i="21"/>
  <c r="K40"/>
  <c r="M38" i="27"/>
  <c r="K38"/>
  <c r="M42" i="23"/>
  <c r="K42"/>
  <c r="M42" i="22"/>
  <c r="K42"/>
  <c r="M38" i="26"/>
  <c r="K38"/>
  <c r="M44" i="24"/>
  <c r="K44"/>
  <c r="K41" i="28"/>
  <c r="M41" s="1"/>
  <c r="G45" i="30"/>
  <c r="H45" s="1"/>
  <c r="G45" i="31"/>
  <c r="H45" s="1"/>
  <c r="I45"/>
  <c r="J45" s="1"/>
  <c r="O44"/>
  <c r="D47"/>
  <c r="N46"/>
  <c r="E46"/>
  <c r="E46" i="30"/>
  <c r="D47"/>
  <c r="N46"/>
  <c r="I45"/>
  <c r="J45" s="1"/>
  <c r="O44"/>
  <c r="M46"/>
  <c r="M47" s="1"/>
  <c r="D48" i="29"/>
  <c r="N47"/>
  <c r="E47"/>
  <c r="G47" s="1"/>
  <c r="H47" s="1"/>
  <c r="J45"/>
  <c r="I46"/>
  <c r="O45"/>
  <c r="M47"/>
  <c r="M48" s="1"/>
  <c r="M47" i="8"/>
  <c r="I46"/>
  <c r="J46" s="1"/>
  <c r="H46"/>
  <c r="D48"/>
  <c r="E47"/>
  <c r="G47" s="1"/>
  <c r="N47"/>
  <c r="O46"/>
  <c r="I42" i="28"/>
  <c r="J41"/>
  <c r="J44" i="24"/>
  <c r="I45"/>
  <c r="J38" i="27"/>
  <c r="I39"/>
  <c r="J42" i="23"/>
  <c r="I43"/>
  <c r="J42" i="25"/>
  <c r="I43"/>
  <c r="J42" i="22"/>
  <c r="I43"/>
  <c r="J40" i="21"/>
  <c r="I41"/>
  <c r="J38" i="26"/>
  <c r="I39"/>
  <c r="M39" l="1"/>
  <c r="K39"/>
  <c r="M43" i="22"/>
  <c r="K43"/>
  <c r="M43" i="23"/>
  <c r="K43"/>
  <c r="M45" i="24"/>
  <c r="K45"/>
  <c r="M41" i="21"/>
  <c r="K41"/>
  <c r="M43" i="25"/>
  <c r="K43"/>
  <c r="M39" i="27"/>
  <c r="K39"/>
  <c r="K42" i="28"/>
  <c r="M42" s="1"/>
  <c r="G46" i="31"/>
  <c r="H46" s="1"/>
  <c r="G46" i="30"/>
  <c r="H46" s="1"/>
  <c r="D48" i="31"/>
  <c r="N47"/>
  <c r="E47"/>
  <c r="I46"/>
  <c r="J46" s="1"/>
  <c r="O45"/>
  <c r="M47"/>
  <c r="M48" s="1"/>
  <c r="I46" i="30"/>
  <c r="J46" s="1"/>
  <c r="O45"/>
  <c r="E47"/>
  <c r="D48"/>
  <c r="N47"/>
  <c r="M48"/>
  <c r="J46" i="29"/>
  <c r="I47"/>
  <c r="O46"/>
  <c r="D49"/>
  <c r="N48"/>
  <c r="E48"/>
  <c r="G48" s="1"/>
  <c r="H48" s="1"/>
  <c r="M48" i="8"/>
  <c r="I47"/>
  <c r="J47" s="1"/>
  <c r="H47"/>
  <c r="O47"/>
  <c r="D49"/>
  <c r="N48"/>
  <c r="E48"/>
  <c r="G48" s="1"/>
  <c r="I43" i="28"/>
  <c r="J42"/>
  <c r="J39" i="26"/>
  <c r="I40"/>
  <c r="J41" i="21"/>
  <c r="I42"/>
  <c r="I44" i="22"/>
  <c r="J43"/>
  <c r="I44" i="25"/>
  <c r="J43"/>
  <c r="I44" i="23"/>
  <c r="J43"/>
  <c r="J39" i="27"/>
  <c r="I40"/>
  <c r="J45" i="24"/>
  <c r="I46"/>
  <c r="M46" l="1"/>
  <c r="K46"/>
  <c r="M42" i="21"/>
  <c r="K42"/>
  <c r="M40" i="27"/>
  <c r="K40"/>
  <c r="M40" i="26"/>
  <c r="K40"/>
  <c r="M44" i="23"/>
  <c r="K44"/>
  <c r="M44" i="25"/>
  <c r="K44"/>
  <c r="M44" i="22"/>
  <c r="K44"/>
  <c r="K43" i="28"/>
  <c r="M43" s="1"/>
  <c r="G47" i="30"/>
  <c r="H47" s="1"/>
  <c r="G47" i="31"/>
  <c r="H47" s="1"/>
  <c r="I47"/>
  <c r="J47" s="1"/>
  <c r="O46"/>
  <c r="D49"/>
  <c r="N48"/>
  <c r="E48"/>
  <c r="M49"/>
  <c r="E48" i="30"/>
  <c r="D49"/>
  <c r="N48"/>
  <c r="I47"/>
  <c r="J47" s="1"/>
  <c r="O46"/>
  <c r="M49"/>
  <c r="D50" i="29"/>
  <c r="N49"/>
  <c r="E49"/>
  <c r="G49" s="1"/>
  <c r="H49" s="1"/>
  <c r="J47"/>
  <c r="I48"/>
  <c r="O47"/>
  <c r="M49"/>
  <c r="M50" s="1"/>
  <c r="M49" i="8"/>
  <c r="I48"/>
  <c r="J48" s="1"/>
  <c r="H48"/>
  <c r="N49"/>
  <c r="D50"/>
  <c r="E49"/>
  <c r="G49" s="1"/>
  <c r="J44" i="23"/>
  <c r="I45"/>
  <c r="J44" i="25"/>
  <c r="I45"/>
  <c r="J44" i="22"/>
  <c r="I45"/>
  <c r="I44" i="28"/>
  <c r="J43"/>
  <c r="J46" i="24"/>
  <c r="I47"/>
  <c r="J40" i="27"/>
  <c r="I41"/>
  <c r="J42" i="21"/>
  <c r="I43"/>
  <c r="J40" i="26"/>
  <c r="I41"/>
  <c r="M41" l="1"/>
  <c r="K41"/>
  <c r="M41" i="27"/>
  <c r="K41"/>
  <c r="M45" i="22"/>
  <c r="K45"/>
  <c r="M45" i="23"/>
  <c r="K45"/>
  <c r="M43" i="21"/>
  <c r="K43"/>
  <c r="M47" i="24"/>
  <c r="K47"/>
  <c r="M45" i="25"/>
  <c r="K45"/>
  <c r="K44" i="28"/>
  <c r="M44" s="1"/>
  <c r="G48" i="30"/>
  <c r="H48" s="1"/>
  <c r="G48" i="31"/>
  <c r="H48" s="1"/>
  <c r="D50"/>
  <c r="N49"/>
  <c r="E49"/>
  <c r="I48"/>
  <c r="J48" s="1"/>
  <c r="O47"/>
  <c r="O48" i="8"/>
  <c r="M50" i="31"/>
  <c r="I48" i="30"/>
  <c r="J48" s="1"/>
  <c r="O47"/>
  <c r="E49"/>
  <c r="D50"/>
  <c r="N49"/>
  <c r="J48" i="29"/>
  <c r="I49"/>
  <c r="O48"/>
  <c r="D51"/>
  <c r="M51" s="1"/>
  <c r="N50"/>
  <c r="E50"/>
  <c r="G50" s="1"/>
  <c r="H50" s="1"/>
  <c r="M50" i="8"/>
  <c r="I49"/>
  <c r="H49"/>
  <c r="N50"/>
  <c r="D51"/>
  <c r="E50"/>
  <c r="G50" s="1"/>
  <c r="I45" i="28"/>
  <c r="J44"/>
  <c r="J41" i="26"/>
  <c r="I42"/>
  <c r="I44" i="21"/>
  <c r="J43"/>
  <c r="J41" i="27"/>
  <c r="I42"/>
  <c r="J47" i="24"/>
  <c r="I48"/>
  <c r="J45" i="22"/>
  <c r="I46"/>
  <c r="J45" i="25"/>
  <c r="I46"/>
  <c r="J45" i="23"/>
  <c r="I46"/>
  <c r="M44" i="21" l="1"/>
  <c r="K44"/>
  <c r="M46" i="23"/>
  <c r="K46"/>
  <c r="M46" i="25"/>
  <c r="K46"/>
  <c r="M46" i="22"/>
  <c r="K46"/>
  <c r="M48" i="24"/>
  <c r="K48"/>
  <c r="M42" i="27"/>
  <c r="K42"/>
  <c r="M42" i="26"/>
  <c r="K42"/>
  <c r="K45" i="28"/>
  <c r="M45" s="1"/>
  <c r="G49" i="31"/>
  <c r="H49" s="1"/>
  <c r="G49" i="30"/>
  <c r="H49" s="1"/>
  <c r="O49" i="8"/>
  <c r="J49"/>
  <c r="I49" i="31"/>
  <c r="J49" s="1"/>
  <c r="O48"/>
  <c r="D51"/>
  <c r="M51" s="1"/>
  <c r="N50"/>
  <c r="E50"/>
  <c r="E50" i="30"/>
  <c r="D51"/>
  <c r="N50"/>
  <c r="I49"/>
  <c r="J49" s="1"/>
  <c r="O48"/>
  <c r="M50"/>
  <c r="M51" s="1"/>
  <c r="D52" i="29"/>
  <c r="M52" s="1"/>
  <c r="N51"/>
  <c r="E51"/>
  <c r="G51" s="1"/>
  <c r="H51" s="1"/>
  <c r="J49"/>
  <c r="I50"/>
  <c r="O49"/>
  <c r="M51" i="8"/>
  <c r="I50"/>
  <c r="J50" s="1"/>
  <c r="N51"/>
  <c r="D52"/>
  <c r="E51"/>
  <c r="G51" s="1"/>
  <c r="H50"/>
  <c r="J44" i="21"/>
  <c r="I45"/>
  <c r="I46" i="28"/>
  <c r="J45"/>
  <c r="J46" i="23"/>
  <c r="I47"/>
  <c r="J46" i="25"/>
  <c r="I47"/>
  <c r="J46" i="22"/>
  <c r="I47"/>
  <c r="J48" i="24"/>
  <c r="I49"/>
  <c r="J42" i="27"/>
  <c r="I43"/>
  <c r="J42" i="26"/>
  <c r="I43"/>
  <c r="M49" i="24" l="1"/>
  <c r="K49"/>
  <c r="M47" i="25"/>
  <c r="K47"/>
  <c r="M43" i="26"/>
  <c r="K43"/>
  <c r="M43" i="27"/>
  <c r="K43"/>
  <c r="M47" i="22"/>
  <c r="K47"/>
  <c r="M47" i="23"/>
  <c r="K47"/>
  <c r="M45" i="21"/>
  <c r="K45"/>
  <c r="K46" i="28"/>
  <c r="M46" s="1"/>
  <c r="G50" i="31"/>
  <c r="H50" s="1"/>
  <c r="G50" i="30"/>
  <c r="H50" s="1"/>
  <c r="O50" i="8"/>
  <c r="D52" i="31"/>
  <c r="N51"/>
  <c r="E51"/>
  <c r="I50"/>
  <c r="J50" s="1"/>
  <c r="O49"/>
  <c r="I50" i="30"/>
  <c r="J50" s="1"/>
  <c r="O49"/>
  <c r="E51"/>
  <c r="D52"/>
  <c r="N51"/>
  <c r="M52"/>
  <c r="J50" i="29"/>
  <c r="I51"/>
  <c r="O50"/>
  <c r="D53"/>
  <c r="M53" s="1"/>
  <c r="N52"/>
  <c r="E52"/>
  <c r="G52" s="1"/>
  <c r="H52" s="1"/>
  <c r="M52" i="8"/>
  <c r="I51"/>
  <c r="J51" s="1"/>
  <c r="H51"/>
  <c r="N52"/>
  <c r="D53"/>
  <c r="E52"/>
  <c r="G52" s="1"/>
  <c r="I47" i="28"/>
  <c r="J46"/>
  <c r="I44" i="26"/>
  <c r="J43"/>
  <c r="J43" i="27"/>
  <c r="I44"/>
  <c r="J49" i="24"/>
  <c r="I50"/>
  <c r="J47" i="22"/>
  <c r="I48"/>
  <c r="J47" i="25"/>
  <c r="I48"/>
  <c r="J47" i="23"/>
  <c r="I48"/>
  <c r="J45" i="21"/>
  <c r="I46"/>
  <c r="M44" i="26" l="1"/>
  <c r="K44"/>
  <c r="M46" i="21"/>
  <c r="K46"/>
  <c r="M48" i="23"/>
  <c r="K48"/>
  <c r="M48" i="25"/>
  <c r="K48"/>
  <c r="M48" i="22"/>
  <c r="K48"/>
  <c r="M50" i="24"/>
  <c r="K50"/>
  <c r="M44" i="27"/>
  <c r="K44"/>
  <c r="K47" i="28"/>
  <c r="M47" s="1"/>
  <c r="G51" i="30"/>
  <c r="H51" s="1"/>
  <c r="G51" i="31"/>
  <c r="H51" s="1"/>
  <c r="I51"/>
  <c r="J51" s="1"/>
  <c r="O50"/>
  <c r="D53"/>
  <c r="N52"/>
  <c r="E52"/>
  <c r="M52"/>
  <c r="M53" s="1"/>
  <c r="O51" i="8"/>
  <c r="E52" i="30"/>
  <c r="D53"/>
  <c r="N52"/>
  <c r="I51"/>
  <c r="J51" s="1"/>
  <c r="O50"/>
  <c r="M53"/>
  <c r="D54" i="29"/>
  <c r="M54" s="1"/>
  <c r="N53"/>
  <c r="E53"/>
  <c r="G53" s="1"/>
  <c r="H53" s="1"/>
  <c r="J51"/>
  <c r="I52"/>
  <c r="O51"/>
  <c r="M53" i="8"/>
  <c r="I52"/>
  <c r="J52" s="1"/>
  <c r="H52"/>
  <c r="N53"/>
  <c r="E53"/>
  <c r="G53" s="1"/>
  <c r="D54"/>
  <c r="O52"/>
  <c r="J44" i="26"/>
  <c r="I45"/>
  <c r="I48" i="28"/>
  <c r="J47"/>
  <c r="J46" i="21"/>
  <c r="I47"/>
  <c r="J48" i="23"/>
  <c r="I49"/>
  <c r="J48" i="25"/>
  <c r="I49"/>
  <c r="J48" i="22"/>
  <c r="I49"/>
  <c r="J50" i="24"/>
  <c r="I51"/>
  <c r="J44" i="27"/>
  <c r="I45"/>
  <c r="M45" l="1"/>
  <c r="K45"/>
  <c r="M49" i="22"/>
  <c r="K49"/>
  <c r="M51" i="24"/>
  <c r="K51"/>
  <c r="M49" i="25"/>
  <c r="K49"/>
  <c r="M49" i="23"/>
  <c r="K49"/>
  <c r="M47" i="21"/>
  <c r="K47"/>
  <c r="M45" i="26"/>
  <c r="K45"/>
  <c r="K48" i="28"/>
  <c r="M48" s="1"/>
  <c r="G52" i="31"/>
  <c r="H52" s="1"/>
  <c r="G52" i="30"/>
  <c r="H52" s="1"/>
  <c r="D54" i="31"/>
  <c r="N53"/>
  <c r="E53"/>
  <c r="I52"/>
  <c r="J52" s="1"/>
  <c r="O51"/>
  <c r="M54"/>
  <c r="I52" i="30"/>
  <c r="J52" s="1"/>
  <c r="O51"/>
  <c r="E53"/>
  <c r="D54"/>
  <c r="M54" s="1"/>
  <c r="N53"/>
  <c r="J52" i="29"/>
  <c r="I53"/>
  <c r="O52"/>
  <c r="D55"/>
  <c r="N54"/>
  <c r="E54"/>
  <c r="G54" s="1"/>
  <c r="H54" s="1"/>
  <c r="M54" i="8"/>
  <c r="I53"/>
  <c r="J53" s="1"/>
  <c r="N54"/>
  <c r="D55"/>
  <c r="E54"/>
  <c r="G54" s="1"/>
  <c r="H53"/>
  <c r="I49" i="28"/>
  <c r="J48"/>
  <c r="J45" i="27"/>
  <c r="I46"/>
  <c r="I52" i="24"/>
  <c r="J51"/>
  <c r="J49" i="22"/>
  <c r="I50"/>
  <c r="J49" i="25"/>
  <c r="I50"/>
  <c r="J49" i="23"/>
  <c r="I50"/>
  <c r="J47" i="21"/>
  <c r="I48"/>
  <c r="J45" i="26"/>
  <c r="I46"/>
  <c r="M48" i="21" l="1"/>
  <c r="K48"/>
  <c r="M50" i="25"/>
  <c r="K50"/>
  <c r="M50" i="22"/>
  <c r="K50"/>
  <c r="M46" i="27"/>
  <c r="K46"/>
  <c r="M46" i="26"/>
  <c r="K46"/>
  <c r="M50" i="23"/>
  <c r="K50"/>
  <c r="M52" i="24"/>
  <c r="K52"/>
  <c r="K49" i="28"/>
  <c r="M49" s="1"/>
  <c r="G53" i="30"/>
  <c r="H53" s="1"/>
  <c r="G53" i="31"/>
  <c r="H53" s="1"/>
  <c r="I53"/>
  <c r="J53" s="1"/>
  <c r="O52"/>
  <c r="D55"/>
  <c r="N54"/>
  <c r="E54"/>
  <c r="O53" i="8"/>
  <c r="M55" i="31"/>
  <c r="E54" i="30"/>
  <c r="D55"/>
  <c r="M55" s="1"/>
  <c r="N54"/>
  <c r="I53"/>
  <c r="J53" s="1"/>
  <c r="O52"/>
  <c r="D56" i="29"/>
  <c r="N55"/>
  <c r="E55"/>
  <c r="G55" s="1"/>
  <c r="H55" s="1"/>
  <c r="J53"/>
  <c r="I54"/>
  <c r="O53"/>
  <c r="M55"/>
  <c r="M56" s="1"/>
  <c r="M55" i="8"/>
  <c r="I54"/>
  <c r="J54" s="1"/>
  <c r="H54"/>
  <c r="D56"/>
  <c r="E55"/>
  <c r="G55" s="1"/>
  <c r="N55"/>
  <c r="J52" i="24"/>
  <c r="I53"/>
  <c r="I50" i="28"/>
  <c r="J49"/>
  <c r="J46" i="26"/>
  <c r="I47"/>
  <c r="J48" i="21"/>
  <c r="I49"/>
  <c r="J50" i="23"/>
  <c r="I51"/>
  <c r="J50" i="25"/>
  <c r="I51"/>
  <c r="J50" i="22"/>
  <c r="I51"/>
  <c r="J46" i="27"/>
  <c r="I47"/>
  <c r="M47" l="1"/>
  <c r="K47"/>
  <c r="M51" i="23"/>
  <c r="K51"/>
  <c r="M47" i="26"/>
  <c r="K47"/>
  <c r="M53" i="24"/>
  <c r="K53"/>
  <c r="M51" i="22"/>
  <c r="K51"/>
  <c r="M51" i="25"/>
  <c r="K51"/>
  <c r="M49" i="21"/>
  <c r="K49"/>
  <c r="K50" i="28"/>
  <c r="M50" s="1"/>
  <c r="G54" i="31"/>
  <c r="H54" s="1"/>
  <c r="G54" i="30"/>
  <c r="H54" s="1"/>
  <c r="M56" i="8"/>
  <c r="O54"/>
  <c r="D56" i="31"/>
  <c r="N55"/>
  <c r="E55"/>
  <c r="I54"/>
  <c r="J54" s="1"/>
  <c r="O53"/>
  <c r="M56"/>
  <c r="I54" i="30"/>
  <c r="J54" s="1"/>
  <c r="O53"/>
  <c r="E55"/>
  <c r="D56"/>
  <c r="M56" s="1"/>
  <c r="N55"/>
  <c r="J54" i="29"/>
  <c r="I55"/>
  <c r="O54"/>
  <c r="D57"/>
  <c r="N56"/>
  <c r="E56"/>
  <c r="G56" s="1"/>
  <c r="H56" s="1"/>
  <c r="I55" i="8"/>
  <c r="J55" s="1"/>
  <c r="H55"/>
  <c r="O55"/>
  <c r="D57"/>
  <c r="M57" s="1"/>
  <c r="E56"/>
  <c r="G56" s="1"/>
  <c r="N56"/>
  <c r="I51" i="28"/>
  <c r="J50"/>
  <c r="J47" i="27"/>
  <c r="I48"/>
  <c r="I52" i="22"/>
  <c r="J51"/>
  <c r="I52" i="25"/>
  <c r="J51"/>
  <c r="I52" i="23"/>
  <c r="J51"/>
  <c r="J49" i="21"/>
  <c r="I50"/>
  <c r="J47" i="26"/>
  <c r="I48"/>
  <c r="J53" i="24"/>
  <c r="I54"/>
  <c r="M54" l="1"/>
  <c r="K54"/>
  <c r="M50" i="21"/>
  <c r="K50"/>
  <c r="M48" i="26"/>
  <c r="K48"/>
  <c r="M48" i="27"/>
  <c r="K48"/>
  <c r="M52" i="23"/>
  <c r="K52"/>
  <c r="M52" i="25"/>
  <c r="K52"/>
  <c r="M52" i="22"/>
  <c r="K52"/>
  <c r="K51" i="28"/>
  <c r="M51" s="1"/>
  <c r="G55" i="30"/>
  <c r="H55" s="1"/>
  <c r="G55" i="31"/>
  <c r="H55" s="1"/>
  <c r="I55"/>
  <c r="J55" s="1"/>
  <c r="O54"/>
  <c r="D57"/>
  <c r="N56"/>
  <c r="E56"/>
  <c r="M57"/>
  <c r="E56" i="30"/>
  <c r="D57"/>
  <c r="N56"/>
  <c r="I55"/>
  <c r="J55" s="1"/>
  <c r="O54"/>
  <c r="E57" i="29"/>
  <c r="G57" s="1"/>
  <c r="H57" s="1"/>
  <c r="D58"/>
  <c r="N57"/>
  <c r="J55"/>
  <c r="I56"/>
  <c r="O55"/>
  <c r="M57"/>
  <c r="M58" s="1"/>
  <c r="I56" i="8"/>
  <c r="J56" s="1"/>
  <c r="H56"/>
  <c r="D58"/>
  <c r="M58" s="1"/>
  <c r="E57"/>
  <c r="G57" s="1"/>
  <c r="N57"/>
  <c r="O56"/>
  <c r="J52" i="23"/>
  <c r="I53"/>
  <c r="J52" i="25"/>
  <c r="I53"/>
  <c r="J52" i="22"/>
  <c r="I53"/>
  <c r="I52" i="28"/>
  <c r="J51"/>
  <c r="J54" i="24"/>
  <c r="I55"/>
  <c r="J48" i="26"/>
  <c r="I49"/>
  <c r="J50" i="21"/>
  <c r="I51"/>
  <c r="J48" i="27"/>
  <c r="I49"/>
  <c r="M49" l="1"/>
  <c r="K49"/>
  <c r="M51" i="21"/>
  <c r="K51"/>
  <c r="M49" i="26"/>
  <c r="K49"/>
  <c r="M55" i="24"/>
  <c r="K55"/>
  <c r="M53" i="22"/>
  <c r="K53"/>
  <c r="M53" i="25"/>
  <c r="K53"/>
  <c r="M53" i="23"/>
  <c r="K53"/>
  <c r="K52" i="28"/>
  <c r="M52" s="1"/>
  <c r="G56" i="30"/>
  <c r="H56" s="1"/>
  <c r="G56" i="31"/>
  <c r="H56" s="1"/>
  <c r="E57"/>
  <c r="D58"/>
  <c r="N57"/>
  <c r="I56"/>
  <c r="J56" s="1"/>
  <c r="O55"/>
  <c r="M58"/>
  <c r="I56" i="30"/>
  <c r="J56" s="1"/>
  <c r="O55"/>
  <c r="E57"/>
  <c r="N57"/>
  <c r="D58"/>
  <c r="M57"/>
  <c r="M58" s="1"/>
  <c r="E58" i="29"/>
  <c r="G58" s="1"/>
  <c r="H58" s="1"/>
  <c r="D59"/>
  <c r="N58"/>
  <c r="M59"/>
  <c r="I57"/>
  <c r="J56"/>
  <c r="O56"/>
  <c r="I57" i="8"/>
  <c r="J57" s="1"/>
  <c r="H57"/>
  <c r="O57"/>
  <c r="N58"/>
  <c r="D59"/>
  <c r="M59" s="1"/>
  <c r="E58"/>
  <c r="G58" s="1"/>
  <c r="I53" i="28"/>
  <c r="J52"/>
  <c r="J49" i="27"/>
  <c r="I50"/>
  <c r="I52" i="21"/>
  <c r="J51"/>
  <c r="J49" i="26"/>
  <c r="I50"/>
  <c r="J55" i="24"/>
  <c r="I56"/>
  <c r="J53" i="22"/>
  <c r="I54"/>
  <c r="J53" i="25"/>
  <c r="I54"/>
  <c r="J53" i="23"/>
  <c r="I54"/>
  <c r="M54" i="22" l="1"/>
  <c r="K54"/>
  <c r="M50" i="26"/>
  <c r="K50"/>
  <c r="M54" i="23"/>
  <c r="K54"/>
  <c r="M54" i="25"/>
  <c r="K54"/>
  <c r="M56" i="24"/>
  <c r="K56"/>
  <c r="M50" i="27"/>
  <c r="K50"/>
  <c r="M52" i="21"/>
  <c r="K52"/>
  <c r="K53" i="28"/>
  <c r="M53" s="1"/>
  <c r="G57" i="30"/>
  <c r="H57" s="1"/>
  <c r="G57" i="31"/>
  <c r="H57" s="1"/>
  <c r="E58"/>
  <c r="D59"/>
  <c r="N58"/>
  <c r="M59"/>
  <c r="I57"/>
  <c r="J57" s="1"/>
  <c r="O56"/>
  <c r="E58" i="30"/>
  <c r="N58"/>
  <c r="D59"/>
  <c r="I57"/>
  <c r="J57" s="1"/>
  <c r="O56"/>
  <c r="I58" i="29"/>
  <c r="O57"/>
  <c r="J57"/>
  <c r="E59"/>
  <c r="G59" s="1"/>
  <c r="H59" s="1"/>
  <c r="D60"/>
  <c r="N59"/>
  <c r="M60"/>
  <c r="I58" i="8"/>
  <c r="J58" s="1"/>
  <c r="H58"/>
  <c r="N59"/>
  <c r="D60"/>
  <c r="M60" s="1"/>
  <c r="E59"/>
  <c r="G59" s="1"/>
  <c r="J52" i="21"/>
  <c r="I53"/>
  <c r="I54" i="28"/>
  <c r="J53"/>
  <c r="J54" i="23"/>
  <c r="I55"/>
  <c r="J54" i="25"/>
  <c r="I55"/>
  <c r="J54" i="22"/>
  <c r="I55"/>
  <c r="J56" i="24"/>
  <c r="I57"/>
  <c r="J50" i="26"/>
  <c r="I51"/>
  <c r="J50" i="27"/>
  <c r="I51"/>
  <c r="M51" i="26" l="1"/>
  <c r="K51"/>
  <c r="M55" i="22"/>
  <c r="K55"/>
  <c r="M53" i="21"/>
  <c r="K53"/>
  <c r="M51" i="27"/>
  <c r="K51"/>
  <c r="M57" i="24"/>
  <c r="K57"/>
  <c r="M55" i="25"/>
  <c r="K55"/>
  <c r="M55" i="23"/>
  <c r="K55"/>
  <c r="K54" i="28"/>
  <c r="M54" s="1"/>
  <c r="G58" i="30"/>
  <c r="H58" s="1"/>
  <c r="G58" i="31"/>
  <c r="H58" s="1"/>
  <c r="O58" i="8"/>
  <c r="E59" i="31"/>
  <c r="D60"/>
  <c r="N59"/>
  <c r="M60"/>
  <c r="I58"/>
  <c r="J58" s="1"/>
  <c r="O57"/>
  <c r="I58" i="30"/>
  <c r="J58" s="1"/>
  <c r="O57"/>
  <c r="E59"/>
  <c r="N59"/>
  <c r="D60"/>
  <c r="M59"/>
  <c r="E60" i="29"/>
  <c r="G60" s="1"/>
  <c r="H60" s="1"/>
  <c r="D61"/>
  <c r="N60"/>
  <c r="I59"/>
  <c r="O58"/>
  <c r="J58"/>
  <c r="M61"/>
  <c r="I59" i="8"/>
  <c r="J59" s="1"/>
  <c r="H59"/>
  <c r="D61"/>
  <c r="M61" s="1"/>
  <c r="E60"/>
  <c r="G60" s="1"/>
  <c r="N60"/>
  <c r="I55" i="28"/>
  <c r="J54"/>
  <c r="J51" i="27"/>
  <c r="I52"/>
  <c r="I52" i="26"/>
  <c r="J51"/>
  <c r="I58" i="24"/>
  <c r="J57"/>
  <c r="J55" i="22"/>
  <c r="I56"/>
  <c r="J55" i="25"/>
  <c r="I56"/>
  <c r="J55" i="23"/>
  <c r="I56"/>
  <c r="J53" i="21"/>
  <c r="I54"/>
  <c r="K56" i="23" l="1"/>
  <c r="M56" s="1"/>
  <c r="K52" i="27"/>
  <c r="M52" s="1"/>
  <c r="K54" i="21"/>
  <c r="M54" s="1"/>
  <c r="K56" i="25"/>
  <c r="M56" s="1"/>
  <c r="K56" i="22"/>
  <c r="M56" s="1"/>
  <c r="K58" i="24"/>
  <c r="M58" s="1"/>
  <c r="K52" i="26"/>
  <c r="M52" s="1"/>
  <c r="K55" i="28"/>
  <c r="M55" s="1"/>
  <c r="M60" i="30"/>
  <c r="G59"/>
  <c r="H59" s="1"/>
  <c r="G59" i="31"/>
  <c r="H59" s="1"/>
  <c r="E60"/>
  <c r="D61"/>
  <c r="N60"/>
  <c r="M61"/>
  <c r="I59"/>
  <c r="J59" s="1"/>
  <c r="O58"/>
  <c r="O59" i="8"/>
  <c r="I59" i="30"/>
  <c r="J59" s="1"/>
  <c r="O58"/>
  <c r="E60"/>
  <c r="N60"/>
  <c r="D61"/>
  <c r="M61" s="1"/>
  <c r="I60" i="29"/>
  <c r="O59"/>
  <c r="J59"/>
  <c r="E61"/>
  <c r="G61" s="1"/>
  <c r="H61" s="1"/>
  <c r="D62"/>
  <c r="N61"/>
  <c r="I60" i="8"/>
  <c r="J60" s="1"/>
  <c r="N61"/>
  <c r="E61"/>
  <c r="G61" s="1"/>
  <c r="D62"/>
  <c r="M62" s="1"/>
  <c r="H60"/>
  <c r="J58" i="24"/>
  <c r="I59"/>
  <c r="J52" i="26"/>
  <c r="I53"/>
  <c r="I56" i="28"/>
  <c r="J55"/>
  <c r="J54" i="21"/>
  <c r="I55"/>
  <c r="J56" i="23"/>
  <c r="I57"/>
  <c r="J56" i="25"/>
  <c r="I57"/>
  <c r="J56" i="22"/>
  <c r="I57"/>
  <c r="J52" i="27"/>
  <c r="I53"/>
  <c r="K53" l="1"/>
  <c r="M53" s="1"/>
  <c r="K57" i="22"/>
  <c r="M57" s="1"/>
  <c r="K57" i="25"/>
  <c r="M57" s="1"/>
  <c r="K57" i="23"/>
  <c r="M57" s="1"/>
  <c r="K55" i="21"/>
  <c r="M55" s="1"/>
  <c r="K53" i="26"/>
  <c r="M53" s="1"/>
  <c r="K59" i="24"/>
  <c r="M59" s="1"/>
  <c r="K56" i="28"/>
  <c r="M56" s="1"/>
  <c r="G60" i="30"/>
  <c r="H60" s="1"/>
  <c r="G60" i="31"/>
  <c r="H60" s="1"/>
  <c r="I60"/>
  <c r="J60" s="1"/>
  <c r="O59"/>
  <c r="E61"/>
  <c r="D62"/>
  <c r="N61"/>
  <c r="O60" i="8"/>
  <c r="M62" i="31"/>
  <c r="I60" i="30"/>
  <c r="J60" s="1"/>
  <c r="O59"/>
  <c r="E61"/>
  <c r="N61"/>
  <c r="D62"/>
  <c r="E62" i="29"/>
  <c r="G62" s="1"/>
  <c r="H62" s="1"/>
  <c r="D63"/>
  <c r="N62"/>
  <c r="I61"/>
  <c r="O60"/>
  <c r="J60"/>
  <c r="M62"/>
  <c r="M63" s="1"/>
  <c r="I61" i="8"/>
  <c r="J61" s="1"/>
  <c r="D63"/>
  <c r="M63" s="1"/>
  <c r="N62"/>
  <c r="E62"/>
  <c r="G62" s="1"/>
  <c r="O61"/>
  <c r="H61"/>
  <c r="I57" i="28"/>
  <c r="J56"/>
  <c r="J53" i="27"/>
  <c r="I54"/>
  <c r="I58" i="22"/>
  <c r="J57"/>
  <c r="I58" i="25"/>
  <c r="J57"/>
  <c r="I58" i="23"/>
  <c r="J57"/>
  <c r="J55" i="21"/>
  <c r="I56"/>
  <c r="J53" i="26"/>
  <c r="I54"/>
  <c r="J59" i="24"/>
  <c r="I60"/>
  <c r="K58" i="23" l="1"/>
  <c r="M58" s="1"/>
  <c r="K58" i="25"/>
  <c r="M58" s="1"/>
  <c r="K58" i="22"/>
  <c r="M58" s="1"/>
  <c r="K60" i="24"/>
  <c r="M60" s="1"/>
  <c r="K54" i="26"/>
  <c r="M54" s="1"/>
  <c r="K56" i="21"/>
  <c r="M56" s="1"/>
  <c r="K54" i="27"/>
  <c r="M54" s="1"/>
  <c r="K57" i="28"/>
  <c r="M57" s="1"/>
  <c r="G61" i="31"/>
  <c r="H61" s="1"/>
  <c r="G61" i="30"/>
  <c r="H61" s="1"/>
  <c r="E62" i="31"/>
  <c r="D63"/>
  <c r="N62"/>
  <c r="I61"/>
  <c r="J61" s="1"/>
  <c r="O60"/>
  <c r="M63"/>
  <c r="E62" i="30"/>
  <c r="N62"/>
  <c r="D63"/>
  <c r="I61"/>
  <c r="J61" s="1"/>
  <c r="O60"/>
  <c r="M62"/>
  <c r="M63" s="1"/>
  <c r="I62" i="29"/>
  <c r="O61"/>
  <c r="J61"/>
  <c r="D64"/>
  <c r="E63"/>
  <c r="G63" s="1"/>
  <c r="H63" s="1"/>
  <c r="N63"/>
  <c r="M64"/>
  <c r="I62" i="8"/>
  <c r="J62" s="1"/>
  <c r="H62"/>
  <c r="N63"/>
  <c r="D64"/>
  <c r="M64" s="1"/>
  <c r="E63"/>
  <c r="G63" s="1"/>
  <c r="O62"/>
  <c r="J58" i="23"/>
  <c r="I59"/>
  <c r="J58" i="25"/>
  <c r="I59"/>
  <c r="J58" i="22"/>
  <c r="I59"/>
  <c r="I58" i="28"/>
  <c r="J57"/>
  <c r="J60" i="24"/>
  <c r="I61"/>
  <c r="J54" i="26"/>
  <c r="I55"/>
  <c r="J56" i="21"/>
  <c r="I57"/>
  <c r="J54" i="27"/>
  <c r="I55"/>
  <c r="K55" l="1"/>
  <c r="M55" s="1"/>
  <c r="K57" i="21"/>
  <c r="M57" s="1"/>
  <c r="K55" i="26"/>
  <c r="M55" s="1"/>
  <c r="K61" i="24"/>
  <c r="M61" s="1"/>
  <c r="K59" i="22"/>
  <c r="M59" s="1"/>
  <c r="K59" i="25"/>
  <c r="M59" s="1"/>
  <c r="K59" i="23"/>
  <c r="M59" s="1"/>
  <c r="K58" i="28"/>
  <c r="M58" s="1"/>
  <c r="G62" i="30"/>
  <c r="H62" s="1"/>
  <c r="G62" i="31"/>
  <c r="H62" s="1"/>
  <c r="I62"/>
  <c r="J62" s="1"/>
  <c r="O61"/>
  <c r="D64"/>
  <c r="E63"/>
  <c r="N63"/>
  <c r="M64"/>
  <c r="D64" i="30"/>
  <c r="N63"/>
  <c r="E63"/>
  <c r="I62"/>
  <c r="J62" s="1"/>
  <c r="O61"/>
  <c r="M64"/>
  <c r="D65" i="29"/>
  <c r="N64"/>
  <c r="E64"/>
  <c r="G64" s="1"/>
  <c r="H64" s="1"/>
  <c r="M65"/>
  <c r="I63"/>
  <c r="O62"/>
  <c r="J62"/>
  <c r="I63" i="8"/>
  <c r="D65"/>
  <c r="M65" s="1"/>
  <c r="E64"/>
  <c r="G64" s="1"/>
  <c r="N64"/>
  <c r="H63"/>
  <c r="I59" i="28"/>
  <c r="J58"/>
  <c r="J55" i="27"/>
  <c r="I56"/>
  <c r="I58" i="21"/>
  <c r="J57"/>
  <c r="J55" i="26"/>
  <c r="I56"/>
  <c r="I62" i="24"/>
  <c r="J61"/>
  <c r="J59" i="22"/>
  <c r="I60"/>
  <c r="J59" i="25"/>
  <c r="I60"/>
  <c r="J59" i="23"/>
  <c r="I60"/>
  <c r="M60" l="1"/>
  <c r="K60"/>
  <c r="M60" i="22"/>
  <c r="K60"/>
  <c r="M56" i="27"/>
  <c r="K56"/>
  <c r="M62" i="24"/>
  <c r="K62"/>
  <c r="M58" i="21"/>
  <c r="K58"/>
  <c r="M60" i="25"/>
  <c r="K60"/>
  <c r="M56" i="26"/>
  <c r="K56"/>
  <c r="K59" i="28"/>
  <c r="M59" s="1"/>
  <c r="G63" i="30"/>
  <c r="H63" s="1"/>
  <c r="G63" i="31"/>
  <c r="H63" s="1"/>
  <c r="D65"/>
  <c r="N64"/>
  <c r="E64"/>
  <c r="O63" i="8"/>
  <c r="J63"/>
  <c r="I63" i="31"/>
  <c r="J63" s="1"/>
  <c r="O62"/>
  <c r="M65"/>
  <c r="I63" i="30"/>
  <c r="J63" s="1"/>
  <c r="O62"/>
  <c r="D65"/>
  <c r="N64"/>
  <c r="E64"/>
  <c r="M65"/>
  <c r="D66" i="29"/>
  <c r="N65"/>
  <c r="E65"/>
  <c r="G65" s="1"/>
  <c r="H65" s="1"/>
  <c r="I64"/>
  <c r="O63"/>
  <c r="J63"/>
  <c r="I64" i="8"/>
  <c r="J64" s="1"/>
  <c r="H64"/>
  <c r="N65"/>
  <c r="D66"/>
  <c r="M66" s="1"/>
  <c r="E65"/>
  <c r="G65" s="1"/>
  <c r="J58" i="21"/>
  <c r="I59"/>
  <c r="I60" i="28"/>
  <c r="J59"/>
  <c r="J62" i="24"/>
  <c r="I63"/>
  <c r="J60" i="23"/>
  <c r="I61"/>
  <c r="J60" i="25"/>
  <c r="I61"/>
  <c r="J60" i="22"/>
  <c r="I61"/>
  <c r="J56" i="26"/>
  <c r="I57"/>
  <c r="J56" i="27"/>
  <c r="I57"/>
  <c r="M57" l="1"/>
  <c r="K57"/>
  <c r="M57" i="26"/>
  <c r="K57"/>
  <c r="M61" i="22"/>
  <c r="K61"/>
  <c r="M61" i="25"/>
  <c r="K61"/>
  <c r="M61" i="23"/>
  <c r="K61"/>
  <c r="M63" i="24"/>
  <c r="K63"/>
  <c r="M59" i="21"/>
  <c r="K59"/>
  <c r="K60" i="28"/>
  <c r="M60" s="1"/>
  <c r="G64" i="30"/>
  <c r="H64" s="1"/>
  <c r="G64" i="31"/>
  <c r="H64" s="1"/>
  <c r="O64" i="8"/>
  <c r="D66" i="31"/>
  <c r="N65"/>
  <c r="E65"/>
  <c r="I64"/>
  <c r="J64" s="1"/>
  <c r="O63"/>
  <c r="D66" i="30"/>
  <c r="N65"/>
  <c r="E65"/>
  <c r="I64"/>
  <c r="J64" s="1"/>
  <c r="O63"/>
  <c r="M66"/>
  <c r="J64" i="29"/>
  <c r="I65"/>
  <c r="O64"/>
  <c r="D67"/>
  <c r="N66"/>
  <c r="E66"/>
  <c r="G66" s="1"/>
  <c r="H66" s="1"/>
  <c r="M66"/>
  <c r="I65" i="8"/>
  <c r="J65" s="1"/>
  <c r="H65"/>
  <c r="O65"/>
  <c r="D67"/>
  <c r="M67" s="1"/>
  <c r="E66"/>
  <c r="G66" s="1"/>
  <c r="N66"/>
  <c r="I61" i="28"/>
  <c r="J60"/>
  <c r="J57" i="27"/>
  <c r="I58"/>
  <c r="I58" i="26"/>
  <c r="J57"/>
  <c r="I62" i="22"/>
  <c r="J61"/>
  <c r="I62" i="25"/>
  <c r="J61"/>
  <c r="I62" i="23"/>
  <c r="J61"/>
  <c r="J63" i="24"/>
  <c r="I64"/>
  <c r="J59" i="21"/>
  <c r="I60"/>
  <c r="K62" i="23" l="1"/>
  <c r="M62" s="1"/>
  <c r="K62" i="25"/>
  <c r="M62" s="1"/>
  <c r="K62" i="22"/>
  <c r="M62" s="1"/>
  <c r="K58" i="26"/>
  <c r="M58" s="1"/>
  <c r="K60" i="21"/>
  <c r="M60" s="1"/>
  <c r="K64" i="24"/>
  <c r="M64" s="1"/>
  <c r="K58" i="27"/>
  <c r="M58" s="1"/>
  <c r="K61" i="28"/>
  <c r="M61" s="1"/>
  <c r="G65" i="30"/>
  <c r="H65" s="1"/>
  <c r="M67" i="29"/>
  <c r="G65" i="31"/>
  <c r="H65" s="1"/>
  <c r="D67"/>
  <c r="N66"/>
  <c r="E66"/>
  <c r="I65"/>
  <c r="J65" s="1"/>
  <c r="O64"/>
  <c r="M66"/>
  <c r="M67" s="1"/>
  <c r="D67" i="30"/>
  <c r="N66"/>
  <c r="E66"/>
  <c r="I65"/>
  <c r="J65" s="1"/>
  <c r="O64"/>
  <c r="D68" i="29"/>
  <c r="N67"/>
  <c r="E67"/>
  <c r="G67" s="1"/>
  <c r="H67" s="1"/>
  <c r="J65"/>
  <c r="I66"/>
  <c r="O65"/>
  <c r="M68"/>
  <c r="I66" i="8"/>
  <c r="J66" s="1"/>
  <c r="N67"/>
  <c r="E67"/>
  <c r="G67" s="1"/>
  <c r="D68"/>
  <c r="M68" s="1"/>
  <c r="O66"/>
  <c r="H66"/>
  <c r="J62" i="23"/>
  <c r="I63"/>
  <c r="J62" i="25"/>
  <c r="I63"/>
  <c r="J62" i="22"/>
  <c r="I63"/>
  <c r="J58" i="26"/>
  <c r="I59"/>
  <c r="I62" i="28"/>
  <c r="J61"/>
  <c r="J60" i="21"/>
  <c r="I61"/>
  <c r="J64" i="24"/>
  <c r="I65"/>
  <c r="J58" i="27"/>
  <c r="I59"/>
  <c r="K61" i="21" l="1"/>
  <c r="M61" s="1"/>
  <c r="K63" i="22"/>
  <c r="M63" s="1"/>
  <c r="K59" i="27"/>
  <c r="M59" s="1"/>
  <c r="K65" i="24"/>
  <c r="M65" s="1"/>
  <c r="K59" i="26"/>
  <c r="M59" s="1"/>
  <c r="K63" i="25"/>
  <c r="M63" s="1"/>
  <c r="K63" i="23"/>
  <c r="M63" s="1"/>
  <c r="K62" i="28"/>
  <c r="M62" s="1"/>
  <c r="G66" i="30"/>
  <c r="H66" s="1"/>
  <c r="G66" i="31"/>
  <c r="H66" s="1"/>
  <c r="I66"/>
  <c r="J66" s="1"/>
  <c r="O65"/>
  <c r="D68"/>
  <c r="N67"/>
  <c r="E67"/>
  <c r="M68"/>
  <c r="D68" i="30"/>
  <c r="N67"/>
  <c r="E67"/>
  <c r="I66"/>
  <c r="J66" s="1"/>
  <c r="O65"/>
  <c r="M67"/>
  <c r="M68" s="1"/>
  <c r="J66" i="29"/>
  <c r="I67"/>
  <c r="O66"/>
  <c r="D69"/>
  <c r="M69" s="1"/>
  <c r="N68"/>
  <c r="E68"/>
  <c r="G68" s="1"/>
  <c r="H68" s="1"/>
  <c r="I67" i="8"/>
  <c r="J67" s="1"/>
  <c r="D69"/>
  <c r="M69" s="1"/>
  <c r="N68"/>
  <c r="E68"/>
  <c r="G68" s="1"/>
  <c r="H67"/>
  <c r="I63" i="28"/>
  <c r="J62"/>
  <c r="J59" i="27"/>
  <c r="I60"/>
  <c r="I66" i="24"/>
  <c r="J65"/>
  <c r="I62" i="21"/>
  <c r="J61"/>
  <c r="J59" i="26"/>
  <c r="I60"/>
  <c r="J63" i="22"/>
  <c r="I64"/>
  <c r="J63" i="25"/>
  <c r="I64"/>
  <c r="J63" i="23"/>
  <c r="I64"/>
  <c r="K64" i="25" l="1"/>
  <c r="M64" s="1"/>
  <c r="K64" i="22"/>
  <c r="M64" s="1"/>
  <c r="K60" i="26"/>
  <c r="M60" s="1"/>
  <c r="K60" i="27"/>
  <c r="M60" s="1"/>
  <c r="K64" i="23"/>
  <c r="M64" s="1"/>
  <c r="K62" i="21"/>
  <c r="M62" s="1"/>
  <c r="K66" i="24"/>
  <c r="M66" s="1"/>
  <c r="K63" i="28"/>
  <c r="M63" s="1"/>
  <c r="G67" i="30"/>
  <c r="H67" s="1"/>
  <c r="G67" i="31"/>
  <c r="H67" s="1"/>
  <c r="O67" i="8"/>
  <c r="D69" i="31"/>
  <c r="N68"/>
  <c r="E68"/>
  <c r="I67"/>
  <c r="J67" s="1"/>
  <c r="O66"/>
  <c r="M69"/>
  <c r="I67" i="30"/>
  <c r="J67" s="1"/>
  <c r="O66"/>
  <c r="D69"/>
  <c r="M69" s="1"/>
  <c r="N68"/>
  <c r="E68"/>
  <c r="D70" i="29"/>
  <c r="N69"/>
  <c r="E69"/>
  <c r="G69" s="1"/>
  <c r="H69" s="1"/>
  <c r="J67"/>
  <c r="I68"/>
  <c r="O67"/>
  <c r="M70"/>
  <c r="I68" i="8"/>
  <c r="J68" s="1"/>
  <c r="H68"/>
  <c r="N69"/>
  <c r="E69"/>
  <c r="G69" s="1"/>
  <c r="D70"/>
  <c r="M70" s="1"/>
  <c r="J62" i="21"/>
  <c r="I63"/>
  <c r="J66" i="24"/>
  <c r="I67"/>
  <c r="I64" i="28"/>
  <c r="J63"/>
  <c r="J64" i="23"/>
  <c r="I65"/>
  <c r="J64" i="25"/>
  <c r="I65"/>
  <c r="J64" i="22"/>
  <c r="I65"/>
  <c r="J60" i="26"/>
  <c r="I61"/>
  <c r="J60" i="27"/>
  <c r="I61"/>
  <c r="M61" l="1"/>
  <c r="K61"/>
  <c r="M65" i="22"/>
  <c r="K65"/>
  <c r="M65" i="25"/>
  <c r="K65"/>
  <c r="M65" i="23"/>
  <c r="K65"/>
  <c r="M67" i="24"/>
  <c r="K67"/>
  <c r="M63" i="21"/>
  <c r="K63"/>
  <c r="M61" i="26"/>
  <c r="K61"/>
  <c r="M64" i="28"/>
  <c r="K64"/>
  <c r="G68" i="30"/>
  <c r="H68" s="1"/>
  <c r="G68" i="31"/>
  <c r="H68" s="1"/>
  <c r="O68" i="8"/>
  <c r="I68" i="31"/>
  <c r="J68" s="1"/>
  <c r="O67"/>
  <c r="D70"/>
  <c r="M70" s="1"/>
  <c r="N69"/>
  <c r="E69"/>
  <c r="D70" i="30"/>
  <c r="M70" s="1"/>
  <c r="N69"/>
  <c r="E69"/>
  <c r="I68"/>
  <c r="J68" s="1"/>
  <c r="O67"/>
  <c r="J68" i="29"/>
  <c r="I69"/>
  <c r="O68"/>
  <c r="D71"/>
  <c r="N70"/>
  <c r="E70"/>
  <c r="G70" s="1"/>
  <c r="H70" s="1"/>
  <c r="I69" i="8"/>
  <c r="J69" s="1"/>
  <c r="D71"/>
  <c r="M71" s="1"/>
  <c r="E70"/>
  <c r="G70" s="1"/>
  <c r="N70"/>
  <c r="O69"/>
  <c r="H69"/>
  <c r="I65" i="28"/>
  <c r="J64"/>
  <c r="J61" i="27"/>
  <c r="I62"/>
  <c r="I62" i="26"/>
  <c r="J61"/>
  <c r="I66" i="22"/>
  <c r="J65"/>
  <c r="I66" i="25"/>
  <c r="J65"/>
  <c r="I66" i="23"/>
  <c r="J65"/>
  <c r="J67" i="24"/>
  <c r="I68"/>
  <c r="J63" i="21"/>
  <c r="I64"/>
  <c r="K66" i="25" l="1"/>
  <c r="M66" s="1"/>
  <c r="K66" i="22"/>
  <c r="M66" s="1"/>
  <c r="K62" i="26"/>
  <c r="M62" s="1"/>
  <c r="K66" i="23"/>
  <c r="M66" s="1"/>
  <c r="K64" i="21"/>
  <c r="M64" s="1"/>
  <c r="K68" i="24"/>
  <c r="M68" s="1"/>
  <c r="K62" i="27"/>
  <c r="M62" s="1"/>
  <c r="K65" i="28"/>
  <c r="M65" s="1"/>
  <c r="G69" i="30"/>
  <c r="H69" s="1"/>
  <c r="G69" i="31"/>
  <c r="H69" s="1"/>
  <c r="D71"/>
  <c r="M71" s="1"/>
  <c r="N70"/>
  <c r="E70"/>
  <c r="I69"/>
  <c r="J69" s="1"/>
  <c r="O68"/>
  <c r="I69" i="30"/>
  <c r="J69" s="1"/>
  <c r="O68"/>
  <c r="D71"/>
  <c r="M71" s="1"/>
  <c r="N70"/>
  <c r="E70"/>
  <c r="D72" i="29"/>
  <c r="N71"/>
  <c r="E71"/>
  <c r="G71" s="1"/>
  <c r="H71" s="1"/>
  <c r="J69"/>
  <c r="I70"/>
  <c r="O69"/>
  <c r="M71"/>
  <c r="M72" s="1"/>
  <c r="I70" i="8"/>
  <c r="J70" s="1"/>
  <c r="O70"/>
  <c r="D72"/>
  <c r="M72" s="1"/>
  <c r="E71"/>
  <c r="G71" s="1"/>
  <c r="N71"/>
  <c r="H70"/>
  <c r="J66" i="23"/>
  <c r="I67"/>
  <c r="J66" i="25"/>
  <c r="I67"/>
  <c r="J66" i="22"/>
  <c r="I67"/>
  <c r="J62" i="26"/>
  <c r="I63"/>
  <c r="I66" i="28"/>
  <c r="J65"/>
  <c r="J64" i="21"/>
  <c r="I65"/>
  <c r="J68" i="24"/>
  <c r="I69"/>
  <c r="J62" i="27"/>
  <c r="I63"/>
  <c r="M63" l="1"/>
  <c r="K63"/>
  <c r="M65" i="21"/>
  <c r="K65"/>
  <c r="M67" i="22"/>
  <c r="K67"/>
  <c r="M67" i="23"/>
  <c r="K67"/>
  <c r="M69" i="24"/>
  <c r="K69"/>
  <c r="M63" i="26"/>
  <c r="K63"/>
  <c r="M67" i="25"/>
  <c r="K67"/>
  <c r="M66" i="28"/>
  <c r="K66"/>
  <c r="G70" i="30"/>
  <c r="H70" s="1"/>
  <c r="G70" i="31"/>
  <c r="H70" s="1"/>
  <c r="I70"/>
  <c r="J70" s="1"/>
  <c r="O69"/>
  <c r="D72"/>
  <c r="N71"/>
  <c r="E71"/>
  <c r="D72" i="30"/>
  <c r="N71"/>
  <c r="E71"/>
  <c r="I70"/>
  <c r="J70" s="1"/>
  <c r="O69"/>
  <c r="J70" i="29"/>
  <c r="I71"/>
  <c r="O70"/>
  <c r="D73"/>
  <c r="N72"/>
  <c r="E72"/>
  <c r="G72" s="1"/>
  <c r="H72" s="1"/>
  <c r="M73"/>
  <c r="I71" i="8"/>
  <c r="D73"/>
  <c r="M73" s="1"/>
  <c r="E72"/>
  <c r="G72" s="1"/>
  <c r="N72"/>
  <c r="H71"/>
  <c r="I67" i="28"/>
  <c r="J66"/>
  <c r="J63" i="27"/>
  <c r="I64"/>
  <c r="J69" i="24"/>
  <c r="I70"/>
  <c r="I66" i="21"/>
  <c r="J65"/>
  <c r="J63" i="26"/>
  <c r="I64"/>
  <c r="J67" i="22"/>
  <c r="I68"/>
  <c r="J67" i="25"/>
  <c r="I68"/>
  <c r="J67" i="23"/>
  <c r="I68"/>
  <c r="M68" l="1"/>
  <c r="K68"/>
  <c r="M64" i="26"/>
  <c r="K64"/>
  <c r="M64" i="27"/>
  <c r="K64"/>
  <c r="M68" i="25"/>
  <c r="K68"/>
  <c r="M68" i="22"/>
  <c r="K68"/>
  <c r="M70" i="24"/>
  <c r="K70"/>
  <c r="M66" i="21"/>
  <c r="K66"/>
  <c r="M67" i="28"/>
  <c r="K67"/>
  <c r="G71" i="31"/>
  <c r="H71" s="1"/>
  <c r="G71" i="30"/>
  <c r="H71" s="1"/>
  <c r="O71" i="8"/>
  <c r="J71"/>
  <c r="D73" i="31"/>
  <c r="N72"/>
  <c r="E72"/>
  <c r="I71"/>
  <c r="J71" s="1"/>
  <c r="O70"/>
  <c r="M72"/>
  <c r="M73" s="1"/>
  <c r="I71" i="30"/>
  <c r="J71" s="1"/>
  <c r="O70"/>
  <c r="D73"/>
  <c r="N72"/>
  <c r="E72"/>
  <c r="M72"/>
  <c r="M73" s="1"/>
  <c r="D74" i="29"/>
  <c r="N73"/>
  <c r="E73"/>
  <c r="G73" s="1"/>
  <c r="H73" s="1"/>
  <c r="J71"/>
  <c r="I72"/>
  <c r="O71"/>
  <c r="M74"/>
  <c r="I72" i="8"/>
  <c r="J72" s="1"/>
  <c r="N73"/>
  <c r="D74"/>
  <c r="M74" s="1"/>
  <c r="E73"/>
  <c r="G73" s="1"/>
  <c r="H72"/>
  <c r="J66" i="21"/>
  <c r="I67"/>
  <c r="I68" i="28"/>
  <c r="J67"/>
  <c r="J68" i="23"/>
  <c r="I69"/>
  <c r="J68" i="25"/>
  <c r="I69"/>
  <c r="J68" i="22"/>
  <c r="I69"/>
  <c r="J64" i="26"/>
  <c r="I65"/>
  <c r="J70" i="24"/>
  <c r="I71"/>
  <c r="J64" i="27"/>
  <c r="I65"/>
  <c r="M71" i="24" l="1"/>
  <c r="K71"/>
  <c r="M69" i="22"/>
  <c r="K69"/>
  <c r="M69" i="23"/>
  <c r="K69"/>
  <c r="M65" i="27"/>
  <c r="K65"/>
  <c r="M65" i="26"/>
  <c r="K65"/>
  <c r="M69" i="25"/>
  <c r="K69"/>
  <c r="M67" i="21"/>
  <c r="K67"/>
  <c r="K68" i="28"/>
  <c r="M68" s="1"/>
  <c r="G72" i="30"/>
  <c r="H72" s="1"/>
  <c r="G72" i="31"/>
  <c r="H72" s="1"/>
  <c r="I72"/>
  <c r="J72" s="1"/>
  <c r="O71"/>
  <c r="D74"/>
  <c r="N73"/>
  <c r="E73"/>
  <c r="O72" i="8"/>
  <c r="M74" i="31"/>
  <c r="D74" i="30"/>
  <c r="N73"/>
  <c r="E73"/>
  <c r="I72"/>
  <c r="J72" s="1"/>
  <c r="O71"/>
  <c r="M74"/>
  <c r="J72" i="29"/>
  <c r="I73"/>
  <c r="O72"/>
  <c r="D75"/>
  <c r="M75" s="1"/>
  <c r="N74"/>
  <c r="E74"/>
  <c r="G74" s="1"/>
  <c r="H74" s="1"/>
  <c r="I73" i="8"/>
  <c r="J73" s="1"/>
  <c r="H73"/>
  <c r="O73"/>
  <c r="D75"/>
  <c r="M75" s="1"/>
  <c r="E74"/>
  <c r="G74" s="1"/>
  <c r="N74"/>
  <c r="J68" i="28"/>
  <c r="I69"/>
  <c r="J65" i="27"/>
  <c r="I66"/>
  <c r="J71" i="24"/>
  <c r="I72"/>
  <c r="I66" i="26"/>
  <c r="J65"/>
  <c r="J69" i="22"/>
  <c r="I70"/>
  <c r="J69" i="25"/>
  <c r="I70"/>
  <c r="J69" i="23"/>
  <c r="I70"/>
  <c r="J67" i="21"/>
  <c r="I68"/>
  <c r="M68" l="1"/>
  <c r="K68"/>
  <c r="M70" i="25"/>
  <c r="K70"/>
  <c r="M66" i="27"/>
  <c r="K66"/>
  <c r="M70" i="23"/>
  <c r="K70"/>
  <c r="M70" i="22"/>
  <c r="K70"/>
  <c r="M72" i="24"/>
  <c r="K72"/>
  <c r="M66" i="26"/>
  <c r="K66"/>
  <c r="M69" i="28"/>
  <c r="K69"/>
  <c r="G73" i="31"/>
  <c r="H73" s="1"/>
  <c r="G73" i="30"/>
  <c r="H73" s="1"/>
  <c r="D75" i="31"/>
  <c r="N74"/>
  <c r="E74"/>
  <c r="I73"/>
  <c r="J73" s="1"/>
  <c r="O72"/>
  <c r="M75"/>
  <c r="I73" i="30"/>
  <c r="J73" s="1"/>
  <c r="O72"/>
  <c r="D75"/>
  <c r="N74"/>
  <c r="E74"/>
  <c r="D76" i="29"/>
  <c r="N75"/>
  <c r="E75"/>
  <c r="G75" s="1"/>
  <c r="H75" s="1"/>
  <c r="J73"/>
  <c r="I74"/>
  <c r="O73"/>
  <c r="M76"/>
  <c r="I74" i="8"/>
  <c r="J74" s="1"/>
  <c r="N75"/>
  <c r="E75"/>
  <c r="G75" s="1"/>
  <c r="D76"/>
  <c r="M76" s="1"/>
  <c r="O74"/>
  <c r="H74"/>
  <c r="J66" i="26"/>
  <c r="I67"/>
  <c r="J68" i="21"/>
  <c r="I69"/>
  <c r="J70" i="23"/>
  <c r="I71"/>
  <c r="J70" i="25"/>
  <c r="I71"/>
  <c r="J70" i="22"/>
  <c r="I71"/>
  <c r="J72" i="24"/>
  <c r="I73"/>
  <c r="J66" i="27"/>
  <c r="I67"/>
  <c r="I70" i="28"/>
  <c r="J69"/>
  <c r="M67" i="27" l="1"/>
  <c r="K67"/>
  <c r="M71" i="22"/>
  <c r="K71"/>
  <c r="M69" i="21"/>
  <c r="K69"/>
  <c r="M73" i="24"/>
  <c r="K73"/>
  <c r="M71" i="25"/>
  <c r="K71"/>
  <c r="M71" i="23"/>
  <c r="K71"/>
  <c r="M67" i="26"/>
  <c r="K67"/>
  <c r="M70" i="28"/>
  <c r="K70"/>
  <c r="G74" i="30"/>
  <c r="H74" s="1"/>
  <c r="G74" i="31"/>
  <c r="H74" s="1"/>
  <c r="I74"/>
  <c r="J74" s="1"/>
  <c r="O73"/>
  <c r="D76"/>
  <c r="N75"/>
  <c r="E75"/>
  <c r="D76" i="30"/>
  <c r="N75"/>
  <c r="E75"/>
  <c r="I74"/>
  <c r="J74" s="1"/>
  <c r="O73"/>
  <c r="M75"/>
  <c r="M76" s="1"/>
  <c r="J74" i="29"/>
  <c r="I75"/>
  <c r="O74"/>
  <c r="D77"/>
  <c r="M77" s="1"/>
  <c r="N76"/>
  <c r="E76"/>
  <c r="G76" s="1"/>
  <c r="H76" s="1"/>
  <c r="I75" i="8"/>
  <c r="J75" s="1"/>
  <c r="D77"/>
  <c r="M77" s="1"/>
  <c r="E76"/>
  <c r="G76" s="1"/>
  <c r="N76"/>
  <c r="H75"/>
  <c r="I71" i="28"/>
  <c r="J70"/>
  <c r="J67" i="27"/>
  <c r="I68"/>
  <c r="J73" i="24"/>
  <c r="I74"/>
  <c r="J71" i="22"/>
  <c r="I72"/>
  <c r="J71" i="25"/>
  <c r="I72"/>
  <c r="J71" i="23"/>
  <c r="I72"/>
  <c r="J69" i="21"/>
  <c r="I70"/>
  <c r="J67" i="26"/>
  <c r="I68"/>
  <c r="M70" i="21" l="1"/>
  <c r="K70"/>
  <c r="M72" i="22"/>
  <c r="K72"/>
  <c r="M68" i="26"/>
  <c r="K68"/>
  <c r="M72" i="23"/>
  <c r="K72"/>
  <c r="M72" i="25"/>
  <c r="K72"/>
  <c r="M74" i="24"/>
  <c r="K74"/>
  <c r="M68" i="27"/>
  <c r="K68"/>
  <c r="M71" i="28"/>
  <c r="K71"/>
  <c r="G75" i="31"/>
  <c r="H75" s="1"/>
  <c r="G75" i="30"/>
  <c r="H75" s="1"/>
  <c r="D77" i="31"/>
  <c r="N76"/>
  <c r="E76"/>
  <c r="I75"/>
  <c r="J75" s="1"/>
  <c r="O74"/>
  <c r="O75" i="8"/>
  <c r="M76" i="31"/>
  <c r="M77" s="1"/>
  <c r="I75" i="30"/>
  <c r="J75" s="1"/>
  <c r="O74"/>
  <c r="D77"/>
  <c r="M77" s="1"/>
  <c r="N76"/>
  <c r="E76"/>
  <c r="D78" i="29"/>
  <c r="N77"/>
  <c r="E77"/>
  <c r="G77" s="1"/>
  <c r="H77" s="1"/>
  <c r="J75"/>
  <c r="I76"/>
  <c r="O75"/>
  <c r="M78"/>
  <c r="I76" i="8"/>
  <c r="J76" s="1"/>
  <c r="N77"/>
  <c r="E77"/>
  <c r="G77" s="1"/>
  <c r="D78"/>
  <c r="M78" s="1"/>
  <c r="H76"/>
  <c r="I72" i="28"/>
  <c r="J71"/>
  <c r="J68" i="26"/>
  <c r="I69"/>
  <c r="J70" i="21"/>
  <c r="I71"/>
  <c r="J72" i="23"/>
  <c r="I73"/>
  <c r="J72" i="25"/>
  <c r="I73"/>
  <c r="J72" i="22"/>
  <c r="I73"/>
  <c r="J74" i="24"/>
  <c r="I75"/>
  <c r="J68" i="27"/>
  <c r="I69"/>
  <c r="K75" i="24" l="1"/>
  <c r="M75" s="1"/>
  <c r="K73" i="23"/>
  <c r="M73" s="1"/>
  <c r="K69" i="27"/>
  <c r="M69" s="1"/>
  <c r="K73" i="22"/>
  <c r="M73" s="1"/>
  <c r="K73" i="25"/>
  <c r="M73" s="1"/>
  <c r="K71" i="21"/>
  <c r="M71" s="1"/>
  <c r="K69" i="26"/>
  <c r="M69" s="1"/>
  <c r="K72" i="28"/>
  <c r="M72" s="1"/>
  <c r="G76" i="31"/>
  <c r="H76" s="1"/>
  <c r="G76" i="30"/>
  <c r="H76" s="1"/>
  <c r="I76" i="31"/>
  <c r="J76" s="1"/>
  <c r="O75"/>
  <c r="D78"/>
  <c r="N77"/>
  <c r="E77"/>
  <c r="O76" i="8"/>
  <c r="M78" i="31"/>
  <c r="D78" i="30"/>
  <c r="M78" s="1"/>
  <c r="N77"/>
  <c r="E77"/>
  <c r="I76"/>
  <c r="J76" s="1"/>
  <c r="O75"/>
  <c r="J76" i="29"/>
  <c r="I77"/>
  <c r="O76"/>
  <c r="D79"/>
  <c r="N78"/>
  <c r="E78"/>
  <c r="G78" s="1"/>
  <c r="H78" s="1"/>
  <c r="I77" i="8"/>
  <c r="J77" s="1"/>
  <c r="D79"/>
  <c r="M79" s="1"/>
  <c r="E78"/>
  <c r="G78" s="1"/>
  <c r="N78"/>
  <c r="O77"/>
  <c r="H77"/>
  <c r="I73" i="28"/>
  <c r="J72"/>
  <c r="J69" i="27"/>
  <c r="I70"/>
  <c r="I76" i="24"/>
  <c r="J75"/>
  <c r="J73" i="22"/>
  <c r="I74"/>
  <c r="J73" i="25"/>
  <c r="I74"/>
  <c r="J73" i="23"/>
  <c r="I74"/>
  <c r="J71" i="21"/>
  <c r="I72"/>
  <c r="J69" i="26"/>
  <c r="I70"/>
  <c r="K70" l="1"/>
  <c r="M70" s="1"/>
  <c r="K72" i="21"/>
  <c r="M72" s="1"/>
  <c r="K74" i="23"/>
  <c r="M74" s="1"/>
  <c r="K74" i="25"/>
  <c r="M74" s="1"/>
  <c r="K74" i="22"/>
  <c r="M74" s="1"/>
  <c r="K70" i="27"/>
  <c r="M70" s="1"/>
  <c r="K76" i="24"/>
  <c r="M76" s="1"/>
  <c r="K73" i="28"/>
  <c r="M73" s="1"/>
  <c r="G77" i="31"/>
  <c r="H77" s="1"/>
  <c r="G77" i="30"/>
  <c r="H77" s="1"/>
  <c r="D79" i="31"/>
  <c r="N78"/>
  <c r="E78"/>
  <c r="I77"/>
  <c r="J77" s="1"/>
  <c r="O76"/>
  <c r="M79"/>
  <c r="I77" i="30"/>
  <c r="J77" s="1"/>
  <c r="O76"/>
  <c r="D79"/>
  <c r="M79" s="1"/>
  <c r="N78"/>
  <c r="E78"/>
  <c r="D80" i="29"/>
  <c r="N79"/>
  <c r="E79"/>
  <c r="G79" s="1"/>
  <c r="H79" s="1"/>
  <c r="J77"/>
  <c r="I78"/>
  <c r="O77"/>
  <c r="M79"/>
  <c r="M80" s="1"/>
  <c r="I78" i="8"/>
  <c r="J78" s="1"/>
  <c r="N79"/>
  <c r="D80"/>
  <c r="M80" s="1"/>
  <c r="E79"/>
  <c r="G79" s="1"/>
  <c r="O78"/>
  <c r="H78"/>
  <c r="J76" i="24"/>
  <c r="I77"/>
  <c r="I74" i="28"/>
  <c r="J73"/>
  <c r="J70" i="26"/>
  <c r="I71"/>
  <c r="J72" i="21"/>
  <c r="I73"/>
  <c r="J74" i="23"/>
  <c r="I75"/>
  <c r="J74" i="25"/>
  <c r="I75"/>
  <c r="J74" i="22"/>
  <c r="I75"/>
  <c r="J70" i="27"/>
  <c r="I71"/>
  <c r="K75" i="22" l="1"/>
  <c r="M75" s="1"/>
  <c r="K75" i="23"/>
  <c r="M75" s="1"/>
  <c r="K73" i="21"/>
  <c r="M73" s="1"/>
  <c r="K71" i="26"/>
  <c r="M71" s="1"/>
  <c r="K77" i="24"/>
  <c r="M77" s="1"/>
  <c r="K71" i="27"/>
  <c r="M71" s="1"/>
  <c r="K75" i="25"/>
  <c r="M75" s="1"/>
  <c r="K74" i="28"/>
  <c r="M74" s="1"/>
  <c r="G78" i="30"/>
  <c r="H78" s="1"/>
  <c r="G78" i="31"/>
  <c r="H78" s="1"/>
  <c r="I78"/>
  <c r="J78" s="1"/>
  <c r="O77"/>
  <c r="D80"/>
  <c r="N79"/>
  <c r="E79"/>
  <c r="M80"/>
  <c r="D80" i="30"/>
  <c r="N79"/>
  <c r="E79"/>
  <c r="I78"/>
  <c r="J78" s="1"/>
  <c r="O77"/>
  <c r="J78" i="29"/>
  <c r="I79"/>
  <c r="O78"/>
  <c r="D81"/>
  <c r="N80"/>
  <c r="E80"/>
  <c r="G80" s="1"/>
  <c r="H80" s="1"/>
  <c r="M81"/>
  <c r="I79" i="8"/>
  <c r="J79" s="1"/>
  <c r="H79"/>
  <c r="O79"/>
  <c r="D81"/>
  <c r="M81" s="1"/>
  <c r="E80"/>
  <c r="G80" s="1"/>
  <c r="N80"/>
  <c r="I75" i="28"/>
  <c r="J74"/>
  <c r="J71" i="27"/>
  <c r="I72"/>
  <c r="I76" i="22"/>
  <c r="J75"/>
  <c r="I76" i="25"/>
  <c r="J75"/>
  <c r="I76" i="23"/>
  <c r="J75"/>
  <c r="J73" i="21"/>
  <c r="I74"/>
  <c r="J71" i="26"/>
  <c r="I72"/>
  <c r="J77" i="24"/>
  <c r="I78"/>
  <c r="K76" i="25" l="1"/>
  <c r="M76" s="1"/>
  <c r="K78" i="24"/>
  <c r="M78" s="1"/>
  <c r="K72" i="26"/>
  <c r="M72" s="1"/>
  <c r="K74" i="21"/>
  <c r="M74" s="1"/>
  <c r="K72" i="27"/>
  <c r="M72" s="1"/>
  <c r="K76" i="23"/>
  <c r="M76" s="1"/>
  <c r="K76" i="22"/>
  <c r="M76" s="1"/>
  <c r="K75" i="28"/>
  <c r="M75" s="1"/>
  <c r="G79" i="30"/>
  <c r="H79" s="1"/>
  <c r="G79" i="31"/>
  <c r="H79" s="1"/>
  <c r="D81"/>
  <c r="N80"/>
  <c r="E80"/>
  <c r="I79"/>
  <c r="J79" s="1"/>
  <c r="O78"/>
  <c r="M81"/>
  <c r="I79" i="30"/>
  <c r="J79" s="1"/>
  <c r="O78"/>
  <c r="D81"/>
  <c r="N80"/>
  <c r="E80"/>
  <c r="M80"/>
  <c r="D82" i="29"/>
  <c r="N81"/>
  <c r="E81"/>
  <c r="G81" s="1"/>
  <c r="H81" s="1"/>
  <c r="J79"/>
  <c r="I80"/>
  <c r="O79"/>
  <c r="M82"/>
  <c r="I80" i="8"/>
  <c r="J80" s="1"/>
  <c r="N81"/>
  <c r="D82"/>
  <c r="M82" s="1"/>
  <c r="E81"/>
  <c r="G81" s="1"/>
  <c r="O80"/>
  <c r="H80"/>
  <c r="J76" i="23"/>
  <c r="I77"/>
  <c r="J76" i="25"/>
  <c r="I77"/>
  <c r="J76" i="22"/>
  <c r="I77"/>
  <c r="I76" i="28"/>
  <c r="J75"/>
  <c r="J78" i="24"/>
  <c r="I79"/>
  <c r="J72" i="26"/>
  <c r="I73"/>
  <c r="J74" i="21"/>
  <c r="I75"/>
  <c r="J72" i="27"/>
  <c r="I73"/>
  <c r="K73" l="1"/>
  <c r="M73" s="1"/>
  <c r="K73" i="26"/>
  <c r="M73" s="1"/>
  <c r="K77" i="22"/>
  <c r="M77" s="1"/>
  <c r="K77" i="23"/>
  <c r="M77" s="1"/>
  <c r="K75" i="21"/>
  <c r="M75" s="1"/>
  <c r="K79" i="24"/>
  <c r="M79" s="1"/>
  <c r="K77" i="25"/>
  <c r="M77" s="1"/>
  <c r="K76" i="28"/>
  <c r="M76" s="1"/>
  <c r="G80" i="30"/>
  <c r="H80" s="1"/>
  <c r="G80" i="31"/>
  <c r="H80" s="1"/>
  <c r="I80"/>
  <c r="J80" s="1"/>
  <c r="O79"/>
  <c r="D82"/>
  <c r="N81"/>
  <c r="E81"/>
  <c r="D82" i="30"/>
  <c r="N81"/>
  <c r="E81"/>
  <c r="I80"/>
  <c r="J80" s="1"/>
  <c r="O79"/>
  <c r="M81"/>
  <c r="M82" s="1"/>
  <c r="J80" i="29"/>
  <c r="I81"/>
  <c r="O80"/>
  <c r="D83"/>
  <c r="M83" s="1"/>
  <c r="N82"/>
  <c r="E82"/>
  <c r="G82" s="1"/>
  <c r="H82" s="1"/>
  <c r="I81" i="8"/>
  <c r="J81" s="1"/>
  <c r="H81"/>
  <c r="N82"/>
  <c r="D83"/>
  <c r="M83" s="1"/>
  <c r="E82"/>
  <c r="G82" s="1"/>
  <c r="I77" i="28"/>
  <c r="J76"/>
  <c r="J73" i="27"/>
  <c r="I74"/>
  <c r="I76" i="21"/>
  <c r="J75"/>
  <c r="J73" i="26"/>
  <c r="I74"/>
  <c r="I80" i="24"/>
  <c r="J79"/>
  <c r="J77" i="22"/>
  <c r="I78"/>
  <c r="J77" i="25"/>
  <c r="I78"/>
  <c r="J77" i="23"/>
  <c r="I78"/>
  <c r="K78" i="25" l="1"/>
  <c r="M78" s="1"/>
  <c r="K74" i="26"/>
  <c r="M74" s="1"/>
  <c r="K80" i="24"/>
  <c r="M80" s="1"/>
  <c r="K76" i="21"/>
  <c r="M76" s="1"/>
  <c r="K78" i="23"/>
  <c r="M78" s="1"/>
  <c r="K78" i="22"/>
  <c r="M78" s="1"/>
  <c r="K74" i="27"/>
  <c r="M74" s="1"/>
  <c r="K77" i="28"/>
  <c r="M77" s="1"/>
  <c r="G81" i="31"/>
  <c r="H81" s="1"/>
  <c r="G81" i="30"/>
  <c r="H81" s="1"/>
  <c r="D83" i="31"/>
  <c r="N82"/>
  <c r="E82"/>
  <c r="I81"/>
  <c r="J81" s="1"/>
  <c r="O80"/>
  <c r="O81" i="8"/>
  <c r="M82" i="31"/>
  <c r="M83" s="1"/>
  <c r="I81" i="30"/>
  <c r="J81" s="1"/>
  <c r="O80"/>
  <c r="D83"/>
  <c r="N82"/>
  <c r="E82"/>
  <c r="D84" i="29"/>
  <c r="M84" s="1"/>
  <c r="N83"/>
  <c r="E83"/>
  <c r="G83" s="1"/>
  <c r="H83" s="1"/>
  <c r="J81"/>
  <c r="I82"/>
  <c r="O81"/>
  <c r="I82" i="8"/>
  <c r="J82" s="1"/>
  <c r="H82"/>
  <c r="N83"/>
  <c r="D84"/>
  <c r="M84" s="1"/>
  <c r="E83"/>
  <c r="G83" s="1"/>
  <c r="I81" i="24"/>
  <c r="J81" s="1"/>
  <c r="J80"/>
  <c r="J76" i="21"/>
  <c r="I77"/>
  <c r="I78" i="28"/>
  <c r="J77"/>
  <c r="J78" i="23"/>
  <c r="I79"/>
  <c r="J78" i="25"/>
  <c r="I79"/>
  <c r="J78" i="22"/>
  <c r="I79"/>
  <c r="J74" i="26"/>
  <c r="I75"/>
  <c r="J74" i="27"/>
  <c r="I75"/>
  <c r="K75" i="26" l="1"/>
  <c r="M75" s="1"/>
  <c r="K79" i="25"/>
  <c r="M79" s="1"/>
  <c r="K77" i="21"/>
  <c r="M77" s="1"/>
  <c r="K81" i="24"/>
  <c r="M81" s="1"/>
  <c r="G3" s="1"/>
  <c r="G22" i="18" s="1"/>
  <c r="K75" i="27"/>
  <c r="M75" s="1"/>
  <c r="K79" i="22"/>
  <c r="M79" s="1"/>
  <c r="K79" i="23"/>
  <c r="M79" s="1"/>
  <c r="K78" i="28"/>
  <c r="M78" s="1"/>
  <c r="G82" i="31"/>
  <c r="H82" s="1"/>
  <c r="G82" i="30"/>
  <c r="H82" s="1"/>
  <c r="O82" i="8"/>
  <c r="I82" i="31"/>
  <c r="J82" s="1"/>
  <c r="O81"/>
  <c r="D84"/>
  <c r="M84" s="1"/>
  <c r="N83"/>
  <c r="E83"/>
  <c r="D84" i="30"/>
  <c r="N83"/>
  <c r="E83"/>
  <c r="I82"/>
  <c r="J82" s="1"/>
  <c r="O81"/>
  <c r="M83"/>
  <c r="M84" s="1"/>
  <c r="J82" i="29"/>
  <c r="I83"/>
  <c r="O82"/>
  <c r="D85"/>
  <c r="M85" s="1"/>
  <c r="N84"/>
  <c r="E84"/>
  <c r="G84" s="1"/>
  <c r="H84" s="1"/>
  <c r="I83" i="8"/>
  <c r="J83" s="1"/>
  <c r="H83"/>
  <c r="O83"/>
  <c r="D85"/>
  <c r="M85" s="1"/>
  <c r="E84"/>
  <c r="G84" s="1"/>
  <c r="N84"/>
  <c r="J75" i="27"/>
  <c r="I76"/>
  <c r="I76" i="26"/>
  <c r="J75"/>
  <c r="I80" i="22"/>
  <c r="J79"/>
  <c r="I80" i="25"/>
  <c r="J79"/>
  <c r="I80" i="23"/>
  <c r="J79"/>
  <c r="J77" i="21"/>
  <c r="I78"/>
  <c r="I79" i="28"/>
  <c r="J78"/>
  <c r="M76" i="27" l="1"/>
  <c r="K76"/>
  <c r="M80" i="23"/>
  <c r="K80"/>
  <c r="M80" i="25"/>
  <c r="K80"/>
  <c r="M80" i="22"/>
  <c r="K80"/>
  <c r="M76" i="26"/>
  <c r="K76"/>
  <c r="K78" i="21"/>
  <c r="M78" s="1"/>
  <c r="K79" i="28"/>
  <c r="M79" s="1"/>
  <c r="G83" i="30"/>
  <c r="H83" s="1"/>
  <c r="G83" i="31"/>
  <c r="H83" s="1"/>
  <c r="D85"/>
  <c r="M85" s="1"/>
  <c r="N84"/>
  <c r="E84"/>
  <c r="I83"/>
  <c r="J83" s="1"/>
  <c r="O82"/>
  <c r="I83" i="30"/>
  <c r="J83" s="1"/>
  <c r="O82"/>
  <c r="D85"/>
  <c r="N84"/>
  <c r="E84"/>
  <c r="D86" i="29"/>
  <c r="N85"/>
  <c r="E85"/>
  <c r="G85" s="1"/>
  <c r="H85" s="1"/>
  <c r="J83"/>
  <c r="I84"/>
  <c r="O83"/>
  <c r="I84" i="8"/>
  <c r="J84" s="1"/>
  <c r="H84"/>
  <c r="N85"/>
  <c r="D86"/>
  <c r="M86" s="1"/>
  <c r="E85"/>
  <c r="G85" s="1"/>
  <c r="J78" i="21"/>
  <c r="I79"/>
  <c r="I80" i="28"/>
  <c r="J79"/>
  <c r="J80" i="23"/>
  <c r="K81" s="1"/>
  <c r="I81"/>
  <c r="J81" s="1"/>
  <c r="J80" i="25"/>
  <c r="K81" s="1"/>
  <c r="I81"/>
  <c r="J81" s="1"/>
  <c r="I81" i="22"/>
  <c r="J81" s="1"/>
  <c r="J80"/>
  <c r="K81" s="1"/>
  <c r="J76" i="26"/>
  <c r="I77"/>
  <c r="J76" i="27"/>
  <c r="I77"/>
  <c r="K77" i="26" l="1"/>
  <c r="M77" s="1"/>
  <c r="K79" i="21"/>
  <c r="M79" s="1"/>
  <c r="K77" i="27"/>
  <c r="M77" s="1"/>
  <c r="K80" i="28"/>
  <c r="M80" s="1"/>
  <c r="M81" i="22"/>
  <c r="G3"/>
  <c r="G18" i="18" s="1"/>
  <c r="M81" i="25"/>
  <c r="G3"/>
  <c r="M81" i="23"/>
  <c r="G3" s="1"/>
  <c r="G84" i="30"/>
  <c r="H84" s="1"/>
  <c r="G84" i="31"/>
  <c r="H84" s="1"/>
  <c r="O84" i="8"/>
  <c r="I84" i="31"/>
  <c r="J84" s="1"/>
  <c r="O83"/>
  <c r="D86"/>
  <c r="M86" s="1"/>
  <c r="N85"/>
  <c r="E85"/>
  <c r="D86" i="30"/>
  <c r="N85"/>
  <c r="E85"/>
  <c r="I84"/>
  <c r="J84" s="1"/>
  <c r="O83"/>
  <c r="M85"/>
  <c r="M86" s="1"/>
  <c r="J84" i="29"/>
  <c r="I85"/>
  <c r="O84"/>
  <c r="D87"/>
  <c r="N86"/>
  <c r="E86"/>
  <c r="G86" s="1"/>
  <c r="H86" s="1"/>
  <c r="M86"/>
  <c r="I85" i="8"/>
  <c r="J85" s="1"/>
  <c r="D87"/>
  <c r="M87" s="1"/>
  <c r="E86"/>
  <c r="G86" s="1"/>
  <c r="N86"/>
  <c r="O85"/>
  <c r="H85"/>
  <c r="I81" i="28"/>
  <c r="J80"/>
  <c r="K81" s="1"/>
  <c r="J77" i="27"/>
  <c r="I78"/>
  <c r="J77" i="26"/>
  <c r="I78"/>
  <c r="I80" i="21"/>
  <c r="J79"/>
  <c r="K78" i="26" l="1"/>
  <c r="M78" s="1"/>
  <c r="K78" i="27"/>
  <c r="M78" s="1"/>
  <c r="K80" i="21"/>
  <c r="M80" s="1"/>
  <c r="J81" i="28"/>
  <c r="I82"/>
  <c r="G24" i="18"/>
  <c r="G20"/>
  <c r="M81" i="28"/>
  <c r="G85" i="30"/>
  <c r="H85" s="1"/>
  <c r="M87" i="29"/>
  <c r="G85" i="31"/>
  <c r="H85" s="1"/>
  <c r="D87"/>
  <c r="M87" s="1"/>
  <c r="N86"/>
  <c r="E86"/>
  <c r="I85"/>
  <c r="J85" s="1"/>
  <c r="O84"/>
  <c r="I85" i="30"/>
  <c r="J85" s="1"/>
  <c r="O84"/>
  <c r="D87"/>
  <c r="N86"/>
  <c r="E86"/>
  <c r="D88" i="29"/>
  <c r="N87"/>
  <c r="E87"/>
  <c r="G87" s="1"/>
  <c r="H87" s="1"/>
  <c r="J85"/>
  <c r="I86"/>
  <c r="O85"/>
  <c r="M88"/>
  <c r="I86" i="8"/>
  <c r="J86" s="1"/>
  <c r="N87"/>
  <c r="D88"/>
  <c r="M88" s="1"/>
  <c r="E87"/>
  <c r="G87" s="1"/>
  <c r="O86"/>
  <c r="H86"/>
  <c r="J78" i="26"/>
  <c r="I79"/>
  <c r="J78" i="27"/>
  <c r="I79"/>
  <c r="J80" i="21"/>
  <c r="K81" s="1"/>
  <c r="I81"/>
  <c r="J81" s="1"/>
  <c r="M79" i="26" l="1"/>
  <c r="K79"/>
  <c r="M79" i="27"/>
  <c r="K79"/>
  <c r="K82" i="28"/>
  <c r="M82" s="1"/>
  <c r="I83"/>
  <c r="J82"/>
  <c r="M81" i="21"/>
  <c r="G3" s="1"/>
  <c r="G86" i="30"/>
  <c r="H86" s="1"/>
  <c r="G86" i="31"/>
  <c r="H86" s="1"/>
  <c r="I86"/>
  <c r="J86" s="1"/>
  <c r="O85"/>
  <c r="D88"/>
  <c r="M88" s="1"/>
  <c r="N87"/>
  <c r="E87"/>
  <c r="D88" i="30"/>
  <c r="N87"/>
  <c r="E87"/>
  <c r="I86"/>
  <c r="J86" s="1"/>
  <c r="O85"/>
  <c r="M87"/>
  <c r="M88" s="1"/>
  <c r="J86" i="29"/>
  <c r="I87"/>
  <c r="O86"/>
  <c r="N88"/>
  <c r="E88"/>
  <c r="G88" s="1"/>
  <c r="H88" s="1"/>
  <c r="I87" i="8"/>
  <c r="H87"/>
  <c r="N88"/>
  <c r="E88"/>
  <c r="G88" s="1"/>
  <c r="J79" i="27"/>
  <c r="I80"/>
  <c r="I80" i="26"/>
  <c r="J79"/>
  <c r="K80" l="1"/>
  <c r="M80" s="1"/>
  <c r="K80" i="27"/>
  <c r="M80" s="1"/>
  <c r="K83" i="28"/>
  <c r="M83" s="1"/>
  <c r="I84"/>
  <c r="J83"/>
  <c r="G16" i="18"/>
  <c r="G87" i="31"/>
  <c r="H87" s="1"/>
  <c r="G87" i="30"/>
  <c r="H87" s="1"/>
  <c r="I88" i="8"/>
  <c r="J88" s="1"/>
  <c r="J87"/>
  <c r="N88" i="31"/>
  <c r="E88"/>
  <c r="I87"/>
  <c r="J87" s="1"/>
  <c r="O86"/>
  <c r="I87" i="30"/>
  <c r="J87" s="1"/>
  <c r="O86"/>
  <c r="N88"/>
  <c r="E88"/>
  <c r="J87" i="29"/>
  <c r="I88"/>
  <c r="O87"/>
  <c r="O87" i="8"/>
  <c r="H88"/>
  <c r="I81" i="26"/>
  <c r="J81" s="1"/>
  <c r="J80"/>
  <c r="K81" s="1"/>
  <c r="J80" i="27"/>
  <c r="K81" s="1"/>
  <c r="I81"/>
  <c r="J81" s="1"/>
  <c r="K84" i="28" l="1"/>
  <c r="M84" s="1"/>
  <c r="J84"/>
  <c r="I85"/>
  <c r="M81" i="26"/>
  <c r="G3"/>
  <c r="M81" i="27"/>
  <c r="G3"/>
  <c r="G88" i="30"/>
  <c r="H88" s="1"/>
  <c r="G88" i="31"/>
  <c r="H88" s="1"/>
  <c r="I88"/>
  <c r="J88" s="1"/>
  <c r="O87"/>
  <c r="I88" i="30"/>
  <c r="J88" s="1"/>
  <c r="O87"/>
  <c r="J88" i="29"/>
  <c r="O88"/>
  <c r="R82" s="1"/>
  <c r="Q84"/>
  <c r="Q83"/>
  <c r="P87"/>
  <c r="O88" i="8"/>
  <c r="Q87" i="29" l="1"/>
  <c r="S82"/>
  <c r="S86"/>
  <c r="S83"/>
  <c r="S87"/>
  <c r="R87"/>
  <c r="R83"/>
  <c r="R86"/>
  <c r="R84"/>
  <c r="S81"/>
  <c r="K85" i="28"/>
  <c r="M85" s="1"/>
  <c r="I86"/>
  <c r="J85"/>
  <c r="G26" i="18"/>
  <c r="G28"/>
  <c r="P83" i="31"/>
  <c r="O88"/>
  <c r="R87" s="1"/>
  <c r="S86"/>
  <c r="R86"/>
  <c r="O88" i="30"/>
  <c r="R87" s="1"/>
  <c r="Q87"/>
  <c r="Q82"/>
  <c r="P84"/>
  <c r="Q84"/>
  <c r="R88" i="29"/>
  <c r="P88"/>
  <c r="S88"/>
  <c r="Q88"/>
  <c r="S17"/>
  <c r="Q16"/>
  <c r="R16"/>
  <c r="P16"/>
  <c r="S16"/>
  <c r="R20"/>
  <c r="Q17"/>
  <c r="R17"/>
  <c r="P17"/>
  <c r="S19"/>
  <c r="Q18"/>
  <c r="R18"/>
  <c r="P18"/>
  <c r="Q19"/>
  <c r="S18"/>
  <c r="P19"/>
  <c r="R19"/>
  <c r="P20"/>
  <c r="Q20"/>
  <c r="S20"/>
  <c r="P21"/>
  <c r="R21"/>
  <c r="R22"/>
  <c r="S21"/>
  <c r="Q21"/>
  <c r="P22"/>
  <c r="P26"/>
  <c r="R23"/>
  <c r="Q23"/>
  <c r="S23"/>
  <c r="S24"/>
  <c r="P23"/>
  <c r="Q22"/>
  <c r="S22"/>
  <c r="Q24"/>
  <c r="Q25"/>
  <c r="P25"/>
  <c r="R24"/>
  <c r="P24"/>
  <c r="Q26"/>
  <c r="S26"/>
  <c r="S25"/>
  <c r="R26"/>
  <c r="R25"/>
  <c r="R30"/>
  <c r="S27"/>
  <c r="P27"/>
  <c r="R27"/>
  <c r="R28"/>
  <c r="Q28"/>
  <c r="P28"/>
  <c r="Q27"/>
  <c r="R29"/>
  <c r="S29"/>
  <c r="S28"/>
  <c r="Q30"/>
  <c r="P29"/>
  <c r="P30"/>
  <c r="Q29"/>
  <c r="S30"/>
  <c r="R33"/>
  <c r="R31"/>
  <c r="S31"/>
  <c r="P31"/>
  <c r="Q31"/>
  <c r="S32"/>
  <c r="P36"/>
  <c r="R32"/>
  <c r="P32"/>
  <c r="S33"/>
  <c r="Q32"/>
  <c r="Q33"/>
  <c r="P33"/>
  <c r="S34"/>
  <c r="R34"/>
  <c r="P34"/>
  <c r="R35"/>
  <c r="S35"/>
  <c r="Q34"/>
  <c r="P35"/>
  <c r="Q35"/>
  <c r="R36"/>
  <c r="Q37"/>
  <c r="S36"/>
  <c r="Q36"/>
  <c r="S37"/>
  <c r="R37"/>
  <c r="P37"/>
  <c r="P38"/>
  <c r="S38"/>
  <c r="P42"/>
  <c r="R39"/>
  <c r="P39"/>
  <c r="S39"/>
  <c r="Q39"/>
  <c r="S40"/>
  <c r="R38"/>
  <c r="Q38"/>
  <c r="P40"/>
  <c r="Q41"/>
  <c r="P41"/>
  <c r="R40"/>
  <c r="Q40"/>
  <c r="S42"/>
  <c r="R45"/>
  <c r="Q42"/>
  <c r="R41"/>
  <c r="S41"/>
  <c r="R42"/>
  <c r="Q43"/>
  <c r="S43"/>
  <c r="P43"/>
  <c r="R43"/>
  <c r="S45"/>
  <c r="Q45"/>
  <c r="P45"/>
  <c r="P44"/>
  <c r="R44"/>
  <c r="Q44"/>
  <c r="S44"/>
  <c r="Q46"/>
  <c r="R46"/>
  <c r="Q47"/>
  <c r="R47"/>
  <c r="S46"/>
  <c r="S47"/>
  <c r="P46"/>
  <c r="Q48"/>
  <c r="P47"/>
  <c r="P51"/>
  <c r="P49"/>
  <c r="R48"/>
  <c r="Q49"/>
  <c r="S48"/>
  <c r="P48"/>
  <c r="P50"/>
  <c r="Q50"/>
  <c r="S50"/>
  <c r="R49"/>
  <c r="R50"/>
  <c r="S49"/>
  <c r="R53"/>
  <c r="R51"/>
  <c r="S51"/>
  <c r="Q51"/>
  <c r="P53"/>
  <c r="Q52"/>
  <c r="P52"/>
  <c r="R52"/>
  <c r="S52"/>
  <c r="S54"/>
  <c r="Q53"/>
  <c r="S53"/>
  <c r="Q54"/>
  <c r="P54"/>
  <c r="S58"/>
  <c r="R54"/>
  <c r="Q55"/>
  <c r="P55"/>
  <c r="R55"/>
  <c r="S56"/>
  <c r="S55"/>
  <c r="R56"/>
  <c r="Q56"/>
  <c r="S57"/>
  <c r="P56"/>
  <c r="P57"/>
  <c r="R57"/>
  <c r="P58"/>
  <c r="Q57"/>
  <c r="Q58"/>
  <c r="S62"/>
  <c r="R58"/>
  <c r="P59"/>
  <c r="R60"/>
  <c r="S60"/>
  <c r="Q59"/>
  <c r="R59"/>
  <c r="Q60"/>
  <c r="Q61"/>
  <c r="S59"/>
  <c r="P60"/>
  <c r="P62"/>
  <c r="S61"/>
  <c r="Q62"/>
  <c r="P61"/>
  <c r="R61"/>
  <c r="R62"/>
  <c r="R65"/>
  <c r="Q63"/>
  <c r="R63"/>
  <c r="S63"/>
  <c r="P63"/>
  <c r="S64"/>
  <c r="P65"/>
  <c r="Q64"/>
  <c r="S65"/>
  <c r="R64"/>
  <c r="P64"/>
  <c r="Q65"/>
  <c r="P66"/>
  <c r="Q66"/>
  <c r="P67"/>
  <c r="Q67"/>
  <c r="S66"/>
  <c r="R66"/>
  <c r="S67"/>
  <c r="Q68"/>
  <c r="Q69"/>
  <c r="P68"/>
  <c r="R67"/>
  <c r="S68"/>
  <c r="R71"/>
  <c r="R68"/>
  <c r="P69"/>
  <c r="S69"/>
  <c r="R69"/>
  <c r="Q70"/>
  <c r="S70"/>
  <c r="R70"/>
  <c r="P70"/>
  <c r="Q71"/>
  <c r="P71"/>
  <c r="S71"/>
  <c r="R72"/>
  <c r="R74"/>
  <c r="Q73"/>
  <c r="S72"/>
  <c r="Q72"/>
  <c r="P72"/>
  <c r="P73"/>
  <c r="R73"/>
  <c r="S73"/>
  <c r="Q74"/>
  <c r="S74"/>
  <c r="P74"/>
  <c r="P76"/>
  <c r="Q75"/>
  <c r="S75"/>
  <c r="S76"/>
  <c r="Q76"/>
  <c r="R75"/>
  <c r="P75"/>
  <c r="P78"/>
  <c r="S77"/>
  <c r="R76"/>
  <c r="R77"/>
  <c r="Q78"/>
  <c r="R78"/>
  <c r="Q77"/>
  <c r="P82"/>
  <c r="P77"/>
  <c r="S78"/>
  <c r="S79"/>
  <c r="R79"/>
  <c r="S80"/>
  <c r="R80"/>
  <c r="Q79"/>
  <c r="Q80"/>
  <c r="P81"/>
  <c r="S85"/>
  <c r="P86"/>
  <c r="Q86"/>
  <c r="S84"/>
  <c r="P84"/>
  <c r="R81"/>
  <c r="P80"/>
  <c r="Q82"/>
  <c r="P83"/>
  <c r="Q85"/>
  <c r="P79"/>
  <c r="Q81"/>
  <c r="P85"/>
  <c r="R85"/>
  <c r="R88" i="8"/>
  <c r="S88"/>
  <c r="Q88"/>
  <c r="P88"/>
  <c r="R17"/>
  <c r="Q16"/>
  <c r="S18"/>
  <c r="P17"/>
  <c r="P18"/>
  <c r="P16"/>
  <c r="Q19"/>
  <c r="S16"/>
  <c r="Q17"/>
  <c r="R20"/>
  <c r="Q20"/>
  <c r="S21"/>
  <c r="R18"/>
  <c r="Q18"/>
  <c r="S19"/>
  <c r="P19"/>
  <c r="R16"/>
  <c r="S20"/>
  <c r="S17"/>
  <c r="Q21"/>
  <c r="R19"/>
  <c r="S23"/>
  <c r="P21"/>
  <c r="P20"/>
  <c r="R21"/>
  <c r="Q22"/>
  <c r="R22"/>
  <c r="S22"/>
  <c r="P22"/>
  <c r="P23"/>
  <c r="Q23"/>
  <c r="R24"/>
  <c r="Q24"/>
  <c r="P24"/>
  <c r="R23"/>
  <c r="P25"/>
  <c r="S25"/>
  <c r="S24"/>
  <c r="Q25"/>
  <c r="S26"/>
  <c r="Q27"/>
  <c r="P26"/>
  <c r="R25"/>
  <c r="Q26"/>
  <c r="P27"/>
  <c r="S28"/>
  <c r="S29"/>
  <c r="R26"/>
  <c r="S27"/>
  <c r="R27"/>
  <c r="P28"/>
  <c r="Q29"/>
  <c r="P29"/>
  <c r="R29"/>
  <c r="R28"/>
  <c r="Q28"/>
  <c r="R30"/>
  <c r="Q30"/>
  <c r="S30"/>
  <c r="P30"/>
  <c r="S31"/>
  <c r="P31"/>
  <c r="R31"/>
  <c r="Q32"/>
  <c r="Q31"/>
  <c r="P32"/>
  <c r="S32"/>
  <c r="R33"/>
  <c r="Q33"/>
  <c r="R32"/>
  <c r="Q34"/>
  <c r="R34"/>
  <c r="P34"/>
  <c r="S33"/>
  <c r="S34"/>
  <c r="P33"/>
  <c r="R35"/>
  <c r="Q35"/>
  <c r="S36"/>
  <c r="S35"/>
  <c r="P35"/>
  <c r="R36"/>
  <c r="S37"/>
  <c r="Q36"/>
  <c r="P37"/>
  <c r="P36"/>
  <c r="Q37"/>
  <c r="P38"/>
  <c r="S38"/>
  <c r="R37"/>
  <c r="R38"/>
  <c r="Q38"/>
  <c r="R39"/>
  <c r="P39"/>
  <c r="S39"/>
  <c r="Q39"/>
  <c r="Q40"/>
  <c r="S40"/>
  <c r="P40"/>
  <c r="R40"/>
  <c r="P41"/>
  <c r="Q41"/>
  <c r="R41"/>
  <c r="R42"/>
  <c r="S41"/>
  <c r="Q42"/>
  <c r="P42"/>
  <c r="S42"/>
  <c r="R43"/>
  <c r="S43"/>
  <c r="P44"/>
  <c r="P43"/>
  <c r="R46"/>
  <c r="Q43"/>
  <c r="S44"/>
  <c r="R45"/>
  <c r="S45"/>
  <c r="R44"/>
  <c r="P45"/>
  <c r="Q44"/>
  <c r="S46"/>
  <c r="Q45"/>
  <c r="Q46"/>
  <c r="P46"/>
  <c r="S47"/>
  <c r="R47"/>
  <c r="Q47"/>
  <c r="S48"/>
  <c r="P47"/>
  <c r="P48"/>
  <c r="Q48"/>
  <c r="P49"/>
  <c r="Q49"/>
  <c r="R48"/>
  <c r="R49"/>
  <c r="S49"/>
  <c r="S50"/>
  <c r="R50"/>
  <c r="S51"/>
  <c r="Q50"/>
  <c r="R52"/>
  <c r="Q51"/>
  <c r="P50"/>
  <c r="Q52"/>
  <c r="S52"/>
  <c r="R51"/>
  <c r="P51"/>
  <c r="P52"/>
  <c r="Q53"/>
  <c r="P53"/>
  <c r="S53"/>
  <c r="R53"/>
  <c r="R54"/>
  <c r="S55"/>
  <c r="S54"/>
  <c r="Q54"/>
  <c r="R55"/>
  <c r="P55"/>
  <c r="P54"/>
  <c r="P56"/>
  <c r="S56"/>
  <c r="Q55"/>
  <c r="R57"/>
  <c r="S57"/>
  <c r="Q56"/>
  <c r="P58"/>
  <c r="Q57"/>
  <c r="R56"/>
  <c r="P57"/>
  <c r="Q59"/>
  <c r="S58"/>
  <c r="R59"/>
  <c r="Q58"/>
  <c r="R58"/>
  <c r="P59"/>
  <c r="P60"/>
  <c r="Q60"/>
  <c r="S60"/>
  <c r="S59"/>
  <c r="R60"/>
  <c r="R61"/>
  <c r="S62"/>
  <c r="P62"/>
  <c r="Q61"/>
  <c r="P61"/>
  <c r="S61"/>
  <c r="Q62"/>
  <c r="R62"/>
  <c r="S63"/>
  <c r="Q64"/>
  <c r="Q63"/>
  <c r="P63"/>
  <c r="P65"/>
  <c r="P64"/>
  <c r="S65"/>
  <c r="R65"/>
  <c r="R63"/>
  <c r="R64"/>
  <c r="S66"/>
  <c r="P66"/>
  <c r="S64"/>
  <c r="Q65"/>
  <c r="R67"/>
  <c r="S67"/>
  <c r="Q66"/>
  <c r="R66"/>
  <c r="P67"/>
  <c r="Q67"/>
  <c r="S69"/>
  <c r="R68"/>
  <c r="Q68"/>
  <c r="S68"/>
  <c r="P68"/>
  <c r="P69"/>
  <c r="R69"/>
  <c r="Q69"/>
  <c r="R70"/>
  <c r="S70"/>
  <c r="Q71"/>
  <c r="P70"/>
  <c r="S71"/>
  <c r="Q70"/>
  <c r="P71"/>
  <c r="S72"/>
  <c r="P72"/>
  <c r="R71"/>
  <c r="R72"/>
  <c r="S73"/>
  <c r="P73"/>
  <c r="R73"/>
  <c r="Q72"/>
  <c r="Q73"/>
  <c r="P74"/>
  <c r="R76"/>
  <c r="R74"/>
  <c r="Q74"/>
  <c r="S74"/>
  <c r="R75"/>
  <c r="S75"/>
  <c r="P75"/>
  <c r="Q75"/>
  <c r="P77"/>
  <c r="P76"/>
  <c r="Q76"/>
  <c r="S77"/>
  <c r="R77"/>
  <c r="S76"/>
  <c r="S78"/>
  <c r="R80"/>
  <c r="Q77"/>
  <c r="P78"/>
  <c r="P79"/>
  <c r="Q79"/>
  <c r="R79"/>
  <c r="S79"/>
  <c r="Q78"/>
  <c r="R78"/>
  <c r="S80"/>
  <c r="P80"/>
  <c r="Q80"/>
  <c r="Q81"/>
  <c r="R81"/>
  <c r="P81"/>
  <c r="S81"/>
  <c r="P82"/>
  <c r="S82"/>
  <c r="R82"/>
  <c r="Q82"/>
  <c r="Q87"/>
  <c r="R87"/>
  <c r="P83"/>
  <c r="S85"/>
  <c r="R83"/>
  <c r="Q86"/>
  <c r="Q85"/>
  <c r="P85"/>
  <c r="S83"/>
  <c r="S86"/>
  <c r="S87"/>
  <c r="P87"/>
  <c r="R85"/>
  <c r="R84"/>
  <c r="Q83"/>
  <c r="P84"/>
  <c r="R86"/>
  <c r="S84"/>
  <c r="Q84"/>
  <c r="P86"/>
  <c r="C3" i="29" l="1"/>
  <c r="F3"/>
  <c r="K86" i="28"/>
  <c r="M86" s="1"/>
  <c r="I87"/>
  <c r="J86"/>
  <c r="F4" i="8"/>
  <c r="F4" i="29"/>
  <c r="P87" i="30"/>
  <c r="E10" i="18"/>
  <c r="P81" i="31"/>
  <c r="Q82"/>
  <c r="R81"/>
  <c r="R85"/>
  <c r="S84"/>
  <c r="S87"/>
  <c r="R88"/>
  <c r="P88"/>
  <c r="S88"/>
  <c r="Q88"/>
  <c r="P16"/>
  <c r="R16"/>
  <c r="S16"/>
  <c r="Q16"/>
  <c r="P17"/>
  <c r="S17"/>
  <c r="Q18"/>
  <c r="P18"/>
  <c r="Q17"/>
  <c r="R21"/>
  <c r="S18"/>
  <c r="R18"/>
  <c r="R17"/>
  <c r="P19"/>
  <c r="Q19"/>
  <c r="S19"/>
  <c r="Q20"/>
  <c r="R19"/>
  <c r="S20"/>
  <c r="R20"/>
  <c r="Q21"/>
  <c r="S21"/>
  <c r="P20"/>
  <c r="P21"/>
  <c r="Q22"/>
  <c r="R23"/>
  <c r="P22"/>
  <c r="S22"/>
  <c r="R22"/>
  <c r="Q24"/>
  <c r="S23"/>
  <c r="Q23"/>
  <c r="P25"/>
  <c r="P24"/>
  <c r="S24"/>
  <c r="P23"/>
  <c r="P28"/>
  <c r="R24"/>
  <c r="S25"/>
  <c r="Q25"/>
  <c r="Q26"/>
  <c r="R25"/>
  <c r="S26"/>
  <c r="Q27"/>
  <c r="P26"/>
  <c r="P27"/>
  <c r="R26"/>
  <c r="R28"/>
  <c r="R27"/>
  <c r="S28"/>
  <c r="S27"/>
  <c r="Q28"/>
  <c r="R31"/>
  <c r="S29"/>
  <c r="P29"/>
  <c r="Q29"/>
  <c r="R29"/>
  <c r="P34"/>
  <c r="R30"/>
  <c r="P31"/>
  <c r="P30"/>
  <c r="Q30"/>
  <c r="Q31"/>
  <c r="S30"/>
  <c r="S31"/>
  <c r="P32"/>
  <c r="S33"/>
  <c r="R32"/>
  <c r="R33"/>
  <c r="S32"/>
  <c r="Q32"/>
  <c r="Q33"/>
  <c r="S34"/>
  <c r="P33"/>
  <c r="R38"/>
  <c r="Q34"/>
  <c r="R34"/>
  <c r="R35"/>
  <c r="P35"/>
  <c r="S37"/>
  <c r="R36"/>
  <c r="Q36"/>
  <c r="P36"/>
  <c r="Q35"/>
  <c r="S35"/>
  <c r="R37"/>
  <c r="S36"/>
  <c r="R41"/>
  <c r="S38"/>
  <c r="P38"/>
  <c r="Q38"/>
  <c r="Q37"/>
  <c r="P37"/>
  <c r="R43"/>
  <c r="P39"/>
  <c r="S39"/>
  <c r="R39"/>
  <c r="R40"/>
  <c r="Q39"/>
  <c r="S40"/>
  <c r="P40"/>
  <c r="S41"/>
  <c r="P41"/>
  <c r="Q41"/>
  <c r="Q40"/>
  <c r="R45"/>
  <c r="S42"/>
  <c r="P43"/>
  <c r="R42"/>
  <c r="Q43"/>
  <c r="Q42"/>
  <c r="P42"/>
  <c r="S43"/>
  <c r="P48"/>
  <c r="S44"/>
  <c r="R44"/>
  <c r="Q45"/>
  <c r="S45"/>
  <c r="P44"/>
  <c r="P45"/>
  <c r="Q44"/>
  <c r="P46"/>
  <c r="R46"/>
  <c r="S46"/>
  <c r="S47"/>
  <c r="R47"/>
  <c r="Q46"/>
  <c r="Q47"/>
  <c r="P47"/>
  <c r="S48"/>
  <c r="R48"/>
  <c r="R52"/>
  <c r="Q48"/>
  <c r="R49"/>
  <c r="Q49"/>
  <c r="P50"/>
  <c r="R50"/>
  <c r="S49"/>
  <c r="R51"/>
  <c r="Q50"/>
  <c r="S51"/>
  <c r="P49"/>
  <c r="S50"/>
  <c r="P52"/>
  <c r="P51"/>
  <c r="S52"/>
  <c r="R55"/>
  <c r="Q51"/>
  <c r="Q52"/>
  <c r="Q53"/>
  <c r="S53"/>
  <c r="P53"/>
  <c r="S55"/>
  <c r="R53"/>
  <c r="S54"/>
  <c r="Q56"/>
  <c r="Q55"/>
  <c r="Q54"/>
  <c r="P55"/>
  <c r="R54"/>
  <c r="P54"/>
  <c r="S56"/>
  <c r="P56"/>
  <c r="P57"/>
  <c r="S57"/>
  <c r="R56"/>
  <c r="S59"/>
  <c r="Q57"/>
  <c r="Q58"/>
  <c r="R57"/>
  <c r="P58"/>
  <c r="S58"/>
  <c r="R58"/>
  <c r="R59"/>
  <c r="Q59"/>
  <c r="R63"/>
  <c r="P59"/>
  <c r="Q61"/>
  <c r="Q60"/>
  <c r="P60"/>
  <c r="R61"/>
  <c r="S60"/>
  <c r="S61"/>
  <c r="R60"/>
  <c r="P62"/>
  <c r="P61"/>
  <c r="S63"/>
  <c r="Q63"/>
  <c r="Q62"/>
  <c r="S62"/>
  <c r="P63"/>
  <c r="R62"/>
  <c r="S64"/>
  <c r="Q64"/>
  <c r="R64"/>
  <c r="P65"/>
  <c r="P64"/>
  <c r="S65"/>
  <c r="Q65"/>
  <c r="R68"/>
  <c r="R66"/>
  <c r="S66"/>
  <c r="R65"/>
  <c r="P66"/>
  <c r="R67"/>
  <c r="Q66"/>
  <c r="Q67"/>
  <c r="S67"/>
  <c r="P67"/>
  <c r="R71"/>
  <c r="P68"/>
  <c r="Q68"/>
  <c r="S68"/>
  <c r="S70"/>
  <c r="R70"/>
  <c r="P69"/>
  <c r="Q69"/>
  <c r="R69"/>
  <c r="S69"/>
  <c r="Q70"/>
  <c r="P70"/>
  <c r="R72"/>
  <c r="P71"/>
  <c r="Q71"/>
  <c r="S71"/>
  <c r="P72"/>
  <c r="R76"/>
  <c r="S74"/>
  <c r="Q72"/>
  <c r="R73"/>
  <c r="S73"/>
  <c r="S72"/>
  <c r="P73"/>
  <c r="R74"/>
  <c r="Q73"/>
  <c r="Q74"/>
  <c r="Q75"/>
  <c r="P75"/>
  <c r="R78"/>
  <c r="R75"/>
  <c r="P74"/>
  <c r="S75"/>
  <c r="P76"/>
  <c r="Q76"/>
  <c r="S76"/>
  <c r="P78"/>
  <c r="S78"/>
  <c r="P77"/>
  <c r="Q77"/>
  <c r="Q78"/>
  <c r="R77"/>
  <c r="S77"/>
  <c r="Q79"/>
  <c r="R80"/>
  <c r="R79"/>
  <c r="P79"/>
  <c r="Q80"/>
  <c r="S80"/>
  <c r="S79"/>
  <c r="S81"/>
  <c r="S82"/>
  <c r="R83"/>
  <c r="Q83"/>
  <c r="P85"/>
  <c r="P86"/>
  <c r="Q86"/>
  <c r="S83"/>
  <c r="P80"/>
  <c r="Q84"/>
  <c r="Q85"/>
  <c r="F2" i="8"/>
  <c r="F10" i="18" s="1"/>
  <c r="S83" i="30"/>
  <c r="S82"/>
  <c r="S81"/>
  <c r="S87"/>
  <c r="R82" i="31"/>
  <c r="P84"/>
  <c r="Q81"/>
  <c r="P82"/>
  <c r="S85"/>
  <c r="R84"/>
  <c r="Q87"/>
  <c r="P87"/>
  <c r="R88" i="30"/>
  <c r="P88"/>
  <c r="S88"/>
  <c r="Q88"/>
  <c r="P17"/>
  <c r="R17"/>
  <c r="Q17"/>
  <c r="S17"/>
  <c r="Q21"/>
  <c r="P16"/>
  <c r="Q16"/>
  <c r="S16"/>
  <c r="R18"/>
  <c r="S18"/>
  <c r="P18"/>
  <c r="Q18"/>
  <c r="R16"/>
  <c r="P19"/>
  <c r="P20"/>
  <c r="R20"/>
  <c r="S20"/>
  <c r="R19"/>
  <c r="Q20"/>
  <c r="Q19"/>
  <c r="S19"/>
  <c r="S23"/>
  <c r="S21"/>
  <c r="P21"/>
  <c r="R21"/>
  <c r="R23"/>
  <c r="R22"/>
  <c r="P22"/>
  <c r="Q22"/>
  <c r="P23"/>
  <c r="Q23"/>
  <c r="S22"/>
  <c r="S24"/>
  <c r="S27"/>
  <c r="P25"/>
  <c r="Q25"/>
  <c r="P24"/>
  <c r="Q24"/>
  <c r="R24"/>
  <c r="R26"/>
  <c r="R25"/>
  <c r="S25"/>
  <c r="S26"/>
  <c r="Q27"/>
  <c r="P26"/>
  <c r="Q26"/>
  <c r="P27"/>
  <c r="R27"/>
  <c r="S29"/>
  <c r="P28"/>
  <c r="R29"/>
  <c r="Q28"/>
  <c r="R28"/>
  <c r="P29"/>
  <c r="R30"/>
  <c r="S28"/>
  <c r="Q29"/>
  <c r="S33"/>
  <c r="R31"/>
  <c r="S31"/>
  <c r="S30"/>
  <c r="Q30"/>
  <c r="P30"/>
  <c r="S35"/>
  <c r="Q32"/>
  <c r="Q31"/>
  <c r="P32"/>
  <c r="S32"/>
  <c r="R32"/>
  <c r="P31"/>
  <c r="S37"/>
  <c r="P33"/>
  <c r="Q33"/>
  <c r="R33"/>
  <c r="R35"/>
  <c r="R34"/>
  <c r="Q35"/>
  <c r="Q34"/>
  <c r="P35"/>
  <c r="P34"/>
  <c r="S34"/>
  <c r="S39"/>
  <c r="R36"/>
  <c r="P36"/>
  <c r="Q36"/>
  <c r="P37"/>
  <c r="S36"/>
  <c r="Q37"/>
  <c r="R37"/>
  <c r="S42"/>
  <c r="R38"/>
  <c r="P38"/>
  <c r="R39"/>
  <c r="S38"/>
  <c r="Q39"/>
  <c r="P39"/>
  <c r="Q38"/>
  <c r="P40"/>
  <c r="R41"/>
  <c r="P41"/>
  <c r="S41"/>
  <c r="R40"/>
  <c r="S40"/>
  <c r="Q40"/>
  <c r="Q41"/>
  <c r="P42"/>
  <c r="Q42"/>
  <c r="S46"/>
  <c r="R42"/>
  <c r="R43"/>
  <c r="Q43"/>
  <c r="S44"/>
  <c r="P44"/>
  <c r="P43"/>
  <c r="S43"/>
  <c r="R44"/>
  <c r="S45"/>
  <c r="R45"/>
  <c r="Q44"/>
  <c r="Q45"/>
  <c r="P45"/>
  <c r="P46"/>
  <c r="R46"/>
  <c r="Q46"/>
  <c r="Q47"/>
  <c r="P47"/>
  <c r="S48"/>
  <c r="S47"/>
  <c r="P48"/>
  <c r="R47"/>
  <c r="S49"/>
  <c r="R48"/>
  <c r="R49"/>
  <c r="Q48"/>
  <c r="P49"/>
  <c r="R50"/>
  <c r="Q49"/>
  <c r="Q51"/>
  <c r="Q50"/>
  <c r="P50"/>
  <c r="P51"/>
  <c r="S50"/>
  <c r="P52"/>
  <c r="Q53"/>
  <c r="Q52"/>
  <c r="R51"/>
  <c r="R52"/>
  <c r="S51"/>
  <c r="S52"/>
  <c r="P53"/>
  <c r="S53"/>
  <c r="R53"/>
  <c r="R54"/>
  <c r="S54"/>
  <c r="S55"/>
  <c r="R55"/>
  <c r="P54"/>
  <c r="Q54"/>
  <c r="P55"/>
  <c r="R56"/>
  <c r="Q55"/>
  <c r="P57"/>
  <c r="R57"/>
  <c r="S56"/>
  <c r="Q56"/>
  <c r="P56"/>
  <c r="S60"/>
  <c r="Q57"/>
  <c r="S58"/>
  <c r="P59"/>
  <c r="Q58"/>
  <c r="R58"/>
  <c r="P58"/>
  <c r="S57"/>
  <c r="Q59"/>
  <c r="R59"/>
  <c r="P60"/>
  <c r="Q60"/>
  <c r="R60"/>
  <c r="R64"/>
  <c r="S59"/>
  <c r="P62"/>
  <c r="Q61"/>
  <c r="P61"/>
  <c r="S61"/>
  <c r="R62"/>
  <c r="S62"/>
  <c r="R61"/>
  <c r="Q62"/>
  <c r="S63"/>
  <c r="S64"/>
  <c r="Q63"/>
  <c r="P63"/>
  <c r="P64"/>
  <c r="R63"/>
  <c r="S65"/>
  <c r="Q64"/>
  <c r="Q65"/>
  <c r="R69"/>
  <c r="P65"/>
  <c r="S66"/>
  <c r="R65"/>
  <c r="R66"/>
  <c r="S67"/>
  <c r="P66"/>
  <c r="R67"/>
  <c r="Q66"/>
  <c r="P68"/>
  <c r="Q67"/>
  <c r="R68"/>
  <c r="P67"/>
  <c r="R71"/>
  <c r="Q68"/>
  <c r="S68"/>
  <c r="Q69"/>
  <c r="S69"/>
  <c r="P69"/>
  <c r="R70"/>
  <c r="P71"/>
  <c r="S71"/>
  <c r="P70"/>
  <c r="Q70"/>
  <c r="S70"/>
  <c r="Q71"/>
  <c r="Q72"/>
  <c r="R72"/>
  <c r="P76"/>
  <c r="R73"/>
  <c r="Q73"/>
  <c r="S72"/>
  <c r="P72"/>
  <c r="P73"/>
  <c r="Q74"/>
  <c r="S73"/>
  <c r="S74"/>
  <c r="Q75"/>
  <c r="R74"/>
  <c r="P74"/>
  <c r="P75"/>
  <c r="R76"/>
  <c r="S75"/>
  <c r="Q76"/>
  <c r="R75"/>
  <c r="S76"/>
  <c r="R80"/>
  <c r="S77"/>
  <c r="P77"/>
  <c r="Q77"/>
  <c r="Q78"/>
  <c r="R79"/>
  <c r="P78"/>
  <c r="R77"/>
  <c r="R78"/>
  <c r="S78"/>
  <c r="S79"/>
  <c r="Q80"/>
  <c r="P80"/>
  <c r="Q79"/>
  <c r="S80"/>
  <c r="P79"/>
  <c r="R82"/>
  <c r="R83"/>
  <c r="R86"/>
  <c r="S86"/>
  <c r="P81"/>
  <c r="R81"/>
  <c r="S84"/>
  <c r="Q85"/>
  <c r="R85"/>
  <c r="R84"/>
  <c r="Q81"/>
  <c r="S85"/>
  <c r="P86"/>
  <c r="Q86"/>
  <c r="P83"/>
  <c r="Q83"/>
  <c r="P82"/>
  <c r="P85"/>
  <c r="F2" i="29"/>
  <c r="G10" i="18"/>
  <c r="K87" i="28" l="1"/>
  <c r="M87" s="1"/>
  <c r="I88"/>
  <c r="J87"/>
  <c r="F4" i="31"/>
  <c r="F4" i="30"/>
  <c r="F2" i="31"/>
  <c r="F14" i="18" s="1"/>
  <c r="E4" s="1"/>
  <c r="E14"/>
  <c r="D4" s="1"/>
  <c r="G14"/>
  <c r="F2" i="30"/>
  <c r="F12" i="18" s="1"/>
  <c r="E5" s="1"/>
  <c r="E12"/>
  <c r="D5" s="1"/>
  <c r="G12"/>
  <c r="K88" i="28" l="1"/>
  <c r="M88" s="1"/>
  <c r="I89"/>
  <c r="J88"/>
  <c r="N28" i="18"/>
  <c r="N24"/>
  <c r="N20"/>
  <c r="N16"/>
  <c r="N12"/>
  <c r="N26"/>
  <c r="N22"/>
  <c r="N18"/>
  <c r="N14"/>
  <c r="N10"/>
  <c r="P28"/>
  <c r="P24"/>
  <c r="P20"/>
  <c r="P16"/>
  <c r="P12"/>
  <c r="P26"/>
  <c r="P22"/>
  <c r="P18"/>
  <c r="P14"/>
  <c r="P10"/>
  <c r="F5"/>
  <c r="G4"/>
  <c r="G5"/>
  <c r="F4"/>
  <c r="K89" i="28" l="1"/>
  <c r="M89" s="1"/>
  <c r="I90"/>
  <c r="J89"/>
  <c r="M5" i="18"/>
  <c r="M4"/>
  <c r="K90" i="28" l="1"/>
  <c r="M90" s="1"/>
  <c r="I91"/>
  <c r="J90"/>
  <c r="K91" l="1"/>
  <c r="M91" s="1"/>
  <c r="I92"/>
  <c r="J91"/>
  <c r="K92" l="1"/>
  <c r="M92" s="1"/>
  <c r="I93"/>
  <c r="J92"/>
  <c r="K93" l="1"/>
  <c r="M93" s="1"/>
  <c r="I94"/>
  <c r="J93"/>
  <c r="K94" l="1"/>
  <c r="M94" s="1"/>
  <c r="I95"/>
  <c r="J94"/>
  <c r="K95" l="1"/>
  <c r="M95" s="1"/>
  <c r="I96"/>
  <c r="J95"/>
  <c r="K96" l="1"/>
  <c r="M96" s="1"/>
  <c r="I97"/>
  <c r="J96"/>
  <c r="K97" l="1"/>
  <c r="M97" s="1"/>
  <c r="I98"/>
  <c r="J97"/>
  <c r="K98" l="1"/>
  <c r="M98" s="1"/>
  <c r="I99"/>
  <c r="J98"/>
  <c r="K99" l="1"/>
  <c r="M99" s="1"/>
  <c r="I100"/>
  <c r="J99"/>
  <c r="K100" l="1"/>
  <c r="M100" s="1"/>
  <c r="I101"/>
  <c r="J100"/>
  <c r="K101" l="1"/>
  <c r="M101" s="1"/>
  <c r="I102"/>
  <c r="J101"/>
  <c r="K102" l="1"/>
  <c r="M102" s="1"/>
  <c r="I103"/>
  <c r="J102"/>
  <c r="K103" l="1"/>
  <c r="M103" s="1"/>
  <c r="I104"/>
  <c r="J103"/>
  <c r="K104" l="1"/>
  <c r="M104" s="1"/>
  <c r="I105"/>
  <c r="J104"/>
  <c r="K105" l="1"/>
  <c r="M105" s="1"/>
  <c r="I106"/>
  <c r="J105"/>
  <c r="K106" l="1"/>
  <c r="M106" s="1"/>
  <c r="I107"/>
  <c r="J106"/>
  <c r="K107" l="1"/>
  <c r="M107" s="1"/>
  <c r="I108"/>
  <c r="J107"/>
  <c r="K108" l="1"/>
  <c r="M108" s="1"/>
  <c r="I109"/>
  <c r="J108"/>
  <c r="K109" l="1"/>
  <c r="M109" s="1"/>
  <c r="I110"/>
  <c r="J109"/>
  <c r="K110" l="1"/>
  <c r="M110" s="1"/>
  <c r="I111"/>
  <c r="J110"/>
  <c r="K111" l="1"/>
  <c r="M111" s="1"/>
  <c r="I112"/>
  <c r="J111"/>
  <c r="K112" l="1"/>
  <c r="M112" s="1"/>
  <c r="I113"/>
  <c r="J112"/>
  <c r="K113" l="1"/>
  <c r="M113" s="1"/>
  <c r="I114"/>
  <c r="J113"/>
  <c r="K114" l="1"/>
  <c r="M114" s="1"/>
  <c r="I115"/>
  <c r="J114"/>
  <c r="K115" l="1"/>
  <c r="M115" s="1"/>
  <c r="I116"/>
  <c r="J115"/>
  <c r="K116" l="1"/>
  <c r="M116" s="1"/>
  <c r="I117"/>
  <c r="J116"/>
  <c r="K117" l="1"/>
  <c r="M117" s="1"/>
  <c r="I118"/>
  <c r="J117"/>
  <c r="K118" l="1"/>
  <c r="M118" s="1"/>
  <c r="I119"/>
  <c r="J118"/>
  <c r="K119" l="1"/>
  <c r="M119" s="1"/>
  <c r="I120"/>
  <c r="J119"/>
  <c r="K120" l="1"/>
  <c r="M120" s="1"/>
  <c r="I121"/>
  <c r="J120"/>
  <c r="K121" l="1"/>
  <c r="M121" s="1"/>
  <c r="I122"/>
  <c r="J121"/>
  <c r="K122" l="1"/>
  <c r="M122" s="1"/>
  <c r="I123"/>
  <c r="J122"/>
  <c r="K123" l="1"/>
  <c r="M123" s="1"/>
  <c r="I124"/>
  <c r="J123"/>
  <c r="K124" l="1"/>
  <c r="M124" s="1"/>
  <c r="I125"/>
  <c r="J124"/>
  <c r="K125" l="1"/>
  <c r="M125" s="1"/>
  <c r="I126"/>
  <c r="J125"/>
  <c r="K126" l="1"/>
  <c r="M126" s="1"/>
  <c r="I127"/>
  <c r="J126"/>
  <c r="K127" l="1"/>
  <c r="M127" s="1"/>
  <c r="I128"/>
  <c r="J127"/>
  <c r="K128" l="1"/>
  <c r="M128" s="1"/>
  <c r="J128"/>
  <c r="I129"/>
  <c r="K129" l="1"/>
  <c r="M129" s="1"/>
  <c r="I130"/>
  <c r="J129"/>
  <c r="K130" l="1"/>
  <c r="M130" s="1"/>
  <c r="I131"/>
  <c r="J130"/>
  <c r="K131" l="1"/>
  <c r="M131" s="1"/>
  <c r="J131"/>
  <c r="I132"/>
  <c r="K132" l="1"/>
  <c r="M132" s="1"/>
  <c r="J132"/>
  <c r="I133"/>
  <c r="K133" l="1"/>
  <c r="M133" s="1"/>
  <c r="J133"/>
  <c r="I134"/>
  <c r="K134" l="1"/>
  <c r="M134" s="1"/>
  <c r="I135"/>
  <c r="J134"/>
  <c r="K135" l="1"/>
  <c r="M135" s="1"/>
  <c r="J135"/>
  <c r="I136"/>
  <c r="K136" l="1"/>
  <c r="M136" s="1"/>
  <c r="I137"/>
  <c r="J136"/>
  <c r="K137" l="1"/>
  <c r="M137" s="1"/>
  <c r="I138"/>
  <c r="J137"/>
  <c r="K138" l="1"/>
  <c r="M138" s="1"/>
  <c r="I139"/>
  <c r="J138"/>
  <c r="K139" l="1"/>
  <c r="M139" s="1"/>
  <c r="I140"/>
  <c r="J139"/>
  <c r="K140" l="1"/>
  <c r="M140" s="1"/>
  <c r="I141"/>
  <c r="J140"/>
  <c r="K141" l="1"/>
  <c r="M141" s="1"/>
  <c r="I142"/>
  <c r="J141"/>
  <c r="K142" l="1"/>
  <c r="M142" s="1"/>
  <c r="I143"/>
  <c r="J142"/>
  <c r="K143" l="1"/>
  <c r="M143" s="1"/>
  <c r="I144"/>
  <c r="J143"/>
  <c r="K144" l="1"/>
  <c r="M144" s="1"/>
  <c r="I145"/>
  <c r="J144"/>
  <c r="K145" l="1"/>
  <c r="M145" s="1"/>
  <c r="I146"/>
  <c r="J145"/>
  <c r="K146" l="1"/>
  <c r="M146" s="1"/>
  <c r="J146"/>
  <c r="I147"/>
  <c r="K147" l="1"/>
  <c r="M147" s="1"/>
  <c r="J147"/>
  <c r="I148"/>
  <c r="K148" l="1"/>
  <c r="M148" s="1"/>
  <c r="I149"/>
  <c r="J148"/>
  <c r="K149" l="1"/>
  <c r="M149" s="1"/>
  <c r="I150"/>
  <c r="J149"/>
  <c r="K150" l="1"/>
  <c r="M150" s="1"/>
  <c r="I151"/>
  <c r="J150"/>
  <c r="K151" l="1"/>
  <c r="M151" s="1"/>
  <c r="J151"/>
  <c r="I152"/>
  <c r="K152" l="1"/>
  <c r="M152" s="1"/>
  <c r="J152"/>
  <c r="I153"/>
  <c r="K153" l="1"/>
  <c r="M153" s="1"/>
  <c r="I154"/>
  <c r="J153"/>
  <c r="K154" l="1"/>
  <c r="M154" s="1"/>
  <c r="I155"/>
  <c r="J154"/>
  <c r="K155" l="1"/>
  <c r="M155" s="1"/>
  <c r="J155"/>
  <c r="I156"/>
  <c r="K156" l="1"/>
  <c r="M156" s="1"/>
  <c r="J156"/>
  <c r="I157"/>
  <c r="K157" l="1"/>
  <c r="M157" s="1"/>
  <c r="J157"/>
  <c r="I158"/>
  <c r="K158" l="1"/>
  <c r="M158" s="1"/>
  <c r="J158"/>
  <c r="I159"/>
  <c r="K159" l="1"/>
  <c r="M159" s="1"/>
  <c r="J159"/>
  <c r="I160"/>
  <c r="K160" l="1"/>
  <c r="M160" s="1"/>
  <c r="J160"/>
  <c r="I161"/>
  <c r="K161" l="1"/>
  <c r="M161" s="1"/>
  <c r="J161"/>
  <c r="I162"/>
  <c r="K162" l="1"/>
  <c r="M162" s="1"/>
  <c r="J162"/>
  <c r="I163"/>
  <c r="K163" l="1"/>
  <c r="M163" s="1"/>
  <c r="J163"/>
  <c r="I164"/>
  <c r="K164" l="1"/>
  <c r="M164" s="1"/>
  <c r="J164"/>
  <c r="I165"/>
  <c r="K165" l="1"/>
  <c r="M165" s="1"/>
  <c r="J165"/>
  <c r="I166"/>
  <c r="K166" l="1"/>
  <c r="M166" s="1"/>
  <c r="J166"/>
  <c r="I167"/>
  <c r="K167" l="1"/>
  <c r="M167" s="1"/>
  <c r="J167"/>
  <c r="I168"/>
  <c r="K168" l="1"/>
  <c r="M168" s="1"/>
  <c r="J168"/>
  <c r="I169"/>
  <c r="K169" l="1"/>
  <c r="M169" s="1"/>
  <c r="J169"/>
  <c r="I170"/>
  <c r="K170" l="1"/>
  <c r="M170" s="1"/>
  <c r="J170"/>
  <c r="I171"/>
  <c r="K171" l="1"/>
  <c r="M171" s="1"/>
  <c r="J171"/>
  <c r="I172"/>
  <c r="K172" l="1"/>
  <c r="M172" s="1"/>
  <c r="J172"/>
  <c r="I173"/>
  <c r="K173" l="1"/>
  <c r="M173" s="1"/>
  <c r="J173"/>
  <c r="I174"/>
  <c r="K174" l="1"/>
  <c r="M174" s="1"/>
  <c r="J174"/>
  <c r="I175"/>
  <c r="K175" l="1"/>
  <c r="M175" s="1"/>
  <c r="J175"/>
  <c r="I176"/>
  <c r="K176" l="1"/>
  <c r="M176" s="1"/>
  <c r="J176"/>
  <c r="I177"/>
  <c r="K177" l="1"/>
  <c r="M177" s="1"/>
  <c r="J177"/>
  <c r="I178"/>
  <c r="K178" l="1"/>
  <c r="M178" s="1"/>
  <c r="J178"/>
  <c r="I179"/>
  <c r="K179" l="1"/>
  <c r="M179" s="1"/>
  <c r="J179"/>
  <c r="I180"/>
  <c r="K180" l="1"/>
  <c r="M180" s="1"/>
  <c r="J180"/>
  <c r="I181"/>
  <c r="K181" l="1"/>
  <c r="M181" s="1"/>
  <c r="J181"/>
  <c r="I182"/>
  <c r="K182" l="1"/>
  <c r="M182" s="1"/>
  <c r="I183"/>
  <c r="J182"/>
  <c r="K183" l="1"/>
  <c r="M183" s="1"/>
  <c r="I184"/>
  <c r="J183"/>
  <c r="K184" l="1"/>
  <c r="M184" s="1"/>
  <c r="I185"/>
  <c r="J184"/>
  <c r="K185" l="1"/>
  <c r="M185" s="1"/>
  <c r="I186"/>
  <c r="J185"/>
  <c r="K186" l="1"/>
  <c r="M186" s="1"/>
  <c r="I187"/>
  <c r="J186"/>
  <c r="K187" l="1"/>
  <c r="M187" s="1"/>
  <c r="J187"/>
  <c r="I188"/>
  <c r="K188" l="1"/>
  <c r="M188" s="1"/>
  <c r="J188"/>
  <c r="I189"/>
  <c r="K189" l="1"/>
  <c r="M189" s="1"/>
  <c r="J189"/>
  <c r="I190"/>
  <c r="K190" l="1"/>
  <c r="M190" s="1"/>
  <c r="J190"/>
  <c r="I191"/>
  <c r="K191" l="1"/>
  <c r="M191" s="1"/>
  <c r="J191"/>
  <c r="I192"/>
  <c r="K192" l="1"/>
  <c r="M192" s="1"/>
  <c r="J192"/>
  <c r="I193"/>
  <c r="K193" l="1"/>
  <c r="M193" s="1"/>
  <c r="I194"/>
  <c r="J193"/>
  <c r="K194" l="1"/>
  <c r="M194" s="1"/>
  <c r="J194"/>
  <c r="I195"/>
  <c r="K195" l="1"/>
  <c r="M195" s="1"/>
  <c r="I196"/>
  <c r="J195"/>
  <c r="K196" l="1"/>
  <c r="M196" s="1"/>
  <c r="I197"/>
  <c r="J196"/>
  <c r="K197" l="1"/>
  <c r="M197" s="1"/>
  <c r="I198"/>
  <c r="J197"/>
  <c r="K198" l="1"/>
  <c r="M198" s="1"/>
  <c r="I199"/>
  <c r="J198"/>
  <c r="K199" l="1"/>
  <c r="M199" s="1"/>
  <c r="I200"/>
  <c r="J199"/>
  <c r="K200" l="1"/>
  <c r="M200" s="1"/>
  <c r="I201"/>
  <c r="J200"/>
  <c r="K201" l="1"/>
  <c r="M201" s="1"/>
  <c r="I202"/>
  <c r="J201"/>
  <c r="K202" l="1"/>
  <c r="M202" s="1"/>
  <c r="I203"/>
  <c r="J202"/>
  <c r="K203" l="1"/>
  <c r="M203" s="1"/>
  <c r="I204"/>
  <c r="J203"/>
  <c r="K204" l="1"/>
  <c r="M204" s="1"/>
  <c r="I205"/>
  <c r="J204"/>
  <c r="K205" l="1"/>
  <c r="M205" s="1"/>
  <c r="I206"/>
  <c r="J205"/>
  <c r="K206" l="1"/>
  <c r="M206" s="1"/>
  <c r="I207"/>
  <c r="J206"/>
  <c r="K207" l="1"/>
  <c r="M207" s="1"/>
  <c r="I208"/>
  <c r="J207"/>
  <c r="K208" l="1"/>
  <c r="M208" s="1"/>
  <c r="J208"/>
  <c r="I209"/>
  <c r="K209" l="1"/>
  <c r="M209" s="1"/>
  <c r="I210"/>
  <c r="J209"/>
  <c r="K210" l="1"/>
  <c r="M210" s="1"/>
  <c r="I211"/>
  <c r="J210"/>
  <c r="K211" l="1"/>
  <c r="M211" s="1"/>
  <c r="I212"/>
  <c r="J211"/>
  <c r="K212" l="1"/>
  <c r="M212" s="1"/>
  <c r="I213"/>
  <c r="J212"/>
  <c r="K213" l="1"/>
  <c r="M213" s="1"/>
  <c r="I214"/>
  <c r="J213"/>
  <c r="K214" l="1"/>
  <c r="M214" s="1"/>
  <c r="I215"/>
  <c r="J214"/>
  <c r="K215" l="1"/>
  <c r="M215" s="1"/>
  <c r="I216"/>
  <c r="J215"/>
  <c r="K216" l="1"/>
  <c r="M216" s="1"/>
  <c r="I217"/>
  <c r="J216"/>
  <c r="K217" l="1"/>
  <c r="M217" s="1"/>
  <c r="I218"/>
  <c r="J217"/>
  <c r="K218" l="1"/>
  <c r="M218" s="1"/>
  <c r="I219"/>
  <c r="J218"/>
  <c r="K219" l="1"/>
  <c r="M219" s="1"/>
  <c r="I220"/>
  <c r="J219"/>
  <c r="K220" l="1"/>
  <c r="M220" s="1"/>
  <c r="I221"/>
  <c r="J220"/>
  <c r="K221" l="1"/>
  <c r="M221" s="1"/>
  <c r="I222"/>
  <c r="J221"/>
  <c r="K222" l="1"/>
  <c r="M222" s="1"/>
  <c r="I223"/>
  <c r="J222"/>
  <c r="K223" l="1"/>
  <c r="M223" s="1"/>
  <c r="I224"/>
  <c r="J223"/>
  <c r="K224" l="1"/>
  <c r="M224" s="1"/>
  <c r="I225"/>
  <c r="J224"/>
  <c r="K225" l="1"/>
  <c r="M225" s="1"/>
  <c r="I226"/>
  <c r="J225"/>
  <c r="K226" l="1"/>
  <c r="M226" s="1"/>
  <c r="I227"/>
  <c r="J226"/>
  <c r="K227" l="1"/>
  <c r="M227" s="1"/>
  <c r="I228"/>
  <c r="J227"/>
  <c r="K228" l="1"/>
  <c r="M228" s="1"/>
  <c r="I229"/>
  <c r="J228"/>
  <c r="M229" l="1"/>
  <c r="K229"/>
  <c r="I230"/>
  <c r="J229"/>
  <c r="M230" l="1"/>
  <c r="K230"/>
  <c r="I231"/>
  <c r="J230"/>
  <c r="M231" l="1"/>
  <c r="K231"/>
  <c r="I232"/>
  <c r="J231"/>
  <c r="M232" l="1"/>
  <c r="K232"/>
  <c r="I233"/>
  <c r="J232"/>
  <c r="M233" l="1"/>
  <c r="K233"/>
  <c r="I234"/>
  <c r="J233"/>
  <c r="M234" l="1"/>
  <c r="K234"/>
  <c r="I235"/>
  <c r="J234"/>
  <c r="M235" l="1"/>
  <c r="K235"/>
  <c r="I236"/>
  <c r="J235"/>
  <c r="M236" l="1"/>
  <c r="K236"/>
  <c r="I237"/>
  <c r="J236"/>
  <c r="M237" l="1"/>
  <c r="K237"/>
  <c r="I238"/>
  <c r="J237"/>
  <c r="M238" l="1"/>
  <c r="K238"/>
  <c r="I239"/>
  <c r="J238"/>
  <c r="K239" l="1"/>
  <c r="M239" s="1"/>
  <c r="I240"/>
  <c r="J239"/>
  <c r="K240" l="1"/>
  <c r="M240" s="1"/>
  <c r="I241"/>
  <c r="J240"/>
  <c r="K241" l="1"/>
  <c r="M241" s="1"/>
  <c r="I242"/>
  <c r="J241"/>
  <c r="K242" l="1"/>
  <c r="M242" s="1"/>
  <c r="I243"/>
  <c r="J242"/>
  <c r="K243" l="1"/>
  <c r="M243" s="1"/>
  <c r="I244"/>
  <c r="J243"/>
  <c r="K244" l="1"/>
  <c r="M244" s="1"/>
  <c r="I245"/>
  <c r="J244"/>
  <c r="K245" l="1"/>
  <c r="M245" s="1"/>
  <c r="I246"/>
  <c r="J245"/>
  <c r="K246" l="1"/>
  <c r="M246" s="1"/>
  <c r="I247"/>
  <c r="J246"/>
  <c r="K247" l="1"/>
  <c r="M247" s="1"/>
  <c r="I248"/>
  <c r="J247"/>
  <c r="K248" l="1"/>
  <c r="M248" s="1"/>
  <c r="I249"/>
  <c r="J248"/>
  <c r="K249" l="1"/>
  <c r="M249" s="1"/>
  <c r="I250"/>
  <c r="J249"/>
  <c r="K250" l="1"/>
  <c r="M250" s="1"/>
  <c r="I251"/>
  <c r="J250"/>
  <c r="K251" l="1"/>
  <c r="M251" s="1"/>
  <c r="I252"/>
  <c r="J251"/>
  <c r="K252" l="1"/>
  <c r="M252" s="1"/>
  <c r="I253"/>
  <c r="J252"/>
  <c r="K253" l="1"/>
  <c r="M253" s="1"/>
  <c r="I254"/>
  <c r="J253"/>
  <c r="K254" l="1"/>
  <c r="M254" s="1"/>
  <c r="I255"/>
  <c r="J254"/>
  <c r="K255" l="1"/>
  <c r="M255" s="1"/>
  <c r="I256"/>
  <c r="J255"/>
  <c r="K256" l="1"/>
  <c r="M256" s="1"/>
  <c r="I257"/>
  <c r="J256"/>
  <c r="K257" l="1"/>
  <c r="M257" s="1"/>
  <c r="I258"/>
  <c r="J257"/>
  <c r="K258" l="1"/>
  <c r="M258" s="1"/>
  <c r="I259"/>
  <c r="J258"/>
  <c r="K259" l="1"/>
  <c r="M259" s="1"/>
  <c r="I260"/>
  <c r="J259"/>
  <c r="K260" l="1"/>
  <c r="M260" s="1"/>
  <c r="I261"/>
  <c r="J260"/>
  <c r="K261" l="1"/>
  <c r="M261" s="1"/>
  <c r="I262"/>
  <c r="J261"/>
  <c r="K262" l="1"/>
  <c r="M262" s="1"/>
  <c r="I263"/>
  <c r="J262"/>
  <c r="K263" l="1"/>
  <c r="M263" s="1"/>
  <c r="I264"/>
  <c r="J263"/>
  <c r="K264" l="1"/>
  <c r="M264" s="1"/>
  <c r="I265"/>
  <c r="J264"/>
  <c r="K265" l="1"/>
  <c r="M265" s="1"/>
  <c r="I266"/>
  <c r="J265"/>
  <c r="K266" l="1"/>
  <c r="M266" s="1"/>
  <c r="I267"/>
  <c r="J266"/>
  <c r="K267" l="1"/>
  <c r="M267" s="1"/>
  <c r="I268"/>
  <c r="J267"/>
  <c r="K268" l="1"/>
  <c r="M268" s="1"/>
  <c r="I269"/>
  <c r="J268"/>
  <c r="K269" l="1"/>
  <c r="M269" s="1"/>
  <c r="I270"/>
  <c r="J269"/>
  <c r="K270" l="1"/>
  <c r="M270" s="1"/>
  <c r="I271"/>
  <c r="J270"/>
  <c r="K271" l="1"/>
  <c r="M271" s="1"/>
  <c r="I272"/>
  <c r="J271"/>
  <c r="K272" l="1"/>
  <c r="M272" s="1"/>
  <c r="I273"/>
  <c r="J272"/>
  <c r="K273" l="1"/>
  <c r="M273" s="1"/>
  <c r="I274"/>
  <c r="J273"/>
  <c r="K274" l="1"/>
  <c r="M274" s="1"/>
  <c r="I275"/>
  <c r="J274"/>
  <c r="K275" l="1"/>
  <c r="M275" s="1"/>
  <c r="I276"/>
  <c r="J275"/>
  <c r="K276" l="1"/>
  <c r="M276" s="1"/>
  <c r="I277"/>
  <c r="J276"/>
  <c r="K277" l="1"/>
  <c r="M277" s="1"/>
  <c r="I278"/>
  <c r="J277"/>
  <c r="K278" l="1"/>
  <c r="M278" s="1"/>
  <c r="I279"/>
  <c r="J278"/>
  <c r="K279" l="1"/>
  <c r="M279" s="1"/>
  <c r="I280"/>
  <c r="J279"/>
  <c r="K280" l="1"/>
  <c r="M280" s="1"/>
  <c r="I281"/>
  <c r="J280"/>
  <c r="K281" l="1"/>
  <c r="M281" s="1"/>
  <c r="I282"/>
  <c r="J281"/>
  <c r="K282" l="1"/>
  <c r="M282" s="1"/>
  <c r="I283"/>
  <c r="J282"/>
  <c r="K283" l="1"/>
  <c r="M283" s="1"/>
  <c r="I284"/>
  <c r="J283"/>
  <c r="K284" l="1"/>
  <c r="M284" s="1"/>
  <c r="I285"/>
  <c r="J284"/>
  <c r="K285" l="1"/>
  <c r="M285" s="1"/>
  <c r="I286"/>
  <c r="J285"/>
  <c r="K286" l="1"/>
  <c r="M286" s="1"/>
  <c r="I287"/>
  <c r="J286"/>
  <c r="K287" l="1"/>
  <c r="M287" s="1"/>
  <c r="I288"/>
  <c r="J287"/>
  <c r="K288" l="1"/>
  <c r="M288" s="1"/>
  <c r="I289"/>
  <c r="J288"/>
  <c r="K289" l="1"/>
  <c r="M289" s="1"/>
  <c r="I290"/>
  <c r="J289"/>
  <c r="K290" l="1"/>
  <c r="M290" s="1"/>
  <c r="I291"/>
  <c r="J290"/>
  <c r="K291" l="1"/>
  <c r="M291" s="1"/>
  <c r="I292"/>
  <c r="J291"/>
  <c r="K292" l="1"/>
  <c r="M292" s="1"/>
  <c r="I293"/>
  <c r="J292"/>
  <c r="K293" l="1"/>
  <c r="M293" s="1"/>
  <c r="I294"/>
  <c r="J293"/>
  <c r="K294" l="1"/>
  <c r="M294" s="1"/>
  <c r="I295"/>
  <c r="J294"/>
  <c r="K295" l="1"/>
  <c r="M295" s="1"/>
  <c r="I296"/>
  <c r="J295"/>
  <c r="K296" l="1"/>
  <c r="M296" s="1"/>
  <c r="I297"/>
  <c r="J296"/>
  <c r="K297" l="1"/>
  <c r="M297" s="1"/>
  <c r="I298"/>
  <c r="J297"/>
  <c r="K298" l="1"/>
  <c r="M298" s="1"/>
  <c r="I299"/>
  <c r="J298"/>
  <c r="K299" l="1"/>
  <c r="M299" s="1"/>
  <c r="I300"/>
  <c r="J299"/>
  <c r="K300" l="1"/>
  <c r="M300" s="1"/>
  <c r="I301"/>
  <c r="J300"/>
  <c r="K301" l="1"/>
  <c r="M301" s="1"/>
  <c r="I302"/>
  <c r="J301"/>
  <c r="K302" l="1"/>
  <c r="M302" s="1"/>
  <c r="I303"/>
  <c r="J302"/>
  <c r="K303" l="1"/>
  <c r="M303" s="1"/>
  <c r="I304"/>
  <c r="J303"/>
  <c r="K304" l="1"/>
  <c r="M304" s="1"/>
  <c r="I305"/>
  <c r="J304"/>
  <c r="K305" l="1"/>
  <c r="M305" s="1"/>
  <c r="I306"/>
  <c r="J305"/>
  <c r="K306" l="1"/>
  <c r="M306" s="1"/>
  <c r="I307"/>
  <c r="J306"/>
  <c r="K307" l="1"/>
  <c r="M307" s="1"/>
  <c r="I308"/>
  <c r="J307"/>
  <c r="K308" l="1"/>
  <c r="M308" s="1"/>
  <c r="I309"/>
  <c r="J308"/>
  <c r="K309" l="1"/>
  <c r="M309" s="1"/>
  <c r="I310"/>
  <c r="J309"/>
  <c r="K310" l="1"/>
  <c r="M310" s="1"/>
  <c r="I311"/>
  <c r="J310"/>
  <c r="K311" l="1"/>
  <c r="M311" s="1"/>
  <c r="I312"/>
  <c r="J311"/>
  <c r="K312" l="1"/>
  <c r="M312" s="1"/>
  <c r="I313"/>
  <c r="J312"/>
  <c r="K313" l="1"/>
  <c r="M313" s="1"/>
  <c r="I314"/>
  <c r="J313"/>
  <c r="K314" l="1"/>
  <c r="M314" s="1"/>
  <c r="I315"/>
  <c r="J314"/>
  <c r="K315" l="1"/>
  <c r="M315" s="1"/>
  <c r="I316"/>
  <c r="J315"/>
  <c r="K316" l="1"/>
  <c r="M316" s="1"/>
  <c r="I317"/>
  <c r="J316"/>
  <c r="K317" l="1"/>
  <c r="M317" s="1"/>
  <c r="I318"/>
  <c r="J317"/>
  <c r="K318" l="1"/>
  <c r="M318" s="1"/>
  <c r="I319"/>
  <c r="J318"/>
  <c r="K319" l="1"/>
  <c r="M319" s="1"/>
  <c r="I320"/>
  <c r="J319"/>
  <c r="K320" l="1"/>
  <c r="M320" s="1"/>
  <c r="I321"/>
  <c r="J320"/>
  <c r="K321" l="1"/>
  <c r="M321" s="1"/>
  <c r="I322"/>
  <c r="J321"/>
  <c r="K322" l="1"/>
  <c r="M322" s="1"/>
  <c r="I323"/>
  <c r="J322"/>
  <c r="K323" l="1"/>
  <c r="M323" s="1"/>
  <c r="I324"/>
  <c r="J323"/>
  <c r="K324" l="1"/>
  <c r="M324" s="1"/>
  <c r="I325"/>
  <c r="J324"/>
  <c r="K325" l="1"/>
  <c r="M325" s="1"/>
  <c r="I326"/>
  <c r="J325"/>
  <c r="K326" l="1"/>
  <c r="M326" s="1"/>
  <c r="I327"/>
  <c r="J326"/>
  <c r="K327" l="1"/>
  <c r="M327" s="1"/>
  <c r="I328"/>
  <c r="J327"/>
  <c r="K328" l="1"/>
  <c r="M328" s="1"/>
  <c r="I329"/>
  <c r="J328"/>
  <c r="K329" l="1"/>
  <c r="M329" s="1"/>
  <c r="I330"/>
  <c r="J329"/>
  <c r="K330" l="1"/>
  <c r="M330" s="1"/>
  <c r="I331"/>
  <c r="J330"/>
  <c r="K331" l="1"/>
  <c r="M331" s="1"/>
  <c r="I332"/>
  <c r="J331"/>
  <c r="K332" l="1"/>
  <c r="M332" s="1"/>
  <c r="I333"/>
  <c r="J332"/>
  <c r="K333" l="1"/>
  <c r="M333" s="1"/>
  <c r="I334"/>
  <c r="J333"/>
  <c r="K334" l="1"/>
  <c r="M334" s="1"/>
  <c r="I335"/>
  <c r="J334"/>
  <c r="K335" l="1"/>
  <c r="M335" s="1"/>
  <c r="I336"/>
  <c r="J335"/>
  <c r="K336" l="1"/>
  <c r="M336" s="1"/>
  <c r="I337"/>
  <c r="J336"/>
  <c r="K337" l="1"/>
  <c r="M337" s="1"/>
  <c r="I338"/>
  <c r="J337"/>
  <c r="K338" l="1"/>
  <c r="M338" s="1"/>
  <c r="I339"/>
  <c r="J338"/>
  <c r="K339" l="1"/>
  <c r="M339" s="1"/>
  <c r="I340"/>
  <c r="J339"/>
  <c r="K340" l="1"/>
  <c r="M340" s="1"/>
  <c r="I341"/>
  <c r="J340"/>
  <c r="K341" l="1"/>
  <c r="M341" s="1"/>
  <c r="I342"/>
  <c r="J341"/>
  <c r="K342" l="1"/>
  <c r="M342" s="1"/>
  <c r="I343"/>
  <c r="J342"/>
  <c r="K343" l="1"/>
  <c r="M343" s="1"/>
  <c r="I344"/>
  <c r="J343"/>
  <c r="K344" l="1"/>
  <c r="M344" s="1"/>
  <c r="I345"/>
  <c r="J344"/>
  <c r="K345" l="1"/>
  <c r="M345" s="1"/>
  <c r="I346"/>
  <c r="J345"/>
  <c r="K346" l="1"/>
  <c r="M346" s="1"/>
  <c r="I347"/>
  <c r="J346"/>
  <c r="K347" l="1"/>
  <c r="M347" s="1"/>
  <c r="I348"/>
  <c r="J347"/>
  <c r="K348" l="1"/>
  <c r="M348" s="1"/>
  <c r="I349"/>
  <c r="J348"/>
  <c r="K349" l="1"/>
  <c r="M349" s="1"/>
  <c r="I350"/>
  <c r="J349"/>
  <c r="K350" l="1"/>
  <c r="M350" s="1"/>
  <c r="I351"/>
  <c r="J350"/>
  <c r="K351" l="1"/>
  <c r="M351" s="1"/>
  <c r="I352"/>
  <c r="J351"/>
  <c r="K352" l="1"/>
  <c r="M352" s="1"/>
  <c r="I353"/>
  <c r="J352"/>
  <c r="K353" l="1"/>
  <c r="M353" s="1"/>
  <c r="I354"/>
  <c r="J353"/>
  <c r="K354" l="1"/>
  <c r="M354" s="1"/>
  <c r="I355"/>
  <c r="J354"/>
  <c r="K355" l="1"/>
  <c r="M355" s="1"/>
  <c r="I356"/>
  <c r="J355"/>
  <c r="K356" l="1"/>
  <c r="M356" s="1"/>
  <c r="I357"/>
  <c r="J356"/>
  <c r="K357" l="1"/>
  <c r="M357" s="1"/>
  <c r="I358"/>
  <c r="J357"/>
  <c r="K358" l="1"/>
  <c r="M358" s="1"/>
  <c r="I359"/>
  <c r="J358"/>
  <c r="K359" l="1"/>
  <c r="M359" s="1"/>
  <c r="I360"/>
  <c r="J359"/>
  <c r="K360" l="1"/>
  <c r="M360" s="1"/>
  <c r="I361"/>
  <c r="J360"/>
  <c r="K361" l="1"/>
  <c r="M361" s="1"/>
  <c r="I362"/>
  <c r="J361"/>
  <c r="K362" l="1"/>
  <c r="M362" s="1"/>
  <c r="I363"/>
  <c r="J362"/>
  <c r="K363" l="1"/>
  <c r="M363" s="1"/>
  <c r="I364"/>
  <c r="J363"/>
  <c r="K364" l="1"/>
  <c r="M364" s="1"/>
  <c r="I365"/>
  <c r="J364"/>
  <c r="K365" l="1"/>
  <c r="M365" s="1"/>
  <c r="I366"/>
  <c r="J365"/>
  <c r="K366" l="1"/>
  <c r="M366" s="1"/>
  <c r="I367"/>
  <c r="J366"/>
  <c r="K367" l="1"/>
  <c r="M367" s="1"/>
  <c r="I368"/>
  <c r="J367"/>
  <c r="K368" l="1"/>
  <c r="M368" s="1"/>
  <c r="I369"/>
  <c r="J368"/>
  <c r="K369" l="1"/>
  <c r="M369" s="1"/>
  <c r="I370"/>
  <c r="J369"/>
  <c r="K370" l="1"/>
  <c r="M370" s="1"/>
  <c r="I371"/>
  <c r="J370"/>
  <c r="K371" l="1"/>
  <c r="M371" s="1"/>
  <c r="I372"/>
  <c r="J371"/>
  <c r="K372" l="1"/>
  <c r="M372" s="1"/>
  <c r="I373"/>
  <c r="J372"/>
  <c r="K373" l="1"/>
  <c r="M373" s="1"/>
  <c r="I374"/>
  <c r="J373"/>
  <c r="K374" l="1"/>
  <c r="M374" s="1"/>
  <c r="I375"/>
  <c r="J374"/>
  <c r="K375" l="1"/>
  <c r="M375" s="1"/>
  <c r="I376"/>
  <c r="J375"/>
  <c r="K376" l="1"/>
  <c r="M376" s="1"/>
  <c r="I377"/>
  <c r="J376"/>
  <c r="K377" l="1"/>
  <c r="M377" s="1"/>
  <c r="I378"/>
  <c r="J377"/>
  <c r="K378" l="1"/>
  <c r="M378" s="1"/>
  <c r="I379"/>
  <c r="J378"/>
  <c r="K379" l="1"/>
  <c r="M379" s="1"/>
  <c r="I380"/>
  <c r="J379"/>
  <c r="K380" l="1"/>
  <c r="M380" s="1"/>
  <c r="I381"/>
  <c r="J380"/>
  <c r="K381" l="1"/>
  <c r="M381" s="1"/>
  <c r="I382"/>
  <c r="J381"/>
  <c r="K382" l="1"/>
  <c r="M382" s="1"/>
  <c r="I383"/>
  <c r="J382"/>
  <c r="K383" l="1"/>
  <c r="M383" s="1"/>
  <c r="I384"/>
  <c r="J383"/>
  <c r="K384" l="1"/>
  <c r="M384" s="1"/>
  <c r="I385"/>
  <c r="J384"/>
  <c r="K385" l="1"/>
  <c r="M385" s="1"/>
  <c r="I386"/>
  <c r="J385"/>
  <c r="K386" l="1"/>
  <c r="M386" s="1"/>
  <c r="I387"/>
  <c r="J386"/>
  <c r="K387" l="1"/>
  <c r="M387" s="1"/>
  <c r="I388"/>
  <c r="J387"/>
  <c r="K388" l="1"/>
  <c r="M388" s="1"/>
  <c r="I389"/>
  <c r="J388"/>
  <c r="K389" l="1"/>
  <c r="M389" s="1"/>
  <c r="I390"/>
  <c r="J389"/>
  <c r="K390" l="1"/>
  <c r="M390" s="1"/>
  <c r="I391"/>
  <c r="J390"/>
  <c r="K391" l="1"/>
  <c r="M391" s="1"/>
  <c r="I392"/>
  <c r="J391"/>
  <c r="K392" l="1"/>
  <c r="M392" s="1"/>
  <c r="I393"/>
  <c r="J392"/>
  <c r="K393" l="1"/>
  <c r="M393" s="1"/>
  <c r="J393"/>
  <c r="I394"/>
  <c r="K394" l="1"/>
  <c r="M394" s="1"/>
  <c r="I395"/>
  <c r="J394"/>
  <c r="K395" l="1"/>
  <c r="M395" s="1"/>
  <c r="J395"/>
  <c r="I396"/>
  <c r="K396" l="1"/>
  <c r="M396" s="1"/>
  <c r="I397"/>
  <c r="J396"/>
  <c r="K397" l="1"/>
  <c r="M397" s="1"/>
  <c r="I398"/>
  <c r="J397"/>
  <c r="K398" l="1"/>
  <c r="M398" s="1"/>
  <c r="I399"/>
  <c r="J398"/>
  <c r="K399" l="1"/>
  <c r="M399" s="1"/>
  <c r="I400"/>
  <c r="J399"/>
  <c r="K400" l="1"/>
  <c r="M400" s="1"/>
  <c r="I401"/>
  <c r="J400"/>
  <c r="K401" l="1"/>
  <c r="M401" s="1"/>
  <c r="I402"/>
  <c r="J401"/>
  <c r="K402" l="1"/>
  <c r="M402" s="1"/>
  <c r="I403"/>
  <c r="J402"/>
  <c r="K403" l="1"/>
  <c r="M403" s="1"/>
  <c r="I404"/>
  <c r="J403"/>
  <c r="K404" l="1"/>
  <c r="M404" s="1"/>
  <c r="I405"/>
  <c r="J404"/>
  <c r="K405" l="1"/>
  <c r="M405" s="1"/>
  <c r="I406"/>
  <c r="J405"/>
  <c r="K406" l="1"/>
  <c r="M406" s="1"/>
  <c r="I407"/>
  <c r="J406"/>
  <c r="K407" l="1"/>
  <c r="M407" s="1"/>
  <c r="I408"/>
  <c r="J407"/>
  <c r="K408" l="1"/>
  <c r="M408" s="1"/>
  <c r="I409"/>
  <c r="J408"/>
  <c r="K409" l="1"/>
  <c r="M409" s="1"/>
  <c r="I410"/>
  <c r="J409"/>
  <c r="K410" l="1"/>
  <c r="M410" s="1"/>
  <c r="I411"/>
  <c r="J410"/>
  <c r="K411" l="1"/>
  <c r="M411" s="1"/>
  <c r="I412"/>
  <c r="J411"/>
  <c r="K412" l="1"/>
  <c r="M412" s="1"/>
  <c r="I413"/>
  <c r="J412"/>
  <c r="K413" l="1"/>
  <c r="M413" s="1"/>
  <c r="I414"/>
  <c r="J413"/>
  <c r="K414" l="1"/>
  <c r="M414" s="1"/>
  <c r="I415"/>
  <c r="J414"/>
  <c r="K415" l="1"/>
  <c r="M415" s="1"/>
  <c r="I416"/>
  <c r="J415"/>
  <c r="K416" l="1"/>
  <c r="M416" s="1"/>
  <c r="I417"/>
  <c r="J416"/>
  <c r="K417" l="1"/>
  <c r="M417" s="1"/>
  <c r="I418"/>
  <c r="J417"/>
  <c r="K418" l="1"/>
  <c r="M418" s="1"/>
  <c r="I419"/>
  <c r="J418"/>
  <c r="K419" l="1"/>
  <c r="M419" s="1"/>
  <c r="I420"/>
  <c r="J419"/>
  <c r="K420" l="1"/>
  <c r="M420" s="1"/>
  <c r="I421"/>
  <c r="J420"/>
  <c r="K421" l="1"/>
  <c r="M421" s="1"/>
  <c r="I422"/>
  <c r="J421"/>
  <c r="K422" l="1"/>
  <c r="M422" s="1"/>
  <c r="I423"/>
  <c r="J422"/>
  <c r="K423" l="1"/>
  <c r="M423" s="1"/>
  <c r="I424"/>
  <c r="J423"/>
  <c r="K424" l="1"/>
  <c r="M424" s="1"/>
  <c r="I425"/>
  <c r="J424"/>
  <c r="K425" l="1"/>
  <c r="M425" s="1"/>
  <c r="I426"/>
  <c r="J425"/>
  <c r="K426" l="1"/>
  <c r="M426" s="1"/>
  <c r="I427"/>
  <c r="J426"/>
  <c r="K427" l="1"/>
  <c r="M427" s="1"/>
  <c r="I428"/>
  <c r="J427"/>
  <c r="K428" l="1"/>
  <c r="M428" s="1"/>
  <c r="I429"/>
  <c r="J428"/>
  <c r="K429" l="1"/>
  <c r="M429" s="1"/>
  <c r="I430"/>
  <c r="J429"/>
  <c r="K430" l="1"/>
  <c r="M430" s="1"/>
  <c r="I431"/>
  <c r="J430"/>
  <c r="K431" l="1"/>
  <c r="M431" s="1"/>
  <c r="I432"/>
  <c r="J431"/>
  <c r="K432" l="1"/>
  <c r="M432" s="1"/>
  <c r="I433"/>
  <c r="J432"/>
  <c r="K433" l="1"/>
  <c r="M433" s="1"/>
  <c r="I434"/>
  <c r="J433"/>
  <c r="K434" l="1"/>
  <c r="M434" s="1"/>
  <c r="I435"/>
  <c r="J434"/>
  <c r="K435" l="1"/>
  <c r="M435" s="1"/>
  <c r="J435"/>
  <c r="I436"/>
  <c r="K436" l="1"/>
  <c r="M436" s="1"/>
  <c r="J436"/>
  <c r="I437"/>
  <c r="K437" l="1"/>
  <c r="M437" s="1"/>
  <c r="I438"/>
  <c r="J437"/>
  <c r="K438" l="1"/>
  <c r="M438" s="1"/>
  <c r="I439"/>
  <c r="J438"/>
  <c r="K439" l="1"/>
  <c r="M439" s="1"/>
  <c r="I440"/>
  <c r="J439"/>
  <c r="K440" l="1"/>
  <c r="M440" s="1"/>
  <c r="I441"/>
  <c r="J440"/>
  <c r="K441" l="1"/>
  <c r="M441" s="1"/>
  <c r="I442"/>
  <c r="J441"/>
  <c r="K442" l="1"/>
  <c r="M442" s="1"/>
  <c r="I443"/>
  <c r="J442"/>
  <c r="K443" l="1"/>
  <c r="M443" s="1"/>
  <c r="I444"/>
  <c r="J443"/>
  <c r="K444" l="1"/>
  <c r="M444" s="1"/>
  <c r="I445"/>
  <c r="J444"/>
  <c r="K445" l="1"/>
  <c r="M445" s="1"/>
  <c r="I446"/>
  <c r="J445"/>
  <c r="K446" l="1"/>
  <c r="M446" s="1"/>
  <c r="I447"/>
  <c r="J446"/>
  <c r="K447" l="1"/>
  <c r="M447" s="1"/>
  <c r="I448"/>
  <c r="J447"/>
  <c r="K448" l="1"/>
  <c r="M448" s="1"/>
  <c r="I449"/>
  <c r="J448"/>
  <c r="K449" l="1"/>
  <c r="M449" s="1"/>
  <c r="I450"/>
  <c r="J449"/>
  <c r="K450" l="1"/>
  <c r="M450" s="1"/>
  <c r="I451"/>
  <c r="J450"/>
  <c r="K451" l="1"/>
  <c r="M451" s="1"/>
  <c r="I452"/>
  <c r="J451"/>
  <c r="K452" l="1"/>
  <c r="M452" s="1"/>
  <c r="I453"/>
  <c r="J452"/>
  <c r="K453" l="1"/>
  <c r="M453" s="1"/>
  <c r="I454"/>
  <c r="J453"/>
  <c r="K454" l="1"/>
  <c r="M454" s="1"/>
  <c r="I455"/>
  <c r="J454"/>
  <c r="K455" l="1"/>
  <c r="M455" s="1"/>
  <c r="I456"/>
  <c r="J455"/>
  <c r="K456" l="1"/>
  <c r="M456" s="1"/>
  <c r="I457"/>
  <c r="J456"/>
  <c r="K457" l="1"/>
  <c r="M457" s="1"/>
  <c r="I458"/>
  <c r="J457"/>
  <c r="K458" l="1"/>
  <c r="M458" s="1"/>
  <c r="I459"/>
  <c r="J458"/>
  <c r="K459" l="1"/>
  <c r="M459" s="1"/>
  <c r="I460"/>
  <c r="J459"/>
  <c r="K460" l="1"/>
  <c r="M460" s="1"/>
  <c r="I461"/>
  <c r="J460"/>
  <c r="K461" l="1"/>
  <c r="M461" s="1"/>
  <c r="I462"/>
  <c r="J461"/>
  <c r="K462" l="1"/>
  <c r="M462" s="1"/>
  <c r="I463"/>
  <c r="J462"/>
  <c r="K463" l="1"/>
  <c r="M463" s="1"/>
  <c r="I464"/>
  <c r="J463"/>
  <c r="K464" l="1"/>
  <c r="M464" s="1"/>
  <c r="I465"/>
  <c r="J464"/>
  <c r="K465" l="1"/>
  <c r="M465" s="1"/>
  <c r="I466"/>
  <c r="J465"/>
  <c r="K466" l="1"/>
  <c r="M466" s="1"/>
  <c r="I467"/>
  <c r="J466"/>
  <c r="K467" l="1"/>
  <c r="M467" s="1"/>
  <c r="I468"/>
  <c r="J467"/>
  <c r="K468" l="1"/>
  <c r="M468" s="1"/>
  <c r="I469"/>
  <c r="J468"/>
  <c r="K469" l="1"/>
  <c r="M469" s="1"/>
  <c r="I470"/>
  <c r="J469"/>
  <c r="K470" l="1"/>
  <c r="M470" s="1"/>
  <c r="I471"/>
  <c r="J470"/>
  <c r="K471" l="1"/>
  <c r="M471" s="1"/>
  <c r="I472"/>
  <c r="J471"/>
  <c r="K472" l="1"/>
  <c r="M472" s="1"/>
  <c r="I473"/>
  <c r="J472"/>
  <c r="K473" l="1"/>
  <c r="M473" s="1"/>
  <c r="I474"/>
  <c r="J473"/>
  <c r="K474" l="1"/>
  <c r="M474" s="1"/>
  <c r="I475"/>
  <c r="J474"/>
  <c r="K475" l="1"/>
  <c r="M475" s="1"/>
  <c r="I476"/>
  <c r="J475"/>
  <c r="K476" l="1"/>
  <c r="M476" s="1"/>
  <c r="I477"/>
  <c r="J476"/>
  <c r="K477" l="1"/>
  <c r="M477" s="1"/>
  <c r="I478"/>
  <c r="J477"/>
  <c r="K478" l="1"/>
  <c r="M478" s="1"/>
  <c r="I479"/>
  <c r="J478"/>
  <c r="K479" l="1"/>
  <c r="M479" s="1"/>
  <c r="I480"/>
  <c r="J479"/>
  <c r="K480" l="1"/>
  <c r="M480" s="1"/>
  <c r="I481"/>
  <c r="J480"/>
  <c r="K481" l="1"/>
  <c r="M481" s="1"/>
  <c r="I482"/>
  <c r="J481"/>
  <c r="K482" l="1"/>
  <c r="M482" s="1"/>
  <c r="I483"/>
  <c r="J482"/>
  <c r="K483" l="1"/>
  <c r="M483" s="1"/>
  <c r="I484"/>
  <c r="J483"/>
  <c r="K484" l="1"/>
  <c r="M484" s="1"/>
  <c r="I485"/>
  <c r="J484"/>
  <c r="K485" l="1"/>
  <c r="M485" s="1"/>
  <c r="I486"/>
  <c r="J485"/>
  <c r="K486" l="1"/>
  <c r="M486" s="1"/>
  <c r="I487"/>
  <c r="J486"/>
  <c r="K487" l="1"/>
  <c r="M487" s="1"/>
  <c r="I488"/>
  <c r="J487"/>
  <c r="K488" l="1"/>
  <c r="M488" s="1"/>
  <c r="I489"/>
  <c r="J488"/>
  <c r="K489" l="1"/>
  <c r="M489" s="1"/>
  <c r="I490"/>
  <c r="J489"/>
  <c r="K490" l="1"/>
  <c r="M490" s="1"/>
  <c r="I491"/>
  <c r="J490"/>
  <c r="K491" l="1"/>
  <c r="M491" s="1"/>
  <c r="I492"/>
  <c r="J491"/>
  <c r="K492" l="1"/>
  <c r="M492" s="1"/>
  <c r="I493"/>
  <c r="J492"/>
  <c r="K493" l="1"/>
  <c r="M493" s="1"/>
  <c r="I494"/>
  <c r="J493"/>
  <c r="K494" l="1"/>
  <c r="M494" s="1"/>
  <c r="I495"/>
  <c r="J494"/>
  <c r="K495" l="1"/>
  <c r="M495" s="1"/>
  <c r="I496"/>
  <c r="J495"/>
  <c r="K496" l="1"/>
  <c r="M496" s="1"/>
  <c r="I497"/>
  <c r="J496"/>
  <c r="K497" l="1"/>
  <c r="M497" s="1"/>
  <c r="I498"/>
  <c r="J497"/>
  <c r="K498" l="1"/>
  <c r="M498" s="1"/>
  <c r="I499"/>
  <c r="J498"/>
  <c r="K499" l="1"/>
  <c r="M499" s="1"/>
  <c r="I500"/>
  <c r="J499"/>
  <c r="K500" l="1"/>
  <c r="M500" s="1"/>
  <c r="I501"/>
  <c r="J500"/>
  <c r="K501" l="1"/>
  <c r="M501" s="1"/>
  <c r="I502"/>
  <c r="J501"/>
  <c r="K502" l="1"/>
  <c r="M502" s="1"/>
  <c r="I503"/>
  <c r="J502"/>
  <c r="K503" l="1"/>
  <c r="M503" s="1"/>
  <c r="I504"/>
  <c r="J503"/>
  <c r="K504" l="1"/>
  <c r="M504" s="1"/>
  <c r="I505"/>
  <c r="J504"/>
  <c r="K505" l="1"/>
  <c r="M505" s="1"/>
  <c r="I506"/>
  <c r="J505"/>
  <c r="K506" l="1"/>
  <c r="M506" s="1"/>
  <c r="I507"/>
  <c r="J506"/>
  <c r="K507" l="1"/>
  <c r="M507" s="1"/>
  <c r="I508"/>
  <c r="J507"/>
  <c r="K508" l="1"/>
  <c r="M508" s="1"/>
  <c r="I509"/>
  <c r="J508"/>
  <c r="K509" l="1"/>
  <c r="M509" s="1"/>
  <c r="I510"/>
  <c r="J509"/>
  <c r="K510" l="1"/>
  <c r="M510" s="1"/>
  <c r="I511"/>
  <c r="J510"/>
  <c r="K511" l="1"/>
  <c r="M511" s="1"/>
  <c r="I512"/>
  <c r="J511"/>
  <c r="K512" l="1"/>
  <c r="M512" s="1"/>
  <c r="I513"/>
  <c r="J512"/>
  <c r="K513" l="1"/>
  <c r="M513" s="1"/>
  <c r="I514"/>
  <c r="J513"/>
  <c r="K514" l="1"/>
  <c r="M514" s="1"/>
  <c r="I515"/>
  <c r="J514"/>
  <c r="K515" l="1"/>
  <c r="M515" s="1"/>
  <c r="I516"/>
  <c r="J515"/>
  <c r="K516" l="1"/>
  <c r="M516" s="1"/>
  <c r="I517"/>
  <c r="J516"/>
  <c r="K517" l="1"/>
  <c r="M517" s="1"/>
  <c r="I518"/>
  <c r="J517"/>
  <c r="K518" l="1"/>
  <c r="M518" s="1"/>
  <c r="I519"/>
  <c r="J518"/>
  <c r="K519" l="1"/>
  <c r="M519" s="1"/>
  <c r="I520"/>
  <c r="J519"/>
  <c r="K520" l="1"/>
  <c r="M520" s="1"/>
  <c r="I521"/>
  <c r="J520"/>
  <c r="K521" l="1"/>
  <c r="M521" s="1"/>
  <c r="I522"/>
  <c r="J521"/>
  <c r="K522" l="1"/>
  <c r="M522" s="1"/>
  <c r="I523"/>
  <c r="J522"/>
  <c r="K523" l="1"/>
  <c r="M523" s="1"/>
  <c r="I524"/>
  <c r="J523"/>
  <c r="K524" l="1"/>
  <c r="M524" s="1"/>
  <c r="I525"/>
  <c r="J524"/>
  <c r="K525" l="1"/>
  <c r="M525" s="1"/>
  <c r="I526"/>
  <c r="J525"/>
  <c r="K526" l="1"/>
  <c r="M526" s="1"/>
  <c r="I527"/>
  <c r="J526"/>
  <c r="K527" l="1"/>
  <c r="M527" s="1"/>
  <c r="I528"/>
  <c r="J527"/>
  <c r="K528" l="1"/>
  <c r="M528" s="1"/>
  <c r="I529"/>
  <c r="J528"/>
  <c r="K529" l="1"/>
  <c r="M529" s="1"/>
  <c r="I530"/>
  <c r="J529"/>
  <c r="K530" l="1"/>
  <c r="M530" s="1"/>
  <c r="I531"/>
  <c r="J530"/>
  <c r="K531" l="1"/>
  <c r="M531" s="1"/>
  <c r="I532"/>
  <c r="J531"/>
  <c r="K532" l="1"/>
  <c r="M532" s="1"/>
  <c r="I533"/>
  <c r="J532"/>
  <c r="K533" l="1"/>
  <c r="M533" s="1"/>
  <c r="I534"/>
  <c r="J533"/>
  <c r="K534" l="1"/>
  <c r="M534" s="1"/>
  <c r="I535"/>
  <c r="J534"/>
  <c r="K535" l="1"/>
  <c r="M535" s="1"/>
  <c r="I536"/>
  <c r="J535"/>
  <c r="K536" l="1"/>
  <c r="M536" s="1"/>
  <c r="I537"/>
  <c r="J536"/>
  <c r="K537" l="1"/>
  <c r="M537" s="1"/>
  <c r="I538"/>
  <c r="J537"/>
  <c r="K538" l="1"/>
  <c r="M538" s="1"/>
  <c r="I539"/>
  <c r="J538"/>
  <c r="K539" l="1"/>
  <c r="M539" s="1"/>
  <c r="I540"/>
  <c r="J539"/>
  <c r="K540" l="1"/>
  <c r="M540" s="1"/>
  <c r="I541"/>
  <c r="J540"/>
  <c r="K541" l="1"/>
  <c r="M541" s="1"/>
  <c r="I542"/>
  <c r="J541"/>
  <c r="K542" l="1"/>
  <c r="M542" s="1"/>
  <c r="I543"/>
  <c r="J542"/>
  <c r="K543" l="1"/>
  <c r="M543" s="1"/>
  <c r="I544"/>
  <c r="J543"/>
  <c r="K544" l="1"/>
  <c r="M544" s="1"/>
  <c r="I545"/>
  <c r="J544"/>
  <c r="K545" l="1"/>
  <c r="M545" s="1"/>
  <c r="I546"/>
  <c r="J545"/>
  <c r="K546" l="1"/>
  <c r="M546" s="1"/>
  <c r="I547"/>
  <c r="J546"/>
  <c r="K547" l="1"/>
  <c r="M547" s="1"/>
  <c r="I548"/>
  <c r="J547"/>
  <c r="K548" l="1"/>
  <c r="M548" s="1"/>
  <c r="I549"/>
  <c r="J548"/>
  <c r="K549" l="1"/>
  <c r="M549" s="1"/>
  <c r="I550"/>
  <c r="J549"/>
  <c r="K550" l="1"/>
  <c r="M550" s="1"/>
  <c r="I551"/>
  <c r="J550"/>
  <c r="K551" l="1"/>
  <c r="M551" s="1"/>
  <c r="I552"/>
  <c r="J551"/>
  <c r="K552" l="1"/>
  <c r="M552" s="1"/>
  <c r="I553"/>
  <c r="J552"/>
  <c r="K553" l="1"/>
  <c r="M553" s="1"/>
  <c r="I554"/>
  <c r="J553"/>
  <c r="K554" l="1"/>
  <c r="M554" s="1"/>
  <c r="J554"/>
  <c r="I555"/>
  <c r="K555" l="1"/>
  <c r="M555" s="1"/>
  <c r="I556"/>
  <c r="J555"/>
  <c r="K556" l="1"/>
  <c r="M556" s="1"/>
  <c r="I557"/>
  <c r="J556"/>
  <c r="K557" l="1"/>
  <c r="M557" s="1"/>
  <c r="I558"/>
  <c r="J557"/>
  <c r="K558" l="1"/>
  <c r="M558" s="1"/>
  <c r="I559"/>
  <c r="J558"/>
  <c r="K559" l="1"/>
  <c r="M559" s="1"/>
  <c r="I560"/>
  <c r="J559"/>
  <c r="K560" l="1"/>
  <c r="M560" s="1"/>
  <c r="I561"/>
  <c r="J560"/>
  <c r="K561" l="1"/>
  <c r="M561" s="1"/>
  <c r="I562"/>
  <c r="J561"/>
  <c r="K562" l="1"/>
  <c r="M562" s="1"/>
  <c r="I563"/>
  <c r="J562"/>
  <c r="K563" l="1"/>
  <c r="M563" s="1"/>
  <c r="I564"/>
  <c r="J563"/>
  <c r="K564" l="1"/>
  <c r="M564" s="1"/>
  <c r="I565"/>
  <c r="J564"/>
  <c r="K565" l="1"/>
  <c r="M565" s="1"/>
  <c r="I566"/>
  <c r="J565"/>
  <c r="K566" l="1"/>
  <c r="M566" s="1"/>
  <c r="I567"/>
  <c r="J566"/>
  <c r="K567" l="1"/>
  <c r="M567" s="1"/>
  <c r="I568"/>
  <c r="J567"/>
  <c r="K568" l="1"/>
  <c r="M568" s="1"/>
  <c r="I569"/>
  <c r="J568"/>
  <c r="K569" l="1"/>
  <c r="M569" s="1"/>
  <c r="I570"/>
  <c r="J569"/>
  <c r="K570" l="1"/>
  <c r="M570" s="1"/>
  <c r="I571"/>
  <c r="J570"/>
  <c r="K571" l="1"/>
  <c r="M571" s="1"/>
  <c r="I572"/>
  <c r="J571"/>
  <c r="K572" l="1"/>
  <c r="M572" s="1"/>
  <c r="I573"/>
  <c r="J572"/>
  <c r="K573" l="1"/>
  <c r="M573" s="1"/>
  <c r="I574"/>
  <c r="J573"/>
  <c r="K574" l="1"/>
  <c r="M574" s="1"/>
  <c r="I575"/>
  <c r="J574"/>
  <c r="K575" l="1"/>
  <c r="M575" s="1"/>
  <c r="I576"/>
  <c r="J575"/>
  <c r="K576" l="1"/>
  <c r="M576" s="1"/>
  <c r="I577"/>
  <c r="J576"/>
  <c r="K577" l="1"/>
  <c r="M577" s="1"/>
  <c r="I578"/>
  <c r="J577"/>
  <c r="K578" l="1"/>
  <c r="M578" s="1"/>
  <c r="I579"/>
  <c r="J578"/>
  <c r="K579" l="1"/>
  <c r="M579" s="1"/>
  <c r="I580"/>
  <c r="J579"/>
  <c r="K580" l="1"/>
  <c r="M580" s="1"/>
  <c r="I581"/>
  <c r="J580"/>
  <c r="K581" l="1"/>
  <c r="M581" s="1"/>
  <c r="I582"/>
  <c r="J581"/>
  <c r="K582" l="1"/>
  <c r="M582" s="1"/>
  <c r="I583"/>
  <c r="J582"/>
  <c r="K583" l="1"/>
  <c r="M583" s="1"/>
  <c r="I584"/>
  <c r="J583"/>
  <c r="K584" l="1"/>
  <c r="M584" s="1"/>
  <c r="I585"/>
  <c r="J584"/>
  <c r="K585" l="1"/>
  <c r="M585" s="1"/>
  <c r="I586"/>
  <c r="J585"/>
  <c r="K586" l="1"/>
  <c r="M586" s="1"/>
  <c r="I587"/>
  <c r="J586"/>
  <c r="K587" l="1"/>
  <c r="M587" s="1"/>
  <c r="I588"/>
  <c r="J587"/>
  <c r="K588" l="1"/>
  <c r="M588" s="1"/>
  <c r="I589"/>
  <c r="J588"/>
  <c r="K589" l="1"/>
  <c r="M589" s="1"/>
  <c r="I590"/>
  <c r="J589"/>
  <c r="K590" l="1"/>
  <c r="M590" s="1"/>
  <c r="I591"/>
  <c r="J590"/>
  <c r="K591" l="1"/>
  <c r="M591" s="1"/>
  <c r="I592"/>
  <c r="J591"/>
  <c r="K592" l="1"/>
  <c r="M592" s="1"/>
  <c r="I593"/>
  <c r="J592"/>
  <c r="K593" l="1"/>
  <c r="M593" s="1"/>
  <c r="I594"/>
  <c r="J593"/>
  <c r="K594" l="1"/>
  <c r="M594" s="1"/>
  <c r="I595"/>
  <c r="J594"/>
  <c r="K595" l="1"/>
  <c r="M595" s="1"/>
  <c r="J595"/>
  <c r="I596"/>
  <c r="K596" l="1"/>
  <c r="M596" s="1"/>
  <c r="I597"/>
  <c r="J596"/>
  <c r="K597" l="1"/>
  <c r="M597" s="1"/>
  <c r="I598"/>
  <c r="J597"/>
  <c r="K598" l="1"/>
  <c r="M598" s="1"/>
  <c r="I599"/>
  <c r="J598"/>
  <c r="K599" l="1"/>
  <c r="M599" s="1"/>
  <c r="I600"/>
  <c r="J599"/>
  <c r="K600" l="1"/>
  <c r="M600" s="1"/>
  <c r="I601"/>
  <c r="J600"/>
  <c r="K601" l="1"/>
  <c r="M601" s="1"/>
  <c r="I602"/>
  <c r="J601"/>
  <c r="K602" l="1"/>
  <c r="M602" s="1"/>
  <c r="I603"/>
  <c r="J602"/>
  <c r="K603" l="1"/>
  <c r="M603" s="1"/>
  <c r="I604"/>
  <c r="J603"/>
  <c r="K604" l="1"/>
  <c r="M604" s="1"/>
  <c r="I605"/>
  <c r="J604"/>
  <c r="M605" l="1"/>
  <c r="K605"/>
  <c r="I606"/>
  <c r="J605"/>
  <c r="M606" l="1"/>
  <c r="K606"/>
  <c r="I607"/>
  <c r="J606"/>
  <c r="K607" l="1"/>
  <c r="M607" s="1"/>
  <c r="I608"/>
  <c r="J607"/>
  <c r="K608" l="1"/>
  <c r="M608" s="1"/>
  <c r="I609"/>
  <c r="J608"/>
  <c r="K609" l="1"/>
  <c r="M609" s="1"/>
  <c r="I610"/>
  <c r="J609"/>
  <c r="K610" l="1"/>
  <c r="M610" s="1"/>
  <c r="I611"/>
  <c r="J610"/>
  <c r="K611" l="1"/>
  <c r="M611" s="1"/>
  <c r="I612"/>
  <c r="J611"/>
  <c r="K612" l="1"/>
  <c r="M612" s="1"/>
  <c r="I613"/>
  <c r="J612"/>
  <c r="K613" l="1"/>
  <c r="M613" s="1"/>
  <c r="I614"/>
  <c r="J613"/>
  <c r="K614" l="1"/>
  <c r="M614" s="1"/>
  <c r="I615"/>
  <c r="J614"/>
  <c r="K615" l="1"/>
  <c r="M615" s="1"/>
  <c r="I616"/>
  <c r="J615"/>
  <c r="K616" l="1"/>
  <c r="M616" s="1"/>
  <c r="I617"/>
  <c r="J616"/>
  <c r="K617" l="1"/>
  <c r="M617" s="1"/>
  <c r="I618"/>
  <c r="J617"/>
  <c r="K618" l="1"/>
  <c r="M618" s="1"/>
  <c r="I619"/>
  <c r="J618"/>
  <c r="K619" l="1"/>
  <c r="M619" s="1"/>
  <c r="I620"/>
  <c r="J619"/>
  <c r="K620" l="1"/>
  <c r="M620" s="1"/>
  <c r="I621"/>
  <c r="J620"/>
  <c r="K621" l="1"/>
  <c r="M621" s="1"/>
  <c r="I622"/>
  <c r="J621"/>
  <c r="K622" l="1"/>
  <c r="M622" s="1"/>
  <c r="I623"/>
  <c r="J622"/>
  <c r="K623" l="1"/>
  <c r="M623" s="1"/>
  <c r="I624"/>
  <c r="J623"/>
  <c r="K624" l="1"/>
  <c r="M624" s="1"/>
  <c r="I625"/>
  <c r="J624"/>
  <c r="K625" l="1"/>
  <c r="M625" s="1"/>
  <c r="I626"/>
  <c r="J625"/>
  <c r="K626" l="1"/>
  <c r="M626" s="1"/>
  <c r="I627"/>
  <c r="J626"/>
  <c r="K627" l="1"/>
  <c r="M627" s="1"/>
  <c r="I628"/>
  <c r="J627"/>
  <c r="K628" l="1"/>
  <c r="M628" s="1"/>
  <c r="I629"/>
  <c r="J628"/>
  <c r="K629" l="1"/>
  <c r="M629" s="1"/>
  <c r="I630"/>
  <c r="J629"/>
  <c r="K630" l="1"/>
  <c r="M630" s="1"/>
  <c r="I631"/>
  <c r="J630"/>
  <c r="K631" l="1"/>
  <c r="M631" s="1"/>
  <c r="I632"/>
  <c r="J631"/>
  <c r="K632" l="1"/>
  <c r="M632" s="1"/>
  <c r="I633"/>
  <c r="J632"/>
  <c r="K633" l="1"/>
  <c r="M633" s="1"/>
  <c r="I634"/>
  <c r="J633"/>
  <c r="K634" l="1"/>
  <c r="M634" s="1"/>
  <c r="J634"/>
  <c r="I635"/>
  <c r="K635" l="1"/>
  <c r="M635" s="1"/>
  <c r="I636"/>
  <c r="J635"/>
  <c r="K636" l="1"/>
  <c r="M636" s="1"/>
  <c r="I637"/>
  <c r="J636"/>
  <c r="K637" l="1"/>
  <c r="M637" s="1"/>
  <c r="I638"/>
  <c r="J637"/>
  <c r="K638" l="1"/>
  <c r="M638" s="1"/>
  <c r="I639"/>
  <c r="J638"/>
  <c r="K639" l="1"/>
  <c r="M639" s="1"/>
  <c r="I640"/>
  <c r="J639"/>
  <c r="K640" l="1"/>
  <c r="M640" s="1"/>
  <c r="I641"/>
  <c r="J640"/>
  <c r="K641" l="1"/>
  <c r="M641" s="1"/>
  <c r="I642"/>
  <c r="J641"/>
  <c r="K642" l="1"/>
  <c r="M642" s="1"/>
  <c r="I643"/>
  <c r="J642"/>
  <c r="K643" l="1"/>
  <c r="M643" s="1"/>
  <c r="I644"/>
  <c r="J643"/>
  <c r="K644" l="1"/>
  <c r="M644" s="1"/>
  <c r="I645"/>
  <c r="J644"/>
  <c r="K645" l="1"/>
  <c r="M645" s="1"/>
  <c r="I646"/>
  <c r="J645"/>
  <c r="K646" l="1"/>
  <c r="M646" s="1"/>
  <c r="I647"/>
  <c r="J646"/>
  <c r="K647" l="1"/>
  <c r="M647" s="1"/>
  <c r="I648"/>
  <c r="J647"/>
  <c r="K648" l="1"/>
  <c r="M648" s="1"/>
  <c r="I649"/>
  <c r="J648"/>
  <c r="K649" l="1"/>
  <c r="M649" s="1"/>
  <c r="I650"/>
  <c r="J649"/>
  <c r="K650" l="1"/>
  <c r="M650" s="1"/>
  <c r="I651"/>
  <c r="J650"/>
  <c r="K651" l="1"/>
  <c r="M651" s="1"/>
  <c r="I652"/>
  <c r="J651"/>
  <c r="K652" l="1"/>
  <c r="M652" s="1"/>
  <c r="I653"/>
  <c r="J652"/>
  <c r="K653" l="1"/>
  <c r="M653" s="1"/>
  <c r="I654"/>
  <c r="J653"/>
  <c r="K654" l="1"/>
  <c r="M654" s="1"/>
  <c r="I655"/>
  <c r="J654"/>
  <c r="K655" l="1"/>
  <c r="M655" s="1"/>
  <c r="I656"/>
  <c r="J655"/>
  <c r="K656" l="1"/>
  <c r="M656" s="1"/>
  <c r="I657"/>
  <c r="J656"/>
  <c r="K657" l="1"/>
  <c r="M657" s="1"/>
  <c r="I658"/>
  <c r="J657"/>
  <c r="K658" l="1"/>
  <c r="M658" s="1"/>
  <c r="I659"/>
  <c r="J658"/>
  <c r="K659" l="1"/>
  <c r="M659" s="1"/>
  <c r="I660"/>
  <c r="J659"/>
  <c r="K660" l="1"/>
  <c r="M660" s="1"/>
  <c r="I661"/>
  <c r="J660"/>
  <c r="K661" l="1"/>
  <c r="M661" s="1"/>
  <c r="I662"/>
  <c r="J661"/>
  <c r="K662" l="1"/>
  <c r="M662" s="1"/>
  <c r="I663"/>
  <c r="J662"/>
  <c r="K663" l="1"/>
  <c r="M663" s="1"/>
  <c r="I664"/>
  <c r="J663"/>
  <c r="K664" l="1"/>
  <c r="M664" s="1"/>
  <c r="I665"/>
  <c r="J664"/>
  <c r="K665" l="1"/>
  <c r="M665" s="1"/>
  <c r="I666"/>
  <c r="J665"/>
  <c r="K666" l="1"/>
  <c r="M666" s="1"/>
  <c r="I667"/>
  <c r="J666"/>
  <c r="K667" l="1"/>
  <c r="M667" s="1"/>
  <c r="I668"/>
  <c r="J667"/>
  <c r="K668" l="1"/>
  <c r="M668" s="1"/>
  <c r="I669"/>
  <c r="J668"/>
  <c r="K669" l="1"/>
  <c r="M669" s="1"/>
  <c r="I670"/>
  <c r="J669"/>
  <c r="M670" l="1"/>
  <c r="K670"/>
  <c r="I671"/>
  <c r="J670"/>
  <c r="M671" l="1"/>
  <c r="K671"/>
  <c r="I672"/>
  <c r="J671"/>
  <c r="M672" l="1"/>
  <c r="K672"/>
  <c r="I673"/>
  <c r="J672"/>
  <c r="M673" l="1"/>
  <c r="K673"/>
  <c r="I674"/>
  <c r="J673"/>
  <c r="M674" l="1"/>
  <c r="K674"/>
  <c r="J674"/>
  <c r="I675"/>
  <c r="M675" l="1"/>
  <c r="K675"/>
  <c r="I676"/>
  <c r="J675"/>
  <c r="M676" l="1"/>
  <c r="K676"/>
  <c r="I677"/>
  <c r="J676"/>
  <c r="M677" l="1"/>
  <c r="K677"/>
  <c r="I678"/>
  <c r="J677"/>
  <c r="K678" l="1"/>
  <c r="M678" s="1"/>
  <c r="I679"/>
  <c r="J678"/>
  <c r="K679" l="1"/>
  <c r="M679" s="1"/>
  <c r="I680"/>
  <c r="J679"/>
  <c r="K680" l="1"/>
  <c r="M680" s="1"/>
  <c r="I681"/>
  <c r="J680"/>
  <c r="K681" l="1"/>
  <c r="M681" s="1"/>
  <c r="I682"/>
  <c r="J681"/>
  <c r="K682" l="1"/>
  <c r="M682" s="1"/>
  <c r="I683"/>
  <c r="J682"/>
  <c r="K683" l="1"/>
  <c r="M683" s="1"/>
  <c r="I684"/>
  <c r="J683"/>
  <c r="K684" l="1"/>
  <c r="M684" s="1"/>
  <c r="I685"/>
  <c r="J684"/>
  <c r="K685" l="1"/>
  <c r="M685" s="1"/>
  <c r="I686"/>
  <c r="J685"/>
  <c r="K686" l="1"/>
  <c r="M686" s="1"/>
  <c r="I687"/>
  <c r="J686"/>
  <c r="K687" l="1"/>
  <c r="M687" s="1"/>
  <c r="I688"/>
  <c r="J687"/>
  <c r="K688" l="1"/>
  <c r="M688" s="1"/>
  <c r="I689"/>
  <c r="J688"/>
  <c r="K689" l="1"/>
  <c r="M689" s="1"/>
  <c r="I690"/>
  <c r="J689"/>
  <c r="K690" l="1"/>
  <c r="M690" s="1"/>
  <c r="I691"/>
  <c r="J690"/>
  <c r="K691" l="1"/>
  <c r="M691" s="1"/>
  <c r="I692"/>
  <c r="J691"/>
  <c r="K692" l="1"/>
  <c r="M692" s="1"/>
  <c r="I693"/>
  <c r="J692"/>
  <c r="K693" l="1"/>
  <c r="M693" s="1"/>
  <c r="I694"/>
  <c r="J693"/>
  <c r="K694" l="1"/>
  <c r="M694" s="1"/>
  <c r="I695"/>
  <c r="J694"/>
  <c r="K695" l="1"/>
  <c r="M695" s="1"/>
  <c r="I696"/>
  <c r="J695"/>
  <c r="K696" l="1"/>
  <c r="M696" s="1"/>
  <c r="I697"/>
  <c r="J696"/>
  <c r="K697" l="1"/>
  <c r="M697" s="1"/>
  <c r="I698"/>
  <c r="J697"/>
  <c r="K698" l="1"/>
  <c r="M698" s="1"/>
  <c r="I699"/>
  <c r="J698"/>
  <c r="M699" l="1"/>
  <c r="K699"/>
  <c r="I700"/>
  <c r="J699"/>
  <c r="M700" l="1"/>
  <c r="K700"/>
  <c r="I701"/>
  <c r="J700"/>
  <c r="K701" l="1"/>
  <c r="M701" s="1"/>
  <c r="I702"/>
  <c r="J701"/>
  <c r="M702" l="1"/>
  <c r="K702"/>
  <c r="I703"/>
  <c r="J702"/>
  <c r="M703" l="1"/>
  <c r="K703"/>
  <c r="I704"/>
  <c r="J703"/>
  <c r="M704" l="1"/>
  <c r="K704"/>
  <c r="I705"/>
  <c r="J704"/>
  <c r="M705" l="1"/>
  <c r="K705"/>
  <c r="I706"/>
  <c r="J705"/>
  <c r="M706" l="1"/>
  <c r="K706"/>
  <c r="I707"/>
  <c r="J706"/>
  <c r="M707" l="1"/>
  <c r="K707"/>
  <c r="I708"/>
  <c r="J707"/>
  <c r="M708" l="1"/>
  <c r="K708"/>
  <c r="I709"/>
  <c r="J708"/>
  <c r="M709" l="1"/>
  <c r="K709"/>
  <c r="I710"/>
  <c r="J709"/>
  <c r="M710" l="1"/>
  <c r="K710"/>
  <c r="I711"/>
  <c r="J710"/>
  <c r="K711" l="1"/>
  <c r="M711" s="1"/>
  <c r="I712"/>
  <c r="J711"/>
  <c r="K712" l="1"/>
  <c r="M712" s="1"/>
  <c r="J712"/>
  <c r="I713"/>
  <c r="K713" l="1"/>
  <c r="M713" s="1"/>
  <c r="I714"/>
  <c r="J713"/>
  <c r="K714" l="1"/>
  <c r="M714" s="1"/>
  <c r="I715"/>
  <c r="J714"/>
  <c r="K715" l="1"/>
  <c r="M715" s="1"/>
  <c r="I716"/>
  <c r="J715"/>
  <c r="K716" l="1"/>
  <c r="M716" s="1"/>
  <c r="I717"/>
  <c r="J716"/>
  <c r="K717" l="1"/>
  <c r="M717" s="1"/>
  <c r="I718"/>
  <c r="J717"/>
  <c r="K718" l="1"/>
  <c r="M718" s="1"/>
  <c r="I719"/>
  <c r="J718"/>
  <c r="K719" l="1"/>
  <c r="M719" s="1"/>
  <c r="I720"/>
  <c r="J719"/>
  <c r="K720" l="1"/>
  <c r="M720" s="1"/>
  <c r="I721"/>
  <c r="J720"/>
  <c r="K721" l="1"/>
  <c r="M721" s="1"/>
  <c r="I722"/>
  <c r="J721"/>
  <c r="K722" l="1"/>
  <c r="M722" s="1"/>
  <c r="I723"/>
  <c r="J722"/>
  <c r="K723" l="1"/>
  <c r="M723" s="1"/>
  <c r="I724"/>
  <c r="J723"/>
  <c r="K724" l="1"/>
  <c r="M724" s="1"/>
  <c r="I725"/>
  <c r="J724"/>
  <c r="K725" l="1"/>
  <c r="M725" s="1"/>
  <c r="I726"/>
  <c r="J725"/>
  <c r="K726" l="1"/>
  <c r="M726" s="1"/>
  <c r="I727"/>
  <c r="J726"/>
  <c r="K727" l="1"/>
  <c r="M727" s="1"/>
  <c r="I728"/>
  <c r="J727"/>
  <c r="K728" l="1"/>
  <c r="M728" s="1"/>
  <c r="I729"/>
  <c r="J728"/>
  <c r="K729" l="1"/>
  <c r="M729" s="1"/>
  <c r="I730"/>
  <c r="J729"/>
  <c r="K730" l="1"/>
  <c r="M730" s="1"/>
  <c r="I731"/>
  <c r="J730"/>
  <c r="K731" l="1"/>
  <c r="M731" s="1"/>
  <c r="I732"/>
  <c r="J731"/>
  <c r="K732" l="1"/>
  <c r="M732" s="1"/>
  <c r="I733"/>
  <c r="J732"/>
  <c r="K733" l="1"/>
  <c r="M733" s="1"/>
  <c r="I734"/>
  <c r="J733"/>
  <c r="K734" l="1"/>
  <c r="M734" s="1"/>
  <c r="I735"/>
  <c r="J734"/>
  <c r="K735" l="1"/>
  <c r="M735" s="1"/>
  <c r="I736"/>
  <c r="J735"/>
  <c r="K736" l="1"/>
  <c r="M736" s="1"/>
  <c r="I737"/>
  <c r="J736"/>
  <c r="K737" l="1"/>
  <c r="M737" s="1"/>
  <c r="I738"/>
  <c r="J737"/>
  <c r="K738" l="1"/>
  <c r="M738" s="1"/>
  <c r="I739"/>
  <c r="J738"/>
  <c r="K739" l="1"/>
  <c r="M739" s="1"/>
  <c r="I740"/>
  <c r="J739"/>
  <c r="K740" l="1"/>
  <c r="M740" s="1"/>
  <c r="I741"/>
  <c r="J740"/>
  <c r="K741" l="1"/>
  <c r="M741" s="1"/>
  <c r="I742"/>
  <c r="J741"/>
  <c r="K742" l="1"/>
  <c r="M742" s="1"/>
  <c r="I743"/>
  <c r="J742"/>
  <c r="K743" l="1"/>
  <c r="M743" s="1"/>
  <c r="I744"/>
  <c r="J743"/>
  <c r="K744" l="1"/>
  <c r="M744" s="1"/>
  <c r="I745"/>
  <c r="J744"/>
  <c r="K745" l="1"/>
  <c r="M745" s="1"/>
  <c r="I746"/>
  <c r="J745"/>
  <c r="K746" l="1"/>
  <c r="M746" s="1"/>
  <c r="I747"/>
  <c r="J746"/>
  <c r="K747" l="1"/>
  <c r="M747" s="1"/>
  <c r="I748"/>
  <c r="J747"/>
  <c r="K748" l="1"/>
  <c r="M748" s="1"/>
  <c r="I749"/>
  <c r="J748"/>
  <c r="K749" l="1"/>
  <c r="M749" s="1"/>
  <c r="I750"/>
  <c r="J749"/>
  <c r="K750" l="1"/>
  <c r="M750" s="1"/>
  <c r="I751"/>
  <c r="J750"/>
  <c r="K751" l="1"/>
  <c r="M751" s="1"/>
  <c r="I752"/>
  <c r="J751"/>
  <c r="K752" l="1"/>
  <c r="M752" s="1"/>
  <c r="I753"/>
  <c r="J752"/>
  <c r="K753" l="1"/>
  <c r="M753" s="1"/>
  <c r="I754"/>
  <c r="J753"/>
  <c r="K754" l="1"/>
  <c r="M754" s="1"/>
  <c r="I755"/>
  <c r="J754"/>
  <c r="K755" l="1"/>
  <c r="M755" s="1"/>
  <c r="I756"/>
  <c r="J755"/>
  <c r="K756" l="1"/>
  <c r="M756" s="1"/>
  <c r="I757"/>
  <c r="J756"/>
  <c r="K757" l="1"/>
  <c r="M757" s="1"/>
  <c r="I758"/>
  <c r="J757"/>
  <c r="K758" l="1"/>
  <c r="M758" s="1"/>
  <c r="I759"/>
  <c r="J758"/>
  <c r="K759" l="1"/>
  <c r="M759" s="1"/>
  <c r="I760"/>
  <c r="J759"/>
  <c r="K760" l="1"/>
  <c r="M760" s="1"/>
  <c r="I761"/>
  <c r="J760"/>
  <c r="K761" l="1"/>
  <c r="M761" s="1"/>
  <c r="I762"/>
  <c r="J761"/>
  <c r="K762" l="1"/>
  <c r="M762" s="1"/>
  <c r="I763"/>
  <c r="J762"/>
  <c r="K763" l="1"/>
  <c r="M763" s="1"/>
  <c r="I764"/>
  <c r="J763"/>
  <c r="K764" l="1"/>
  <c r="M764" s="1"/>
  <c r="I765"/>
  <c r="J764"/>
  <c r="K765" l="1"/>
  <c r="M765" s="1"/>
  <c r="I766"/>
  <c r="J765"/>
  <c r="K766" l="1"/>
  <c r="M766" s="1"/>
  <c r="I767"/>
  <c r="J766"/>
  <c r="K767" l="1"/>
  <c r="M767" s="1"/>
  <c r="I768"/>
  <c r="J767"/>
  <c r="K768" l="1"/>
  <c r="M768" s="1"/>
  <c r="I769"/>
  <c r="J768"/>
  <c r="K769" l="1"/>
  <c r="M769" s="1"/>
  <c r="I770"/>
  <c r="J769"/>
  <c r="K770" l="1"/>
  <c r="M770" s="1"/>
  <c r="I771"/>
  <c r="J770"/>
  <c r="K771" l="1"/>
  <c r="M771" s="1"/>
  <c r="I772"/>
  <c r="J771"/>
  <c r="K772" l="1"/>
  <c r="M772" s="1"/>
  <c r="I773"/>
  <c r="J772"/>
  <c r="K773" l="1"/>
  <c r="M773" s="1"/>
  <c r="I774"/>
  <c r="J773"/>
  <c r="K774" l="1"/>
  <c r="M774" s="1"/>
  <c r="I775"/>
  <c r="J774"/>
  <c r="K775" l="1"/>
  <c r="M775" s="1"/>
  <c r="I776"/>
  <c r="J775"/>
  <c r="K776" l="1"/>
  <c r="M776" s="1"/>
  <c r="I777"/>
  <c r="J776"/>
  <c r="K777" l="1"/>
  <c r="M777" s="1"/>
  <c r="I778"/>
  <c r="J777"/>
  <c r="K778" l="1"/>
  <c r="M778" s="1"/>
  <c r="I779"/>
  <c r="J778"/>
  <c r="K779" l="1"/>
  <c r="M779" s="1"/>
  <c r="I780"/>
  <c r="J779"/>
  <c r="K780" l="1"/>
  <c r="M780" s="1"/>
  <c r="I781"/>
  <c r="J780"/>
  <c r="K781" l="1"/>
  <c r="M781" s="1"/>
  <c r="I782"/>
  <c r="J781"/>
  <c r="K782" l="1"/>
  <c r="M782" s="1"/>
  <c r="I783"/>
  <c r="J782"/>
  <c r="K783" l="1"/>
  <c r="M783" s="1"/>
  <c r="I784"/>
  <c r="J783"/>
  <c r="K784" l="1"/>
  <c r="M784" s="1"/>
  <c r="I785"/>
  <c r="J784"/>
  <c r="K785" l="1"/>
  <c r="M785" s="1"/>
  <c r="I786"/>
  <c r="J785"/>
  <c r="K786" l="1"/>
  <c r="M786" s="1"/>
  <c r="I787"/>
  <c r="J786"/>
  <c r="K787" l="1"/>
  <c r="M787" s="1"/>
  <c r="I788"/>
  <c r="J787"/>
  <c r="K788" l="1"/>
  <c r="M788" s="1"/>
  <c r="I789"/>
  <c r="J788"/>
  <c r="K789" l="1"/>
  <c r="M789" s="1"/>
  <c r="I790"/>
  <c r="J789"/>
  <c r="K790" l="1"/>
  <c r="M790" s="1"/>
  <c r="J790"/>
  <c r="I791"/>
  <c r="K791" l="1"/>
  <c r="M791" s="1"/>
  <c r="I792"/>
  <c r="J791"/>
  <c r="K792" l="1"/>
  <c r="M792" s="1"/>
  <c r="I793"/>
  <c r="J792"/>
  <c r="K793" l="1"/>
  <c r="M793" s="1"/>
  <c r="I794"/>
  <c r="J793"/>
  <c r="K794" l="1"/>
  <c r="M794" s="1"/>
  <c r="I795"/>
  <c r="J794"/>
  <c r="K795" l="1"/>
  <c r="M795" s="1"/>
  <c r="I796"/>
  <c r="J795"/>
  <c r="K796" l="1"/>
  <c r="M796" s="1"/>
  <c r="I797"/>
  <c r="J796"/>
  <c r="K797" l="1"/>
  <c r="M797" s="1"/>
  <c r="I798"/>
  <c r="J797"/>
  <c r="K798" l="1"/>
  <c r="M798" s="1"/>
  <c r="I799"/>
  <c r="J798"/>
  <c r="K799" l="1"/>
  <c r="M799" s="1"/>
  <c r="I800"/>
  <c r="J799"/>
  <c r="K800" l="1"/>
  <c r="M800" s="1"/>
  <c r="I801"/>
  <c r="J800"/>
  <c r="K801" l="1"/>
  <c r="M801" s="1"/>
  <c r="I802"/>
  <c r="J801"/>
  <c r="K802" l="1"/>
  <c r="M802" s="1"/>
  <c r="I803"/>
  <c r="J802"/>
  <c r="K803" l="1"/>
  <c r="M803" s="1"/>
  <c r="I804"/>
  <c r="J803"/>
  <c r="K804" l="1"/>
  <c r="M804" s="1"/>
  <c r="I805"/>
  <c r="J804"/>
  <c r="K805" l="1"/>
  <c r="M805" s="1"/>
  <c r="I806"/>
  <c r="J805"/>
  <c r="K806" l="1"/>
  <c r="M806" s="1"/>
  <c r="I807"/>
  <c r="J806"/>
  <c r="K807" l="1"/>
  <c r="M807" s="1"/>
  <c r="I808"/>
  <c r="J807"/>
  <c r="K808" l="1"/>
  <c r="M808" s="1"/>
  <c r="I809"/>
  <c r="J808"/>
  <c r="K809" l="1"/>
  <c r="M809" s="1"/>
  <c r="I810"/>
  <c r="J809"/>
  <c r="K810" l="1"/>
  <c r="M810" s="1"/>
  <c r="I811"/>
  <c r="J810"/>
  <c r="K811" l="1"/>
  <c r="M811" s="1"/>
  <c r="J811"/>
  <c r="I812"/>
  <c r="K812" l="1"/>
  <c r="M812" s="1"/>
  <c r="J812"/>
  <c r="I813"/>
  <c r="K813" l="1"/>
  <c r="M813" s="1"/>
  <c r="J813"/>
  <c r="I814"/>
  <c r="K814" l="1"/>
  <c r="M814" s="1"/>
  <c r="J814"/>
  <c r="I815"/>
  <c r="K815" l="1"/>
  <c r="M815" s="1"/>
  <c r="J815"/>
  <c r="I816"/>
  <c r="K816" l="1"/>
  <c r="M816" s="1"/>
  <c r="J816"/>
  <c r="I817"/>
  <c r="K817" l="1"/>
  <c r="M817" s="1"/>
  <c r="J817"/>
  <c r="I818"/>
  <c r="K818" l="1"/>
  <c r="M818" s="1"/>
  <c r="J818"/>
  <c r="I819"/>
  <c r="K819" l="1"/>
  <c r="M819" s="1"/>
  <c r="J819"/>
  <c r="I820"/>
  <c r="K820" l="1"/>
  <c r="M820" s="1"/>
  <c r="J820"/>
  <c r="I821"/>
  <c r="K821" l="1"/>
  <c r="M821" s="1"/>
  <c r="J821"/>
  <c r="I822"/>
  <c r="K822" l="1"/>
  <c r="M822" s="1"/>
  <c r="J822"/>
  <c r="I823"/>
  <c r="K823" l="1"/>
  <c r="M823" s="1"/>
  <c r="J823"/>
  <c r="I824"/>
  <c r="K824" l="1"/>
  <c r="M824" s="1"/>
  <c r="J824"/>
  <c r="I825"/>
  <c r="K825" l="1"/>
  <c r="M825" s="1"/>
  <c r="J825"/>
  <c r="I826"/>
  <c r="K826" l="1"/>
  <c r="M826" s="1"/>
  <c r="J826"/>
  <c r="I827"/>
  <c r="K827" l="1"/>
  <c r="M827" s="1"/>
  <c r="J827"/>
  <c r="I828"/>
  <c r="K828" l="1"/>
  <c r="M828" s="1"/>
  <c r="J828"/>
  <c r="I829"/>
  <c r="K829" l="1"/>
  <c r="M829" s="1"/>
  <c r="I830"/>
  <c r="J829"/>
  <c r="K830" l="1"/>
  <c r="M830" s="1"/>
  <c r="J830"/>
  <c r="I831"/>
  <c r="M831" l="1"/>
  <c r="K831"/>
  <c r="J831"/>
  <c r="I832"/>
  <c r="M832" l="1"/>
  <c r="K832"/>
  <c r="J832"/>
  <c r="I833"/>
  <c r="K833" l="1"/>
  <c r="M833" s="1"/>
  <c r="J833"/>
  <c r="I834"/>
  <c r="K834" l="1"/>
  <c r="M834" s="1"/>
  <c r="J834"/>
  <c r="I835"/>
  <c r="K835" l="1"/>
  <c r="M835" s="1"/>
  <c r="J835"/>
  <c r="I836"/>
  <c r="K836" l="1"/>
  <c r="M836" s="1"/>
  <c r="J836"/>
  <c r="I837"/>
  <c r="K837" l="1"/>
  <c r="M837" s="1"/>
  <c r="J837"/>
  <c r="I838"/>
  <c r="K838" l="1"/>
  <c r="M838" s="1"/>
  <c r="J838"/>
  <c r="I839"/>
  <c r="K839" l="1"/>
  <c r="M839" s="1"/>
  <c r="J839"/>
  <c r="I840"/>
  <c r="K840" l="1"/>
  <c r="M840" s="1"/>
  <c r="J840"/>
  <c r="I841"/>
  <c r="K841" l="1"/>
  <c r="M841" s="1"/>
  <c r="J841"/>
  <c r="I842"/>
  <c r="K842" l="1"/>
  <c r="M842" s="1"/>
  <c r="J842"/>
  <c r="I843"/>
  <c r="K843" l="1"/>
  <c r="M843" s="1"/>
  <c r="J843"/>
  <c r="I844"/>
  <c r="K844" l="1"/>
  <c r="M844" s="1"/>
  <c r="J844"/>
  <c r="I845"/>
  <c r="K845" l="1"/>
  <c r="M845" s="1"/>
  <c r="J845"/>
  <c r="I846"/>
  <c r="K846" l="1"/>
  <c r="M846" s="1"/>
  <c r="J846"/>
  <c r="I847"/>
  <c r="K847" l="1"/>
  <c r="M847" s="1"/>
  <c r="J847"/>
  <c r="I848"/>
  <c r="K848" l="1"/>
  <c r="M848" s="1"/>
  <c r="J848"/>
  <c r="I849"/>
  <c r="K849" l="1"/>
  <c r="M849" s="1"/>
  <c r="J849"/>
  <c r="I850"/>
  <c r="K850" l="1"/>
  <c r="M850" s="1"/>
  <c r="J850"/>
  <c r="I851"/>
  <c r="K851" l="1"/>
  <c r="M851" s="1"/>
  <c r="J851"/>
  <c r="I852"/>
  <c r="K852" l="1"/>
  <c r="M852" s="1"/>
  <c r="J852"/>
  <c r="I853"/>
  <c r="K853" l="1"/>
  <c r="M853" s="1"/>
  <c r="J853"/>
  <c r="I854"/>
  <c r="K854" l="1"/>
  <c r="M854" s="1"/>
  <c r="J854"/>
  <c r="I855"/>
  <c r="K855" l="1"/>
  <c r="M855" s="1"/>
  <c r="J855"/>
  <c r="I856"/>
  <c r="K856" l="1"/>
  <c r="M856" s="1"/>
  <c r="J856"/>
  <c r="I857"/>
  <c r="K857" l="1"/>
  <c r="M857" s="1"/>
  <c r="J857"/>
  <c r="I858"/>
  <c r="K858" l="1"/>
  <c r="M858" s="1"/>
  <c r="J858"/>
  <c r="I859"/>
  <c r="K859" l="1"/>
  <c r="M859" s="1"/>
  <c r="J859"/>
  <c r="I860"/>
  <c r="K860" l="1"/>
  <c r="M860" s="1"/>
  <c r="J860"/>
  <c r="I861"/>
  <c r="K861" l="1"/>
  <c r="M861" s="1"/>
  <c r="J861"/>
  <c r="I862"/>
  <c r="K862" l="1"/>
  <c r="M862" s="1"/>
  <c r="J862"/>
  <c r="I863"/>
  <c r="K863" l="1"/>
  <c r="M863" s="1"/>
  <c r="J863"/>
  <c r="I864"/>
  <c r="K864" l="1"/>
  <c r="M864" s="1"/>
  <c r="J864"/>
  <c r="I865"/>
  <c r="K865" l="1"/>
  <c r="M865" s="1"/>
  <c r="J865"/>
  <c r="I866"/>
  <c r="K866" l="1"/>
  <c r="M866" s="1"/>
  <c r="J866"/>
  <c r="I867"/>
  <c r="K867" l="1"/>
  <c r="M867" s="1"/>
  <c r="J867"/>
  <c r="I868"/>
  <c r="K868" l="1"/>
  <c r="M868" s="1"/>
  <c r="J868"/>
  <c r="I869"/>
  <c r="K869" l="1"/>
  <c r="M869" s="1"/>
  <c r="J869"/>
  <c r="I870"/>
  <c r="K870" l="1"/>
  <c r="M870" s="1"/>
  <c r="J870"/>
  <c r="I871"/>
  <c r="K871" l="1"/>
  <c r="M871" s="1"/>
  <c r="J871"/>
  <c r="I872"/>
  <c r="K872" l="1"/>
  <c r="M872" s="1"/>
  <c r="J872"/>
  <c r="I873"/>
  <c r="K873" l="1"/>
  <c r="M873" s="1"/>
  <c r="J873"/>
  <c r="I874"/>
  <c r="K874" l="1"/>
  <c r="M874" s="1"/>
  <c r="J874"/>
  <c r="I875"/>
  <c r="K875" l="1"/>
  <c r="M875" s="1"/>
  <c r="J875"/>
  <c r="I876"/>
  <c r="K876" l="1"/>
  <c r="M876" s="1"/>
  <c r="J876"/>
  <c r="I877"/>
  <c r="K877" l="1"/>
  <c r="M877" s="1"/>
  <c r="J877"/>
  <c r="I878"/>
  <c r="K878" l="1"/>
  <c r="M878" s="1"/>
  <c r="J878"/>
  <c r="I879"/>
  <c r="K879" l="1"/>
  <c r="M879" s="1"/>
  <c r="J879"/>
  <c r="I880"/>
  <c r="K880" l="1"/>
  <c r="M880" s="1"/>
  <c r="J880"/>
  <c r="I881"/>
  <c r="K881" l="1"/>
  <c r="M881" s="1"/>
  <c r="J881"/>
  <c r="I882"/>
  <c r="K882" l="1"/>
  <c r="M882" s="1"/>
  <c r="J882"/>
  <c r="I883"/>
  <c r="K883" l="1"/>
  <c r="M883" s="1"/>
  <c r="J883"/>
  <c r="I884"/>
  <c r="K884" l="1"/>
  <c r="M884" s="1"/>
  <c r="J884"/>
  <c r="I885"/>
  <c r="K885" l="1"/>
  <c r="M885" s="1"/>
  <c r="J885"/>
  <c r="I886"/>
  <c r="K886" l="1"/>
  <c r="M886" s="1"/>
  <c r="J886"/>
  <c r="I887"/>
  <c r="K887" l="1"/>
  <c r="M887" s="1"/>
  <c r="J887"/>
  <c r="I888"/>
  <c r="K888" l="1"/>
  <c r="M888" s="1"/>
  <c r="J888"/>
  <c r="I889"/>
  <c r="K889" l="1"/>
  <c r="M889" s="1"/>
  <c r="J889"/>
  <c r="I890"/>
  <c r="K890" l="1"/>
  <c r="M890" s="1"/>
  <c r="J890"/>
  <c r="I891"/>
  <c r="K891" l="1"/>
  <c r="M891" s="1"/>
  <c r="J891"/>
  <c r="I892"/>
  <c r="K892" l="1"/>
  <c r="M892" s="1"/>
  <c r="J892"/>
  <c r="I893"/>
  <c r="K893" l="1"/>
  <c r="M893" s="1"/>
  <c r="J893"/>
  <c r="I894"/>
  <c r="K894" l="1"/>
  <c r="M894" s="1"/>
  <c r="J894"/>
  <c r="I895"/>
  <c r="K895" l="1"/>
  <c r="M895" s="1"/>
  <c r="J895"/>
  <c r="I896"/>
  <c r="K896" l="1"/>
  <c r="M896" s="1"/>
  <c r="J896"/>
  <c r="I897"/>
  <c r="K897" l="1"/>
  <c r="M897" s="1"/>
  <c r="J897"/>
  <c r="I898"/>
  <c r="K898" l="1"/>
  <c r="M898" s="1"/>
  <c r="J898"/>
  <c r="I899"/>
  <c r="K899" l="1"/>
  <c r="M899" s="1"/>
  <c r="J899"/>
  <c r="I900"/>
  <c r="K900" l="1"/>
  <c r="M900" s="1"/>
  <c r="J900"/>
  <c r="I901"/>
  <c r="K901" l="1"/>
  <c r="M901" s="1"/>
  <c r="J901"/>
  <c r="I902"/>
  <c r="K902" l="1"/>
  <c r="M902" s="1"/>
  <c r="J902"/>
  <c r="I903"/>
  <c r="K903" l="1"/>
  <c r="M903" s="1"/>
  <c r="J903"/>
  <c r="I904"/>
  <c r="K904" l="1"/>
  <c r="M904" s="1"/>
  <c r="J904"/>
  <c r="I905"/>
  <c r="K905" l="1"/>
  <c r="M905" s="1"/>
  <c r="J905"/>
  <c r="I906"/>
  <c r="K906" l="1"/>
  <c r="M906" s="1"/>
  <c r="J906"/>
  <c r="I907"/>
  <c r="K907" l="1"/>
  <c r="M907" s="1"/>
  <c r="J907"/>
  <c r="I908"/>
  <c r="K908" l="1"/>
  <c r="M908" s="1"/>
  <c r="J908"/>
  <c r="I909"/>
  <c r="K909" l="1"/>
  <c r="M909" s="1"/>
  <c r="J909"/>
  <c r="I910"/>
  <c r="K910" l="1"/>
  <c r="M910" s="1"/>
  <c r="J910"/>
  <c r="I911"/>
  <c r="K911" l="1"/>
  <c r="M911" s="1"/>
  <c r="J911"/>
  <c r="I912"/>
  <c r="K912" l="1"/>
  <c r="M912" s="1"/>
  <c r="J912"/>
  <c r="I913"/>
  <c r="K913" l="1"/>
  <c r="M913" s="1"/>
  <c r="J913"/>
  <c r="I914"/>
  <c r="K914" l="1"/>
  <c r="M914" s="1"/>
  <c r="J914"/>
  <c r="I915"/>
  <c r="K915" l="1"/>
  <c r="M915" s="1"/>
  <c r="J915"/>
  <c r="I916"/>
  <c r="K916" l="1"/>
  <c r="M916" s="1"/>
  <c r="J916"/>
  <c r="I917"/>
  <c r="K917" l="1"/>
  <c r="M917" s="1"/>
  <c r="J917"/>
  <c r="I918"/>
  <c r="K918" l="1"/>
  <c r="M918" s="1"/>
  <c r="J918"/>
  <c r="I919"/>
  <c r="K919" l="1"/>
  <c r="M919" s="1"/>
  <c r="J919"/>
  <c r="I920"/>
  <c r="K920" l="1"/>
  <c r="M920" s="1"/>
  <c r="J920"/>
  <c r="I921"/>
  <c r="K921" l="1"/>
  <c r="M921" s="1"/>
  <c r="J921"/>
  <c r="I922"/>
  <c r="K922" l="1"/>
  <c r="M922" s="1"/>
  <c r="J922"/>
  <c r="I923"/>
  <c r="K923" l="1"/>
  <c r="M923" s="1"/>
  <c r="J923"/>
  <c r="I924"/>
  <c r="K924" l="1"/>
  <c r="M924" s="1"/>
  <c r="J924"/>
  <c r="I925"/>
  <c r="K925" l="1"/>
  <c r="M925" s="1"/>
  <c r="J925"/>
  <c r="I926"/>
  <c r="K926" l="1"/>
  <c r="M926" s="1"/>
  <c r="J926"/>
  <c r="I927"/>
  <c r="K927" l="1"/>
  <c r="M927" s="1"/>
  <c r="J927"/>
  <c r="I928"/>
  <c r="K928" l="1"/>
  <c r="M928" s="1"/>
  <c r="J928"/>
  <c r="I929"/>
  <c r="K929" l="1"/>
  <c r="M929" s="1"/>
  <c r="J929"/>
  <c r="I930"/>
  <c r="K930" l="1"/>
  <c r="M930" s="1"/>
  <c r="J930"/>
  <c r="I931"/>
  <c r="K931" l="1"/>
  <c r="M931" s="1"/>
  <c r="J931"/>
  <c r="I932"/>
  <c r="K932" l="1"/>
  <c r="M932" s="1"/>
  <c r="J932"/>
  <c r="I933"/>
  <c r="K933" l="1"/>
  <c r="M933" s="1"/>
  <c r="J933"/>
  <c r="I934"/>
  <c r="K934" l="1"/>
  <c r="M934" s="1"/>
  <c r="J934"/>
  <c r="I935"/>
  <c r="K935" l="1"/>
  <c r="M935" s="1"/>
  <c r="J935"/>
  <c r="I936"/>
  <c r="M936" l="1"/>
  <c r="K936"/>
  <c r="J936"/>
  <c r="I937"/>
  <c r="M937" l="1"/>
  <c r="K937"/>
  <c r="J937"/>
  <c r="I938"/>
  <c r="K938" l="1"/>
  <c r="M938" s="1"/>
  <c r="J938"/>
  <c r="I939"/>
  <c r="M939" l="1"/>
  <c r="K939"/>
  <c r="J939"/>
  <c r="I940"/>
  <c r="M940" l="1"/>
  <c r="K940"/>
  <c r="J940"/>
  <c r="I941"/>
  <c r="K941" l="1"/>
  <c r="M941" s="1"/>
  <c r="J941"/>
  <c r="I942"/>
  <c r="M942" l="1"/>
  <c r="K942"/>
  <c r="J942"/>
  <c r="I943"/>
  <c r="M943" l="1"/>
  <c r="K943"/>
  <c r="J943"/>
  <c r="I944"/>
  <c r="M944" l="1"/>
  <c r="K944"/>
  <c r="J944"/>
  <c r="I945"/>
  <c r="M945" l="1"/>
  <c r="K945"/>
  <c r="J945"/>
  <c r="I946"/>
  <c r="M946" l="1"/>
  <c r="K946"/>
  <c r="I947"/>
  <c r="J946"/>
  <c r="K947" l="1"/>
  <c r="M947" s="1"/>
  <c r="J947"/>
  <c r="I948"/>
  <c r="M948" l="1"/>
  <c r="K948"/>
  <c r="J948"/>
  <c r="I949"/>
  <c r="M949" l="1"/>
  <c r="K949"/>
  <c r="J949"/>
  <c r="I950"/>
  <c r="M950" l="1"/>
  <c r="K950"/>
  <c r="J950"/>
  <c r="I951"/>
  <c r="K951" l="1"/>
  <c r="M951" s="1"/>
  <c r="J951"/>
  <c r="I952"/>
  <c r="K952" l="1"/>
  <c r="M952" s="1"/>
  <c r="J952"/>
  <c r="I953"/>
  <c r="M953" l="1"/>
  <c r="K953"/>
  <c r="J953"/>
  <c r="I954"/>
  <c r="K954" l="1"/>
  <c r="M954" s="1"/>
  <c r="J954"/>
  <c r="I955"/>
  <c r="M955" l="1"/>
  <c r="K955"/>
  <c r="J955"/>
  <c r="I956"/>
  <c r="M956" l="1"/>
  <c r="K956"/>
  <c r="J956"/>
  <c r="I957"/>
  <c r="M957" l="1"/>
  <c r="K957"/>
  <c r="J957"/>
  <c r="I958"/>
  <c r="M958" l="1"/>
  <c r="K958"/>
  <c r="J958"/>
  <c r="I959"/>
  <c r="M959" l="1"/>
  <c r="K959"/>
  <c r="J959"/>
  <c r="I960"/>
  <c r="M960" l="1"/>
  <c r="K960"/>
  <c r="J960"/>
  <c r="I961"/>
  <c r="M961" l="1"/>
  <c r="K961"/>
  <c r="J961"/>
  <c r="I962"/>
  <c r="M962" l="1"/>
  <c r="K962"/>
  <c r="J962"/>
  <c r="I963"/>
  <c r="M963" l="1"/>
  <c r="K963"/>
  <c r="J963"/>
  <c r="I964"/>
  <c r="M964" l="1"/>
  <c r="K964"/>
  <c r="J964"/>
  <c r="I965"/>
  <c r="M965" l="1"/>
  <c r="K965"/>
  <c r="J965"/>
  <c r="I966"/>
  <c r="M966" l="1"/>
  <c r="K966"/>
  <c r="J966"/>
  <c r="I967"/>
  <c r="M967" l="1"/>
  <c r="K967"/>
  <c r="J967"/>
  <c r="I968"/>
  <c r="M968" l="1"/>
  <c r="K968"/>
  <c r="J968"/>
  <c r="I969"/>
  <c r="M969" l="1"/>
  <c r="K969"/>
  <c r="J969"/>
  <c r="I970"/>
  <c r="M970" l="1"/>
  <c r="K970"/>
  <c r="J970"/>
  <c r="I971"/>
  <c r="K971" l="1"/>
  <c r="M971" s="1"/>
  <c r="J971"/>
  <c r="I972"/>
  <c r="M972" l="1"/>
  <c r="K972"/>
  <c r="J972"/>
  <c r="I973"/>
  <c r="M973" l="1"/>
  <c r="K973"/>
  <c r="J973"/>
  <c r="I974"/>
  <c r="M974" l="1"/>
  <c r="K974"/>
  <c r="J974"/>
  <c r="I975"/>
  <c r="M975" l="1"/>
  <c r="K975"/>
  <c r="J975"/>
  <c r="I976"/>
  <c r="M976" l="1"/>
  <c r="K976"/>
  <c r="J976"/>
  <c r="I977"/>
  <c r="M977" l="1"/>
  <c r="K977"/>
  <c r="J977"/>
  <c r="I978"/>
  <c r="M978" l="1"/>
  <c r="K978"/>
  <c r="J978"/>
  <c r="I979"/>
  <c r="M979" l="1"/>
  <c r="K979"/>
  <c r="J979"/>
  <c r="I980"/>
  <c r="M980" l="1"/>
  <c r="K980"/>
  <c r="J980"/>
  <c r="I981"/>
  <c r="M981" l="1"/>
  <c r="K981"/>
  <c r="J981"/>
  <c r="I982"/>
  <c r="M982" l="1"/>
  <c r="K982"/>
  <c r="J982"/>
  <c r="I983"/>
  <c r="M983" l="1"/>
  <c r="K983"/>
  <c r="J983"/>
  <c r="I984"/>
  <c r="M984" l="1"/>
  <c r="K984"/>
  <c r="J984"/>
  <c r="I985"/>
  <c r="M985" l="1"/>
  <c r="K985"/>
  <c r="J985"/>
  <c r="I986"/>
  <c r="M986" l="1"/>
  <c r="K986"/>
  <c r="J986"/>
  <c r="I987"/>
  <c r="K987" l="1"/>
  <c r="M987" s="1"/>
  <c r="J987"/>
  <c r="I988"/>
  <c r="M988" l="1"/>
  <c r="K988"/>
  <c r="J988"/>
  <c r="I989"/>
  <c r="M989" l="1"/>
  <c r="K989"/>
  <c r="J989"/>
  <c r="I990"/>
  <c r="M990" l="1"/>
  <c r="K990"/>
  <c r="J990"/>
  <c r="I991"/>
  <c r="M991" l="1"/>
  <c r="K991"/>
  <c r="J991"/>
  <c r="I992"/>
  <c r="M992" l="1"/>
  <c r="K992"/>
  <c r="J992"/>
  <c r="I993"/>
  <c r="M993" l="1"/>
  <c r="K993"/>
  <c r="J993"/>
  <c r="I994"/>
  <c r="M994" l="1"/>
  <c r="K994"/>
  <c r="J994"/>
  <c r="I995"/>
  <c r="M995" l="1"/>
  <c r="K995"/>
  <c r="J995"/>
  <c r="I996"/>
  <c r="M996" l="1"/>
  <c r="K996"/>
  <c r="J996"/>
  <c r="I997"/>
  <c r="K997" l="1"/>
  <c r="M997" s="1"/>
  <c r="J997"/>
  <c r="I998"/>
  <c r="K998" l="1"/>
  <c r="M998" s="1"/>
  <c r="J998"/>
  <c r="I999"/>
  <c r="K999" l="1"/>
  <c r="M999" s="1"/>
  <c r="J999"/>
  <c r="I1000"/>
  <c r="J1000" s="1"/>
  <c r="K1000" l="1"/>
  <c r="M1000" s="1"/>
  <c r="G3" s="1"/>
</calcChain>
</file>

<file path=xl/connections.xml><?xml version="1.0" encoding="utf-8"?>
<connections xmlns="http://schemas.openxmlformats.org/spreadsheetml/2006/main">
  <connection id="1" name="Connection" type="4" refreshedVersion="3" background="1">
    <webPr sourceData="1" parsePre="1" consecutive="1" xl2000="1" url="http://www.amfiindia.com/spages/NAV1.txt"/>
  </connection>
  <connection id="2" name="Connection1" type="4" refreshedVersion="3" background="1">
    <webPr sourceData="1" parsePre="1" consecutive="1" xl2000="1" url="http://www.amfiindia.com/spages/NAV1.txt"/>
  </connection>
  <connection id="3" name="Connection10" type="4" refreshedVersion="3" background="1">
    <webPr sourceData="1" parsePre="1" consecutive="1" xl2000="1" url="http://portal.amfiindia.com/spages/NAV1.txt"/>
  </connection>
  <connection id="4" name="Connection2" type="4" refreshedVersion="3" background="1">
    <webPr sourceData="1" parsePre="1" consecutive="1" xl2000="1" url="http://www.amfiindia.com/spages/NAV1.txt"/>
  </connection>
  <connection id="5" name="Connection3" type="4" refreshedVersion="3" background="1">
    <webPr sourceData="1" parsePre="1" consecutive="1" xl2000="1" url="http://www.amfiindia.com/spages/NAV1.txt"/>
  </connection>
  <connection id="6" name="Connection4" type="4" refreshedVersion="3" background="1">
    <webPr sourceData="1" parsePre="1" consecutive="1" xl2000="1" url="http://www.amfiindia.com/spages/NAV1.txt"/>
  </connection>
  <connection id="7" name="Connection5" type="4" refreshedVersion="0" background="1">
    <webPr url="http://www.amfiindia.com/spages/NAV1.txt" htmlTables="1" htmlFormat="all"/>
  </connection>
  <connection id="8" name="Connection6" type="4" refreshedVersion="3" background="1">
    <webPr sourceData="1" parsePre="1" consecutive="1" xl2000="1" url="http://www.amfiindia.com/spages/NAV1.txt"/>
  </connection>
  <connection id="9" name="Connection7" type="4" refreshedVersion="3" background="1">
    <webPr sourceData="1" parsePre="1" consecutive="1" xl2000="1" url="http://www.amfiindia.com/spages/NAV1.txt"/>
  </connection>
  <connection id="10" name="Connection8" type="4" refreshedVersion="3" background="1">
    <webPr sourceData="1" parsePre="1" consecutive="1" xl2000="1" url="http://www.amfiindia.com/spages/NAV1.txt"/>
  </connection>
  <connection id="11" name="Connection9" type="4" refreshedVersion="3" background="1">
    <webPr sourceData="1" parsePre="1" consecutive="1" xl2000="1" url="http://www.amfiindia.com/spages/NAV1.txt"/>
  </connection>
</connections>
</file>

<file path=xl/sharedStrings.xml><?xml version="1.0" encoding="utf-8"?>
<sst xmlns="http://schemas.openxmlformats.org/spreadsheetml/2006/main" count="8608" uniqueCount="6017">
  <si>
    <t>Sbi Magnum Multicap Fund - Direct Plan -Dividend Option</t>
  </si>
  <si>
    <t>Sbi Magnum Multicap Fund - Regular Plan -Dividend Option</t>
  </si>
  <si>
    <t>Sbi Magnum Multiplier Plus Scheme - 93 - Regular Plan -Dividend</t>
  </si>
  <si>
    <t>Sbi Magnum Multiplier Plus Scheme - 93 -Direct Plan -Dividend</t>
  </si>
  <si>
    <t>Sbi Magnum Nri - Short Term Bond Plan-Dividend</t>
  </si>
  <si>
    <t>Sbi Magnum Nri Flexiasset Plan-Dividend</t>
  </si>
  <si>
    <t>Sbi Magnum Taxgain Scheme 1993 - Direct Plan -Dividend</t>
  </si>
  <si>
    <t>Sbi Magnum Taxgain Scheme 1993 - Regular Plan - Dividend</t>
  </si>
  <si>
    <t>Sbi Mglt-  Dividend - Pf (Fixed Period - 1 Yr) Option</t>
  </si>
  <si>
    <t>Sbi Mglt-  Dividend - Pf (Fixed Period - 2 Yrs) Option</t>
  </si>
  <si>
    <t>Sbi Mglt-  Dividend - Pf (Fixed Period - 3 Yrs) Option</t>
  </si>
  <si>
    <t>Sbi Mglt-  Dividend - Pf (Regular) Option</t>
  </si>
  <si>
    <t>Sbi Msfu Contra-Direct Plan -Dividend</t>
  </si>
  <si>
    <t>Sbi Msfu Contra-Regular Plan -Dividend</t>
  </si>
  <si>
    <t>Sbi Msfu Emerging Businesses Fund - Direct Plan - Dividend</t>
  </si>
  <si>
    <t>Sbi Msfu Emerging Businesses Fund - Regular  Plan - Dividend</t>
  </si>
  <si>
    <t>Sbi Msfu Pharma - Direct Plan -Dividend</t>
  </si>
  <si>
    <t>Sbi Msfu Pharma - Regular Plan - Dividend</t>
  </si>
  <si>
    <t>Sbi Nifty Index Fund - Direct Plan - Dividend</t>
  </si>
  <si>
    <t>Sbi Nifty Index Fund- Regular Plan - Dividend</t>
  </si>
  <si>
    <t>Sbi One India Fund - Dividend (Previously Close Ended Upto 14/01/2010)</t>
  </si>
  <si>
    <t>Sbi Premier Liquid Fund - Direct Plan - Weekly Dividend</t>
  </si>
  <si>
    <t>Sbi Premier Liquid Fund - Direct Plan -Daily Dividend</t>
  </si>
  <si>
    <t>Sbi Premier Liquid Fund - Direct Plan -Fortnightly Dividend</t>
  </si>
  <si>
    <t>Sbi Premier Liquid Fund - Institutional  - Fortnightly Dividend</t>
  </si>
  <si>
    <t>Sbi Premier Liquid Fund - Institutional  - Weekly Dividend</t>
  </si>
  <si>
    <t>Sbi Premier Liquid Fund - Institutional - Daily Dividend</t>
  </si>
  <si>
    <t>Sbi Premier Liquid Fund - Regular Plan - Daily Dividend</t>
  </si>
  <si>
    <t>Sbi Premier Liquid Fund - Regular Plan - Fortnightly Dividend</t>
  </si>
  <si>
    <t>Sbi Premier Liquid Fund - Regular Plan -Weekly Dividend</t>
  </si>
  <si>
    <t>Sbi Psu Fund - Direct Plan - Dividend</t>
  </si>
  <si>
    <t>Sbi Psu Fund - Regular Plan -Dividend</t>
  </si>
  <si>
    <t>Sbi Regular Savings Funds - Direct Plan - Dividend</t>
  </si>
  <si>
    <t>Sbi Regular Savings Funds - Regular Plan - Dividend</t>
  </si>
  <si>
    <t>Sbi Sensex Etf</t>
  </si>
  <si>
    <t>Sbi Short Horizon Debt Fund - Ultra Short Term Fund - Institutional Plan - Daily Dividend</t>
  </si>
  <si>
    <t>Sbi Short Horizon Debt Fund - Ultra Short Term Fund - Institutional Plan - Monthly Dividend</t>
  </si>
  <si>
    <t>Sbi Short Horizon Debt Fund - Ultra Short Term Fund- Institutional Plan - Weekly Dividend</t>
  </si>
  <si>
    <t>Sbi Short Horizon Debt Fund -Ultra Short Term Fund - Institutional Plan - Fortnightly Dividend</t>
  </si>
  <si>
    <t>Sbi Short Horizon Debt Fund-Short Term Fund - Retail Dividend - Fortnightly</t>
  </si>
  <si>
    <t>Sbi Short Horizon Debt Fund-Short Term Fund - Retail Dividend - Monthly</t>
  </si>
  <si>
    <t>Sbi Short Horizon Debt Fund-Short Term Fund - Retail Dividend - Weekly</t>
  </si>
  <si>
    <t>Sbi Short Term Debt Fund - Direct Plan - Monthly Dividend</t>
  </si>
  <si>
    <t>Sbi Short Term Debt Fund - Direct Plan - Weekly Dividend</t>
  </si>
  <si>
    <t>Sbi Short Term Debt Fund - Direct Plan -Fortnightly Dividend</t>
  </si>
  <si>
    <t>Sbi Short Term Debt Fund - Regular Plan -Fortnightly Dividend</t>
  </si>
  <si>
    <t>Sbi Short Term Debt Fund - Regular Plan -Monthly Dividend</t>
  </si>
  <si>
    <t>Sbi Short Term Debt Fund - Regular Plan -Weekly Dividend</t>
  </si>
  <si>
    <t>Sbi Ultra Short Term Debt Fund - Direct Plan - Daily Dividend</t>
  </si>
  <si>
    <t>Sbi Ultra Short Term Debt Fund - Direct Plan - Fortnightly Dividend</t>
  </si>
  <si>
    <t>Sbi Ultra Short Term Debt Fund - Direct Plan - Monthly Dividend</t>
  </si>
  <si>
    <t>Sbi Ultra Short Term Debt Fund - Direct Plan - Weekly Dividend</t>
  </si>
  <si>
    <t>Sbi Ultra Short Term Debt Fund - Regular Plan - Fortnightly Dividend</t>
  </si>
  <si>
    <t>Sbi Ultra Short Term Debt Fund - Regular Plan - Monthly Dividend</t>
  </si>
  <si>
    <t>Sbi Ultra Short Term Debt Fund - Regular Plan - Weekly Dividend</t>
  </si>
  <si>
    <t>Sbi Ultra Short Term Debt Fund - Regular Plan -Daily Dividend</t>
  </si>
  <si>
    <t>Sensex Icici Prudential Exchange Traded Fund</t>
  </si>
  <si>
    <t>Sundaram Capex Opportunities Fund-Dividend</t>
  </si>
  <si>
    <t>Sundaram Capex Opportunities Fund-Inst Divd</t>
  </si>
  <si>
    <t>Sundaram Equity Plus - Direct Plan - Dividend Option</t>
  </si>
  <si>
    <t>Sundaram Fixed Income Interval Fund Qtrly Plan A Inst  Dividend</t>
  </si>
  <si>
    <t>Sundaram Fixed Income Interval Fund Qtrly Plan A Regular Dividend</t>
  </si>
  <si>
    <t>Sundaram Fixed Income Interval Fund Qtrly Plan B Inst Dividend</t>
  </si>
  <si>
    <t>Sundaram Fixed Income Interval Fund Qtrly Plan B Regular  Dividend</t>
  </si>
  <si>
    <t>Sundaram Gilt Fund (Div. Option)</t>
  </si>
  <si>
    <t>Sundaram Money Fund Regular Fortnightly Div.Rein (Formerly Super Institutional Plan)</t>
  </si>
  <si>
    <t>Sundaram Money Fund Regular Monthly Div. (Formerly Super Institutional Plan)</t>
  </si>
  <si>
    <t>Sundaram Money Fund Regular Weekly Dividend. Rein (Formerly Super Institutional Plan)</t>
  </si>
  <si>
    <t>Sundaram Monthly Income Plan Aggressive - Divdend</t>
  </si>
  <si>
    <t>Sundaram Monthly Income Plan Aggressive - Half-Yearly Dividend</t>
  </si>
  <si>
    <t>Sundaram Monthly Income Plan Aggressive - Quarterly Dividend</t>
  </si>
  <si>
    <t>Sundaram Monthly Income Plan-Conservative - Dividend</t>
  </si>
  <si>
    <t>Sundaram Monthly Income Plan-Conservative - Half-Yearly Dividend</t>
  </si>
  <si>
    <t>Sundaram Monthly Income Plan-Half-Yearly Dividend</t>
  </si>
  <si>
    <t>Sundaram Psu Opportunities Dividend Option</t>
  </si>
  <si>
    <t>Sundaram Select  Debt-Dynamic Asset Plan-Half-Yearly Dividend</t>
  </si>
  <si>
    <t>Sundaram Select  Debt-Short-Term Asset Plan-Annual Div</t>
  </si>
  <si>
    <t>Sundaram Select  Debt-Short-Term Asset Plan-Appreciation Option</t>
  </si>
  <si>
    <t>Sundaram Select  Debt-Short-Term Asset Plan-Fortnighty Dividend Reinvst</t>
  </si>
  <si>
    <t>Sundaram Select  Debt-Short-Term Asset Plan-Half-Yearly Div</t>
  </si>
  <si>
    <t>Sundaram Select  Debt-Short-Term Asset Plan-Monthly Dividend</t>
  </si>
  <si>
    <t>Sundaram Select  Debt-Short-Term Asset Plan-Quarterly Div</t>
  </si>
  <si>
    <t>Sundaram Select  Debt-Short-Term Asset Plan-Weekly Dividend</t>
  </si>
  <si>
    <t>Sundaram Select Thematic Funds Psu Opportunities - Direct Plan - Dividend Option</t>
  </si>
  <si>
    <t>Sundaram Tax Saver Oe - Dividend</t>
  </si>
  <si>
    <t>Sundaram Taxsaver Oe- App</t>
  </si>
  <si>
    <t>Sundaram Ultra Short Term  Inst Qtrly   Dividend</t>
  </si>
  <si>
    <t>Sundaram Ultra Short Term Retail Fortnightly Dividend</t>
  </si>
  <si>
    <t>Tata Balanced Fund -Direct Plan- Monthly Dividend Option</t>
  </si>
  <si>
    <t>Tata Gilt Securities Fund Rip ( Bonus)</t>
  </si>
  <si>
    <t>Tata Gilt Securities Short Maturity Fund - Dividend</t>
  </si>
  <si>
    <t>Tata Liquid Retail Investment Plan - Daily</t>
  </si>
  <si>
    <t>Tata Mip Plus Fund - Direct Plan - Half Yearly Dividend</t>
  </si>
  <si>
    <t>Tata Mip Plus Fund - Direct Plan - Monthly Dividend</t>
  </si>
  <si>
    <t>Tata Mip Plus Fund - Direct Plan - Quarterly Dividend</t>
  </si>
  <si>
    <t>Tata Young Citizen [After 7 Years] Plan A</t>
  </si>
  <si>
    <t>Tata Young Citizen Fund [&gt;3 Years Upto 7 Years] Plan A</t>
  </si>
  <si>
    <t>Tata Young Citizen Fund [Upto 3 Years] Plan A</t>
  </si>
  <si>
    <t>Taurus Liquid Fund Insti Ddrip</t>
  </si>
  <si>
    <t>Taurus Liquid Fund S I Weekly Div</t>
  </si>
  <si>
    <t>Taurus Mip Advantage - Dividend Option</t>
  </si>
  <si>
    <t>Taurus Mip Advantage-Direct Plan-Dividend Option</t>
  </si>
  <si>
    <t>Taurus Ultra Short Term Bond Fund - Rg</t>
  </si>
  <si>
    <t>Taurus Ultra Short Term Bond Fund - Si Daily Dividend</t>
  </si>
  <si>
    <t>Taurus Ultra Short Term Bond Fund - Si Weekly Dividend</t>
  </si>
  <si>
    <t>Templeton Floating Rate Income Fund - Daily Dividend Option</t>
  </si>
  <si>
    <t>Templeton Floating Rate Income Fund - Daily Dividend Option - Direct</t>
  </si>
  <si>
    <t>Templeton India  Pension Plan - Direct - Dividend</t>
  </si>
  <si>
    <t>Templeton India Childrenâ€™S Asset Plan-Education Plan</t>
  </si>
  <si>
    <t>Templeton India Childrenâ€™S Asset Plan-Gift Plan - Dividend</t>
  </si>
  <si>
    <t>Templeton India Children'S Asset Plan Gift - Direct - Dividend</t>
  </si>
  <si>
    <t>Templeton India Equity Income Fund - Direct - Dividend</t>
  </si>
  <si>
    <t>Templeton India Government Securities Fund - Composite Plan - Direct - Quarterly Dividend</t>
  </si>
  <si>
    <t>Templeton India Government Securities Fund - Long Term Plan - Direct - Bonus</t>
  </si>
  <si>
    <t>Templeton India Government Securities Fund - Long Term Plan - Direct - Quarterly Dividend</t>
  </si>
  <si>
    <t>Templeton India Government Securities Fund Pf Plan - Direct - Dividend</t>
  </si>
  <si>
    <t>Templeton India Government Securities Fund Treasury Plan - Direct - Quarterly Dividend</t>
  </si>
  <si>
    <t>Templeton India Govt.Sec. Fund-Pf Plan - Dividend</t>
  </si>
  <si>
    <t>Templeton India Income Builder Account - Direct - Annual Dividend</t>
  </si>
  <si>
    <t>Templeton India Income Builder Account - Direct - Bonus</t>
  </si>
  <si>
    <t>Templeton India Income Builder Account - Direct - Half Yearly Dividend</t>
  </si>
  <si>
    <t>Templeton India Income Builder Account - Direct - Monthly Dividend</t>
  </si>
  <si>
    <t>Templeton India Income Builder Account - Direct - Quarterly Dividend</t>
  </si>
  <si>
    <t>Templeton India Short Term Income Plan - Direct - Quarterly Dividend</t>
  </si>
  <si>
    <t>Templeton India Short Term Income Retail  Plan - Direct - Monthly Dividend</t>
  </si>
  <si>
    <t>Templeton India Short Term Income Retail  Plan - Direct - Weekly Dividend</t>
  </si>
  <si>
    <t>Templeton India Treasury Management Account - Direct - Daily Dividend</t>
  </si>
  <si>
    <t>Templeton India Treasury Management Account - Direct - Weekly Dividend</t>
  </si>
  <si>
    <t>Templeton India Ultra-Short Bond Fund - Institutional - Dividend</t>
  </si>
  <si>
    <t>Templeton India Ultra-Short Bond Fund - Institutional - Weekly Dividend</t>
  </si>
  <si>
    <t>Templeton India Ultra-Short Bond Fund - Retail - Dividend</t>
  </si>
  <si>
    <t>Templeton India Ultra-Short Bond Fund - Retail - Weekly Dividend</t>
  </si>
  <si>
    <t>Templeton India Ultra-Short Bond Fund - Super Institutional - Dividend</t>
  </si>
  <si>
    <t>Templeton India Ultra-Short Bond Fund - Super Institutional - Weekly Dividend</t>
  </si>
  <si>
    <t>Ti - Master Plus Unit Scheme-Income Option - Direct</t>
  </si>
  <si>
    <t>Ti - Wealth Builder Fund - Series Ii - Dividend Option-Direct</t>
  </si>
  <si>
    <t>Union Kbc Asset Allocation Fund - Conservative Plan - Direct Plan - Dividend Option</t>
  </si>
  <si>
    <t>Union Kbc Asset Allocation Fund - Moderate Plan - Direct Plan - Dividend Option</t>
  </si>
  <si>
    <t>Union Kbc Asset Allocation Fund Â€“ Conservative Plan Â€“ Dividend Option</t>
  </si>
  <si>
    <t>Union Kbc Asset Allocation Fund Â€“ Moderate Plan Â€“ Dividend Option</t>
  </si>
  <si>
    <t>Union Kbc Dynamic Bond Fund - Direct Plan - Dividend Option</t>
  </si>
  <si>
    <t>Union Kbc Dynamic Bond Fund - Dividend Option</t>
  </si>
  <si>
    <t>Union Kbc Equity Fund - Direct Plan - Dividend Option</t>
  </si>
  <si>
    <t>Union Kbc Equity Fund - Dividend Option</t>
  </si>
  <si>
    <t>Union Kbc Liquid Fund - Daily Dividend Option</t>
  </si>
  <si>
    <t>Union Kbc Liquid Fund - Direct Plan - Daily Dividend Option</t>
  </si>
  <si>
    <t>Union Kbc Liquid Fund - Direct Plan - Fortnightly Dividend Option</t>
  </si>
  <si>
    <t>Union Kbc Liquid Fund - Direct Plan - Monthly Dividend Option</t>
  </si>
  <si>
    <t>Union Kbc Liquid Fund - Direct Plan - Weekly Dividend Option</t>
  </si>
  <si>
    <t>Union Kbc Liquid Fund - Fortnightly Dividend Option</t>
  </si>
  <si>
    <t>Union Kbc Liquid Fund - Monthly Dividend Option</t>
  </si>
  <si>
    <t>Union Kbc Liquid Fund - Weekly Dividend Option</t>
  </si>
  <si>
    <t>Union Kbc Tax Saver Scheme - Direct Plan - Dividend Option</t>
  </si>
  <si>
    <t>Union Kbc Tax Saver Scheme - Dividend Option</t>
  </si>
  <si>
    <t>Union Kbc Ultra Short Term Debt Fund - Daily Dividend Option</t>
  </si>
  <si>
    <t>Union Kbc Ultra Short Term Debt Fund - Direct Plan - Daily Dividend Option</t>
  </si>
  <si>
    <t>Union Kbc Ultra Short Term Debt Fund - Direct Plan - Fortnightly Dividend Option</t>
  </si>
  <si>
    <t>Union Kbc Ultra Short Term Debt Fund - Direct Plan - Monthly Dividend Option</t>
  </si>
  <si>
    <t>Union Kbc Ultra Short Term Debt Fund - Direct Plan - Weekly Dividend Option</t>
  </si>
  <si>
    <t>Union Kbc Ultra Short Term Debt Fund - Fortnightly Dividend Option</t>
  </si>
  <si>
    <t>Union Kbc Ultra Short Term Debt Fund - Monthly Dividend Option</t>
  </si>
  <si>
    <t>Union Kbc Ultra Short Term Debt Fund - Weekly Dividend Option</t>
  </si>
  <si>
    <t>Uti - Crts 81 - Dividend Option</t>
  </si>
  <si>
    <t>Uti - Crts 81 - Dividend Option- Direct</t>
  </si>
  <si>
    <t>Uti - Equity Fund-Income Option</t>
  </si>
  <si>
    <t>Uti - Equity Fund-Income Option - Direct</t>
  </si>
  <si>
    <t>Uti - Etsp-Income Option</t>
  </si>
  <si>
    <t>Uti - Etsp-Income Option- Direct</t>
  </si>
  <si>
    <t>Uti - Floating Rate Stp - Instn Plan - Periodic Dividend Option</t>
  </si>
  <si>
    <t>Uti - Floating Rate Stp -Instn Plan - Flexi Dividend Option</t>
  </si>
  <si>
    <t>Uti - Floating Rate Stp -Regular Plan (Flexi Dividend Option)</t>
  </si>
  <si>
    <t>Uti - Floating Rate Stp -Regular Plan (Flexi Dividend Option) - Direct</t>
  </si>
  <si>
    <t>Uti - Floating Rate Stp-Daily Dividend</t>
  </si>
  <si>
    <t>Uti - Floating Rate Stp-Daily Dividend-Direct</t>
  </si>
  <si>
    <t>Uti - Floating Rate Stp-Dividend</t>
  </si>
  <si>
    <t>Uti - Floating Rate Stp-Weekly Dividend- Direct</t>
  </si>
  <si>
    <t>Uti - Gilt Advantage-Long Term Pf-( Prescribed Appreciation Auto Redemption</t>
  </si>
  <si>
    <t>Uti - Gilt Advantage-Long Term Pf-Dividend</t>
  </si>
  <si>
    <t>Uti - Gilt Advantage-Long Term Pf-Prescribed Date Auto Redemption</t>
  </si>
  <si>
    <t>Uti - Gilt Advantage-Long Term-Dividend</t>
  </si>
  <si>
    <t>Uti - Gilt Advantage-Long Term-Dividend- Direct</t>
  </si>
  <si>
    <t>Uti - G-Sec Fund-Income</t>
  </si>
  <si>
    <t>Uti - Index Select Fund-Income Option</t>
  </si>
  <si>
    <t>Uti-  Liquid Fund-Cash Plan-Inst - Income</t>
  </si>
  <si>
    <t>Uti-  Liquid Fund-Cash Plan-Inst Daily Dividend - Direct</t>
  </si>
  <si>
    <t>Uti-  Liquid Fund-Cash Plan-Inst Mthl</t>
  </si>
  <si>
    <t>Uti-  Liquid Fund-Cash Plan-Inst Wkly</t>
  </si>
  <si>
    <t>Uti-  Liquid Fund-Cash Plan-Inst Wkly-Direct</t>
  </si>
  <si>
    <t>Uti-  Liquid Fund-Cash Plan-Mtly</t>
  </si>
  <si>
    <t>Uti-  Liquid Fund-Cash Plan-Regular Plan Periodic Dividend Option</t>
  </si>
  <si>
    <t>Uti - Master Index Fund-Income Option</t>
  </si>
  <si>
    <t>Uti - Master Plus Unit Scheme-Income Option</t>
  </si>
  <si>
    <t>Uti - Master Share-Income Option</t>
  </si>
  <si>
    <t>Uti - Master Share-Income Option - Direct</t>
  </si>
  <si>
    <t>Uti - Master Value Fund-Income Option</t>
  </si>
  <si>
    <t>Uti - Master Value Fund-Income Option - Direct</t>
  </si>
  <si>
    <t>Uti - Mis-Advantage-Flexi Dividend</t>
  </si>
  <si>
    <t>Uti - Mis-Advantage-Flexi Dividend- Direct</t>
  </si>
  <si>
    <t>Uti - Mis-Advantage-Monthly Dividend</t>
  </si>
  <si>
    <t>Uti - Mis-Advantage-Monthly Dividend-Direct</t>
  </si>
  <si>
    <t>Uti - Mis-Advantage-Monthly Payment</t>
  </si>
  <si>
    <t>Uti - Mis-Income</t>
  </si>
  <si>
    <t>Uti - Mis-Income-Direct</t>
  </si>
  <si>
    <t>Uti - Mnc Fund (Ugs 10000)-Income Option</t>
  </si>
  <si>
    <t>Uti - Mnc Fund (Ugs 10000)-Income Option- Direct</t>
  </si>
  <si>
    <t>Uti - Nifty Index Fund-Income Option</t>
  </si>
  <si>
    <t>Uti - Nifty Index Fund-Income Option- Direct</t>
  </si>
  <si>
    <t>Uti - Retirement Benefit Pension Fund</t>
  </si>
  <si>
    <t>Uti - Retirement Benefit Pension Fund- Direct</t>
  </si>
  <si>
    <t>Uti - Short Term Income Fund - Dividend Option</t>
  </si>
  <si>
    <t>Uti - Short Term Income Fund -Institutional Dividend Option</t>
  </si>
  <si>
    <t>Uti - Short Term Income Fund -Institutional Dividend Option - Direct</t>
  </si>
  <si>
    <t>Uti - Top 100 Fund-Income Option</t>
  </si>
  <si>
    <t>Uti - Top 100 Fund-Income Option - Direct</t>
  </si>
  <si>
    <t>Uti - Treasury Advantage  Fund - Institutional Monthly Dividend Option</t>
  </si>
  <si>
    <t>Uti - Treasury Advantage  Fund - Institutional Monthly Dividend Option- Direct</t>
  </si>
  <si>
    <t>Uti - Treasury Advantage Fund  - Flexi Dividend Plan</t>
  </si>
  <si>
    <t>Uti - Treasury Advantage Fund -  Instn Quarterly Dividend Option</t>
  </si>
  <si>
    <t>Uti - Treasury Advantage Fund -  Instn Quarterly Dividend Option - Direct</t>
  </si>
  <si>
    <t>Uti - Treasury Advantage Fund -  Quarterly Dividend Option</t>
  </si>
  <si>
    <t>Uti - Treasury Advantage Fund - Annaul Dividend Option</t>
  </si>
  <si>
    <t>Uti - Treasury Advantage Fund - Bonus Option</t>
  </si>
  <si>
    <t>Uti - Treasury Advantage Fund - Institutional-Bonus Option</t>
  </si>
  <si>
    <t>Uti - Treasury Advantage Fund - Institutional-Daily Dividend</t>
  </si>
  <si>
    <t>Uti - Treasury Advantage Fund - Institutional-Daily Dividend - Direct</t>
  </si>
  <si>
    <t>Uti - Treasury Advantage Fund - Institutional-Weekly Dividend</t>
  </si>
  <si>
    <t>Uti - Treasury Advantage Fund - Institutional-Weekly Dividend-Direct</t>
  </si>
  <si>
    <t>Uti - Treasury Advantage Fund-  Periodic Dividend Plan</t>
  </si>
  <si>
    <t>Uti - Treasury Advantage Fund - Retail Monthly Dividend Option</t>
  </si>
  <si>
    <t>Uti - Unit Linked Insurance Plan</t>
  </si>
  <si>
    <t>Uti - Unit Linked Insurance Plan- Direct</t>
  </si>
  <si>
    <t>Uti - Variable Investment Scheme-Income Option</t>
  </si>
  <si>
    <t>Uti - Wealth Builder Fund - Series Ii - Dividend Option</t>
  </si>
  <si>
    <t>Uti - Wealth Builder Fund - Series Ii - Instn Dividend Option</t>
  </si>
  <si>
    <t>Uti Â€“ Balanced Fund-Income</t>
  </si>
  <si>
    <t>Uti Â€“ Balanced Fund-Income - Direct</t>
  </si>
  <si>
    <t>Uti Banking Sector Fund-Income Option</t>
  </si>
  <si>
    <t>Uti Banking Sector Fund-Income Option-Direct</t>
  </si>
  <si>
    <t>Uti Bond Fund-Income  - Direct</t>
  </si>
  <si>
    <t>Uti Bond Fund-Income (For Rep. Within 3 Months)</t>
  </si>
  <si>
    <t>Uti C C Balanced Fund</t>
  </si>
  <si>
    <t>Uti C C Balanced Fund-Direct</t>
  </si>
  <si>
    <t>Uti Ccp Advantage Fund - Income</t>
  </si>
  <si>
    <t>Uti Ccp Advantage Fund - Income- Direct</t>
  </si>
  <si>
    <t>Uti Contra Fund-Income-Dividend Option</t>
  </si>
  <si>
    <t>Uti Contra Fund-Income-Dividend Option-Direct</t>
  </si>
  <si>
    <t>Uti Dynamic Bond Fund Â€“ Dividend Option</t>
  </si>
  <si>
    <t>Uti Dynamic Bond Fund Â€“ Dividend Option-Direct</t>
  </si>
  <si>
    <t>Uti Energy Fund-Income Option</t>
  </si>
  <si>
    <t>Uti Energy Fund-Income Option-Direct</t>
  </si>
  <si>
    <t>Uti Gold Exchange Traded Fund</t>
  </si>
  <si>
    <t>Uti Infrastructure Fund-Income Option</t>
  </si>
  <si>
    <t>Uti Infrastructure Fund-Income Option- Direct</t>
  </si>
  <si>
    <t>Uti Leadership Equity Fund-Dividend-Dividend Option</t>
  </si>
  <si>
    <t>Uti Leadership Equity Fund-Dividend-Dividend Option-Direct</t>
  </si>
  <si>
    <t>Uti Mahila Unit Scheme - Dividend Option</t>
  </si>
  <si>
    <t>Uti Mahila Unit Scheme - Dividend Option- Direct</t>
  </si>
  <si>
    <t>Uti Mid Cap Fund-Income Option</t>
  </si>
  <si>
    <t>Uti Mid Cap Fund-Income Option- Direct</t>
  </si>
  <si>
    <t>Uti Mmf - Instn Plan-Daily Dividend</t>
  </si>
  <si>
    <t>Uti Mmf - Instn Weekly Option</t>
  </si>
  <si>
    <t>Uti Mmf - Instn Weekly Option- Direct</t>
  </si>
  <si>
    <t>Uti Mmf-Instn Plan-Daily Dividend-Direct</t>
  </si>
  <si>
    <t>Uti Mmf-Regular Plan - Flexi Dividend Option</t>
  </si>
  <si>
    <t>Uti Mmf-Regular Plan - Periodic Dividend Option</t>
  </si>
  <si>
    <t>Uti Opportunities Fund-Dividend Option</t>
  </si>
  <si>
    <t>Uti Opportunities Fund-Dividend Option-Direct</t>
  </si>
  <si>
    <t>Uti Pharma &amp; Healthcare Fund-Income Option</t>
  </si>
  <si>
    <t>Uti Pharma &amp; Healthcare Fund-Income Option-Direct</t>
  </si>
  <si>
    <t>Uti Services Industries Fund-Income Option</t>
  </si>
  <si>
    <t>Uti Services Industries Fund-Income Option-Direct</t>
  </si>
  <si>
    <t>Uti Software Fund-Income Option</t>
  </si>
  <si>
    <t>Uti Spread Fund - Dividend Option</t>
  </si>
  <si>
    <t>Uti Spread Fund - Dividend Option- Direct</t>
  </si>
  <si>
    <t>Uti Sunder</t>
  </si>
  <si>
    <t>Uti-Dividend Yield Fund.-Income</t>
  </si>
  <si>
    <t>Uti-Dividend Yield Fund.-Income-Direct</t>
  </si>
  <si>
    <t>Uti-Transportation And Logistics Fund-Income Option</t>
  </si>
  <si>
    <t>Uti-Transportation And Logistics Fund-Income Option- Direct</t>
  </si>
  <si>
    <t>NAV</t>
  </si>
  <si>
    <t>Date of</t>
  </si>
  <si>
    <t>Purchase</t>
  </si>
  <si>
    <t>Transaction</t>
  </si>
  <si>
    <t>Type of</t>
  </si>
  <si>
    <t>Redemption</t>
  </si>
  <si>
    <t>Dividend</t>
  </si>
  <si>
    <t>Applicable</t>
  </si>
  <si>
    <t>Amount</t>
  </si>
  <si>
    <t>Number of</t>
  </si>
  <si>
    <t>Units</t>
  </si>
  <si>
    <t>Total no</t>
  </si>
  <si>
    <t>of units</t>
  </si>
  <si>
    <t>Age of units</t>
  </si>
  <si>
    <t>in days</t>
  </si>
  <si>
    <r>
      <t xml:space="preserve">or </t>
    </r>
    <r>
      <rPr>
        <b/>
        <sz val="10"/>
        <color indexed="10"/>
        <rFont val="Arial"/>
        <family val="2"/>
      </rPr>
      <t>loss</t>
    </r>
  </si>
  <si>
    <t xml:space="preserve">Value of </t>
  </si>
  <si>
    <t>Cumulative</t>
  </si>
  <si>
    <t>Value</t>
  </si>
  <si>
    <t>As on</t>
  </si>
  <si>
    <t>Total value is</t>
  </si>
  <si>
    <t>Total investment is</t>
  </si>
  <si>
    <t>Actual no</t>
  </si>
  <si>
    <t>No of units</t>
  </si>
  <si>
    <t>for XIRR</t>
  </si>
  <si>
    <t>Value for</t>
  </si>
  <si>
    <t>XIRR</t>
  </si>
  <si>
    <t>Actual</t>
  </si>
  <si>
    <t>XIRR/CAGR Calculation</t>
  </si>
  <si>
    <t>Cash flow</t>
  </si>
  <si>
    <t>Dates</t>
  </si>
  <si>
    <t>Corresponding to an investment of</t>
  </si>
  <si>
    <t>NAV is</t>
  </si>
  <si>
    <t>Fill only the green cells</t>
  </si>
  <si>
    <r>
      <t xml:space="preserve">Net </t>
    </r>
    <r>
      <rPr>
        <b/>
        <sz val="10"/>
        <color indexed="17"/>
        <rFont val="Arial"/>
        <family val="2"/>
      </rPr>
      <t>gain</t>
    </r>
    <r>
      <rPr>
        <b/>
        <sz val="10"/>
        <rFont val="Arial"/>
        <family val="2"/>
      </rPr>
      <t xml:space="preserve"> </t>
    </r>
  </si>
  <si>
    <t>Compounded annual growth rate corresponding to the transactions listed below*</t>
  </si>
  <si>
    <t>* Please double-check transaction details</t>
  </si>
  <si>
    <t>Opening balance units**</t>
  </si>
  <si>
    <r>
      <t xml:space="preserve">** This option can be used if you don't wish to enter transaction prior to a certain date. However these units </t>
    </r>
    <r>
      <rPr>
        <b/>
        <sz val="10"/>
        <rFont val="Arial"/>
        <family val="2"/>
      </rPr>
      <t>cannot be used</t>
    </r>
    <r>
      <rPr>
        <sz val="10"/>
        <rFont val="Arial"/>
        <family val="2"/>
      </rPr>
      <t xml:space="preserve"> for CAGR/XIRR calculation</t>
    </r>
  </si>
  <si>
    <t>For referece. Do not touch</t>
  </si>
  <si>
    <t>These columns can be used for any other details</t>
  </si>
  <si>
    <t>Current Purchase</t>
  </si>
  <si>
    <t xml:space="preserve">Total </t>
  </si>
  <si>
    <t>Investment</t>
  </si>
  <si>
    <t>Idfc Government Securities Fund - Ip - Regular Plan - Quarterly Dividend</t>
  </si>
  <si>
    <t>Idfc Gsf - Investment Plan - Annual Dividend</t>
  </si>
  <si>
    <t>Idfc Gsf - Investment Plan - Half Yearly Dividend</t>
  </si>
  <si>
    <t>Idfc Gsf - Investment Plan - Quarterly Dividend</t>
  </si>
  <si>
    <t>Idfc Gsf - Investment Plan -Regular Plan- Dividend</t>
  </si>
  <si>
    <t>Idfc Gsf - Short Term -Plan B Quaterly Dividend</t>
  </si>
  <si>
    <t>Idfc Gsf - Short Term -Plan B Weekly Dividend</t>
  </si>
  <si>
    <t>Idfc Gsf - Short Term -Regular Plan- Monthly Dividend</t>
  </si>
  <si>
    <t>Idfc Gsf - Short Term -Regular Plan- Quarterly Dividend</t>
  </si>
  <si>
    <t>Idfc Gsf - Short Term -Regular Plan- Weekly Dividend</t>
  </si>
  <si>
    <t>Idfc Gsf-Provident Fund-Inst Plan B-Quarterly Dividend</t>
  </si>
  <si>
    <t>Idfc Gsf-Provident Fund-Regular Plan-Annual Dividend</t>
  </si>
  <si>
    <t>Idfc Gsf-Provident Fund-Regular Plan-Quarterly Dividend</t>
  </si>
  <si>
    <t>Idfc Imperial Equity Fund-Plan B - Dividend</t>
  </si>
  <si>
    <t>Idfc Liquid Fund - Daily Dividend</t>
  </si>
  <si>
    <t>Idfc Liquid Fund - Monthly Dividend</t>
  </si>
  <si>
    <t>Idfc Liquid Fund  Plan D -  Weekly Dividend</t>
  </si>
  <si>
    <t>Idfc Liquid Fund Plan - D  - Daily Dividend</t>
  </si>
  <si>
    <t>Idfc Liquid Fund- Plan F Dividend</t>
  </si>
  <si>
    <t>Idfc Liquid Fund-Periodic Dividend Plan</t>
  </si>
  <si>
    <t>Idfc Liquid Fund-Weekly Dividend</t>
  </si>
  <si>
    <t>Idfc Money Manager Fund Â€“ Investment Plan- Plan F Dividend</t>
  </si>
  <si>
    <t>Idfc Premier Equity Fund-Plan B - Dividend</t>
  </si>
  <si>
    <t>Idfc Quarterly Interval Fund - Plan A - Institutional - Dividend</t>
  </si>
  <si>
    <t>Idfc Quarterly Interval Fund - Plan A - Retail - Dividend</t>
  </si>
  <si>
    <t>Idfc Ssif Â€“ Mt (Plan B) Inst - Dividend</t>
  </si>
  <si>
    <t>Idfc Ssif Â€“ Mt (Plan B) Inst - Monthly Dividend</t>
  </si>
  <si>
    <t>Idfc Ssif Â€“ Mt (Plan B) Inst - Quarterly Dividend</t>
  </si>
  <si>
    <t>Idfc Strategic Sector (50-50) Equity Fund-Plan B - Dividend</t>
  </si>
  <si>
    <t>Idfc Super Saver Income Fund- Mt-Plan F Dividend</t>
  </si>
  <si>
    <t>Idfc Ultra Short Term Fund -Regular Plan- Daily Dividend</t>
  </si>
  <si>
    <t>Idfc Ultra Short Term Fund -Regular Plan- Monthly Dividend</t>
  </si>
  <si>
    <t>Idfc Ultra Short Term Fund -Regular Plan- Periodic Dividend</t>
  </si>
  <si>
    <t>Idfc Ultra Short Term Fund -Regular Plan- Quarterly Dividend</t>
  </si>
  <si>
    <t>Idfc Ultra Short Term Fund -Regular Plan- Weekly Dividend</t>
  </si>
  <si>
    <t>Idfc-Money Manager Fund-Investment Plan A-Weekly Div.</t>
  </si>
  <si>
    <t>Idfc-Money Manager Fund-Investment Plan-Annual Div.</t>
  </si>
  <si>
    <t>Idfc-Money Manager Fund-Investment Plan-Plan A-Daily Div.</t>
  </si>
  <si>
    <t>Idfc-Money Manager Fund-Investment Plan-Plan A-Monthly Div.</t>
  </si>
  <si>
    <t>Idfc-Money Manager Fund-Investment Plan-Qtrly Div.</t>
  </si>
  <si>
    <t>Idfc-Money Manager Fund-Investment Plan-Regular Plan-Annual Div.</t>
  </si>
  <si>
    <t>Idfc-Money Manager Fund-Investment Plan-Regular Plan-Daily Div.</t>
  </si>
  <si>
    <t>Idfc-Money Manager Fund-Investment Plan-Regular Plan-Monthly Div.</t>
  </si>
  <si>
    <t>Idfc-Money Manager Fund-Investment Plan-Regular Plan-Qtrly Div.</t>
  </si>
  <si>
    <t>Idfc-Money Manager Fund-Investment Plan-Regular Plan-Weekly Div.</t>
  </si>
  <si>
    <t>Idfc-Money Manager Fund-Treasury Plan  D-Daily Dividend</t>
  </si>
  <si>
    <t>Idfc-Money Manager Fund-Treasury Plan C- Regular Dividend</t>
  </si>
  <si>
    <t>Idfc-Money Manager Fund-Treasury Plan- Regular Plan-Monthly Dividend</t>
  </si>
  <si>
    <t>Idfc-Money Manager Fund-Treasury Plan-Plan B-Daily Div</t>
  </si>
  <si>
    <t>Idfc-Money Manager Fund-Treasury Plan-Plan B-Mon Div</t>
  </si>
  <si>
    <t>Idfc-Money Manager Fund-Treasury Plan-Plan B-Weekly Div</t>
  </si>
  <si>
    <t>Idfc-Money Manager Fund-Treasury Planplan C-Daily Dividend</t>
  </si>
  <si>
    <t>Idfc-Money Manager Fund-Treasury Planplan C-Monthly Dividend</t>
  </si>
  <si>
    <t>Idfc-Money Manager Fund-Treasury Planplan C-Weekly Dividend</t>
  </si>
  <si>
    <t>Idfc-Money Manager Fund-Treasury Plan-Plan F  Dividend</t>
  </si>
  <si>
    <t>Idfc-Money Manager Fund-Treasury Plan-Regular Plan- Daily Dividend</t>
  </si>
  <si>
    <t>Idfc-Money Manager Fund-Treasury Plan-Regular Plan-Weekly Dividend</t>
  </si>
  <si>
    <t>Idfc-Ssif-Investment Plan B Dividend</t>
  </si>
  <si>
    <t>Idfc-Ssif-Investment Plan C- Dividend</t>
  </si>
  <si>
    <t>Iifl Dividend Opportunities Index Fund - Dividend</t>
  </si>
  <si>
    <t>Iifl Dividend Opportunities Index Fund- Direct Plan - Dividend</t>
  </si>
  <si>
    <t>Ing 5 Star Multi Manager Fof Scheme - Direct Plan - Dividend Option</t>
  </si>
  <si>
    <t>Ing 5 Star Multi-Manager Fof Scheme - Dividend</t>
  </si>
  <si>
    <t>Ing Active Debt Multi-Manager Fof Scheme - Direct Plan - Dividend Option</t>
  </si>
  <si>
    <t>Ing Active Debt Multi-Manager Fof Scheme- Dividend</t>
  </si>
  <si>
    <t>Ing Asset Allocator Multi-Manager Fof Scheme - Direct Plan - Dividend Option</t>
  </si>
  <si>
    <t>Ing Asset Allocator Multi-Manager Fof Scheme - Dividend</t>
  </si>
  <si>
    <t>Ing Balanced Fund - Direct Plan - Dividend Option</t>
  </si>
  <si>
    <t>Ing Balanced Fund-Dividend Option</t>
  </si>
  <si>
    <t>Ing Core Equity Fund - Direct Plan - Dividend Option</t>
  </si>
  <si>
    <t>Ing Core Equity Fund-Dividend Option</t>
  </si>
  <si>
    <t>Ing Dividend Yield Fund - Direct Plan - Dividend Option</t>
  </si>
  <si>
    <t>Ing Dividend Yield Fund-Dividend Option</t>
  </si>
  <si>
    <t>Ing Financial Planning Fund - Aggressive Plan - Direct Plan - Dividend Option</t>
  </si>
  <si>
    <t>Ing Financial Planning Fund - Aggressive Plan - Dividend Option</t>
  </si>
  <si>
    <t>Ing Financial Planning Fund - Cautious Plan - Direct Plan - Dividend Option</t>
  </si>
  <si>
    <t>Ing Financial Planning Fund - Cautious Plan - Dividend Option</t>
  </si>
  <si>
    <t>Ing Financial Planning Fund - Conservative Plan - Direct Plan - Dividend Option</t>
  </si>
  <si>
    <t>Ing Financial Planning Fund - Conservative Plan - Dividend Option</t>
  </si>
  <si>
    <t>Ing Financial Planning Fund - Prudent Plan - Direct Plan - Dividend Option</t>
  </si>
  <si>
    <t>Ing Financial Planning Fund - Prudent Plan - Dividend Option</t>
  </si>
  <si>
    <t>Ing Gilt Fund Provident Fund - Dynamic Plan-Annual Dividend Option</t>
  </si>
  <si>
    <t>Ing Gilt Fund Provident Fund - Dynamic Plan-Cyclical Series Option 2013</t>
  </si>
  <si>
    <t>Ing Gilt Fund Provident Fund - Dynamic Plan-Half Yearly Dividend Option</t>
  </si>
  <si>
    <t>Ing Gilt Fund- Provident Fund -Dynamic Plan - Direct Plan  - Cyclical Series Option 2013</t>
  </si>
  <si>
    <t>Ing Gilt Fund- Provident Fund -Dynamic Plan - Direct Plan - Annual Dividend Option</t>
  </si>
  <si>
    <t>Ing Gilt Fund- Provident Fund -Dynamic Plan - Direct Plan - Half Yearly Dividend Option</t>
  </si>
  <si>
    <t>Ing Global Commodities Fund - Direct Plan - Dividend Option</t>
  </si>
  <si>
    <t>Ing Global Commodities Fund- Dividend Option</t>
  </si>
  <si>
    <t>Ing Global Real Estate Fund - Retail Plan - Direct Plan - Dividend Option</t>
  </si>
  <si>
    <t>Ing Global Real Estate Fund - Retail Plan - Dividend Option</t>
  </si>
  <si>
    <t>Ing Income Fund - Regular Plan - Direct Plan - Annual Dividend Option</t>
  </si>
  <si>
    <t>Ing Income Fund - Regular Plan - Direct Plan - Half Yearly Dividend Option</t>
  </si>
  <si>
    <t>Ing Income Fund - Regular Plan - Direct Plan - Quarterly Dividend Option</t>
  </si>
  <si>
    <t>Ing Income Fund- Regular Plan - Dividend Option (Annual)</t>
  </si>
  <si>
    <t>Ing Income Fund-Institutional Plan - Dividend Option (Half Yearly)</t>
  </si>
  <si>
    <t>Ing Income Fund-Institutional Plan - Dividend Option (Quarterly)</t>
  </si>
  <si>
    <t>Ing Income Fund-Institutional Plan -Dividend Option (Annual)</t>
  </si>
  <si>
    <t>Ing Income Fund-Regular Plan -Dividend Option (Half Yearly)</t>
  </si>
  <si>
    <t>Ing Income Fund-Regular Plan -Dividend Option (Quarterly)</t>
  </si>
  <si>
    <t>Ing Large Cap Equity Fund - Direct Plan - Dividend Option</t>
  </si>
  <si>
    <t>Ing Large Cap Equity Fund-Dividend Option</t>
  </si>
  <si>
    <t>Ing Latin America Equity Fund - Direct Plan - Dividend Option</t>
  </si>
  <si>
    <t>Ing Latin America Equity Fund - Dividend Option</t>
  </si>
  <si>
    <t>Ing Liquid Fund - Super Institutional Plan - Direct Plan- Daily Dividend Option</t>
  </si>
  <si>
    <t>Ing Liquid Fund - Super Institutional Plan - Direct Plan- Weekly Dividend Option</t>
  </si>
  <si>
    <t>Ing Liquid Fund-Institutional Daily Dividend Option</t>
  </si>
  <si>
    <t>Ing Liquid Fund-Institutional Weekly Dividend Option</t>
  </si>
  <si>
    <t>Ing Liquid Fund-Regular Daily Dividend Option</t>
  </si>
  <si>
    <t>Ing Liquid Fund-Regular Weekly Dividend Option</t>
  </si>
  <si>
    <t>Ing Liquid Fund-Super Institutional Daily Dividend Option</t>
  </si>
  <si>
    <t>Ing Liquid Fund-Super Institutional Weekly Dividend Option</t>
  </si>
  <si>
    <t>Ing Midcap Fund - Direct Plan - Dividend Option</t>
  </si>
  <si>
    <t xml:space="preserve">* The classification depends on taxation. All funds with more than 65% equity is taken as 'equity' funds. </t>
  </si>
  <si>
    <t xml:space="preserve"> Investment</t>
  </si>
  <si>
    <t>Jpmorgan India Liquid Fund - Direct Plan - Weekly Dividend Option</t>
  </si>
  <si>
    <t>Jpmorgan India Liquid Fund - Retail Plan - Daily Dividend Option</t>
  </si>
  <si>
    <t>Jpmorgan India Liquid Fund - Retail Plan - Fortnightly Dividend Option</t>
  </si>
  <si>
    <t>Jpmorgan India Liquid Fund - Retail Plan - Monthly Dividend Option</t>
  </si>
  <si>
    <t>Jpmorgan India Liquid Fund - Retail Plan - Weekly Dividend Option</t>
  </si>
  <si>
    <t>Jpmorgan India Liquid Fund - Super Institutional Plan - Annual Dividend Option</t>
  </si>
  <si>
    <t>Jpmorgan India Liquid Fund - Super Institutional Plan - Bonus Option</t>
  </si>
  <si>
    <t>Jpmorgan India Liquid Fund - Super Institutional Plan - Daily Dividend Option</t>
  </si>
  <si>
    <t>Jpmorgan India Liquid Fund - Super Institutional Plan - Fortnightly Dividend Option</t>
  </si>
  <si>
    <t>Jpmorgan India Liquid Fund - Super Institutional Plan - Monthly Dividend Option</t>
  </si>
  <si>
    <t>Jpmorgan India Liquid Fund - Super Institutional Plan - Weekly Dividend Option</t>
  </si>
  <si>
    <t>Jpmorgan India Short Term Income Fund - Direct Plan - Dividend Option</t>
  </si>
  <si>
    <t>Jpmorgan India Short Term Income Fund - Direct Plan - Weekly Dividend Option</t>
  </si>
  <si>
    <t>Jpmorgan India Short Term Income Fund - Regular Plan - Dividend Option</t>
  </si>
  <si>
    <t>Jpmorgan India Short Term Income Fund - Regular Plan - Fortnightly Dividend Option</t>
  </si>
  <si>
    <t>Jpmorgan India Short Term Income Fund - Regular Plan - Monthly Dividend Option</t>
  </si>
  <si>
    <t>Jpmorgan India Short Term Income Fund - Regular Plan - Weekly Dividend Option</t>
  </si>
  <si>
    <t>Jpmorgan India Smaller Companies Fund - Direct Plan - Dividend Option</t>
  </si>
  <si>
    <t>Jpmorgan India Smaller Companies Fund - Regular Plan - Dividend Option</t>
  </si>
  <si>
    <t>Jpmorgan India Tax Advantage Fund - Direct Plan - Dividend Option</t>
  </si>
  <si>
    <t>Jpmorgan India Tax Advantage Fund - Regular Plan - Dividend Option</t>
  </si>
  <si>
    <t>Jpmorgan India Treasury Fund - Direct Plan - Bonus Option</t>
  </si>
  <si>
    <t>Jpmorgan India Treasury Fund - Direct Plan - Daily Dividend Option</t>
  </si>
  <si>
    <t>Jpmorgan India Treasury Fund - Direct Plan - Dividend Option</t>
  </si>
  <si>
    <t>Jpmorgan India Treasury Fund - Direct Plan - Weekly Dividend Option</t>
  </si>
  <si>
    <t>Jpmorgan India Treasury Fund - Retail Plan - Daily Dividend Option</t>
  </si>
  <si>
    <t>Jpmorgan India Treasury Fund - Retail Plan - Dividend Option</t>
  </si>
  <si>
    <t>Jpmorgan India Treasury Fund - Retail Plan - Fortnightly Dividend Option</t>
  </si>
  <si>
    <t>Jpmorgan India Treasury Fund - Retail Plan - Monthly Dividend Option</t>
  </si>
  <si>
    <t>Jpmorgan India Treasury Fund - Retail Plan - Weekly Dividend Option</t>
  </si>
  <si>
    <t>Jpmorgan India Treasury Fund - Super Institutional Plan - Bonus Option</t>
  </si>
  <si>
    <t>Jpmorgan India Treasury Fund - Super Institutional Plan - Daily Dividend Option</t>
  </si>
  <si>
    <t>Jpmorgan India Treasury Fund - Super Institutional Plan - Dividend Option</t>
  </si>
  <si>
    <t>Jpmorgan India Treasury Fund - Super Institutional Plan - Fortnightly Dividend Option</t>
  </si>
  <si>
    <t>Jpmorgan India Treasury Fund - Super Institutional Plan - Monthly Dividend Option</t>
  </si>
  <si>
    <t>Jpmorgan India Treasury Fund - Super Institutional Plan - Weekly Dividend Option</t>
  </si>
  <si>
    <t>Kotak Equity-Fof-Dividend</t>
  </si>
  <si>
    <t>Kotak Equity-Fof-Dividend - Direct</t>
  </si>
  <si>
    <t>Kotak Gilt-Investment  Provident Fund And Trust-Dividend</t>
  </si>
  <si>
    <t>Kotak Gold Etf</t>
  </si>
  <si>
    <t>Kotak Nifty Etf</t>
  </si>
  <si>
    <t>Kotak Psu Bank Etf</t>
  </si>
  <si>
    <t>Kotak Sensex Etf</t>
  </si>
  <si>
    <t>L&amp;T Cash Fund - Retail Plan - Daily Dividend Option</t>
  </si>
  <si>
    <t>L&amp;T India Equity And Gold Fund-Direct Plan-Dividend Option</t>
  </si>
  <si>
    <t>L&amp;T India Equity And Gold Fund-Dividend Option</t>
  </si>
  <si>
    <t>L&amp;T Mip Â€“ Wealth Builder Fund Â€“ Direct Plan-Monthly Dividend</t>
  </si>
  <si>
    <t>L&amp;T Mip Â€“ Wealth Builder Fund Â€“ Direct Plan-Quarterly Dividend</t>
  </si>
  <si>
    <t>L&amp;T Mip Â€“ Wealth Builder Fund Â€“ Monthly Dividend Payout</t>
  </si>
  <si>
    <t>L&amp;T Mip Â€“ Wealth Builder Fund Â€“ Quarterly Dividend Payout</t>
  </si>
  <si>
    <t>L&amp;T Opportunities Fund- Dividend Payout</t>
  </si>
  <si>
    <t>L&amp;T Ultra Short Term Fund- Regular- Daily Dividend Re-Investment Plan</t>
  </si>
  <si>
    <t>Lic Nomura  Mf Equity Fund-Direct Plan Dividend Option</t>
  </si>
  <si>
    <t>Lic Nomura  Mf Equity Fund-Dividend</t>
  </si>
  <si>
    <t>Lic Nomura  Mf Income  Plus Fund - Daily Dividend Option</t>
  </si>
  <si>
    <t>Lic Nomura  Mf Income  Plus Fund - Direct Plan Daily Dividend Option</t>
  </si>
  <si>
    <t>Lic Nomura  Mf Income  Plus Fund - Direct Plan Monthly Dividend Option</t>
  </si>
  <si>
    <t>Lic Nomura  Mf Income  Plus Fund - Direct Plan Weekly  Dividend Option</t>
  </si>
  <si>
    <t>Lic Nomura  Mf Ulis Direct Plan</t>
  </si>
  <si>
    <t>Lic Nomura  Mf Ulis Regular Plan</t>
  </si>
  <si>
    <t>Lic Nomura Mf Balanced Fund-Direct Plan Dividend Option</t>
  </si>
  <si>
    <t>Lic Nomura Mf Bond Fund-Direct Plan Dividend Option</t>
  </si>
  <si>
    <t>Lic Nomura Mf Bond Fund-Dividend</t>
  </si>
  <si>
    <t>Lic Nomura Mf Children Fund Direct Plan</t>
  </si>
  <si>
    <t>Lic Nomura Mf Children Fund Regular Plan</t>
  </si>
  <si>
    <t>Lic Nomura Mf Floater Mip - Direct Plan-Quarterly Dividend Option</t>
  </si>
  <si>
    <t>Lic Nomura Mf Floater Mip - Direct Plan-Yearly Dividend Option</t>
  </si>
  <si>
    <t>Lic Nomura Mf Floater Mip - Monthly Dividend</t>
  </si>
  <si>
    <t>Lic Nomura Mf Floater Mip - Quarterly Dividend</t>
  </si>
  <si>
    <t>Lic Nomura Mf Floater Mip - Yearly Dividend</t>
  </si>
  <si>
    <t>Lic Nomura Mf Floating Rate Fund - Short Term Plan - Daily Dividend</t>
  </si>
  <si>
    <t>Lic Nomura Mf Floating Rate Fund - Short Term Plan - Direct Plan Daily Dividend Option</t>
  </si>
  <si>
    <t>Lic Nomura Mf Floating Rate Fund - Short Term Plan - Direct Plan Daily Weekly Option</t>
  </si>
  <si>
    <t>Lic Nomura Mf Floating Rate Fund - Short Term Plan-Weekly Dividend</t>
  </si>
  <si>
    <t>Lic Nomura Mf Govt Securities Fund-Pf Plan (D)</t>
  </si>
  <si>
    <t>Lic Nomura Mf Govt Securities Fund-Pf Plan (G)</t>
  </si>
  <si>
    <t>Lic Nomura Mf Govt Securities Fund-Regular Direct Plan Dividend Option</t>
  </si>
  <si>
    <t>Lic Nomura Mf Govt Securities Fund-Regular Plan (D)</t>
  </si>
  <si>
    <t>Lic Nomura Mf Govt Securities Fund-Regular Plan (G)</t>
  </si>
  <si>
    <t>Lic Nomura Mf Income  Plus Fund - Monthly Dividend Option</t>
  </si>
  <si>
    <t>Lic Nomura Mf Income Plus Fund - Weekly Dividend Option</t>
  </si>
  <si>
    <t>Lic Nomura Mf Index Fund-Nifty-Direct Plan Dividend Option</t>
  </si>
  <si>
    <t>Lic Nomura Mf Index Fund-Nifty-Dividend</t>
  </si>
  <si>
    <t>Lic Nomura Mf Index Fund-Sensex Advantage-Direct Plan Dividend Option</t>
  </si>
  <si>
    <t>Lic Nomura Mf Index Fund-Sensex Advantage-Dividend</t>
  </si>
  <si>
    <t>Lic Nomura Mf Index Fund-Sensex-Direct Plan Dividend Option</t>
  </si>
  <si>
    <t>Lic Nomura Mf Index Fund-Sensex-Dividend</t>
  </si>
  <si>
    <t>Lic Nomura Mf Infrastructure Fund - Direct Plan Dividend Option</t>
  </si>
  <si>
    <t>Lic Nomura Mf Infrastructure Fund - Dividend Option</t>
  </si>
  <si>
    <t>Lic Nomura Mf Liquid Fund-Direct Plan Dividend Option</t>
  </si>
  <si>
    <t>Lic Nomura Mf Liquid Fund-Dividend</t>
  </si>
  <si>
    <t>Lic Nomura Mf Savings Plus Fund - Daily Dividned</t>
  </si>
  <si>
    <t>Lic Nomura Mf Savings Plus Fund - Direct Plan Daily Dividned Option</t>
  </si>
  <si>
    <t>Lic Nomura Mf Savings Plus Fund - Direct Plan Monthly Dividned Option</t>
  </si>
  <si>
    <t>Lic Nomura Mf Savings Plus Fund - Direct Plan Weekly Dividned Option</t>
  </si>
  <si>
    <t>Lic Nomura Mf Savings Plus Fund - Monthly Dividend Option</t>
  </si>
  <si>
    <t>Lic Nomura Mf Savings Plus Fund - Weekly Dividend</t>
  </si>
  <si>
    <t>Lic Nomura Mf Taxplan-Direct Plan Dividend Option</t>
  </si>
  <si>
    <t>Lic Nomura Mf Taxplan-Dividend</t>
  </si>
  <si>
    <t>Licmf Balanced Fund-Dividend</t>
  </si>
  <si>
    <t>Licmf Monthly Income Plan-Direct Plan Monthly Option</t>
  </si>
  <si>
    <t>Licmf Monthly Income Plan-Direct Plan Quarterly Option</t>
  </si>
  <si>
    <t>Licmf Monthly Income Plan-Direct Plan Yearly Option</t>
  </si>
  <si>
    <t>Licmf Monthly Income Plan-Monthly Option</t>
  </si>
  <si>
    <t>Licmf Monthly Income Plan-Quarterly Option</t>
  </si>
  <si>
    <t>Licmf Monthly Income Plan-Yearly Option</t>
  </si>
  <si>
    <t>Liquid Fund-Cash Plan-Inst Mthl - Direct</t>
  </si>
  <si>
    <t>Mirae Asset India-China Consumption Fund - Direct Plan Â€“ Dividend</t>
  </si>
  <si>
    <t>Mirae Asset India-China Consumption Fund - Regular Plan Â€“ Dividend Option</t>
  </si>
  <si>
    <t>Mirae Asset Interval Fund Â€“ Quarterly Plan Â€“ Series Â€“ Ii Â€“ Institutional Dividend</t>
  </si>
  <si>
    <t>Mirae Asset Interval Fund Â€“ Quarterly Plan Â€“ Series Â€“ Ii Â€“ Regular Dividend</t>
  </si>
  <si>
    <t>Most 10 Year Gilt Fund - Dividend</t>
  </si>
  <si>
    <t>Most 10 Year Gilt Fund Â€“ Direct Plan - Dividend</t>
  </si>
  <si>
    <t>Most Shares M100</t>
  </si>
  <si>
    <t>Most Shares M50</t>
  </si>
  <si>
    <t>Motilal Oswal Most Shares Gold Etf (Most Gold Shares)</t>
  </si>
  <si>
    <t>Motilal Oswal Most Shares Nasdaq-100 Etf (Most Shares Nasdaq 100)</t>
  </si>
  <si>
    <t>Ms Liquid Fund - Regular- Weekly Dividend Plan</t>
  </si>
  <si>
    <t>Ms Liquid Fund- Regular Daily Dividend Plan</t>
  </si>
  <si>
    <t>Ms Liquid Fund- Regular Monthly Dividend Plan</t>
  </si>
  <si>
    <t>Old-Sbi Magnum Income Fund - F R P - Long Term - Inst. (G)</t>
  </si>
  <si>
    <t>Peerless Flexible Income Fund - Quarterly Dividend</t>
  </si>
  <si>
    <t>Peerless Flexible Income Fund Monthly Dividend</t>
  </si>
  <si>
    <t>Peerless Flexible Income Fund-Direct Plan-Monthly Dividend Option</t>
  </si>
  <si>
    <t>Peerless Flexible Income Fund-Direct Plan-Quarterly Dividend Option</t>
  </si>
  <si>
    <t>Peerless Income Plus Fund-Direct Plan-Monthly Dividend Option</t>
  </si>
  <si>
    <t>Peerless Mf Child Plan-Direct Plan-Dividend Option-Monthly Dividend</t>
  </si>
  <si>
    <t>Peerless Mf Child Plan-Direct Plan-Dividend Option-Quarterly Dividend</t>
  </si>
  <si>
    <t>Peerless Mf Child Plan-Dividend Option-Monthly Dividend</t>
  </si>
  <si>
    <t>Peerless Mf Child Plan-Dividend Option-Quarterly Dividend</t>
  </si>
  <si>
    <t>Peerless Ultra Short Term Fund Â€“ Direct Plan-Dividend Option-Daily</t>
  </si>
  <si>
    <t>Peerless Ultra Short Term Fund Â€“ Direct Plan-Dividend Option-Monthly</t>
  </si>
  <si>
    <t>Peerless Ultra Short Term Fund Â€“ Direct Plan-Dividend Option-Weekly</t>
  </si>
  <si>
    <t>Peerless Ultra Short Term Fund Â€“ Institutional Plan-Dividend Option-Daily</t>
  </si>
  <si>
    <t>Peerless Ultra Short Term Fund Â€“ Institutional Plan-Dividend Option-Monthly</t>
  </si>
  <si>
    <t>Peerless Ultra Short Term Fund Â€“ Institutional Plan-Dividend Option-Weekly</t>
  </si>
  <si>
    <t>Peerless Ultra Short Term Fund Â€“ Retail Plan-Dividend Option-Daily</t>
  </si>
  <si>
    <t>Peerless Ultra Short Term Fund Â€“ Retail Plan-Dividend Option-Monthly</t>
  </si>
  <si>
    <t>Peerless Ultra Short Term Fund Â€“ Retail Plan-Dividend Option-Weekly</t>
  </si>
  <si>
    <t>Peerless Ultra Short Term Fund Â€“Super Institutional Plan-Dividend Option-Daily</t>
  </si>
  <si>
    <t>Peerless Ultra Short Term Fund Â€“Super Institutional Plan-Dividend Option-Monthly</t>
  </si>
  <si>
    <t>Peerless Ultra Short Term Fund Â€“Super Institutional Plan-Dividend Option-Weekly</t>
  </si>
  <si>
    <t>Pinebridge India  Short Term Fund- Direct Plan- Monthly Dividend Option</t>
  </si>
  <si>
    <t>Pinebridge India Equity Fund- Direct Plan- Dividend Option</t>
  </si>
  <si>
    <t>Pinebridge India Equity Fund- Standard Plan- Dividend Option</t>
  </si>
  <si>
    <t>Pinebridge India Liquid Fund- Direct Plan- Bonus Option</t>
  </si>
  <si>
    <t>Pinebridge India Liquid Fund- Direct Plan- Daily Dividend Option</t>
  </si>
  <si>
    <t>Pinebridge India Liquid Fund- Direct Plan- Monthly Dividend Option</t>
  </si>
  <si>
    <t>Pinebridge India Liquid Fund- Direct Plan- Quarterly Dividend Option</t>
  </si>
  <si>
    <t>Pinebridge India Liquid Fund- Direct Plan- Weekly Dividend Option</t>
  </si>
  <si>
    <t>Pinebridge India Liquid Fund- Standard Plan-Bonus Option</t>
  </si>
  <si>
    <t>Pinebridge India Liquid Fund- Standard Plan-Daily Dividend Option</t>
  </si>
  <si>
    <t>Pinebridge India Liquid Fund- Standard Plan-Monthly Dividend Option</t>
  </si>
  <si>
    <t>Pinebridge India Liquid Fund- Standard Plan-Quarterly Dividend Option</t>
  </si>
  <si>
    <t>Pinebridge India Liquid Fund- Standard Plan-Weekly Dividend Option</t>
  </si>
  <si>
    <t>Pinebridge India Liquid Fund-Institutional Plan-Daily Dividend Option</t>
  </si>
  <si>
    <t>Pinebridge India Liquid Fund-Institutional Plan-Weekly Dividend Option</t>
  </si>
  <si>
    <t>Pinebridge India Liquid Fund-Retail Plan-Dailydividend Option</t>
  </si>
  <si>
    <t>Pinebridge India Liquid Fund-Retail Plan-Monthly Dividend Option</t>
  </si>
  <si>
    <t>Pinebridge India Liquid Fund-Retail Plan-Quarterly Dividend Option</t>
  </si>
  <si>
    <t>Pinebridge India Liquid Fund-Retail Plan-Weekly Dividend Option</t>
  </si>
  <si>
    <t>Pinebridge India Short Term Fund- Direct Plan- Bonus Option</t>
  </si>
  <si>
    <t>Pinebridge India Short Term Fund- Direct Plan- Weekly Dividend Option</t>
  </si>
  <si>
    <t>Pinebridge India Short Term Fund- Standard Plan-Bonus Option</t>
  </si>
  <si>
    <t>Pinebridge India Short Term Fund- Standard Plan-Monthly Dividend Option</t>
  </si>
  <si>
    <t>Pinebridge India Short Term Fund- Standard Plan-Weekly Dividend Option</t>
  </si>
  <si>
    <t>Pinebridge India Short Term Fund-Retail Plan-Bonus Option</t>
  </si>
  <si>
    <t>Pinebridge India Short Term Fund-Retail Plan-Monthly Dividend Option</t>
  </si>
  <si>
    <t>Pinebridge India Short Term Fund-Retail Plan-Weekly Dividend Option</t>
  </si>
  <si>
    <t>Pinebridge India Total Return Bond Fund- Direct Plan- Bonus Option</t>
  </si>
  <si>
    <t>Pinebridge India Total Return Bond Fund- Direct Plan -Daily Dividend Option</t>
  </si>
  <si>
    <t>Pinebridge India Total Return Bond Fund- Direct Plan- Monthly Dividend Option</t>
  </si>
  <si>
    <t>Pinebridge India Total Return Bond Fund- Direct Plan- Quarterly Dividend Option</t>
  </si>
  <si>
    <t>Pinebridge India Total Return Bond Fund- Direct Plan- Weekly Dividend Option</t>
  </si>
  <si>
    <t>Pinebridge India Total Return Bond Fund- Institutional Plan-Daily Dividend Option</t>
  </si>
  <si>
    <t>Pinebridge India Total Return Bond Fund- Institutional Plan-Monthly Dividend Option</t>
  </si>
  <si>
    <t>Pinebridge India Total Return Bond Fund- Institutional Plan-Weekly Dividend Option</t>
  </si>
  <si>
    <t>Pinebridge India Total Return Bond Fund- Retail Plan- Monthly Dividend Option</t>
  </si>
  <si>
    <t>Pinebridge India Total Return Bond Fund- Retail Plan- Quarterly Dividend Option</t>
  </si>
  <si>
    <t>Pinebridge India Total Return Bond Fund- Retail Plan- Weekly Dividend Option</t>
  </si>
  <si>
    <t>Pinebridge India Total Return Bond Fund- Retail Plan-Bonus Option</t>
  </si>
  <si>
    <t>Pinebridge India Total Return Bond Fund- Retail Plan-Daily Dividend Option</t>
  </si>
  <si>
    <t>Pinebridge India Total Return Bond Fund- Standard Plan-Bonus Option</t>
  </si>
  <si>
    <t>Pinebridge India Total Return Bond Fund- Standard Plan-Daily Dividend Option</t>
  </si>
  <si>
    <t>Pinebridge India Total Return Bond Fund- Standard Plan-Monthly Dividend Option</t>
  </si>
  <si>
    <t>Pinebridge India Total Return Bond Fund- Standard Plan-Quarterly Dividend Option</t>
  </si>
  <si>
    <t>Pinebridge India Total Return Bond Fund- Standard Plan-Weekly Dividend Option</t>
  </si>
  <si>
    <t>Pinebridge Infrastructure &amp; Economic Reform Fund - Institutional Plan-Dividend</t>
  </si>
  <si>
    <t>Pinebridge Infrastructure &amp; Economic Reform Fund - Standard Plan-Dividend</t>
  </si>
  <si>
    <t>Pinebridge Infrastructure &amp; Economic Reform Fund- Direct Plan- Dividend Option</t>
  </si>
  <si>
    <t>Pinebridge World Gold Fund - Standard Plan - Dividend Option</t>
  </si>
  <si>
    <t>Pinebridge World Gold Fund- Direct Plan- Dividend Option</t>
  </si>
  <si>
    <t>Pramerica Short Term Floating Rate Fund - Daily Dividend  Option</t>
  </si>
  <si>
    <t>Pramerica Short Term Floating Rate Fund - Direct Plan - Daily Dividend Option</t>
  </si>
  <si>
    <t>Pramerica Short Term Floating Rate Fund - Direct Plan - Monthly Dividend Option</t>
  </si>
  <si>
    <t>Pramerica Short Term Floating Rate Fund - Direct Plan - Weekly Dividend Option</t>
  </si>
  <si>
    <t>Pramerica Short Term Floating Rate Fund - Monthly Dividend Option</t>
  </si>
  <si>
    <t>Pramerica Short Term Floating Rate Fund - Weekly Dividend Option</t>
  </si>
  <si>
    <t>Principal Bank Cd Fund - Direct Plan - Dividend Option-Monthly</t>
  </si>
  <si>
    <t>Principal Bank Cd Fund -Div Option-Monthly</t>
  </si>
  <si>
    <t>Principal Debt Savings Fund - Mip - Direct Plan - Dividend Option - Quaterly</t>
  </si>
  <si>
    <t>Principal Debt Savings Fund - Mip- Direct Plan - Dividend Option - Monthly</t>
  </si>
  <si>
    <t>Principal Debt Savings Fund - Mip -Quaterly Dividend</t>
  </si>
  <si>
    <t>Principal Debt Savings Fund - Mip-Monthly Dividend</t>
  </si>
  <si>
    <t>Principal Services Industries Fund-Dividend</t>
  </si>
  <si>
    <t>Quantum Equity Fund Of Funds-Dividend Option</t>
  </si>
  <si>
    <t>Quantum Gold Fund (An Etf)</t>
  </si>
  <si>
    <t>Quantum Index Fund (An Etf)</t>
  </si>
  <si>
    <t>Quantum Liquid Fund-Daily Dividend Re-Investment Option</t>
  </si>
  <si>
    <t>R * Shares Banking Etf -Dividend Payout Option</t>
  </si>
  <si>
    <t>R * Shares Gold Etf -Dividend Payout Option</t>
  </si>
  <si>
    <t>R*Shares Cnx 100 Fund</t>
  </si>
  <si>
    <t>Reliance Interval Fund-Monthly Interval Fund-Series-Ii -Dividend Option</t>
  </si>
  <si>
    <t>Reliance Interval Fund-Monthly Interval Fund-Series-Ii-Institutional Plan-Dividend Option</t>
  </si>
  <si>
    <t>Reliance Interval Fund-Quarterly Interval Fund Serie-Ii-Institutional Plan -Dividend Option</t>
  </si>
  <si>
    <t>Reliance Interval Fund-Quarterly Interval Fund Series-Ii-Dividend Option</t>
  </si>
  <si>
    <t>Reliance Interval Fund-Quarterly Interval Fund-Series-Iii- Dividend Option</t>
  </si>
  <si>
    <t>Reliance Interval Fund-Quarterly Interval Fund-Series-Iii-Institutional Plan-Dividend Option</t>
  </si>
  <si>
    <t>Reliance Money Manager Fund - Retail Plan - Weekly Dividend Option</t>
  </si>
  <si>
    <t>Reliance Monthly Interval Fund - Series Ii - Direct Plan Dividend Plan - Dividend Payout Option</t>
  </si>
  <si>
    <t>Reliance Nri Equity Fund - Direct Plan Bonus Plan - Bonus</t>
  </si>
  <si>
    <t>Reliance Nri Equity Fund - Direct Plan Dividend Plan - Dividend Payout Option</t>
  </si>
  <si>
    <t>Reliance Nri Equity Fund-Dividend Plan-Dividend Option</t>
  </si>
  <si>
    <t>Reliance Quarterly Interval Fund - Series Ii - Direct Plan Dividend Plan - Dividend Payout Option</t>
  </si>
  <si>
    <t>Reliance Quarterly Interval Fund - Series Iii - Direct Plan Dividend Plan - Dividend Payout Option</t>
  </si>
  <si>
    <t>Reliance Regular Savings Fund-Equity Option-Dividend Option</t>
  </si>
  <si>
    <t>Reliance Short Term Fund-Dividend Re-Investment Plan</t>
  </si>
  <si>
    <t>Reliance Tax Saver (Elss) Fund-Dividend Plan-Dividend Option</t>
  </si>
  <si>
    <t>Reliance Vision Fund-Dividend Plan-D</t>
  </si>
  <si>
    <t>Icici Prudential Banking And Psu Debt Fund Premium Daily Dividend</t>
  </si>
  <si>
    <t>Icici Prudential Banking And Psu Debt Fund Premium Weekly Dividend</t>
  </si>
  <si>
    <t>Icici Prudential Banking And Psu Debt Fund Retail Daily Dividend</t>
  </si>
  <si>
    <t>Icici Prudential Banking And Psu Debt Fund Retail Quarterly Dividend</t>
  </si>
  <si>
    <t>Icici Prudential Banking And Psu Debt Fund Retail Weekly Dividend</t>
  </si>
  <si>
    <t>Icici Prudential Blended Plan A - Regular Plan -  Dividend</t>
  </si>
  <si>
    <t>Icici Prudential Blended Plan A-Direct Plan -  Dividend</t>
  </si>
  <si>
    <t>Icici Prudential Blended Plan B - Direct Plan -  Dividend Option - I</t>
  </si>
  <si>
    <t>Icici Prudential Blended Plan B - Direct Plan -  Monthly Dividend Option - I</t>
  </si>
  <si>
    <t>Icici Prudential Blended Plan B - Regular Plan -  Daily Dividend Option - I</t>
  </si>
  <si>
    <t>Icici Prudential Blended Plan B - Regular Plan -  Dividend Option - I</t>
  </si>
  <si>
    <t>Icici Prudential Blended Plan B - Regular Plan -  Monthly Dividend Option - I</t>
  </si>
  <si>
    <t>Icici Prudential Blended Plan B Institutional Daily Dividend Option - Ii</t>
  </si>
  <si>
    <t>Icici Prudential Blended Plan B Institutional Dividend Option - Ii</t>
  </si>
  <si>
    <t>Icici Prudential Blended Plan B Institutional Monthly Dividend Option - Ii</t>
  </si>
  <si>
    <t>Icici Prudential Blended Plan B-Direct Plan -  Daily Dividend Option - I</t>
  </si>
  <si>
    <t>Icici Prudential Cautious - Regular Plan -  Dividend</t>
  </si>
  <si>
    <t>Icici Prudential Child Care Plan Gift - Direct Plan</t>
  </si>
  <si>
    <t>Icici Prudential Child Care Plan Gift - Regular Plan</t>
  </si>
  <si>
    <t>Icici Prudential Child Care Plan Study - Direct Plan</t>
  </si>
  <si>
    <t>Icici Prudential Child Care Plan Study - Regular Plan</t>
  </si>
  <si>
    <t>Icici Prudential Corporate Bond Fund - Direct Plan -  Half Yearly Dividend</t>
  </si>
  <si>
    <t>Icici Prudential Corporate Bond Fund - Direct Plan -  Quarterly Dividend</t>
  </si>
  <si>
    <t>Icici Prudential Corporate Bond Fund - Regular Plan -  Half Yearly Dividend</t>
  </si>
  <si>
    <t>Icici Prudential Corporate Bond Fund - Regular Plan -  Quarterly Dividend</t>
  </si>
  <si>
    <t>Icici Prudential Corporate Bond Fund Plan A - Weekly Dividend</t>
  </si>
  <si>
    <t>Icici Prudential Corporate Bond Fund Plan B - Half Yearly Dividend</t>
  </si>
  <si>
    <t>Icici Prudential Corporate Bond Fund Plan B - Quarterly Dividend</t>
  </si>
  <si>
    <t>Icici Prudential Corporate Bond Fund Plan C - Quarterly Dividend</t>
  </si>
  <si>
    <t>Icici Prudential Corporate Bond Fund Plan C - Weekly Dividend</t>
  </si>
  <si>
    <t>Icici Prudential Corporate Bond Fund-Plan B-Dividend</t>
  </si>
  <si>
    <t>Icici Prudential Corporate Bond Fund-Plan B-Weekly Dividend</t>
  </si>
  <si>
    <t>Icici Prudential Corporate Bond Fund-Plan C-Dividend</t>
  </si>
  <si>
    <t>Icici Prudential Corporate Bond Fund-Plan-Dividend</t>
  </si>
  <si>
    <t>Icici Prudential Discovery Fund - Direct Plan -  Dividend</t>
  </si>
  <si>
    <t>Icici Prudential Discovery Fund - Regular Plan -  Dividend</t>
  </si>
  <si>
    <t>Icici Prudential Dynamic - Direct Plan -  Dividend</t>
  </si>
  <si>
    <t>Icici Prudential Dynamic - Regular Plan -  Dividend</t>
  </si>
  <si>
    <t>Icici Prudential Dynamic Bond Fund - Direct Plan -  Daily Dividend</t>
  </si>
  <si>
    <t>Icici Prudential Dynamic Bond Fund - Direct Plan -  Half Yearly Dividend</t>
  </si>
  <si>
    <t>Icici Prudential Dynamic Bond Fund - Direct Plan -  Monthly Dividend</t>
  </si>
  <si>
    <t>Icici Prudential Dynamic Bond Fund - Direct Plan - Quarterly Dividend</t>
  </si>
  <si>
    <t>Icici Prudential Dynamic Bond Fund - Premium Half Yearly Dividend</t>
  </si>
  <si>
    <t>Icici Prudential Dynamic Bond Fund - Premium Monthly Dividend</t>
  </si>
  <si>
    <t>Icici Prudential Dynamic Bond Fund - Premium Plus Half Yearly Dividend</t>
  </si>
  <si>
    <t>Icici Prudential Dynamic Bond Fund - Premium Plus Monthly Dividend</t>
  </si>
  <si>
    <t>Icici Prudential Dynamic Bond Fund - Premium Plus Quarterly Dividend</t>
  </si>
  <si>
    <t>Icici Prudential Dynamic Bond Fund - Premium Quarterly Dividend</t>
  </si>
  <si>
    <t>Icici Prudential Dynamic Bond Fund - Regular Plan -  Daily Dividend</t>
  </si>
  <si>
    <t>Icici Prudential Dynamic Bond Fund - Regular Plan -  Half Yearly Dividend</t>
  </si>
  <si>
    <t>Icici Prudential Dynamic Bond Fund - Regular Plan -  Monthly Dividend</t>
  </si>
  <si>
    <t>Icici Prudential Dynamic Bond Fund - Regular Plan - Quarterly Dividend</t>
  </si>
  <si>
    <t>Icici Prudential Dynamic Bond Fund Premium Daily Dividend</t>
  </si>
  <si>
    <t>Icici Prudential Dynamic Bond Fund Premium Plus Daily Dividend</t>
  </si>
  <si>
    <t>Icici Prudential Dynamic Plan- Institutional Dividend Option</t>
  </si>
  <si>
    <t>Icici Prudential Dynamic Plan-Institutional Option - I</t>
  </si>
  <si>
    <t>Icici Prudential Equity - Arbritrage Fund-Institutional Dividend Option</t>
  </si>
  <si>
    <t>Icici Prudential Equity Arbitrage Fund - Direct Plan -  Dividend</t>
  </si>
  <si>
    <t>Icici Prudential Equity Arbitrage Fund - Regular Plan -  Dividend</t>
  </si>
  <si>
    <t>Icici Prudential Equity Opportunities Fund - Retail Dividend Plan</t>
  </si>
  <si>
    <t>Icici Prudential Equity Volatility Advantage Fund - Direct Plan -  Dividend</t>
  </si>
  <si>
    <t>Icici Prudential Equity Volatility Advantage Fund - Direct Plan - Monthly Dividend</t>
  </si>
  <si>
    <t>Icici Prudential Equity Volatility Advantage Fund - Regular Plan -  Dividend</t>
  </si>
  <si>
    <t>Icici Prudential Equity Volatility Advantage Fund - Regular Plan - Monthly Dividend</t>
  </si>
  <si>
    <t>Icici Prudential Flexible Income - Direct Plan -  Daily Dividend</t>
  </si>
  <si>
    <t>Icici Prudential Flexible Income - Direct Plan -  Weekly Dividend</t>
  </si>
  <si>
    <t>Icici Prudential Flexible Income - Regular Plan -  Daily Dividend</t>
  </si>
  <si>
    <t>Icici Prudential Flexible Income - Regular Plan -  Weekly Dividend</t>
  </si>
  <si>
    <t>Icici Prudential Flexible Income - Regular Plan - Monthly Dividend</t>
  </si>
  <si>
    <t>Icici Prudential Flexible Income Plan Institutional Option - I</t>
  </si>
  <si>
    <t>Icici Prudential Flexible Income Plan Retail Daily Dividend</t>
  </si>
  <si>
    <t>Icici Prudential Flexible Income Plan Retail Weekly Dividend</t>
  </si>
  <si>
    <t>Icici Prudential Floating Rate - Direct Plan -  Daily Dividend</t>
  </si>
  <si>
    <t>Icici Prudential Floating Rate - Direct Plan -  Fortnightly Dividend</t>
  </si>
  <si>
    <t>Icici Prudential Floating Rate - Direct Plan -  Weekly Dividend</t>
  </si>
  <si>
    <t>Icici Prudential Floating Rate - Regular Plan -  Daily Dividend</t>
  </si>
  <si>
    <t>Icici Prudential Floating Rate - Regular Plan -  Dividend Others</t>
  </si>
  <si>
    <t>Icici Prudential Floating Rate - Regular Plan -  Fortnightly Dividend</t>
  </si>
  <si>
    <t>Icici Prudential Floating Rate - Regular Plan -  Weekly Dividend</t>
  </si>
  <si>
    <t>Icici Prudential Floating Rate Plan A - Weekly Dividend Option</t>
  </si>
  <si>
    <t>Icici Prudential Floating Rate Plan B - Weekly Dividend Option</t>
  </si>
  <si>
    <t>Icici Prudential Floating Rate Plan C - Weekly Dividend Option</t>
  </si>
  <si>
    <t>Icici Prudential Floating Rate Plan-- Option A - Daily Dividend Option</t>
  </si>
  <si>
    <t>Icici Prudential Floating Rate Plan-- Option C - Daily Dividend Option</t>
  </si>
  <si>
    <t>Icici Prudential Floating Rate Plan-Daily Dividend Option</t>
  </si>
  <si>
    <t>Icici Prudential Floating Rate Plan-Dividend - Option A</t>
  </si>
  <si>
    <t>Icici Prudential Floating Rate Plan-Dividend - Option B</t>
  </si>
  <si>
    <t>Icici Prudential Floating Rate Plan-Dividend - Option C</t>
  </si>
  <si>
    <t>Icici Prudential Fmcg Fund - Direct Plan -  Dividend</t>
  </si>
  <si>
    <t>Icici Prudential Fmcg Fund - Regular Plan -  Dividend</t>
  </si>
  <si>
    <t>Icici Prudential Focused Bluechip Equity Fund - Direct Plan -  Dividend</t>
  </si>
  <si>
    <t>Icici Prudential Focused Bluechip Equity Fund - Regular Plan -  Dividend</t>
  </si>
  <si>
    <t>Icici Prudential Fusion Fund Series-Iii - Institutional Dividend Plan</t>
  </si>
  <si>
    <t>Icici Prudential Fusion Fund Series-Iii - Retail Dividend Plan</t>
  </si>
  <si>
    <t>Icici Prudential Fusion Fund-Dividend Plan</t>
  </si>
  <si>
    <t>Icici Prudential Gilt Fund Investment Plan Pf Option - Direct Plan -</t>
  </si>
  <si>
    <t>Icici Prudential Gilt Fund Investment Plan Pf Option - Direct Plan - Half Yearly Dividend</t>
  </si>
  <si>
    <t>Icici Prudential Gilt Fund Investment Plan Pf Option - Regular Plan - Half Yearly Dividend</t>
  </si>
  <si>
    <t>Step 1</t>
  </si>
  <si>
    <t>Enable Macros</t>
  </si>
  <si>
    <t>Step 2</t>
  </si>
  <si>
    <t>Step 3</t>
  </si>
  <si>
    <t>Step 4</t>
  </si>
  <si>
    <t>Ensure you are connected to the internet</t>
  </si>
  <si>
    <t>Step 5</t>
  </si>
  <si>
    <t xml:space="preserve">you could disconnect your internet connection </t>
  </si>
  <si>
    <t>Step 6</t>
  </si>
  <si>
    <t>Select your mutual funds</t>
  </si>
  <si>
    <t>where you can enter your transactions</t>
  </si>
  <si>
    <t>Mutual fund selection is a one-time process</t>
  </si>
  <si>
    <t>unless of course you have new fund to add</t>
  </si>
  <si>
    <t>Each mutual fund has its own sheet (MF1-MF10)</t>
  </si>
  <si>
    <t>Step 7</t>
  </si>
  <si>
    <t xml:space="preserve"> Go to each sheet and enter your transactions</t>
  </si>
  <si>
    <t>Triple check all transactions before you use results</t>
  </si>
  <si>
    <t>(if necessary/applicable)</t>
  </si>
  <si>
    <t>Step 8</t>
  </si>
  <si>
    <t>The 'Summary' provides just that. A summary of</t>
  </si>
  <si>
    <t xml:space="preserve">all your mf holdings, current value and average </t>
  </si>
  <si>
    <t>annualized rate of return (CAGR/XIRR)</t>
  </si>
  <si>
    <t>There are a total of 8 steps to follow. Once you become familiar with the sheet the order of steps doesn't matter</t>
  </si>
  <si>
    <t xml:space="preserve">Note1 </t>
  </si>
  <si>
    <t>transactions entered and not for the opening</t>
  </si>
  <si>
    <t>balance units, if you choose to fill this</t>
  </si>
  <si>
    <t>Note2</t>
  </si>
  <si>
    <t>All dividends are disregarded for XIRR calculation</t>
  </si>
  <si>
    <t>as a MF with dividend option</t>
  </si>
  <si>
    <t>This is why a MF with growth option has same return</t>
  </si>
  <si>
    <t>Dividend-reinvestments need not be entered</t>
  </si>
  <si>
    <t>reinvestment transaction or enter both. The reinvest.</t>
  </si>
  <si>
    <t>is assumed to occur on the same day.</t>
  </si>
  <si>
    <t xml:space="preserve">Either don’t enter both the dividend and </t>
  </si>
  <si>
    <t>Religare Monthly Interval Fund Â€“ Plan A - Dividend</t>
  </si>
  <si>
    <t>Religare Monthly Interval Fund Â€“ Plan B - Dividend</t>
  </si>
  <si>
    <t>Sahara Banking &amp; Financial Services Fund-Dividend - Direct</t>
  </si>
  <si>
    <t>Sahara Banking &amp; Financial Services Fund-Dividend Option</t>
  </si>
  <si>
    <t>Sahara Infrastructure Fund ---Fixed Pricing -Direct-Dividend</t>
  </si>
  <si>
    <t>Sahara Infrastructure Fund ---Fixed Pricing Option-Dividend Option</t>
  </si>
  <si>
    <t>Sahara Infrastructure Fund ---Variable Pricing Option-Direct-Dividend</t>
  </si>
  <si>
    <t>Sahara Infrastructure Fund ---Variable Pricing Option-Dividend Option</t>
  </si>
  <si>
    <t>Sahara Interval Fund Quarterly Plan-Series 1 Dividend</t>
  </si>
  <si>
    <t>Sahara Interval Fund Quarterly Plan-Series 1 Dividend Option - Direct</t>
  </si>
  <si>
    <t>Sahara Liquid Fund-Variable Pricing - Daily Dividend Option</t>
  </si>
  <si>
    <t>Sahara Liquid Fund-Variable Pricing -Direct - Daily Dividend Option</t>
  </si>
  <si>
    <t>Sahara Short Term Bond Fund- Dividend Reinvestment</t>
  </si>
  <si>
    <t>Sahara Short Term Bond Fund- Dividend Reinvestment- Direct</t>
  </si>
  <si>
    <t>Saharatax Gain-Dividend</t>
  </si>
  <si>
    <t>Saharatax Gain-Dividend- Direct</t>
  </si>
  <si>
    <t>Sbi  Magnum Income Fund - F R - Savings Plus Bond - Regular Plan - Daily Dividend</t>
  </si>
  <si>
    <t>Sbi  Magnum Income Fund - Fr - Savings Plus Bond - Direct Plan - Daily Dividend</t>
  </si>
  <si>
    <t>Sbi  Magnum Income Fund - Fr - Savings Plus Bond - Direct Plan - Dividend</t>
  </si>
  <si>
    <t>Sbi  Magnum Income Fund - Fr - Savings Plus Bond - Direct Plan - Weekly Dividend</t>
  </si>
  <si>
    <t>Sbi  Magnum Income Fund - Fr - Savings Plus Bond - Regular Plan - Dividend</t>
  </si>
  <si>
    <t>Sbi  Magnum Income Fund - Fr - Savings Plus Bond - Regular Plan - Weekly  Dividend</t>
  </si>
  <si>
    <t>Sbi Arbitrage Opportunities Fund - Direct Plan - Dividend</t>
  </si>
  <si>
    <t>Sbi Arbitrage Opportunities Fund - Direct Plan - Gr</t>
  </si>
  <si>
    <t>Sbi Arbitrage Opportunities Fund - Regular Plan - Div</t>
  </si>
  <si>
    <t>Sbi Arbitrage Opportunities Fund - Regular Plan - Gr</t>
  </si>
  <si>
    <t>Sbi Blue Chip Fund - Direct Plan - Dividend</t>
  </si>
  <si>
    <t>Sbi Blue Chip Fund- Regular Plan - Dividend</t>
  </si>
  <si>
    <t>Sbi Dynamic Bond Fund - Direct Plan - Dividend</t>
  </si>
  <si>
    <t>Sbi Dynamic Bond Fund - Regular Plan - Dividend  (Previously Magnum Nri - Ltp Upto 22/11/09)</t>
  </si>
  <si>
    <t>Sbi Edge Fund - Direct Plan - Dividend</t>
  </si>
  <si>
    <t>Sbi Edge Fund - Regular Plan - Dividend</t>
  </si>
  <si>
    <t>Sbi Fmcg Fund - Direct Plan - Dividend</t>
  </si>
  <si>
    <t>Sbi Fmcg Fund - Regular Plan - Dividend</t>
  </si>
  <si>
    <t>Sbi Gold Exchange Traded Scheme</t>
  </si>
  <si>
    <t>Sbi Gold Fund - Direct Plan - Dividend</t>
  </si>
  <si>
    <t>Sbi Gold Fund - Regular Plan - Dividend</t>
  </si>
  <si>
    <t>Sbi Infrastructure Fund - Series I - Direct Plan - Dividend</t>
  </si>
  <si>
    <t>Sbi Infrastructure Fund - Series I - Regular Plan - Dividend (6/7/2007)</t>
  </si>
  <si>
    <t>Sbi It Fund - Direct Plan - Dividend</t>
  </si>
  <si>
    <t>Sbi It Fund - Regular Plan - Dividend</t>
  </si>
  <si>
    <t>Sbi Magnum Balanced Fund - Direct Plan - Dividend</t>
  </si>
  <si>
    <t>Sbi Magnum Balanced Fund - Regular Plan - Dividend</t>
  </si>
  <si>
    <t>Sbi Magnum Children Benefit Plan- Regular Plan -Holding Held For &lt;= 1 Year</t>
  </si>
  <si>
    <t>Sbi Magnum Comma Fund - Direct Plan - Dividend</t>
  </si>
  <si>
    <t>Sbi Magnum Comma Fund - Regular Plan - Dividend</t>
  </si>
  <si>
    <t>Sbi Magnum Equity Fund - Direct Plan -Dividend</t>
  </si>
  <si>
    <t>Sbi Magnum Equity Fund - Regular Plan - Dividend</t>
  </si>
  <si>
    <t>Sbi Magnum Gilt Fund - Long Term - Direct Plan - Dividend</t>
  </si>
  <si>
    <t>Sbi Magnum Gilt Fund - Regular Plan - Long Term - Dividend</t>
  </si>
  <si>
    <t>Sbi Magnum Gilt Fund - Short Term - Dividend</t>
  </si>
  <si>
    <t>Sbi Magnum Gilt Fund - Short Term - Regular Plan - Dividend</t>
  </si>
  <si>
    <t>Sbi Magnum Global Fund 94 - Direct Plan - Dividend</t>
  </si>
  <si>
    <t>Sbi Magnum Global Fund 94 - Regular Plan -Dividend</t>
  </si>
  <si>
    <t>Sbi Magnum Income Fund - F R P - Long Term - Inst. (D)</t>
  </si>
  <si>
    <t>Sbi Magnum Income Fund - Fr - Long Term - Direct  Plan - Daily Dividend</t>
  </si>
  <si>
    <t>Sbi Magnum Income Fund - Fr - Long Term - Direct Plan - Dividend</t>
  </si>
  <si>
    <t>Sbi Magnum Income Fund - Fr - Long Term - Regular Plan - Daily Dividend</t>
  </si>
  <si>
    <t>Sbi Magnum Income Fund - Fr - Long Term - Regular Plan - Dividend</t>
  </si>
  <si>
    <t>Sbi Magnum Income Fund-Direct Plan - Bonus</t>
  </si>
  <si>
    <t>Sbi Magnum Income Fund-Direct Plan - Half Yearly - Dividend</t>
  </si>
  <si>
    <t>Sbi Magnum Income Fund-Direct Plan - Quarterly - Dividend</t>
  </si>
  <si>
    <t>Sbi Magnum Income Fund-Regualr Plan - Quarterly - Dividend</t>
  </si>
  <si>
    <t>Sbi Magnum Income Fund-Regular Plan - Half Yearly- Dividend</t>
  </si>
  <si>
    <t>Sbi Magnum Income Fund-Regular Plan-Bonus</t>
  </si>
  <si>
    <t>Sbi Magnum Income Plus Fund - Savings Plan (D)</t>
  </si>
  <si>
    <t>Sbi Magnum Income Plus Fund - Savings Plan (G)</t>
  </si>
  <si>
    <t>Sbi Magnum Insta Cash Fund -  Direct Plan - Daily  Dividend</t>
  </si>
  <si>
    <t>Sbi Magnum Insta Cash Fund -  Direct Plan - Weekly Dividend</t>
  </si>
  <si>
    <t>Sbi Magnum Insta Cash Fund - Direct Plan - Cash</t>
  </si>
  <si>
    <t>Sbi Magnum Insta Cash Fund - Liquid Floater - Direct Plan - Daily Dividend</t>
  </si>
  <si>
    <t>Sbi Magnum Insta Cash Fund - Liquid Floater - Direct Plan - Weekly Dividend</t>
  </si>
  <si>
    <t>Sbi Magnum Insta Cash Fund - Liquid Floater - Regular Plan - Weekly Dividend</t>
  </si>
  <si>
    <t>Sbi Magnum Insta Cash Fund - Liquid Floater - Regular Plan -Daily Dividend</t>
  </si>
  <si>
    <t>Sbi Magnum Insta Cash Fund - Regular Plan - Cash</t>
  </si>
  <si>
    <t>Sbi Magnum Insta Cash Fund - Regular Plan - Daily  Dividend</t>
  </si>
  <si>
    <t>Sbi Magnum Insta Cash Fund - Regular Plan - Weekly Dividend</t>
  </si>
  <si>
    <t>Sbi Magnum Midcap Fund - Direct Plan -Dividend</t>
  </si>
  <si>
    <t>Sbi Magnum Midcap Fund - Regular Plan -Dividend</t>
  </si>
  <si>
    <t>Sbi Magnum Monthly Income Plan - Direct Plan - Annual Dividend</t>
  </si>
  <si>
    <t>Sbi Magnum Monthly Income Plan - Direct Plan - Monthly  Dividend</t>
  </si>
  <si>
    <t>Sbi Magnum Monthly Income Plan - Direct Plan - Quarterly Dividend</t>
  </si>
  <si>
    <t>Sbi Magnum Monthly Income Plan - Floater -  Direct Plan - Monthly Dividend</t>
  </si>
  <si>
    <t>Sbi Magnum Monthly Income Plan - Floater -  Regular Plan - Monthly Dividend</t>
  </si>
  <si>
    <t>Sbi Magnum Monthly Income Plan - Floater - Direct Plan - Annual Dividend</t>
  </si>
  <si>
    <t>Sbi Magnum Monthly Income Plan - Floater - Direct Plan - Quarterly Dividend</t>
  </si>
  <si>
    <t>Sbi Magnum Monthly Income Plan - Floater - Regular Plan - Annual Dividend</t>
  </si>
  <si>
    <t>Sbi Magnum Monthly Income Plan - Floater - Regular Plan - Quarterly Dividend</t>
  </si>
  <si>
    <t>Sbi Magnum Monthly Income Plan-Dividend-Regular Plan - Annual</t>
  </si>
  <si>
    <t>Sbi Magnum Monthly Income Plan-Dividend-Regular Plan -Monthly</t>
  </si>
  <si>
    <t>Sbi Magnum Monthly Income Plan-Regular Plan - Dividend-Quaterly</t>
  </si>
  <si>
    <t>Icici Prudential Interval Fund Quarterly Interval Plan 1 - Regular Plan - Dividend</t>
  </si>
  <si>
    <t>Icici Prudential Interval Fund V - Monthly Interval Plan A - Retail Dividend</t>
  </si>
  <si>
    <t>Icici Prudential Interval Fund V - Monthly Interval Plan B - Retail Dividend</t>
  </si>
  <si>
    <t>Icici Prudential Interval Fund V - Monthly Interval Plan C- Retail Dividend</t>
  </si>
  <si>
    <t>Icici Prudential Interval Fund V - Monthly Interval Plan D - Retail Dividend</t>
  </si>
  <si>
    <t>Icici Prudential Interval Fund V Monthly Interval Plan A - Direct Plan -  Dividend</t>
  </si>
  <si>
    <t>Icici Prudential Interval Fund V Monthly Interval Plan A - Regular Plan -  Dividend</t>
  </si>
  <si>
    <t>Icici Prudential Liquid - Direct Plan -  Daily Dividend</t>
  </si>
  <si>
    <t>Icici Prudential Liquid - Direct Plan -  Quarterly Dividend</t>
  </si>
  <si>
    <t>Icici Prudential Liquid - Direct Plan -  Weekly Dividend</t>
  </si>
  <si>
    <t>Icici Prudential Liquid - Regular Plan -  Annual Dividend</t>
  </si>
  <si>
    <t>Icici Prudential Liquid - Regular Plan -  Daily Dividend</t>
  </si>
  <si>
    <t>Icici Prudential Liquid - Regular Plan -  Dividend Others</t>
  </si>
  <si>
    <t>Icici Prudential Liquid - Regular Plan -  Half Yearly Dividend</t>
  </si>
  <si>
    <t>Icici Prudential Liquid - Regular Plan -  Quarterly Dividend</t>
  </si>
  <si>
    <t>Icici Prudential Liquid - Regular Plan -  Weekly Dividend</t>
  </si>
  <si>
    <t>Icici Prudential Liquid Institutional Plus Plan - Div - Daily</t>
  </si>
  <si>
    <t>Icici Prudential Liquid Institutional Plus Plan - Div - Weekly</t>
  </si>
  <si>
    <t>Icici Prudential Liquid Plan - Direct Plan - Monthly Dividend</t>
  </si>
  <si>
    <t>Icici Prudential Liquid Plan - Institutional - Daily - Div</t>
  </si>
  <si>
    <t>Icici Prudential Liquid Plan - Institutional - Monthly - Div</t>
  </si>
  <si>
    <t>Icici Prudential Liquid Plan - Institutional - Weekly - Div</t>
  </si>
  <si>
    <t>Icici Prudential Liquid Plan - Institutional Option - I</t>
  </si>
  <si>
    <t>Icici Prudential Liquid Plan - Regular Plan - Monthly Dividend</t>
  </si>
  <si>
    <t>Icici Prudential Liquid Plan Retail Daily Dividend</t>
  </si>
  <si>
    <t>Icici Prudential Liquid Plan Retail Monthly Dividend</t>
  </si>
  <si>
    <t>Icici Prudential Liquid Plan Retail Weekly Dividend</t>
  </si>
  <si>
    <t>Icici Prudential Liquid Plan-Dividend-Institutional Plus - Monthly</t>
  </si>
  <si>
    <t>Icici Prudential Liquid Plan-Dividend-Institutional Quarterly</t>
  </si>
  <si>
    <t>Icici Prudential Long Term - Direct Plan -  Annual Dividend</t>
  </si>
  <si>
    <t>Icici Prudential Long Term - Direct Plan -  Quarterly Dividend</t>
  </si>
  <si>
    <t>Icici Prudential Long Term - Regular Plan -  Annual Dividend</t>
  </si>
  <si>
    <t>Icici Prudential Long Term - Regular Plan -  Dividend</t>
  </si>
  <si>
    <t>Icici Prudential Long Term - Regular Plan -  Quarterly Dividend</t>
  </si>
  <si>
    <t>Icici Prudential Long Term Plan - Premium Dividend Option</t>
  </si>
  <si>
    <t>Icici Prudential Long Term Plan - Regular Plan - Weekly Dividend</t>
  </si>
  <si>
    <t>Icici Prudential Long Term Plan Premium - Annual Dividend</t>
  </si>
  <si>
    <t>Icici Prudential Long Term Plan Premium - Quarterly Dividend</t>
  </si>
  <si>
    <t>Icici Prudential Long Term Plan Retail - Annual  Dividend</t>
  </si>
  <si>
    <t>Icici Prudential Long Term Plan Retail - Cumulative</t>
  </si>
  <si>
    <t>Icici Prudential Long Term Plan Retail - Quarterly Dividend</t>
  </si>
  <si>
    <t>Icici Prudential Midcap Fund - Direct Plan -  Dividend</t>
  </si>
  <si>
    <t>Icici Prudential Midcap Fund - Institutional Option - I</t>
  </si>
  <si>
    <t>Icici Prudential Midcap Fund - Regular Plan -  Dividend</t>
  </si>
  <si>
    <t>Icici Prudential Mip - 25 - Direct Plan -  Half Yearly Dividend</t>
  </si>
  <si>
    <t>Icici Prudential Mip - 25 - Direct Plan -  Monthly Dividend</t>
  </si>
  <si>
    <t>Icici Prudential Mip - 25 - Direct Plan -  Quarterly Dividend</t>
  </si>
  <si>
    <t>Icici Prudential Mip - 25 - Regular Plan -  Half Yearly Dividend</t>
  </si>
  <si>
    <t>Icici Prudential Mip - 25 - Regular Plan -  Monthly Dividend</t>
  </si>
  <si>
    <t>Icici Prudential Mip - 25 - Regular Plan -  Quarterly Dividend</t>
  </si>
  <si>
    <t>Icici Prudential Mip - Direct Plan -  Dividend Half Yearly</t>
  </si>
  <si>
    <t>Icici Prudential Mip - Direct Plan -  Dividend Monthly</t>
  </si>
  <si>
    <t>Icici Prudential Mip - Direct Plan -  Dividend Quarterly</t>
  </si>
  <si>
    <t>Icici Prudential Mip - Regular Plan -  Dividend Half Yearly</t>
  </si>
  <si>
    <t>Icici Prudential Mip - Regular Plan -  Dividend Monthly</t>
  </si>
  <si>
    <t>Icici Prudential Mip - Regular Plan -  Dividend Quarterly</t>
  </si>
  <si>
    <t>Icici Prudential Mip 5 - Direct Plan -  Monthly Dividend</t>
  </si>
  <si>
    <t>Icici Prudential Mip 5 - Regular Plan -  Half Yearly Dividend</t>
  </si>
  <si>
    <t>Icici Prudential Mip 5 - Regular Plan -  Monthly Dividend</t>
  </si>
  <si>
    <t>Icici Prudential Mip 5 - Regular Plan -  Quarterly Dividend</t>
  </si>
  <si>
    <t>Icici Prudential Moderate - Direct Plan -  Dividend</t>
  </si>
  <si>
    <t>Icici Prudential Moderate - Regular Plan -  Dividend</t>
  </si>
  <si>
    <t>Icici Prudential Money Market Fund Dividend</t>
  </si>
  <si>
    <t>Icici Prudential Money Market Fund Option - Direct Plan -  Daily Dividend</t>
  </si>
  <si>
    <t>Icici Prudential Money Market Fund Option - Direct Plan -  Fortnightly Dividend</t>
  </si>
  <si>
    <t>Icici Prudential Money Market Fund Option - Direct Plan -  Monthly Dividend</t>
  </si>
  <si>
    <t>Icici Prudential Money Market Fund Option - Direct Plan -  Weekly Dividend</t>
  </si>
  <si>
    <t>Icici Prudential Money Market Fund Option - Regular Plan -  Daily Dividend</t>
  </si>
  <si>
    <t>Icici Prudential Money Market Fund Option - Regular Plan -  Fortnightly Dividend</t>
  </si>
  <si>
    <t>Icici Prudential Money Market Fund Option - Regular Plan -  Monthly Dividend</t>
  </si>
  <si>
    <t>Icici Prudential Money Market Fund Option - Regular Plan -  Weekly Dividend</t>
  </si>
  <si>
    <t>Icici Prudential Nifty Exchange Traded Fund</t>
  </si>
  <si>
    <t>Icici Prudential Nifty Junior Index Fund - Direct Plan -  Dividend</t>
  </si>
  <si>
    <t>Icici Prudential Nifty Junior Index Fund - Regular Plan -  Dividend</t>
  </si>
  <si>
    <t>Icici Prudential Regular Gold Savings Fund - Direct Plan -  Dividend</t>
  </si>
  <si>
    <t>Icici Prudential Regular Gold Savings Fund - Regular Plan -  Dividend</t>
  </si>
  <si>
    <t>Icici Prudential Regular Savings Fund - Direct Plan -  Half Yearly Dividend</t>
  </si>
  <si>
    <t>Icici Prudential Regular Savings Fund - Direct Plan -  Quarterly Dividend</t>
  </si>
  <si>
    <t>Icici Prudential Regular Savings Fund - Regular Plan -  Half Yearly Dividend</t>
  </si>
  <si>
    <t>Icici Prudential Regular Savings Fund - Regular Plan -  Quarterly Dividend</t>
  </si>
  <si>
    <t>Icici Prudential Short Term - Direct Plan - Dividend Reinvestment Fortnightly</t>
  </si>
  <si>
    <t>Icici Prudential Short Term - Direct Plan - Monthly Dividend</t>
  </si>
  <si>
    <t>Icici Prudential Short Term - Regular Plan -  Dividend Reinvestment Fortnightly</t>
  </si>
  <si>
    <t>Icici Prudential Short Term - Regular Plan -  Monthly Dividend</t>
  </si>
  <si>
    <t>Icici Prudential Short Term Plan-Institutional Plan - Dividend-Fortnightly</t>
  </si>
  <si>
    <t>Icici Prudential Short Term Plan-Institutional Plan - Dividend-Monthly</t>
  </si>
  <si>
    <t>Icici Prudential Target Returns Fund - Direct Plan -  Dividend</t>
  </si>
  <si>
    <t>Icici Prudential Target Returns Fund - Regular Plan -  Dividend</t>
  </si>
  <si>
    <t>Icici Prudential Tax Plan - Direct Plan -  Dividend</t>
  </si>
  <si>
    <t>Icici Prudential Tax Plan - Regular Plan -  Dividend</t>
  </si>
  <si>
    <t>Icici Prudential Technology Fund - Direct Plan -  Dividend</t>
  </si>
  <si>
    <t>Icici Prudential Technology Fund - Regular Plan -  Dividend</t>
  </si>
  <si>
    <t>Icici Prudential Top 100 Fund - Direct Plan -  Dividend</t>
  </si>
  <si>
    <t>Icici Prudential Top 100 Fund - Regular Plan -  Dividend</t>
  </si>
  <si>
    <t>Icici Prudential Top 200 Fund - Direct Plan -  Dividend</t>
  </si>
  <si>
    <t>Icici Prudential Top 200 Fund - Institutional Option - I</t>
  </si>
  <si>
    <t>Icici Prudential Top 200 Fund - Regular Plan -  Dividend</t>
  </si>
  <si>
    <t>Icici Prudential Ultra Short Term - Direct Plan -  Daily Dividend</t>
  </si>
  <si>
    <t>Icici Prudential Ultra Short Term - Direct Plan -  Fortnightly Dividend</t>
  </si>
  <si>
    <t>Icici Prudential Ultra Short Term - Direct Plan -  Monthly Dividend</t>
  </si>
  <si>
    <t>Icici Prudential Ultra Short Term - Direct Plan -  Weekly Dividend</t>
  </si>
  <si>
    <t>Icici Prudential Ultra Short Term - Regular Plan -  Daily Dividend</t>
  </si>
  <si>
    <t>Icici Prudential Ultra Short Term - Regular Plan -  Fortnightly Dividend</t>
  </si>
  <si>
    <t>Icici Prudential Ultra Short Term - Regular Plan -  Monthly Dividend</t>
  </si>
  <si>
    <t>Icici Prudential Ultra Short Term - Regular Plan -  Weekly Dividend</t>
  </si>
  <si>
    <t>Icici Prudential Ultra Short Term Plan - Direct Plan - Quarterly Dividend</t>
  </si>
  <si>
    <t>Icici Prudential Ultra Short Term Plan - Premium Daily Dividend</t>
  </si>
  <si>
    <t>Icici Prudential Ultra Short Term Plan - Premium Fort Nightly Dividend</t>
  </si>
  <si>
    <t>Icici Prudential Ultra Short Term Plan - Premium Monthly Dividend</t>
  </si>
  <si>
    <t>Icici Prudential Ultra Short Term Plan - Premium Quarterly Dividend</t>
  </si>
  <si>
    <t>Icici Prudential Ultra Short Term Plan - Premium Weekly Dividend</t>
  </si>
  <si>
    <t>Icici Prudential Ultra Short Term Plan - Regular Plan - Quarterly Dividend</t>
  </si>
  <si>
    <t>Icici Prudential Ultra Short Term Plan - Super Premium Daily Dividend</t>
  </si>
  <si>
    <t>Icici Prudential Ultra Short Term Plan - Super Premium Monthly Dividend</t>
  </si>
  <si>
    <t>Icici Prudential Ultra Short Term Plan - Super Premium Weekly Dividend</t>
  </si>
  <si>
    <t>Icici Prudential Ultra Short Term Plan Retail Daily Dividend</t>
  </si>
  <si>
    <t>Icici Prudential Ultra Short Term Plan Retail Fort Nightly Dividend</t>
  </si>
  <si>
    <t>Icici Prudential Ultra Short Term Plan Retail Monthly Dividend</t>
  </si>
  <si>
    <t>Icici Prudential Ultra Short Term Plan Retail Quarterly Dividend</t>
  </si>
  <si>
    <t>Icici Prudential Ultra Short Term Plan Retail Weekly Dividend</t>
  </si>
  <si>
    <t>Icici Prudential Us Bluechip Equity Fund - Direct Plan -  Dividend</t>
  </si>
  <si>
    <t>Icici Prudential Very Aggressive - Regular Plan -  Dividend</t>
  </si>
  <si>
    <t>Icici Prudential Very Cautious - Direct Plan -  Dividend</t>
  </si>
  <si>
    <t>Icici Prudential Very Cautious - Regular Plan -  Dividend</t>
  </si>
  <si>
    <t>Idbi Dynamic Bond Fund Annual Dividend Payout</t>
  </si>
  <si>
    <t>Idbi Dynamic Bond Fund Annual Dividend Payout Direct</t>
  </si>
  <si>
    <t>Idbi Dynamic Bond Fund Quarterly Dividend Payout</t>
  </si>
  <si>
    <t>Idbi Dynamic Bond Fund Quarterly Dividend Payout Direct</t>
  </si>
  <si>
    <t>Idbi Gilt Fund Annual Dividend</t>
  </si>
  <si>
    <t>Idbi Gilt Fund Annual Dividend Direct</t>
  </si>
  <si>
    <t>Idbi Gilt Fund Quarterly Dividend</t>
  </si>
  <si>
    <t>Idbi Gilt Fund Quarterly Dividend Direct</t>
  </si>
  <si>
    <t>Idbi Gold Exchange Traded Fund</t>
  </si>
  <si>
    <t>Idbi Gold Fund</t>
  </si>
  <si>
    <t>Idbi Gold Fund Direct</t>
  </si>
  <si>
    <t>Idbi India Top 100 Equity Fund Dividend</t>
  </si>
  <si>
    <t>Idbi India Top 100 Equity Fund Dividend Direct</t>
  </si>
  <si>
    <t>Idbi Liquid Fund- Monthly Dividend</t>
  </si>
  <si>
    <t>Idbi Liquid Fund- Monthly Dividend Direct</t>
  </si>
  <si>
    <t>Idbi Liquid Fund-Daily Dividend</t>
  </si>
  <si>
    <t>Idbi Liquid Fund-Daily Dividend Direct</t>
  </si>
  <si>
    <t>Idbi Liquid Fund-Weekly Dividend</t>
  </si>
  <si>
    <t>Idbi Liquid Fund-Weekly Dividend Direct</t>
  </si>
  <si>
    <t>Idbi Monthly Income Plan Monthly Dividend Option</t>
  </si>
  <si>
    <t>Idbi Monthly Income Plan Monthly Dividend Option Direct</t>
  </si>
  <si>
    <t>Idbi Monthly Income Plan Quarterly Dividend Option</t>
  </si>
  <si>
    <t>Idbi Monthly Income Plan Quarterly Dividend Option Direct</t>
  </si>
  <si>
    <t>Idbi Nifty Index Fund Dividend</t>
  </si>
  <si>
    <t>Idbi Nifty Index Fund Dividend Direct</t>
  </si>
  <si>
    <t>Idbi Nifty Junior Index Fund Dividend</t>
  </si>
  <si>
    <t>Idbi Nifty Junior Index Fund Dividend Direct</t>
  </si>
  <si>
    <t>Idbi Short Term Bond Fund Monthly Dividend</t>
  </si>
  <si>
    <t>Idbi Short Term Bond Fund Monthly Dividend Direct</t>
  </si>
  <si>
    <t>Idbi Short Term Bond Fund Weekly Dividend</t>
  </si>
  <si>
    <t>Idbi Short Term Bond Fund Weekly Dividend Direct</t>
  </si>
  <si>
    <t>Idbi Ust Daily Dividend</t>
  </si>
  <si>
    <t>Idbi Ust Daily Dividend Direct</t>
  </si>
  <si>
    <t>Idbi Ust Monthly Dividend</t>
  </si>
  <si>
    <t>Idbi Ust Monthly Dividend Direct</t>
  </si>
  <si>
    <t>Idbi Ust Weekly Dividend</t>
  </si>
  <si>
    <t>Idbi Ust Weekly Dividend Direct</t>
  </si>
  <si>
    <t>Idfc   All Seasons Bond Fund-Regular Plan-Annual Dividend</t>
  </si>
  <si>
    <t>Idfc   All Seasons Bond Fund-Regular Plan-Fortnightly Dividend</t>
  </si>
  <si>
    <t>Idfc   All Seasons Bond Fund-Regular Plan-Half Yearly Dividend</t>
  </si>
  <si>
    <t>Idfc   All Seasons Bond Fund-Regular Plan-Quarterly Dividend</t>
  </si>
  <si>
    <t>Idfc   Equity Fund-Direct Plan-Dividend</t>
  </si>
  <si>
    <t>Idfc   Equity Fund-Regular Plan-Dividend</t>
  </si>
  <si>
    <t>Idfc   Super Saver Income Fund - Investment Plan-Direct Plan-Annual Dividend</t>
  </si>
  <si>
    <t>Idfc   Super Saver Income Fund - Investment Plan-Direct Plan-Half Yearly Dividend</t>
  </si>
  <si>
    <t>Idfc   Super Saver Income Fund - Investment Plan-Direct Plan-Quarterly Dividend</t>
  </si>
  <si>
    <t>Idfc   Super Saver Income Fund - Medium Term Plan-Direct Plan-Bi Monthly Dividend</t>
  </si>
  <si>
    <t>Idfc   Super Saver Income Fund - Medium Term Plan-Direct Plan-Fortnightly Dividend</t>
  </si>
  <si>
    <t>Idfc   Super Saver Income Fund - Medium Term Plan-Direct Plan-Monthly Dividend</t>
  </si>
  <si>
    <t>Idfc   Super Saver Income Fund - Medium Term Plan-Direct Plan-Quartely Dividend</t>
  </si>
  <si>
    <t>Idfc   Super Saver Income Fund - Short Term -Regular Plan-Fortnightly Dividend</t>
  </si>
  <si>
    <t>Idfc   Super Saver Income Fund - Short Term -Regular Plan-Monthly Dividend</t>
  </si>
  <si>
    <t>Idfc   Super Saver Income Fund - Short Term-Direct Plan-Fortnightly Dividend</t>
  </si>
  <si>
    <t>Idfc   Super Saver Income Fund - Short Term-Direct Plan-Monthly Dividend</t>
  </si>
  <si>
    <t>Idfc   Ultra Short Term Fund-Direct Plan-Periodic Dividend</t>
  </si>
  <si>
    <t>Idfc  50-50 Strategic Sector Fund-Direct Plan-Dividend</t>
  </si>
  <si>
    <t>Idfc  50-50 Strategic Sector Fund-Regular Plan-Dividend</t>
  </si>
  <si>
    <t>Idfc  Arbitrage Fund-Direct Plan-Dividend</t>
  </si>
  <si>
    <t>Idfc  Arbitrage Fund-Regular Plan-Dividend</t>
  </si>
  <si>
    <t>Idfc  Arbitrage Plus Fund-Regular Plan-Dividend</t>
  </si>
  <si>
    <t>Idfc  Asset Allocation Fund Of Fund-Aggressive Plan-Direct Plan-Dividend</t>
  </si>
  <si>
    <t>Idfc  Asset Allocation Fund Of Fund-Aggressive Plan-Regular Plan-Dividend</t>
  </si>
  <si>
    <t>Idfc  Asset Allocation Fund Of Fund-Conservative Plan-Direct Plan-Dividend</t>
  </si>
  <si>
    <t>Idfc  Asset Allocation Fund Of Fund-Conservative Plan-Regular Plan-Dividend</t>
  </si>
  <si>
    <t>Idfc  Asset Allocation Fund Of Fund-Moderate Plan-Regular Plan-Dividend</t>
  </si>
  <si>
    <t>Idfc  Cash Fund -Regular Plan-Daily Dividend</t>
  </si>
  <si>
    <t>Idfc  Cash Fund -Regular Plan-Monthly Dividend</t>
  </si>
  <si>
    <t>Idfc  Cash Fund -Regular Plan-Periodic Dividend</t>
  </si>
  <si>
    <t>Idfc  Cash Fund -Regular Plan-Weekly Dividend</t>
  </si>
  <si>
    <t>Idfc  Classic Equity Fund-Direct Plan-Dividend</t>
  </si>
  <si>
    <t>Idfc  Classic Equity Fund-Regular Plan-Dividend</t>
  </si>
  <si>
    <t>Idfc  Dynamic Bond Fund-Direct Plan-Annual Dividend</t>
  </si>
  <si>
    <t>Idfc  Dynamic Bond Fund-Direct Plan-Dividend</t>
  </si>
  <si>
    <t>Idfc  Dynamic Bond Fund-Direct Plan-Quarterly Dividend</t>
  </si>
  <si>
    <t>Idfc  Government Securities Fund-  Investment Plan-Direct Plan-Annual Dividend</t>
  </si>
  <si>
    <t>Idfc  Government Securities Fund-  Investment Plan-Direct Plan-Dividend</t>
  </si>
  <si>
    <t>Idfc  Government Securities Fund-  Investment Plan-Direct Plan-Half Yearly Dividend</t>
  </si>
  <si>
    <t>Idfc  Government Securities Fund-  Investment Plan-Direct Plan-Quarterly Dividend</t>
  </si>
  <si>
    <t>Idfc  Government Securities Fund - Provident Fund -Direct Plan-Annual Dividend</t>
  </si>
  <si>
    <t>Idfc  Government Securities Fund - Provident Fund -Direct Plan-Quarterly Dividend</t>
  </si>
  <si>
    <t>Idfc  Government Securities Fund - Short Term -Direct Plan-Monthly Dividend</t>
  </si>
  <si>
    <t>Idfc  Government Securities Fund - Short Term -Direct Plan-Weekly Dividend</t>
  </si>
  <si>
    <t>Idfc  Imperial Equity Fund-Direct Plan-Dividend</t>
  </si>
  <si>
    <t>Idfc  Imperial Equity Fund-Regular Plan-Dividend</t>
  </si>
  <si>
    <t>Idfc  Infrastructure Fund-Direct Plan-Dividend</t>
  </si>
  <si>
    <t>Idfc  Infrastructure Fund-Regular Plan-Dividend</t>
  </si>
  <si>
    <t>Idfc  Money Manager Fund - Investment Plan -Direct Plan-Daily Dividend</t>
  </si>
  <si>
    <t>Idfc  Money Manager Fund - Investment Plan -Direct Plan-Monthly Dividend</t>
  </si>
  <si>
    <t>Idfc  Money Manager Fund - Investment Plan -Direct Plan-Periodic Dividend</t>
  </si>
  <si>
    <t>Idfc  Money Manager Fund - Investment Plan -Direct Plan-Quarterly Dividend</t>
  </si>
  <si>
    <t>Idfc  Money Manager Fund - Investment Plan -Direct Plan-Weekly Dividend</t>
  </si>
  <si>
    <t>Idfc  Money Manager Fund - Treasury Plan -Direct Plan-Daily Dividend</t>
  </si>
  <si>
    <t>Idfc  Money Manager Fund - Treasury Plan -Direct Plan-Monthly Dividend</t>
  </si>
  <si>
    <t>Idfc  Money Manager Fund - Treasury Plan -Direct Plan-Weekly Dividend</t>
  </si>
  <si>
    <t>Idfc  Monthly Income Plan-Direct Plan-Dividend</t>
  </si>
  <si>
    <t>Idfc  Monthly Income Plan-Direct Plan-Quarterly Dividend</t>
  </si>
  <si>
    <t>Idfc  Monthly Income Plan-Regular Plan-Dividend</t>
  </si>
  <si>
    <t>Idfc  Monthly Income Plan-Regular Plan-Quarterly Dividend</t>
  </si>
  <si>
    <t>Idfc  Nifty Fund-Direct Plan-Dividend</t>
  </si>
  <si>
    <t>Idfc  Nifty Fund-Regular Plan-Dividend</t>
  </si>
  <si>
    <t>Idfc  Premier Equity Fund-Direct Plan-Dividend</t>
  </si>
  <si>
    <t>Idfc  Premier Equity Fund-Regular Plan-Dividend</t>
  </si>
  <si>
    <t>Idfc - Ssif - Investment Plan - Regular Plan-Quarterly Dividend</t>
  </si>
  <si>
    <t>Idfc - Ssif - Investment Plan -Regular Plan- Annual Dividend</t>
  </si>
  <si>
    <t>Idfc - Ssif - Investment Plan -Regular Plan- Half Yearly Dividend</t>
  </si>
  <si>
    <t>Idfc - Ssif - Medium Term - Regular Plan-Daily Dividend Option</t>
  </si>
  <si>
    <t>Idfc - Ssif - Medium Term - Regular Plan-Fortnightly Dividend Option</t>
  </si>
  <si>
    <t>Idfc - Ssif - Medium Term - Regular Plan-Monthly Dividend Option</t>
  </si>
  <si>
    <t>Idfc - Ssif - Medium Term - Regular Plan-Quarterly Dividend Option</t>
  </si>
  <si>
    <t>Idfc - Ssif - Medium Term -Regular Plan- Bimonthly Dividend Option</t>
  </si>
  <si>
    <t>Idfc - Ssif - Short Term - Plan B - Fortnightly Dividend</t>
  </si>
  <si>
    <t>Idfc - Ssif - Short Term- Plan F Dividend</t>
  </si>
  <si>
    <t>Idfc - Ssif - St - Plan C  - Fortnightly Dividend</t>
  </si>
  <si>
    <t>Idfc - Ssif - St - Plan C  - Monthly Dividend</t>
  </si>
  <si>
    <t>Idfc - Ssif - St -Plan B - Monthly Dividend</t>
  </si>
  <si>
    <t>Idfc - Ssif - St -Plan D - Monthly Dividend</t>
  </si>
  <si>
    <t>Idfc - Ssif-St-Plan D- Fortnightly Dividend</t>
  </si>
  <si>
    <t>Idfc  Sterling Equity Fund -Regular Plan-Dividend</t>
  </si>
  <si>
    <t>Idfc  Sterling Equity Fund-Direct Plan-Dividend</t>
  </si>
  <si>
    <t>Idfc  Tax Advantage  (Elss) Fund-Direct Plan-Dividend</t>
  </si>
  <si>
    <t>Idfc  Tax Advantage  (Elss) Fund-Regular Plan-Dividend</t>
  </si>
  <si>
    <t>Idfc  Ultra Short Term Fund-Direct Plan-Daily Dividend</t>
  </si>
  <si>
    <t>Idfc  Ultra Short Term Fund-Direct Plan-Monthly Dividend</t>
  </si>
  <si>
    <t>Idfc  Ultra Short Term Fund-Direct Plan-Quarterly Dividend</t>
  </si>
  <si>
    <t>Idfc  Ultra Short Term Fund-Direct Plan-Weekly Dividend</t>
  </si>
  <si>
    <t>Idfc Arbitrage Fund - Plan B - Dividend</t>
  </si>
  <si>
    <t>Idfc Arbitrage Plus Fund -B-Dividend</t>
  </si>
  <si>
    <t>Idfc Banking Debt Fund-Direct Plan- Dividend Option</t>
  </si>
  <si>
    <t>Idfc Banking Debt Fund-Direct Plan- Fortnightly Dividend</t>
  </si>
  <si>
    <t>Idfc Banking Debt Fund-Direct Plan- Monthly Dividend</t>
  </si>
  <si>
    <t>Idfc Banking Debt Fund-Regular Plan- Dividend Option</t>
  </si>
  <si>
    <t>Idfc Banking Debt Fund-Regular Plan- Fortnightly Dividend</t>
  </si>
  <si>
    <t>Idfc Banking Debt Fund-Regular Plan- Monthly Dividend</t>
  </si>
  <si>
    <t>Idfc Banking Debt Fund-Regular Plan- Quarterly Dividend</t>
  </si>
  <si>
    <t>Idfc Cash Fund - Inst Plan B - Periodic Div</t>
  </si>
  <si>
    <t>Idfc Cash Fund - Plan A-Dividend (Weekly)</t>
  </si>
  <si>
    <t>Idfc Cash Fund - Plan B (G) (Institutional Plan)</t>
  </si>
  <si>
    <t>Idfc Cash Fund -Direct Plan -Daily Dividend</t>
  </si>
  <si>
    <t>Idfc Cash Fund -Direct Plan -Monthly Dividend</t>
  </si>
  <si>
    <t>Idfc Cash Fund -Direct Plan -Weekly Dividend</t>
  </si>
  <si>
    <t>Idfc Cash Fund-Paln A-Monthly</t>
  </si>
  <si>
    <t>Idfc Cash Fund-Paln A-Periodic Dividend</t>
  </si>
  <si>
    <t>Idfc Cash Fund-Plan A-Dividend (Daily)</t>
  </si>
  <si>
    <t>Idfc Cf - Plan B - Dividend-Weekly</t>
  </si>
  <si>
    <t>Idfc Cf - Plan B-Daily-Dividend(Institutional Plan)</t>
  </si>
  <si>
    <t>Idfc Classic Equity Fund-Plan B- Dividend</t>
  </si>
  <si>
    <t>Idfc Dynamic Bond Fund - Annual Dividend</t>
  </si>
  <si>
    <t>Idfc Dynamic Bond Fund - Quarterly Dividend</t>
  </si>
  <si>
    <t>Idfc Dynamic Bond Fund - Regular Plan - Annual Dividend</t>
  </si>
  <si>
    <t>Idfc Dynamic Bond Fund - Regular Plan - Quarterly Dividend</t>
  </si>
  <si>
    <t>Idfc Dynamic Bond Fund -Regular Plan- Dividend</t>
  </si>
  <si>
    <t>Idfc Equity Fund -Plan B- Dividend</t>
  </si>
  <si>
    <t>Idfc Government Securities Fund - Ip - Regular Plan - Annual Dividend</t>
  </si>
  <si>
    <t>Idfc Government Securities Fund - Ip - Regular Plan - Half Yearly Dividend</t>
  </si>
  <si>
    <t>Dsp Blackrock Income Opportunities Fund - Institutional Plan - Quarterly Dividend</t>
  </si>
  <si>
    <t>Dsp Blackrock Income Opportunities Fund - Institutional Plan-Daily Dividend Reinvest</t>
  </si>
  <si>
    <t>Dsp Blackrock Income Opportunities Fund - Institutional Plan-Dividend</t>
  </si>
  <si>
    <t>Dsp Blackrock Income Opportunities Fund - Institutional Plan-Weekly Dividend Reinvest</t>
  </si>
  <si>
    <t>Dsp Blackrock Income Opportunities Fund - Regular Plan - Monthly Dividend</t>
  </si>
  <si>
    <t>Dsp Blackrock Income Opportunities Fund - Regular Plan - Quarterly Dividend</t>
  </si>
  <si>
    <t>Dsp Blackrock Income Opportunities Fund - Regular Plan -Daily Dividend</t>
  </si>
  <si>
    <t>Dsp Blackrock Income Opportunities Fund - Regular Plan -Dividend</t>
  </si>
  <si>
    <t>Dsp Blackrock Income Opportunities Fund - Regular Plan -Weekly Dividend</t>
  </si>
  <si>
    <t>Dsp Blackrock India T.I.G.E.R. Fund - Direct Plan - Dividend</t>
  </si>
  <si>
    <t>Dsp Blackrock India T.I.G.E.R. Fund - Institutional Plan - Dividend</t>
  </si>
  <si>
    <t>Dsp Blackrock India T.I.G.E.R. Fund - Regular Plan - Dividend</t>
  </si>
  <si>
    <t>Dsp Blackrock Liquidity Fund - Direct Plan - Daily Dividend</t>
  </si>
  <si>
    <t>Dsp Blackrock Liquidity Fund - Direct Plan - Weekly Dividend</t>
  </si>
  <si>
    <t>Dsp Blackrock Liquidity Fund - Regular Plan - Daily Dividend</t>
  </si>
  <si>
    <t>Dsp Blackrock Liquidity Fund - Regular Plan Weekly Dividend</t>
  </si>
  <si>
    <t>Dsp Blackrock Liquidity Fund- Institutional Plan-Daily Dividend</t>
  </si>
  <si>
    <t>Dsp Blackrock Liquidity Fund- Institutional Plan-Weekly Dividend</t>
  </si>
  <si>
    <t>Dsp Blackrock Micro Cap Fund - Direct Plan - Dividend</t>
  </si>
  <si>
    <t>Dsp Blackrock Micro Cap Fund - Regular - Dividend</t>
  </si>
  <si>
    <t>Dsp Blackrock Mip Fund - Direct Plan - Monthly Dividend</t>
  </si>
  <si>
    <t>Dsp Blackrock Mip Fund - Direct Plan - Quarterly Dividend</t>
  </si>
  <si>
    <t>Dsp Blackrock Mip Fund - Regular Plan - Monthly Dividend</t>
  </si>
  <si>
    <t>Dsp Blackrock Mip Fund - Regular Plan - Quarterly Dividend</t>
  </si>
  <si>
    <t>Dsp Blackrock Money Manager Fund - Direct Plan - Daily Dividend</t>
  </si>
  <si>
    <t>Dsp Blackrock Money Manager Fund - Direct Plan - Dividend</t>
  </si>
  <si>
    <t>Dsp Blackrock Money Manager Fund - Direct Plan - Monthly Dividend</t>
  </si>
  <si>
    <t>Dsp Blackrock Money Manager Fund - Direct Plan - Weekly Dividend</t>
  </si>
  <si>
    <t>Dsp Blackrock Money Manager Fund - Institutional Plan - Daily Dividend Reinvest</t>
  </si>
  <si>
    <t>Dsp Blackrock Money Manager Fund - Institutional Plan - Monthly Dividend</t>
  </si>
  <si>
    <t>Dsp Blackrock Money Manager Fund - Institutional Plan - Weekly Dividend</t>
  </si>
  <si>
    <t>Dsp Blackrock Money Manager Fund - Regular Plan - Daily Dividend Reinvest</t>
  </si>
  <si>
    <t>Dsp Blackrock Money Manager Fund - Regular Plan - Monthly Dividend</t>
  </si>
  <si>
    <t>Dsp Blackrock Money Manager Fund - Regular Plan - Weekly Dividend Reinvest</t>
  </si>
  <si>
    <t>Dsp Blackrock Money Manager Fund - Regular Plan -Dividend Payout</t>
  </si>
  <si>
    <t>Dsp Blackrock Natural Resources And New Energy Fund - Direct Plan - Dividend</t>
  </si>
  <si>
    <t>Dsp Blackrock Natural Resources And New Energy Fund - Regular Plan - Dividend</t>
  </si>
  <si>
    <t>Dsp Blackrock Opportunities Fund - Direct Plan - Dividend</t>
  </si>
  <si>
    <t>Dsp Blackrock Opportunities Fund - Institutional Plan - Dividend</t>
  </si>
  <si>
    <t>Dsp Blackrock Opportunities Fund-Regular Plan - Dividend</t>
  </si>
  <si>
    <t>Dsp Blackrock Short Term Fund - Direct Plan - Dividend</t>
  </si>
  <si>
    <t>Dsp Blackrock Short Term Fund - Direct Plan - Monthly Dividend</t>
  </si>
  <si>
    <t>Dsp Blackrock Short Term Fund - Direct Plan - Weekly Dividend</t>
  </si>
  <si>
    <t>Dsp Blackrock Short Term Fund- Regular Plan - Regular Plan -Weekly Dividend</t>
  </si>
  <si>
    <t>Dsp Blackrock Short Term Fund-Monthly Dividend</t>
  </si>
  <si>
    <t>Dsp Blackrock Short Term Fund-Regular Plan - Dividend</t>
  </si>
  <si>
    <t>Dsp Blackrock Small And Mid Cap Fund - Direct Plan - Dividend</t>
  </si>
  <si>
    <t>Dsp Blackrock Small And Mid Cap Fund - Regular Plan - Dividend</t>
  </si>
  <si>
    <t>Dsp Blackrock Strategic Bond Fund - Direct Plan - Daily Dividend</t>
  </si>
  <si>
    <t>Dsp Blackrock Strategic Bond Fund - Direct Plan - Dividend</t>
  </si>
  <si>
    <t>Dsp Blackrock Strategic Bond Fund - Direct Plan - Monthly Dividend</t>
  </si>
  <si>
    <t>Dsp Blackrock Strategic Bond Fund - Direct Plan - Weekly Dividend</t>
  </si>
  <si>
    <t>Dsp Blackrock Strategic Bond Fund - Institutional Plan - Daily Dividend</t>
  </si>
  <si>
    <t>Dsp Blackrock Strategic Bond Fund - Institutional Plan - Dividend</t>
  </si>
  <si>
    <t>Dsp Blackrock Strategic Bond Fund - Institutional Plan - Monthly Dividend</t>
  </si>
  <si>
    <t>Dsp Blackrock Strategic Bond Fund - Institutional Plan - Weekly Dividend</t>
  </si>
  <si>
    <t>Dsp Blackrock Strategic Bond Fund - Regular Plan - Daily Dividend</t>
  </si>
  <si>
    <t>Dsp Blackrock Strategic Bond Fund - Regular Plan - Dividend</t>
  </si>
  <si>
    <t>Dsp Blackrock Strategic Bond Fund - Regular Plan - Monthly Dividend</t>
  </si>
  <si>
    <t>Dsp Blackrock Strategic Bond Fund - Regular Plan - Weekly Dividend</t>
  </si>
  <si>
    <t>Dsp Blackrock Tax Saver Fund - Direct Plan - Dividend</t>
  </si>
  <si>
    <t>Dsp Blackrock Tax Saver Fund - Regular Plan - Dividend</t>
  </si>
  <si>
    <t>Dsp Blackrock Technology.Com   Fund - Regular Plan - Dividend</t>
  </si>
  <si>
    <t>Dsp Blackrock Technology.Com Fund - Direct Plan - Dividend</t>
  </si>
  <si>
    <t>Dsp Blackrock Top 100 Equity Fund - Direct Plan - Dividend</t>
  </si>
  <si>
    <t>Dsp Blackrock Top 100 Equity Fund - Institutional  Plan - Dividend</t>
  </si>
  <si>
    <t>Dsp Blackrock Top 100 Equity Fund - Regular Plan -  Dividend</t>
  </si>
  <si>
    <t>Dsp Blackrock Treasury Bill Fund - Direct Plan - Dividend</t>
  </si>
  <si>
    <t>Dsp Blackrock Treasury Bill Fund - Direct Plan - Monthly Dividend</t>
  </si>
  <si>
    <t>Dsp Blackrock Treasury Bill Fund - Regular Plan - Dividend</t>
  </si>
  <si>
    <t>Dsp Blackrock Treasury Bill Fund - Regular Plan - Monthly Dividend</t>
  </si>
  <si>
    <t>Dsp Blackrock Us Flexible Equity Fund - Direct Plan - Dividend</t>
  </si>
  <si>
    <t>Dsp Blackrock Us Flexible Equity Fund - Regular Plan - Dividend  Option</t>
  </si>
  <si>
    <t>Dsp Blackrock World Agriculture Fund - Direct Plan - Dividend</t>
  </si>
  <si>
    <t>Dsp Blackrock World Agriculture Fund - Regular Plan - Dividend</t>
  </si>
  <si>
    <t>Dsp Blackrock World Energy Fund - Direct Plan - Dividend</t>
  </si>
  <si>
    <t>Dsp Blackrock World Energy Fund - Regular Plan - Dividend</t>
  </si>
  <si>
    <t>Dsp Blackrock World Gold Fund - Direct Plan - Dividend</t>
  </si>
  <si>
    <t>Dsp Blackrock World Gold Fund - Regular Plan - Dividend</t>
  </si>
  <si>
    <t>Dsp Blackrock World Mining Fund - Direct Plan - Dividend</t>
  </si>
  <si>
    <t>Dsp Blackrock World Mining Fund - Institutional Plan - Dividend</t>
  </si>
  <si>
    <t>Dsp Blackrock World Mining Fund - Regular Plan - Dividend</t>
  </si>
  <si>
    <t>Dws Alpha Equity Fund - Direct Plan - Dividend</t>
  </si>
  <si>
    <t>Dws Alpha Equity Fund  Regular Plan Bonus Option</t>
  </si>
  <si>
    <t>Dws Alpha Equity Fund Reg Plan-Dividend</t>
  </si>
  <si>
    <t>Dws Alpha Equity Fund Wealth Plan -Dividend Option</t>
  </si>
  <si>
    <t>Dws Banking And Psu Debt Fund- Direct Plan-  Quarterly Bonus</t>
  </si>
  <si>
    <t>Dws Banking And Psu Debt Fund- Direct Plan-  Regular Bonus</t>
  </si>
  <si>
    <t>Dws Banking And Psu Debt Fund- Direct Plan- Monthly Dividend</t>
  </si>
  <si>
    <t>Dws Banking And Psu Debt Fund- Direct Plan- Weekly Dividend</t>
  </si>
  <si>
    <t>Dws Banking And Psu Debt Fund- Regular Plan- Monthly Dividend</t>
  </si>
  <si>
    <t>Dws Banking And Psu Debt Fund- Regular Plan- Quarterly Bonus</t>
  </si>
  <si>
    <t>Dws Banking And Psu Debt Fund- Regular Plan- Regular Bonus</t>
  </si>
  <si>
    <t>Dws Banking And Psu Debt Fund- Regular Plan- Weekly Dividend</t>
  </si>
  <si>
    <t>Dws Cash Opportunities Fund - Direct Plan - Daily Dividend</t>
  </si>
  <si>
    <t>Dws Cash Opportunities Fund - Direct Plan - Fortnightly Dividend</t>
  </si>
  <si>
    <t>Dws Cash Opportunities Fund - Direct Plan - Monthly Bonus</t>
  </si>
  <si>
    <t>Dws Cash Opportunities Fund - Direct Plan - Monthly Dividend</t>
  </si>
  <si>
    <t>Dws Cash Opportunities Fund - Direct Plan - Quarterly Dividend</t>
  </si>
  <si>
    <t>Dws Cash Opportunities Fund - Direct Plan - Weekly Dividend</t>
  </si>
  <si>
    <t>Dws Cash Opportunities Fund Institutional - Monthly Div</t>
  </si>
  <si>
    <t>Dws Cash Opportunities Fund Institutional -Fortnightly</t>
  </si>
  <si>
    <t>Dws Cash Opportunities Fund Institutional -Gr</t>
  </si>
  <si>
    <t>Dws Cash Opportunities Fund Institutional -Weekly</t>
  </si>
  <si>
    <t>Dws Cash Opportunities Fund Institutional-Daily</t>
  </si>
  <si>
    <t>Dws Cash Opportunities Fund Reg Annual Div Option</t>
  </si>
  <si>
    <t>Ing Midcap Fund-Dividend Option</t>
  </si>
  <si>
    <t>Ing Mip Fund - Direct Plan - Annual Dividend Option</t>
  </si>
  <si>
    <t>Ing Mip Fund - Direct Plan - Half Yearly Dividend Option</t>
  </si>
  <si>
    <t>Ing Mip Fund - Direct Plan - Monthly Dividend Option</t>
  </si>
  <si>
    <t>Ing Mip Fund - Direct Plan - Quarterly Dividend Option</t>
  </si>
  <si>
    <t>Ing Mip Fund-Annual Dividend Option</t>
  </si>
  <si>
    <t>Ing Mip Fund-Half Yearly Dividend Option</t>
  </si>
  <si>
    <t>Ing Mip Fund-Monthly Dividend Option</t>
  </si>
  <si>
    <t>Ing Mip Fund-Quarterly Dividend Option</t>
  </si>
  <si>
    <t>Ing Multi Manager Equity Fund - Direct Plan - Option A Dividend Option</t>
  </si>
  <si>
    <t>Ing Multi Manager Equity Fund - Option A- Dividend(Payout And Reinvestment)</t>
  </si>
  <si>
    <t>Ing Short Term Income Fund - Direct Plan - Dividend Option</t>
  </si>
  <si>
    <t>Ing Short Term Income Fund -Dividend Option</t>
  </si>
  <si>
    <t>Ing Tax Savings Fund - Direct Plan - Bonus Option</t>
  </si>
  <si>
    <t>Ing Tax Savings Fund - Direct Plan - Dividend Option</t>
  </si>
  <si>
    <t>Ing Tax Savings Fund-Bonus Option</t>
  </si>
  <si>
    <t>Ing Tax Savings Fund-Dividend Option</t>
  </si>
  <si>
    <t>Ing Treasury Advantage Fund - Institutional Daily Dividend Option</t>
  </si>
  <si>
    <t>Ing Treasury Advantage Fund - Institutional Monthly Dividend Option</t>
  </si>
  <si>
    <t>Ing Treasury Advantage Fund - Institutional Plan - Direct Plan - Daily Dividend Option</t>
  </si>
  <si>
    <t>Ing Treasury Advantage Fund - Institutional Plan - Direct Plan - Monthly Dividend Option</t>
  </si>
  <si>
    <t>Ing Treasury Advantage Fund - Institutional Plan - Direct Plan - Quarterly Dividend Option</t>
  </si>
  <si>
    <t>Ing Treasury Advantage Fund - Institutional Plan - Direct Plan - Weekly Dividend Option</t>
  </si>
  <si>
    <t>Ing Treasury Advantage Fund - Institutional Quarterly Dividend Option</t>
  </si>
  <si>
    <t>Ing Treasury Advantage Fund - Institutional Weekly Dividend Option</t>
  </si>
  <si>
    <t>Ing Treasury Advantage Fund - Regular Daily Dividend Option</t>
  </si>
  <si>
    <t>Ing Treasury Advantage Fund - Regular Monthly Dividend Option</t>
  </si>
  <si>
    <t>Ing Treasury Advantage Fund - Regular Quarterly Dividend Option</t>
  </si>
  <si>
    <t>Ing Treasury Advantage Fund - Regular Weekly Dividend Option</t>
  </si>
  <si>
    <t>Jm Arbitrage Advantage Fund (Direct) - Dividend Option</t>
  </si>
  <si>
    <t>Jm Arbitrage Advantage Fund-Dividend</t>
  </si>
  <si>
    <t>Jm Balanced Fund (Direct) - Dividend Option</t>
  </si>
  <si>
    <t>Jm Balanced Fund-Dividend</t>
  </si>
  <si>
    <t>Jm Basic Fund - Dividend Option</t>
  </si>
  <si>
    <t>Jm Basic Fund (Direct) - Dividend Option</t>
  </si>
  <si>
    <t>Jm Core 11 Fund - Dividend Option</t>
  </si>
  <si>
    <t>Jm Core 11 Fund (Direct) - Dividend Option</t>
  </si>
  <si>
    <t>Jm Emerging Leaders Fund-Dividend</t>
  </si>
  <si>
    <t>Jm Equity Fund (Direct) - Dividend Option</t>
  </si>
  <si>
    <t>Jm Equity Fund-Dividend</t>
  </si>
  <si>
    <t>Jm Floater Fund - Long Term Plan - Premium Plan - Daily Dividend Option</t>
  </si>
  <si>
    <t>Jm Floater Fund - Long Term Plan - Premium Plan - Dividend Option</t>
  </si>
  <si>
    <t>Jm Floater Fund - Long Term Plan - Premium Plan - Weekly Dividend Option</t>
  </si>
  <si>
    <t>Jm Floater Fund - Long Term Plan - Regular Plan - Daily Dividend Option</t>
  </si>
  <si>
    <t>Jm Floater Fund - Long Term Plan - Regular Plan - Dividend Option</t>
  </si>
  <si>
    <t>Jm Floater Fund - Long Term Plan - Regular Plan - Weekly Dividend Option</t>
  </si>
  <si>
    <t>Jm Floater Fund - Short Term Plan-Dividend Option</t>
  </si>
  <si>
    <t>Jm Floater Long Term Fund - (Direct)  - Daily Dividend Option</t>
  </si>
  <si>
    <t>Jm Floater Long Term Fund - (Direct) - Bonus Option-Principal Units</t>
  </si>
  <si>
    <t>Jm Floater Long Term Fund - (Direct) - Dividend Option</t>
  </si>
  <si>
    <t>Jm Floater Long Term Fund - (Direct) - Weekly Dividend Option</t>
  </si>
  <si>
    <t>Jm Floater Long Term Fund - Bonus Option-Principal Units</t>
  </si>
  <si>
    <t>Jm Floater Short Term Fund - Bonus Option - Principal Units</t>
  </si>
  <si>
    <t>Jm Floater Short Term Fund (Direct) - Bonus Option - Principal Units</t>
  </si>
  <si>
    <t>Jm Floater Short Term Fund (Direct) - Daily Dividend Option</t>
  </si>
  <si>
    <t>Jm G-Sec Fund - (Direct)  - Dividend Option</t>
  </si>
  <si>
    <t>Jm G-Sec Fund - (Direct) - Bonus Option - Bonus Option - Principal Units</t>
  </si>
  <si>
    <t>Jm G-Sec Fund-Regular Plan-Dividend</t>
  </si>
  <si>
    <t>Jm High Liquidity - Bonus Option</t>
  </si>
  <si>
    <t>Jm High Liquidity Daily Dividend Plan</t>
  </si>
  <si>
    <t>Jm High Liquidity Fund (Direct)  - Weekly Dividend Option</t>
  </si>
  <si>
    <t>Jm High Liquidity Fund (Direct) - Bonus Option - Bonus Option - Principal Units</t>
  </si>
  <si>
    <t>Jm High Liquidity Fund (Direct) - Bonus Option - Principal Units</t>
  </si>
  <si>
    <t>Jm High Liquidity Fund (Direct) - Daily Dividend Option</t>
  </si>
  <si>
    <t>Jm High Liquidity Fund (Direct) - Quarterly Dividend Option</t>
  </si>
  <si>
    <t>Jm High Liquidity Fund-- Institutional Plan - Dividend</t>
  </si>
  <si>
    <t>Jm High Liquidity Fund-- Premium Plan - Daily Dividend Option</t>
  </si>
  <si>
    <t>Jm High Liquidity Fund-- Quarterly Dividend</t>
  </si>
  <si>
    <t>Jm High Liquidity Fund-Dividend</t>
  </si>
  <si>
    <t>Jm High Liquidity Fund-Institutional Plan - Daily Dividend</t>
  </si>
  <si>
    <t>Jm High Liquidity Fund-Super Institutional Plan- Daily Dividend</t>
  </si>
  <si>
    <t>Jm High Liquidity Fund-Super Institutional Plan- Weekly  Dividend</t>
  </si>
  <si>
    <t>Jm Income Fund (Direct) - Bonus Option - Principal Units</t>
  </si>
  <si>
    <t>Jm Income Fund (Direct) - Dividend Option</t>
  </si>
  <si>
    <t>Jm Income Fund-Dividend</t>
  </si>
  <si>
    <t>Jm Mip Fund (Direct) - Dividend Option - Annual Dividend</t>
  </si>
  <si>
    <t>Jm Mip Fund (Direct) - Dividend Option - Quarterly Dividend</t>
  </si>
  <si>
    <t>Jm Mip Fund (Direct)- Dividend Option - Monthly Dividend</t>
  </si>
  <si>
    <t>Jm Mip Fund-Annual Dividend</t>
  </si>
  <si>
    <t>Jm Mip Fund-Monthly Dividend</t>
  </si>
  <si>
    <t>Jm Mip Fund-Quarterly Dividend</t>
  </si>
  <si>
    <t>Jm Money Manager Fund - Regular Plan - Bonus Option - Principal Units</t>
  </si>
  <si>
    <t>Jm Money Manager Fund - Regular Plan - Dividend Option - Daily Dividend</t>
  </si>
  <si>
    <t>Jm Money Manager Fund - Regular Plan - Dividend Option - Fortnightly</t>
  </si>
  <si>
    <t>Jm Money Manager Fund - Regular Plan - Dividend Option - Weekly Dividend</t>
  </si>
  <si>
    <t>Jm Money Manager Fund - Regular Plan (Direct) - Bonus Option - Principal Units</t>
  </si>
  <si>
    <t>Jm Money Manager Fund - Regular Plan (Direct) - Fortnightly Dividend Option</t>
  </si>
  <si>
    <t>Jm Money Manager Fund - Regular Plan (Direct) -Daily Dividend Option</t>
  </si>
  <si>
    <t>Jm Money Manager Fund - Regular Plan (Direct) -Weekly Dividend Option</t>
  </si>
  <si>
    <t>Jm Money Manager Fund - Super Plan - Bonus Option - Principal Units</t>
  </si>
  <si>
    <t>Jm Money Manager Fund - Super Plan - Dividend Option - Daily Dividend</t>
  </si>
  <si>
    <t>Jm Money Manager Fund - Super Plan - Dividend Option - Fortnightly</t>
  </si>
  <si>
    <t>Jm Money Manager Fund - Super Plan - Dividend Option - Weekly Dividend</t>
  </si>
  <si>
    <t>Jm Money Manager Fund - Super Plan (Direct) - Bonus Option - Principal Units</t>
  </si>
  <si>
    <t>Jm Money Manager Fund - Super Plan (Direct) - Daily Dividend Option</t>
  </si>
  <si>
    <t>Jm Money Manager Fund - Super Plan (Direct) - Fortnightly Dividend Option</t>
  </si>
  <si>
    <t>Jm Money Manager Fund - Super Plan (Direct) - Weekly Dividend Option</t>
  </si>
  <si>
    <t>Jm Money Manager Fund - Super Plus Plan - Bonus Option - Principal Units</t>
  </si>
  <si>
    <t>Jm Money Manager Fund - Super Plus Plan - Dividend Option - Daily Dividend</t>
  </si>
  <si>
    <t>Jm Money Manager Fund - Super Plus Plan - Dividend Option - Fortnightly</t>
  </si>
  <si>
    <t>Jm Money Manager Fund - Super Plus Plan - Dividend Option - Weekly Dividend</t>
  </si>
  <si>
    <t>Jm Money Manager Fund - Super Plus Plan (Direct) - Bonus Option - Principal Units</t>
  </si>
  <si>
    <t>Jm Money Manager Fund - Super Plus Plan (Direct) - Daily Dividend Option</t>
  </si>
  <si>
    <t>Jm Money Manager Fund - Super Plus Plan (Direct) - Fortnightly Dividend Option</t>
  </si>
  <si>
    <t>Jm Money Manager Fund - Super Plus Plan (Direct) - Weekly Dividend Option</t>
  </si>
  <si>
    <t>Jm Multi Strategy Fund - Dividend Option</t>
  </si>
  <si>
    <t>Jm Multi Strategy Fund (Direct) - Dividend Option</t>
  </si>
  <si>
    <t>Jm Short Term Fund (Direct) - Daily Dividend Option</t>
  </si>
  <si>
    <t>Jm Short Term Fund (Direct) - Dividend Option</t>
  </si>
  <si>
    <t>Jm Short Term Fund..-- Institutional Plan - Dividend</t>
  </si>
  <si>
    <t>Jm Short Term Fund.. --Institutional Plan Daily Dividend</t>
  </si>
  <si>
    <t>Jm Short Term Fund.. --Regular Plan Daily Dividend</t>
  </si>
  <si>
    <t>Jm Short Term Fund..-Dividend Plan</t>
  </si>
  <si>
    <t>Jm Tax Gain Fund - Dividend Option</t>
  </si>
  <si>
    <t>Jm Tax Gain Fund (Direct) - Dividend Option</t>
  </si>
  <si>
    <t>Jpmorgan India Active Bond Fund - Institutional Plan - Dividend Option</t>
  </si>
  <si>
    <t>Jpmorgan India Active Bond Fund - Retail Plan - Annual Dividend Option</t>
  </si>
  <si>
    <t>Jpmorgan India Active Bond Fund - Retail Plan - Bonus Option</t>
  </si>
  <si>
    <t>Jpmorgan India Active Bond Fund - Retail Plan - Dividend Option</t>
  </si>
  <si>
    <t>Jpmorgan India Equity Fund - Direct Plan - Dividend Option</t>
  </si>
  <si>
    <t>Jpmorgan India Equity Fund - Regular Plan - Dividend Option</t>
  </si>
  <si>
    <t>Jpmorgan India Liquid Fund - Direct Plan - Daily Dividend Option</t>
  </si>
  <si>
    <t>Jpmorgan India Liquid Fund - Direct Plan - Monthly Dividend Option</t>
  </si>
  <si>
    <t>Dws Ultra Short Term Fund- Dividend Plan - Dialy Dividend</t>
  </si>
  <si>
    <t>Dws Ultra Short Term Fund- Dividend Plan - Monthly Dividend</t>
  </si>
  <si>
    <t>Dws Ultra Short Term Fund- Dividend Plan - Weekly Dividend</t>
  </si>
  <si>
    <t>Dws Ultra Short Term Fund Inst Annual Dividend Option</t>
  </si>
  <si>
    <t>Dws Ultra Short Term Fund- Inst Plan - Daily Dividend</t>
  </si>
  <si>
    <t>Dws Ultra Short Term Fund- Inst Plan - Dividend</t>
  </si>
  <si>
    <t>Dws Ultra Short Term Fund- Inst Plan - Monthly Dividend</t>
  </si>
  <si>
    <t>Dws Ultra Short Term Fund- Inst Plan - Weekly Dividend</t>
  </si>
  <si>
    <t>Dws Ultra Short Term Fund Inst Quarterly Dividend</t>
  </si>
  <si>
    <t>Dws Ultra Short Term Fund Premium Plus Annual Dividend Option</t>
  </si>
  <si>
    <t>Dws Ultra Short Term Fund Premium Plus Daily Dividend</t>
  </si>
  <si>
    <t>Dws Ultra Short Term Fund Premium Plus Quarterly Div Option</t>
  </si>
  <si>
    <t>Dws Ultra Short Term Fund Premium Plus Weekly Dividend</t>
  </si>
  <si>
    <t>Dws Ultra Short Term Fund Regular Plan Bonus Option</t>
  </si>
  <si>
    <t>Dws Ultra Short Term Fund-Institutional Plan- Monthly Bonus Option</t>
  </si>
  <si>
    <t>Dws Ultra Short Term Fund-Institutional Plan- Regular Bonus Option</t>
  </si>
  <si>
    <t>Dws Ultra Short Term Reg Annual Div</t>
  </si>
  <si>
    <t>Dws Ultra Short Term Reg Qrtly Div</t>
  </si>
  <si>
    <t>Edelweiss Elss Fund - Direct Plan-Dividend Option</t>
  </si>
  <si>
    <t>Edelweiss Elss Fund - Dividend Option</t>
  </si>
  <si>
    <t>Escorts Gilt Plan-Dividend Option</t>
  </si>
  <si>
    <t>Escorts Gilt Plan-Dividend Option-Direct Plan</t>
  </si>
  <si>
    <t>Escorts Mutual Fund Unclaimed Dundee Psu Bond Fund-Annual Dividend</t>
  </si>
  <si>
    <t>Escorts Mutual Fund Unclaimed Dundee Psu Bond Fund-Appreciation</t>
  </si>
  <si>
    <t>Escorts Mutual Fund Unclaimed Dundee Psu Bond Fund-Half Yearly Dividend</t>
  </si>
  <si>
    <t>Escorts Mutual Fund Unclaimed Dundee Psu Bond Fund-Monthly Dividend</t>
  </si>
  <si>
    <t>Escorts Mutual Fund Unclaimed Dundee Psu Bond Fund-Quarterly Dividend</t>
  </si>
  <si>
    <t>Franklin Fmcg Fund - Dividend</t>
  </si>
  <si>
    <t>Franklin India Flexi Cap Fund - Direct - Dividend</t>
  </si>
  <si>
    <t>Franklin India Index Fund - Bse Plan - Dividend Plan</t>
  </si>
  <si>
    <t>Franklin India Index Fund Bse Plan - Direct - Dividend</t>
  </si>
  <si>
    <t>Franklin India Index Fund Nifty Plan - Direct - Dividend</t>
  </si>
  <si>
    <t>Franklin India Opportunities Fund - Direct - Dividend</t>
  </si>
  <si>
    <t>Franklin India Prima Fund - Direct - Dividend</t>
  </si>
  <si>
    <t>Franklin India Prima Plus - Direct - Dividend</t>
  </si>
  <si>
    <t>Franklin India Taxshield - Direct - Dividend</t>
  </si>
  <si>
    <t>Franklin Infotech Fund - Direct - Dividend</t>
  </si>
  <si>
    <t>Ft India Balanced Fund - Direct - Dividend</t>
  </si>
  <si>
    <t>Ft India Balanced Fund-Dividend Plan</t>
  </si>
  <si>
    <t>Ft India Dynamic Pe Ratio Fund Of Funds - Direct - Dividend</t>
  </si>
  <si>
    <t>Ft India Dynamic Pe Ratio Fund Of Funds-Dividend</t>
  </si>
  <si>
    <t>Ft India Feeder - Franklin U.S. Opportunities Fund - Dividend</t>
  </si>
  <si>
    <t>Ft India Feeder - Franklin Us Opportunities Fund - Direct - Dividend</t>
  </si>
  <si>
    <t>Ft India Life Stage Fund Of Funds - The 20S Plan - Direct - Dividend</t>
  </si>
  <si>
    <t>Ft India Life Stage Fund Of Funds - The 20S Plan (D)</t>
  </si>
  <si>
    <t>Ft India Life Stage Fund Of Funds - The 20S Plan (G)</t>
  </si>
  <si>
    <t>Ft India Life Stage Fund Of Funds - The 30S Plan - Direct - Dividend</t>
  </si>
  <si>
    <t>Ft India Life Stage Fund Of Funds - The 30S Plan (D)</t>
  </si>
  <si>
    <t>Ft India Life Stage Fund Of Funds - The 30S Plan (G)</t>
  </si>
  <si>
    <t>Ft India Life Stage Fund Of Funds - The 40S Plan - Direct - Dividend</t>
  </si>
  <si>
    <t>Ft India Life Stage Fund Of Funds - The 40S Plan (D)</t>
  </si>
  <si>
    <t>Ft India Life Stage Fund Of Funds - The 40S Plan (G)</t>
  </si>
  <si>
    <t>Ft India Life Stage Fund Of Funds - The 50+S Plan (D)</t>
  </si>
  <si>
    <t>Ft India Life Stage Fund Of Funds - The 50+S Plan (G)</t>
  </si>
  <si>
    <t>Ft India Life Stage Fund Of Funds - The 50S Plus - Direct - Dividend</t>
  </si>
  <si>
    <t>Ft India Life Stage Fund Of Funds - The 50S Plus Flo (Gro)</t>
  </si>
  <si>
    <t>Ft India Life Stage Fund Of Funds - The 50S Plus Floating Rate Plan - Direct - Dividend</t>
  </si>
  <si>
    <t>Ft India Life Stage Fund Of Funds The 50S Plus Flo (Div)</t>
  </si>
  <si>
    <t>Ft India Monthly Income Plan - Direct - Bonus</t>
  </si>
  <si>
    <t>Ft India Monthly Income Plan - Direct - Monthly Dividend</t>
  </si>
  <si>
    <t>Ft India Monthly Income Plan - Direct - Quarterly Dividend</t>
  </si>
  <si>
    <t>Ft India Monthly Income Plan-Monthly Bonus</t>
  </si>
  <si>
    <t>Ft India Monthly Income Plan-Monthly Dividend</t>
  </si>
  <si>
    <t>Ft India Monthly Income Plan-Quarterly Dividend</t>
  </si>
  <si>
    <t>Gfrf (Dividend - Weekly)</t>
  </si>
  <si>
    <t>Goldman Sachs Banking Index Exchange Traded Scheme (Gs Bank Bees)</t>
  </si>
  <si>
    <t>Goldman Sachs Cnx 500 Fund - Direct Plan - Dividend Option</t>
  </si>
  <si>
    <t>Goldman Sachs Cnx 500 Fund - Dividend Option</t>
  </si>
  <si>
    <t>Goldman Sachs Cnx Nifty Shariah Exchange Traded Scheme (Gs S&amp;P Shariah Bees)</t>
  </si>
  <si>
    <t>Goldman Sachs Gold Exchange Traded Scheme (Gs Gold Bees)</t>
  </si>
  <si>
    <t>Goldman Sachs Hang Seng Exchange Traded Scheme (Gs Hang Seng Bees)</t>
  </si>
  <si>
    <t>Goldman Sachs India Equity Fund Â€“ Direct Plan -Dividend Option</t>
  </si>
  <si>
    <t>Goldman Sachs Infrastructure Exchange Traded Scheme (Gs Infra Bees)</t>
  </si>
  <si>
    <t>Goldman Sachs Liquid Exchange Traded Scheme (Gs Liquid Bees)</t>
  </si>
  <si>
    <t>Goldman Sachs Nifty Exchange Traded Scheme (Gs Nifty Bees)</t>
  </si>
  <si>
    <t>Goldman Sachs Nifty Junior Exchange Traded Scheme (Gs Junior Bees)</t>
  </si>
  <si>
    <t>Goldman Sachs Psu Bank Exchange Traded Scheme (Gs Psu Bank Bees)</t>
  </si>
  <si>
    <t>Goldman Sachs Short Term Fund Â€“ Direct Plan - Dividend Reinvestment Option Â€“ Weekly Frequency</t>
  </si>
  <si>
    <t>Goldman Sachs Short Term Fund Â€“ Dividend Reinvestment Option Â€“ Daily Frequency</t>
  </si>
  <si>
    <t>Goldman Sachs Short Term Fund Â€“ Dividend Reinvestment Option Â€“ Weekly Frequency</t>
  </si>
  <si>
    <t>Goldman Sachs Short Term Fund Â€“Direct Plan - Dividend Reinvestment Option Â€“ Daily Frequency</t>
  </si>
  <si>
    <t>Hdfc  Long Term Advantage Fund - Dividend Option</t>
  </si>
  <si>
    <t>Hdfc Arbitrage Fund Retail Plan Dividend Option</t>
  </si>
  <si>
    <t>Hdfc Arbitrage Fund Retail Plan Quarterly Dividend Option</t>
  </si>
  <si>
    <t>Hdfc Arbitrage Fund Wholesale Plan Dividend Option</t>
  </si>
  <si>
    <t>Hdfc Arbitrage Fund Wholesale Plan Quarterly Dividend Option</t>
  </si>
  <si>
    <t>Hdfc Arbitrage Fund-Direct Plan - Dividend Quarterly Option</t>
  </si>
  <si>
    <t>Hdfc Balanced Fund - Dividend Option</t>
  </si>
  <si>
    <t>Hdfc Balanced Fund -Direct Plan - Dividend Option</t>
  </si>
  <si>
    <t>Hdfc Capital Builder Fund - Dividend Option</t>
  </si>
  <si>
    <t>Hdfc Capital Builder Fund -Direct Plan - Dividend Option</t>
  </si>
  <si>
    <t>Hdfc Cash Management Fund - Call Plan-Daily Dividend Plan</t>
  </si>
  <si>
    <t>Hdfc Cash Management Fund - Savings Plan-Daily Dividend Option</t>
  </si>
  <si>
    <t>Hdfc Cash Management Fund - Savings Plan-Weekly Dividend Option</t>
  </si>
  <si>
    <t>Hdfc Cash Management Fund Treasury Advantage - Retail Plan Daily Dividend Option</t>
  </si>
  <si>
    <t>Hdfc Cash Management Fund Treasury Advantage - Retail Plan Monthly Dividend Option</t>
  </si>
  <si>
    <t>Hdfc Cash Management Fund Treasury Advantage - Wholesale Plan Daily Dividend Option</t>
  </si>
  <si>
    <t>Hdfc Cash Management Fund Treasury Advantage - Wholesale Plan Monthly Dividend Option</t>
  </si>
  <si>
    <t>Hdfc Cash Management Fund Treasury Advantage - Wholesale Plan Weekly Dividend Option</t>
  </si>
  <si>
    <t>Hdfc Cash Management Fund Treasury Advantage -Retail Plan Weekly Dividend Option</t>
  </si>
  <si>
    <t>Hdfc Children Gift Fund-Investment</t>
  </si>
  <si>
    <t>Hdfc Children Gift Fund-Savings</t>
  </si>
  <si>
    <t>Hdfc Childrens Gift Fund Investment Plan-Direct Plan</t>
  </si>
  <si>
    <t>Hdfc Childrens Gift Fund Savings Plan-Direct Plan</t>
  </si>
  <si>
    <t>Hdfc Cm Call Plan -Direct Plan - Daily Dividend Option</t>
  </si>
  <si>
    <t>Hdfc Cm Savings -Direct Plan - Daily Dividend Option</t>
  </si>
  <si>
    <t>Hdfc Cm Savings -Direct Plan - Weekly Dividend Option</t>
  </si>
  <si>
    <t>Hdfc Cm Treasury Advantage Plan -Direct Plan - Retail Daily Dividend Option</t>
  </si>
  <si>
    <t>Hdfc Cm Treasury Advantage Plan -Direct Plan - Retail Monthly Dividend Option</t>
  </si>
  <si>
    <t>Hdfc Cm Treasury Advantage Plan -Direct Plan - Retail Weekly Dividend Option</t>
  </si>
  <si>
    <t>Hdfc Core &amp; Satellite Fund -Direct Plan - Dividend Option</t>
  </si>
  <si>
    <t>Hdfc Core And Satellite Fund - Dividend</t>
  </si>
  <si>
    <t>Hdfc Equity Fund - Dividend Option</t>
  </si>
  <si>
    <t>Hdfc Equity Fund -Direct Plan - Dividend Option</t>
  </si>
  <si>
    <t>Hdfc Floating Rate Income Fund Long -Direct Plan - Dividend Option</t>
  </si>
  <si>
    <t>Hdfc Floating Rate Income Fund Short -Direct Plan - Wholesale Daily Dividend Option</t>
  </si>
  <si>
    <t>Hdfc Floating Rate Income Fund Short -Direct Plan - Wholesale Monthly Dividend Option</t>
  </si>
  <si>
    <t>Hdfc Floating Rate Income Fund Short -Direct Plan - Wholesale Weekly Dividend Option</t>
  </si>
  <si>
    <t>Hdfc Floating Rate Income Fund-Long Term Plan-Dividend</t>
  </si>
  <si>
    <t>Hdfc Floating Rate Income Fund-Short Term Plan - Retail Option - Dividend - Daily</t>
  </si>
  <si>
    <t>Hdfc Floating Rate Income Fund-Short Term Plan - Retail Option - Dividend - Monthly</t>
  </si>
  <si>
    <t>Hdfc Floating Rate Income Fund-Short Term Plan - Retail Option - Dividend - Weekly</t>
  </si>
  <si>
    <t>Hdfc Floating Rate Income Fund-Short Term Plan - Wholesale Option - Dividend - Daily</t>
  </si>
  <si>
    <t>Hdfc Floating Rate Income Fund-Short Term Plan - Wholesale Option - Dividend - Monthly</t>
  </si>
  <si>
    <t>Hdfc Floating Rate Income Fund-Short Term Plan - Wholesale Option - Dividend - Weekly</t>
  </si>
  <si>
    <t>Hdfc Focused Large-Cap Fund -Direct Plan - Dividend Option</t>
  </si>
  <si>
    <t>Hdfc Focused Large-Cap Fund-Dividend</t>
  </si>
  <si>
    <t>Hdfc Gilt Fund Long Term Plan -Direct Plan - Dividend Option</t>
  </si>
  <si>
    <t>Hdfc Gilt Fund Short Term Plan -Direct Plan - Dividend Option</t>
  </si>
  <si>
    <t>Hdfc Gilt Fund-Long Term-Dividend</t>
  </si>
  <si>
    <t>Hdfc Gilt Fund-Short Term-Dividend</t>
  </si>
  <si>
    <t>Hdfc Gold Exchange Traded Fund</t>
  </si>
  <si>
    <t>Hdfc Gold Fund-Direct Plan</t>
  </si>
  <si>
    <t>Hdfc Hif Short Term -Direct Plan - Dividend Option</t>
  </si>
  <si>
    <t>Hdfc High Interest Fund - Short Term Plan-Dividend Option</t>
  </si>
  <si>
    <t>Hdfc Income Fund -Direct Plan - Dividend Option</t>
  </si>
  <si>
    <t>Hdfc Income Fund-Dividend</t>
  </si>
  <si>
    <t>Hdfc Index Fund Nifty Plan-Direct Plan</t>
  </si>
  <si>
    <t>Hdfc Index Fund Sensex Plan-Direct Plan</t>
  </si>
  <si>
    <t>Hdfc Index Fund Sensex Plus Plan-Direct Plan</t>
  </si>
  <si>
    <t>Hdfc Index Fund-Nifty Plan(Fv Rs 10.326)</t>
  </si>
  <si>
    <t>Hdfc Index Fundsensex Plan( Fv Rs 32.161)</t>
  </si>
  <si>
    <t>Hdfc Index Fund-Sensex Plus( Fv-Rs32.161)</t>
  </si>
  <si>
    <t>Hdfc Infrastructure Fund -Direct Plan - Dividend Option</t>
  </si>
  <si>
    <t>Hdfc Infrastructure Fund-Dividend Option</t>
  </si>
  <si>
    <t>Hdfc Liquid Fund -Direct Plan - Daily Dividend Option</t>
  </si>
  <si>
    <t>Hdfc Liquid Fund -Direct Plan - Monthly Dividend Option</t>
  </si>
  <si>
    <t>Hdfc Liquid Fund -Direct Plan - Weekly Dividend Option</t>
  </si>
  <si>
    <t>Hdfc Liquid Fund-Dividend - Daily</t>
  </si>
  <si>
    <t>Hdfc Liquid Fund-Dividend - Monthly</t>
  </si>
  <si>
    <t>Hdfc Liquid Fund-Dividend - Weekly</t>
  </si>
  <si>
    <t>Hdfc Liquid Fund-Premium Plan - Dividend-Daily</t>
  </si>
  <si>
    <t>Hdfc Liquid Fund-Premium Plan - Dividend-Weekly</t>
  </si>
  <si>
    <t>Hdfc Liquid Fund-Premium Plus Plan - Dividend-Weekly</t>
  </si>
  <si>
    <t>Hdfc Long Term Advantage Fund -Direct Plan - Dividend Option</t>
  </si>
  <si>
    <t>Hdfc Medium Term Opportunites Fund - Dividend Option</t>
  </si>
  <si>
    <t>Hdfc Medium Term Opportunities Fund -Direct Plan - Dividend Option</t>
  </si>
  <si>
    <t>Hdfc Mf Mip Ltp -Direct Plan - Monthly Dividend Option</t>
  </si>
  <si>
    <t>Hdfc Mf Mip Ltp -Direct Plan - Quarterly Dividend Option</t>
  </si>
  <si>
    <t>Hdfc Mf Mip Stp -Direct Plan - Monthly Dividend Option</t>
  </si>
  <si>
    <t>Hdfc Mf Mip Stp-Direct Plan - Quarterly Dividend Option</t>
  </si>
  <si>
    <t>Hdfc Mf Monthly Income Plan-Long Term Plan-Monthly Dividend Option</t>
  </si>
  <si>
    <t>Hdfc Mf Monthly Income Plan-Long Term Plan-Quarterly Dividend Option</t>
  </si>
  <si>
    <t>Hdfc Mf Monthly Income Plan-Short Term Plan-Monthly Dividend Option</t>
  </si>
  <si>
    <t>Hdfc Mf Monthly Income Plan-Short Term Plan-Quarterly Dividend Option</t>
  </si>
  <si>
    <t>Hdfc Mid Cap Opportunities Fund -Direct Plan - Dividend Option</t>
  </si>
  <si>
    <t>Hdfc Mid-Cap Opportunities Fund - Dividend Option</t>
  </si>
  <si>
    <t>Hdfc Multiple Yield Fund - Plan 2005-Dividend</t>
  </si>
  <si>
    <t>Hdfc Multiple Yield Fund -Direct Plan - Dividend Option</t>
  </si>
  <si>
    <t>Hdfc Multiple Yield Fund Plan 2005-Direct Plan - Dividend Option</t>
  </si>
  <si>
    <t>Hdfc Multiple Yield-Hdfc Multiple Yield - Dividend</t>
  </si>
  <si>
    <t>Hdfc Premier Multicap -Direct Plan - Dividend Option</t>
  </si>
  <si>
    <t>Hdfc Premier Multi-Cap Fund-Dividend</t>
  </si>
  <si>
    <t>Hdfc Prudence Fund - Dividend Option</t>
  </si>
  <si>
    <t>Hdfc Prudence Fund -Direct Plan - Dividend Option</t>
  </si>
  <si>
    <t>Hdfc Short Term Opportunities Fund - Dividend Option</t>
  </si>
  <si>
    <t>Hdfc Short Term Opportunities Fund -Direct Plan - Dividend Option</t>
  </si>
  <si>
    <t>Hdfc Short Term Plan -Direct Plan - Dividend Option</t>
  </si>
  <si>
    <t>Hdfc Short Term Plan-Dividend</t>
  </si>
  <si>
    <t>Hdfc Taxsaver -Direct Plan - Dividend Option</t>
  </si>
  <si>
    <t>Hdfc Taxsaver-Dividend Plan</t>
  </si>
  <si>
    <t>Hdfc Top 200 Fund - Dividend Option</t>
  </si>
  <si>
    <t>Hdfc Top 200 Fund -Direct Plan - Dividend Option</t>
  </si>
  <si>
    <t>Hsbc - Emerging Market Fund - Dividend Direct</t>
  </si>
  <si>
    <t>Hsbc - Small Cap Fund - Dividend Direct</t>
  </si>
  <si>
    <t>Hsbc Brazil Fund - Dividend Direct</t>
  </si>
  <si>
    <t>Hsbc Brazil Fund-Dividend</t>
  </si>
  <si>
    <t>Hsbc Cash Fund - Daily Dividend</t>
  </si>
  <si>
    <t>Hsbc Cash Fund - Daily Dividend Direct</t>
  </si>
  <si>
    <t>Hsbc Cash Fund - Dividend - Daily</t>
  </si>
  <si>
    <t>Hsbc Cash Fund - Dividend - Monthly</t>
  </si>
  <si>
    <t>Hsbc Cash Fund - Dividend - Weekly</t>
  </si>
  <si>
    <t>Hsbc Cash Fund - Inst. - Dividend - Daily</t>
  </si>
  <si>
    <t>Hsbc Cash Fund - Inst. - Dividend - Monthly</t>
  </si>
  <si>
    <t>Hsbc Cash Fund - Inst. - Dividend - Weekly</t>
  </si>
  <si>
    <t>Hsbc Cash Fund - Monthly Dividend</t>
  </si>
  <si>
    <t>Hsbc Cash Fund - Monthly Dividend Direct</t>
  </si>
  <si>
    <t>Hsbc Cash Fund - Regular - Dividend - Daily</t>
  </si>
  <si>
    <t>Hsbc Cash Fund - Regular - Dividend - Weekly</t>
  </si>
  <si>
    <t>Hsbc Cash Fund - Regular - Weekly Dividend</t>
  </si>
  <si>
    <t>Hsbc Cash Fund - Regular- Dividend</t>
  </si>
  <si>
    <t>Hsbc Cash Fund - Weekly Dividend</t>
  </si>
  <si>
    <t>Hsbc Cash Fund - Weekly Dividend Direct</t>
  </si>
  <si>
    <t>Hsbc Cash Fund-Institutional Plan - Daily Dividend</t>
  </si>
  <si>
    <t>Hsbc Cash Fund-Institutional Plan - Monthly Dividend</t>
  </si>
  <si>
    <t>Hsbc Cash Fund-Institutional Plan - Weekly Dividend</t>
  </si>
  <si>
    <t>Hsbc Dynamic Fund - Dividend</t>
  </si>
  <si>
    <t>Hsbc Dynamic Fund-Dividend Direct</t>
  </si>
  <si>
    <t>Hsbc Emerging Markets Fund - Dividend</t>
  </si>
  <si>
    <t>Hsbc Equity Fund - Dividend</t>
  </si>
  <si>
    <t>Hsbc Equity Fund - Dividend Irect</t>
  </si>
  <si>
    <t>Hsbc Flexi Debt Fund - Fortnightly Dividend Direct</t>
  </si>
  <si>
    <t>Hsbc Flexi Debt Fund - Half Yearly Dividend</t>
  </si>
  <si>
    <t>Hsbc Flexi Debt Fund - Half-Yearly Dividend Direct</t>
  </si>
  <si>
    <t>Hsbc Flexi Debt Fund - Monthly Dividend Direct</t>
  </si>
  <si>
    <t>Hsbc Flexi Debt Fund - Quarterly Dividend</t>
  </si>
  <si>
    <t>Hsbc Flexi Debt Fund - Quarterly Dividend Direct</t>
  </si>
  <si>
    <t>Hsbc Flexi Debt Fund - Regular - Half Yearly Dividend</t>
  </si>
  <si>
    <t>Hsbc Flexi Debt Fund-Fortnightly Dividend</t>
  </si>
  <si>
    <t>Hsbc Flexi Debt Fund-Monthly Dividend</t>
  </si>
  <si>
    <t>Hsbc Flexi Debt Fund-Reg.Monthly Dividend</t>
  </si>
  <si>
    <t>Hsbc Flexi Debt Fund-Regular. Fortnightly Dividend</t>
  </si>
  <si>
    <t>Hsbc Flexi Debt Fund-Regular. Quarterly Dividend</t>
  </si>
  <si>
    <t>Hsbc Floating Rate - Long Term Plan - Weekly Dividend Direct</t>
  </si>
  <si>
    <t>Hsbc Floating Rate Fund - Long Term - Dividend - Fortnightly</t>
  </si>
  <si>
    <t>Hsbc Floating Rate Fund - Long Term - Dividend - Monthly</t>
  </si>
  <si>
    <t>Hsbc Floating Rate Fund - Long Term - Dividend - Weekly</t>
  </si>
  <si>
    <t>Hsbc Floating Rate Fund - Long Term - Regular - Dividend - Monthly</t>
  </si>
  <si>
    <t>Hsbc Floating Rate Fund - Long Term - Regular - Dividend - Weekly</t>
  </si>
  <si>
    <t>Hsbc Floating Rate Fund - Long Term Plan - Fortnightly  Dividend Direct</t>
  </si>
  <si>
    <t>Hsbc Floating Rate Fund - Long Term Plan - Monthly Dividend Direct</t>
  </si>
  <si>
    <t>Hsbc Floating Rate Fund - Short Term - Inst. - Dividend - Daily</t>
  </si>
  <si>
    <t>Hsbc Floating Rate Fund - Short Term - Inst. - Dividend - Monthly</t>
  </si>
  <si>
    <t>Hsbc Floating Rate Fund - Short Term - Inst. - Dividend - Weekly</t>
  </si>
  <si>
    <t>Hsbc Floating Rate Fund - Short Term - Inst. Plus - Dividend - Daily</t>
  </si>
  <si>
    <t>Hsbc Floating Rate Fund - Short Term - Inst. Plus - Dividend - Monthly</t>
  </si>
  <si>
    <t>Hsbc Floating Rate Fund - Short Term - Inst. Plus - Dividend - Weekly</t>
  </si>
  <si>
    <t>Hsbc Floating Rate Fund - Short Term - Regular - Dividend - Daily</t>
  </si>
  <si>
    <t>Hsbc Floating Rate Fund - Short Term - Regular - Dividend - Weekly</t>
  </si>
  <si>
    <t>Hsbc Gilt Fund  - Dividend</t>
  </si>
  <si>
    <t>Hsbc Gilt Fund - Dividend - Weekly</t>
  </si>
  <si>
    <t>Hsbc Gilt Fund - Monthly Dividend Direct</t>
  </si>
  <si>
    <t>Hsbc Income Fund - Investment - Dividend</t>
  </si>
  <si>
    <t>Hsbc Income Fund - Investment - Inst. - Dividend</t>
  </si>
  <si>
    <t>Hsbc Income Fund - Short Term - Dividend</t>
  </si>
  <si>
    <t>Hsbc Income Fund - Short Term - Dividend - Weekly</t>
  </si>
  <si>
    <t>Hsbc Income Fund - Short Term - Inst. - Dividend</t>
  </si>
  <si>
    <t>Hsbc Income Fund - Short Term - Inst. - Dividend - Weekly</t>
  </si>
  <si>
    <t>Hsbc Income Fund - Short Term - Inst. Plus - Monthly Dividend</t>
  </si>
  <si>
    <t>Hsbc Income Fund - Short Term - Inst. Plus - Weekly Dividend</t>
  </si>
  <si>
    <t>Hsbc Income Fund - Short Term Plan - Dividend Direct</t>
  </si>
  <si>
    <t>Hsbc Income Fund-Stp  -Weekly Dividend Direct</t>
  </si>
  <si>
    <t>Hsbc India Opportunities Fund - Dividend</t>
  </si>
  <si>
    <t>Hsbc India Opportunities Fund - Dividend Direct</t>
  </si>
  <si>
    <t>Hsbc Midcap Equity Fund - Dividend</t>
  </si>
  <si>
    <t>Hsbc Midcap Equity Fund - Dividend Direct</t>
  </si>
  <si>
    <t>Hsbc Mip - Regular -  Dividend - Monthly</t>
  </si>
  <si>
    <t>Hsbc Mip - Regular - Dividend - Quarterly</t>
  </si>
  <si>
    <t>Hsbc Mip - Savings -  Dividend - Quarterly</t>
  </si>
  <si>
    <t>Hsbc Mip - Savings - Dividend - Monthly</t>
  </si>
  <si>
    <t>Hsbc Mip-Savings Plan-Monthly Dividend Direct</t>
  </si>
  <si>
    <t>Hsbc Mip-Savings Plan-Quarterly Dividend Direct</t>
  </si>
  <si>
    <t>Hsbc Progressive Themes Fund - Dividend Direct</t>
  </si>
  <si>
    <t>Hsbc Progressive Themes Fund- Dividend</t>
  </si>
  <si>
    <t>Hsbc Small Cap Fund - Dividend</t>
  </si>
  <si>
    <t>Hsbc Tax Saver Equity Fund - Dividend</t>
  </si>
  <si>
    <t>Hsbc Tax Saver Equity Fund - Dividend Direct</t>
  </si>
  <si>
    <t>Hsbc Ultra Short Term Bond Fund  - Dividend - Monthly</t>
  </si>
  <si>
    <t>Hsbc Ultra Short Term Bond Fund  - Inst. Plus - Dividend - Daily</t>
  </si>
  <si>
    <t>Hsbc Ultra Short Term Bond Fund  - Regular -  Dividend - Weekly</t>
  </si>
  <si>
    <t>Hsbc Ultra Short Term Bond Fund  - Regular - Dividend - Daily</t>
  </si>
  <si>
    <t>Hsbc Ultra Short Term Bond Fund - Daily Dividend Direct</t>
  </si>
  <si>
    <t>Hsbc Ultra Short Term Bond Fund - Dividend - Daily</t>
  </si>
  <si>
    <t>Hsbc Ultra Short Term Bond Fund - Inst. Plus -  Dividend - Monthly</t>
  </si>
  <si>
    <t>Hsbc Ultra Short Term Bond Fund - Instutional Plus-Dividend - Weekly</t>
  </si>
  <si>
    <t>Hsbc Ultra Short Term Bond Fund - Weekly Dividend Direct</t>
  </si>
  <si>
    <t>Hsbc Ultra Short Term Bond Fund- Dividend - Weekly</t>
  </si>
  <si>
    <t>Hsbc Unique Opportunities Fund - Dividend</t>
  </si>
  <si>
    <t>Hsbc Unique Opportunities Fund-Dividend Direct</t>
  </si>
  <si>
    <t>Icici Prudential Advisor Series - Moderate Plan Dividend-Nri Option</t>
  </si>
  <si>
    <t>Icici Prudential Aggressive - Direct Plan -  Dividend</t>
  </si>
  <si>
    <t>Icici Prudential Aggressive - Regular Plan -  Dividend</t>
  </si>
  <si>
    <t>Icici Prudential Balanced Fund - Direct Plan -  Dividend</t>
  </si>
  <si>
    <t>Icici Prudential Balanced Fund - Regular Plan -  Dividend</t>
  </si>
  <si>
    <t>Icici Prudential Banking And Financial Services Fund - Direct Plan -  Dividend</t>
  </si>
  <si>
    <t>Icici Prudential Banking And Financial Services Fund - Regular Plan -  Dividend</t>
  </si>
  <si>
    <t>Icici Prudential Banking And Psu Debt Fund - Direct Plan -  Daily Dividend</t>
  </si>
  <si>
    <t>Icici Prudential Banking And Psu Debt Fund - Direct Plan -  Weekly Dividend</t>
  </si>
  <si>
    <t>Icici Prudential Banking And Psu Debt Fund - Regular Plan -  Daily Dividend</t>
  </si>
  <si>
    <t>Icici Prudential Banking And Psu Debt Fund - Regular Plan -  Weekly Dividend</t>
  </si>
  <si>
    <t>Icici Prudential Banking And Psu Debt Fund - Regular Plan - Quarterly Dividend</t>
  </si>
  <si>
    <t>Tata Fixed Income Portfolio Fund Scheme C3 Plan A - Half Yearly  Dividend</t>
  </si>
  <si>
    <t>Tata Floater Fund - Direct Plan - Daily Dividend</t>
  </si>
  <si>
    <t>Tata Floater Fund - Direct Plan - Periodic Dividend</t>
  </si>
  <si>
    <t>Tata Floater Fund - Direct Plan - Weekly Dividend</t>
  </si>
  <si>
    <t>Tata Floater Fund -Plan A - Weekly Dividend</t>
  </si>
  <si>
    <t>Tata Floater Fund - Plan A - Periodic Dividend Option</t>
  </si>
  <si>
    <t>Tata Floater Fund- Plan A- Daily Dividend</t>
  </si>
  <si>
    <t>Tata Income Fund - Direct Plan - Bonus</t>
  </si>
  <si>
    <t>Tata Income Fund - Direct Plan - Half Yearly Dividend</t>
  </si>
  <si>
    <t>Tata Income Fund - Direct Plan - Periodic Dividend</t>
  </si>
  <si>
    <t>Tata Income Fund - Direct Plan - Quartelry Dividend Plan</t>
  </si>
  <si>
    <t>Tata Income Fund - Plan A - Periodic Dividend</t>
  </si>
  <si>
    <t>Tata Income Fund - Plan A -Bonus</t>
  </si>
  <si>
    <t>Tata Income Fund - Plan A- Half Yearly Dividend</t>
  </si>
  <si>
    <t>Tata Income Fund - Plan A- Quarterly Dividend</t>
  </si>
  <si>
    <t>Tata Income Plus Fund - Option C Dividend</t>
  </si>
  <si>
    <t>Tata Income Plus Fund B - Income / Bonus Option</t>
  </si>
  <si>
    <t>Tata Income Plus Fund Plan A -  Bonus/Dividend</t>
  </si>
  <si>
    <t>Tata Income Plus Fund- Direct Plan-Bonus/Dividend</t>
  </si>
  <si>
    <t>Tata M I P Plus Fund - Half Yearly Dividend</t>
  </si>
  <si>
    <t>Tata M I P Plus Fund - Monthly Dividend</t>
  </si>
  <si>
    <t>Tata M I P Plus Fund - Quarterly Dividend</t>
  </si>
  <si>
    <t>Tata Monthly Income Fund - Qrtly Option</t>
  </si>
  <si>
    <t>Tata Monthly Income Fund - Regular</t>
  </si>
  <si>
    <t>Tata Monthly Income Fund- Direct Plan -Monthly Dividend</t>
  </si>
  <si>
    <t>Tata Monthly Income Fund- Direct Plan -Quarterly Dividend</t>
  </si>
  <si>
    <t>Tata Short Term Bond Fund - Direct Plan - Dividend/Bonus</t>
  </si>
  <si>
    <t>Tata Short Term Bond Fund - Reg Income Option</t>
  </si>
  <si>
    <t>Tata Short Term Bond Fund -Plan A- App Option</t>
  </si>
  <si>
    <t>Tata Treasury Manager Fund Plan A -  Daily Dividend</t>
  </si>
  <si>
    <t>Tata Treasury Manager Fund Plan A -  Monthly Dividend</t>
  </si>
  <si>
    <t>Tata Treasury Manager Fund Plan A -  Weekly Dividend</t>
  </si>
  <si>
    <t>Tata Treasury Manager Fund Retail Investment Plan Daily Dividend Option</t>
  </si>
  <si>
    <t>Tata Treasury Manager Fund Retail Investment Plan Monthly Dividend</t>
  </si>
  <si>
    <t>Tata Treasury Manager Fund Super High Investment Plan Daily Dividend</t>
  </si>
  <si>
    <t>Tata Treasury Manager Fund Super High Investment Plan Monthly Dividend</t>
  </si>
  <si>
    <t>Tata Treasury Manager Fund Super High Investment Plan Weekly Dividend</t>
  </si>
  <si>
    <t>Tata Treasury Manager Fund- Direct Plan-Daily Dividend</t>
  </si>
  <si>
    <t>Tata Treasury Manager Fund- Direct Plan-Monthly Dividend</t>
  </si>
  <si>
    <t>Tata Treasury Manager Fund- Direct Plan-Weekly Dividend</t>
  </si>
  <si>
    <t>Taurus Dynamic Income Fund - Dividend Option</t>
  </si>
  <si>
    <t>Taurus Dynamic Income Fund-Direct Plan-Dividend Option</t>
  </si>
  <si>
    <t>Taurus Short Term Income Fund-Direct Plan-Dividend Option</t>
  </si>
  <si>
    <t>Taurus Short Term Income Fund-Dividend Option</t>
  </si>
  <si>
    <t>Taurus Ultra Short Term Bond  Fund - Retail Weekly Div</t>
  </si>
  <si>
    <t>Taurus Ultra Short Term Bond Fund - Institutional Daily Div</t>
  </si>
  <si>
    <t>Taurus Ultra Short Term Bond Fund - Institutional Weekly Div</t>
  </si>
  <si>
    <t>Taurus Ultra Short Term Bond Fund - Retails Daily Div</t>
  </si>
  <si>
    <t>Taurus Ultra Short Term Bond Fund-Direct Plan-Super Inst Daily Dividend Option</t>
  </si>
  <si>
    <t>Taurus Ultra Short Term Bond Fund-Direct Plan-Super Inst Weekly Dividend Option</t>
  </si>
  <si>
    <t>Axis Liquid Fund - Daily Dividend Option</t>
  </si>
  <si>
    <t>Axis Liquid Fund - Direct Plan - Daily Dividend Option</t>
  </si>
  <si>
    <t>Axis Liquid Fund - Direct Plan - Monthly Dividend Option</t>
  </si>
  <si>
    <t>Axis Liquid Fund - Direct Plan - Weekly Dividend Option</t>
  </si>
  <si>
    <t>Axis Liquid Fund - Monthly Dividend Option</t>
  </si>
  <si>
    <t>Axis Liquid Fund - Retail Plan - Daily Dividend Option</t>
  </si>
  <si>
    <t>Axis Liquid Fund - Retail Plan - Monthly Dividend Option</t>
  </si>
  <si>
    <t>Axis Liquid Fund - Retail Plan - Weekly Dividend Option</t>
  </si>
  <si>
    <t>Axis Liquid Fund - Weekly Dividend Option</t>
  </si>
  <si>
    <t>Baroda Pioneer Liquid Fund - Regular - Weekly Dividend Option</t>
  </si>
  <si>
    <t>Birla Sun Life Cash Plus - Daily Dividend</t>
  </si>
  <si>
    <t>Birla Sun Life Cash Plus - Daily Dividend - Direct Plan</t>
  </si>
  <si>
    <t>Birla Sun Life Cash Plus - Dividend - Direct Plan</t>
  </si>
  <si>
    <t>Birla Sun Life Cash Plus - Institutional Dividend</t>
  </si>
  <si>
    <t>Birla Sun Life Cash Plus - Weekly Dividend</t>
  </si>
  <si>
    <t>Birla Sun Life Cash Plus - Weekly Dividend - Direct Plan</t>
  </si>
  <si>
    <t>Birla Sun Life Cash Plus- Discipline Advantage Plan</t>
  </si>
  <si>
    <t>Birla Sun Life Cash Plus-Institutional -  Weekly Dividend</t>
  </si>
  <si>
    <t>Birla Sun Life Cash Plus-Institutional - Fortnightly Dividend</t>
  </si>
  <si>
    <t>Birla Sun Life Cash Plus-Institutional Premium - Fortnightly Dividend</t>
  </si>
  <si>
    <t>Birla Sun Life Cash Plus-Institutional Premium Plan-Monthly Dividend</t>
  </si>
  <si>
    <t>Birla Sun Life Cash Plus-Retail (Dividend)</t>
  </si>
  <si>
    <t>Birla Sun Life Cash Plus Sweep Plan-Dividend Option</t>
  </si>
  <si>
    <t>Canara Robeco Liquid-Direct Plan-Daily Dividend Reinvestment</t>
  </si>
  <si>
    <t>Canara Robeco Liquid-Direct Plan-Dividend Payout</t>
  </si>
  <si>
    <t>Canara Robeco Liquid-Direct Plan-Monthly Dividend</t>
  </si>
  <si>
    <t>Canara Robeco Liquid-Regular Plan-Daily Div Reinvest.</t>
  </si>
  <si>
    <t>Canara Robeco Liquid-Regular Plan-Fortnightly Div Reinvest.</t>
  </si>
  <si>
    <t>Canara Robeco Liquid-Regular Plan-Monthly Div Reinvest.</t>
  </si>
  <si>
    <t>Canara Robeco Liquid-Regular Plan-Weekly Div Reinvest.</t>
  </si>
  <si>
    <t>Canara Robeco Liquid-Retail-Fortnightly Div Reinvest</t>
  </si>
  <si>
    <t>Canara Robeco Liquid-Retail-Monthly Div Reinvest</t>
  </si>
  <si>
    <t>Canara Robeco Liquid-Retail-Weekly Div Reinvest</t>
  </si>
  <si>
    <t>Daiwa Liquid Fund - Direct - Daily Dividend</t>
  </si>
  <si>
    <t>Daiwa Liquid Fund - Direct - Weekly Dividend</t>
  </si>
  <si>
    <t>Daiwa Liquid Fund - Institutional - Daily Dividend</t>
  </si>
  <si>
    <t>Daiwa Liquid Fund - Institutional - Weekly Dividend</t>
  </si>
  <si>
    <t>Daiwa Liquid Fund - Regular - Daily Dividend</t>
  </si>
  <si>
    <t>Daiwa Liquid Fund - Regular - Weekly Dividend</t>
  </si>
  <si>
    <t>Edelweiss Liquid Fund - Daily Dividend Option</t>
  </si>
  <si>
    <t>Edelweiss Liquid Fund - Direct Plan- Weekly Dividend Option</t>
  </si>
  <si>
    <t>Edelweiss Liquid Fund - Institutional Plan - Daily Dividend Option</t>
  </si>
  <si>
    <t>Edelweiss Liquid Fund - Institutional Plan - Weekly Dividend Option</t>
  </si>
  <si>
    <t>Edelweiss Liquid Fund - Monthly Dividend Option</t>
  </si>
  <si>
    <t>Edelweiss Liquid Fund - Retail Plan - Daily Dividend Option</t>
  </si>
  <si>
    <t>Edelweiss Liquid Fund - Retail Plan - Fortnightly Dividend Option</t>
  </si>
  <si>
    <t>Edelweiss Liquid Fund - Retail Plan - Monthly Dividend Option</t>
  </si>
  <si>
    <t>Edelweiss Liquid Fund - Retail Plan - Weekly Dividend Option</t>
  </si>
  <si>
    <t>Edelweiss Liquid Fund - Weekly Dividend Option</t>
  </si>
  <si>
    <t>Edelweiss Liquid Fund-Direct Plan-Daily Dividend Option</t>
  </si>
  <si>
    <t>Escorts Liquid Plan-Daily Dividend Option</t>
  </si>
  <si>
    <t>Escorts Liquid Plan-Daily Dividend Option-Direct Plan</t>
  </si>
  <si>
    <t>Escorts Liquid Plan-Monthly Dividend Option</t>
  </si>
  <si>
    <t>Escorts Liquid Plan-Monthly Dividend Option-Direct Plan</t>
  </si>
  <si>
    <t>Escorts Liquid Plan-Weekly Dividend Option</t>
  </si>
  <si>
    <t>Escorts Liquid Plan-Weekly Dividend Option-Direct Plan</t>
  </si>
  <si>
    <t>Templeton India Cash Management Account - Direct - Dividend</t>
  </si>
  <si>
    <t>Templeton India Cash Management Account-Dividend Plan</t>
  </si>
  <si>
    <t>Templeton India Treasury Management - Institution-Daily</t>
  </si>
  <si>
    <t>Templeton India Treasury Management - Institution-Weekly</t>
  </si>
  <si>
    <t>Templeton India Treasury Management Account-Regular Plan - Daily Dividend</t>
  </si>
  <si>
    <t>Templeton India Treasury Management Account-Regular Plan - Weekly Dividend</t>
  </si>
  <si>
    <t>Templeton India Treasury Management Account-Super Institutional Plan - Daily Dividend</t>
  </si>
  <si>
    <t>Templeton India Treasury Management Account-Super Institutional Plan - Weekly Dividend</t>
  </si>
  <si>
    <t>Indiabulls Liquid Fund - Daily Dividend Option</t>
  </si>
  <si>
    <t>Indiabulls Liquid Fund - Direct Plan - Daily Dividend Option</t>
  </si>
  <si>
    <t>Indiabulls Liquid Fund - Fortnightly Dividend Option</t>
  </si>
  <si>
    <t>Indiabulls Liquid Fund - Monthly Dividend Option</t>
  </si>
  <si>
    <t>Indiabulls Liquid Fund - Weekly Dividend Option</t>
  </si>
  <si>
    <t>Kotak Floater Short Term - (Daily Dividend)</t>
  </si>
  <si>
    <t>Kotak Floater Short Term - (Daily Dividend) - Direct</t>
  </si>
  <si>
    <t>Kotak Floater Short Term-(Monthly Dividend)</t>
  </si>
  <si>
    <t>Kotak Floater Short Term-(Monthly Dividend) - Direct</t>
  </si>
  <si>
    <t>Icici Prudential Gilt Fund Treasury Plan Pf Option - Direct Plan -</t>
  </si>
  <si>
    <t>Icici Prudential Gilt Fund Treasury Plan Pf Option - Regular Plan - Quarterly Dividend</t>
  </si>
  <si>
    <t>Icici Prudential Gold Exchange Traded Fund</t>
  </si>
  <si>
    <t>Icici Prudential Income - Direct Plan - Half Yearly Dividend</t>
  </si>
  <si>
    <t>Icici Prudential Income - Direct Plan - Quarterly Dividend</t>
  </si>
  <si>
    <t>Icici Prudential Income - Institutional Dividend Halfyearly</t>
  </si>
  <si>
    <t>Icici Prudential Income - Regular Plan -  Half Yearly Dividend</t>
  </si>
  <si>
    <t>Icici Prudential Income - Regular Plan -  Quarterly Dividend</t>
  </si>
  <si>
    <t>Icici Prudential Income Opportunities Fund - Direct Plan - Dividend Monthly</t>
  </si>
  <si>
    <t>Icici Prudential Income Opportunities Fund - Direct Plan - Dividend Quarterly</t>
  </si>
  <si>
    <t>Icici Prudential Income Opportunities Fund - Regular Plan -  Dividend Monthly</t>
  </si>
  <si>
    <t>Icici Prudential Income Opportunities Fund - Regular Plan - Dividend Quarterly</t>
  </si>
  <si>
    <t>Icici Prudential Income Opportunities Fund- Institutional Monthly Dividend</t>
  </si>
  <si>
    <t>Icici Prudential Income Opportunities Fund- Institutional Quarterly Dividend</t>
  </si>
  <si>
    <t>Icici Prudential Income Plan-Institutional Quarterly Dividend</t>
  </si>
  <si>
    <t>Icici Prudential Index Fund - Institutional Option I</t>
  </si>
  <si>
    <t>Icici Prudential Index Plan - Direct Plan</t>
  </si>
  <si>
    <t>Icici Prudential Index Plan - Regular Plan</t>
  </si>
  <si>
    <t>Icici Prudential Indo Asia Equity Fund - Direct Plan - Dividend</t>
  </si>
  <si>
    <t>Icici Prudential Indo Asia Equity Fund - Regular Plan -  Dividend</t>
  </si>
  <si>
    <t>Icici Prudential Infrastructure Fund - Direct Plan -  Dividend</t>
  </si>
  <si>
    <t>Icici Prudential Infrastructure Fund - Institutional Option - Dividend</t>
  </si>
  <si>
    <t>Icici Prudential Infrastructure Fund - Regular Plan -  Dividend</t>
  </si>
  <si>
    <t>Icici Prudential Interval Fund - Annual Interval Plan I - Retail Dividend</t>
  </si>
  <si>
    <t>Icici Prudential Interval Fund - Annual Interval Plan Ii - Retail Dividend</t>
  </si>
  <si>
    <t>Icici Prudential Interval Fund - Annual Interval Plan Iii - Retail Dividend</t>
  </si>
  <si>
    <t>Icici Prudential Interval Fund - Annual Interval Plan Iv - Retail Dividend</t>
  </si>
  <si>
    <t>Icici Prudential Interval Fund - Half Yearly Interval Plan I - Institutional Dividend</t>
  </si>
  <si>
    <t>Icici Prudential Interval Fund - Half Yearly Interval Plan I - Retail Dividend</t>
  </si>
  <si>
    <t>Icici Prudential Interval Fund - Half Yearly Interval Plan Ii - Retail Dividend</t>
  </si>
  <si>
    <t>Icici Prudential Interval Fund - Monthly Interval Plan I - Retail Dividend</t>
  </si>
  <si>
    <t>Icici Prudential Interval Fund - Monthly Interval Plan Ii - Retail Dividend</t>
  </si>
  <si>
    <t>Icici Prudential Interval Fund - Quarterly Interval Plan I - Retail Dividend</t>
  </si>
  <si>
    <t>Icici Prudential Interval Fund - Quarterly Interval Plan Ii - Retail Dividend</t>
  </si>
  <si>
    <t>Icici Prudential Interval Fund - Quarterly Interval Plan Iii - Retail Dividend</t>
  </si>
  <si>
    <t>Icici Prudential Interval Fund - Series Vi - Annual Interval Plan - A - Direct Plan - Cumulative</t>
  </si>
  <si>
    <t>Icici Prudential Interval Fund - Series Vi - Annual Interval Plan - A - Direct Plan - Dividend</t>
  </si>
  <si>
    <t>Icici Prudential Interval Fund - Series Vi - Annual Interval Plan - A - Regular Plan - Cumulative</t>
  </si>
  <si>
    <t>Icici Prudential Interval Fund - Series Vi - Annual Interval Plan - C - Direct Plan - Cumulative</t>
  </si>
  <si>
    <t>Icici Prudential Interval Fund - Series Vi - Annual Interval Plan - C - Regular Plan - Cumulative</t>
  </si>
  <si>
    <t>Icici Prudential Interval Fund - Series Vi - Annual Interval Plan - D - Direct Plan - Cumulative</t>
  </si>
  <si>
    <t>Icici Prudential Interval Fund - Series Vi - Annual Interval Plan - D - Regular Plan - Cumulative</t>
  </si>
  <si>
    <t>Icici Prudential Interval Fund Annual Interval Plan I - Direct Plan -  Dividend</t>
  </si>
  <si>
    <t>Icici Prudential Interval Fund Annual Interval Plan I - Regular Plan -  Dividend</t>
  </si>
  <si>
    <t>Icici Prudential Interval Fund Annual Interval Plan Ii - Regular Plan -  Dividend</t>
  </si>
  <si>
    <t>Icici Prudential Interval Fund Annual Interval Plan Iii - Regular Plan -  Dividend</t>
  </si>
  <si>
    <t>Icici Prudential Interval Fund Annual Interval Plan Iv - Regular Plan -  Dividend</t>
  </si>
  <si>
    <t>Icici Prudential Interval Fund Half Yearly Interval Plan Ii - Regular Plan -  Dividend</t>
  </si>
  <si>
    <t>Icici Prudential Interval Fund Ii - Quarterly Interval Plan A - Retail Dividend</t>
  </si>
  <si>
    <t>Icici Prudential Interval Fund Ii - Quarterly Interval Plan B - Retail Dividend</t>
  </si>
  <si>
    <t>Icici Prudential Interval Fund Ii - Quarterly Interval Plan C - Retail Dividend</t>
  </si>
  <si>
    <t>Icici Prudential Interval Fund Ii - Quarterly Interval Plan D - Retail Dividend</t>
  </si>
  <si>
    <t>Icici Prudential Interval Fund Ii - Quarterly Interval Plan E - Institutional Dividend</t>
  </si>
  <si>
    <t>Icici Prudential Interval Fund Ii - Quarterly Interval Plan E - Retail Dividend</t>
  </si>
  <si>
    <t>Icici Prudential Interval Fund Ii - Quarterly Interval Plan F - Retail Dividend</t>
  </si>
  <si>
    <t>Icici Prudential Interval Fund Ii Quarterly Interval - Regular Plan -  Dividend</t>
  </si>
  <si>
    <t>Icici Prudential Interval Fund Ii Quarterly Interval Plan A - Regular Plan -  Dividend</t>
  </si>
  <si>
    <t>Icici Prudential Interval Fund Ii Quarterly Interval Plan A - Retail Quarterly Dividend Payout</t>
  </si>
  <si>
    <t>Icici Prudential Interval Fund Ii Quarterly Interval Plan B - Direct Plan -  Dividend</t>
  </si>
  <si>
    <t>Icici Prudential Interval Fund Ii Quarterly Interval Plan B - Institutional Quarterly Dividend Payout</t>
  </si>
  <si>
    <t>Icici Prudential Interval Fund Ii Quarterly Interval Plan B - Regular Plan -  Dividend</t>
  </si>
  <si>
    <t>Icici Prudential Interval Fund Ii Quarterly Interval Plan C - Direct Plan -  Dividend</t>
  </si>
  <si>
    <t>Icici Prudential Interval Fund Ii Quarterly Interval Plan C - Regular Plan -  Dividend</t>
  </si>
  <si>
    <t>Icici Prudential Interval Fund Ii Quarterly Interval Plan C- Institutional Quarterly Dividend Payout</t>
  </si>
  <si>
    <t>Icici Prudential Interval Fund Ii Quarterly Interval Plan D - Quarterly Dividend Payout</t>
  </si>
  <si>
    <t>Icici Prudential Interval Fund Ii Quarterly Interval Plan D - Regular Plan -  Dividend</t>
  </si>
  <si>
    <t>Icici Prudential Interval Fund Ii Quarterly Interval Plan F - Regular Plan -  Dividend</t>
  </si>
  <si>
    <t>Icici Prudential Interval Fund Ii Quarterly Interval Plan F Retail Quarterly Dividend Payout</t>
  </si>
  <si>
    <t>Icici Prudential Interval Fund Iii - Monthly Interval Plan - Institutional Dividend</t>
  </si>
  <si>
    <t>Icici Prudential Interval Fund Iii - Monthly Interval Plan - Retail Dividend</t>
  </si>
  <si>
    <t>Icici Prudential Interval Fund Iii Quarterly Interval - Direct Plan -  Dividend</t>
  </si>
  <si>
    <t>Icici Prudential Interval Fund Iii Quarterly Interval - Regular Plan -  Dividend</t>
  </si>
  <si>
    <t>Icici Prudential Interval Fund Iv - Quarterly Interval Plan A - Retail Dividend</t>
  </si>
  <si>
    <t>Icici Prudential Interval Fund Iv - Quarterly Interval Plan B - Retail Dividend</t>
  </si>
  <si>
    <t>Icici Prudential Interval Fund Iv - Quarterly Interval Plan C - Institutional Dividend</t>
  </si>
  <si>
    <t>Icici Prudential Interval Fund Iv - Quarterly Interval Plan C - Retail Dividend</t>
  </si>
  <si>
    <t>Icici Prudential Interval Fund Iv - Quarterly Interval Plan D - Retail Dividend</t>
  </si>
  <si>
    <t>Icici Prudential Interval Fund Iv - Quarterly Interval Plan E - Retail Dividend</t>
  </si>
  <si>
    <t>Icici Prudential Interval Fund Iv Quarterly Interval Plan B - Direct Plan -  Dividend</t>
  </si>
  <si>
    <t>Icici Prudential Interval Fund Iv Quarterly Interval Plan B - Direct Plan -  Quarterly Dividend Payout</t>
  </si>
  <si>
    <t>Icici Prudential Interval Fund Iv Quarterly Interval Plan B - Regular Plan -  Dividend</t>
  </si>
  <si>
    <t>Icici Prudential Interval Fund Monthly Interval Plan I - Direct Plan -  Dividend</t>
  </si>
  <si>
    <t>Icici Prudential Interval Fund Monthly Interval Plan I - Regular Plan -  Dividend</t>
  </si>
  <si>
    <t>Icici Prudential Interval Fund Quarterly Interval Plan - 1 Retail Quarterly Dividend Payout</t>
  </si>
  <si>
    <t>Icici Prudential Interval Fund Quarterly Interval Plan - Ii Retail Quarterly Dividend Payout</t>
  </si>
  <si>
    <t>Icici Prudential Interval Fund Quarterly Interval Plan 1 - Direct Plan - Dividend</t>
  </si>
  <si>
    <t>Sahara Liquid Fund-Fixed Pricing -  Weekly Dividend Option</t>
  </si>
  <si>
    <t>Sahara Liquid Fund-Fixed Pricing - Daily Dividend Option</t>
  </si>
  <si>
    <t>Sahara Liquid Fund-Fixed Pricing - Direct - Weekly Dividend Option</t>
  </si>
  <si>
    <t>Sahara Liquid Fund-Fixed Pricing - Monthly Dividend Option</t>
  </si>
  <si>
    <t>Sahara Liquid Fund-Fixed Pricing -Direct - Daily Dividend Option- Direct</t>
  </si>
  <si>
    <t>Sahara Liquid Fund-Fixed Pricing -Direct - Monthly Dividend Option</t>
  </si>
  <si>
    <t>Sahara Liquid Fund-Variable Pricing - Weekly Dividend Option</t>
  </si>
  <si>
    <t>Sahara Liquid Fund-Variable Pricing -Direct - Weekly Dividend Option</t>
  </si>
  <si>
    <t>Sahara Liquid Fund-Variable Pricing- Direct - Monthly Dividend Option</t>
  </si>
  <si>
    <t>Sahara Liquid Fund-Variable Pricing- Monthly Dividend Option</t>
  </si>
  <si>
    <t>Sundaram Money Fund - Direct Plan - Bonus Option</t>
  </si>
  <si>
    <t>Sundaram Money Fund - Direct Plan - Daily Dividend Reinvestment Option</t>
  </si>
  <si>
    <t>Sundaram Money Fund - Direct Plan - Fortnightly Dividend Reinvestment Option</t>
  </si>
  <si>
    <t>Sundaram Money Fund - Direct Plan - Monthly Dividend Option</t>
  </si>
  <si>
    <t>Sundaram Money Fund - Direct Plan - Quarterly Dividend Reinvestment Option</t>
  </si>
  <si>
    <t>Sundaram Money Fund - Direct Plan - Weekly Dividend Reinvestment Option</t>
  </si>
  <si>
    <t>Sundaram Money Fund- Retail Appreciation</t>
  </si>
  <si>
    <t>Sundaram Money Fund- Retail Daily Dividend Reinvestment</t>
  </si>
  <si>
    <t>Sundaram Money Fund- Retail Fortnightly Div Reinvst</t>
  </si>
  <si>
    <t>Sundaram Money Fund- Retail Monthly Div. Reinvst</t>
  </si>
  <si>
    <t>Sundaram Money Fund- Retail Quarterly Dividend Reinvestment</t>
  </si>
  <si>
    <t>Sundaram Money Fund- Retail Weekly Div. Reinvst</t>
  </si>
  <si>
    <t>Sundaram Money Fund Regular Daily Div. Reinvest (Formerly Super Institutional Plan)</t>
  </si>
  <si>
    <t>Sundaram Money Fund Regular Qrtly Div. Reinvest (Formerly Super Institutional Plan)</t>
  </si>
  <si>
    <t>Sundaram Money Fund-Institutional Plan-Daily Div. Reinvestment</t>
  </si>
  <si>
    <t>Sundaram Money Fund-Institutional Plan-Fortnightly Div Reinvestment</t>
  </si>
  <si>
    <t>Sundaram Money Fund-Institutional Plan-Monthly Div. Reinvestment</t>
  </si>
  <si>
    <t>Sundaram Money Fund-Institutional Plan-Quarterly Div. Reinvestment</t>
  </si>
  <si>
    <t>Sundaram Money Fund-Institutional Plan-Weekly Dividend Reinvestment</t>
  </si>
  <si>
    <t>Tata Liquid Fund Plan A -  Daily Dividend</t>
  </si>
  <si>
    <t>Tata Liquid Fund Plan A - Monthly Dividend</t>
  </si>
  <si>
    <t>Tata Liquid Fund Plan A - Weekly Dividend</t>
  </si>
  <si>
    <t>Tata Liquid Fund- Direct Plan- Monthly Dividend</t>
  </si>
  <si>
    <t>Tata Liquid Fund- Direct Plan- Weekly Dividend</t>
  </si>
  <si>
    <t>Tata Liquid Fund- Direct Plan-Daily Dividend</t>
  </si>
  <si>
    <t>Tata Liquid High Investment Plan - Daily</t>
  </si>
  <si>
    <t>Tata Liquid High Investment Plan - Monthly</t>
  </si>
  <si>
    <t>Tata Liquid High Investment Plan - Weekly</t>
  </si>
  <si>
    <t>Tata Liquid Retail Investment Plan - Fortnightly</t>
  </si>
  <si>
    <t>Tata Liquidity Management Fund - Plan A - Daily Dividend</t>
  </si>
  <si>
    <t>Tata Liquidity Management Fund - Plan A -Weekly Dividend</t>
  </si>
  <si>
    <t>Tata Liquidity Management Fund- Direct Plan-Daily Dividend</t>
  </si>
  <si>
    <t>Tata Liquidity Management Fund- Direct Plan-Weekly Dividend</t>
  </si>
  <si>
    <t>Taurus Liquid Fund Super Insti Daily Div</t>
  </si>
  <si>
    <t>Taurus Liquid Fund-Direct Plan-Super Insti Daily Div</t>
  </si>
  <si>
    <t>Taurus Liquid Fund-Direct Plan-Super Insti Weekly Div</t>
  </si>
  <si>
    <t>Taurus Liquid Fund-Dividend</t>
  </si>
  <si>
    <t>Escorts Mutual Fund Unclaimed Dundee Balanced Fund</t>
  </si>
  <si>
    <t>Escorts Mutual Fund Unclaimed Dundee Corporate Bond Fund-Annual Dividend</t>
  </si>
  <si>
    <t>Escorts Mutual Fund Unclaimed Dundee Corporate Bond Fund-Appreciation</t>
  </si>
  <si>
    <t>Escorts Mutual Fund Unclaimed Dundee Corporate Bond Fund-Half Yearly Dividend</t>
  </si>
  <si>
    <t>Escorts Mutual Fund Unclaimed Dundee Corporate Bond Fund-Monthly Dividend</t>
  </si>
  <si>
    <t>Escorts Mutual Fund Unclaimed Dundee Corporate Bond Fund-Quarterly Dividend</t>
  </si>
  <si>
    <t>Escorts Mutual Fund Unclaimed Dundee Liquidity Fund-Appreciation</t>
  </si>
  <si>
    <t>Escorts Mutual Fund Unclaimed Dundee Liquidity Fund-Dividend</t>
  </si>
  <si>
    <t>Escorts Mutual Fund Unclaimed Dundee Sovereign Trust-Annual Dividend</t>
  </si>
  <si>
    <t>Escorts Mutual Fund Unclaimed Dundee Sovereign Trust-Appreciation</t>
  </si>
  <si>
    <t>Escorts Mutual Fund Unclaimed Dundee Sovereign Trust-Half Yearly Dividend</t>
  </si>
  <si>
    <t>Escorts Mutual Fund Unclaimed Dundee Sovereign Trust-Monthly Dividend</t>
  </si>
  <si>
    <t>Escorts Mutual Fund Unclaimed Dundee Tax Saver Fund</t>
  </si>
  <si>
    <t>Tata Money Market Fund Plan A -  Daily Dividend</t>
  </si>
  <si>
    <t>Tata Money Market Fund Regular (Bonus / Dividend)</t>
  </si>
  <si>
    <t>Tata Money Market Fund- Direct Plan-Daily Dividend</t>
  </si>
  <si>
    <t>Ahara Super 20 Fund - Dividend - Direct</t>
  </si>
  <si>
    <t>Aurus Starshare-Direct Plan-Dividend Option</t>
  </si>
  <si>
    <t>Axis Bankig Debt Fund - Weekly Dividend Option</t>
  </si>
  <si>
    <t>Axis Dynamic Bond Fund  - Half Yearly Dividend Option</t>
  </si>
  <si>
    <t>Axis Dynamic Bond Fund - Quarterly Dividend Option</t>
  </si>
  <si>
    <t>Axis Gold Etf</t>
  </si>
  <si>
    <t>Axis Gold Fund - Direct Plan - Dividend Option</t>
  </si>
  <si>
    <t>Axis Income Fund - Direct Plan - Quarterly Dividend Option</t>
  </si>
  <si>
    <t>Axis Long Term Equity Fund - Direct Plan - Dividend Option</t>
  </si>
  <si>
    <t>Baroda Pioneer Balance Fund - Plan A - Dividend Option</t>
  </si>
  <si>
    <t>Baroda Pioneer Balance Fund - Plan B (Direct) - Dividend Option</t>
  </si>
  <si>
    <t>Baroda Pioneer Banking And Financial Services Fund - Plan A - Dividend Payout Option</t>
  </si>
  <si>
    <t>Baroda Pioneer Banking And Financial Services Fund - Plan B (Direct) - Dividend Payout Option</t>
  </si>
  <si>
    <t>Baroda Pioneer Elss 96 - Plan A - Dividend Payout Option</t>
  </si>
  <si>
    <t>Baroda Pioneer Elss 96 - Plan B (Direct) - Dividend Payout Option</t>
  </si>
  <si>
    <t>Baroda Pioneer Gilt Fund - Plan A - Dividend Option</t>
  </si>
  <si>
    <t>Baroda Pioneer Gilt Fund - Plan B (Direct) - Dividend Option</t>
  </si>
  <si>
    <t>Baroda Pioneer Income Fund - Plan A - Dividend Option</t>
  </si>
  <si>
    <t>Baroda Pioneer Liquid Fund - Plan A - Daily Dividend Option</t>
  </si>
  <si>
    <t>Baroda Pioneer Liquid Fund - Plan A - Weekly Dividend Option</t>
  </si>
  <si>
    <t>Baroda Pioneer Liquid Fund - Plan B (Direct) - Daily Dividend Option</t>
  </si>
  <si>
    <t>Baroda Pioneer Liquid Fund - Plan B (Direct) - Weekly Dividend Option</t>
  </si>
  <si>
    <t>Baroda Pioneer Liquid Fund Plan A - Monthly Dividend Option</t>
  </si>
  <si>
    <t>Baroda Pioneer Liquid Fund-Regular Daily Dividend Option</t>
  </si>
  <si>
    <t>Baroda Pioneer Liquid Fund-Regular Dividend Option</t>
  </si>
  <si>
    <t>Baroda Pioneer Mip Fund - Plan A - Monthly Dividend Option</t>
  </si>
  <si>
    <t>Baroda Pioneer Mip Fund - Plan A - Quarterly Dividend Option</t>
  </si>
  <si>
    <t>Baroda Pioneer Mip Fund - Plan B (Direct)- Monthly Dividend Option</t>
  </si>
  <si>
    <t>Baroda Pioneer Psu Bond Fund - Plan A - Monthly Dividend Option</t>
  </si>
  <si>
    <t>Baroda Pioneer Psu Bond Fund - Plan A - Quarterly Dividend Option</t>
  </si>
  <si>
    <t>Baroda Pioneer Psu Bond Fund - Plan B (Direct) - Monthly Dividend Option</t>
  </si>
  <si>
    <t>Baroda Pioneer Psu Equity Fund- Plan A - Dividend Option</t>
  </si>
  <si>
    <t>Birla Sun Life Capital Protection Oriented Fund-3 Yrs- Dividend</t>
  </si>
  <si>
    <t>Birla Sun Life Capital Protection Oriented Fund-5 Yrs-Dividend</t>
  </si>
  <si>
    <t>Birla Sun Life Enhanced Arbitrage Fund - Institutional Plan - Dividend</t>
  </si>
  <si>
    <t>Birla Sun Life Enhanced Arbitrage Fund - Retail Plan - Dividend</t>
  </si>
  <si>
    <t>Birla Sun Life Fixed Maturity Plan - Quarterly Series Ii-Dividend</t>
  </si>
  <si>
    <t>Birla Sun Life Gilt Plus - Pf Plan - Dividend - Direct Plan</t>
  </si>
  <si>
    <t>Birla Sun Life Gilt Plus-Pf Plan (Annual Dividend)</t>
  </si>
  <si>
    <t>Birla Sun Life Gold Etf</t>
  </si>
  <si>
    <t>Birla Sun Life Income Fund-Plan D(54Ea Dividend)</t>
  </si>
  <si>
    <t>Birla Sun Life Income Fund-Plan F(54Eb Dividend)</t>
  </si>
  <si>
    <t>Birla Sun Life India Reforms Fund-Dividend</t>
  </si>
  <si>
    <t>Birla Sun Life Midcap Fund-Dividend</t>
  </si>
  <si>
    <t>Birla Sun Life Midcap Fund-Plan B (Dividend)</t>
  </si>
  <si>
    <t>Birla Sun Life Mip - Monthly Dividend</t>
  </si>
  <si>
    <t>Birla Sun Life Mip - Monthly Dividend - Direct Plan</t>
  </si>
  <si>
    <t>Birla Sun Life Mip Saving 5 Plan - Monthly Dividend - Direct Plan</t>
  </si>
  <si>
    <t>Birla Sun Life Mip Wealth 25 Plan - Monthly Dividend - Direct Plan</t>
  </si>
  <si>
    <t>Birla Sun Life Mnc Fund - Dividend - Direct Plan</t>
  </si>
  <si>
    <t>Birla Sun Life Mnc Fund-Plan A (Dividend)</t>
  </si>
  <si>
    <t>Birla Sun Life Nifty Etf</t>
  </si>
  <si>
    <t>Birla Sun Life Small &amp; Midcap Fund - Dividend</t>
  </si>
  <si>
    <t>Bnp Paribas  Equity Fund-Dividend Option</t>
  </si>
  <si>
    <t>Bnp Paribas Bond Fund  Annual Dividend Option</t>
  </si>
  <si>
    <t>Bnp Paribas Bond Fund - Direct Plan - Annual Dividend Option</t>
  </si>
  <si>
    <t>Bnp Paribas Bond Fund - Direct Plan - Monthly Dividend Option</t>
  </si>
  <si>
    <t>Bnp Paribas Bond Fund - Direct Plan - Quarterly Dividend Option</t>
  </si>
  <si>
    <t>Bnp Paribas Bond Fund  Monthly Dividend Option</t>
  </si>
  <si>
    <t>Bnp Paribas Bond Fund - Regular Plan - Annual-Dividend Option</t>
  </si>
  <si>
    <t>Bnp Paribas Bond Fund - Regular Plan - Monthly-Dividend Option</t>
  </si>
  <si>
    <t>Bnp Paribas Bond Fund - Regular Plan - Quarterly-Dividend Option</t>
  </si>
  <si>
    <t>Bnp Paribas Bond Fund Quarterly Dividend Option</t>
  </si>
  <si>
    <t>Bnp Paribas Dividend Yield Fund - Direct Plan - Dividend Option</t>
  </si>
  <si>
    <t>Bnp Paribas Dividend Yield Fund-Dividend Option</t>
  </si>
  <si>
    <t>Bnp Paribas Equity Fund - Direct Plan - Dividend Option</t>
  </si>
  <si>
    <t>Bnp Paribas Flexi Debt Fund - Direct Plan - Daily Dividend Option</t>
  </si>
  <si>
    <t>Bnp Paribas Flexi Debt Fund - Direct Plan - Half Yearly Dividend Option</t>
  </si>
  <si>
    <t>Bnp Paribas Flexi Debt Fund - Direct Plan - Monthly Option</t>
  </si>
  <si>
    <t>Bnp Paribas Flexi Debt Fund - Direct Plan - Quarterly Dividend Option</t>
  </si>
  <si>
    <t>Bnp Paribas Flexi Debt Fund - Direct Plan - Weekly Dividend Option</t>
  </si>
  <si>
    <t>Bnp Paribas Flexi Debt Fund Daily Dividend Option</t>
  </si>
  <si>
    <t>Bnp Paribas Flexi Debt Fund Half Yearly Dividend Option</t>
  </si>
  <si>
    <t>Bnp Paribas Flexi Debt Fund Monthly Option</t>
  </si>
  <si>
    <t>Bnp Paribas Flexi Debt Fund Quarterly Dividend Option</t>
  </si>
  <si>
    <t>Bnp Paribas Flexi Debt Fund Weekly Dividend Option</t>
  </si>
  <si>
    <t>Bnp Paribas Flexi Debt Fund-Regular Plan A - Monthly Dividend Option</t>
  </si>
  <si>
    <t>Bnp Paribas Flexi Debt Fund-Regular Plan A - Quarterly Dividend Option</t>
  </si>
  <si>
    <t>Bnp Paribas Government Securities Fund - Annual Dividend Option</t>
  </si>
  <si>
    <t>Bnp Paribas Government Securities Fund - Calendar Quarterly Dividend Option</t>
  </si>
  <si>
    <t>Bnp Paribas Government Securities Fund - Direct Plan - Annual Dividend Option</t>
  </si>
  <si>
    <t>Bnp Paribas Government Securities Fund - Direct Plan - Monthly Dividend Option</t>
  </si>
  <si>
    <t>Bnp Paribas Government Securities Fund -Monthly Dividend Option</t>
  </si>
  <si>
    <t>Bnp Paribas Income And Gold Fund - Direct Plan - Dividend Option</t>
  </si>
  <si>
    <t>Bnp Paribas Income And Gold Fund - Dividend Option - Dividend Payout</t>
  </si>
  <si>
    <t>Bnp Paribas Income And Gold Fund - Dividend Option - Dividend Reinvestment</t>
  </si>
  <si>
    <t>Bnp Paribas Mid Cap Fund - Direct Plan - Dividend Option</t>
  </si>
  <si>
    <t>Bnp Paribas Mid Cap Fund-Dividend Option</t>
  </si>
  <si>
    <t>Bnp Paribas Money Plus Fund  Daily Dividend Option</t>
  </si>
  <si>
    <t>Bnp Paribas Money Plus Fund - Direct Plan - Daily Dividend Option</t>
  </si>
  <si>
    <t>Bnp Paribas Money Plus Fund - Direct Plan - Monthly Dividend Option</t>
  </si>
  <si>
    <t>Bnp Paribas Money Plus Fund - Direct Plan - Weekly Dividend Option</t>
  </si>
  <si>
    <t>Bnp Paribas Money Plus Fund  Monthly Dividend Option</t>
  </si>
  <si>
    <t>Bnp Paribas Money Plus Fund  Weekly Dividend Option</t>
  </si>
  <si>
    <t>Bnp Paribas Money Plus Fund-Regular Plan- Daily Dividend Option (Compulsory Reinvestment)</t>
  </si>
  <si>
    <t>Bnp Paribas Money Plus Fund-Regular Plan-Monthly Dividend Option</t>
  </si>
  <si>
    <t>Bnp Paribas Money Plus Fund-Regular Plan-Weekly Dividend Option</t>
  </si>
  <si>
    <t>Bnp Paribas Monthly Income Plan - Direct Plan - Monthly Dividend Option</t>
  </si>
  <si>
    <t>Bnp Paribas Monthly Income Plan - Direct Plan - Quarterly Dividend Option</t>
  </si>
  <si>
    <t>Bnp Paribas Monthly Income Plan-Regular Plan-Monthly Dividend Option</t>
  </si>
  <si>
    <t>Bnp Paribas Monthly Income Plan-Regular Plan-Quarterly Dividend Option</t>
  </si>
  <si>
    <t>Bnp Paribas Overnight Fund - Direct Plan - Daily Dividend Option</t>
  </si>
  <si>
    <t>Bnp Paribas Overnight Fund - Direct Plan - Monthly Dividend Option</t>
  </si>
  <si>
    <t>Bnp Paribas Overnight Fund - Direct Plan - Weekly Dividend Option</t>
  </si>
  <si>
    <t>Bnp Paribas Overnight Fund  Monthly Dividend Option</t>
  </si>
  <si>
    <t>Bnp Paribas Overnight Fund  Weekly Dividend Option</t>
  </si>
  <si>
    <t>Bnp Paribas Overnight Fund Daily Dividend Option</t>
  </si>
  <si>
    <t>Bnp Paribas Overnight Fund-Regular Plan-Monthly Dividend</t>
  </si>
  <si>
    <t>Bnp Paribas Overnight Fund-Regular Plan-Weekly Dividend Option</t>
  </si>
  <si>
    <t>Bnp Paribas Short Term Income Fund  Daily Dividend Option</t>
  </si>
  <si>
    <t>Bnp Paribas Short Term Income Fund - Direct Plan - Daily Dividend Option</t>
  </si>
  <si>
    <t>Bnp Paribas Short Term Income Fund - Direct Plan - Monthly Dividend Option</t>
  </si>
  <si>
    <t>Bnp Paribas Short Term Income Fund - Direct Plan - Quarterly Dividend Option</t>
  </si>
  <si>
    <t>Bnp Paribas Short Term Income Fund - Direct Plan - Weekly Dividend Option</t>
  </si>
  <si>
    <t>Bnp Paribas Short Term Income Fund  Monthly Dividend Option</t>
  </si>
  <si>
    <t>Bnp Paribas Short Term Income Fund  Quarterly Dividend Option</t>
  </si>
  <si>
    <t>Bnp Paribas Short Term Income Fund  Weekly Dividend Option</t>
  </si>
  <si>
    <t>Bnp Paribas Short Term Income Fund-Institutional Plus Plan-Daily Dividend Option</t>
  </si>
  <si>
    <t>Bnp Paribas Short Term Income Fund-Institutional Plus Plan-Monthly Dividend Option</t>
  </si>
  <si>
    <t>Bnp Paribas Short Term Income Fund-Institutional Plus Plan-Quarterly Dividend Option</t>
  </si>
  <si>
    <t>Bnp Paribas Short Term Income Fund-Institutional Plus Plan-Weekly Dividend Option</t>
  </si>
  <si>
    <t>Bnp Paribas Short Term Income Fund-Regular Plan-Monthly Dividend Option</t>
  </si>
  <si>
    <t>Bnp Paribas Short Term Income Fund-Regular Plan-Quarterly Dividend Option</t>
  </si>
  <si>
    <t>Bnp Paribas Short Term Income Fund-Regular Plan-Weekly Dividend Option</t>
  </si>
  <si>
    <t>Bnp Paribas Tax  Advantage Plan (Elss)-Dividend Option</t>
  </si>
  <si>
    <t>Bnp Paribas Tax Advantage Plan (Elss) - Direct Plan - Dividend Option</t>
  </si>
  <si>
    <t>Boi Axa Equity Fund Direct  Plan- Quarterly Dividend</t>
  </si>
  <si>
    <t>Boi Axa Equity Fund Direct Plan-Regular Dividend</t>
  </si>
  <si>
    <t>Boi Axa Equity Fund Eco Plan-Bonus</t>
  </si>
  <si>
    <t>Boi Axa Equity Fund Eco Plan-Quarterly Dividend</t>
  </si>
  <si>
    <t>Boi Axa Equity Fund Eco Plan-Regular Dividend</t>
  </si>
  <si>
    <t>Boi Axa Equity Fund Regular Plan- Quarterly Dividend</t>
  </si>
  <si>
    <t>Boi Axa Equity Fund Regular Plan- Regular Dividend</t>
  </si>
  <si>
    <t>Boi Axa Equity Fund Regular Plan-Bonus</t>
  </si>
  <si>
    <t>Boi Axa Focussed Infrastructure Fund-Direct Plan-Regular Dividend</t>
  </si>
  <si>
    <t>Boi Axa Focussed Infrastructure Fund-Quarterly Dividend</t>
  </si>
  <si>
    <t>Boi Axa Focussed Infrastructure Fund-Regular Dividend</t>
  </si>
  <si>
    <t>Boi Axa Liquid Fund- Direct Plan- Daily Dividend</t>
  </si>
  <si>
    <t>Boi Axa Liquid Fund- Direct Plan- Weekly Dividend</t>
  </si>
  <si>
    <t>Boi Axa Liquid Fund- Institutional Plan- Daily Dividend</t>
  </si>
  <si>
    <t>Boi Axa Liquid Fund- Regular Plan- Daily Dividend</t>
  </si>
  <si>
    <t>Boi Axa Liquid Fund- Regular Plan- Weekly Dividend</t>
  </si>
  <si>
    <t>Boi Axa Liquid Fund- Super Institutional Plan-Daily Dividend</t>
  </si>
  <si>
    <t>Boi Axa Liquid Fund- Super Institutional Plan-Weekly Dividend</t>
  </si>
  <si>
    <t>Boi Axa Liquid Fund-Institutional Plan-Monthly Dividend</t>
  </si>
  <si>
    <t>Boi Axa Liquid Fund-Institutional Plan-Weekly Dividend</t>
  </si>
  <si>
    <t>Boi Axa Regular Return Fund-Direct Plan-Monthly Dividend</t>
  </si>
  <si>
    <t>Boi Axa Regular Return Fund-Eco Plan-Annual Dividend</t>
  </si>
  <si>
    <t>Boi Axa Regular Return Fund-Eco Plan-Monthly Dividend</t>
  </si>
  <si>
    <t>Boi Axa Regular Return Fund-Eco Plan-Quarterly Dividend</t>
  </si>
  <si>
    <t>Boi Axa Regular Return Fund-Regular Plan-Annual Dividend</t>
  </si>
  <si>
    <t>Boi Axa Regular Return Fund-Regular Plan-Monthly Dividend</t>
  </si>
  <si>
    <t>Boi Axa Regular Return Fund-Regular Plan-Quarterly Dividend</t>
  </si>
  <si>
    <t>Boi Axa Short Term Income Fund-Direct Plan- Monthly Dividend</t>
  </si>
  <si>
    <t>Boi Axa Short Term Income Fund-Direct Plan- Quarterly Dividend</t>
  </si>
  <si>
    <t>Boi Axa Short Term Income Fund-Institutional Plan-Monthly Dividend</t>
  </si>
  <si>
    <t>Boi Axa Short Term Income Fund-Institutional Plan-Quarterly Dividend</t>
  </si>
  <si>
    <t>Boi Axa Short Term Income Fund-Institutional Plan-Weekly Dividend</t>
  </si>
  <si>
    <t>Boi Axa Short Term Income Fund-Regular Plan- Monthly Dividend</t>
  </si>
  <si>
    <t>Boi Axa Short Term Income Fund-Regular Plan- Quarterly Dividend</t>
  </si>
  <si>
    <t>Boi Axa Tax Advantage Fund-Direct Plan-Dividend</t>
  </si>
  <si>
    <t>Boi Axa Tax Advantage Fund-Eco Plan-Dividend</t>
  </si>
  <si>
    <t>Boi Axa Tax Advantage Fund-Regular Plan-Dividend</t>
  </si>
  <si>
    <t>Boi Axa Treasury Advantage Fund- Direct Plan- Weekly Dividend</t>
  </si>
  <si>
    <t>Boi Axa Treasury Advantage Fund- Institutional Plan- Daily Dividend</t>
  </si>
  <si>
    <t>Boi Axa Treasury Advantage Fund- Institutional Plan- Monthly Dividend</t>
  </si>
  <si>
    <t>Boi Axa Treasury Advantage Fund- Institutional Plan- Weekly Dividend</t>
  </si>
  <si>
    <t>Boi Axa Treasury Advantage Fund- Regular Plan- Weekly Dividend</t>
  </si>
  <si>
    <t>Boi Axa Treasury Advnatage Fund- Direct Plan- Daily Dividend</t>
  </si>
  <si>
    <t>Boi Axa Treasury Advnatage Fund- Regular Plan- Daily Dividend</t>
  </si>
  <si>
    <t>Canara Robeco Emerging Equities-Bonus Option</t>
  </si>
  <si>
    <t>Canara Robeco Emerging Equities-Regular Plan - Dividend</t>
  </si>
  <si>
    <t>Canara Robeco Floating Rate - Regular Plan - Daily Dividend Reinvestment</t>
  </si>
  <si>
    <t>Canara Robeco Floating Rate - Regular Plan - Monthly Dividend</t>
  </si>
  <si>
    <t>Canara Robeco Floating Rate- Regular Plan - Dividend</t>
  </si>
  <si>
    <t>Canara Robeco Floating Rate-Fortnightly Dividend Reinvestment</t>
  </si>
  <si>
    <t>Canara Robeco Gilt Pgs - Regular Plan - Dividend</t>
  </si>
  <si>
    <t>Canara Robeco Gilt Pgs-Direct Plan - Dividend Option</t>
  </si>
  <si>
    <t>Canara Robeco Income-Bonus Option</t>
  </si>
  <si>
    <t>Canara Robeco Indigo Fund - Direct Plan - Quarterly Dividend</t>
  </si>
  <si>
    <t>Canara Robeco Indigo Fund - Regular Plan - Quarterly Dividend</t>
  </si>
  <si>
    <t>Canara Robeco Infrastructure - Regular Plan - Dividend</t>
  </si>
  <si>
    <t>Canara Robeco Liquid- Direct Plan-Weekly Dividend</t>
  </si>
  <si>
    <t>Canara Robeco Liquid- Institutional-Daily Dividend Reinvestment</t>
  </si>
  <si>
    <t>Canara Robeco Liquid- Institutional-Weekly Dividend</t>
  </si>
  <si>
    <t>Canara Robeco Liquid-Retail-Dri</t>
  </si>
  <si>
    <t>Canara Robeco Treasury Advantage Fund - Institutional Plan- Weekly Dividend Reinvestment Option</t>
  </si>
  <si>
    <t>Canara Robeco Treasury Advantage Fund - Retail Plan- Income Option</t>
  </si>
  <si>
    <t>Dsp Blackrock Balanced Fund - Direct Plan - Dividend</t>
  </si>
  <si>
    <t>Dsp Blackrock Balanced Fund- Regular Plan -Dividend</t>
  </si>
  <si>
    <t>Dsp Blackrock Bond Fund - Direct Plan - Dividend</t>
  </si>
  <si>
    <t>Dsp Blackrock Bond Fund - Direct Plan - Monthly Dividend</t>
  </si>
  <si>
    <t>Dsp Blackrock Bond Fund - Dividend</t>
  </si>
  <si>
    <t>Dsp Blackrock Bond Fund - Monthly Dividend</t>
  </si>
  <si>
    <t>Dsp Blackrock Equity Fund - Direct Plan - Dividend</t>
  </si>
  <si>
    <t>Dsp Blackrock Equity Fund - Institutional Plan - Dividend</t>
  </si>
  <si>
    <t>Dsp Blackrock Equity Fund - Regular Plan - Dividend</t>
  </si>
  <si>
    <t>Dsp Blackrock Focus 25 Fund - Direct Plan - Dividend</t>
  </si>
  <si>
    <t>Dsp Blackrock Focus 25 Fund - Regular Plan - Dividend</t>
  </si>
  <si>
    <t>Dsp Blackrock Government Securities Fund - Direct Plan - Dividend</t>
  </si>
  <si>
    <t>Dsp Blackrock Government Securities Fund - Direct Plan - Monthly Dividend</t>
  </si>
  <si>
    <t>Dsp Blackrock Government Securities Fund - Regular Plan - Dividend</t>
  </si>
  <si>
    <t>Dsp Blackrock Government Securities Fund - Regular Plan - Monthly Dividend</t>
  </si>
  <si>
    <t>Dsp Blackrock Income Opportunities Fund - Direct Plan - Daily Dividend</t>
  </si>
  <si>
    <t>Dsp Blackrock Income Opportunities Fund - Direct Plan - Dividend</t>
  </si>
  <si>
    <t>Dsp Blackrock Income Opportunities Fund - Direct Plan - Monthly Dividend</t>
  </si>
  <si>
    <t>Dsp Blackrock Income Opportunities Fund - Direct Plan - Quarterly Dividend</t>
  </si>
  <si>
    <t>Dsp Blackrock Income Opportunities Fund - Direct Plan - Weekly Dividend</t>
  </si>
  <si>
    <t>Edelweiss Ultra Short Term Bond Fund - Fortnightly Dividend Option</t>
  </si>
  <si>
    <t>Edelweiss Ultra Short Term Bond Fund - Monthly Dividend Option</t>
  </si>
  <si>
    <t>Edelweiss Ultra Short Term Bond Fund - Retail Plan - Daily Dividend Option</t>
  </si>
  <si>
    <t>Edelweiss Ultra Short Term Bond Fund - Retail Plan - Fortnightly Dividend Option</t>
  </si>
  <si>
    <t>Edelweiss Ultra Short Term Bond Fund - Retail Plan - Monthly Dividend Option</t>
  </si>
  <si>
    <t>Edelweiss Ultra Short Term Bond Fund - Retail Plan - Weekly Dividend Option</t>
  </si>
  <si>
    <t>Edelweiss Ultra Short Term Bond Fund - Weekly Dividend Option</t>
  </si>
  <si>
    <t>Edelweiss Ultra Short Term Bond Fund -Direct Plan- Daily Dividend Option</t>
  </si>
  <si>
    <t>Escorts Income Bond-Dividend</t>
  </si>
  <si>
    <t>Escorts Income Bond-Dividend Option-Direct Plan</t>
  </si>
  <si>
    <t>Escorts Income Plan-Bonus</t>
  </si>
  <si>
    <t>Escorts Income Plan-Bonus Option-Direct Plan</t>
  </si>
  <si>
    <t>Escorts Income Plan-Dividend</t>
  </si>
  <si>
    <t>Escorts Income Plan-Dividend Option-Direct Plan</t>
  </si>
  <si>
    <t>Templeton India Corporate Bond Opportunities Fund - Direct - Dividend</t>
  </si>
  <si>
    <t>Templeton India Corporate Bond Opportunities Fund - Dividend</t>
  </si>
  <si>
    <t>Templeton India Income Builder Account-Dividend</t>
  </si>
  <si>
    <t>Templeton India Income Builder Account-Half Yearly</t>
  </si>
  <si>
    <t>Templeton India Income Builder Account-Monthly</t>
  </si>
  <si>
    <t>Templeton India Income Builder Account-Monthly Bonus</t>
  </si>
  <si>
    <t>Templeton India Income Builder Account-Quarterly</t>
  </si>
  <si>
    <t>Templeton India Income Fund - Direct - Dividend</t>
  </si>
  <si>
    <t>Templeton India Income Fund-Dividend</t>
  </si>
  <si>
    <t>Templeton India Income Opportunities Fund - Direct - Dividend</t>
  </si>
  <si>
    <t>Templeton India Income Opportunities Fund - Dividend</t>
  </si>
  <si>
    <t>Templeton India Low Duration Fund - Direct - Monthly Dividend</t>
  </si>
  <si>
    <t>Templeton India Low Duration Fund - Direct - Quarterly Dividend</t>
  </si>
  <si>
    <t>Templeton India Low Duration Fund -Monthly Dividend</t>
  </si>
  <si>
    <t>Templeton India Low Duration Fund-Quarterly Dividend</t>
  </si>
  <si>
    <t>Templeton Monthly Income Plan-Half Yearly Dividend</t>
  </si>
  <si>
    <t>Templeton India Short-Term Income Plan-Institutional Plan - Monthly Dividend</t>
  </si>
  <si>
    <t>Templeton India Short-Term Income Plan-Institutional Plan - Weekly Dividend</t>
  </si>
  <si>
    <t>Templeton India Short-Term Income Plan-Monthly Dividend</t>
  </si>
  <si>
    <t>Templeton India Short-Term Income Plan-Quarterly Dividend</t>
  </si>
  <si>
    <t>Templeton India Short-Term Income Plan-Weekly Bonus</t>
  </si>
  <si>
    <t>Templeton India Short-Term Income Plan-Weekly Dividend</t>
  </si>
  <si>
    <t>Templeton India Ultra Short Bond Fund - Direct - Daily Dividend</t>
  </si>
  <si>
    <t>Templeton India Ultra Short Bond Fund - Direct - Weekly Dividend</t>
  </si>
  <si>
    <t>Indiabulls Income Fund - Direct Plan - Half Yearly Dividend Option</t>
  </si>
  <si>
    <t>Indiabulls Income Fund - Direct Plan - Monthly Dividend Option</t>
  </si>
  <si>
    <t>Indiabulls Income Fund - Direct Plan - Quarterly Dividend Option</t>
  </si>
  <si>
    <t>Indiabulls Income Fund - Regular Plan - Half Yearly Dividend Option</t>
  </si>
  <si>
    <t>Indiabulls Income Fund - Regular Plan - Monthly Dividend Option</t>
  </si>
  <si>
    <t>Indiabulls Income Fund - Regular Plan - Quarterly Dividend Option</t>
  </si>
  <si>
    <t>Indiabulls Ultra Short Term Fund - Daily Dividend Option</t>
  </si>
  <si>
    <t>Indiabulls Ultra Short Term Fund - Direct Plan - Daily Dividend Option</t>
  </si>
  <si>
    <t>Indiabulls Ultra Short Term Fund - Direct Plan - Weekly Dividend Option</t>
  </si>
  <si>
    <t>Indiabulls Ultra Short Term Fund - Fortnightly Dividend Option</t>
  </si>
  <si>
    <t>Indiabulls Ultra Short Term Fund - Monthly Dividend Option</t>
  </si>
  <si>
    <t>Indiabulls Ultra Short Term Fund - Weekly Dividend Option</t>
  </si>
  <si>
    <t>Kotak Bond-Deposit-Dividend</t>
  </si>
  <si>
    <t>Kotak Bond-Plan A-Annual Dividend</t>
  </si>
  <si>
    <t>Kotak Bond-Plan A-Bonus Plan</t>
  </si>
  <si>
    <t>Kotak Bond-Plan A-Quaterly Dividend</t>
  </si>
  <si>
    <t>Kotak Bond-Plan A-Quaterly Dividend - Direct</t>
  </si>
  <si>
    <t>Kotak Bond Short Term Plan-(Dividend)</t>
  </si>
  <si>
    <t>Kotak Bond Short Term Plan-(Dividend) - Direct</t>
  </si>
  <si>
    <t>Kotak Flexi-Debt - Regular Plan - Dividend</t>
  </si>
  <si>
    <t>Kotak Flexi-Debt- Regular Plan - Daily Dividend</t>
  </si>
  <si>
    <t>Kotak Flexi Debt - Regular Plan- Weekly Dividend</t>
  </si>
  <si>
    <t>Kotak Flexi Debt - Plan A - Quarterly Dividend</t>
  </si>
  <si>
    <t>Kotak Flexi Debt - Plan A - Quarterly Dividend - Dividend</t>
  </si>
  <si>
    <t>Kotak Flexi Debt - Plan A -Daily Dividend</t>
  </si>
  <si>
    <t>Kotak Flexi Debt - Plan A -Daily Dividend - Direct</t>
  </si>
  <si>
    <t>Kotak Flexi Debt - Plan A -Weekly Dividend</t>
  </si>
  <si>
    <t>Kotak Flexi Debt - Plan A -Weekly Dividend - Direct</t>
  </si>
  <si>
    <t>Kotak Income Opportunities Fund - Annual Dividend</t>
  </si>
  <si>
    <t>Kotak Income Opportunities Fund - Monthly Dividend</t>
  </si>
  <si>
    <t>Kotak Income Opportunities Fund - Monthly Dividend - Direct</t>
  </si>
  <si>
    <t>Kotak Income Opportunities Fund - Quarterly Dividend</t>
  </si>
  <si>
    <t>Kotak Income Opportunities Fund - Weekly Dividend</t>
  </si>
  <si>
    <t>Kotak Monthly Income Plan - Monthly Dividend</t>
  </si>
  <si>
    <t>Kotak Monthly Income Plan - Monthly Dividend - Direct</t>
  </si>
  <si>
    <t>Kotak Monthly Income Plan - Quarterly Dividend</t>
  </si>
  <si>
    <t>Kotak Monthly Income Plan - Quarterly Dividend - Direct</t>
  </si>
  <si>
    <t>Kotak Multi Asset Allocation Fund-Annual Dividend</t>
  </si>
  <si>
    <t>Kotak Multi Asset Allocation Fund-Annual Dividend - Direct</t>
  </si>
  <si>
    <t>Kotak Multi Asset Allocation Fund-Monthly Dividend</t>
  </si>
  <si>
    <t>Kotak Multi Asset Allocation Fund-Monthly Dividend - Direct</t>
  </si>
  <si>
    <t>Kotak Multi Asset Allocation Fund-Quarterly Dividend</t>
  </si>
  <si>
    <t>Kotak Multi Asset Allocation Fund-Quarterly Dividend - Direct</t>
  </si>
  <si>
    <t>Kotak Quarterly Interval Plan Series 1 - Dividend</t>
  </si>
  <si>
    <t>Kotak Quarterly Interval Plan Series 10 - Dividend</t>
  </si>
  <si>
    <t>Kotak Quarterly Interval Plan Series 2 - Dividend</t>
  </si>
  <si>
    <t>Kotak Quarterly Interval Plan Series 3 - Dividend</t>
  </si>
  <si>
    <t>Kotak Quarterly Interval Plan Series 3 - Dividend - Direct</t>
  </si>
  <si>
    <t>Kotak Quarterly Interval Plan Series 4 - Dividend</t>
  </si>
  <si>
    <t>Kotak Quarterly Interval Plan Series 4 - Dividend - Direct</t>
  </si>
  <si>
    <t>Kotak Quarterly Interval Plan Series 5-Dividend</t>
  </si>
  <si>
    <t>Kotak Quarterly Interval Plan Series 6 - Dividend</t>
  </si>
  <si>
    <t>Kotak Quarterly Interval Plan Series 7 - Dividend</t>
  </si>
  <si>
    <t>Kotak Quarterly Interval Plan Series 7 - Dividend - Direct</t>
  </si>
  <si>
    <t>Kotak Quarterly Interval Plan Series 8 - Dividend</t>
  </si>
  <si>
    <t>Kotak Quarterly Interval Plan Series 9 - Dividend</t>
  </si>
  <si>
    <t>L&amp;T Flexi Bond Fund - Direct Plan- Dividend Option</t>
  </si>
  <si>
    <t>L&amp;T Flexi Bond Fund - Dividend Option</t>
  </si>
  <si>
    <t>L&amp;T Flexi Bond Fund - Retail Plan Dividend Option</t>
  </si>
  <si>
    <t>L&amp;T Floating Rate Fund - Daily Dividend Reinvestment</t>
  </si>
  <si>
    <t>L&amp;T Floating Rate Fund - Direct Plan - Daily Dividend Reinvestment</t>
  </si>
  <si>
    <t>L&amp;T Floating Rate Fund - Direct Plan - Weekly Dividend</t>
  </si>
  <si>
    <t>L&amp;T Floating Rate Fund - Monthly Dividend</t>
  </si>
  <si>
    <t>L&amp;T Floating Rate Fund - Weekly Dividend Reinvestment</t>
  </si>
  <si>
    <t>L&amp;T Floating Rate Fund -Direct Plan- Monthly Dividend</t>
  </si>
  <si>
    <t>L&amp;T Income Opportunities Retail -Cumulative</t>
  </si>
  <si>
    <t>L&amp;T Income Opportunities- Inst Dividend</t>
  </si>
  <si>
    <t>L&amp;T Income Opportunities- Regular Dividend</t>
  </si>
  <si>
    <t>L&amp;T Income Opportunities- Retail Bonus</t>
  </si>
  <si>
    <t>L&amp;T Income Opportunities- Retail Qtly Dividend</t>
  </si>
  <si>
    <t>L&amp;T Income Opportunities-Direct Plan- Inst Dividend</t>
  </si>
  <si>
    <t>L&amp;T Low Duration Fund -  Direct Plan - Monthly Dividend Option</t>
  </si>
  <si>
    <t>L&amp;T Low Duration Fund -  Monthly Dividend Option</t>
  </si>
  <si>
    <t>L&amp;T Low Duration Fund - Daily Dividend Option</t>
  </si>
  <si>
    <t>L&amp;T Low Duration Fund - Direct Plan - Daily Dividend Option</t>
  </si>
  <si>
    <t>L&amp;T Low Duration Fund - Direct Plan - Weekly Dividend Option</t>
  </si>
  <si>
    <t>L&amp;T Low Duration Fund - Institutional Plan - Weekly Dividend Option</t>
  </si>
  <si>
    <t>L&amp;T Low Duration Fund - Retail Plan - Monthly Dividend Option</t>
  </si>
  <si>
    <t>L&amp;T Low Duration Fund - Retail Plan - Weekly Dividend Option</t>
  </si>
  <si>
    <t>L&amp;T Low Duration Fund - Weekly Dividend Option</t>
  </si>
  <si>
    <t>L&amp;T Monthly Income Plan-Direct Plan-Monthly Dividend</t>
  </si>
  <si>
    <t>L&amp;T Monthly Income Plan-Monthly Dividend</t>
  </si>
  <si>
    <t>L&amp;T Monthly Income Plan -Direct Plan-Quarterly Dividend</t>
  </si>
  <si>
    <t>L&amp;T Monthly Income Plan -Quarterly Dividend</t>
  </si>
  <si>
    <t>L&amp;T Short Term Income Fund-Direct Plan-Dividend Option</t>
  </si>
  <si>
    <t>L&amp;T Short Term Income Fund-Dividend Option</t>
  </si>
  <si>
    <t>L&amp;T Short Term Opportunities Fund - Bonus Option</t>
  </si>
  <si>
    <t>L&amp;T Short Term Opportunities Fund - Direct Plan - Quarterly Dividend</t>
  </si>
  <si>
    <t>L&amp;T Short Term Opportunities Fund - Monthly Dividend Option</t>
  </si>
  <si>
    <t>L&amp;T Short Term Opportunities Fund - Quarterly Dividend Option</t>
  </si>
  <si>
    <t>Dws Cash Opportunities Fund Reg Quarterly Div Option</t>
  </si>
  <si>
    <t>Dws Cash Opportunities Fund Regular-  Daily Div</t>
  </si>
  <si>
    <t>Dws Cash Opportunities Fund Regular-  Weekly Div</t>
  </si>
  <si>
    <t>Dws Cash Opportunities Fund Regular- Fortnightly Div</t>
  </si>
  <si>
    <t>Dws Cash Opportunities Fund Regular- Gr</t>
  </si>
  <si>
    <t>Dws Cash Opportunities Fund Regular- Monthly Div</t>
  </si>
  <si>
    <t>Dws Cash Opportunities Fund Regular Plan- Monthly Bonus Option</t>
  </si>
  <si>
    <t>Dws Cash Opportunities Fund Regular Plan- Regular Bonus Option</t>
  </si>
  <si>
    <t>Dws Gilt Fund - Direct Plan - Dividend</t>
  </si>
  <si>
    <t>Dws Gilt Fund - Direct Plan -Half-Yearly Bonus</t>
  </si>
  <si>
    <t>Dws Gilt Fund Inst. Plan Div Op</t>
  </si>
  <si>
    <t>Dws Gilt Fund Regular Plan Div Op</t>
  </si>
  <si>
    <t>Dws Gilt Fund Regular Plan- Half-Yearly Bonus Option</t>
  </si>
  <si>
    <t>Dws Gilt Fund Regular Plan- Regular Bonus Option</t>
  </si>
  <si>
    <t>Dws Global Agribusiness Fund - Regualr Plan - Dividend</t>
  </si>
  <si>
    <t>Dws Global Agribusiness Offshore Fund - Direct Plan - Dividend</t>
  </si>
  <si>
    <t>Dws Global Agribusiness Offshore Fund Regular Plan Bonus Option</t>
  </si>
  <si>
    <t>Dws Global Thematic Offshore Fund Div</t>
  </si>
  <si>
    <t>Dws Global Thematic Offshore Fund-Gr</t>
  </si>
  <si>
    <t>Dws Insta Cash Plus Fund - Direct Plan - Annual Dividend</t>
  </si>
  <si>
    <t>Dws Insta Cash Plus Fund - Direct Plan - Daily Dividend</t>
  </si>
  <si>
    <t>Dws Insta Cash Plus Fund - Direct Plan - Weekly Dividend</t>
  </si>
  <si>
    <t>Dws Insta Cash Plus Fund - Direct Plan -Monthly Bonus</t>
  </si>
  <si>
    <t>Dws Insta Cash Plus Fund - Regular Plan - Annual Dividend Option</t>
  </si>
  <si>
    <t>Dws Insta Cash Plus Fund - Regular Plan - Quarterly Dividend Option</t>
  </si>
  <si>
    <t>Dws Insta Cash Plus Fund - Super Institutional Plan - Annual Dividend Option</t>
  </si>
  <si>
    <t>Dws Insta Cash Plus Fund Regular Plan Bonus Option</t>
  </si>
  <si>
    <t>Dws Insta Cash Plus Fund Super Institutional Plan- Monthly Dividend</t>
  </si>
  <si>
    <t>Dws Insta Cash Plus Fund Super Institutional Plan- Regular Bonus Option</t>
  </si>
  <si>
    <t>Dws Insta Cash Plus Fund Super Institutional Plan- Weekly Dividend</t>
  </si>
  <si>
    <t>Dws Insta Cash Plus Fund Super Institutional Plan-Daily Dividend</t>
  </si>
  <si>
    <t>Dws Insta Cash Plus Fund-Dividend-Daily Dividend</t>
  </si>
  <si>
    <t>Dws Insta Cash Plus Fund-Dividend-Monthly Dividend</t>
  </si>
  <si>
    <t>Dws Insta Cash Plus Fund-Dividend-Weekly Dividend</t>
  </si>
  <si>
    <t>Dws Insta Cash Plus Fund-Institutional Plan-Daily Dividend</t>
  </si>
  <si>
    <t>Dws Insta Cash Plus Fund-Institutional Plan-Dividend</t>
  </si>
  <si>
    <t>Dws Insta Cash Plus Fund-Institutional Plan-Weekly Dividend</t>
  </si>
  <si>
    <t>Dws Insta Cash Plus Fund-Super Institutional Plan- Monthly Bonus Option</t>
  </si>
  <si>
    <t>Dws Insta Cashplus Fund - Super Institutional Plan - Quarterly Dividend Option</t>
  </si>
  <si>
    <t>Dws Investment Opportunity Fund - Direct Plan - Dividend</t>
  </si>
  <si>
    <t>Dws Investment Opportunity Fund  Regular Plan Bonus Option</t>
  </si>
  <si>
    <t>Dws Investment Opportunity Fund Reg Plan - Dividend Option</t>
  </si>
  <si>
    <t>Dws Investment Opportunity Fund Wealth Plan- Dividend Option</t>
  </si>
  <si>
    <t>Dws Money Plus Fund -  Inst Dividend</t>
  </si>
  <si>
    <t>Dws Money Plus Fund - Direct Plan -  Quarterly Bonus</t>
  </si>
  <si>
    <t>Dws Money Plus Fund - Direct Plan - Daily Dividend</t>
  </si>
  <si>
    <t>Dws Money Plus Fund - Direct Plan - Monthly Dividend</t>
  </si>
  <si>
    <t>Dws Money Plus Fund - Direct Plan - Weekly Dividend</t>
  </si>
  <si>
    <t>Dws Money Plus Fund - Dividend - Daily</t>
  </si>
  <si>
    <t>Dws Money Plus Fund - Inst Daily Dividend</t>
  </si>
  <si>
    <t>Dws Money Plus Fund - Inst Weekly Dividend</t>
  </si>
  <si>
    <t>Dws Money Plus Fund Inst Annual Div Option</t>
  </si>
  <si>
    <t>Dws Money Plus Fund Inst Quarterly Div Option</t>
  </si>
  <si>
    <t>Dws Money Plus Fund Institutional Plan- Quarterly Bonus Option</t>
  </si>
  <si>
    <t>Dws Money Plus Fund Institutional Plan- Regular Bonus Option</t>
  </si>
  <si>
    <t>Dws Money Plus Fund Reg Annual Div Option</t>
  </si>
  <si>
    <t>Dws Money Plus Fund Reg Quarterly Div Option</t>
  </si>
  <si>
    <t>Dws Money Plus Fund Regular Plan Bonus Option</t>
  </si>
  <si>
    <t>Dws Money Plus Fund-Dividend</t>
  </si>
  <si>
    <t>Dws Money Plus Fund-Dividend - Weekly</t>
  </si>
  <si>
    <t>Dws Premier Bond Fund - Direct Plan - Half-Yearly Bonus</t>
  </si>
  <si>
    <t>Dws Premier Bond Fund - Direct Plan - Quarterly Dividend</t>
  </si>
  <si>
    <t>Dws Premier Bond Fund - Premium Plus Plan - Annual Dividend</t>
  </si>
  <si>
    <t>Dws Premier Bond Fund - Premium Plus Plan - Monthly Dividend</t>
  </si>
  <si>
    <t>Dws Premier Bond Fund - Premium Plus Plan - Quarterly Dividend</t>
  </si>
  <si>
    <t>Dws Premier Bond Fund - Regular Plan-Dividend(Payout / Reinvestment)-Annual</t>
  </si>
  <si>
    <t>Dws Premier Bond Fund - Regular Plan-Dividend(Payout / Reinvestment)-Monthly</t>
  </si>
  <si>
    <t>Dws Premier Bond Fund - Regular Plan-Dividend(Payout / Reinvestment)-Quarterly</t>
  </si>
  <si>
    <t>Dws Premier Bond Fund Inst Plan( Payout/Reinvestment)-Montly</t>
  </si>
  <si>
    <t>Dws Premier Bond Fund Inst Plan( Payout/Reinvestment)-Qrtly</t>
  </si>
  <si>
    <t>Dws Premier Bond Fund Regular Plan- Half-Yearly Bonus Option</t>
  </si>
  <si>
    <t>Dws Premier Bond Fund Regular Plan- Regular Bonus Option</t>
  </si>
  <si>
    <t>Dws Short Maturity Fund - Direct Plan - Monthly Dividend</t>
  </si>
  <si>
    <t>Dws Short Maturity Fund - Direct Plan - Quarterly Dividend</t>
  </si>
  <si>
    <t>Dws Short Maturity Fund - Direct Plan - Weekly Dividend</t>
  </si>
  <si>
    <t>Dws Short Maturity Fund - Direct Plan -Half Yearly Bonus</t>
  </si>
  <si>
    <t>Dws Short Maturity Fund - Institutional Plan - Quarterly Dividend Option</t>
  </si>
  <si>
    <t>Dws Short Maturity Fund -Inst Div Monthly</t>
  </si>
  <si>
    <t>Dws Short Maturity Fund- Inst Div Weekly</t>
  </si>
  <si>
    <t>Dws Short Maturity Fund -Inst Gr</t>
  </si>
  <si>
    <t>Dws Short Maturity Fund- Premium Plus Plan Monthly Dividend</t>
  </si>
  <si>
    <t>Dws Short Maturity Fund- Premium Plus Plan Weekly Dividend</t>
  </si>
  <si>
    <t>Dws Short Maturity Fund- Premium Plus Quarterly Dividend</t>
  </si>
  <si>
    <t>Dws Short Maturity Fund Regular Plan Quartely Dividend</t>
  </si>
  <si>
    <t>Dws Short Maturity Fund Regular- Regular Bonus Option</t>
  </si>
  <si>
    <t>Dws Short Maturity Fund-Dividend-Monthly</t>
  </si>
  <si>
    <t>Dws Short Maturity Fund-Dividend-Weekly Dividend</t>
  </si>
  <si>
    <t>Dws Short Maturity Fund-Regular- Half Yearly Bonus Option</t>
  </si>
  <si>
    <t>Dws Short Maturity Plan- Regular Plan - Annual Dividend Option</t>
  </si>
  <si>
    <t>Dws Tax Saving Fund - Direct Plan - Dividend</t>
  </si>
  <si>
    <t>Dws Tax Saving Fund-Dividend</t>
  </si>
  <si>
    <t>Dws Treasury Cash Reg Annual Div Option</t>
  </si>
  <si>
    <t>Dws Treasury Fund - Cash - Direct Plan - Daily Dividend</t>
  </si>
  <si>
    <t>Dws Treasury Fund - Cash - Direct Plan - Monthly Bonus</t>
  </si>
  <si>
    <t>Dws Treasury Fund - Cash - Direct Plan - Regular Bonus</t>
  </si>
  <si>
    <t>Dws Treasury Fund - Cash - Direct Plan - Weekly Dividend</t>
  </si>
  <si>
    <t>Dws Treasury Fund - Investment - Direct Plan -  Quarterly Bonus</t>
  </si>
  <si>
    <t>Dws Treasury Fund - Investment - Direct Plan - Daily Dividend</t>
  </si>
  <si>
    <t>Dws Treasury Fund - Investment - Direct Plan - Weekly Dividend</t>
  </si>
  <si>
    <t>Dws Treasury Fund - Investment - Direct Plan-Monthly Dividend</t>
  </si>
  <si>
    <t>Dws Treasury Fund Cash Plan Institiutional Dividend Option</t>
  </si>
  <si>
    <t>Dws Treasury Fund Cash Plan Institiutional Monthly Div Option</t>
  </si>
  <si>
    <t>Dws Treasury Fund Cash Plan Institiutional Weekly Div Option</t>
  </si>
  <si>
    <t>Dws Treasury Fund Cash Plan Regular Dividend Option</t>
  </si>
  <si>
    <t>Dws Treasury Fund Cash Plan Regular Monthly Option</t>
  </si>
  <si>
    <t>Dws Treasury Fund Cash Plan Regular Weekly Option</t>
  </si>
  <si>
    <t>Dws Treasury Fund Cash Reg Quarterly Div Option</t>
  </si>
  <si>
    <t>Dws Treasury Fund Cash Regular - Monthly Bonus Option</t>
  </si>
  <si>
    <t>Dws Treasury Fund Cash Regular - Regular Bonus Option</t>
  </si>
  <si>
    <t>Dws Treasury Fund Investment Plan Institiutional Dividend Option</t>
  </si>
  <si>
    <t>Dws Treasury Fund Investment Plan Institiutional Monthly Option</t>
  </si>
  <si>
    <t>Dws Treasury Fund Investment Plan Institiutional Weekly Option</t>
  </si>
  <si>
    <t>Dws Treasury Fund Investment Plan Reg Annual Div Option</t>
  </si>
  <si>
    <t>Dws Treasury Fund Investment Plan Regular Dividend Option</t>
  </si>
  <si>
    <t>Dws Treasury Fund Investment Plan Regular Monthly Option</t>
  </si>
  <si>
    <t>Dws Treasury Fund Investment Plan Regular Weekly Option</t>
  </si>
  <si>
    <t>Dws Treasury Fund Investment Regular- Quarterly Bonus Option</t>
  </si>
  <si>
    <t>Dws Treasury Fund Investment Regular- Regular Bonus Option</t>
  </si>
  <si>
    <t>Dws Treasury Fund Investmetn Plan Regular Quarterly Div Option</t>
  </si>
  <si>
    <t>Dws Twin Advantage Fund - Annual Dividend Option</t>
  </si>
  <si>
    <t>Dws Twin Advantage Fund - Monthly Dividend Option</t>
  </si>
  <si>
    <t>Dws Twin Advantage Fund - Quarterly  Dividend Option</t>
  </si>
  <si>
    <t>Dws Ultra Short Term Fund - Direct Plan - Daily Dividend</t>
  </si>
  <si>
    <t>Dws Ultra Short Term Fund - Direct Plan - Monthly Bonus</t>
  </si>
  <si>
    <t>Dws Ultra Short Term Fund - Direct Plan - Monthly Dividend</t>
  </si>
  <si>
    <t>Dws Ultra Short Term Fund - Direct Plan - Weekly Dividend</t>
  </si>
  <si>
    <t>Principal Debt Opportunities Fund - Conservative Plan - Monthly Dividend Option</t>
  </si>
  <si>
    <t>Principal Debt Opportunities Fund - Conservative Plan - Weekly Dividend Option</t>
  </si>
  <si>
    <t>Principal Debt Opportunities Fund - Conservative Plan -Daily Dividend Option</t>
  </si>
  <si>
    <t>Principal Debt Savings Fund - Retail Plan - Direct Plan - Dividend Option - Monthly</t>
  </si>
  <si>
    <t>Principal Debt Savings Fund - Retail Plan - Direct Plan - Dividend Option - Quarterly</t>
  </si>
  <si>
    <t>Principal Debt Savings Fund - Retail Plan - Dividend - Monthly</t>
  </si>
  <si>
    <t>Principal Debt Savings Fund - Retail Plan - Dividend - Quarterly</t>
  </si>
  <si>
    <t>Principal Income Fund- Long Term Plan - Direct Plan - Dividend Option - Quarterly</t>
  </si>
  <si>
    <t>Principal Income Fund- Long Term Plan - Direct Plan - Dividend Option -Annually</t>
  </si>
  <si>
    <t>Principal Income Fund- Long Term Plan - Dividend Option -Annual</t>
  </si>
  <si>
    <t>Principal Income Fund- Long Term Plan -Dividend Option - Quarterly</t>
  </si>
  <si>
    <t>Principal Income Fund - Short Term Plan - Direct Plan - Dividend Plan - Monthly</t>
  </si>
  <si>
    <t>Principal Income Fund - Short Term Plan - Dividend Option - Monthly</t>
  </si>
  <si>
    <t>Reliance Dynamic Bond Fund - Direct Plan Dividend Plan - Dividend Payout Option</t>
  </si>
  <si>
    <t>Reliance Dynamic Bond Fund - Direct Plan Quarterly Dividend Plan - Dividend Payout Option</t>
  </si>
  <si>
    <t>Reliance Dynamic Bond Fund-Dividend Plan-Dividend Option</t>
  </si>
  <si>
    <t>Reliance Dynamic Bond Fund-Dividend Plan-Quarterly Dividend Option</t>
  </si>
  <si>
    <t>Reliance Floating Rate Fund - Short Term Plan - Direct Plan Daily Dividend Reinvestment Plan - Dividend Reinvestment</t>
  </si>
  <si>
    <t>Reliance Floating Rate Fund - Short Term Plan - Direct Plan Monthly Dividend Plan - Dividend Payout Option</t>
  </si>
  <si>
    <t>Reliance Floating Rate Fund - Short Term Plan - Direct Plan Quarterly Dividend Plan - Dividend Payout Option</t>
  </si>
  <si>
    <t>Reliance Floating Rate Fund - Short Term Plan - Direct Plan Weekly Dividend Plan - Dividend Payout Option</t>
  </si>
  <si>
    <t>Reliance Floating Rate Fund - Short Term Plan - Dividend Plan-Daily Dividend Option</t>
  </si>
  <si>
    <t>Reliance Floating Rate Fund - Short Term Plan - Dividend Plan-Monthly Dividend Option</t>
  </si>
  <si>
    <t>Reliance Floating Rate Fund - Short Term Plan - Dividend Plan-Quarterly Dividend Option</t>
  </si>
  <si>
    <t>Reliance Floating Rate Fund - Short Term Plan - Dividend Plan-Weekly Dividend Option</t>
  </si>
  <si>
    <t>Reliance Income Fund - Annual Dividend Plan</t>
  </si>
  <si>
    <t>Reliance Income Fund - Direct Plan Annual Dividend Plan - Dividend Payout Option</t>
  </si>
  <si>
    <t>Reliance Income Fund - Direct Plan Half Yearly Dividend Plan - Dividend Payout Option</t>
  </si>
  <si>
    <t>Reliance Income Fund - Direct Plan Monthly Dividend Plan - Dividend Payout Option</t>
  </si>
  <si>
    <t>Reliance Income Fund - Direct Plan Quarterly Dividend Plan - Dividend Payout Option</t>
  </si>
  <si>
    <t>Reliance Income Fund - Half Yearly Dividend Plan</t>
  </si>
  <si>
    <t>Reliance Income Fund - Monthly Dividend Plan</t>
  </si>
  <si>
    <t>Reliance Income Fund - Quarterly Dividend Plan</t>
  </si>
  <si>
    <t>Reliance Interval Fund Annual Interval Fund Series-I -Dividend Option</t>
  </si>
  <si>
    <t>Reliance Interval Fund Annual Interval Fund Series-I-Retail Plan-Dividend Option</t>
  </si>
  <si>
    <t>Reliance Interval Fund-Monthly Interval Fund-Series-I -Dividend Option</t>
  </si>
  <si>
    <t>Reliance Interval Fund-Monthly Interval Fund-Series-I-Institutional Plan-Dividend Option</t>
  </si>
  <si>
    <t>Reliance Interval Fund-Quarterly Interval Fund-Series-I -Dividend Option</t>
  </si>
  <si>
    <t>Reliance Interval Fund-Quarterly Interval Fund-Series-I-Institutional Plan-Dividend Option</t>
  </si>
  <si>
    <t>Reliance Medium Term Fund - Direct Plan Bonus Plan - Bonus</t>
  </si>
  <si>
    <t>Reliance Medium Term Fund - Direct Plan Daily Dividend Plan - Dividend Reinvestment</t>
  </si>
  <si>
    <t>Reliance Medium Term Fund - Direct Plan Monthly Dividend Plan - Dividend Payout Option</t>
  </si>
  <si>
    <t>Reliance Medium Term Fund - Direct Plan Quarterly Dividend Plan - Dividend Payout Option</t>
  </si>
  <si>
    <t>Reliance Medium Term Fund - Direct Plan Weekly Dividend Plan - Dividend Payout Option</t>
  </si>
  <si>
    <t>Reliance Medium Term Fund - Monthly Dividend Plan</t>
  </si>
  <si>
    <t>Reliance Medium Term Fund - Quarterly Dividend Plan</t>
  </si>
  <si>
    <t>Reliance Medium Term Fund- Daily Dividend Plan</t>
  </si>
  <si>
    <t>Reliance Medium Term Fund- Weekly Dividend Plan</t>
  </si>
  <si>
    <t>Reliance Money Manager Fund - Direct Plan Bonus Plan - Bonus</t>
  </si>
  <si>
    <t>Reliance Money Manager Fund - Direct Plan Daily Dividend Plan - Dividend Reinvestment</t>
  </si>
  <si>
    <t>Reliance Money Manager Fund - Direct Plan Monthly Dividend Plan - Dividend Payout Option</t>
  </si>
  <si>
    <t>Reliance Money Manager Fund - Direct Plan Quarterly Dividend Plan - Dividend Payout Option</t>
  </si>
  <si>
    <t>Reliance Money Manager Fund - Direct Plan Weekly Dividend Plan - Dividend Payout Option</t>
  </si>
  <si>
    <t>Reliance Money Manager Fund - Retail Plan - Bonus Option</t>
  </si>
  <si>
    <t>Reliance Money Manager Fund - Retail Plan - Daily Dividend Option</t>
  </si>
  <si>
    <t>Reliance Money Manager Fund - Retail Plan - Monthly Dividend Option</t>
  </si>
  <si>
    <t>Reliance Money Manager Fund - Retail Plan - Quarterly Dividend Option</t>
  </si>
  <si>
    <t>Reliance Money Manager Fund -Bonus Option</t>
  </si>
  <si>
    <t>Reliance Money Manager Fund -Daily Dividend Option</t>
  </si>
  <si>
    <t>Reliance Money Manager Fund -Monthly Dividend Option</t>
  </si>
  <si>
    <t>Reliance Money Manager Fund -Quarterly Dividend Option</t>
  </si>
  <si>
    <t>Reliance Money Manager Fund -Weekly Dividend Option</t>
  </si>
  <si>
    <t>Reliance Monthly Income Plan - Direct Plan Monthly Dividend Plan - Dividend Payout Option</t>
  </si>
  <si>
    <t>Reliance Monthly Income Plan - Direct Plan Quarterly Dividend Plan - Dividend Payout Option</t>
  </si>
  <si>
    <t>Reliance Monthly Income Plan-Monthly Dividend Plan</t>
  </si>
  <si>
    <t>Reliance Monthly Income Plan-Quarterly Diviend Plan</t>
  </si>
  <si>
    <t>Reliance Regular Savings Fund - Debt Option - Direct Plan Quarterly Dividend Plan - Dividend Payout</t>
  </si>
  <si>
    <t>Reliance Regular Savings Fund - Debt Option - Institutional Quarterly Dividend</t>
  </si>
  <si>
    <t>Reliance Regular Savings Fund - Debt Option - Quarterly Dividend</t>
  </si>
  <si>
    <t>Reliance Short Term Fund - Direct Plan Dividend Plan - Dividend Payout Option</t>
  </si>
  <si>
    <t>Reliance Short Term Fund - Direct Plan Quarterly Dividend Option - Dividend Payout Option</t>
  </si>
  <si>
    <t>Reliance Short Term Fund-Quarterly Dividend Plan</t>
  </si>
  <si>
    <t>Reliance Yearly Interval Fund - Series 1 - Direct Plan - Dividend Plan - Dividend Option</t>
  </si>
  <si>
    <t>Reliance Yearly Interval Fund - Series 1 - Dividend Plan - Dividend Option</t>
  </si>
  <si>
    <t>Reliance Yearly Interval Fund - Series 2 - Direct Plan - Dividend Plan - Dividend Option</t>
  </si>
  <si>
    <t>Reliance Yearly Interval Fund - Series 2 - Dividend Plan - Dividend Option</t>
  </si>
  <si>
    <t>Religare Half Yearly Interval Fund - Plan A - Institutional Dividend</t>
  </si>
  <si>
    <t>Religare Half Yearly Interval Fund - Plan A - Regular Dividend</t>
  </si>
  <si>
    <t>Religare Quarterly Interval Fund - Plan A-Dividend</t>
  </si>
  <si>
    <t>Religare Quarterly Interval Fund - Plan B-Dividend</t>
  </si>
  <si>
    <t>Religare Quarterly Interval Fund - Plan C -Dividend</t>
  </si>
  <si>
    <t>Religare Quarterly Interval Fund - Plan D -Dividend</t>
  </si>
  <si>
    <t>Religare Quarterly Interval Fund - Plan E -Dividend</t>
  </si>
  <si>
    <t>Religare Quarterly Interval Fund - Plan F -Dividend</t>
  </si>
  <si>
    <t>Religare Quarterly Interval Fund Plan G - Institutional Dividend</t>
  </si>
  <si>
    <t>Religare Quarterly Interval Fund Plan G - Regular Dividend</t>
  </si>
  <si>
    <t>Religare Quarterly Interval Fund Plan H - Institutional Dividend</t>
  </si>
  <si>
    <t>Religare Quarterly Interval Fund Plan H - Regular Dividend</t>
  </si>
  <si>
    <t>Religare Quarterly Interval Fund Plan I - Institutional Dividend</t>
  </si>
  <si>
    <t>Religare Quarterly Interval Fund Plan I - Regular Dividend</t>
  </si>
  <si>
    <t>Religare Quarterly Interval Fund Plan J - Institutional Dividend</t>
  </si>
  <si>
    <t>Religare Quarterly Interval Fund Plan J - Regular Dividend</t>
  </si>
  <si>
    <t>Sahara Classic Fund- Dividend Option</t>
  </si>
  <si>
    <t>Sahara Classic Fund- Dividend Option- Direct</t>
  </si>
  <si>
    <t>Sahara Income Fund-Dividend</t>
  </si>
  <si>
    <t>Sahara Income Fund-Dividend- Direct</t>
  </si>
  <si>
    <t>Sundaram Income Plus - Direct Plan - Bonus Option</t>
  </si>
  <si>
    <t>Sundaram Income Plus - Direct Plan - Dividend Option</t>
  </si>
  <si>
    <t>Sundaram Income Plus-Appreciation</t>
  </si>
  <si>
    <t>Sundaram Income Plus-Dividend</t>
  </si>
  <si>
    <t>Sundaram  Monthly Income Plan-Monthly Dividend</t>
  </si>
  <si>
    <t>Sundaram  Monthly Income Plan-Quarterly-Dividend</t>
  </si>
  <si>
    <t>Sundaram Monthly Income Plan - Moderate Plan - Bonus Option</t>
  </si>
  <si>
    <t>Sundaram Monthly Income Plan - Moderate Plan - Direct Plan - Bonus  Option</t>
  </si>
  <si>
    <t>Sundaram Monthly Income Plan - Moderate Plan - Direct Plan - Half Yearly Dividend Option</t>
  </si>
  <si>
    <t>Sundaram Monthly Income Plan - Moderate Plan - Direct Plan - Monthly Dividend Option</t>
  </si>
  <si>
    <t>Sundaram Monthly Income Plan - Moderate Plan - Direct Plan - Quarterly Dividend Option</t>
  </si>
  <si>
    <t>Sundaram Monthly Income Plan - Aggressive Plan - Bonus Option</t>
  </si>
  <si>
    <t>Sundaram Monthly Income Plan - Aggressive Plan - Direct Plan - Bonus  Option</t>
  </si>
  <si>
    <t>Sundaram Monthly Income Plan - Aggressive Plan - Direct Plan - Half Yearly Dividend Option</t>
  </si>
  <si>
    <t>Sundaram Monthly Income Plan - Aggressive Plan - Direct Plan - Monthly Dividend Option</t>
  </si>
  <si>
    <t>Sundaram Monthly Income Plan - Aggressive Plan - Direct Plan - Quarterly Dividend Option</t>
  </si>
  <si>
    <t>Sundaram Bond Saver - Direct Plan - Annual Dividend Option</t>
  </si>
  <si>
    <t>Sundaram Bond Saver - Direct Plan - Bonus Option</t>
  </si>
  <si>
    <t>Sundaram Bond Saver - Direct Plan - Half Yearly Dividend Option</t>
  </si>
  <si>
    <t>Sundaram Bond Saver - Direct Plan - Quarterly Dividend Option</t>
  </si>
  <si>
    <t>Sundaram Bond Saver-Annual Dividend</t>
  </si>
  <si>
    <t>Sundaram Bond Saver-Bonus Option</t>
  </si>
  <si>
    <t>Sundaram Bond Saver-Half-Yearly Dividend</t>
  </si>
  <si>
    <t>Sundaram Bond Saver-Institutional Plan - Bonus Option</t>
  </si>
  <si>
    <t>Sundaram Bond Saver-Institutional Plan(Annual Dividend)</t>
  </si>
  <si>
    <t>Sundaram Bond Saver-Institutional Plan(Half-Yearly Dividend)</t>
  </si>
  <si>
    <t>Sundaram Bond Saver-Institutional Plan(Qtrly Dividend)</t>
  </si>
  <si>
    <t>Sundaram Bond Saver-Qtrly Dividend</t>
  </si>
  <si>
    <t>Sundaram Fixed Income Interval Fund- Quarterly Series-Plan A - Direct Plan - Dividend Payout</t>
  </si>
  <si>
    <t>Sundaram Fixed Income Interval Fund- Quarterly Series-Plan B - Direct Plan - Dividend Payout</t>
  </si>
  <si>
    <t>Sundaram Monthly Income Plan - Conservative Plan - Bonus Option</t>
  </si>
  <si>
    <t>Sundaram Monthly Income Plan - Conservative Plan - Direct Plan - Bonus  Option</t>
  </si>
  <si>
    <t>Sundaram Monthly Income Plan - Conservative Plan - Direct Plan - Half Yearly Dividend Option</t>
  </si>
  <si>
    <t>Sundaram Monthly Income Plan - Conservative Plan - Direct Plan - Monthly Dividend Option</t>
  </si>
  <si>
    <t>Sundaram Monthly Income Plan - Conservative Plan - Direct Plan - Quarterly Dividend Option</t>
  </si>
  <si>
    <t>Sundaram Monthly Income Plan-Conservative - Quarterly Dividend</t>
  </si>
  <si>
    <t>Sundaram Select Debt Short Term Asset Plan - Direct Plan - Annual Dividend Option</t>
  </si>
  <si>
    <t>Sundaram Select Debt Short Term Asset Plan - Direct Plan - Bonus Option</t>
  </si>
  <si>
    <t>Sundaram Select Debt Short Term Asset Plan - Direct Plan - Fortnightly Dividend Option</t>
  </si>
  <si>
    <t>Sundaram Select Debt Short Term Asset Plan - Direct Plan - Half Yearly Dividend Option</t>
  </si>
  <si>
    <t>Sundaram Select Debt Short Term Asset Plan - Direct Plan - Monthly Dividend Option</t>
  </si>
  <si>
    <t>Sundaram Select Debt Short Term Asset Plan - Direct Plan - Quarterly Dividend Option</t>
  </si>
  <si>
    <t>Sundaram Select Debt Short Term Asset Plan - Direct Plan - Weekly Dividend Option</t>
  </si>
  <si>
    <t>Sundaram Ultra Short - Term Fund -  Bonus Option</t>
  </si>
  <si>
    <t>Sundaram Ultra Short - Term Fund - Direct Plan - Bonus Option</t>
  </si>
  <si>
    <t>Sundaram Ultra Short - Term Fund - Direct Plan - Daily Dividend Reinvestment Option</t>
  </si>
  <si>
    <t>Sundaram Ultra Short - Term Fund - Direct Plan - Fortnightly Dividend Option</t>
  </si>
  <si>
    <t>Sundaram Ultra Short - Term Fund - Direct Plan - Monthly Dividend Option</t>
  </si>
  <si>
    <t>Sundaram Ultra Short - Term Fund - Direct Plan - Quarterly Dividend Option</t>
  </si>
  <si>
    <t>Sundaram Ultra Short - Term Fund - Direct Plan - Weekly Dividend Option</t>
  </si>
  <si>
    <t>Sundaram Ultra Short Term  Inst Daily Dividend</t>
  </si>
  <si>
    <t>Sundaram Ultra Short Term  Inst Fortnightly  Dividend</t>
  </si>
  <si>
    <t>Sundaram Ultra Short Term  Inst Monthly  Dividend</t>
  </si>
  <si>
    <t>Sundaram Ultra Short Term  Inst Weekly  Dividend</t>
  </si>
  <si>
    <t>Sundaram Ultra Short Term Regular Daily Dividend (Formerly Super Institutional Plan)</t>
  </si>
  <si>
    <t>Sundaram Ultra Short Term Regular Fortnightly Dividend (Formerly Super Institutional Plan)</t>
  </si>
  <si>
    <t>Sundaram Ultra Short Term Regular Monthly Dividend (Formerly Super Institutional Plan)</t>
  </si>
  <si>
    <t>Sundaram Ultra Short Term Regular Qtrly Dividend (Formerly Super Institutional Plan)</t>
  </si>
  <si>
    <t>Sundaram Ultra Short Term Regular Weekly Dividend (Formerly Super Institutional Plan)</t>
  </si>
  <si>
    <t>Sundaram Ultra Short Term Retail Daily Dividend</t>
  </si>
  <si>
    <t>Sundaram Ultra Short Term Retail Monthly Dividend</t>
  </si>
  <si>
    <t>Sundaram Ultra Short Term Retail Quarterly Dividend</t>
  </si>
  <si>
    <t>Sundaram Ultra Short Term Retail Weekly Dividend</t>
  </si>
  <si>
    <t>Tata Dynamic Bond Fund B - Dividend</t>
  </si>
  <si>
    <t>Tata Dynamic Bond Fund Plan A - Dividend</t>
  </si>
  <si>
    <t>Tata Dynamic Bond Fund- Direct Plan-Bonus/Dividend</t>
  </si>
  <si>
    <t>Tata Fixed Income Portfolio Fund - Scheme A1 - Direct Plan - Monthly Dividend</t>
  </si>
  <si>
    <t>Tata Fixed Income Portfolio Fund - Scheme A1 - Institutional Plan - Monthly Dividend</t>
  </si>
  <si>
    <t>Tata Fixed Income Portfolio Fund - Scheme A2 - Direct Plan - Monthly Dividend</t>
  </si>
  <si>
    <t>Tata Fixed Income Portfolio Fund - Scheme A2 - Regular Plan - Monthly Dividend</t>
  </si>
  <si>
    <t>Tata Fixed Income Portfolio Fund - Scheme A3 - Direct Plan - Monthly Dividend</t>
  </si>
  <si>
    <t>Tata Fixed Income Portfolio Fund - Scheme A3 - Regular Plan - Monthly Dividend</t>
  </si>
  <si>
    <t>Tata Fixed Income Portfolio Fund - Scheme B2 - Direct Plan - Monthly Dividend</t>
  </si>
  <si>
    <t>Tata Fixed Income Portfolio Fund - Scheme B2 - Direct Plan - Quarterly Dividend</t>
  </si>
  <si>
    <t>Tata Fixed Income Portfolio Fund - Scheme B2 - Regular Plan - Monthly Dividend</t>
  </si>
  <si>
    <t>Tata Fixed Income Portfolio Fund - Scheme B2 - Regular Plan - Quarterly Dividend</t>
  </si>
  <si>
    <t>Tata Fixed Income Portfolio Fund - Scheme B3 - Direct Plan - -Quarterly Dividend</t>
  </si>
  <si>
    <t>Tata Fixed Income Portfolio Fund - Scheme B3 - Direct Plan - Monthly Dividend</t>
  </si>
  <si>
    <t>Tata Fixed Income Portfolio Fund - Scheme B3 - Regular Plan - Monthly Dividend</t>
  </si>
  <si>
    <t>Tata Fixed Income Portfolio Fund - Scheme B3 - Regular Plan - Quarterly Dividend</t>
  </si>
  <si>
    <t>Tata Fixed Income Portfolio Fund - Scheme C2 - Direct Plan - Half Yearly Dividend</t>
  </si>
  <si>
    <t>Tata Fixed Income Portfolio Fund - Scheme C2 - Direct Plan - Monthly Dividend</t>
  </si>
  <si>
    <t>Tata Fixed Income Portfolio Fund - Scheme C2 - Regular Plan - Half Yearly Dividend</t>
  </si>
  <si>
    <t>Tata Fixed Income Portfolio Fund - Scheme C2 - Regular Plan - Monthly Dividend</t>
  </si>
  <si>
    <t>Tata Fixed Income Portfolio Fund - Scheme C3 - Direct Plan - Half Yearly Dividend</t>
  </si>
  <si>
    <t>Tata Fixed Income Portfolio Fund - Scheme C3 - Direct Plan - Monthly Dividend</t>
  </si>
  <si>
    <t>Tata Fixed Income Portfolio Fund - Scheme C3 - Regular Plan - Half Yearly Dividend</t>
  </si>
  <si>
    <t>Tata Fixed Income Portfolio Fund - Scheme C3 - Regular Plan - Monthly Dividend</t>
  </si>
  <si>
    <t>Tata Fixed Income Portfolio Fund Scheme A1 Plan A - Monthly Dividend</t>
  </si>
  <si>
    <t>Tata Fixed Income Portfolio Fund Scheme A2 Plan A -  Monthly Dividend</t>
  </si>
  <si>
    <t>Tata Fixed Income Portfolio Fund Scheme A3 Plan A - Monthly Dividend</t>
  </si>
  <si>
    <t>Tata Fixed Income Portfolio Fund Scheme B2 Plan A - Monthly Dividend</t>
  </si>
  <si>
    <t>Tata Fixed Income Portfolio Fund Scheme B2 Plan A - Quarterly Dividend</t>
  </si>
  <si>
    <t>Tata Fixed Income Portfolio Fund Scheme B3 Plan A - Monthly Dividend</t>
  </si>
  <si>
    <t>Tata Fixed Income Portfolio Fund Scheme B3 Plan A - Quarterly Dividend</t>
  </si>
  <si>
    <t>Tata Fixed Income Portfolio Fund Scheme C2 Plan A - Half Yearly Dividend</t>
  </si>
  <si>
    <t>Tata Fixed Income Portfolio Fund Scheme C2 Plan A - Monthly Dividend</t>
  </si>
  <si>
    <t>Principal Government Securities Fund-Dividend Option - Quarterly</t>
  </si>
  <si>
    <t>Principal Government Securities Fund-Dividend Option- Annually</t>
  </si>
  <si>
    <t>Reliance Gilt Securities Fund - Direct Plan Automatic Annual Reinvest Option - Reinvestment</t>
  </si>
  <si>
    <t>Reliance Gilt Securities Fund - Direct Plan Automatic Capital Appreciation Payout Option - Dividend Payout</t>
  </si>
  <si>
    <t>Reliance Gilt Securities Fund - Direct Plan Dividend Plan - Dividend Payout Option</t>
  </si>
  <si>
    <t>Reliance Gilt Securities Fund - Institutional Plan-Dividend Option</t>
  </si>
  <si>
    <t>Reliance Gilt Securities Fund -Dividend Option</t>
  </si>
  <si>
    <t>Reliance Gilt Securities Fund -P F Option-Automatic Annual Reinvest Option</t>
  </si>
  <si>
    <t>Reliance Gilt Securities Fund -P F Option-Defined Maturity Date Option</t>
  </si>
  <si>
    <t>Reliance Gilt Securities Fund-Institutional Plan-P F Option-Automatic Annual Reinvest Option</t>
  </si>
  <si>
    <t>Reliance Gilt Securities Fund-Institutional Plan-P F Option-Automatic Capital Appreciation Payout Option</t>
  </si>
  <si>
    <t>Reliance Gilt Securities Fund-Institutional Plan-P F Option-Defined Maturity Date Option</t>
  </si>
  <si>
    <t>Reliance Gilt Securities Fund-P F Option-Automatic Capital Appreciation Payout Option</t>
  </si>
  <si>
    <t>Sahara Gilt Fund-Dividend</t>
  </si>
  <si>
    <t>Sahara Gilt Fund-Dividend- Direct</t>
  </si>
  <si>
    <t>Sundaram Gilt Fund - Direct Plan - Bonus Option</t>
  </si>
  <si>
    <t>Sundaram Gilt Fund - Direct Plan - Dividend Option</t>
  </si>
  <si>
    <t>Tata Gilt High Fund - Dividend Opt</t>
  </si>
  <si>
    <t>Tata Gilt Mid Term Fund - Direct Plan - Periodic Dividend</t>
  </si>
  <si>
    <t>Tata Gilt Mid Term Fund - Direct Plan - Quarterly Dividend</t>
  </si>
  <si>
    <t>Tata Gilt Mid Term Fund - Periodic Dividend</t>
  </si>
  <si>
    <t>Tata Gilt Mid Term Fund - Quarterly Dividend</t>
  </si>
  <si>
    <t>Tata Gilt Retirement Plan (28-2-08) Div</t>
  </si>
  <si>
    <t>Tata Gilt Retirement Plan (28-2-09) Dividend</t>
  </si>
  <si>
    <t>Tata Gilt Retirement Plan (28-2-10) Dividend</t>
  </si>
  <si>
    <t>Tata Gilt Retirement Plan (28-2-13) Dividend</t>
  </si>
  <si>
    <t>Tata Gilt Retirement Plan 28/2/11 Dividend Option</t>
  </si>
  <si>
    <t>Tata Gilt Retirement Plan28/2/18 Dividend Option</t>
  </si>
  <si>
    <t>Tata Gilt Retirement Plan28/2/25 Dividend Option</t>
  </si>
  <si>
    <t>Tata Gilt Securities Fund Plan A -  Dividend</t>
  </si>
  <si>
    <t>Tata Gilt Securities Fund- Direct Plan - Dividend</t>
  </si>
  <si>
    <t>Tata Gilt Short Maturity Fund - Direct Plan - Dividend</t>
  </si>
  <si>
    <t>Taurus Gilt Fund-Direct Plan-Dividend Option</t>
  </si>
  <si>
    <t>Taurus Gilt Fund-Dividend</t>
  </si>
  <si>
    <t>Canara Robeco Gold Exchange Traded Fund</t>
  </si>
  <si>
    <t>Axis Equity Fund - Direct Plan - Dividend</t>
  </si>
  <si>
    <t>Axis Equity Fund - Dividend</t>
  </si>
  <si>
    <t>Axis Focused 25 Fund - Direct Plan - Dividend Option</t>
  </si>
  <si>
    <t>Axis Focused 25 Fund - Dividend Option</t>
  </si>
  <si>
    <t>Axis Midcap Fund - Direct Plan - Dividend</t>
  </si>
  <si>
    <t>Axis Midcap Fund - Dividend</t>
  </si>
  <si>
    <t>Baroda Pioneer Infrastucture Fund - Plan A - Dividend Option</t>
  </si>
  <si>
    <t>Baroda Pioneer Infrastucture Fund - Plan B (Direct) - Dividend Option</t>
  </si>
  <si>
    <t>Birla Sun Life  Buy India Fund-Plan A(Divivdend)</t>
  </si>
  <si>
    <t>Birla Sunlife Buy India Fund - Dividend - Direct Plan</t>
  </si>
  <si>
    <t>Birla Sun Life Advantage Fund - Dividend - Direct Plan</t>
  </si>
  <si>
    <t>Birla Sun Life Advantage Fund-Plan A (Dividend)</t>
  </si>
  <si>
    <t>Birla Sun Life Basic Industries Fund - Dividend Trigger Plan</t>
  </si>
  <si>
    <t>Birla Sun Life Basic Industries Fund-Plan A(Dividend)</t>
  </si>
  <si>
    <t>Birla Sun Life Commodities Equities Fund Global Agri Plan - Dividend - Direct Plan</t>
  </si>
  <si>
    <t>Birla Sun Life Commodities Equities Fund Global Agri Plan -Institutional Dividend</t>
  </si>
  <si>
    <t>Bsl Comm Eq Fund - Global Agri Plan - Dividend</t>
  </si>
  <si>
    <t>Birla Sun Life Commodities Equities Fund Global Multi Commodity Plan - Dividend - Direct Plan</t>
  </si>
  <si>
    <t>Birla Sun Life Commodities Equities Fund Global Multi Commodity Plan -Institutional Dividend</t>
  </si>
  <si>
    <t>Bsl Comm Eq Fund-Global Multi Comm Plan - Dividend</t>
  </si>
  <si>
    <t>Birla Sun Life Commodities Equities Fund Global Precious Metals Plan - Dividend - Direct Plan</t>
  </si>
  <si>
    <t>Birla Sun Life Commodities Equities Fund Global Precious Metals Plan -Institutional Dividend</t>
  </si>
  <si>
    <t>Bsl Comm Eq Fund-Global Prec Metals Plan - Dividend</t>
  </si>
  <si>
    <t>Birla Sun Life Dividend Yield Plus - Dividend - Direct Plan</t>
  </si>
  <si>
    <t>Birla Sun Life Dividend Yield Plus-Plan A (Dividend)</t>
  </si>
  <si>
    <t>Birla Sun Life Equity Fund - Dividend - Direct Plan</t>
  </si>
  <si>
    <t>Birla Sun Life Equity Fund-Plan A(Dividend)</t>
  </si>
  <si>
    <t>Birla Sun Life Frontline Equity Fund - Dividend - Direct Plan</t>
  </si>
  <si>
    <t>Birla Sun Life Frontline Equity Fund-Dividend</t>
  </si>
  <si>
    <t>Birla Sun Life Frontline Equity Fund-Plan B (Dividend)</t>
  </si>
  <si>
    <t>Birla Sun Life Index Fund - Dividend - Direct Plan</t>
  </si>
  <si>
    <t>Birla Sun Life Index Fund-Plan A (Dividend)</t>
  </si>
  <si>
    <t>Birla Sun Life India Gennext Fund - Dividend - Direct Plan</t>
  </si>
  <si>
    <t>Birla Sun Life India Gennext Fund-Dividend Option</t>
  </si>
  <si>
    <t>Birla Sun Life India Opportunities Fund - Dividend - Direct Plan</t>
  </si>
  <si>
    <t>Birla Sun Life India Opportunities Fund-Plan A (Dividend)</t>
  </si>
  <si>
    <t>Birla Sun Life India Reforms Fund - Dividend - Direct Plan</t>
  </si>
  <si>
    <t>Birla Sun Life Infrastructure Fund -  Dividend - Direct Plan</t>
  </si>
  <si>
    <t>Birla Sun Life Infrastructure Fund-Dividend</t>
  </si>
  <si>
    <t>Birla Sun Life Infrastructure Fund-Plan B (Dividend)</t>
  </si>
  <si>
    <t>Birla Sun Life International Equity Fund Plan A- Dividend</t>
  </si>
  <si>
    <t>Birla Sun Life Intl. Equity Fund Plan A - Dividend - Direct Plan</t>
  </si>
  <si>
    <t>Birla Sun Life International Equity Fund Plan B - Dividend</t>
  </si>
  <si>
    <t>Birla Sun Life Intl. Equity Fund Plan B - Dividend - Direct Plan</t>
  </si>
  <si>
    <t>Birla Sun Life Midcap Fund - Dividend - Direct Plan</t>
  </si>
  <si>
    <t>Birla Sun Life New Millenium Fund-Plan A(Divivdend)</t>
  </si>
  <si>
    <t>Birla Sun Life New Millennium Fund - Dividend - Direct Plan</t>
  </si>
  <si>
    <t>Birla Sun Life Pure Value Fund - Dividend - Direct Plan</t>
  </si>
  <si>
    <t>Birla Sun Life Pure Value Fund - Dividend Option</t>
  </si>
  <si>
    <t>Birla Sun Life Small And Midcap Fund - Dividend - Direct Plan</t>
  </si>
  <si>
    <t>Birla Sun Life Special Situations Fund - Dividend</t>
  </si>
  <si>
    <t>Birla Sun Life Special Situations Fund - Dividend - Direct Plan</t>
  </si>
  <si>
    <t>Birla Sun Life Top 100 Fund - Dividend - Direct Plan</t>
  </si>
  <si>
    <t>Birla Sun Life Top 100 Fund -Dividend Option</t>
  </si>
  <si>
    <t>Canara Robeco Emerging Equities-Direct Plan-Dividend Option</t>
  </si>
  <si>
    <t>Canara Robeco Equity Diversified - Regular Plan - Dividend</t>
  </si>
  <si>
    <t>Canara Robeco Equity Diversified-Bonus Option</t>
  </si>
  <si>
    <t>Canara Robeco Equity Diversified-Direct Plan-Dividend Option</t>
  </si>
  <si>
    <t>Canara Robeco F.O.R.C.E Fund - Direct Plan - Dividend</t>
  </si>
  <si>
    <t>Canara Robeco F.O.R.C.E Fund - Regular Plan - Dividend Option</t>
  </si>
  <si>
    <t>Canara Robeco Infrastructure-Direct Plan - Dividend</t>
  </si>
  <si>
    <t>Canara Robeco Large Cap+ Fund - Direct Plan - Dividend</t>
  </si>
  <si>
    <t>Canara Robeco Large Cap+ Fund - Regular Plan - Dividend</t>
  </si>
  <si>
    <t>Canara Robeco Nifty Index - Regular Plan - Dividend</t>
  </si>
  <si>
    <t>Canara Robeco Nifty Index-Direct Plan - Dividend</t>
  </si>
  <si>
    <t>Daiwa Industry Leaders Fund - Direct - Dividend</t>
  </si>
  <si>
    <t>Daiwa Industry Leaders Fund - Dividend</t>
  </si>
  <si>
    <t>Edelweiss Absolute Return Fund - Direct Plan-Dividend</t>
  </si>
  <si>
    <t>Edelweiss Absolute Return Fund - Dividend</t>
  </si>
  <si>
    <t>Edelweiss Equity Enhancer Fund-Direct Plan-Dividend Option</t>
  </si>
  <si>
    <t>Edelweiss Equity Enhancer Fund-Dividend</t>
  </si>
  <si>
    <t>Edelweiss Equity Enhancer Fund-Plan B- Dividend Option</t>
  </si>
  <si>
    <t>Edelweiss Equity Enhancer Fund-Plan C- Dividend Option</t>
  </si>
  <si>
    <t>Edelweiss Select Midcap Fund - Direct Plan- Dividend</t>
  </si>
  <si>
    <t>Edelweiss Select Midcap Fund - Dividend</t>
  </si>
  <si>
    <t>Escorts High Yield Equity Plan - Bonus Option</t>
  </si>
  <si>
    <t>Escorts High Yield Equity Plan - Bonus Option-Direct Plan</t>
  </si>
  <si>
    <t>Escorts High Yield Equity Plan - Dividend Option</t>
  </si>
  <si>
    <t>Escorts High Yield Equity Plan - Dividend Option-Direct Plan</t>
  </si>
  <si>
    <t>Escorts Infrastructure Fund - Dividend</t>
  </si>
  <si>
    <t>Escorts Infrastructure Fund - Dividend Option-Direct Plan</t>
  </si>
  <si>
    <t>Escorts Leading Sectors Fund - Dividend Option</t>
  </si>
  <si>
    <t>Escorts Leading Sectors Fund - Dividend Option-Direct Plan</t>
  </si>
  <si>
    <t>Escorts Opportunities Fund-Dividend</t>
  </si>
  <si>
    <t>Escorts Opportunities Fund-Dividend Option-Direct Plan</t>
  </si>
  <si>
    <t>Escorts Power &amp; Energy Fund - Dividend Option</t>
  </si>
  <si>
    <t>Kotak Floater Short Term-(Weekly Dividend)</t>
  </si>
  <si>
    <t>Kotak Floater Short Term-(Weekly Dividend) - Direct</t>
  </si>
  <si>
    <t>Kotak Liquid-Institutional Plan (Weekly Dividend)</t>
  </si>
  <si>
    <t>Kotak Liquid-Institutional Plan - (Daily Dividend)</t>
  </si>
  <si>
    <t>Kotak Liquid-Plan A -(Daily Dividend)</t>
  </si>
  <si>
    <t>Kotak Liquid-Plan A -(Daily Dividend) - Direct</t>
  </si>
  <si>
    <t>Kotak Liquid-Plan A -(Dividend)</t>
  </si>
  <si>
    <t>Kotak Liquid-Plan A -(Dividend) - Direct</t>
  </si>
  <si>
    <t>Kotak Liquid-Regular (Dividend)</t>
  </si>
  <si>
    <t>L&amp;T  Cash Fund  - Monthly Dividend Option</t>
  </si>
  <si>
    <t>L&amp;T Cash Fund - Daily Dividend Option</t>
  </si>
  <si>
    <t>L&amp;T Cash Fund - Direct Plan- Daily Dividend Option</t>
  </si>
  <si>
    <t>L&amp;T Cash Fund - Direct Plan- Monthly Dividend Option</t>
  </si>
  <si>
    <t>L&amp;T Cash Fund - Direct Plan- Weekly Dividend Option</t>
  </si>
  <si>
    <t>L&amp;T Cash Fund - Institutional Plan - Daily Dividend Option</t>
  </si>
  <si>
    <t>L&amp;T Cash Fund - Institutional Plan - Weekly Dividend Option</t>
  </si>
  <si>
    <t>L&amp;T Cash Fund - Retail Plan - Monthly Dividend Option</t>
  </si>
  <si>
    <t>L&amp;T Cash Fund - Retail Plan - Weekly Dividend Option</t>
  </si>
  <si>
    <t>L&amp;T Cash Fund - Weekly Dividend Option</t>
  </si>
  <si>
    <t>L&amp;T Liquid Fund - Daily Div Reinvt</t>
  </si>
  <si>
    <t>L&amp;T Liquid Fund - Direct Plan -Daily Dividend</t>
  </si>
  <si>
    <t>L&amp;T Liquid Fund -Direct Plan-Weekly Dividend</t>
  </si>
  <si>
    <t>L&amp;T Liquid Fund-Cum -Institutional Plus</t>
  </si>
  <si>
    <t>L&amp;T Liquid Fund-Regular Cumulative</t>
  </si>
  <si>
    <t>L&amp;T Liquid Fund-Weekly Dividend</t>
  </si>
  <si>
    <t>L&amp;T Liquid Fund - Institutional Plus Weekly Dividend</t>
  </si>
  <si>
    <t>L&amp;T Liquid Fund - Regular Weekly Dividend</t>
  </si>
  <si>
    <t>Mirae Asset Cash Management Fund - Bonus</t>
  </si>
  <si>
    <t>Mirae Asset Cash Management Fund - Daily Dividend</t>
  </si>
  <si>
    <t>Mirae Asset Cash Management Fund - Direct Plan - Daily Dividend</t>
  </si>
  <si>
    <t>Mirae Asset Cash Management Fund - Direct Plan - Monthly Dividend</t>
  </si>
  <si>
    <t>Mirae Asset Cash Management Fund - Direct Plan - Weekly Dividend</t>
  </si>
  <si>
    <t>Mirae Asset Cash Management Fund - Monthly Dividend</t>
  </si>
  <si>
    <t>Mirae Asset Cash Management Fund - Weekly Dividend</t>
  </si>
  <si>
    <t>Mirae Asset Liquid Fund- Institutional Plan - Daily Dividend</t>
  </si>
  <si>
    <t>Mirae Asset Liquid Fund- Institutional Plan - Monthly Dividend</t>
  </si>
  <si>
    <t>Mirae Asset Liquid Fund- Institutional Plan - Weekly Dividend</t>
  </si>
  <si>
    <t>Mirae Asset Liquid Fund- Regular Plan - Bonus</t>
  </si>
  <si>
    <t>Mirae Asset Liquid Fund- Regular Plan - Daily Dividend</t>
  </si>
  <si>
    <t>Mirae Asset Liquid Fund- Regular Plan - Monthly Dividend</t>
  </si>
  <si>
    <t>Mirae Asset Liquid Fund- Regular Plan - Weekly Dividend</t>
  </si>
  <si>
    <t>Mirae Asset Liquid Fund- Super Institutional Plan - Daily Dividend</t>
  </si>
  <si>
    <t>Mirae Asset Liquid Fund- Super Institutional Plan - Weekly Dividend</t>
  </si>
  <si>
    <t>Morgan Stanley Liquid Fund - Direct Daily Dividend</t>
  </si>
  <si>
    <t>Morgan Stanley Liquid Fund - Direct Monthly Dividend</t>
  </si>
  <si>
    <t>Morgan Stanley Liquid Fund - Direct Weekly Dividend</t>
  </si>
  <si>
    <t>Peerless Liquid Fund-Direct Plan-Dividend Option-Daily</t>
  </si>
  <si>
    <t>Peerless Liquid Fund-Direct Plan-Dividend Option-Monthly</t>
  </si>
  <si>
    <t>Peerless Liquid Fund-Direct Plan-Dividend Option-Weekly</t>
  </si>
  <si>
    <t>Peerless Liquid Fund-Institutional Plan-Dividend Option-Daily</t>
  </si>
  <si>
    <t>Peerless Liquid Fund-Institutional Plan-Dividend Option-Monthly</t>
  </si>
  <si>
    <t>Peerless Liquid Fund-Institutional Plan-Dividend Option-Weekly</t>
  </si>
  <si>
    <t>Peerless Liquid Fund-Retail Plan-Dividend Option-Daily</t>
  </si>
  <si>
    <t>Peerless Liquid Fund-Retail Plan-Dividend Option-Monthly</t>
  </si>
  <si>
    <t>Peerless Liquid Fund-Retail Plan-Dividend Option-Weekly</t>
  </si>
  <si>
    <t>Peerless Liquid Fund-Super Institutional Plan-Dividend Option-Daily</t>
  </si>
  <si>
    <t>Peerless Liquid Fund-Super Institutional Plan-Dividend Option-Monthly</t>
  </si>
  <si>
    <t>Peerless Liquid Fund-Super Institutional Plan-Dividend Option-Weekly</t>
  </si>
  <si>
    <t>Pramerica Liquid Fund - Direct Plan-Daily Dividend Option</t>
  </si>
  <si>
    <t>Pramerica Liquid Fund - Direct Plan-Monthly Dividend Option</t>
  </si>
  <si>
    <t>Pramerica Liquid Fund - Direct Plan-Weekly Dividend - Option</t>
  </si>
  <si>
    <t>Pramerica Liquid Fund - Dividend Option - Daily</t>
  </si>
  <si>
    <t>Pramerica Liquid Fund - Dividend Option - Fortnightly</t>
  </si>
  <si>
    <t>Pramerica Liquid Fund - Dividend Option - Monthly</t>
  </si>
  <si>
    <t>Pramerica Liquid Fund -Dividend Option- Weekly</t>
  </si>
  <si>
    <t>Pramerica Liquid Fund-Bonus Option</t>
  </si>
  <si>
    <t>Pramerica Liquid Fund-Direct Plan-Bonus Option</t>
  </si>
  <si>
    <t>Principal Cash Management Fund - Daily Dividend</t>
  </si>
  <si>
    <t>Principal Cash Management Fund - Direct Plan - Dividend Option - Daily</t>
  </si>
  <si>
    <t>Principal Cash Management Fund - Direct Plan - Dividend Option - Weekly</t>
  </si>
  <si>
    <t>Principal Cash Management Fund - Monthly Dividend Option</t>
  </si>
  <si>
    <t>Principal Cash Management Fund - Weekly Dividend Option</t>
  </si>
  <si>
    <t>Principal Cash Management Fund -Direct Plan - Dividend Option - Monthly</t>
  </si>
  <si>
    <t>Principal Debt Opportunities Fund - Corporate Bond Plan- Direct Plan - Monthly Dividend Option</t>
  </si>
  <si>
    <t>Principal Debt Opportunities Fund - Corporate Bond Plan- Regular Plan - Monthly Dividend Option</t>
  </si>
  <si>
    <t>Principal Retail Money Manager Fund- Direct Plan - Dividend Option - Monthly</t>
  </si>
  <si>
    <t>Principal Retail Money Manager Fund-Daily Dividend Option</t>
  </si>
  <si>
    <t>Principal Retail Money Manager Fund-Monthly Dividend Option</t>
  </si>
  <si>
    <t>Principal Retail Money Manager Fund-Weekly Dividend Option</t>
  </si>
  <si>
    <t>Quantum Liquid Fund-Monthly Dividend Payout Option</t>
  </si>
  <si>
    <t>Reliance Liquid Cash Plan-Bonus Option</t>
  </si>
  <si>
    <t>Reliance Liquid Fund - Cash Plan - Direct Plan Daily Dividend Option - Dividend Reinvestment</t>
  </si>
  <si>
    <t>Reliance Liquid Fund - Cash Plan - Direct Plan Monthly Dividend Plan - Dividend Payout Option</t>
  </si>
  <si>
    <t>Reliance Liquid Fund - Cash Plan - Direct Plan Quarterly Dividend Plan - Dividend Payout Option</t>
  </si>
  <si>
    <t>Reliance Liquid Fund - Cash Plan - Direct Plan Weekly Dividend Option - Dividend Reinvestment</t>
  </si>
  <si>
    <t>Reliance Liquid Fund - Treasury Plan - Direct Plan Daily Dividend Option - Dividend Reinvestment</t>
  </si>
  <si>
    <t>Reliance Liquid Fund - Treasury Plan - Direct Plan Monthly Dividend Option - Dividend Payout Option</t>
  </si>
  <si>
    <t>Reliance Liquid Fund - Treasury Plan - Direct Plan Quarterly Dividend Option - Dividend Payout Option</t>
  </si>
  <si>
    <t>Reliance Liquid Fund - Treasury Plan - Direct Plan Weekly Dividend Option - Dividend Reinvestment</t>
  </si>
  <si>
    <t>Reliance Liquid Fund-Cash Plan-Daily Dividend Option</t>
  </si>
  <si>
    <t>Reliance Liquid Fund-Cash Plan-Monthly Dividend Option</t>
  </si>
  <si>
    <t>Reliance Liquid Fund-Cash Plan-Quarterly Dividend Option</t>
  </si>
  <si>
    <t>Reliance Liquid Fund-Cash Plan-Weekly Dividend Option</t>
  </si>
  <si>
    <t>Reliance Liquid Fund-Treasury Plan - Quarterly Dividend Option</t>
  </si>
  <si>
    <t>Reliance Liquid Fund-Treasury Plan -Daily Dividend Option</t>
  </si>
  <si>
    <t>Reliance Liquid Fund-Treasury Plan -Monthly Dividend</t>
  </si>
  <si>
    <t>Reliance Liquid Fund-Treasury Plan -Weekly Dividend</t>
  </si>
  <si>
    <t>Reliance Liquid Fund-Treasury Plan-Retail Option - Daily Dividend Option</t>
  </si>
  <si>
    <t>Reliance Liquid Fund-Treasury Plan-Retail Option - Weekly Dividend</t>
  </si>
  <si>
    <t>Reliance Liquid Fund-Treasury Plan-Retail Plan Monthly Dividend</t>
  </si>
  <si>
    <t>Reliance Liquid Fund-Treasury Plan-Retail Plan Quarterly Dividend Option</t>
  </si>
  <si>
    <t>Reliance Liquidity Fund - Direct Plan Bonus Plan - Bonus Option - Bonus</t>
  </si>
  <si>
    <t>Reliance Liquidity Fund - Direct Plan Daily Dividend Reinvestment Option - Dividend Reinvestment</t>
  </si>
  <si>
    <t>Reliance Liquidity Fund - Direct Plan Monthly Dividend Payout Option - Dividend Payout Option</t>
  </si>
  <si>
    <t>Reliance Liquidity Fund - Direct Plan Weekly Dividend Reinvestment Option - Dividend Reinvestment</t>
  </si>
  <si>
    <t>Reliance Liquidity Fund-Bonus Plan-Bonus Option</t>
  </si>
  <si>
    <t>Reliance Liquidity Fund-Dividend Plan-Daily Dividend Reinvestment</t>
  </si>
  <si>
    <t>Reliance Liquidity Fund-Dividend Plan-Monthly Dividend Plan</t>
  </si>
  <si>
    <t>Reliance Liquidity Fund-Dividend Plan-Quarterly Dividend Plan</t>
  </si>
  <si>
    <t>Reliance Liquidity Fund-Dividend Plan-Weekly Dividend Reinvesment</t>
  </si>
  <si>
    <t>Reliance Natural Resources Fund - Direct Plan Bonus Plan - Bonus</t>
  </si>
  <si>
    <t>Reliance Natural Resources Fund - Direct Plan Dividend Plan - Dividend Payout Option</t>
  </si>
  <si>
    <t>Reliance Natural Resources Fund - Institutional Plan - Bonus Option</t>
  </si>
  <si>
    <t>Reliance Natural Resources Fund - Institutional Plan - Dividend Option</t>
  </si>
  <si>
    <t>Reliance Natural Resources Fund-Dividend Plan-Dividend Option</t>
  </si>
  <si>
    <t>Reliance Pharma Fund - Direct Plan Bonus Plan - Bonus</t>
  </si>
  <si>
    <t>Reliance Pharma Fund - Direct Plan Dividend Plan - Dividend Payout Option</t>
  </si>
  <si>
    <t>Reliance Pharma Fund-Dividend-Dividend</t>
  </si>
  <si>
    <t>Reliance Quant Plus Fund - Direct Plan Bonus Plan - Bonus</t>
  </si>
  <si>
    <t>Reliance Quant Plus Fund - Direct Plan Dividend Plan - Dividend Payout Option</t>
  </si>
  <si>
    <t>Reliance Quant Plus Fund -Bonus Option</t>
  </si>
  <si>
    <t>Reliance Quant Plus Fund -Dividend Option</t>
  </si>
  <si>
    <t>Reliance Quant Plus Fund- Institutional Plan-Bonus Option</t>
  </si>
  <si>
    <t>Reliance Quant Plus Fund- Institutional Plan-Dividend Option</t>
  </si>
  <si>
    <t>Reliance Regular Savings Fund - Equity Option - Direct Plan Dividend Plan - Dividend Payout Option</t>
  </si>
  <si>
    <t>Reliance Small Cap Fund - Direct Plan Dividend Plan - Dividend Payout Option</t>
  </si>
  <si>
    <t>Reliance Small Cap Fund - Dividend Plan - Dividend Option</t>
  </si>
  <si>
    <t>Reliance Top 200 Fund - Direct Plan Bonus Plan - Bonus</t>
  </si>
  <si>
    <t>Reliance Top 200 Fund - Direct Plan Dividend Plan - Dividend Payout Option</t>
  </si>
  <si>
    <t>Reliance Top 200 Fund- Dividend Option</t>
  </si>
  <si>
    <t>Reliance Top 200 Fund-Institutional Plan Dividend Option</t>
  </si>
  <si>
    <t>Reliance Vision Fund - Direct Plan Bonus Plan - Bonus</t>
  </si>
  <si>
    <t>Reliance Vision Fund - Direct Plan Dividend Plan - Dividend Payout Option</t>
  </si>
  <si>
    <t>Reliance Vision Fund Institutional Plan Dividend Option</t>
  </si>
  <si>
    <t>Sahara Midcap Fund-Auto Payout</t>
  </si>
  <si>
    <t>Sahara Midcap Fund-Auto Payout- Direct</t>
  </si>
  <si>
    <t>Sahara Midcap Fund-Bonus</t>
  </si>
  <si>
    <t>Sahara Midcap Fund-Bonus- Direct</t>
  </si>
  <si>
    <t>Sahara Midcap Fund-Dividend -Direct</t>
  </si>
  <si>
    <t>Sahara Midcap Fund-Dividend Plan</t>
  </si>
  <si>
    <t>Sahara Power &amp; Natural Resources Fund - Dividend Option</t>
  </si>
  <si>
    <t>Sahara Power &amp; Natural Resources Fund-Dividend - Direct</t>
  </si>
  <si>
    <t>Sahara R.E.A.L Fund - Dividend Option</t>
  </si>
  <si>
    <t>Sahara R.E.A.L Fund - Dividend Option- Direct</t>
  </si>
  <si>
    <t>Sahara Star Value Fund-Dividend - Direct</t>
  </si>
  <si>
    <t>Sahara Star Value Fund-Dividend Option</t>
  </si>
  <si>
    <t>Sahara Super 20 Fund - Dividend Option</t>
  </si>
  <si>
    <t>Sahara Wealth Plus Fund-Fixed Pricing Option-Direct-Dividend Option</t>
  </si>
  <si>
    <t>Sahara Wealth Plus Fund-Fixed Pricing Option-Dividend Option</t>
  </si>
  <si>
    <t>Sahara Wealth Plus Fund-Variable Pricing Option-Direct -Dividend</t>
  </si>
  <si>
    <t>Sahara Wealth Plus Fund-Variable Pricing Option-Dividend Option</t>
  </si>
  <si>
    <t>Sundaram Select Thematic Funds Capex Opportunities - Direct Plan - Dividend Option</t>
  </si>
  <si>
    <t>Sundaram Energy Opportunities Fund Dividend</t>
  </si>
  <si>
    <t>Sundaram Select Thematic Funds Energy Opportunities - Direct Plan - Dividend Option</t>
  </si>
  <si>
    <t>Sundaram Equity Multiplier - Direct Plan - Dividend Option</t>
  </si>
  <si>
    <t>Sundaram Equity Multiplier Fund Dividend</t>
  </si>
  <si>
    <t>Sundaram Equity Plus- Dividend Option</t>
  </si>
  <si>
    <t>Sundaram Equity Plus- Dividend Re-Investment Option</t>
  </si>
  <si>
    <t>Sundaram Financial Services Opportunities Fund Inst  Dividend</t>
  </si>
  <si>
    <t>Sundaram Financial Services Opportunities Fund Reg Dividend</t>
  </si>
  <si>
    <t>Sundaram India Leadership Fund-Dividend</t>
  </si>
  <si>
    <t>Sundaram India Leadership Fund-Inst Dividend</t>
  </si>
  <si>
    <t>Sundaram Rural India Fund Dividend</t>
  </si>
  <si>
    <t>Sundaram Rural India Fund Inst Dividend</t>
  </si>
  <si>
    <t>Sundaram Select Thematic Funds Rural India Fund - Direct Plan - Dividend Option</t>
  </si>
  <si>
    <t>Sundaram S.M.I.L.E Fund - Direct Plan - Dividend Option</t>
  </si>
  <si>
    <t>Sundaram S.M.I.L.E.Fund-Dividend</t>
  </si>
  <si>
    <t>Sundaram S.M.I.L.E.Fund-Inst Dividend</t>
  </si>
  <si>
    <t>Sundaram Select Focus - Direct Plan - Dividend Option</t>
  </si>
  <si>
    <t>Sundaram Select Focus-Dividend</t>
  </si>
  <si>
    <t>Sundaram Select Focus-Inst Dividend</t>
  </si>
  <si>
    <t>Sundaram Select Mid Cap - Direct Plan - Dividend Option</t>
  </si>
  <si>
    <t>Sundaram Select Midcap-Dividend</t>
  </si>
  <si>
    <t>Sundaram Select Midcap-Institutional Dividend</t>
  </si>
  <si>
    <t>Tata Capital Builder Fund - Div</t>
  </si>
  <si>
    <t>Tata Contra Fund -Direct Plan Dividend</t>
  </si>
  <si>
    <t>Tata Contra Fund Plan A -  Dividend</t>
  </si>
  <si>
    <t>Tata Dividend Yield Fund Plan A-(App)</t>
  </si>
  <si>
    <t>Tata Dividend Yield Fund  Plan A-( Div)</t>
  </si>
  <si>
    <t>Tata Dividend Yield Fund-Direct Plan Dividend</t>
  </si>
  <si>
    <t>Tata Equity Management Fund - Direct Plan Dividend</t>
  </si>
  <si>
    <t>Tata Equity Management Fund Plan A- Div</t>
  </si>
  <si>
    <t>Tata Equity Opportunities Fund -Direct Plan Dividend</t>
  </si>
  <si>
    <t>Tata Equity Opportunities Fund Plan A - Dividend</t>
  </si>
  <si>
    <t>Tata Equity P/E Fund -Direct Plan Dividend Trigger A (5%)</t>
  </si>
  <si>
    <t>Tata Equity P/E Fund -Direct Plan Dividend Trigger B(10%)</t>
  </si>
  <si>
    <t>Tata Equity P/E Fund Plan A (Dividend Trigger Option A - 5%)</t>
  </si>
  <si>
    <t>Tata Equity P/E Fund Plan A (Dividend Trigger Option B - 10%)</t>
  </si>
  <si>
    <t>Tata Ethical Fund -Direct Plan Dividend</t>
  </si>
  <si>
    <t>Tata Ethical Fund Plan A- Dividend</t>
  </si>
  <si>
    <t>Tata Growing Economies Infrastructure Fund Scheme A Plan A - Dividend</t>
  </si>
  <si>
    <t>Tata Growing Economies Infrastructure Fund Scheme A-Direct Plan Dividend</t>
  </si>
  <si>
    <t>Tata Growing Economies Infrastructure Fund Scheme B Plan A - Dividend</t>
  </si>
  <si>
    <t>Tata Growing Economies Infrastructure Fund Scheme B-Direct Plan Dividend</t>
  </si>
  <si>
    <t>Tata Index Fund  - Nifty-Direct Plan Nifty</t>
  </si>
  <si>
    <t>Tata Index Fund  - Sensex Direct Plan Sensex</t>
  </si>
  <si>
    <t>Tata Index Fund - Sensex-Plan A</t>
  </si>
  <si>
    <t>Tata Index Fund - Nifty Plan A</t>
  </si>
  <si>
    <t>Tata Index Fund - Nifty B</t>
  </si>
  <si>
    <t>Tata Index Fund - Sensex B</t>
  </si>
  <si>
    <t>Tata Indo-Global Infrastructure Fund Plan A- Dividend</t>
  </si>
  <si>
    <t>Tata Indo-Global Infrastructure Fund-Direct Plan Dividend</t>
  </si>
  <si>
    <t>Tata Infrastructure Fund -Direct Plan Dividend</t>
  </si>
  <si>
    <t>Tata Infrastructure Fund Plan A- Dividend</t>
  </si>
  <si>
    <t>Tata Life Science &amp; Technology Fund - Dividend Option</t>
  </si>
  <si>
    <t>Tata Mid Cap Fund Plan A- Dividend</t>
  </si>
  <si>
    <t>Tata Pure Equity Fund -Direct Plan Dividend</t>
  </si>
  <si>
    <t>Tata Pure Equity Fund Plan A- Dividend Option</t>
  </si>
  <si>
    <t>Tata Service Industries Fund - Appreciation</t>
  </si>
  <si>
    <t>Tata Service Industries Fund - Dividend</t>
  </si>
  <si>
    <t>Taurus Banking &amp; Financial Services Fund - Dividend Option</t>
  </si>
  <si>
    <t>Taurus Banking &amp; Financial Services Fund-Direct Plan-Dividend Option</t>
  </si>
  <si>
    <t>Taurus Bonanza Fund-Direct Plan-Dividend Option</t>
  </si>
  <si>
    <t>Taurus Bonanza Fund-Dividend Option</t>
  </si>
  <si>
    <t>Taurus Discovery Fund - Divided Option</t>
  </si>
  <si>
    <t>Taurus Discovery Fund-Direct Plan-Dividend Option</t>
  </si>
  <si>
    <t>Taurus Ethical Fund - Bonus Option</t>
  </si>
  <si>
    <t>Taurus Ethical Fund - Dividend Option</t>
  </si>
  <si>
    <t>Taurus Ethical Fund-Direct Plan-Bonus Option</t>
  </si>
  <si>
    <t>Taurus Ethical Fund-Direct Plan-Dividend Option</t>
  </si>
  <si>
    <t>Taurus Infrastructure Fund -Dividend Option</t>
  </si>
  <si>
    <t>Taurus Infrastructure Fund-Direct Plan-Dividend Option</t>
  </si>
  <si>
    <t>Taurus Nifty Index Fund - Dividend Option</t>
  </si>
  <si>
    <t>Taurus Nifty Index Fund-Direct Plan-Dividend Option</t>
  </si>
  <si>
    <t>Taurus Starshare Dividend Option</t>
  </si>
  <si>
    <t>Axis Banking Debt Fund - Daily Dividend Option</t>
  </si>
  <si>
    <t>Axis Banking Debt Fund - Direct Plan - Daily Dividend Option</t>
  </si>
  <si>
    <t>Axis Banking Debt Fund - Direct Plan - Monthly Dividend Option</t>
  </si>
  <si>
    <t>Axis Banking Debt Fund - Direct Plan - Weekly Dividend Option</t>
  </si>
  <si>
    <t>Axis Banking Debt Fund - Monthly Dividend Option</t>
  </si>
  <si>
    <t>Axis Dynamic Bond Fund - Direct Plan - Quarterly Dividend Option</t>
  </si>
  <si>
    <t>Axis Income Fund - Half Yearly Dividend Option</t>
  </si>
  <si>
    <t>Axis Income Fund - Quarterly Dividend Option</t>
  </si>
  <si>
    <t>Axis Income Saver - Direct Plan - Quarterly</t>
  </si>
  <si>
    <t>Axis Income Saver - Dividend Option - Annual Dividend Option</t>
  </si>
  <si>
    <t>Axis Income Saver - Dividend Option - Half Yearly</t>
  </si>
  <si>
    <t>Axis Income Saver - Dividend Option - Quarterly</t>
  </si>
  <si>
    <t>Axis Short Term Fund - Direct Plan - Monthly Dividend Option</t>
  </si>
  <si>
    <t>Axis Short Term Fund - Direct Plan - Regular Dividend Option</t>
  </si>
  <si>
    <t>Axis Short Term Fund - Monthly Dividend Option</t>
  </si>
  <si>
    <t>Axis Short Term Fund - Regular Dividend Option</t>
  </si>
  <si>
    <t>Axis Short Term Fund - Retail Plan - Monthly Dividend Option</t>
  </si>
  <si>
    <t>Axis Short Term Fund - Retail Plan - Regular Dividend Option</t>
  </si>
  <si>
    <t>Axis Treasury Advantage Fund - Daily Dividend Option</t>
  </si>
  <si>
    <t>Axis Treasury Advantage Fund - Direct Plan - Daily Dividend Option</t>
  </si>
  <si>
    <t>Axis Treasury Advantage Fund - Direct Plan - Monthly Dividend Option</t>
  </si>
  <si>
    <t>Axis Treasury Advantage Fund - Direct Plan - Weekly Dividend Option</t>
  </si>
  <si>
    <t>Axis Treasury Advantage Fund - Institutional Plan - Weekly Dividend Option</t>
  </si>
  <si>
    <t>Axis Treasury Advantage Fund - Monthly Dividend Option</t>
  </si>
  <si>
    <t>Axis Treasury Advantage Fund - Retail Plan - Daily Dividend Option</t>
  </si>
  <si>
    <t>Axis Treasury Advantage Fund - Retail Plan - Monthly Dividend Option</t>
  </si>
  <si>
    <t>Axis Treasury Advantage Fund - Retail Plan - Weekly Dividend Option</t>
  </si>
  <si>
    <t>Baroda Pioneer Dynamic Bond Fund - Plan A - Dividend Payout Option</t>
  </si>
  <si>
    <t>Baroda Pioneer Dynamic Bond Fund - Plan B (Direct) - Dividend Payout Option</t>
  </si>
  <si>
    <t>Baroda Pioneer Short Term Bond Fund - Direct Plan - Plan B (Direct) - Dividend Option</t>
  </si>
  <si>
    <t>Baroda Pioneer Short Term Bond Fund - Plan A - Dividend Option</t>
  </si>
  <si>
    <t>Baroda Pioneer Treasury Advantage Fund - Plan B (Direct) - Daily Dividend Option</t>
  </si>
  <si>
    <t>Baroda Pioneer Treasury Advantage Fund - Plan B (Direct) - Monthly Dividend Option</t>
  </si>
  <si>
    <t>Baroda Pioneer Treasury Advantage Fund - Plan B (Direct) - Weekly Dividend Option</t>
  </si>
  <si>
    <t>Baroda Pioneer Treasury Advantage Fund- Plan A- Daily Dividend Option</t>
  </si>
  <si>
    <t>Baroda Pioneer Treasury Advantage Fund- Plan A- Monthly Dividend Option</t>
  </si>
  <si>
    <t>Baroda Pioneer Treasury Advantage Fund- Plan A- Quarterly Dividend Option</t>
  </si>
  <si>
    <t>Baroda Pioneer Treasury Advantage Fund- Plan A- Weekly Dividend Option</t>
  </si>
  <si>
    <t>Baroda Pioneer Treasury Advantage Fund- Regular Plan - Daily Dividend Option</t>
  </si>
  <si>
    <t>Baroda Pioneer Treasury Advantage Fund- Regular Plan - Monthly Dividend Option</t>
  </si>
  <si>
    <t>Baroda Pioneer Treasury Advantage Fund- Regular Plan - Quarterly Dividend Option</t>
  </si>
  <si>
    <t>Baroda Pioneer Treasury Advantage Fund- Regular Plan - Weekly Dividend Option</t>
  </si>
  <si>
    <t>Birla Sun Life Cash Manager - Daily Dividend</t>
  </si>
  <si>
    <t>Birla Sun Life Cash Manager - Daily Dividend - Direct Plan</t>
  </si>
  <si>
    <t>Birla Sun Life Cash Manager - Weekly Dividend - Direct Plan</t>
  </si>
  <si>
    <t>Birla Sun Life Cash Manager-Plan A(Institutional Daily Dividend)</t>
  </si>
  <si>
    <t>Birla Sun Life Cash Manager-Plan D(Weekly Dividend)</t>
  </si>
  <si>
    <t>Birla Sun Life Cash Manager-Plan E(Institutional  Weekly Dividend)</t>
  </si>
  <si>
    <t>Birla Sun Life Dynamic Bond Fund - Retail Monthly Dividend - Direct Plan</t>
  </si>
  <si>
    <t>Birla Sun Life Dynamic Bond Fund - Retail Quarterly Div - Direct Plan</t>
  </si>
  <si>
    <t>Birla Sun Life Dynamic Bond Fund-Retail Plan-Monthly Dividend</t>
  </si>
  <si>
    <t>Birla Sun Life Dynamic Bond Fund-Retail Plan-Quarterly Dividend</t>
  </si>
  <si>
    <t>Birla Sun Life Fixed Maturity Plan - Annual  Series 3-Dividend</t>
  </si>
  <si>
    <t>Birla Sun Life Fixed Maturity Plan - Annual Series 1-Dividend</t>
  </si>
  <si>
    <t>Birla Sun Life Income Plus (Discipline Advantage Plan)</t>
  </si>
  <si>
    <t>Birla Sun Life Income Plus - Quarterly Dividend</t>
  </si>
  <si>
    <t>Birla Sun Life Income Plus - Quarterly Dividend - Direct Plan</t>
  </si>
  <si>
    <t>Birla Sun Life Medium Term Plan - Dividend</t>
  </si>
  <si>
    <t>Birla Sun Life Medium Term Plan - Dividend - Direct Plan</t>
  </si>
  <si>
    <t>Birla Sun Life Medium Term Plan - Half Yearly Dividend</t>
  </si>
  <si>
    <t>Birla Sun Life Medium Term Plan - Half Yearly Dividend - Direct Plan</t>
  </si>
  <si>
    <t>Birla Sun Life Medium Term Plan - Institutional - Daily Dividend Plan</t>
  </si>
  <si>
    <t>Birla Sun Life Medium Term Plan - Institutional - Dividend Plan</t>
  </si>
  <si>
    <t>Birla Sun Life Medium Term Plan - Institutional - Half Yearly Dividend Plan</t>
  </si>
  <si>
    <t>Birla Sun Life Medium Term Plan - Institutional - Qrtly Dividend Plan</t>
  </si>
  <si>
    <t>Birla Sun Life Medium Term Plan - Institutional - Quarterly Dividend Plan</t>
  </si>
  <si>
    <t>Birla Sun Life Medium Term Plan - Quarterly Dividend - Direct Plan</t>
  </si>
  <si>
    <t>Birla Sun Life Medium Term Plan - Retail - Daily Dividend Plan</t>
  </si>
  <si>
    <t>Birla Sun Life Medium Term Plan - Retail - Qrtly Dividend Plan</t>
  </si>
  <si>
    <t>Birla Sun Life Medium Term Plan - Retail - Quarterly Dividend Plan</t>
  </si>
  <si>
    <t>Birla Sun Life Mip Saving 5 Plan - Monthly Dividend</t>
  </si>
  <si>
    <t>Birla Sun Life Mip Wealth 25 Plan - Monthly Dividend</t>
  </si>
  <si>
    <t>Birla Sun Life Monthly Income - Dividend - Direct Plan</t>
  </si>
  <si>
    <t>Birla Sun Life Monthly Income - Quarterly Dividend - Direct Plan</t>
  </si>
  <si>
    <t>Birla Sun Life Monthly Income-Plan A(Dividend)</t>
  </si>
  <si>
    <t>Birla Sun Life Monthly Income-Plan C(Quarterly Dividend)</t>
  </si>
  <si>
    <t>Birla Sun Life Savings Fund - Daily Dividend</t>
  </si>
  <si>
    <t>Birla Sun Life Savings Fund - Daily Dividend - Direct Plan</t>
  </si>
  <si>
    <t>Birla Sun Life Savings Fund - Discipline Advantage Plan</t>
  </si>
  <si>
    <t>Birla Sun Life Savings Fund - Weekly Dividend</t>
  </si>
  <si>
    <t>Birla Sun Life Savings Fund - Weekly Dividend - Direct Plan</t>
  </si>
  <si>
    <t>Birla Sun Life Savings Fund-Insititutional Fortnightly Dividend</t>
  </si>
  <si>
    <t>Birla Sun Life Savings Fund-Insititutional Plan - Monthly  Dividend</t>
  </si>
  <si>
    <t>Birla Sun Life Savings Fund-Retail - Monthly Dividend</t>
  </si>
  <si>
    <t>Birla Sun Life Savings Fund-Retail - Weekly Dividend</t>
  </si>
  <si>
    <t>Birla Sun Life Savings Fund-Retail Daily Dividend</t>
  </si>
  <si>
    <t>Birla Sun Life Savings Fund-Retail Fortnightly Dividend</t>
  </si>
  <si>
    <t>Birla Sun Life Income Fund-Plan A(Dividend)</t>
  </si>
  <si>
    <t>Birla Sun Life Short Term Fund (Discipline Advantage Plan)</t>
  </si>
  <si>
    <t>Birla Sun Life Short Term Fund - Monthly Dividend - Direct Plan</t>
  </si>
  <si>
    <t>Birla Sun Life Short Term Fund-Plan C(Monthly Dividend)</t>
  </si>
  <si>
    <t>Birla Sun Life Short Term Opportunities Fund - Dividend - Direct Plan</t>
  </si>
  <si>
    <t>Birla Sun Life Short Term Opportunities Fund - Quarterly Dividend - Direct Plan</t>
  </si>
  <si>
    <t>Birla Sun Life Short Term Oppportunities Fund-Institutional Dividend Plan</t>
  </si>
  <si>
    <t>Birla Sun Life Short Term Oppportunities Fund-Institutional Quarterly Dividend Plan</t>
  </si>
  <si>
    <t>Birla Sun Life Short Term Oppportunities Fund-Retail Quarterly Dividend Plan</t>
  </si>
  <si>
    <t>Bsl Short Term Opportunities Fund - Dividend</t>
  </si>
  <si>
    <t>Birla Sun Life Ultra Short Term Fund - Daily Dividend</t>
  </si>
  <si>
    <t>Birla Sun Life Ultra Short Term Fund - Daily Dividend - Direct Plan</t>
  </si>
  <si>
    <t>Birla Sun Life Ultra Short Term Fund - Fortnightly Dividend</t>
  </si>
  <si>
    <t>Birla Sun Life Ultra Short Term Fund - Fortnightly Dividend - Direct Plan</t>
  </si>
  <si>
    <t>Birla Sun Life Ultra Short Term Fund - Weekly Dividend</t>
  </si>
  <si>
    <t>Birla Sun Life Ultra Short Term Fund - Weekly Dividend - Direct Plan</t>
  </si>
  <si>
    <t>Birla Sun Life Ultra Short Term Fund- Retail Plan (Fortnightly Dividend)</t>
  </si>
  <si>
    <t>Birla Sun Life Ultra Short Term Fund- Retail Plan - Daily Dividend</t>
  </si>
  <si>
    <t>Birla Sun Life Ultra Short Term Fund- Retail Plan A(Monthly Dividend)</t>
  </si>
  <si>
    <t>Canara Robeco Dynamic Bond Fund - Direct Plan - Dividend Option</t>
  </si>
  <si>
    <t>Canara Robeco Dynamic Bond Fund - Regular Plan - Dividend</t>
  </si>
  <si>
    <t>Canara Robeco Interval Scheme Series2 (Quarterly Plan2) - Regular Plan - Dividend Option</t>
  </si>
  <si>
    <t>Canara Robeco Interval Scheme Series2 (Quarterly Plan2) - Retail Plan - Dividend Option</t>
  </si>
  <si>
    <t>Canara Robeco Monthly Income Plan - Direct Plan - Monthly Dividend Option</t>
  </si>
  <si>
    <t>Canara Robeco Monthly Income Plan - Direct Plan - Quarterly Dividend Option</t>
  </si>
  <si>
    <t>Canara Robeco Monthly Income Plan - Regular Plan - Monthly Dividend</t>
  </si>
  <si>
    <t>Canara Robeco Monthly Income Plan - Regular Plan - Quarterly Dividend</t>
  </si>
  <si>
    <t>Canara Robeco Short Term Fund- Direct Plan - Monthly Dividend</t>
  </si>
  <si>
    <t>Canara Robeco Short Term Fund- Direct Plan - Weekly Dividend</t>
  </si>
  <si>
    <t>Canara Robeco Short Term Fund- Institutional Plan - Monthly Dividend</t>
  </si>
  <si>
    <t>Canara Robeco Short Term Fund- Institutional Plan - Weekly Dividend</t>
  </si>
  <si>
    <t>Canara Robeco Short Term Fund- Regular Plan - Monthly Dividend</t>
  </si>
  <si>
    <t>Canara Robeco Short Term Fund- Regular Plan - Weekly Dividend</t>
  </si>
  <si>
    <t>Canara Robeco Treasury Advantage Fund - Direct Plan- Daily Dividend Reinvestment</t>
  </si>
  <si>
    <t>Canara Robeco Treasury Advantage Fund - Direct Plan- Dividend Payout</t>
  </si>
  <si>
    <t>Canara Robeco Treasury Advantage Fund - Direct Plan- Monthly Dividend</t>
  </si>
  <si>
    <t>Canara Robeco Treasury Advantage Fund - Direct Plan- Weekly Dividend</t>
  </si>
  <si>
    <t>Canara Robeco Treasury Advantage Fund - Institutional Plan- Daily Dividend Reinvestment Option</t>
  </si>
  <si>
    <t>Canara Robeco Treasury Advantage Fund - Institutional Plan- Monthly Div Reinvest</t>
  </si>
  <si>
    <t>Canara Robeco Treasury Advantage Fund - Regular Plan- Daily Div Reinvest</t>
  </si>
  <si>
    <t>Canara Robeco Treasury Advantage Fund - Regular Plan- Fortnightly Div Reinvest</t>
  </si>
  <si>
    <t>Canara Robeco Treasury Advantage Fund - Regular Plan- Monthly Dividend</t>
  </si>
  <si>
    <t>Canara Robeco Treasury Advantage Fund - Regular Plan- Weekly Div Reinvest</t>
  </si>
  <si>
    <t>Canara Robeco Treasury Advantage Fund - Retail Plan- Daily Dividend Reinvestment Option</t>
  </si>
  <si>
    <t>Canara Robeco Treasury Advantage Fund - Retail Plan- Fortnightly Div Reinvest</t>
  </si>
  <si>
    <t>Canara Robeco Treasury Advantage Fund - Retail Plan- Monthly Div Reinvest</t>
  </si>
  <si>
    <t>Canara Robeco Treasury Advantage Fund - Retail Plan- Weekly Div Reinvest</t>
  </si>
  <si>
    <t>Canara Robeco Yield Advantage Fund - Direct Plan - Monthly Dividend</t>
  </si>
  <si>
    <t>Canara Robeco Yield Advantage Fund - Direct Plan - Quarterly Dividend</t>
  </si>
  <si>
    <t>Canara Robeco Yield Advantage Fund - Regular Plan - Monthly Dividend</t>
  </si>
  <si>
    <t>Canara Robeco Yield Advantage Fund - Regular Plan - Quarterly Dividend</t>
  </si>
  <si>
    <t>Daiwa Treasury Advantage Fund - Daily Dividend</t>
  </si>
  <si>
    <t>Daiwa Treasury Advantage Fund - Direct - Daily Dividend</t>
  </si>
  <si>
    <t>Daiwa Treasury Advantage Fund - Monthly Dividend</t>
  </si>
  <si>
    <t>Daiwa Treasury Advantage Fund - Weekly Dividend</t>
  </si>
  <si>
    <t>Edelweiss Monthly Income Plan- Dividend</t>
  </si>
  <si>
    <t>Edelweiss Short Term Income Fund - Dividend Option</t>
  </si>
  <si>
    <t>Edelweiss Short Term Income Fund - Institutional Plan - Dividend Option</t>
  </si>
  <si>
    <t>Edelweiss Ultra Short Term Bond Fund - Daily Dividend Option</t>
  </si>
  <si>
    <t>Tata Indo-Global Infrastructure Fund Plan A - Growth</t>
  </si>
  <si>
    <t>Tata Indo-Global Infrastructure Fund-Direct Plan Growth</t>
  </si>
  <si>
    <t>Tata Infrastructure Fund -Direct Plan Growth</t>
  </si>
  <si>
    <t>Tata Infrastructure Fund Plan A- Growth</t>
  </si>
  <si>
    <t>Tata Life Sciences &amp; Technology Fund - Growth</t>
  </si>
  <si>
    <t>Tata Mid Cap Growth Fund - Direct Plan Bonus(Growth)</t>
  </si>
  <si>
    <t>Tata Mid Cap Growth Fund - Direct Plan Dividend</t>
  </si>
  <si>
    <t>Tata Mid Cap Growth Fund - Direct Plan Growth</t>
  </si>
  <si>
    <t>Tata Mid Cap Growth Fund - Dividend</t>
  </si>
  <si>
    <t>Tata Mid Cap Growth Fund - Growth</t>
  </si>
  <si>
    <t>Indiabulls Blue Chip Fund - Direct Plan - Growth Option</t>
  </si>
  <si>
    <t>Indiabulls Blue Chip Fund - Growth Option</t>
  </si>
  <si>
    <t>Kotak 50 - Growth</t>
  </si>
  <si>
    <t>Kotak 50 - Growth - Direct</t>
  </si>
  <si>
    <t>Kotak Classic Equity Scheme---Growth</t>
  </si>
  <si>
    <t>Kotak Classic Equity Scheme---Growth - Direct</t>
  </si>
  <si>
    <t>Kotak Emerging Equity Scheme - Growth</t>
  </si>
  <si>
    <t>Kotak Emerging Equity Scheme - Growth - Direct</t>
  </si>
  <si>
    <t>Kotak Equity Arbitrage Fund - Growth</t>
  </si>
  <si>
    <t>Kotak Equity Arbitrage Fund - Growth - Direct</t>
  </si>
  <si>
    <t>Kotak Global Emerging Market Fund - Growth</t>
  </si>
  <si>
    <t>Kotak Global Emerging Market Fund - Growth - Direct</t>
  </si>
  <si>
    <t>Kotak-Mid-Cap-Growth</t>
  </si>
  <si>
    <t>Kotak-Mid-Cap-Growth - Direct</t>
  </si>
  <si>
    <t>Kotak Opportunities---Growth</t>
  </si>
  <si>
    <t>Kotak Opportunities---Growth - Direct</t>
  </si>
  <si>
    <t>Kotak Select Focus Fund - Growth</t>
  </si>
  <si>
    <t>Kotak Select Focus Fund - Growth - Direct</t>
  </si>
  <si>
    <t>L&amp;T Equity Fund-Direct Plan-Growth Option</t>
  </si>
  <si>
    <t>L&amp;T Equity Fund-Growth Option</t>
  </si>
  <si>
    <t>L&amp;T Growth Fund-Cumulative</t>
  </si>
  <si>
    <t>L&amp;T India  Large Cap Fund - Direct Plan - Growth Option</t>
  </si>
  <si>
    <t>L&amp;T India Large Cap Fund - Growth Option</t>
  </si>
  <si>
    <t>L&amp;T India Prudence Fund- Direct Plan-Growth Option</t>
  </si>
  <si>
    <t>L&amp;T India Prudence Fund- Growth Option</t>
  </si>
  <si>
    <t>L&amp;T India Special Situations Fund-Direct Plan-Growth Option</t>
  </si>
  <si>
    <t>L&amp;T India Special Situations Fund-Growth Option</t>
  </si>
  <si>
    <t>L&amp;T India Value Fund-Direct Plan-Growth Option</t>
  </si>
  <si>
    <t>L&amp;T India Value Fund-Growth Option</t>
  </si>
  <si>
    <t>L&amp;T Indo Asia Fund - Growth Option</t>
  </si>
  <si>
    <t>L&amp;T Indo Asia Fund-Direct Plan-Growth Option</t>
  </si>
  <si>
    <t>L&amp;T Infrastructure Fund - Growth Option</t>
  </si>
  <si>
    <t>L&amp;T Infrastructure Fund -Direct Plan-Growth Option</t>
  </si>
  <si>
    <t>L&amp;T Mid Cap Fund-Direct Plan-Growth Plan</t>
  </si>
  <si>
    <t>L&amp;T Mid Cap Fund-Growth</t>
  </si>
  <si>
    <t>Mirae Asset Emerging Bluechip Fund - Direct Plan - Growth</t>
  </si>
  <si>
    <t>Mirae Asset Emerging Bluechip Fund - Regular Plan - Growth Option</t>
  </si>
  <si>
    <t>Mirae Asset Global Commodity Stocks - Direct Plan - Growth</t>
  </si>
  <si>
    <t>Mirae Asset Global Commodity Stocks - Growth Option</t>
  </si>
  <si>
    <t>Mirae Asset India Opportunities Fund - Direct Plan - Growth</t>
  </si>
  <si>
    <t>Mirae Asset India Opportunities Fund - Growth Plan</t>
  </si>
  <si>
    <t>Morgan Stanley A.C.E. Fund- Regular Growth Plan</t>
  </si>
  <si>
    <t>Morgan Stanley A.C.E. Fund-Direct Growth Plan</t>
  </si>
  <si>
    <t>Morgan Stanley Growth Fund -  Direct Dividend Plan</t>
  </si>
  <si>
    <t>Morgan Stanley Growth Fund - Direct Growth Plan</t>
  </si>
  <si>
    <t>Morgan Stanley Growth Fund- Regular Dividend Plan</t>
  </si>
  <si>
    <t>Morgan Stanley Growth Fund- Regular Growth Plan</t>
  </si>
  <si>
    <t>Peerless Equity Fund - Growth Option</t>
  </si>
  <si>
    <t>Peerless Equity Fund-Direct Plan-Growth Option</t>
  </si>
  <si>
    <t>Principal Dividend Yield Fund - Direct Plan - Growth Option</t>
  </si>
  <si>
    <t>Principal Dividend Yield Fund-Growth Plan</t>
  </si>
  <si>
    <t>Principal Emerging Bluechip Fund - Direct Plan - Growth Option</t>
  </si>
  <si>
    <t>Principal Emerging Bluechip Fund - Growth Option</t>
  </si>
  <si>
    <t>Principal Growth Fund - Direct Plan -Dividend Option</t>
  </si>
  <si>
    <t>Principal Growth Fund-Dividend Option</t>
  </si>
  <si>
    <t>Principal Growth Fund-Growth Option</t>
  </si>
  <si>
    <t>Principal Index Fund- Direct Plan - Growth Option</t>
  </si>
  <si>
    <t>Principal Index Fund-Growth</t>
  </si>
  <si>
    <t>Principal Large Cap Fund- Direct Plan - Growth Option</t>
  </si>
  <si>
    <t>Principal Large Cap Fund-Growth Option</t>
  </si>
  <si>
    <t>Principal Retail Equity Savings Fund - Direct Plan - Growth Option</t>
  </si>
  <si>
    <t>Principal Retail Equity Savings Fund - Growth Option</t>
  </si>
  <si>
    <t>Principal Smart Equity Fund - Direct Plan - Growth Option</t>
  </si>
  <si>
    <t>Principal Smart Equity Fund - Growth Option</t>
  </si>
  <si>
    <t>Quantum Long-Term Equity Fund-Growth Option</t>
  </si>
  <si>
    <t>Reliance Arbitrage Advantage Fund - Direct Plan Growth Plan - Growth</t>
  </si>
  <si>
    <t>Reliance Arbitrage Advantage Fund - Growth Plan - Growth Option</t>
  </si>
  <si>
    <t>Reliance Banking Fund - Direct Plan Growth Plan - Growth</t>
  </si>
  <si>
    <t>Reliance Banking Fund - Institutional Plan - Growth Option</t>
  </si>
  <si>
    <t>Reliance Banking Fund-Growth Plan-Bonus Option</t>
  </si>
  <si>
    <t>Reliance Banking Fund-Growth Plan-Growth Option</t>
  </si>
  <si>
    <t>Reliance Diversified Power Sector Fund - Direct Plan Growth Plan - Growth Option - Growth</t>
  </si>
  <si>
    <t>Reliance Diversified Power Sector Fund Institutional Plan Growth Plan Bonus Option</t>
  </si>
  <si>
    <t>Reliance Diversified Power Sector Fund Institutional Plan Growth Plan Growth Option</t>
  </si>
  <si>
    <t>Reliance Diversified Power Sector Fund-Growth-Bonus</t>
  </si>
  <si>
    <t>Reliance Diversified Power Sector Fund-Growth-Growth</t>
  </si>
  <si>
    <t>Reliance Equity Fund - Direct Plan Growth Plan - Growth</t>
  </si>
  <si>
    <t>Reliance Equity Fund Institutional Plan Growth Plan Bonus Option</t>
  </si>
  <si>
    <t>Reliance Equity Fund Institutional Plan Growth Plan Growth Option</t>
  </si>
  <si>
    <t>Reliance Equity Fund-Growth Plan-Bonus Option</t>
  </si>
  <si>
    <t>Reliance Equity Fund-Growth Plan-Growth Option</t>
  </si>
  <si>
    <t>Reliance Equity Opportunities  Fund Institutional Plan Growth Plan Bonus Option</t>
  </si>
  <si>
    <t>Reliance Equity Opportunities  Fund Institutional Plan Growth Plan Growth Option</t>
  </si>
  <si>
    <t>Reliance Equity Opportunities  Fund-Growth Plan-Bonus Option</t>
  </si>
  <si>
    <t>Reliance Equity Opportunities  Fund-Growth Plan-Growth Option</t>
  </si>
  <si>
    <t>Reliance Equity Opportunities Fund - Direct Plan Growth Plan - Growth</t>
  </si>
  <si>
    <t>Reliance Growth Fund - Direct Plan Bonus Plan - Bonus</t>
  </si>
  <si>
    <t>Reliance Growth Fund - Direct Plan Dividend Plan - Dividend Payout Option</t>
  </si>
  <si>
    <t>Reliance Growth Fund - Direct Plan Growth Plan - Growth</t>
  </si>
  <si>
    <t>Bsl Comm Eq Fund - Global Agri Plan - Growth</t>
  </si>
  <si>
    <t>Birla Sun Life Commodities Equities Fund Global Multi Commodity Plan - Growth - Direct Plan</t>
  </si>
  <si>
    <t>Birla Sun Life Commodities Equities Fund Global Multi Commodity Plan -Institutional Growth</t>
  </si>
  <si>
    <t>Bsl Comm Eq Fund-Global Multi Comm Plan - Growth</t>
  </si>
  <si>
    <t>Birla Sun Life Commodities Equities Fund Global Precious Metals Plan - Growth - Direct Plan</t>
  </si>
  <si>
    <t>Birla Sun Life Commodities Equities Fund Global Precious Metals Plan -Institutional Growth</t>
  </si>
  <si>
    <t>Bsl Comm Eq Fund-Global Prec Metals Plan - Growth</t>
  </si>
  <si>
    <t>Birla Sun Life Dividend Yield Plus - Growth - Direct Plan</t>
  </si>
  <si>
    <t>Birla Sun Life Dividend Yield Plus-Plan B (Growth)</t>
  </si>
  <si>
    <t>Birla Sun Life Enhanced Arbitrage Fund - Growth - Direct Plan</t>
  </si>
  <si>
    <t>Birla Sun Life Equity Fund - Growth - Direct Plan</t>
  </si>
  <si>
    <t>Birla Sun Life Equity Fund-Plan B(Growth)</t>
  </si>
  <si>
    <t>Birla Sun Life Frontline Equity Fund - Growth - Direct Plan</t>
  </si>
  <si>
    <t>Birla Sun Life Frontline Equity Fund-Growth</t>
  </si>
  <si>
    <t>Birla Sun Life Frontline Equity Fund-Plan B (Growth)</t>
  </si>
  <si>
    <t>Birla Sun Life Index Fund - Growth - Direct Plan</t>
  </si>
  <si>
    <t>Birla Sun Life Index Fund-Plan B (Growth)</t>
  </si>
  <si>
    <t>Birla Sun Life India Gennext Fund - Growth - Direct Plan</t>
  </si>
  <si>
    <t>Birla Sun Life India Gennext Fund-Growth Option</t>
  </si>
  <si>
    <t>Birla Sun Life India Opportunities Fund - Growth - Direct Plan</t>
  </si>
  <si>
    <t>Birla Sun Life India Opportunities Fund-Plan B (Growth)</t>
  </si>
  <si>
    <t>Birla Sun Life India Reforms Fund - Growth - Direct Plan</t>
  </si>
  <si>
    <t>Birla Sun Life Infrastructure Fund - Growth - Direct Plan</t>
  </si>
  <si>
    <t>Birla Sun Life Infrastructure Fund-Growth</t>
  </si>
  <si>
    <t>Birla Sun Life Infrastructure Fund-Plan B (Growth)</t>
  </si>
  <si>
    <t>Birla Sun Life International Equity Fund Plan A- Growth</t>
  </si>
  <si>
    <t>Birla Sun Life Intl. Equity Fund Plan A - Growth - Direct Plan</t>
  </si>
  <si>
    <t>L&amp;T Short Term Opportunities Fund -Direct Plan -  Monthly Dividend Option</t>
  </si>
  <si>
    <t>L&amp;T Short Term Opportunities Fund -Direct Plan - Bonus Option</t>
  </si>
  <si>
    <t>L&amp;T Triple Ace Bond Fund - Direct Plan -Semi Annual Dividend</t>
  </si>
  <si>
    <t>L&amp;T Triple Ace Bond Fund - Quarterly Dividend</t>
  </si>
  <si>
    <t>L&amp;T Triple Ace Bond Fund -Direct Plan- Quarterly Dividend</t>
  </si>
  <si>
    <t>L&amp;T Triple Ace Bond Fund -Regular Bonus</t>
  </si>
  <si>
    <t>L&amp;T Triple Ace Bond Fund -Semi Annual Dividend</t>
  </si>
  <si>
    <t>L&amp;T Ultra Short Term Fund -Regular - Cumulative</t>
  </si>
  <si>
    <t>L&amp;T Ultra Short Term Fund- Daily Dividend</t>
  </si>
  <si>
    <t>L&amp;T Ultra Short Term Fund- Direct Plan - Daily Dividend</t>
  </si>
  <si>
    <t>L&amp;T Ultra Short Term Fund- Direct Plan- Weekly Dividend</t>
  </si>
  <si>
    <t>L&amp;T Ultra Short Term Fund-Regular-Monthly Dividend</t>
  </si>
  <si>
    <t>L&amp;T Ultra Short Term Fund-Weekly Dividend</t>
  </si>
  <si>
    <t>L&amp;T Ultra Short Term Fund - Regular-Semi Annual Dividend</t>
  </si>
  <si>
    <t>L&amp;T Ultra Short Term Fund - Monthly Dividend</t>
  </si>
  <si>
    <t>L&amp;T Ultra Short Term Fund-Direct Plan -Monthly Dividend</t>
  </si>
  <si>
    <t>Mirae Asset Interval Fund Quarterly Plan Series I - Institutional Dividend</t>
  </si>
  <si>
    <t>Mirae Asset Interval Fund Quarterly Plan Series I - Regular Dividend</t>
  </si>
  <si>
    <t>Mirae Asset Short Term Bond Fund - Direct Plan - Monthly Dividend</t>
  </si>
  <si>
    <t>Mirae Asset Short Term Bond Fund - Direct Plan - Quarterly Dividend</t>
  </si>
  <si>
    <t>Mirae Asset Short Term Bond Fund - Direct Plan - Weekly Dividend</t>
  </si>
  <si>
    <t>Mirae Asset Short Term Bond Fund - Institutional - Dividend Transfer Option</t>
  </si>
  <si>
    <t>Mirae Asset Short Term Bond Fund - Institutional - Weekly Dividend Reinvestment Option</t>
  </si>
  <si>
    <t>Mirae Asset Short Term Bond Fund - Regular - Fortnightly Dividend Reinvestment Option</t>
  </si>
  <si>
    <t>Mirae Asset Short Term Bond Fund - Regular - Mly Dividend Option</t>
  </si>
  <si>
    <t>Mirae Asset Short Term Bond Fund - Regular - Quarterly Dividend Reinvestment Option</t>
  </si>
  <si>
    <t>Mirae Asset Short Term Bond Fund - Regular - Weekly Dividend Reinvestment Option</t>
  </si>
  <si>
    <t>Mirae Asset Ultra Short Term Bond Fund - Direct Plan - Monthly Dividend</t>
  </si>
  <si>
    <t>Mirae Asset Ultra Short Term Bond Fund - Direct Plan - Quarterly Dividend</t>
  </si>
  <si>
    <t>Mirae Asset Ultra Short Term Bond Fund - Direct Plan - Weekly Dividend</t>
  </si>
  <si>
    <t>Mirae Asset Ultra Short Term Bond Fund-Institutional Plan- Daily Dividend</t>
  </si>
  <si>
    <t>Mirae Asset Ultra Short Term Bond Fund-Institutional Plan- Monthly Dividend</t>
  </si>
  <si>
    <t>Mirae Asset Ultra Short Term Bond Fund-Institutional Plan- Quarterly Dividend</t>
  </si>
  <si>
    <t>Mirae Asset Ultra Short Term Bond Fund-Institutional Plan- Weekly Dividend</t>
  </si>
  <si>
    <t>Mirae Asset Ultra Short Term Bond Fund-Regular Plan- Bonus</t>
  </si>
  <si>
    <t>Mirae Asset Ultra Short Term Bond Fund-Regular Plan- Daily Dividend</t>
  </si>
  <si>
    <t>Mirae Asset Ultra Short Term Bond Fund-Regular Plan- Monthly Dividend</t>
  </si>
  <si>
    <t>Mirae Asset Ultra Short Term Bond Fund-Regular Plan- Quarterly Dividend</t>
  </si>
  <si>
    <t>Mirae Asset Ultra Short Term Bond Fund-Regular Plan- Weekly Dividend</t>
  </si>
  <si>
    <t>Mirae Asset Ultra Short Term Bond Fund-Super Institutional Plan- Daily Dividend</t>
  </si>
  <si>
    <t>Mirae Asset Ultra Short Term Bond Fund-Super Institutional Plan- Monthly Dividend</t>
  </si>
  <si>
    <t>Mirae Asset Ultra Short Term Bond Fund-Super Institutional Plan- Weekly Dividend</t>
  </si>
  <si>
    <t>Morgan Stanley Active Bond Fund- Regular- Dividend- Quarterly</t>
  </si>
  <si>
    <t>Morgan Stanley Active Bond Fund-Direct Dividend Quarterly</t>
  </si>
  <si>
    <t>Morgan Stanley Multi Asset Fund Plan A- Regular Qtr Dividend</t>
  </si>
  <si>
    <t>Morgan Stanley Multi Asset Fund Plan A- Regular- Monthly Dividend</t>
  </si>
  <si>
    <t>Morgan Stanley Multi Asset Fund Plan B- Regular Monthly Dividend</t>
  </si>
  <si>
    <t>Morgan Stanley Multi Asset Fund Plan B- Regular- Qtr Dividend</t>
  </si>
  <si>
    <t>Morgan Stanley Multi Asset Fund- Plan A - Direct Monthly Dividend</t>
  </si>
  <si>
    <t>Morgan Stanley Multi Asset Fund- Plan A - Direct Quarterly Dividend</t>
  </si>
  <si>
    <t>Morgan Stanley Multi Asset Fund- Plan B - Direct Monthly Dividend</t>
  </si>
  <si>
    <t>Morgan Stanley Multi Asset Fund- Plan B - Direct Quarterly Dividend</t>
  </si>
  <si>
    <t>Morgan Stanley Short Term Bond Fund - Direct Monthly Dividend</t>
  </si>
  <si>
    <t>Morgan Stanley Short Term Bond Fund - Direct Weekly Dividend</t>
  </si>
  <si>
    <t>Morgan Stanley Short Term Bond Fund- Institutional Plus- Dividend- Monthly</t>
  </si>
  <si>
    <t>Morgan Stanley Short Term Bond Fund- Institutional Plus- Dividend- Weekly</t>
  </si>
  <si>
    <t>Morgan Stanley Short Term Bond Fund- Regular- Dividend Monthly</t>
  </si>
  <si>
    <t>Morgan Stanley Short Term Bond Fund- Regular- Dividend- Weekly</t>
  </si>
  <si>
    <t>Peerless Income Plus Fund-Direct Plan-Quarterly Dividend Option</t>
  </si>
  <si>
    <t>Peerless Income Plus Fund-Dividend Option-Monthly Dividend</t>
  </si>
  <si>
    <t>Peerless Income Plus Fund-Dividend Option-Quarterly Dividend</t>
  </si>
  <si>
    <t>Peerless Short Term Fund-Direct Plan-Dividend Option-Monthly Dividend</t>
  </si>
  <si>
    <t>Peerless Short Term Fund-Direct Plan-Dividend Option-Quarterly Dividend</t>
  </si>
  <si>
    <t>Peerless Short Term Fund-Dividend Option-Monthly Dividend</t>
  </si>
  <si>
    <t>Peerless Short Term Fund-Dividend Option-Quarterly Dividend</t>
  </si>
  <si>
    <t>Pramerica Credit Opportunities Fund - Direct Plan-Dividend Option</t>
  </si>
  <si>
    <t>Pramerica Credit Opportunities Fund - Dividend Option</t>
  </si>
  <si>
    <t>Pramerica Credit Opportunities Fund-Bonus Option</t>
  </si>
  <si>
    <t>Pramerica Credit Opportunities Fund-Direct Plan-Bonus Option</t>
  </si>
  <si>
    <t>Pramerica Dynamic Bond Fund - Direct Plan-Monthly Dividend Option</t>
  </si>
  <si>
    <t>Pramerica Dynamic Bond Fund - Dividend Option - Monthly</t>
  </si>
  <si>
    <t>Pramerica Dynamic Bond Fund - Dividend Option - Quarterly</t>
  </si>
  <si>
    <t>Pramerica Dynamic Bond Fund-Bonus Option</t>
  </si>
  <si>
    <t>Pramerica Dynamic Bond Fund-Direct Plan-Bonus Option</t>
  </si>
  <si>
    <t>Pramerica Dynamic Monthly Income Fund - Direct Plan-Monthly Dividend Option</t>
  </si>
  <si>
    <t>Pramerica Dynamic Monthly Income Fund - Dividend Option</t>
  </si>
  <si>
    <t>Pramerica Dynamic Monthly Income Fund-Direct Plan-Bonus Option</t>
  </si>
  <si>
    <t>Pramerica Short Term Floating Rate Fund-Bonus Option</t>
  </si>
  <si>
    <t>Pramerica Short Term Floating Rate Fund-Direct Plan-Bonus Option</t>
  </si>
  <si>
    <t>Pramerica Short Term Income Fund - Direct Plan-Fortnightly Dividend Option</t>
  </si>
  <si>
    <t>Pramerica Short Term Income Fund - Direct Plan-Monthly Dividend Option</t>
  </si>
  <si>
    <t>Pramerica Short Term Income Fund - Direct Plan-Weekly Dividend Option</t>
  </si>
  <si>
    <t>Pramerica Short Term Income Fund - Fortnightly Dividend Option</t>
  </si>
  <si>
    <t>Pramerica Short Term Income Fund - Monthly Dividend Option</t>
  </si>
  <si>
    <t>Pramerica Short Term Income Fund - Quarterly Dividend Opt</t>
  </si>
  <si>
    <t>Pramerica Short Term Income Fund - Weekly Dividend Option</t>
  </si>
  <si>
    <t>Pramerica Short Term Income Fund-Bonus Option</t>
  </si>
  <si>
    <t>Pramerica Short Term Income Fund-Direct Plan-Bonus Option</t>
  </si>
  <si>
    <t>Pramerica Treasury Advantage Fund - Daily Dividend Option</t>
  </si>
  <si>
    <t>Pramerica Treasury Advantage Fund - Direct Plan - Daily Dividend Option</t>
  </si>
  <si>
    <t>Pramerica Treasury Advantage Fund - Direct Plan-Monthly Dividend Option</t>
  </si>
  <si>
    <t>Pramerica Treasury Advantage Fund - Direct Plan-Weekly Dividend Option</t>
  </si>
  <si>
    <t>Pramerica Treasury Advantage Fund - Fortnightly Dividend Opt</t>
  </si>
  <si>
    <t>Pramerica Treasury Advantage Fund - Monthly Dividend Option</t>
  </si>
  <si>
    <t>Pramerica Treasury Advantage Fund - Weekly Dividend Option</t>
  </si>
  <si>
    <t>Pramerica Treasury Advantage Fund-Bonus Option</t>
  </si>
  <si>
    <t>Pramerica Treasury Advantage Fund-Direct Plan-Bonus Option</t>
  </si>
  <si>
    <t>Pramerica Ultra Short Term Bond Fund - Daily Dividend Option</t>
  </si>
  <si>
    <t>Pramerica Ultra Short Term Bond Fund - Direct Plan-Daily Dividend Option</t>
  </si>
  <si>
    <t>Pramerica Ultra Short Term Bond Fund - Direct Plan-Monthly Dividend Option</t>
  </si>
  <si>
    <t>Pramerica Ultra Short Term Bond Fund - Direct Plan-Weekly Dividend Option</t>
  </si>
  <si>
    <t>Pramerica Ultra Short Term Bond Fund - Fortnightly Dividend Option</t>
  </si>
  <si>
    <t>Pramerica Ultra Short Term Bond Fund - Monthly Dividend Option</t>
  </si>
  <si>
    <t>Pramerica Ultra Short Term Bond Fund - Weekly Dividend Option</t>
  </si>
  <si>
    <t>Pramerica Ultra Short Term Bond Fund-Bonus Option</t>
  </si>
  <si>
    <t>Pramerica Ultra Short Term Bond Fund-Direct Plan-Bonus Option</t>
  </si>
  <si>
    <t>Principal Debt Opportunities Fund - Conservative Plan - Direct Plan - Daily Dividend Option</t>
  </si>
  <si>
    <t>Principal Debt Opportunities Fund - Conservative Plan - Direct Plan - Monthly Dividend Option</t>
  </si>
  <si>
    <t>Principal Debt Opportunities Fund - Conservative Plan - Direct Plan - Weekly Dividend Option</t>
  </si>
  <si>
    <t>Axis Focused 25 Fund - Growth Option</t>
  </si>
  <si>
    <t>Axis Midcap Fund - Direct Plan - Growth</t>
  </si>
  <si>
    <t>Axis Midcap Fund - Growth</t>
  </si>
  <si>
    <t>Baroda Pioneer Infrastucture Fund - Plan A - Growth Option</t>
  </si>
  <si>
    <t>Baroda Pioneer Infrastucture Fund - Plan B (Direct) - Growth Option</t>
  </si>
  <si>
    <t>Birla Sun Life  Buy India Fund-Plan B(Growth)</t>
  </si>
  <si>
    <t>Birla Sunlife Buy India Fund - Growth - Direct Plan</t>
  </si>
  <si>
    <t>Birla Sun Life Advantage Fund - Growth - Direct Plan</t>
  </si>
  <si>
    <t>Birla Sun Life Advantage Fund-Plan B (Growth)</t>
  </si>
  <si>
    <t>Birla Sun Life Basic Industries Fund-Plan B(Growth)</t>
  </si>
  <si>
    <t>Birla Sun Life Commodities Equities Fund Global Agri Plan - Growth - Direct Plan</t>
  </si>
  <si>
    <t>Birla Sun Life Commodities Equities Fund Global Agri Plan -Institutional Growth</t>
  </si>
  <si>
    <t>Sundaram Tax Saver - Direct Plan - Growth Option</t>
  </si>
  <si>
    <t>Taurus Tax Shield-Direct Plan-Growth Option</t>
  </si>
  <si>
    <t>Taurus Tax Shield-Growth Option</t>
  </si>
  <si>
    <t>Birla Sun Life Floating Rate - Short Term - Growth</t>
  </si>
  <si>
    <t>Birla Sun Life Floating Rate - Short Term - Growth - Direct Plan</t>
  </si>
  <si>
    <t>Birla Sun Life Floating Rate - Short Term - Retail Growth</t>
  </si>
  <si>
    <t>Canara Robeco Floating Rate-Direct Plan - Growth Option</t>
  </si>
  <si>
    <t>Escorts Short Term Debt Fund-Growth Option</t>
  </si>
  <si>
    <t>Escorts Short Term Debt Fund-Growth Option-Direct Plan</t>
  </si>
  <si>
    <t>Templeton Floating Rate Income Fund -  Super Institutional Plan - Growth</t>
  </si>
  <si>
    <t>Templeton Floating Rate Income Fund - Direct - Growth</t>
  </si>
  <si>
    <t>Templeton Floating Rate Income Fund - Growth Option</t>
  </si>
  <si>
    <t>Templeton Floating Rate Income Fund - Institutional Option - Growth</t>
  </si>
  <si>
    <t>Templeton Floating Rate Income Fund-Short Term Plan-Growth Option</t>
  </si>
  <si>
    <t>Templeton Floating Rate Income Fund-Short Term Plan-Institutional Option - Growth</t>
  </si>
  <si>
    <t>Kotak Floater Long-Term-Growth</t>
  </si>
  <si>
    <t>Kotak Floater Long-Term-Growth - Direct</t>
  </si>
  <si>
    <t>N.A.</t>
  </si>
  <si>
    <t>Sundaram Flexible Fund - Flexible Income Plan - Direct Plan - Growth Option</t>
  </si>
  <si>
    <t>Sundaram Flexible Fund -Flexible Income Plan  Regular - Growth</t>
  </si>
  <si>
    <t>Sundaram Flexible Fund Short Term Plan - Direct Plan - Growth Option</t>
  </si>
  <si>
    <t>Sundaram Flexible Fund-Flexible Income Plan Institutional - Growth</t>
  </si>
  <si>
    <t>Sundaram Flexible Fund-Short Term Plan - Regular Growth (Formerly Institutional Plan)</t>
  </si>
  <si>
    <t>Sundaram Flexible Fund-Short Term Plan Retail - Growth</t>
  </si>
  <si>
    <t>Tata Floating Rate Fund - Long Term Plan - Direct Plan- Growth</t>
  </si>
  <si>
    <t>Tata Floating Rate Fund - Long Term Plan- Plan A- Growth</t>
  </si>
  <si>
    <t>Axis Gold Fund - Growth Option</t>
  </si>
  <si>
    <t>Birla Sun Life Asset Allocation - Aggressive Plan - Growth - Direct Plan</t>
  </si>
  <si>
    <t>Birla Sun Life Asset Allocation - Moderate Plan - Growth - Direct Plan</t>
  </si>
  <si>
    <t>Birla Sun Life Asset Allocation Fund-Aggressive Plan-Growth Plan</t>
  </si>
  <si>
    <t>Birla Sun Life Asset Allocation Fund-Conservative Plan-Growth Plan</t>
  </si>
  <si>
    <t>Birla Sun Life Asset Allocation Fund-Moderate Plan-Growth Plan</t>
  </si>
  <si>
    <t>Birla Sun Life Asset Allocation-Conservative Plan - Growth - Direct Plan</t>
  </si>
  <si>
    <t>Birla Sun Life Gold Fund - Growth - Direct Plan</t>
  </si>
  <si>
    <t>Birla Sun Life Gold Fund-Growth</t>
  </si>
  <si>
    <t>Canara Robeco Gold Savings Fund - Direct Plan - Growth Option</t>
  </si>
  <si>
    <t>Canara Robeco Gold Savings Fund - Regular Plan - Growth</t>
  </si>
  <si>
    <t>Kotak Gold Fund Growth</t>
  </si>
  <si>
    <t>Kotak Gold Fund Growth - Direct</t>
  </si>
  <si>
    <t>Quantum Gold Savings Fund - Growth Option</t>
  </si>
  <si>
    <t>Quantum Multi Asset Fund - Growth Option</t>
  </si>
  <si>
    <t>Reliance Gold Savings Fund - Direct Plan Growth Plan - Growth</t>
  </si>
  <si>
    <t>Axis Triple Advantage Fund - Direct Plan - Growth Option</t>
  </si>
  <si>
    <t>Axis Triple Advantage Fund - Growth Option</t>
  </si>
  <si>
    <t>Birla Sun Life  95 Fund - Growth - Direct Plan</t>
  </si>
  <si>
    <t>Birla Sun Life 95 Fund-Plan B(Growth)</t>
  </si>
  <si>
    <t>Birla Sun Life Freedom Fund-Plan B (Growth)</t>
  </si>
  <si>
    <t>Canara Robeco Balance - Direct Plan - Growth</t>
  </si>
  <si>
    <t>Canara Robeco Balance - Regular Plan - Growth</t>
  </si>
  <si>
    <t>Escorts Balanced Fund-Growth Option</t>
  </si>
  <si>
    <t>Escorts Balanced Fund-Growth Option-Direct Plan</t>
  </si>
  <si>
    <t>Templeton India Pension Plan-Growth</t>
  </si>
  <si>
    <t>Principal Balanced Fund- Direct Plan - Growth Option</t>
  </si>
  <si>
    <t>Principal Balanced Fund-Growth</t>
  </si>
  <si>
    <t>Reliance Regular Savings Fund - Balanced Option  - Direct Plan Growth Option - Growth</t>
  </si>
  <si>
    <t>Reliance Regular Savings Fund - Balanced Option - Growth Plan</t>
  </si>
  <si>
    <t>Sundaram Balanced Fund - Direct Plan - Growth Option</t>
  </si>
  <si>
    <t>Tata Balanced Fund -Direct Plan- Growth</t>
  </si>
  <si>
    <t>Tata Balanced Fund Plan A- Growth</t>
  </si>
  <si>
    <t>Axis Long Term Equity Fund - Direct Plan - Growth Option</t>
  </si>
  <si>
    <t>Axis Long Term Equity Fund - Growth</t>
  </si>
  <si>
    <t>Birla Sun Life Tax Plan - Retail Growth - Direct Plan</t>
  </si>
  <si>
    <t>Birla Sun Life Tax Plan Growth Option</t>
  </si>
  <si>
    <t>Birla Sun Life Relief 96 - Growth Option</t>
  </si>
  <si>
    <t>Birla Sun Life Tax Relief 96 - Growth - Direct Plan</t>
  </si>
  <si>
    <t>Canara Robeco Equity Taxsaver - Direct Plan - Growth Option</t>
  </si>
  <si>
    <t>Canara Robeco Equity Taxsaver - Regular Plan - Growth</t>
  </si>
  <si>
    <t>Escorts Tax Plan-Growth</t>
  </si>
  <si>
    <t>Escorts Tax Plan-Growth Option-Direct Plan</t>
  </si>
  <si>
    <t>Franklin India Taxshield-Growth</t>
  </si>
  <si>
    <t>Kotak Tax Saver-Scheme-Growth</t>
  </si>
  <si>
    <t>Kotak Tax Saver-Scheme-Growth - Direct</t>
  </si>
  <si>
    <t>L&amp;T  Tax Advantage Fund-Direct Plan-Growth Option</t>
  </si>
  <si>
    <t>L&amp;T  Tax Advantage Fund-Growth Option</t>
  </si>
  <si>
    <t>Quantum Tax Saving Fund - Growth Option</t>
  </si>
  <si>
    <t>Reliance Tax Saver Fund - Direct Plan Growth Plan - Growth Option - Growth</t>
  </si>
  <si>
    <t>None</t>
  </si>
  <si>
    <t>Select Mutual Fund from the drop-down list</t>
  </si>
  <si>
    <t>Press' to execute macro and retrieve NAV</t>
  </si>
  <si>
    <t>date from the AMFI website</t>
  </si>
  <si>
    <t>Sheet Name</t>
  </si>
  <si>
    <t>MF1</t>
  </si>
  <si>
    <t>MF2</t>
  </si>
  <si>
    <t>MF3</t>
  </si>
  <si>
    <t>MF4</t>
  </si>
  <si>
    <t>MF5</t>
  </si>
  <si>
    <t>MF6</t>
  </si>
  <si>
    <t>MF7</t>
  </si>
  <si>
    <t>MF8</t>
  </si>
  <si>
    <t>MF9</t>
  </si>
  <si>
    <t>MF10</t>
  </si>
  <si>
    <t>Equity</t>
  </si>
  <si>
    <t>Debt</t>
  </si>
  <si>
    <t>Value as on</t>
  </si>
  <si>
    <t>Scheme Name</t>
  </si>
  <si>
    <t>Net Asset Value</t>
  </si>
  <si>
    <t>Date</t>
  </si>
  <si>
    <t>Axis Triple Advantage Fund - Direct Plan - Dividend Option</t>
  </si>
  <si>
    <t>Axis Triple Advantage Fund - Dividend Option</t>
  </si>
  <si>
    <t>Birla Sun Life  95 Fund - Dividend - Direct Plan</t>
  </si>
  <si>
    <t>Birla Sun Life 95 Fund-Plan A (Dividend)</t>
  </si>
  <si>
    <t>Birla Sun Life Freedom Fund-Plan A (Dividend)</t>
  </si>
  <si>
    <t>Escorts Balanced Fund-Dividend Option</t>
  </si>
  <si>
    <t>Escorts Balanced Fund-Dividend Option-Direct Plan</t>
  </si>
  <si>
    <t>Templeton India Pension Plan-Dividend</t>
  </si>
  <si>
    <t>Kotak Balance</t>
  </si>
  <si>
    <t>Kotak Balance - Dividend - Direct</t>
  </si>
  <si>
    <t>Principal Balanced Fund-Direct Plan - Dividend Option</t>
  </si>
  <si>
    <t>Principal Balanced Fund-Dividend</t>
  </si>
  <si>
    <t>Reliance Regular Savings Fund - Balanced Option - Direct Plan Dividend Plan - Dividend Payout Option</t>
  </si>
  <si>
    <t>Reliance Regular Savings Fund - Balanced Option - Dividend Plan</t>
  </si>
  <si>
    <t>Sundaram Balanced Fund - Appreciation Option</t>
  </si>
  <si>
    <t>Sundaram Balanced Fund - Direct Plan - Dividend Option</t>
  </si>
  <si>
    <t>Sundaram Balanced Fund - Dividend Option</t>
  </si>
  <si>
    <t>Sundaram Balanced Fund - Institutional Dividend Option</t>
  </si>
  <si>
    <t>Tata Balanced Fund -Direct Plan-Dividend Option</t>
  </si>
  <si>
    <t>Tata Balanced Fund Plan A- Dividend Option</t>
  </si>
  <si>
    <t>Tata Balanced Fund Plan A- Monthly Dividend Option</t>
  </si>
  <si>
    <t>Axis Long Term Equity Fund - Dividend</t>
  </si>
  <si>
    <t>Birla Sun Life Tax Plan - Retail Dividend - Direct Plan</t>
  </si>
  <si>
    <t>Birla Sun Life Tax Plan Dividend Option</t>
  </si>
  <si>
    <t>Birla Sun Life Relief 96 - Dividend Option</t>
  </si>
  <si>
    <t>Birla Sun Life Tax Relief 96 - Dividend - Direct Plan</t>
  </si>
  <si>
    <t>Canara Robeco Equity Taxsaver - Direct Plan - Dividend Option</t>
  </si>
  <si>
    <t>Canara Robeco Equity Taxsaver - Regular Plan - Dividend</t>
  </si>
  <si>
    <t>Escorts Tax Plan-Dividend</t>
  </si>
  <si>
    <t>Escorts Tax Plan-Dividend Option-Direct Plan</t>
  </si>
  <si>
    <t>Franklin India Index Tax Fund</t>
  </si>
  <si>
    <t>Franklin India Taxshield-Dividend</t>
  </si>
  <si>
    <t>Kotak Tax Saver-Scheme-Dividend</t>
  </si>
  <si>
    <t>Kotak Tax Saver-Scheme-Dividend - Direct</t>
  </si>
  <si>
    <t>L&amp;T Tax Advantage Fund-Direct Paln-Dividend Option</t>
  </si>
  <si>
    <t>L&amp;T Tax Advantage Fund-Dividend Option</t>
  </si>
  <si>
    <t>L&amp;T Tax Saver Fund-Cumulative Option</t>
  </si>
  <si>
    <t>L&amp;T Tax Saver Fund-Dividend Option</t>
  </si>
  <si>
    <t>Principal Personal Tax Saver Fund</t>
  </si>
  <si>
    <t>Principal Personal Tax Saver Fund - Direct Plan</t>
  </si>
  <si>
    <t>Principal Tax Savings Fund</t>
  </si>
  <si>
    <t>Principal Tax Savings Fund - Direct Plan</t>
  </si>
  <si>
    <t>Quantum Tax Saving Fund - Dividend Option</t>
  </si>
  <si>
    <t>Reliance Tax Saver Fund - Direct Plan Dividend Plan - Dividend Payout Option</t>
  </si>
  <si>
    <t>Sundaram Tax Saver - Direct Plan - Dividend Option</t>
  </si>
  <si>
    <t>Tata Tax Saving Fund Plan A</t>
  </si>
  <si>
    <t>Tata Tax Saving Fund-Direct Plan</t>
  </si>
  <si>
    <t>Taurus Tax Shield-Direct Plan-Dividend Option</t>
  </si>
  <si>
    <t>Taurus Tax Shield-Dividend Option</t>
  </si>
  <si>
    <t>Birla Sun Life Floating Rate - Short Term - Daily Dividend</t>
  </si>
  <si>
    <t>Birla Sun Life Floating Rate - Short Term - Daily Dividend - Direct Plan</t>
  </si>
  <si>
    <t>Birla Sun Life Floating Rate - Short Term - Retail Daily Dividend</t>
  </si>
  <si>
    <t>Birla Sun Life Floating Rate - Short Term - Retail Weekly Dividend</t>
  </si>
  <si>
    <t>Birla Sun Life Floating Rate - Short Term - Weekly Dividend</t>
  </si>
  <si>
    <t>Birla Sun Life Floating Rate - Short Term - Weekly Dividend - Direct Plan</t>
  </si>
  <si>
    <t>Birla Sun Life Floating Rate Fund-Short Term Plan-Institutional Fortnightly Dividend</t>
  </si>
  <si>
    <t>Canara Robeco Floating Rate - Regular Plan - Weekly Dividend</t>
  </si>
  <si>
    <t>Canara Robeco Floating Rate- Direct Plan - Daily Dividend Reinvestment</t>
  </si>
  <si>
    <t>Canara Robeco Floating Rate- Direct Plan - Weekly Dividend Option</t>
  </si>
  <si>
    <t>Canara Robeco Floating Rate-Direct Plan - Dividend Option</t>
  </si>
  <si>
    <t>Canara Robeco Floating Rate-Direct Plan - Monthly Dividend Option</t>
  </si>
  <si>
    <t>Escorts Short Term Debt Fund-Dividend Option</t>
  </si>
  <si>
    <t>Escorts Short Term Debt Fund-Dividend Option-Direct Plan</t>
  </si>
  <si>
    <t>Templeton Floating Rate Income Fund - Direct - Quarterly Dividend</t>
  </si>
  <si>
    <t>Templeton Floating Rate Income Fund - Dividend Option</t>
  </si>
  <si>
    <t>Templeton Floating Rate Income Fund - Institutional Option - Dividend</t>
  </si>
  <si>
    <t>Templeton Floating Rate Income Fund - Super Institutional Plan - Daily Dividend</t>
  </si>
  <si>
    <t>Templeton Floating Rate Income Fund-Short Term Plan-Dividend Option</t>
  </si>
  <si>
    <t>Templeton Floating Rate Income Fund-Short Term Plan-Institutional Option - Dividend</t>
  </si>
  <si>
    <t>Kotak Floater Long-Term-Monthly Dividend</t>
  </si>
  <si>
    <t>Kotak Floater Long-Term-Monthly Dividend - Direct</t>
  </si>
  <si>
    <t>Kotak Floater Long-Term-Weekly Dividend</t>
  </si>
  <si>
    <t>Kotak Floater Long-Term-Weekly Dividend - Direct</t>
  </si>
  <si>
    <t>Kotak Floater Long-Term-Daily Dividend</t>
  </si>
  <si>
    <t>Kotak Floater Long-Term-Daily Dividend - Direct</t>
  </si>
  <si>
    <t>Sundaram Flexible Fund - Flexible Income Plan - Direct Plan - Annual Dividend Option</t>
  </si>
  <si>
    <t>Sundaram Flexible Fund - Flexible Income Plan - Direct Plan - Bonus Option</t>
  </si>
  <si>
    <t>Sundaram Flexible Fund - Flexible Income Plan - Direct Plan - Half Yearly Dividend Option</t>
  </si>
  <si>
    <t>Sundaram Flexible Fund - Flexible Income Plan - Direct Plan - Monthly Dividend Option</t>
  </si>
  <si>
    <t>Sundaram Flexible Fund - Flexible Income Plan - Direct Plan - Quarterly Dividend Option</t>
  </si>
  <si>
    <t>Sundaram Flexible Fund -Flexible Income Plan  Regular - Annual  Dividend</t>
  </si>
  <si>
    <t>Sundaram Flexible Fund -Flexible Income Plan  Regular - Half  Yearly Dividend</t>
  </si>
  <si>
    <t>Sundaram Flexible Fund -Flexible Income Plan  Regular - Quarterly Dividend</t>
  </si>
  <si>
    <t>Sundaram Flexible Fund -Flexible Income Plan -Institutional - Quarterly Dividend</t>
  </si>
  <si>
    <t>Sundaram Flexible Fund -Flexible Income Plan Institutional - Monthly Dividend</t>
  </si>
  <si>
    <t>Sundaram Flexible Fund -Flexible Income Plan Regular - Monthly Dividend</t>
  </si>
  <si>
    <t>Sundaram Flexible Fund Short Term Plan - Direct Plan - Bonus Option</t>
  </si>
  <si>
    <t>Sundaram Flexible Fund Short Term Plan - Direct Plan - Daily Dividend Reinvestment Option</t>
  </si>
  <si>
    <t>Sundaram Flexible Fund Short Term Plan - Direct Plan - Monthly Dividend Option</t>
  </si>
  <si>
    <t>Sundaram Flexible Fund Short Term Plan - Direct Plan - Weekly Dividend Reinvestment Option</t>
  </si>
  <si>
    <t>Sundaram Flexible Fund-Short Term Plan - Regular Daily Dividend (Formerly Institutional Plan)</t>
  </si>
  <si>
    <t>Sundaram Flexible Fund-Short Term Plan - Regular Monthly Dividend (Formerly Institutional Plan)</t>
  </si>
  <si>
    <t>Sundaram Flexible Fund-Short Term Plan - Regular Weekly Dividend (Formerly Institutional Plan)</t>
  </si>
  <si>
    <t>Sundaram Flexible Fund-Short Term Plan Retail Monthly</t>
  </si>
  <si>
    <t>Tata Floating Rate Fund - Long Term Option Bonus/ Dividend</t>
  </si>
  <si>
    <t>Tata Floating Rate Fund - Long Term Plan - Direct Plan - Bonus/Dividend</t>
  </si>
  <si>
    <t>Axis Gold Fund - Dividend Option</t>
  </si>
  <si>
    <t>Birla Sun Life Asset Allocation - Aggressive Plan - Dividend - Direct Plan</t>
  </si>
  <si>
    <t>Birla Sun Life Asset Allocation - Moderate Plan - Dividend - Direct Plan</t>
  </si>
  <si>
    <t>Birla Sun Life Asset Allocation Fund-Aggressive Plan-Dividend Plan</t>
  </si>
  <si>
    <t>Birla Sun Life Asset Allocation Fund-Conservative Plan-Dividend Plan</t>
  </si>
  <si>
    <t>Birla Sun Life Asset Allocation Fund-Moderate Plan-Dividend Plan</t>
  </si>
  <si>
    <t>Birla Sun Life Asset Allocation-Conservative Plan - Dividend - Direct Plan</t>
  </si>
  <si>
    <t>Birla Sun Life Gold Fund - Dividend - Direct Plan</t>
  </si>
  <si>
    <t>Birla Sun Life Gold Fund-Dividend</t>
  </si>
  <si>
    <t>Canara Robeco Gold Savings Fund - Direct Plan - Dividend Option</t>
  </si>
  <si>
    <t>Canara Robeco Gold Savings Fund - Regular Plan - Dividend</t>
  </si>
  <si>
    <t>Kotak Gold Fund Dividend</t>
  </si>
  <si>
    <t>Kotak Gold Fund Dividend - Direct</t>
  </si>
  <si>
    <t>Reliance Gold Savings Fund - Direct Plan Dividend Plan - Dividend Payout Option</t>
  </si>
  <si>
    <t>Reliance Gold Savings Fund-Dividend Plan-Dividend Option</t>
  </si>
  <si>
    <t>L&amp;T Global Real Assets Fund-Direct Plan-Dividend Option</t>
  </si>
  <si>
    <t>L&amp;T Global Real Assets Fund-Dividend Option</t>
  </si>
  <si>
    <t>Mirae Asset China Advantage Fund - Direct Plan - Dividend</t>
  </si>
  <si>
    <t>Mirae Asset China Advantage Fund - Regular Plan Dividend Option</t>
  </si>
  <si>
    <t>Principal Global Opportunities Fund- Direct Plan - Dividend Option</t>
  </si>
  <si>
    <t>Principal Global Opportunities Fund- Dividend Option</t>
  </si>
  <si>
    <t>Sundaram Global Advantage - Direct Plan - Dividend Option</t>
  </si>
  <si>
    <t>Sundaram Global Advantage Fund Dividend</t>
  </si>
  <si>
    <t>Axis Constant Maturity 10 Year Fund - Direct Plan - Regular Dividend Option</t>
  </si>
  <si>
    <t>Axis Constant Maturity 10 Year Fund - Half Yearly Dividend Option</t>
  </si>
  <si>
    <t>Axis Constant Maturity 10 Year Fund - Regular Dividend Option</t>
  </si>
  <si>
    <t>Birla Sun Life Gilt Plus - Liquid - Div.-Payout/Rein. -Quarterly</t>
  </si>
  <si>
    <t>Birla Sun Life Gilt Plus - Liquid Plan - Annual Dividend - Direct Plan</t>
  </si>
  <si>
    <t>Birla Sun Life Gilt Plus - Liquid Plan - Dividend - Direct Plan</t>
  </si>
  <si>
    <t>Birla Sun Life Gilt Plus - Pf Plan - Div.-Payout/Rein. - Quarterly</t>
  </si>
  <si>
    <t>Birla Sun Life Gilt Plus - Regular Plan - Div.-Payout/Rein. - Quarterly</t>
  </si>
  <si>
    <t>Birla Sun Life Gilt Plus - Regular Plan - Dividend - Direct Plan</t>
  </si>
  <si>
    <t>Birla Sun Life Gilt Plus-Liquid Plan (Annual Dividend)</t>
  </si>
  <si>
    <t>Birla Sun Life Gilt Plus-Regular Plan (Annual Dividend)</t>
  </si>
  <si>
    <t>Birla Sun Life Govt, Securities Long Term Fund-Plan A (Divivdend)</t>
  </si>
  <si>
    <t>Bsl Govt Sec Fund- Long Term Plan - Half Yearly Dividend - Direct Plan</t>
  </si>
  <si>
    <t>Birla Sun Life Govt, Securities Short Term Fund-Institutional Daily Dividend Option</t>
  </si>
  <si>
    <t>Birla Sun Life Govt, Securities Short Term Fund-Institutional Plan A(Dividend)</t>
  </si>
  <si>
    <t>Birla Sun Life Govt, Securities Short Term Fund-Institutional Weekly Dividend Option</t>
  </si>
  <si>
    <t>Birla Sun Life Govt, Securities Short Term Fund-Retail Plan A(Dividend)</t>
  </si>
  <si>
    <t>Birla Sun Life Govt, Securities Short Term Fund-Retail Weekly Dividend Option</t>
  </si>
  <si>
    <t>Bsl Govt Sec Fund- Short Term Plan - Daily Dividend</t>
  </si>
  <si>
    <t>Canara Robeco Gilt Advantage Fund - Direct Plan - Dividend Option</t>
  </si>
  <si>
    <t>Canara Robeco Gilt Advantage Fund - Regular Plan - Dividend</t>
  </si>
  <si>
    <t>Daiwa Government Securities Fund - Short Term Plan - Dividend Option</t>
  </si>
  <si>
    <t>Edelweiss Gilt Fund - Dividend</t>
  </si>
  <si>
    <t>Templeton India Govt.Sec. Fund-Composite Plan - Dividend</t>
  </si>
  <si>
    <t>Templeton India Govt.Sec. Fund-Long Term Plan - Bonus</t>
  </si>
  <si>
    <t>Templeton India Govt.Sec. Fund-Long Term Plan - Dividend</t>
  </si>
  <si>
    <t>Templeton India Govt.Sec. Fund-Treasury Plan(Dividend Option)</t>
  </si>
  <si>
    <t>Indiabulls Gilt Fund - Direct Plan - Bonus Option</t>
  </si>
  <si>
    <t>Indiabulls Gilt Fund - Direct Plan - Weekly Dividend Option</t>
  </si>
  <si>
    <t>Indiabulls Gilt Fund - Indirect Plan - Fortnightly Dividend Option</t>
  </si>
  <si>
    <t>Indiabulls Gilt Fund - Indirect Plan - Monthly Dividend Option</t>
  </si>
  <si>
    <t>Indiabulls Gilt Fund - Indirect Plan - Weekly Dividend Option</t>
  </si>
  <si>
    <t>Kotak Gilt-Investment Regular-Dividend</t>
  </si>
  <si>
    <t>Kotak Gilt-Investment Regular-Dividend - Direct</t>
  </si>
  <si>
    <t>L&amp;T Gilt Fund-Direct Plan-Quarterly Dividend</t>
  </si>
  <si>
    <t>L&amp;T Gilt Fund-Quarterly Dividend</t>
  </si>
  <si>
    <t>Mirae Asset Gilt Fund Investment Plan - Bonus Plan</t>
  </si>
  <si>
    <t>Mirae Asset Gilt Fund Investment Plan - Institutional Dividend</t>
  </si>
  <si>
    <t>Mirae Asset Gilt Fund Investment Plan - Provident Fund Automatic Annual Reinvestment</t>
  </si>
  <si>
    <t>Mirae Asset Gilt Fund Investment Plan - Provident Fund Automatic Capital Appreciation Monthly</t>
  </si>
  <si>
    <t>Mirae Asset Gilt Fund Investment Plan - Provident Fund Automatic Capital Appreciation Quarterly</t>
  </si>
  <si>
    <t>Mirae Asset Gilt Fund Investment Plan - Provident Fund Defined Maturity Date</t>
  </si>
  <si>
    <t>Mirae Asset Gilt Fund Investment Plan - Regular Dividend</t>
  </si>
  <si>
    <t>Mirae Asset Gilt Fund Savings Plan - Bonus Plan</t>
  </si>
  <si>
    <t>Mirae Asset Gilt Fund Savings Plan - Institutional Dividend</t>
  </si>
  <si>
    <t>Mirae Asset Gilt Fund Savings Plan - Provident Fund Automatic Capital Appreciation Half Yearly</t>
  </si>
  <si>
    <t>Mirae Asset Gilt Fund Savings Plan - Provident Fund Automatic Capital Appreciation Quarterly</t>
  </si>
  <si>
    <t>Mirae Asset Gilt Fund Savings Plan - Regular Dividend</t>
  </si>
  <si>
    <t>Morgan Stanley Gilt Fund - Direct Quarterly Dividend</t>
  </si>
  <si>
    <t>Morgan Stanley Gilt Fund - Regular Quarterly Dividend</t>
  </si>
  <si>
    <t>Principal Government Securities Fund- Direct Plan - Dividend Option - Quarterly</t>
  </si>
  <si>
    <t>Principal Government Securities Fund- Direct Plan - Dividend Option- Annually</t>
  </si>
  <si>
    <t>Birla Sun Life Mip Ii - Wealth 25 Plan - Growth / Payment</t>
  </si>
  <si>
    <t>Birla Sun Life Mip Saving 5 Plan - Growth / Payment - Direct Plan</t>
  </si>
  <si>
    <t>Birla Sun Life Mip Wealth 25 Plan - Growth / Payment - Direct Plan</t>
  </si>
  <si>
    <t>Birla Sun Life Mnc Fund - Growth - Direct Plan</t>
  </si>
  <si>
    <t>Birla Sun Life Mnc Fund-Plan B (Growth)</t>
  </si>
  <si>
    <t>Birla Sun Life Small &amp; Midcap Fund - Growth</t>
  </si>
  <si>
    <t>Bnp Paribas  Equity Fund-Growth Option</t>
  </si>
  <si>
    <t>Bnp Paribas Bond Fund - Direct Plan - Growth Option</t>
  </si>
  <si>
    <t>Bnp Paribas Bond Fund - Regular Plan - Growth Option</t>
  </si>
  <si>
    <t>Bnp Paribas Bond Fund Growth Option</t>
  </si>
  <si>
    <t>Bnp Paribas Dividend Yield Fund - Direct Plan - Growth Option</t>
  </si>
  <si>
    <t>Bnp Paribas Dividend Yield Fund-Growth Option</t>
  </si>
  <si>
    <t>Bnp Paribas Equity Fund - Direct Plan - Growth Option</t>
  </si>
  <si>
    <t>Bnp Paribas Flexi Debt Fund - Direct Plan - Growth Option</t>
  </si>
  <si>
    <t>Bnp Paribas Flexi Debt Fund Growth Option</t>
  </si>
  <si>
    <t>Bnp Paribas Flexi Debt Fund-Regular Plan A - Growth Option</t>
  </si>
  <si>
    <t>Bnp Paribas Government Securities Fund - Direct Plan - Growth</t>
  </si>
  <si>
    <t>Bnp Paribas Government Securities Fund - Growth</t>
  </si>
  <si>
    <t>Bnp Paribas Income And Gold Fund - Direct Plan - Growth Option</t>
  </si>
  <si>
    <t>Bnp Paribas Income And Gold Fund - Growth</t>
  </si>
  <si>
    <t>Bnp Paribas Mid Cap Fund - Direct Plan - Growth Option</t>
  </si>
  <si>
    <t>Bnp Paribas Mid Cap Fund-Growth Option</t>
  </si>
  <si>
    <t>Bnp Paribas Money Plus Fund - Direct Plan - Growth Option</t>
  </si>
  <si>
    <t>Bnp Paribas Money Plus Fund  Growth Option</t>
  </si>
  <si>
    <t>Bnp Paribas Money Plus Fund-Regular Plan-Growth Option</t>
  </si>
  <si>
    <t>Bnp Paribas Monthly Income Plan - Direct Plan - Growth Option</t>
  </si>
  <si>
    <t>Bnp Paribas Monthly Income Plan-Regular Plan-Growth Option</t>
  </si>
  <si>
    <t>Bnp Paribas Overnight Fund - Direct Plan - Growth Option</t>
  </si>
  <si>
    <t>Bnp Paribas Overnight Fund  Growth Option</t>
  </si>
  <si>
    <t>Bnp Paribas Overnight Fund-Regular Plan-Growth Option</t>
  </si>
  <si>
    <t>Bnp Paribas Short Term Income Fund - Direct Plan - Growth Option</t>
  </si>
  <si>
    <t>Bnp Paribas Short Term Income Fund  Growth Option</t>
  </si>
  <si>
    <t>Bnp Paribas Short Term Income Fund-Institutional Plus Plan-Growth Option</t>
  </si>
  <si>
    <t>Bnp Paribas Short Term Income Fund-Regular Plan-Growth Option</t>
  </si>
  <si>
    <t>Bnp Paribas Tax  Advantage Plan (Elss)-Growth Option</t>
  </si>
  <si>
    <t>Bnp Paribas Tax Advantage Plan (Elss) - Direct Plan - Growth Option</t>
  </si>
  <si>
    <t>Boi Axa Equity Fund Direct Plan-Growth</t>
  </si>
  <si>
    <t>Boi Axa Equity Fund Eco Plan- Growth</t>
  </si>
  <si>
    <t>Boi Axa Equity Fund Regular Plan- Growth</t>
  </si>
  <si>
    <t>Boi Axa Focussed Infrastructure Fund-Direct Plan-Growth</t>
  </si>
  <si>
    <t>Boi Axa Focussed Infrastructure Fund-Growth</t>
  </si>
  <si>
    <t>Boi Axa Liquid Fund- Direct Plan- Growth</t>
  </si>
  <si>
    <t>Boi Axa Liquid Fund- Institutional Plan-Growth</t>
  </si>
  <si>
    <t>Boi Axa Liquid Fund- Regular Plan- Growth</t>
  </si>
  <si>
    <t>Boi Axa Liquid Fund- Super Institutional Plan-Growth</t>
  </si>
  <si>
    <t>Boi Axa Regular Return Fund-Direct Plan-Growth</t>
  </si>
  <si>
    <t>Canara Robeco Liquid- Direct Plan-Growth</t>
  </si>
  <si>
    <t>Canara Robeco Liquid-Regular Plan-Growth</t>
  </si>
  <si>
    <t>Canara Robeco Liquid-Retail-Growth</t>
  </si>
  <si>
    <t>Daiwa Liquid Fund - Direct - Growth</t>
  </si>
  <si>
    <t>Daiwa Liquid Fund - Institutional - Growth</t>
  </si>
  <si>
    <t>Daiwa Liquid Fund - Regular - Growth</t>
  </si>
  <si>
    <t>Edelweiss Liquid Fund - Growth Option</t>
  </si>
  <si>
    <t>Edelweiss Liquid Fund - Institutional Plan - Growth Option</t>
  </si>
  <si>
    <t>Edelweiss Liquid Fund - Retail Plan - Growth Option</t>
  </si>
  <si>
    <t>Edelweiss Liquid Fund-Direct Plan-Growth Option</t>
  </si>
  <si>
    <t>Escorts Liquid Plan-Growth Option</t>
  </si>
  <si>
    <t>Escorts Liquid Plan-Growth Option-Direct Plan</t>
  </si>
  <si>
    <t>Templeton India Cash Management Account - Direct - Growth</t>
  </si>
  <si>
    <t>Templeton India Cash Management Account-Growth Plan</t>
  </si>
  <si>
    <t>Templeton India Treasury Management - Institution-Growth</t>
  </si>
  <si>
    <t>Templeton India Treasury Management Account-Regular Plan - Growth</t>
  </si>
  <si>
    <t>Templeton India Treasury Management Account-Super Institutional Plan - Growth</t>
  </si>
  <si>
    <t>Indiabulls Liquid Fund - Direct Plan - Growth Option</t>
  </si>
  <si>
    <t>Indiabulls Liquid Fund - Growth Option</t>
  </si>
  <si>
    <t>Kotak Floater Short Term-(Growth)</t>
  </si>
  <si>
    <t>Kotak Floater Short Term-(Growth) - Direct</t>
  </si>
  <si>
    <t>Kotak Liquid-Institutional Plan  (Growth)</t>
  </si>
  <si>
    <t>Kotak Liquid-Plan A -(Growth)</t>
  </si>
  <si>
    <t>Kotak Liquid-Plan A -(Growth) - Direct</t>
  </si>
  <si>
    <t>Kotak Liquid-Regular (Growth)</t>
  </si>
  <si>
    <t>L&amp;T  Cash Fund - Direct Plan - Growth Option</t>
  </si>
  <si>
    <t>L&amp;T Cash Fund - Growth Option</t>
  </si>
  <si>
    <t>L&amp;T Cash Fund - Institutional Plan - Growth Option</t>
  </si>
  <si>
    <t>L&amp;T Liquid Fund - Direct Plan -Growth</t>
  </si>
  <si>
    <t>L&amp;T Liquid Fund - Growth</t>
  </si>
  <si>
    <t>Mirae Asset Cash Management Fund - Direct Plan - Growth</t>
  </si>
  <si>
    <t>Mirae Asset Cash Management Fund - Growth</t>
  </si>
  <si>
    <t>Mirae Asset Liquid Fund - Direct Plan - Growth</t>
  </si>
  <si>
    <t>Mirae Asset Liquid Fund- Institutional Plan - Growth</t>
  </si>
  <si>
    <t>Mirae Asset Liquid Fund- Regular Plan - Growth</t>
  </si>
  <si>
    <t>Mirae Asset Liquid Fund- Super Institutional Plan - Growth</t>
  </si>
  <si>
    <t>Morgan Stanley Liquid Fund - Direct Growth Plan</t>
  </si>
  <si>
    <t>Peerless Liquid Fund-Direct Plan-Growth Option</t>
  </si>
  <si>
    <t>Peerless Liquid Fund-Institutional Plan-Growth</t>
  </si>
  <si>
    <t>Peerless Liquid Fund-Retail Plan-Growth</t>
  </si>
  <si>
    <t>Peerless Liquid Fund-Super Institutional Plan-Growth Option</t>
  </si>
  <si>
    <t>Pramerica Liquid Fund - Direct Plan-Growth Option</t>
  </si>
  <si>
    <t>Pramerica Liquid Fund - Growth Option</t>
  </si>
  <si>
    <t>Principal Cash Management Fund - Direct Plan - Growth Option</t>
  </si>
  <si>
    <t>Principal Cash Management Fund -Growth Option</t>
  </si>
  <si>
    <t>Principal Debt Opportunities Fund - Corporate Bond Plan - Direct Plan - Growth Option</t>
  </si>
  <si>
    <t>Principal Debt Opportunities Fund - Corporate Bond Plan - Regular Plan - Growth Option</t>
  </si>
  <si>
    <t>Sundaram Income Plus - Direct Plan - Growth Option</t>
  </si>
  <si>
    <t>Sundaram Monthly Income Plan - Moderate Plan - Direct Plan - Growth Option</t>
  </si>
  <si>
    <t>Sundaram Monthly Income Plan-Growth</t>
  </si>
  <si>
    <t>Sundaram Monthly Income Plan - Aggressive Plan - Direct Plan - Growth Option</t>
  </si>
  <si>
    <t>Sundaram Bond Saver - Direct Plan - Growth Option</t>
  </si>
  <si>
    <t>Sundaram Bond Saver-Growth</t>
  </si>
  <si>
    <t>Sundaram Bond Saver-Institutional Plan(Growth)</t>
  </si>
  <si>
    <t>Sundaram Fixed Income Interval Fund- Quarterly Series-Plan A - Direct Plan - Growth</t>
  </si>
  <si>
    <t>Sundaram Fixed Income Interval Fund- Quarterly Series-Plan B - Direct Plan - Growth</t>
  </si>
  <si>
    <t>Sundaram Monthly Income Plan - Conservative Plan - Direct Plan - Growth Option</t>
  </si>
  <si>
    <t>Sundaram Select Debt Short Term Asset Plan - Direct Plan - Growth Option</t>
  </si>
  <si>
    <t>Sundaram Ultra Short - Term Fund - Direct Plan - Growth Option</t>
  </si>
  <si>
    <t>Sundaram Ultra Short Term  Inst Growth</t>
  </si>
  <si>
    <t>Sundaram Ultra Short Term Regular Growth (Formerly Super Institutional Plan)</t>
  </si>
  <si>
    <t>Sundaram Ultra Short Term Retail Growth</t>
  </si>
  <si>
    <t>Tata Dynamic Bond Fund B - Growth</t>
  </si>
  <si>
    <t>Tata Dynamic Bond Fund A - Growth</t>
  </si>
  <si>
    <t>Tata Dynamic Bond Fund- Direct Plan-Growth</t>
  </si>
  <si>
    <t>Tata Fixed Income Portfolio Fund - Scheme A1 - Direct Plan - Growth</t>
  </si>
  <si>
    <t>Tata Fixed Income Portfolio Fund - Scheme A1 - Institutional Plan - Growth</t>
  </si>
  <si>
    <t>Tata Fixed Income Portfolio Fund - Scheme A2 - Direct Plan - Growth</t>
  </si>
  <si>
    <t>Tata Fixed Income Portfolio Fund - Scheme A2 - Regular Plan - Growth</t>
  </si>
  <si>
    <t>Tata Fixed Income Portfolio Fund - Scheme A3 - Direct Plan - Growth</t>
  </si>
  <si>
    <t>Tata Fixed Income Portfolio Fund - Scheme A3 - Regular Plan - Growth</t>
  </si>
  <si>
    <t>Tata Fixed Income Portfolio Fund - Scheme B2 - Direct Plan - Growth</t>
  </si>
  <si>
    <t>Tata Fixed Income Portfolio Fund - Scheme B2 - Regular Plan - Growth</t>
  </si>
  <si>
    <t>Tata Fixed Income Portfolio Fund - Scheme B3 - Direct Plan - Growth</t>
  </si>
  <si>
    <t>Tata Fixed Income Portfolio Fund - Scheme B3 - Regular Plan - Growth</t>
  </si>
  <si>
    <t>Tata Fixed Income Portfolio Fund - Scheme C2 - Direct Plan - Growth</t>
  </si>
  <si>
    <t>Tata Fixed Income Portfolio Fund - Scheme C2 - Regular Plan - Growth</t>
  </si>
  <si>
    <t>Tata Fixed Income Portfolio Fund - Scheme C3 - Direct Plan - Growth</t>
  </si>
  <si>
    <t>Tata Fixed Income Portfolio Fund - Scheme C3 - Regular Plan - Growth</t>
  </si>
  <si>
    <t>Tata Fixed Income Portfolio Fund Scheme A1 Plan A - Growth</t>
  </si>
  <si>
    <t>Tata Fixed Income Portfolio Fund Scheme A2 Plan A - Growth</t>
  </si>
  <si>
    <t>Escorts Power &amp; Energy Fund - Dividend Option-Direct Plan</t>
  </si>
  <si>
    <t>Franklin Asian Equity Fund - Direct - Dividend</t>
  </si>
  <si>
    <t>Franklin Asian Equity Fund - Dividend Plan</t>
  </si>
  <si>
    <t>Franklin Build India Fund - Direct - Dividend</t>
  </si>
  <si>
    <t>Franklin Build India Fund Dividend Plan</t>
  </si>
  <si>
    <t>Franklin India Bluechip Fund- Direct -Dividend</t>
  </si>
  <si>
    <t>Franklin India Bluechip Fund-Dividend</t>
  </si>
  <si>
    <t>Franklin India Flexi Cap Fund-Dividend Plan</t>
  </si>
  <si>
    <t>Franklin India Index Fund- Nifty Plan - Dividend Plan</t>
  </si>
  <si>
    <t>Franklin India Opportunities Fund-Dividend</t>
  </si>
  <si>
    <t>Franklin India Prima Fund-Dividend</t>
  </si>
  <si>
    <t>Franklin India Prima Plus-Dividend</t>
  </si>
  <si>
    <t>Franklin India Smaller Companies Fund - Direct - Dividend</t>
  </si>
  <si>
    <t>Franklin India Smaller Companies Fund-Dividend</t>
  </si>
  <si>
    <t>Franklin Infotech Fund-Dividend</t>
  </si>
  <si>
    <t>Templeton India Equity Income Fund-Dividend Plan</t>
  </si>
  <si>
    <t>Goldman Sachs India Equity Fund - Dividend Plan</t>
  </si>
  <si>
    <t>Indiabulls Blue Chip Fund - Direct Plan - Dividend Option</t>
  </si>
  <si>
    <t>Indiabulls Blue Chip Fund - Dividend Option</t>
  </si>
  <si>
    <t>Kotak 50 - Dividend</t>
  </si>
  <si>
    <t>Kotak 50 - Dividend - Direct</t>
  </si>
  <si>
    <t>Kotak Classic Equity Scheme---Dividend</t>
  </si>
  <si>
    <t>Kotak Classic Equity Scheme---Dividend - Direct</t>
  </si>
  <si>
    <t>Kotak Emerging Equity Scheme - Dividend</t>
  </si>
  <si>
    <t>Kotak Emerging Equity Scheme - Dividend - Direct</t>
  </si>
  <si>
    <t>Kotak Equity Arbitrage Fund - Dividend</t>
  </si>
  <si>
    <t>Kotak Equity Arbitrage Fund - Dividend - Direct</t>
  </si>
  <si>
    <t>Kotak Global Emerging Market Fund - Dividend</t>
  </si>
  <si>
    <t>Kotak Global Emerging Market Fund - Dividend - Direct</t>
  </si>
  <si>
    <t>Kotak-Mid-Cap-Dividend</t>
  </si>
  <si>
    <t>Kotak-Mid-Cap-Dividend - Direct</t>
  </si>
  <si>
    <t>Kotak Opportunities---Dividend</t>
  </si>
  <si>
    <t>Kotak Opportunities---Dividend - Direct</t>
  </si>
  <si>
    <t>Kotak Select Focus Fund - Dividend</t>
  </si>
  <si>
    <t>Kotak Select Focus Fund - Dividend - Direct</t>
  </si>
  <si>
    <t>L&amp;T Contra Fund-Cumulative Option</t>
  </si>
  <si>
    <t>L&amp;T Contra Fund-Dividend Option</t>
  </si>
  <si>
    <t>L&amp;T Equity Fund-Direct Plan-Dividend Option</t>
  </si>
  <si>
    <t>L&amp;T Equity Fund-Dividend Option</t>
  </si>
  <si>
    <t>L&amp;T Hedged Equity Fund - Cumulative</t>
  </si>
  <si>
    <t>L&amp;T Hedged Equity Fund - Dividend</t>
  </si>
  <si>
    <t>L&amp;T India Large Cap Fund - Direct Plan- Dividend Option</t>
  </si>
  <si>
    <t>L&amp;T India Large Cap Fund - Dividend Option</t>
  </si>
  <si>
    <t>L&amp;T India Prudence Fund- Direct Plan -Dividend Option</t>
  </si>
  <si>
    <t>L&amp;T India Prudence Fund- Dividend Option</t>
  </si>
  <si>
    <t>L&amp;T India Special Situations Fund- Direct Plan -Dividend Option</t>
  </si>
  <si>
    <t>L&amp;T India Special Situations Fund-Dividend Option</t>
  </si>
  <si>
    <t>L&amp;T India Value Fund-Direct Plan-Dividend Option</t>
  </si>
  <si>
    <t>L&amp;T India Value Fund-Dividend Option</t>
  </si>
  <si>
    <t>L&amp;T Indo Asia Fund - Dividend Option</t>
  </si>
  <si>
    <t>L&amp;T Indo Asia Fund-Direct Plan-Dividend Option</t>
  </si>
  <si>
    <t>L&amp;T Infrastructure Fund - Dividend Option</t>
  </si>
  <si>
    <t>L&amp;T Infrastructure Fund-Direct Plan-Dividend Option</t>
  </si>
  <si>
    <t>L&amp;T Mid Cap Fund-Direct Plan -Dividend Plan</t>
  </si>
  <si>
    <t>L&amp;T Mid Cap Fund-Dividend</t>
  </si>
  <si>
    <t>L&amp;T Opportunities Fund-Cumulative</t>
  </si>
  <si>
    <t>Mirae Asset Emerging Bluechip Fund - Direct Plan - Dividend</t>
  </si>
  <si>
    <t>Mirae Asset Emerging Bluechip Fund - Regular Plan - Dividend Option</t>
  </si>
  <si>
    <t>Mirae Asset Global Commodity Stocks - Direct Plan - Dividend</t>
  </si>
  <si>
    <t>Mirae Asset Global Commodity Stocks - Dividend Option</t>
  </si>
  <si>
    <t>Mirae Asset India Opportunities Fund - Direct Plan - Dividend</t>
  </si>
  <si>
    <t>Mirae Asset India Opportunities Fund - Dividend Plan</t>
  </si>
  <si>
    <t>Mirae Asset India Opportunities Fund -Institutional Option - Dividend Plan</t>
  </si>
  <si>
    <t>Morgan Stanley A.C.E. Fund- Regular Dividend Plan</t>
  </si>
  <si>
    <t>Morgan Stanley A.C.E. Fund-Direct Dividend Plan</t>
  </si>
  <si>
    <t>Peerless Equity Fund - Dividend Option</t>
  </si>
  <si>
    <t>Peerless Equity Fund-Direct Plan-Dividend Option</t>
  </si>
  <si>
    <t>Principal Dividend Yield Fund- Direct Plan - Dividend Option</t>
  </si>
  <si>
    <t>Principal Dividend Yield Fund-Dividend Plan</t>
  </si>
  <si>
    <t>Principal Emerging Bluechip Fund - Direct Plan - Dividend Option</t>
  </si>
  <si>
    <t>Principal Emerging Bluechip Fund - Dividend Option</t>
  </si>
  <si>
    <t>Principal Index Fund- Direct Plan - Dividend Option</t>
  </si>
  <si>
    <t>Principal Index Fund-Dividend</t>
  </si>
  <si>
    <t>Principal Large Cap Fund- Direct Plan - Dividend Option</t>
  </si>
  <si>
    <t>Principal Large Cap Fund-Dividend Option</t>
  </si>
  <si>
    <t>Principal Retail Equity Savings Fund - Direct Plan - Dividend Option</t>
  </si>
  <si>
    <t>Principal Retail Equity Savings Fund - Dividend Option</t>
  </si>
  <si>
    <t>Principal Smart Equity Fund - Direct Plan - Dividend Option</t>
  </si>
  <si>
    <t>Principal Smart Equity Fund - Dividend Option</t>
  </si>
  <si>
    <t>Quantum Long-Term Equity Fund-Dividend Option</t>
  </si>
  <si>
    <t>Reliance Arbitrage Advantage Fund - Direct Plan Dividend Plan - Dividend Payout Option</t>
  </si>
  <si>
    <t>Reliance Arbitrage Advantage Fund - Dividend Plan - Dividend Option</t>
  </si>
  <si>
    <t>Reliance Banking Fund - Direct Plan Bonus Plan - Bonus</t>
  </si>
  <si>
    <t>Reliance Banking Fund - Direct Plan Dividend Plan - Dividend Payout Option</t>
  </si>
  <si>
    <t>Reliance Banking Fund - Institutional Plan - Bonus Option</t>
  </si>
  <si>
    <t>Reliance Banking Fund - Institutional Plan - Dividend Option</t>
  </si>
  <si>
    <t>Reliance Banking Fund-Dividend Plan-Dividend Option</t>
  </si>
  <si>
    <t>Reliance Diversified Power Sector Fund - Direct Plan Bonus Plan - Bonus</t>
  </si>
  <si>
    <t>Reliance Diversified Power Sector Fund - Direct Plan Dividend Plan - Dividend Payout Option</t>
  </si>
  <si>
    <t>Reliance Diversified Power Sector Fund Institutional Plan -Dividend Option</t>
  </si>
  <si>
    <t>Reliance Diversified Power Sector Fund-Dividend Plan-Dividend</t>
  </si>
  <si>
    <t>Reliance Equity Fund - Direct Plan Bonus Plan - Bonus</t>
  </si>
  <si>
    <t>Reliance Equity Fund - Direct Plan Dividend Plan - Dividend Payout Option</t>
  </si>
  <si>
    <t>Reliance Equity Fund Institutional Plan Dividend Option</t>
  </si>
  <si>
    <t>Reliance Equity Fund-Dividend Plan-Dividend Option</t>
  </si>
  <si>
    <t>Reliance Equity Opportunities  Fund Institutional Plan Dividend Option</t>
  </si>
  <si>
    <t>Reliance Equity Opportunities  Fund-Dividend Plan-Dividend Option</t>
  </si>
  <si>
    <t>Reliance Equity Opportunities Fund - Direct Plan Bonus Plan - Bonus</t>
  </si>
  <si>
    <t>Reliance Equity Opportunities Fund - Direct Plan Dividend Plan - Dividend Payout Option</t>
  </si>
  <si>
    <t>Reliance Index Fund - Nifty Plan - Direct Plan Half Yearly - Dividend Plan - Dividend Payout Option</t>
  </si>
  <si>
    <t>Reliance Index Fund - Nifty Plan - Direct Plan Quarterly - Dividend Plan - Dividend Payout Option</t>
  </si>
  <si>
    <t>Reliance Index Fund - Nifty Plan - Direct Plan Yearly - Dividend Plan - Dividend Payout Option</t>
  </si>
  <si>
    <t>Reliance Index Fund - Nifty Plan - Dividend Plan - Annual Dividend Payout Option</t>
  </si>
  <si>
    <t>Reliance Index Fund - Nifty Plan - Dividend Plan - Half Yearly Dividend Payout Option</t>
  </si>
  <si>
    <t>Reliance Index Fund - Nifty Plan - Dividend Plan - Quarterly Dividend Payout Option</t>
  </si>
  <si>
    <t>Reliance Index Fund - Sensex Plan - Annual Dividend Payout Option</t>
  </si>
  <si>
    <t>Reliance Index Fund - Sensex Plan - Direct Plan Half Yearly - Dividend Plan - Dividend Payout Option</t>
  </si>
  <si>
    <t>Reliance Index Fund - Sensex Plan - Direct Plan Quarterly - Dividend Plan - Dividend Payout Option</t>
  </si>
  <si>
    <t>Reliance Index Fund - Sensex Plan - Direct Plan Yearly - Dividend Plan - Dividend Payout Option</t>
  </si>
  <si>
    <t>Reliance Index Fund - Sensex Plan - Dividend Plan - Half Yearly Dividend Payout Option</t>
  </si>
  <si>
    <t>Reliance Index Fund - Sensex Plan - Dividend Plan - Quarterly Dividend Payout Option</t>
  </si>
  <si>
    <t>Reliance Infrastructure Fund - Direct Plan Dividend Plan - Dividend Payout Option</t>
  </si>
  <si>
    <t>Reliance Infrastructure Fund -Bonus Option</t>
  </si>
  <si>
    <t>Reliance Infrastructure Fund -Dividend Option</t>
  </si>
  <si>
    <t>Reliance Infrastructure Fund- Institutional Plan-Bonus Option</t>
  </si>
  <si>
    <t>Reliance Infrastructure Fund- Institutional Plan-Dividend Option</t>
  </si>
  <si>
    <t>Reliance Long Term Equity Fund - Direct Plan Dividend Option - Dividend Payout Option</t>
  </si>
  <si>
    <t>Reliance Long Term Equity Fund -Dividend Plan Dividend Option</t>
  </si>
  <si>
    <t>Reliance Media &amp; Entertainment Fund - Direct Plan Bonus Plan - Bonus</t>
  </si>
  <si>
    <t>Reliance Media &amp; Entertainment Fund - Direct Plan Dividend Plan - Dividend Payout Option</t>
  </si>
  <si>
    <t>Reliance Media &amp; Entertainment Fund-Dividend Plan-Dividend Option</t>
  </si>
  <si>
    <t>Kotak Flexi Debt - Plan A -Growth - Direct</t>
  </si>
  <si>
    <t>Kotak Income Opportunities Fund - Growth</t>
  </si>
  <si>
    <t>Kotak Income Opportunities Fund - Growth - Direct</t>
  </si>
  <si>
    <t>Kotak Monthly Income Plan - Growth</t>
  </si>
  <si>
    <t>Kotak Monthly Income Plan - Growth - Direct</t>
  </si>
  <si>
    <t>Kotak Multi Asset Allocation Fund-Growth</t>
  </si>
  <si>
    <t>Kotak Multi Asset Allocation Fund-Growth - Direct</t>
  </si>
  <si>
    <t>Kotak Quarterly Interval Plan Series 1 - Growth</t>
  </si>
  <si>
    <t>Kotak Quarterly Interval Plan Series 10 - Growth</t>
  </si>
  <si>
    <t>Kotak Quarterly Interval Plan Series 2 - Growth</t>
  </si>
  <si>
    <t>Kotak Quarterly Interval Plan Series 3 - Growth</t>
  </si>
  <si>
    <t>Kotak Quarterly Interval Plan Series 3 - Growth - Direct</t>
  </si>
  <si>
    <t>Kotak Quarterly Interval Plan Series 4 - Growth</t>
  </si>
  <si>
    <t>Kotak Quarterly Interval Plan Series 4 - Growth - Direct</t>
  </si>
  <si>
    <t>Kotak Quarterly Interval Plan Series 5-Growth</t>
  </si>
  <si>
    <t>Kotak Quarterly Interval Plan Series 6 - Growth</t>
  </si>
  <si>
    <t>Kotak Quarterly Interval Plan Series 7 - Growth</t>
  </si>
  <si>
    <t>Kotak Quarterly Interval Plan Series 7 - Growth - Direct</t>
  </si>
  <si>
    <t>Kotak Quarterly Interval Plan Series 8 - Growth</t>
  </si>
  <si>
    <t>Kotak Quarterly Interval Plan Series 9 - Growth</t>
  </si>
  <si>
    <t>Kotak Quarterly Interval Plan Series 9 - Growth - Direct</t>
  </si>
  <si>
    <t>L&amp;T Flexi Bond Fund - Direct Plan- Growth Option</t>
  </si>
  <si>
    <t>L&amp;T Flexi Bond Fund - Growth Option</t>
  </si>
  <si>
    <t>L&amp;T Flexi Bond Fund - Retail Plan Growth Option</t>
  </si>
  <si>
    <t>L&amp;T Floating Rate Fund - Growth Option</t>
  </si>
  <si>
    <t>L&amp;T Floating Rate Fund -Direct Plan- Growth Option</t>
  </si>
  <si>
    <t>L&amp;T Income Opportunities- Inst Growth</t>
  </si>
  <si>
    <t>L&amp;T Income Opportunities-Direct Plan- Inst Growth</t>
  </si>
  <si>
    <t>L&amp;T Low Duration Fund - Direct Plan - Growth Option</t>
  </si>
  <si>
    <t>L&amp;T Low Duration Fund - Growth Option</t>
  </si>
  <si>
    <t>L&amp;T Low Duration Fund - Institutional Plan - Growth Option</t>
  </si>
  <si>
    <t>L&amp;T Low Duration Fund - Retail Plan - Growth Option</t>
  </si>
  <si>
    <t>L&amp;T Monthly Income Plan - Growth Plan</t>
  </si>
  <si>
    <t>L&amp;T Monthly Income Plan -Direct Plan- Growth Plan</t>
  </si>
  <si>
    <t>L&amp;T Short Term Income Fund-Direct Plan-Growth Option</t>
  </si>
  <si>
    <t>L&amp;T Short Term Income Fund-Growth Option</t>
  </si>
  <si>
    <t>L&amp;T Short Term Opportunities Fund - Growth Option</t>
  </si>
  <si>
    <t>L&amp;T Short Term Opportunities Fund -Direct Plan- Growth Option</t>
  </si>
  <si>
    <t>L&amp;T Triple Ace Bond Fund - Direct Plan -Growth Plan</t>
  </si>
  <si>
    <t>L&amp;T Triple Ace Bond Fund-Growth Plan</t>
  </si>
  <si>
    <t>L&amp;T Ultra Short Term Fund - Growth Plan</t>
  </si>
  <si>
    <t>L&amp;T Ultra Short Term Fund-Direct Plan - Growth</t>
  </si>
  <si>
    <t>Mirae Asset Interval Fund Quarterly Plan Series I - Institutional Growth</t>
  </si>
  <si>
    <t>Mirae Asset Interval Fund Quarterly Plan Series I - Regular Growth</t>
  </si>
  <si>
    <t>Mirae Asset Short Term Bond Fund - Direct Plan - Growth</t>
  </si>
  <si>
    <t>Mirae Asset Short Term Bond Fund - Institutional - Growth Option</t>
  </si>
  <si>
    <t>Mirae Asset Short Term Bond Fund - Regular - Growth Option</t>
  </si>
  <si>
    <t>Mirae Asset Ultra Short Term Bond Fund - Direct Plan - Growth</t>
  </si>
  <si>
    <t>Mirae Asset Ultra Short Term Bond Fund-Institutional Plan- Growth</t>
  </si>
  <si>
    <t>Mirae Asset Ultra Short Term Bond Fund-Regular Plan- Growth</t>
  </si>
  <si>
    <t>Mirae Asset Ultra Short Term Bond Fund-Super Institutional Plan- Growth</t>
  </si>
  <si>
    <t>Morgan Stanley Active Bond Fund - Direct Growth Plan</t>
  </si>
  <si>
    <t>Morgan Stanley Active Bond Fund- Regular Growth Plan</t>
  </si>
  <si>
    <t>Morgan Stanley Multi Asset Fund- Plan A - Direct Growth Plan</t>
  </si>
  <si>
    <t>Morgan Stanley Multi Asset Fund- Plan A- Regular- Growth</t>
  </si>
  <si>
    <t>Morgan Stanley Multi Asset Fund- Plan B - Direct Growth Plan</t>
  </si>
  <si>
    <t>Morgan Stanley Multi Asset Fund- Plan B- Regular Growth</t>
  </si>
  <si>
    <t>Morgan Stanley Short Term Bond Fund - Direct Growth</t>
  </si>
  <si>
    <t>Morgan Stanley Short Term Bond Fund- Institutional Plus- Growth</t>
  </si>
  <si>
    <t>Morgan Stanley Short Term Bond Fund- Regular- Growth</t>
  </si>
  <si>
    <t>Peerless Income Plus Fund-Growth</t>
  </si>
  <si>
    <t>Peerless Short Term Fund-Direct Plan-Growth Option</t>
  </si>
  <si>
    <t>Peerless Short Term Fund-Growth</t>
  </si>
  <si>
    <t>Pramerica Credit Opportunities Fund - Direct Plan- Growth Option</t>
  </si>
  <si>
    <t>Pramerica Credit Opportunities Fund - Growth Option</t>
  </si>
  <si>
    <t>Pramerica Dynamic Bond Fund - Direct Plan-Growth Option</t>
  </si>
  <si>
    <t>Pramerica Dynamic Bond Fund - Growth Option</t>
  </si>
  <si>
    <t>Pramerica Dynamic Monthly Income Fund - Direct Plan-Growth Option</t>
  </si>
  <si>
    <t>Pramerica Dynamic Monthly Income Fund - Growth Option</t>
  </si>
  <si>
    <t>Pramerica Short Term Income Fund - Direct Plan-Growth Option</t>
  </si>
  <si>
    <t>Pramerica Short Term Income Fund - Growth Option</t>
  </si>
  <si>
    <t>Indiabulls Income Fund - Direct Plan - Growth Option</t>
  </si>
  <si>
    <t>Indiabulls Income Fund - Regular Plan - Growth Option</t>
  </si>
  <si>
    <t>Indiabulls Ultra Short Term Fund - Direct Plan - Growth Option</t>
  </si>
  <si>
    <t>Indiabulls Ultra Short Term Fund - Growth Option</t>
  </si>
  <si>
    <t>Canara Robeco Dynamic Bond Fund - Direct Plan - Growth</t>
  </si>
  <si>
    <t>Canara Robeco Dynamic Bond Fund - Regular Plan - Growth</t>
  </si>
  <si>
    <t>Canara Robeco Income - Regular Plan - Growth</t>
  </si>
  <si>
    <t>Canara Robeco Income-Direct Plan - Growth Option</t>
  </si>
  <si>
    <t>Canara Robeco Interval Scheme Series2 (Quarterly Plan2) - Regular Plan - Growth Option</t>
  </si>
  <si>
    <t>Canara Robeco Interval Scheme Series2 (Quarterly Plan2) - Retail Plan - Growth Option</t>
  </si>
  <si>
    <t>Canara Robeco Monthly Income Plan - Regular Plan - Growth</t>
  </si>
  <si>
    <t>Canara Robeco Monthly Income Plan-Direct Plan - Growth Option</t>
  </si>
  <si>
    <t>Canara Robeco Short Term Fund- Direct Plan - Growth</t>
  </si>
  <si>
    <t>Canara Robeco Short Term Fund- Institutional Plan - Growth</t>
  </si>
  <si>
    <t>Canara Robeco Short Term Fund- Regular Plan - Growth</t>
  </si>
  <si>
    <t>Canara Robeco Treasury Advantage Fund - Regular Plan - Growth</t>
  </si>
  <si>
    <t>Canara Robeco Treasury Advantage Fund - Retail Plan- Growth Option</t>
  </si>
  <si>
    <t>Canara Robeco Yield Advantage Fund - Direct Plan - Growth</t>
  </si>
  <si>
    <t>Canara Robeco Yield Advantage Fund - Regular Plan - Growth</t>
  </si>
  <si>
    <t>Daiwa Treasury Advantage Fund - Direct - Growth</t>
  </si>
  <si>
    <t>Daiwa Treasury Advantage Fund - Growth</t>
  </si>
  <si>
    <t>Edelweiss Monthly Income Plan - Growth</t>
  </si>
  <si>
    <t>Edelweiss Short Term Income Fund - Direct Plan- Growth Option</t>
  </si>
  <si>
    <t>Edelweiss Short Term Income Fund - Growth Option</t>
  </si>
  <si>
    <t>Edelweiss Short Term Income Fund - Institutional Plan - Growth Option</t>
  </si>
  <si>
    <t>Edelweiss Ultra Short Term Bond Fund  - Growth Option</t>
  </si>
  <si>
    <t>Edelweiss Ultra Short Term Bond Fund  -Direct Plan- Growth Option</t>
  </si>
  <si>
    <t>Edelweiss Ultra Short Term Bond Fund - Retail Plan - Growth Option</t>
  </si>
  <si>
    <t>Escorts Income Bond-Growth</t>
  </si>
  <si>
    <t>Escorts Income Bond-Growth Option-Direct Plan</t>
  </si>
  <si>
    <t>Escorts Income Plan-Growth</t>
  </si>
  <si>
    <t>Escorts Income Plan-Growth Option-Direct Plan</t>
  </si>
  <si>
    <t>Templeton India Corporate Bond Opportunities Fund - Direct - Growth</t>
  </si>
  <si>
    <t>Templeton India Corporate Bond Opportunities Fund - Growth</t>
  </si>
  <si>
    <t>Templeton India Income Builder Account-Growth</t>
  </si>
  <si>
    <t>Templeton India Income Fund - Direct - Growth</t>
  </si>
  <si>
    <t>Templeton India Income Fund-Growth</t>
  </si>
  <si>
    <t>Templeton India Income Opportunities Fund - Direct - Growth</t>
  </si>
  <si>
    <t>Templeton India Income Opportunities Fund - Growth</t>
  </si>
  <si>
    <t>Templeton India Low Duration Fund - Direct - Growth</t>
  </si>
  <si>
    <t>Templeton India Low Duration Fund - Growth Plan</t>
  </si>
  <si>
    <t>Templeton Monthly Income Plan-Growth</t>
  </si>
  <si>
    <t>Templeton India Short-Term Income Plan-Growth</t>
  </si>
  <si>
    <t>Templeton India Short-Term Income Plan-Institutional Plan - Growth</t>
  </si>
  <si>
    <t>Templeton India Ultra Short Bond Fund - Direct - Growth</t>
  </si>
  <si>
    <t>Tata Mid Cap Growth Fund Plan A - Bonus (Growth)</t>
  </si>
  <si>
    <t>Tata Pure Equity Fund -Direct Plan Growth</t>
  </si>
  <si>
    <t>Tata Pure Equity Fund Plan A- Growth</t>
  </si>
  <si>
    <t>Tata Retirement Savings Fund Moderate -Direct Plan Growth</t>
  </si>
  <si>
    <t>Tata Retirement Savings Fund -Progressive Plan A Growth</t>
  </si>
  <si>
    <t>Tata Retirement Savings Fund Moderate Plan A (Growth)</t>
  </si>
  <si>
    <t>Tata Retirement Savings Fund-Direct Plan Growth</t>
  </si>
  <si>
    <t>Taurus Banking &amp; Financial Services Fund - Growth Option</t>
  </si>
  <si>
    <t>Taurus Banking &amp; Financial Services Fund-Direct Plan-Growth Option</t>
  </si>
  <si>
    <t>Taurus Bonanza Fund-Direct Plan-Growth Option</t>
  </si>
  <si>
    <t>Taurus Bonanza Fund-Growth Option</t>
  </si>
  <si>
    <t>Taurus Discovery Fund - Growth Option</t>
  </si>
  <si>
    <t>Taurus Discovery Fund-Direct Plan-Growth Option</t>
  </si>
  <si>
    <t>Taurus Ethical Fund - Growth Option</t>
  </si>
  <si>
    <t>Taurus Ethical Fund-Direct Plan-Growth Option</t>
  </si>
  <si>
    <t>Taurus Infrastructure Fund -Growth Option</t>
  </si>
  <si>
    <t>Taurus Infrastructure Fund-Direct Plan-Growth Option</t>
  </si>
  <si>
    <t>Taurus Nifty Index Fund - Growth Option</t>
  </si>
  <si>
    <t>Taurus Nifty Index Fund-Direct Plan-Growth Option</t>
  </si>
  <si>
    <t>Taurus Starshare Growth Option</t>
  </si>
  <si>
    <t>Taurus Starshare-Direct Plan-Growth Option</t>
  </si>
  <si>
    <t>Axis Banking Debt Fund - Direct Plan - Growth Option</t>
  </si>
  <si>
    <t>Axis Dynamic Bond Fund - Direct Plan - Growth Option</t>
  </si>
  <si>
    <t>Axis Dynamic Bond Fund - Growth Option</t>
  </si>
  <si>
    <t>Axis Income Fund - Direct Plan - Growth Option</t>
  </si>
  <si>
    <t>Axis Income Fund - Growth Option</t>
  </si>
  <si>
    <t>Axis Income Saver - Direct Plan - Growth Option</t>
  </si>
  <si>
    <t>Axis Income Saver -Growth Option</t>
  </si>
  <si>
    <t>Axis Short Term Fund - Direct Plan - Growth Option</t>
  </si>
  <si>
    <t>Axis Short Term Fund - Growth Option</t>
  </si>
  <si>
    <t>Axis Short Term Fund - Retail Plan - Growth Option</t>
  </si>
  <si>
    <t>Axis Treasury Advantage Fund - Direct Plan - Growth Option</t>
  </si>
  <si>
    <t>Axis Treasury Advantage Fund - Growth Option</t>
  </si>
  <si>
    <t>Axis Treasury Advantage Fund - Retail Plan - Growth Option</t>
  </si>
  <si>
    <t>Baroda Pioneer Dynamic Bond Fund - Plan A - Growth Option</t>
  </si>
  <si>
    <t>Baroda Pioneer Dynamic Bond Fund - Plan B (Direct) - Growth Option</t>
  </si>
  <si>
    <t>Baroda Pioneer Short Term Bond Fund - Plan A - Growth Option</t>
  </si>
  <si>
    <t>Baroda Pioneer Short Term Bond Fund - Plan B (Direct) - Growth Option</t>
  </si>
  <si>
    <t>Baroda Pioneer Treasury Advantage Fund - Plan B (Direct) - Growth Option</t>
  </si>
  <si>
    <t>Baroda Pioneer Treasury Advantage Fund- Plan A- Growth Option</t>
  </si>
  <si>
    <t>Baroda Pioneer Treasury Advantage Fund- Regular Plan - Growth Option</t>
  </si>
  <si>
    <t>Birla Sun Life Cash Manager - Growth - Direct Plan</t>
  </si>
  <si>
    <t>Birla Sun Life Cash Manager-Plan B(Growth)</t>
  </si>
  <si>
    <t>Birla Sun Life Cash Manager-Plan C(Institutional  Growth)</t>
  </si>
  <si>
    <t>Birla Sun Life Dynamic Bond Fund - Retail Growth - Direct Plan</t>
  </si>
  <si>
    <t>Birla Sun Life Dynamic Bond Fund-Discipline Advantage Plan-Growth</t>
  </si>
  <si>
    <t>Birla Sun Life Dynamic Bond Fund-Retail Plan-Growth</t>
  </si>
  <si>
    <t>Birla Sun Life Fixed Maturity Plan - Annual  Series 3-Growth</t>
  </si>
  <si>
    <t>Birla Sun Life Fixed Maturity Plan - Annual Series 1-Growth</t>
  </si>
  <si>
    <t>Birla Sun Life Income Plus (Growth)</t>
  </si>
  <si>
    <t>Birla Sun Life Income Plus - Growth - Direct Plan</t>
  </si>
  <si>
    <t>Birla Sun Life Medium Term Plan - Growth</t>
  </si>
  <si>
    <t>Birla Sun Life Medium Term Plan - Growth - Direct Plan</t>
  </si>
  <si>
    <t>Birla Sun Life Medium Term Plan - Institutional - Growth Plan</t>
  </si>
  <si>
    <t>Birla Sun Life Monthly Income - Growth - Direct Plan</t>
  </si>
  <si>
    <t>Birla Sun Life Monthly Income-Plan B(Growth)</t>
  </si>
  <si>
    <t>Birla Sun Life Savings Fund - Growth</t>
  </si>
  <si>
    <t>Birla Sun Life Savings Fund - Growth - Direct Plan</t>
  </si>
  <si>
    <t>Birla Sun Life Savings Fund-Retail Growth</t>
  </si>
  <si>
    <t>Birla Sun Life Short Term Fund - Growth - Direct Plan</t>
  </si>
  <si>
    <t>Birla Sun Life Short Term Fund-Plan B(Growth)</t>
  </si>
  <si>
    <t>Birla Sun Life Short Term Opportunities Fund - Growth - Direct Plan</t>
  </si>
  <si>
    <t>Birla Sun Life Short Term Oppportunities Fund-Institutional Growth Plan</t>
  </si>
  <si>
    <t>Bsl Short Term Opportunities Fund - Growth</t>
  </si>
  <si>
    <t>Birla Sun Life Ultra Short Term Fund - Discipline Advantage Plan -  Growth</t>
  </si>
  <si>
    <t>Birla Sun Life Ultra Short Term Fund - Growth</t>
  </si>
  <si>
    <t>Birla Sun Life Ultra Short Term Fund - Growth - Direct Plan</t>
  </si>
  <si>
    <t>Birla Sun Life Ultra Short Term Fund- Retail Plan B(Growth)</t>
  </si>
  <si>
    <t>Reliance Growth Fund Institutional Plan Dividend Option</t>
  </si>
  <si>
    <t>Reliance Growth Fund Institutional Plan Growth Plan Bonus Option</t>
  </si>
  <si>
    <t>Reliance Growth Fund Institutional Plan Growth Plan Growth Option</t>
  </si>
  <si>
    <t>Reliance Growth Fund-Dividend Plan-(D)</t>
  </si>
  <si>
    <t>Reliance Growth Fund-Growth Plan-Bonus Option</t>
  </si>
  <si>
    <t>Reliance Growth Fund-Growth Plan-Growth Option</t>
  </si>
  <si>
    <t>Reliance Index Fund - Nifty Plan - Direct Plan Growth Plan - Bonus Option - Bonus</t>
  </si>
  <si>
    <t>Reliance Index Fund - Nifty Plan - Direct Plan Growth Plan - Growth</t>
  </si>
  <si>
    <t>Reliance Index Fund - Nifty Plan - Growth Plan - Bonus Option</t>
  </si>
  <si>
    <t>Reliance Index Fund - Nifty Plan - Growth Plan - Growth Option</t>
  </si>
  <si>
    <t>Reliance Index Fund - Sensex Plan - Direct Plan Growth Plan - Bonus Option - Bonus</t>
  </si>
  <si>
    <t>Reliance Index Fund - Sensex Plan - Direct Plan Growth Plan - Growth</t>
  </si>
  <si>
    <t>Reliance Index Fund - Sensex Plan - Growth Plan - Bonus Option</t>
  </si>
  <si>
    <t>Reliance Index Fund - Sensex Plan - Growth Plan - Growth Option</t>
  </si>
  <si>
    <t>Reliance Infrastructure Fund - Direct Plan Growth Plan - Bonus Option - Bonus</t>
  </si>
  <si>
    <t>Reliance Infrastructure Fund - Direct Plan Growth Plan - Growth</t>
  </si>
  <si>
    <t>Reliance Infrastructure Fund -Growth Option</t>
  </si>
  <si>
    <t>Reliance Infrastructure Fund- Institutional Plan-Growth Option</t>
  </si>
  <si>
    <t>Reliance Long Term Equity Fund - Direct Plan Growth Option - Growth</t>
  </si>
  <si>
    <t>Reliance Long Term Equity Fund -Growth Plan -Growth Option</t>
  </si>
  <si>
    <t>Reliance Media &amp; Entertainment Fund - Direct Plan Growth Plan - Growth Option - Growth</t>
  </si>
  <si>
    <t>Reliance Media &amp; Entertainment Fund-Growth Plan-Bonus Option</t>
  </si>
  <si>
    <t>Reliance Media &amp; Entertainment Fund-Growth Plan-Growth Option</t>
  </si>
  <si>
    <t>Reliance Natural Resources Fund - Direct Plan Growth Plan - Growth Option - Growth</t>
  </si>
  <si>
    <t>Reliance Natural Resources Fund - Institutional Plan - Growth Option</t>
  </si>
  <si>
    <t>Reliance Natural Resources Fund-Growth Plan-Bonus Option</t>
  </si>
  <si>
    <t>Reliance Natural Resources Fund-Growth Plan-Growth Option</t>
  </si>
  <si>
    <t>Reliance Pharma Fund - Direct Plan Growth Plan - Growth Option - Growth</t>
  </si>
  <si>
    <t>Reliance Pharma Fund-Growth Plan-Bonus</t>
  </si>
  <si>
    <t>Reliance Pharma Fund-Growth Plan-Growth</t>
  </si>
  <si>
    <t>Reliance Quant Plus Fund - Direct Plan Growth Plan - Growth</t>
  </si>
  <si>
    <t>Reliance Quant Plus Fund -Growth Option</t>
  </si>
  <si>
    <t>Reliance Quant Plus Fund- Institutional Plan-Growth Option</t>
  </si>
  <si>
    <t>Reliance Regular Savings Fund - Equity Option - Direct Plan Growth Option - Growth</t>
  </si>
  <si>
    <t>Reliance Small Cap Fund - Direct Plan Growth Plan - Bonus Option - Bonus</t>
  </si>
  <si>
    <t>Reliance Small Cap Fund - Direct Plan Growth Plan - Growth</t>
  </si>
  <si>
    <t>Reliance Small Cap Fund - Growth Plan - Bonus Option</t>
  </si>
  <si>
    <t>Reliance Small Cap Fund - Growth Plan - Growth Option</t>
  </si>
  <si>
    <t>Reliance Top 200 Fund - Direct Plan Growth Plan - Growth</t>
  </si>
  <si>
    <t>Reliance Top 200 Fund- Growth Plan -Growth Option</t>
  </si>
  <si>
    <t>Reliance Top 200 Fund- Growth Plan Bonus Option</t>
  </si>
  <si>
    <t>Reliance Top 200 Fund-Institutional Plan Growth Plan Bonus Option</t>
  </si>
  <si>
    <t>Reliance Top 200 Fund-Institutional Plan Growth Plan Growth Option</t>
  </si>
  <si>
    <t>Reliance Vision Fund - Direct Plan Growth Plan - Growth</t>
  </si>
  <si>
    <t>Reliance Vision Fund Institutional Plan Growth Plan Bonus Option</t>
  </si>
  <si>
    <t>Reliance Vision Fund Institutional Plan Growth Plan Growth Option</t>
  </si>
  <si>
    <t>Sahara Growth Fund-Dividend</t>
  </si>
  <si>
    <t>Sahara Growth Fund-Dividend- Direct</t>
  </si>
  <si>
    <t>Sahara Growth Fund-Growth</t>
  </si>
  <si>
    <t>Sahara Growth Fund-Growth- Direct</t>
  </si>
  <si>
    <t>Sahara Midcap Fund-Growth Option - Direct</t>
  </si>
  <si>
    <t>Sahara Midcap Fund-Growth Plan</t>
  </si>
  <si>
    <t>Sahara R.E.A.L Fund - Growth  Fund</t>
  </si>
  <si>
    <t>Sahara R.E.A.L Fund - Growth  Fund- Direct</t>
  </si>
  <si>
    <t>Sahara Star Value Fund-Growth - Direct</t>
  </si>
  <si>
    <t>Sahara Star Value Fund-Growth Option</t>
  </si>
  <si>
    <t>Sahara Super 20 Fund - Growth - Direct</t>
  </si>
  <si>
    <t>Sahara Super 20 Fund - Growth Option</t>
  </si>
  <si>
    <t>Sahara Wealth Plus Fund-Fixed Pricing Option-Direct-Growth</t>
  </si>
  <si>
    <t>Sahara Wealth Plus Fund-Fixed Pricing Option-Growth Option</t>
  </si>
  <si>
    <t>Sahara Wealth Plus Fund-Variable Pricing Option-Direct-Growth</t>
  </si>
  <si>
    <t>Sahara Wealth Plus Fund-Variable Pricing Option-Growth Option</t>
  </si>
  <si>
    <t>Sundaram Select Thematic Funds Capex Opportunities -Direct Plan - Growth Option</t>
  </si>
  <si>
    <t>Sundaram Energy Opportunities Fund Growth</t>
  </si>
  <si>
    <t>Sundaram Select Thematic Funds Energy Opportunities -Direct Plan - Growth Option</t>
  </si>
  <si>
    <t>Sundaram Equity Multiplier - Direct Plan - Growth Option</t>
  </si>
  <si>
    <t>Sundaram Equity Multiplier Fund Growth</t>
  </si>
  <si>
    <t>Sundaram Equity Plus- Growth Option</t>
  </si>
  <si>
    <t>Sundaram Financial Services Opportunities Fund Inst  Growth</t>
  </si>
  <si>
    <t>Sundaram Financial Services Opportunities Fund Reg Growth</t>
  </si>
  <si>
    <t>Sundaram Growth Fund - Direct Plan - Dividend Option</t>
  </si>
  <si>
    <t>Sundaram Growth Fund - Direct Plan - Growth Option</t>
  </si>
  <si>
    <t>Sundaram Growth Fund- Inst Dividend</t>
  </si>
  <si>
    <t>Sundaram Growth Fund-Dividend</t>
  </si>
  <si>
    <t>Sundaram Growth Fund-Growth</t>
  </si>
  <si>
    <t>Sundaram India Leadership Fund-Growth</t>
  </si>
  <si>
    <t>Sundaram India Leadership Fund-Inst Growth</t>
  </si>
  <si>
    <t>Sundaram Rural India Fund Growth</t>
  </si>
  <si>
    <t>Sundaram Select Thematic Funds Rural India Fund - Direct Plan - Growth Option</t>
  </si>
  <si>
    <t>Sundaram S.M.I.L.E Fund - Direct Plan - Growth Option</t>
  </si>
  <si>
    <t>Sundaram S.M.I.L.E.Fund-Growth</t>
  </si>
  <si>
    <t>Sundaram Select Focus - Direct Plan - Growth Option</t>
  </si>
  <si>
    <t>Sundaram Select Focus-Growth</t>
  </si>
  <si>
    <t>Sundaram Select Focus-Inst Growth</t>
  </si>
  <si>
    <t>Sundaram Select Mid Cap - Direct Plan - Growth Option</t>
  </si>
  <si>
    <t>Sundaram Select Midcap-Growth</t>
  </si>
  <si>
    <t>Sundaram Select Midcap-Institutional Growth</t>
  </si>
  <si>
    <t>Tata Capital Builder Fund - Growth</t>
  </si>
  <si>
    <t>Tata Contra Fund -Direct Plan Growth</t>
  </si>
  <si>
    <t>Tata Contra Fund Plan A -  Growth</t>
  </si>
  <si>
    <t>Tata Dividend Yield Fund-Direct Plan Growth</t>
  </si>
  <si>
    <t>Tata Equity Management Fund - Direct Plan Growth</t>
  </si>
  <si>
    <t>Tata Equity Management Fund Plan A - Growth</t>
  </si>
  <si>
    <t>Tata Equity Opportunities Fund -Direct Plan Growth</t>
  </si>
  <si>
    <t>Tata Equity Opportunities Fund Plan A  Growth</t>
  </si>
  <si>
    <t>Tata Equity P/E Fund -Direct Plan Growth</t>
  </si>
  <si>
    <t>Tata Equity P/E Fund Plan A-(Growth Option)</t>
  </si>
  <si>
    <t>Tata Ethical Fund -Direct Plan Growth</t>
  </si>
  <si>
    <t>Tata Ethical Fund Plan A - Growth</t>
  </si>
  <si>
    <t>Tata Growing Economies Infrastructure Fund Scheme A  Plan A - Growth</t>
  </si>
  <si>
    <t>Tata Growing Economies Infrastructure Fund Scheme A-Direct Plan Growth</t>
  </si>
  <si>
    <t>Tata Growing Economies Infrastructure Fund Scheme B Plan A - Growth</t>
  </si>
  <si>
    <t>Tata Growing Economies Infrastructure Fund Scheme B-Direct Plan Growth</t>
  </si>
  <si>
    <t>Icici Prudential Interval Fund Ii Quarterly Interval Plan C - Regular Plan -  Growth</t>
  </si>
  <si>
    <t>Icici Prudential Interval Fund Ii Quarterly Interval Plan D - Direct Plan - Growth</t>
  </si>
  <si>
    <t>Icici Prudential Interval Fund Ii Quarterly Interval Plan D - Regular Plan -  Growth</t>
  </si>
  <si>
    <t>Icici Prudential Interval Fund Ii Quarterly Interval Plan F - Regular Plan -  Growth</t>
  </si>
  <si>
    <t>Icici Prudential Interval Fund Iii - Monthly Interval Plan - Institutional Growth</t>
  </si>
  <si>
    <t>Icici Prudential Interval Fund Iii - Monthly Interval Plan - Retail Growth</t>
  </si>
  <si>
    <t>Icici Prudential Interval Fund Iii Quarterly Interval - Regular Plan -  Growth</t>
  </si>
  <si>
    <t>Icici Prudential Interval Fund Iv - Quarterly Interval Plan A - Retail Growth</t>
  </si>
  <si>
    <t>Icici Prudential Interval Fund Iv - Quarterly Interval Plan B - Retail Growth</t>
  </si>
  <si>
    <t>Icici Prudential Interval Fund Iv - Quarterly Interval Plan C - Institutional Growth</t>
  </si>
  <si>
    <t>Icici Prudential Interval Fund Iv - Quarterly Interval Plan C - Retail Growth</t>
  </si>
  <si>
    <t>Icici Prudential Interval Fund Iv - Quarterly Interval Plan D - Retail Growth</t>
  </si>
  <si>
    <t>Icici Prudential Interval Fund Iv - Quarterly Interval Plan E - Retail Growth</t>
  </si>
  <si>
    <t>Icici Prudential Interval Fund Iv Quarterly Interval Plan B - Regular Plan -  Growth</t>
  </si>
  <si>
    <t>Icici Prudential Interval Fund Monthly Interval Plan I - Regular Plan -  Growth</t>
  </si>
  <si>
    <t>Icici Prudential Interval Fund Quarterly Interval Plan 1 - Regular Plan -  Growth</t>
  </si>
  <si>
    <t>Icici Prudential Interval Fund V - Monthly Interval Plan A - Retail Growth</t>
  </si>
  <si>
    <t>Icici Prudential Interval Fund V - Monthly Interval Plan B - Retail Growth</t>
  </si>
  <si>
    <t>Icici Prudential Interval Fund V - Monthly Interval Plan C- Retail Growth</t>
  </si>
  <si>
    <t>Icici Prudential Interval Fund V - Monthly Interval Plan D - Retail Growth</t>
  </si>
  <si>
    <t>Icici Prudential Interval Fund V Monthly Interval Plan A - Regular Plan -  Growth</t>
  </si>
  <si>
    <t>Icici Prudential Liquid - Direct Plan -  Growth</t>
  </si>
  <si>
    <t>Icici Prudential Liquid - Regular Plan -  Growth</t>
  </si>
  <si>
    <t>Icici Prudential Liquid Institutional Plan - Growth</t>
  </si>
  <si>
    <t>Icici Prudential Liquid Institutional Plus Plan - Growth</t>
  </si>
  <si>
    <t>Icici Prudential Liquid Plan Retail Growth</t>
  </si>
  <si>
    <t>Icici Prudential Long Term - Direct Plan -  Growth</t>
  </si>
  <si>
    <t>Icici Prudential Long Term - Regular Plan -  Growth</t>
  </si>
  <si>
    <t>Icici Prudential Long Term Plan - Premium Growth Option</t>
  </si>
  <si>
    <t>Icici Prudential Midcap Fund - Direct Plan -  Growth</t>
  </si>
  <si>
    <t>Icici Prudential Midcap Fund - Regular Plan -  Growth</t>
  </si>
  <si>
    <t>Icici Prudential Mip - 25 - Direct Plan -  Growth</t>
  </si>
  <si>
    <t>Icici Prudential Mip - 25 - Regular Plan -  Growth</t>
  </si>
  <si>
    <t>Icici Prudential Mip - Direct Plan -  Growth</t>
  </si>
  <si>
    <t>Icici Prudential Mip - Regular Plan -  Growth</t>
  </si>
  <si>
    <t>Icici Prudential Mip 5 - Direct Plan -  Growth</t>
  </si>
  <si>
    <t>Icici Prudential Mip 5 - Regular Plan -  Growth</t>
  </si>
  <si>
    <t>Icici Prudential Moderate - Direct Plan -  Growth</t>
  </si>
  <si>
    <t>Icici Prudential Moderate - Regular Plan -  Growth</t>
  </si>
  <si>
    <t>Icici Prudential Money Market Fund Option - Direct Plan -  Growth</t>
  </si>
  <si>
    <t>Icici Prudential Money Market Fund Option - Regular Plan -  Growth</t>
  </si>
  <si>
    <t>Icici Prudential Money Market Fund Retail Growth (Erstwhile Cash Option)</t>
  </si>
  <si>
    <t>Icici Prudential Nifty Junior Index Fund - Direct Plan -  Growth</t>
  </si>
  <si>
    <t>Icici Prudential Nifty Junior Index Fund - Regular Plan -  Growth</t>
  </si>
  <si>
    <t>Icici Prudential Regular Gold Savings Fund - Direct Plan -  Growth</t>
  </si>
  <si>
    <t>Icici Prudential Regular Gold Savings Fund - Regular Plan -  Growth</t>
  </si>
  <si>
    <t>Icici Prudential Regular Savings Fund - Direct Plan -  Growth</t>
  </si>
  <si>
    <t>Icici Prudential Regular Savings Fund - Regular Plan -  Growth</t>
  </si>
  <si>
    <t>Icici Prudential Short Term - Direct Plan - Growth Option</t>
  </si>
  <si>
    <t>Icici Prudential Short Term - Regular Plan -  Growth Option</t>
  </si>
  <si>
    <t>Icici Prudential Short Term Plan-Institutional Growth-Institutional Growth</t>
  </si>
  <si>
    <t>Icici Prudential Target Returns Fund - Direct Plan -  Growth</t>
  </si>
  <si>
    <t>Icici Prudential Target Returns Fund - Regular Plan -  Growth</t>
  </si>
  <si>
    <t>Icici Prudential Target Returns Fund Institutional Growth</t>
  </si>
  <si>
    <t>Icici Prudential Tax Plan - Direct Plan -  Growth</t>
  </si>
  <si>
    <t>Icici Prudential Tax Plan - Regular Plan -  Growth</t>
  </si>
  <si>
    <t>Icici Prudential Technology Fund - Direct Plan -  Growth</t>
  </si>
  <si>
    <t>Icici Prudential Technology Fund - Regular Plan -  Growth</t>
  </si>
  <si>
    <t>Icici Prudential Top 100 Fund - Direct Plan -  Growth</t>
  </si>
  <si>
    <t>Icici Prudential Top 100 Fund - Regular Plan -  Growth</t>
  </si>
  <si>
    <t>Icici Prudential Top 100 Fund- Institutional Option - I - Growth</t>
  </si>
  <si>
    <t>Icici Prudential Top 200 Fund - Direct Plan -  Growth</t>
  </si>
  <si>
    <t>Icici Prudential Top 200 Fund - Regular Plan -  Growth</t>
  </si>
  <si>
    <t>Icici Prudential Ultra Short Term - Direct Plan -  Growth</t>
  </si>
  <si>
    <t>Icici Prudential Ultra Short Term - Regular Plan -  Growth</t>
  </si>
  <si>
    <t>Icici Prudential Ultra Short Term Plan - Premium Growth</t>
  </si>
  <si>
    <t>Icici Prudential Ultra Short Term Plan - Super Premium Growth</t>
  </si>
  <si>
    <t>Icici Prudential Ultra Short Term Plan Retail Growth</t>
  </si>
  <si>
    <t>Icici Prudential Us Bluechip Equity Fund - Direct Plan -  Growth</t>
  </si>
  <si>
    <t>Icici Prudential Very Aggressive - Direct Plan -  Growth</t>
  </si>
  <si>
    <t>Icici Prudential Very Aggressive - Regular Plan -  Growth</t>
  </si>
  <si>
    <t>Icici Prudential Very Cautious - Direct Plan -  Growth</t>
  </si>
  <si>
    <t>Icici Prudential Very Cautious - Regular Plan -  Growth</t>
  </si>
  <si>
    <t>Idbi Dynamic Bond Fund Growth</t>
  </si>
  <si>
    <t>Idbi Dynamic Bond Fund Growth Direct</t>
  </si>
  <si>
    <t>Idbi Gilt Fund Growth</t>
  </si>
  <si>
    <t>Idbi Gilt Fund Growth Direct</t>
  </si>
  <si>
    <t>Idbi India Top 100 Equity Fund Growth</t>
  </si>
  <si>
    <t>Idbi India Top 100 Equity Fund Growth Direct</t>
  </si>
  <si>
    <t>Idbi Liquid Fund Growth Direct</t>
  </si>
  <si>
    <t>Idbi Liquid Fund-Growth</t>
  </si>
  <si>
    <t>Idbi Monthly Income Plan Growth Option</t>
  </si>
  <si>
    <t>Idbi Monthly Income Plan Growth Option Direct</t>
  </si>
  <si>
    <t>Idbi Nifty Index Fund Growth</t>
  </si>
  <si>
    <t>Idbi Nifty Index Fund Growth Direct</t>
  </si>
  <si>
    <t>Idbi Nifty Junior Index Fund Growth</t>
  </si>
  <si>
    <t>Idbi Nifty Junior Index Fund Growth Direct</t>
  </si>
  <si>
    <t>Idbi Short Term Bond Fund Growth</t>
  </si>
  <si>
    <t>Idbi Short Term Bond Fund Growth Direct</t>
  </si>
  <si>
    <t>Idbi Ust Growth</t>
  </si>
  <si>
    <t>Idbi Ust Growth Direct</t>
  </si>
  <si>
    <t>Idfc   All Seasons Bond Fund-Direct Plan-Growth</t>
  </si>
  <si>
    <t>Idfc   All Seasons Bond Fund-Regular Plan-Growth</t>
  </si>
  <si>
    <t>Idfc   Equity Fund-Direct Plan-Growth</t>
  </si>
  <si>
    <t>Idfc   Equity Fund-Regular Plan-Growth</t>
  </si>
  <si>
    <t>Idfc   Super Saver Income Fund - Investment Plan-Direct Plan-Growth</t>
  </si>
  <si>
    <t>Idfc   Super Saver Income Fund - Medium Term Plan-Direct Plan-Growth</t>
  </si>
  <si>
    <t>Idfc   Super Saver Income Fund - Short Term -Regular Plan-Growth</t>
  </si>
  <si>
    <t>Idfc   Super Saver Income Fund - Short Term-Direct Plan-Growth</t>
  </si>
  <si>
    <t>Idfc  50-50 Strategic Sector Fund-Direct Plan-Growth</t>
  </si>
  <si>
    <t>Idfc  50-50 Strategic Sector Fund-Regular Plan-Growth</t>
  </si>
  <si>
    <t>Idfc  Arbitrage Fund-Direct Plan- Growth</t>
  </si>
  <si>
    <t>Idfc  Arbitrage Fund-Regular Plan- Growth</t>
  </si>
  <si>
    <t>Idfc  Arbitrage Plus Fund-Regular Plan-Growth</t>
  </si>
  <si>
    <t>Idfc  Asset Allocation Fund Of Fund-Aggressive Plan-Direct Plan-Growth</t>
  </si>
  <si>
    <t>Idfc  Asset Allocation Fund Of Fund-Aggressive Plan-Regular Plan-Growth</t>
  </si>
  <si>
    <t>Idfc  Asset Allocation Fund Of Fund-Conservative Plan-Direct Plan-Growth</t>
  </si>
  <si>
    <t>Idfc  Asset Allocation Fund Of Fund-Conservative Plan-Regular Plan-Growth</t>
  </si>
  <si>
    <t>Idfc  Asset Allocation Fund Of Fund-Moderate Plan-Dierct Plan-Growth</t>
  </si>
  <si>
    <t>Idfc  Asset Allocation Fund Of Fund-Moderate Plan-Regular Plan-Growth</t>
  </si>
  <si>
    <t>Idfc  Cash Fund -Direct Plan -Growth</t>
  </si>
  <si>
    <t>Idfc  Cash Fund -Regular Plan-Growth</t>
  </si>
  <si>
    <t>Idfc  Classic Equity Fund-Direct Plan-Growth</t>
  </si>
  <si>
    <t>Idfc  Classic Equity Fund-Regular Plan-Growth</t>
  </si>
  <si>
    <t>Idfc  Dynamic Bond Fund-Direct Plan-Growth</t>
  </si>
  <si>
    <t>Idfc  Government Securities Fund-  Investment Plan-Direct Plan-Growth</t>
  </si>
  <si>
    <t>Birla Sun Life International Equity Fund Plan B - Growth</t>
  </si>
  <si>
    <t>Birla Sun Life Intl. Equity Fund Plan B - Growth - Direct Plan</t>
  </si>
  <si>
    <t>Birla Sun Life Midcap Fund - Growth - Direct Plan</t>
  </si>
  <si>
    <t>Birla Sun Life New Millenium Fund-Plan B(Growth)</t>
  </si>
  <si>
    <t>Birla Sun Life New Millennium Fund - Growth - Direct Plan</t>
  </si>
  <si>
    <t>Birla Sun Life Pure Value Fund - Growth - Direct Plan</t>
  </si>
  <si>
    <t>Birla Sun Life Pure Value Fund - Growth Option</t>
  </si>
  <si>
    <t>Birla Sun Life Small And Midcap Fund - Growth - Direct Plan</t>
  </si>
  <si>
    <t>Birla Sun Life Special Situations Fund - Growth</t>
  </si>
  <si>
    <t>Birla Sun Life Special Situations Fund - Growth - Direct Plan</t>
  </si>
  <si>
    <t>Birla Sun Life Top 100 Fund - Growth - Direct Plan</t>
  </si>
  <si>
    <t>Birla Sun Life Top 100 Fund -Growth Option</t>
  </si>
  <si>
    <t>Canara Robeco Emerging Equities-Direct Plan-Growth Option</t>
  </si>
  <si>
    <t>Canara Robeco Equity Diversified - Regular Plan - Growth</t>
  </si>
  <si>
    <t>Canara Robeco Equity Diversified-Direct Plan -Growth Option</t>
  </si>
  <si>
    <t>Canara Robeco F.O.R.C.E Fund - Direct Plan - Growth</t>
  </si>
  <si>
    <t>Canara Robeco F.O.R.C.E Fund - Institutional Plan - Growth Option</t>
  </si>
  <si>
    <t>Canara Robeco F.O.R.C.E Fund - Regular Plan - Growth Option</t>
  </si>
  <si>
    <t>Canara Robeco Infrastructure-Direct Plan - Growth</t>
  </si>
  <si>
    <t>Canara Robeco Large Cap+ Fund - Direct Plan - Growth</t>
  </si>
  <si>
    <t>Canara Robeco Large Cap+ Fund - Regular Plan - Growth</t>
  </si>
  <si>
    <t>Canara Robeco Nifty Index - Regular Plan - Growth</t>
  </si>
  <si>
    <t>Canara Robeco Nifty Index-Direct Plan - Growth</t>
  </si>
  <si>
    <t>Daiwa Industry Leaders Fund - Direct - Growth</t>
  </si>
  <si>
    <t>Daiwa Industry Leaders Fund - Growth</t>
  </si>
  <si>
    <t>Edelweiss Absolute Return Fund - Growth</t>
  </si>
  <si>
    <t>Edelweiss Absolute Return Fund -Direct Plan-Growth</t>
  </si>
  <si>
    <t>Edelweiss Diversified Growth Equity Top 100 (E.D.G.E. Top 100)  Fund - Direct Plan-Dividend Option</t>
  </si>
  <si>
    <t>Edelweiss Equity Enhancer Fund- Growth Option</t>
  </si>
  <si>
    <t>Edelweiss Equity Enhancer Fund- Plan B-Growth Option</t>
  </si>
  <si>
    <t>Edelweiss Equity Enhancer Fund- Plan C-Growth</t>
  </si>
  <si>
    <t>Edelweiss Equity Enhancer Fund-Direct Plan-Growth Option</t>
  </si>
  <si>
    <t>Edelweiss Select Midcap Fund - Direct Plan- Growth</t>
  </si>
  <si>
    <t>Edelweiss Select Midcap Fund - Growth</t>
  </si>
  <si>
    <t>Escorts High Yield Equity Plan - Growth Option</t>
  </si>
  <si>
    <t>Escorts High Yield Equity Plan - Growth Option-Direct Plan</t>
  </si>
  <si>
    <t>Escorts Infrastructure Fund - Growth Option</t>
  </si>
  <si>
    <t>Escorts Infrastructure Fund - Growth Option-Direct Plan</t>
  </si>
  <si>
    <t>Escorts Leading Sectors Fund - Growth Option</t>
  </si>
  <si>
    <t>Escorts Leading Sectors Fund - Growth Option-Direct Plan</t>
  </si>
  <si>
    <t>Escorts Opportunities Fund-Growth</t>
  </si>
  <si>
    <t>Escorts Opportunities Fund-Growth Option-Direct Plan</t>
  </si>
  <si>
    <t>Escorts Power &amp; Energy Fund - Growth Option</t>
  </si>
  <si>
    <t>Escorts Power &amp; Energy Fund - Growth Option-Direct Plan</t>
  </si>
  <si>
    <t>Franklin Asian Equity Fund - Direct - Growth</t>
  </si>
  <si>
    <t>Franklin Asian Equity Fund - Growth Plan</t>
  </si>
  <si>
    <t>Franklin Build India Fund - Direct - Growth</t>
  </si>
  <si>
    <t>Franklin Build India Fund Growth Plan</t>
  </si>
  <si>
    <t>Franklin India Bluechip Fund- Direct - Growth</t>
  </si>
  <si>
    <t>Franklin India Bluechip Fund-Growth</t>
  </si>
  <si>
    <t>Franklin India Flexi Cap Fund-Growth Plan</t>
  </si>
  <si>
    <t>Franklin India High Growth Companies Fund - Direct - Dividend</t>
  </si>
  <si>
    <t>Franklin India High Growth Companies Fund - Direct - Growth</t>
  </si>
  <si>
    <t>Franklin India High Growth Companies Fund - Dividend Plan</t>
  </si>
  <si>
    <t>Franklin India High Growth Companies Fund - Growth Plan</t>
  </si>
  <si>
    <t>Franklin India Index Fund- Nifty Plan - Growth Plan</t>
  </si>
  <si>
    <t>Franklin India Opportunities Fund - Growth</t>
  </si>
  <si>
    <t>Franklin India Prima Fund-Growth</t>
  </si>
  <si>
    <t>Franklin India Prima Plus-Growth</t>
  </si>
  <si>
    <t>Franklin India Smaller Companies Fund - Direct - Growth</t>
  </si>
  <si>
    <t>Franklin India Smaller Companies Fund-Growth</t>
  </si>
  <si>
    <t>Franklin Infotech Fund-Growth</t>
  </si>
  <si>
    <t>Templeton India Equity Income Fund-Growth Plan</t>
  </si>
  <si>
    <t>Templeton India Growth Fund - Direct - Growth</t>
  </si>
  <si>
    <t>Templeton India Growth Fund-Direct - Dividend</t>
  </si>
  <si>
    <t>Templeton India Growth Fund-Dividend Plan</t>
  </si>
  <si>
    <t>Templeton India Growth Fund-Growth Plan</t>
  </si>
  <si>
    <t>Goldman Sachs India Equity Fund - Growth Plan</t>
  </si>
  <si>
    <t>L&amp;T Global Real Assets Fund-Direct Plan-Growth Option</t>
  </si>
  <si>
    <t>L&amp;T Global Real Assets Fund-Growth Option</t>
  </si>
  <si>
    <t>Mirae Asset China Advantage Fund - Direct Plan - Growth</t>
  </si>
  <si>
    <t>Mirae Asset China Advantage Fund - Regular Plan Growth Option</t>
  </si>
  <si>
    <t>Principal Global Opportunities Fund-Direct Plan - Growth Option</t>
  </si>
  <si>
    <t>Principal Global Opportunities Fund-Growth Option</t>
  </si>
  <si>
    <t>Sundaram Global Advantage - Direct Plan - Growth Option</t>
  </si>
  <si>
    <t>Sundaram Global Advantage Fund Growth</t>
  </si>
  <si>
    <t>Axis Constant Maturity 10 Year Fund - Growth Option</t>
  </si>
  <si>
    <t>Axis Constatnt Maturity 10 Year Fund - Direct Plan - Growth Option</t>
  </si>
  <si>
    <t>Birla Sun Life Gilt Plus - Liquid Plan - Growth - Direct Plan</t>
  </si>
  <si>
    <t>Birla Sun Life Gilt Plus - Pf Plan - Growth - Gain Option - Annual</t>
  </si>
  <si>
    <t>Birla Sun Life Gilt Plus - Regular Plan - Growth - Direct Plan</t>
  </si>
  <si>
    <t>Birla Sun Life Gilt Plus-Liquid Plan-Growth</t>
  </si>
  <si>
    <t>Birla Sun Life Gilt Plus-Regular Plan-Growth</t>
  </si>
  <si>
    <t>Birla Sun Life Govt, Securities Long Term Fund-Plan B (Growth)</t>
  </si>
  <si>
    <t>Bsl Govt Sec Fund- Long Term Plan - Growth - Direct Plan</t>
  </si>
  <si>
    <t>Birla Sun Life Govt. Securities Short Term Fund- Short Term Plan - Growth - Direct Plan</t>
  </si>
  <si>
    <t>Bsl Govt Sec Fund- Short Term Plan - Growth</t>
  </si>
  <si>
    <t>Canara Robeco Gilt Advantage Fund - Direct Plan - Growth Option</t>
  </si>
  <si>
    <t>Canara Robeco Gilt Advantage Fund - Regular Plan - Growth</t>
  </si>
  <si>
    <t>Daiwa Government Securities Fund - Short Term Plan - Direct - Growth Option</t>
  </si>
  <si>
    <t>Daiwa Government Securities Fund - Short Term Plan - Growth Option</t>
  </si>
  <si>
    <t>Edelweiss Gilt Fund - Growth</t>
  </si>
  <si>
    <t>Edelweiss Gilt Fund -Direct Plan-Growth</t>
  </si>
  <si>
    <t>Templeton India Govt.Sec. Fund-Composite Plan - Growth</t>
  </si>
  <si>
    <t>Templeton India Govt.Sec. Fund-Long Term Plan - Growth</t>
  </si>
  <si>
    <t>Templeton India Govt.Sec. Fund-Treasury Plan(Growth Option)</t>
  </si>
  <si>
    <t>Indiabulls Gilt Fund - Direct Plan -  Growth Option</t>
  </si>
  <si>
    <t>Indiabulls Gilt Fund - Indirect Plan - Growth Option</t>
  </si>
  <si>
    <t>Kotak Gilt-Investment Regular-Growth</t>
  </si>
  <si>
    <t>Kotak Gilt-Investment Regular-Growth - Direct</t>
  </si>
  <si>
    <t>L&amp;T Gilt Fund-Direct Plan-Growth</t>
  </si>
  <si>
    <t>L&amp;T Gilt Fund-Growth</t>
  </si>
  <si>
    <t>Mirae Asset Gilt Fund Investment Plan - Institutional Growth</t>
  </si>
  <si>
    <t>Mirae Asset Gilt Fund Investment Plan - Regular Growth</t>
  </si>
  <si>
    <t>Mirae Asset Gilt Fund Savings Plan - Institutional Growth</t>
  </si>
  <si>
    <t>Mirae Asset Gilt Fund Savings Plan - Regular Growth</t>
  </si>
  <si>
    <t>Morgan Stanley Gilt Fund - Direct Growth</t>
  </si>
  <si>
    <t>Morgan Stanley Gilt Fund - Regular Growth</t>
  </si>
  <si>
    <t>Principal Government Securities Fund-Direct Plan - Growth Option</t>
  </si>
  <si>
    <t>Principal Government Securities Fund-Growth</t>
  </si>
  <si>
    <t>Reliance Gilt Securities Fund - Direct Plan Growth Plan - Growth</t>
  </si>
  <si>
    <t>Reliance Gilt Securities Fund - Institutional Plan-Growth Option</t>
  </si>
  <si>
    <t>Reliance Gilt Securities Fund -Growth Option</t>
  </si>
  <si>
    <t>Sahara Gilt Fund-Growth</t>
  </si>
  <si>
    <t>Sahara Gilt Fund-Growth - Direct</t>
  </si>
  <si>
    <t>Sundaram Gilt Fund - Direct Plan - Growth Option</t>
  </si>
  <si>
    <t>Tata Gilt High Fund - Growth</t>
  </si>
  <si>
    <t>Tata Gilt Mid Term Fund - Direct Plan - Growth</t>
  </si>
  <si>
    <t>Tata Gilt Mid Term Fund -Plan A- Growth</t>
  </si>
  <si>
    <t>Tata Gilt Retirement Plan (28-2-09) Growth</t>
  </si>
  <si>
    <t>Tata Gilt Retirement Plan (28-2-10) Growth</t>
  </si>
  <si>
    <t>Tata Gilt Retirement Plan (28-2-11) Growth</t>
  </si>
  <si>
    <t>Tata Gilt Retirement Plan (28-2-13) Growth</t>
  </si>
  <si>
    <t>Tata Gilt Retirement Plan (28-2-14) Growth</t>
  </si>
  <si>
    <t>Tata Gilt Retirement Plan (28-2-15) Growth</t>
  </si>
  <si>
    <t>Tata Gilt Retirement Plan (28-2-16) Growth</t>
  </si>
  <si>
    <t>Tata Gilt Retirement Plan (28/2/2008) Growth</t>
  </si>
  <si>
    <t>Tata Gilt Retirement Plan 28/2/25 Growth Option</t>
  </si>
  <si>
    <t>Tata Gilt Securities Fund - Growth</t>
  </si>
  <si>
    <t>Tata Gilt Securities Fund- Direct Plan - Growth</t>
  </si>
  <si>
    <t>Tata Gilt Securities Short Maturity Fund - Growth</t>
  </si>
  <si>
    <t>Tata Gilt Short Maturity Fund - Direct Plan - Growth</t>
  </si>
  <si>
    <t>Taurus Gilt Fund-Direct Plan-Growth Option</t>
  </si>
  <si>
    <t>Taurus Gilt Fund-Growth</t>
  </si>
  <si>
    <t>Axis Equity Fund - Direct Plan - Growth</t>
  </si>
  <si>
    <t>Axis Equity Fund - Growth</t>
  </si>
  <si>
    <t>Axis Focused 25 Fund - Direct Plan - Growth Option</t>
  </si>
  <si>
    <t>Icici Prudential Balanced Fund - Direct Plan -  Growth</t>
  </si>
  <si>
    <t>Icici Prudential Balanced Fund - Regular Plan -  Growth</t>
  </si>
  <si>
    <t>Icici Prudential Banking And Financial Services Fund - Direct Plan -  Growth</t>
  </si>
  <si>
    <t>Icici Prudential Banking And Financial Services Fund - Regular Plan -  Growth</t>
  </si>
  <si>
    <t>Icici Prudential Banking And Psu Debt Fund - Direct Plan -  Growth</t>
  </si>
  <si>
    <t>Icici Prudential Banking And Psu Debt Fund - Regular Plan-Growth</t>
  </si>
  <si>
    <t>Icici Prudential Banking And Psu Debt Fund Premium Growth</t>
  </si>
  <si>
    <t>Icici Prudential Banking And Psu Debt Fund Retail Growth</t>
  </si>
  <si>
    <t>Icici Prudential Blended Plan A - Regular Plan -  Growth</t>
  </si>
  <si>
    <t>Icici Prudential Blended Plan A-Direct Plan -  Growth</t>
  </si>
  <si>
    <t>Icici Prudential Blended Plan B - Direct Plan -  Growth Option - I</t>
  </si>
  <si>
    <t>Icici Prudential Blended Plan B - Regular Plan -  Growth Option - I</t>
  </si>
  <si>
    <t>Icici Prudential Blended Plan B Institutional Growth Option - Ii</t>
  </si>
  <si>
    <t>Icici Prudential Cautious - Direct Plan -  Growth</t>
  </si>
  <si>
    <t>Icici Prudential Cautious - Regular Plan -  Growth</t>
  </si>
  <si>
    <t>Icici Prudential Corporate Bond Fund - Direct Plan -  Growth</t>
  </si>
  <si>
    <t>Icici Prudential Corporate Bond Fund-Plan B-Growth</t>
  </si>
  <si>
    <t>Icici Prudential Corporate Bond Fund-Plan C-Growth</t>
  </si>
  <si>
    <t>Icici Prudential Discovery Fund - Direct Plan -  Growth</t>
  </si>
  <si>
    <t>Icici Prudential Discovery Fund - Institutional Option - I - Growth</t>
  </si>
  <si>
    <t>Icici Prudential Discovery Fund - Regular Plan -  Growth</t>
  </si>
  <si>
    <t>Icici Prudential Dynamic - Direct Plan -  Growth</t>
  </si>
  <si>
    <t>Icici Prudential Dynamic - Regular Plan -  Growth</t>
  </si>
  <si>
    <t>Icici Prudential Dynamic Bond Fund - Direct Plan -  Growth</t>
  </si>
  <si>
    <t>Icici Prudential Dynamic Bond Fund - Premium Growth</t>
  </si>
  <si>
    <t>Icici Prudential Dynamic Bond Fund - Premium Plus Growth</t>
  </si>
  <si>
    <t>Icici Prudential Dynamic Bond Fund - Regular Plan -  Growth</t>
  </si>
  <si>
    <t>Icici Prudential Dynamic Plan- Institutional Growth Option</t>
  </si>
  <si>
    <t>Icici Prudential Equity - Arbritrage Fund-Institutional Growth Option</t>
  </si>
  <si>
    <t>Icici Prudential Equity Arbitrage Fund - Direct Plan -  Growth</t>
  </si>
  <si>
    <t>Icici Prudential Equity Arbitrage Fund - Regular Plan -  Growth</t>
  </si>
  <si>
    <t>Icici Prudential Equity Opportunities Fund - Institutional Growth Plan</t>
  </si>
  <si>
    <t>Icici Prudential Equity Opportunities Fund - Retail Growth Plan</t>
  </si>
  <si>
    <t>Icici Prudential Equity Volatility Advantage Fund - Direct Plan -  Growth</t>
  </si>
  <si>
    <t>Icici Prudential Equity Volatility Advantage Fund - Regular Plan -  Growth</t>
  </si>
  <si>
    <t>Icici Prudential Flexible Income - Direct Plan -  Growth</t>
  </si>
  <si>
    <t>Icici Prudential Flexible Income - Regular Plan -  Growth</t>
  </si>
  <si>
    <t>Icici Prudential Flexible Income Plan Retail Growth</t>
  </si>
  <si>
    <t>Icici Prudential Floating Rate - Direct Plan -  Growth</t>
  </si>
  <si>
    <t>Icici Prudential Floating Rate - Regular Plan -  Growth</t>
  </si>
  <si>
    <t>Icici Prudential Floating Rate Plan-Growth - Option A</t>
  </si>
  <si>
    <t>Icici Prudential Floating Rate Plan-Growth - Option B</t>
  </si>
  <si>
    <t>Icici Prudential Floating Rate Plan-Growth - Option C</t>
  </si>
  <si>
    <t>Icici Prudential Fmcg Fund - Direct Plan -  Growth</t>
  </si>
  <si>
    <t>Icici Prudential Fmcg Fund - Regular Plan -  Growth</t>
  </si>
  <si>
    <t>Icici Prudential Focused Bluechip Equity Fund - Direct Plan -  Growth</t>
  </si>
  <si>
    <t>Icici Prudential Focused Bluechip Equity Fund - Institutional Option - I - Growth</t>
  </si>
  <si>
    <t>Icici Prudential Focused Bluechip Equity Fund - Regular Plan -  Growth</t>
  </si>
  <si>
    <t>Icici Prudential Fusion Fund - Institutional Option - I - Growth</t>
  </si>
  <si>
    <t>Icici Prudential Fusion Fund Series-Iii - Institutional Growth Plan</t>
  </si>
  <si>
    <t>Icici Prudential Fusion Fund Series-Iii - Retail Growth Plan</t>
  </si>
  <si>
    <t>Icici Prudential Fusion Fund-Growth Plan</t>
  </si>
  <si>
    <t>Icici Prudential Income - Direct Plan - Growth</t>
  </si>
  <si>
    <t>Icici Prudential Income - Regular Plan -  Growth</t>
  </si>
  <si>
    <t>Icici Prudential Income Opportunities Fund - Direct Plan -  Growth</t>
  </si>
  <si>
    <t>Icici Prudential Income Opportunities Fund - Regular Plan -  Growth</t>
  </si>
  <si>
    <t>Icici Prudential Income Opportunities Fund- Institutional Growth</t>
  </si>
  <si>
    <t>Boi Axa Regular Return Fund-Eco Plan-Growth</t>
  </si>
  <si>
    <t>Boi Axa Regular Return Fund-Regular Plan-Growth</t>
  </si>
  <si>
    <t>Boi Axa Short Term Income Fund-Direct Plan- Growth</t>
  </si>
  <si>
    <t>Boi Axa Short Term Income Fund-Institutional Plan- Growth</t>
  </si>
  <si>
    <t>Boi Axa Short Term Income Fund-Regular Plan- Growth</t>
  </si>
  <si>
    <t>Boi Axa Tax Advantage Fund-Eco Plan-Growth</t>
  </si>
  <si>
    <t>Boi Axa Tax Advantage Fund-Regular Plan- Growth</t>
  </si>
  <si>
    <t>Boi Axa Treasury Advantage Fund- Direct Plan- Growth</t>
  </si>
  <si>
    <t>Boi Axa Treasury Advantage Fund- Institutional Plan- Growth</t>
  </si>
  <si>
    <t>Boi Axa Treasury Advantage Fund- Regular Plan- Growth</t>
  </si>
  <si>
    <t>Canara Robeco Emerging Equities - Regular Plan - Growth</t>
  </si>
  <si>
    <t>Canara Robeco Floating Rate- Regular Plan - Growth</t>
  </si>
  <si>
    <t>Canara Robeco Gilt Pgs - Regular Plan - Growth</t>
  </si>
  <si>
    <t>Canara Robeco Gilt Pgs-Direct Plan - Growth Option</t>
  </si>
  <si>
    <t>Canara Robeco Indigo Fund - Direct Plan - Growth</t>
  </si>
  <si>
    <t>Canara Robeco Indigo Fund - Regular Plan - Growth</t>
  </si>
  <si>
    <t>Canara Robeco Infrastructure - Regular Plan - Growth</t>
  </si>
  <si>
    <t>Canara Robeco Liquid- Institutional-Growth</t>
  </si>
  <si>
    <t>Canara Robeco Treasury Advantage Fund - Direct Plan- Growth Option</t>
  </si>
  <si>
    <t>Canara Robeco Treasury Advantage Fund - Institutional Plan- Growth Option</t>
  </si>
  <si>
    <t>Dsp Blackrock Balanced Fund - Direct Plan - Growth</t>
  </si>
  <si>
    <t>Dsp Blackrock Balanced Fund- Regular Plan - Growth</t>
  </si>
  <si>
    <t>Dsp Blackrock Bond Fund - Direct Plan - Growth</t>
  </si>
  <si>
    <t>Dsp Blackrock Bond Fund - Growth</t>
  </si>
  <si>
    <t>Dsp Blackrock Equity Fund - Direct Plan - Growth</t>
  </si>
  <si>
    <t>Dsp Blackrock Equity Fund - Institutional Plan - Growth</t>
  </si>
  <si>
    <t>Dsp Blackrock Equity Fund - Regular Plan - Growth</t>
  </si>
  <si>
    <t>Dsp Blackrock Focus 25 Fund - Direct Plan - Growth</t>
  </si>
  <si>
    <t>Dsp Blackrock Focus 25 Fund - Regular Plan - Growth</t>
  </si>
  <si>
    <t>Dsp Blackrock Government Securities Fund - Direct Plan - Growth</t>
  </si>
  <si>
    <t>Dsp Blackrock Government Securities Fund - Regular Plan - Growth</t>
  </si>
  <si>
    <t>Dsp Blackrock Income Opportunities Fund - Direct Plan - Growth</t>
  </si>
  <si>
    <t>Dsp Blackrock Income Opportunities Fund - Institutional Plan-Growth</t>
  </si>
  <si>
    <t>Dsp Blackrock Income Opportunities Fund - Regular Plan -Growth</t>
  </si>
  <si>
    <t>Dsp Blackrock India T.I.G.E.R. Fund - Direct Plan - Growth</t>
  </si>
  <si>
    <t>Dsp Blackrock India T.I.G.E.R. Fund - Institutional Plan - Growth</t>
  </si>
  <si>
    <t>Dsp Blackrock India T.I.G.E.R. Fund - Regular Plan -  Growth</t>
  </si>
  <si>
    <t>Dsp Blackrock Liquidity Fund - Direct Plan - Growth</t>
  </si>
  <si>
    <t>Dsp Blackrock Liquidity Fund - Regular Plan - Growth</t>
  </si>
  <si>
    <t>Dsp Blackrock Liquidity Fund- Institutional Plan-Growth</t>
  </si>
  <si>
    <t>Dsp Blackrock Micro Cap Fund - Direct Plan - Growth</t>
  </si>
  <si>
    <t>Dsp Blackrock Micro Cap Fund - Regular - Growth</t>
  </si>
  <si>
    <t>Dsp Blackrock Mip Fund - Direct Plan - Growth</t>
  </si>
  <si>
    <t>Dsp Blackrock Mip Fund- Regular Plan - Growth</t>
  </si>
  <si>
    <t>Dsp Blackrock Money Manager Fund - Direct Plan - Growth</t>
  </si>
  <si>
    <t>Dsp Blackrock Money Manager Fund - Institutional Plan - Growth</t>
  </si>
  <si>
    <t>Dsp Blackrock Money Manager Fund - Regular Plan - Growth</t>
  </si>
  <si>
    <t>Dsp Blackrock Natural Resources And New Energy Fund - Direct Plan - Growth</t>
  </si>
  <si>
    <t>Dsp Blackrock Natural Resources And New Energy Fund - Regular - Growth</t>
  </si>
  <si>
    <t>Dsp Blackrock Opportunities Fund - Direct Plan - Growth</t>
  </si>
  <si>
    <t>Dsp Blackrock Opportunities Fund - Institutional Plan - Growth</t>
  </si>
  <si>
    <t>Dsp Blackrock Opportunities Fund-Regular Plan - Growth</t>
  </si>
  <si>
    <t>Dsp Blackrock Short Term Fund - Direct Plan - Growth</t>
  </si>
  <si>
    <t>Dsp Blackrock Short Term Fund- Regular Plan -Growth</t>
  </si>
  <si>
    <t>Dsp Blackrock Small And Mid Cap Fund - Direct Plan - Growth</t>
  </si>
  <si>
    <t>Dsp Blackrock Small And Mid Cap Fund - Institutional Plan - Growth</t>
  </si>
  <si>
    <t>Dsp Blackrock Small And Mid Cap Fund - Regular Plan - Growth</t>
  </si>
  <si>
    <t>Dsp Blackrock Strategic Bond Fund - Direct Plan - Growth</t>
  </si>
  <si>
    <t>Dsp Blackrock Strategic Bond Fund - Institutional Plan - Growth</t>
  </si>
  <si>
    <t>Dsp Blackrock Strategic Bond Fund - Regular Plan - Growth</t>
  </si>
  <si>
    <t>Dsp Blackrock Tax Saver Fund - Direct Plan - Growth</t>
  </si>
  <si>
    <t>Dsp Blackrock Tax Saver Fund - Regular Plan - Growth</t>
  </si>
  <si>
    <t>Dsp Blackrock Technology.Com   Fund - Regular Plan - Growth</t>
  </si>
  <si>
    <t>Dsp Blackrock Technology.Com Fund - Direct Plan - Growth</t>
  </si>
  <si>
    <t>Dsp Blackrock Top 100 Equity Fund - Direct Plan - Growth</t>
  </si>
  <si>
    <t>Dsp Blackrock Top 100 Equity Fund - Institutional  Plan - Growth</t>
  </si>
  <si>
    <t>Dsp Blackrock Top 100 Equity Fund - Regular Plan - Growth</t>
  </si>
  <si>
    <t>Dsp Blackrock Treasury Bill Fund - Direct Plan - Growth</t>
  </si>
  <si>
    <t>Dsp Blackrock Treasury Bill Fund - Regular Plan - Growth</t>
  </si>
  <si>
    <t>Dsp Blackrock Us Flexible Equity Fund - Direct Plan - Growth</t>
  </si>
  <si>
    <t>Dsp Blackrock Us Flexible Equity Fund - Regular Plan - Growth Option</t>
  </si>
  <si>
    <t>Dsp Blackrock World Agriculture Fund - Direct Plan - Growth</t>
  </si>
  <si>
    <t>Dsp Blackrock World Agriculture Fund - Regular Plan - Growth</t>
  </si>
  <si>
    <t>Dsp Blackrock World Energy Fund - Direct Plan - Growth</t>
  </si>
  <si>
    <t>Dsp Blackrock World Energy Fund - Regular Plan - Growth</t>
  </si>
  <si>
    <t>Dsp Blackrock World Gold Fund - Direct Plan - Growth</t>
  </si>
  <si>
    <t>Dsp Blackrock World Gold Fund - Institutional Plan - Growth</t>
  </si>
  <si>
    <t>Dsp Blackrock World Gold Fund - Regular Plan - Growth</t>
  </si>
  <si>
    <t>Dsp Blackrock World Mining Fund - Direct Plan - Growth</t>
  </si>
  <si>
    <t>Dsp Blackrock World Mining Fund - Institutional Plan - Growth</t>
  </si>
  <si>
    <t>Dsp Blackrock World Mining Fund - Regular Plan - Growth</t>
  </si>
  <si>
    <t>Dws Alpha Equity Fund - Direct Plan - Growth</t>
  </si>
  <si>
    <t>Dws Alpha Equity Fund Reg Plan-Growth</t>
  </si>
  <si>
    <t>Dws Alpha Equity Fund Wealth Plan - Growth Option</t>
  </si>
  <si>
    <t>Dws Banking And Psu Debt Fund- Direct Plan-Growth</t>
  </si>
  <si>
    <t>Dws Banking And Psu Debt Fund- Regular Plan-Growth</t>
  </si>
  <si>
    <t>Dws Cash Opportunities Fund - Direct Plan - Growth</t>
  </si>
  <si>
    <t>Dws Gilt Fund - Direct Plan - Growth</t>
  </si>
  <si>
    <t>Dws Gilt Fund Inst. Plan Growth Op</t>
  </si>
  <si>
    <t>Dws Gilt Fund Regular Plan Growth Op</t>
  </si>
  <si>
    <t>Dws Global Agribusiness Fund - Regualr Plan - Growth</t>
  </si>
  <si>
    <t>Dws Global Agribusiness Offshore Fund - Direct Plan - Growth</t>
  </si>
  <si>
    <t>Dws Global Thematic Offshore Fund - Direct Plan - Growth</t>
  </si>
  <si>
    <t>Dws Income Advantage Fund - Direct Plan - Growth</t>
  </si>
  <si>
    <t>Dws Insta Cash Plus Fund - Direct Plan - Growth</t>
  </si>
  <si>
    <t>Dws Insta Cash Plus Fund Super Institutional Plan-Growth</t>
  </si>
  <si>
    <t>Dws Insta Cash Plus Fund-Growth-Growth</t>
  </si>
  <si>
    <t>Dws Insta Cash Plus Fund-Institutional Plan-Growth</t>
  </si>
  <si>
    <t>Dws Investment Opportunity Fund - Direct Plan - Growth</t>
  </si>
  <si>
    <t>Dws Investment Opportunity Fund Reg Plan - Growth Option</t>
  </si>
  <si>
    <t>Dws Investment Opportunity Fund Wealth Plan- Growth Option</t>
  </si>
  <si>
    <t>Dws Money Plus Fund - Direct Plan - Growth</t>
  </si>
  <si>
    <t>Dws Money Plus Fund - Inst Growth</t>
  </si>
  <si>
    <t>Dws Money Plus Fund-Growth</t>
  </si>
  <si>
    <t>Dws Premier Bond Fund - Direct Plan - Growth</t>
  </si>
  <si>
    <t>Dws Premier Bond Fund - Premium Plus Plan - Growth</t>
  </si>
  <si>
    <t>Dws Premier Bond Fund - Regular Plan-/-Growth Plan</t>
  </si>
  <si>
    <t>Dws Premier Bond Fund Inst Plan Growth</t>
  </si>
  <si>
    <t>Dws Short Maturity Fund - Direct Plan - Growth</t>
  </si>
  <si>
    <t>Dws Short Maturity Fund- Premium Plus Growth</t>
  </si>
  <si>
    <t>Dws Short Maturity Fund-Growth Plan-Growth</t>
  </si>
  <si>
    <t>Dws Tax Saving Fund - Direct Plan - Growth</t>
  </si>
  <si>
    <t>Dws Tax Saving Fund-Growth</t>
  </si>
  <si>
    <t>Dws Treasury Fund - Cash - Direct Plan - Growth</t>
  </si>
  <si>
    <t>Dws Treasury Fund - Investment - Direct Plan - Growth</t>
  </si>
  <si>
    <t>Dws Treasury Fund Cash Plan Institiutional Growth Option</t>
  </si>
  <si>
    <t>Dws Treasury Fund Cash Plan Regular Growth Option</t>
  </si>
  <si>
    <t>Dws Treasury Fund Investment Plan Institiutional Growth Option</t>
  </si>
  <si>
    <t>Dws Treasury Fund Investment Plan Regular Growth Option</t>
  </si>
  <si>
    <t>Dws Twin Advantage Fund-   Growth Option</t>
  </si>
  <si>
    <t>Dws Twin Advantage Fund - Direct Plan - Growth</t>
  </si>
  <si>
    <t>Dws Ultra Short Term Fund - Direct Plan - Growth</t>
  </si>
  <si>
    <t>Dws Ultra Short Term Fund- Inst Plan - Growth</t>
  </si>
  <si>
    <t>Dws Ultra Short Term Fund Premium Plus Growth Option</t>
  </si>
  <si>
    <t>Dws Ultra Short Term Fund-Growth Plan</t>
  </si>
  <si>
    <t>Edelweiss Diversified Growth Equity Top 100 (E.D.G.E. Top 100)  Fund - Direct Plan-Growth Option</t>
  </si>
  <si>
    <t>Edelweiss Diversified Growth Equity Top 100 (E.D.G.E. Top 100)  Fund - Growth Option</t>
  </si>
  <si>
    <t>Edelweiss Diversified Growth Equity Top 100 (E.D.G.E. Top 100)  Fund -Plan B - Dividend Option</t>
  </si>
  <si>
    <t>Edelweiss Diversified Growth Equity Top 100 (E.D.G.E. Top 100)  Fund -Plan B - Growth Option</t>
  </si>
  <si>
    <t>Edelweiss Diversified Growth Equity Top 100 (E.D.G.E. Top 100)  Fund -Plan C - Dividend Option</t>
  </si>
  <si>
    <t>Edelweiss Diversified Growth Equity Top 100 (E.D.G.E. Top 100)  Fund -Plan C - Growth Option</t>
  </si>
  <si>
    <t>Edelweiss Diversified Growth Equity Top 100 (E.D.G.E. Top 100) Fund - Dividend Option</t>
  </si>
  <si>
    <t>Edelweiss Elss Fund - Direct Plan-Growth Option</t>
  </si>
  <si>
    <t>Edelweiss Elss Fund - Growth Option</t>
  </si>
  <si>
    <t>Escorts Gilt Plan-Growth Option</t>
  </si>
  <si>
    <t>Escorts Gilt Plan-Growth Option-Direct Plan</t>
  </si>
  <si>
    <t>Escorts Growth Plan-Dividend Option</t>
  </si>
  <si>
    <t>Escorts Growth Plan-Dividend Option-Direct Plan</t>
  </si>
  <si>
    <t>Escorts Growth Plan-Growth Option</t>
  </si>
  <si>
    <t>Escorts Growth Plan-Growth Option-Direct Plan</t>
  </si>
  <si>
    <t>Franklin Fmcg Fund - Growth</t>
  </si>
  <si>
    <t>Franklin India Flexi Cap Fund - Direct - Growth</t>
  </si>
  <si>
    <t>Franklin India Index Fund - Bse Plan - Growth Plan</t>
  </si>
  <si>
    <t>Franklin India Index Fund Bse Plan - Direct - Growth</t>
  </si>
  <si>
    <t>Franklin India Index Fund Nifty Plan - Direct - Growth</t>
  </si>
  <si>
    <t>Franklin India Opportunities Fund - Direct - Growth</t>
  </si>
  <si>
    <t>Franklin India Prima Fund - Direct - Growth</t>
  </si>
  <si>
    <t>Franklin India Prima Plus - Direct - Growth</t>
  </si>
  <si>
    <t>Franklin India Taxshield - Direct - Growth</t>
  </si>
  <si>
    <t>Franklin Infotech Fund - Direct - Growth</t>
  </si>
  <si>
    <t>Ft India Balanced Fund - Direct - Growth</t>
  </si>
  <si>
    <t>Ft India Balanced Fund-Growth Plan</t>
  </si>
  <si>
    <t>Ft India Dynamic Pe Ratio Fund Of Funds - Direct - Growth</t>
  </si>
  <si>
    <t>Ft India Dynamic Pe Ratio Fund Of Funds-Growth</t>
  </si>
  <si>
    <t>Ft India Feeder - Franklin U.S. Opportunities Fund - Growth</t>
  </si>
  <si>
    <t>Ft India Feeder - Franklin Us Opportunities Fund - Direct - Growth</t>
  </si>
  <si>
    <t>Ft India Life Stage Fund Of Funds - The 20S Plan - Direct - Growth</t>
  </si>
  <si>
    <t>Ft India Life Stage Fund Of Funds - The 30S Plan - Direct - Growth</t>
  </si>
  <si>
    <t>Ft India Life Stage Fund Of Funds - The 40S Plan - Direct - Growth</t>
  </si>
  <si>
    <t>Ft India Life Stage Fund Of Funds - The 50S Plus - Direct - Growth</t>
  </si>
  <si>
    <t>Ft India Life Stage Fund Of Funds - The 50S Plus Floating Rate Plan - Direct - Growth</t>
  </si>
  <si>
    <t>Ft India Monthly Income Plan - Direct - Growth</t>
  </si>
  <si>
    <t>Ft India Monthly Income Plan-Growth</t>
  </si>
  <si>
    <t>Goldman Sachs Cnx 500 Fund - Direct Plan - Growth Option</t>
  </si>
  <si>
    <t>Goldman Sachs Cnx 500 Fund - Growth Option</t>
  </si>
  <si>
    <t>Principal Retail Money Manager Fund- Direct Plan -Growth Option</t>
  </si>
  <si>
    <t>Principal Retail Money Manager Fund-Growth Option</t>
  </si>
  <si>
    <t>Quantum Liquid Fund-Growth Option</t>
  </si>
  <si>
    <t>Reliance Liquid Fund - Cash Plan - Direct Plan Growth Option - Growth Plan - Growth</t>
  </si>
  <si>
    <t>Reliance Liquid Fund - Treasury Plan - Direct Plan Growth Plan - Growth Option - Growth</t>
  </si>
  <si>
    <t>Reliance Liquid Fund-Cash Plan-Bonus Plan (Growth)</t>
  </si>
  <si>
    <t>Reliance Liquid Fund-Cash Plan-Growth</t>
  </si>
  <si>
    <t>Reliance Liquid Fund-Treasury Plan -Growth Option</t>
  </si>
  <si>
    <t>Reliance Liquid Fund-Treasury Plan-Retail Option - Growth Option Growth Plan</t>
  </si>
  <si>
    <t>Reliance Liquidity Fund - Direct Plan Growth Option - Growth</t>
  </si>
  <si>
    <t>Reliance Liquidity Fund-Growth Plan-Growth Option</t>
  </si>
  <si>
    <t>Sundaram Money Fund - Direct Plan - Growth Option</t>
  </si>
  <si>
    <t>Sundaram Money Fund Regular Growth (Formerly Super Institutional Plan)</t>
  </si>
  <si>
    <t>Sundaram Money Fund-Institutional Plan-Growth Option</t>
  </si>
  <si>
    <t>Tata Liquid Fund Plan A -  Growth</t>
  </si>
  <si>
    <t>Tata Liquid Fund- Direct Plan- Growth</t>
  </si>
  <si>
    <t>Tata Liquid High Investment Plan - Growth</t>
  </si>
  <si>
    <t>Tata Liquid Retail Investment Plan - Growth</t>
  </si>
  <si>
    <t>Tata Liquidity Management Fund - Plan A - Growth</t>
  </si>
  <si>
    <t>Tata Liquidity Management Fund- Direct Plan-Growth</t>
  </si>
  <si>
    <t>Taurus Liquid Fund Insti Growth</t>
  </si>
  <si>
    <t>Taurus Liquid Fund S I Growth Plan</t>
  </si>
  <si>
    <t>Taurus Liquid Fund-Direct Plan-Super Insti Growth Option</t>
  </si>
  <si>
    <t>Taurus Liquid Fund-Growth</t>
  </si>
  <si>
    <t>Tata Money Market Fund Plan A -  Growth</t>
  </si>
  <si>
    <t>Tata Money Market Fund Regular (Growth)</t>
  </si>
  <si>
    <t>Tata Money Market Fund- Direct Plan-Growth</t>
  </si>
  <si>
    <t>Axis Banking Debt Fund - Growth Option</t>
  </si>
  <si>
    <t>Axis Gold Fund - Direct Plan - Growth Option</t>
  </si>
  <si>
    <t>Baroda Pioneer Balance Fund - Plan A - Growth Option</t>
  </si>
  <si>
    <t>Baroda Pioneer Balance Fund - Plan B (Direct) - Growth Option</t>
  </si>
  <si>
    <t>Baroda Pioneer Banking And Financial Services Fund - Plan A - Growth Option</t>
  </si>
  <si>
    <t>Baroda Pioneer Banking And Financial Services Fund - Plan B (Direct) - Growth Option</t>
  </si>
  <si>
    <t>Baroda Pioneer Gilt Fund - Plan A - Growth Option</t>
  </si>
  <si>
    <t>Baroda Pioneer Gilt Fund - Plan B (Direct) - Growth Option</t>
  </si>
  <si>
    <t>Baroda Pioneer Growth Fund - Plan A - Dividend Option</t>
  </si>
  <si>
    <t>Baroda Pioneer Growth Fund - Plan A - Growth Option</t>
  </si>
  <si>
    <t>Baroda Pioneer Growth Fund - Plan B (Direct) - Dividend Option</t>
  </si>
  <si>
    <t>Baroda Pioneer Growth Fund - Plan B (Direct) - Growth Option</t>
  </si>
  <si>
    <t>Baroda Pioneer Income Fund - Plan A - Growth Option</t>
  </si>
  <si>
    <t>Baroda Pioneer Income Fund - Plan B (Direct) - Growth Option</t>
  </si>
  <si>
    <t>Baroda Pioneer Liquid Fund - Plan A - Growth Option</t>
  </si>
  <si>
    <t>Baroda Pioneer Liquid Fund - Plan B (Direct) - Growth Option</t>
  </si>
  <si>
    <t>Baroda Pioneer Liquid Fund- Regular Growth Option</t>
  </si>
  <si>
    <t>Baroda Pioneer Mip Fund - Plan A - Growth Option</t>
  </si>
  <si>
    <t>Baroda Pioneer Mip Fund - Plan B (Direct) - Growth Option</t>
  </si>
  <si>
    <t>Baroda Pioneer Psu Bond Fund - Plan A - Growth Option</t>
  </si>
  <si>
    <t>Baroda Pioneer Psu Bond Fund - Plan B (Direct) - Growth Option</t>
  </si>
  <si>
    <t>Baroda Pioneer Psu Equity Fund- Plan A - Growth Option</t>
  </si>
  <si>
    <t>Baroda Pioneer Psu Equity Fund- Plan B (Direct) - Growth Option</t>
  </si>
  <si>
    <t>Birla Sun Life Capital Protection Oriented Fund-3 Yrs- Growth</t>
  </si>
  <si>
    <t>Birla Sun Life Capital Protection Oriented Fund-5 Yrs-Growth</t>
  </si>
  <si>
    <t>Birla Sun Life Enhanced Arbitrage Fund - Institutional Plan - Growth</t>
  </si>
  <si>
    <t>Birla Sun Life Enhanced Arbitrage Fund - Retail Plan - Growth</t>
  </si>
  <si>
    <t>Birla Sun Life Fixed Maturity Plan - Quarterly Series Ii-Growth</t>
  </si>
  <si>
    <t>Birla Sun Life Gilt Plus - Pf Plan - Growth - Direct Plan</t>
  </si>
  <si>
    <t>Birla Sun Life Income Fund-Plan E(54Ea Growth)</t>
  </si>
  <si>
    <t>Birla Sun Life Income Fund-Plan G(54Eb Growth)</t>
  </si>
  <si>
    <t>Birla Sun Life India Reforms Fund-Growth</t>
  </si>
  <si>
    <t>Birla Sun Life Midcap Fund-Growth</t>
  </si>
  <si>
    <t>Birla Sun Life Midcap Fund-Plan B (Growth)</t>
  </si>
  <si>
    <t>Birla Sun Life Mip - Growth / Payment</t>
  </si>
  <si>
    <t>Birla Sun Life Mip - Growth / Payment - Direct Plan</t>
  </si>
  <si>
    <t>Birla Sun Life Mip Ii - Saving 5 Plan - Growth / Payment</t>
  </si>
  <si>
    <t>Sbi Premier Liquid Fund - Institutional - Growth</t>
  </si>
  <si>
    <t>Sbi Premier Liquid Fund - Regular Plan -Growth</t>
  </si>
  <si>
    <t>Sbi Psu Fund - Direct Plan - Growth</t>
  </si>
  <si>
    <t>Sbi Psu Fund - Regular Plan -Growth</t>
  </si>
  <si>
    <t>Sbi Regular Savings Funds - Direct Plan - Growth</t>
  </si>
  <si>
    <t>Sbi Regular Savings Funds - Regular Plan - Growth</t>
  </si>
  <si>
    <t>Sbi Short Horizon Debt Fund - Ultra Short Term Fund - Institutional Plan - Growth</t>
  </si>
  <si>
    <t>Sbi Short Horizon Debt Fund-Short Term Fund - Retail - Growth</t>
  </si>
  <si>
    <t>Sbi Short Term Debt Fund - Direct Plan -Growth</t>
  </si>
  <si>
    <t>Sbi Short Term Debt Fund - Regular Plan -Growth</t>
  </si>
  <si>
    <t>Sbi Ultra Short Term Debt Fund - Direct Plan - Growth</t>
  </si>
  <si>
    <t>Sbi Ultra Short Term Debt Fund - Regular Plan - Growth</t>
  </si>
  <si>
    <t>Sundaram Capex Opportunities Fund-Growth</t>
  </si>
  <si>
    <t>Sundaram Capex Opportunities Fund-Inst Growth</t>
  </si>
  <si>
    <t>Sundaram Equity Plus - Direct Plan - Growth Option</t>
  </si>
  <si>
    <t>Sundaram Fixed Income Interval Fund Qtrly Plan A Inst  Growth</t>
  </si>
  <si>
    <t>Sundaram Fixed Income Interval Fund Qtrly Plan A Regular Growth</t>
  </si>
  <si>
    <t>Sundaram Fixed Income Interval Fund Qtrly Plan B Inst Growth</t>
  </si>
  <si>
    <t>Sundaram Fixed Income Interval Fund Qtrly Plan B Regular  Growth</t>
  </si>
  <si>
    <t>Sundaram Gilt Fund (Growth. Option)</t>
  </si>
  <si>
    <t>Sundaram Monthly Income Plan Aggressive - Growth</t>
  </si>
  <si>
    <t>Sundaram Monthly Income Plan-Conservative - Growth</t>
  </si>
  <si>
    <t>Sundaram Psu Opportunities Growth Option</t>
  </si>
  <si>
    <t>Sundaram S.M.I.L.E.Fund-Inst Growth</t>
  </si>
  <si>
    <t>Sundaram Select Thematic Funds Psu Opportunities -Direct Plan - Growth Option</t>
  </si>
  <si>
    <t>Tata Mip Plus Fund - Direct Plan - Growth</t>
  </si>
  <si>
    <t>Tata Mip Plus Fund -Plan A - Growth</t>
  </si>
  <si>
    <t>Tata Young Citizens' Fund-(After 7 Years)-Direct Plan  Growth</t>
  </si>
  <si>
    <t>Taurus Mip Advantage - Growth Option</t>
  </si>
  <si>
    <t>Taurus Mip Advantage-Direct Plan-Growth Option</t>
  </si>
  <si>
    <t>Taurus Ultra Short Term Bond Fund - Si Growth</t>
  </si>
  <si>
    <t>Templeton India  Pension Plan - Direct - Growth</t>
  </si>
  <si>
    <t>Templeton India Childrenâ€™S Asset Plan-Gift Plan - Growth</t>
  </si>
  <si>
    <t>Templeton India Children'S Asset Plan Education - Direct - Growth</t>
  </si>
  <si>
    <t>Templeton India Children'S Asset Plan Gift - Direct - Growth</t>
  </si>
  <si>
    <t>Templeton India Equity Income Fund - Direct - Growth</t>
  </si>
  <si>
    <t>Templeton India Government Securities Fund - Composite Plan - Direct - Growth</t>
  </si>
  <si>
    <t>Templeton India Government Securities Fund - Long Term Plan - Direct - Growth</t>
  </si>
  <si>
    <t>Templeton India Government Securities Fund Pf Plan - Direct - Growth</t>
  </si>
  <si>
    <t>Templeton India Government Securities Fund Treasury Plan - Direct - Growth</t>
  </si>
  <si>
    <t>Templeton India Govt.Sec. Fund-Pf Plan - Growth</t>
  </si>
  <si>
    <t>Templeton India Income Builder Account - Direct - Growth</t>
  </si>
  <si>
    <t>Templeton India Short Term Income Plan - Direct - Growth</t>
  </si>
  <si>
    <t>Templeton India Treasury Management Account - Direct - Growth</t>
  </si>
  <si>
    <t>Templeton India Ultra-Short Bond Fund - Institutional - Growth</t>
  </si>
  <si>
    <t>Templeton India Ultra-Short Bond Fund - Retail - Growth</t>
  </si>
  <si>
    <t>Templeton India Ultra-Short Bond Fund - Super Institutional - Growth</t>
  </si>
  <si>
    <t>Union Kbc Asset Allocation Fund - Conservative Plan - Direct Plan - Growth Option</t>
  </si>
  <si>
    <t>Union Kbc Asset Allocation Fund - Moderate Plan - Direct Plan - Growth Option</t>
  </si>
  <si>
    <t>Union Kbc Asset Allocation Fund Â€“ Conservative Plan Â€“ Growth Option</t>
  </si>
  <si>
    <t>Union Kbc Asset Allocation Fund Â€“ Moderate Plan Â€“ Growth Option</t>
  </si>
  <si>
    <t>Union Kbc Dynamic Bond Fund - Direct Plan - Growth Option</t>
  </si>
  <si>
    <t>Union Kbc Dynamic Bond Fund - Growth Option</t>
  </si>
  <si>
    <t>Union Kbc Equity Fund - Direct Plan - Growth Option</t>
  </si>
  <si>
    <t>Union Kbc Equity Fund - Growth Option</t>
  </si>
  <si>
    <t>Union Kbc Liquid Fund - Direct Plan - Growth Option</t>
  </si>
  <si>
    <t>Union Kbc Liquid Fund - Growth Option</t>
  </si>
  <si>
    <t>Union Kbc Tax Saver Scheme - Direct Plan - Growth Option</t>
  </si>
  <si>
    <t>Union Kbc Tax Saver Scheme - Growth Option</t>
  </si>
  <si>
    <t>Union Kbc Ultra Short Term Debt Fund - Direct Plan - Growth Option</t>
  </si>
  <si>
    <t>Union Kbc Ultra Short Term Debt Fund - Growth Option</t>
  </si>
  <si>
    <t>Uti - Crts 81 - Growth Option</t>
  </si>
  <si>
    <t>Uti - Crts 81 - Growth Option- Direct</t>
  </si>
  <si>
    <t>Uti - Equity Fund-Growth Option</t>
  </si>
  <si>
    <t>Uti - Equity Fund-Growth Option - Direct</t>
  </si>
  <si>
    <t>Uti - Etsp-Growth Option</t>
  </si>
  <si>
    <t>Uti - Etsp-Growth Option - Direct</t>
  </si>
  <si>
    <t>Uti - Floating Rate Stp - Instn Growth Option</t>
  </si>
  <si>
    <t>Uti - Floating Rate Stp-Growth</t>
  </si>
  <si>
    <t>Uti - Floating Rate Stp-Growth-Direct</t>
  </si>
  <si>
    <t>Uti - Gilt Advantage-Long Term Pf-Growth</t>
  </si>
  <si>
    <t>Uti - Gilt Advantage-Long Term-Growth</t>
  </si>
  <si>
    <t>Uti - Gilt Advantage-Long Term-Growth- Direct</t>
  </si>
  <si>
    <t>Uti - G-Sec Fund-Growth</t>
  </si>
  <si>
    <t>Uti - G-Sec Fund-Stp Growth</t>
  </si>
  <si>
    <t>Uti - G-Sec Fund-Stp Growth- Direct</t>
  </si>
  <si>
    <t>Uti - Index Select Fund-Growth Option</t>
  </si>
  <si>
    <t>Uti-  Liquid Fund-Cash Plan-Growth</t>
  </si>
  <si>
    <t>Uti-  Liquid Fund-Cash Plan-Inst Growth</t>
  </si>
  <si>
    <t>Uti-  Liquid Fund-Cash Plan-Inst Growth Direct</t>
  </si>
  <si>
    <t>Uti - Master Index Fund-Growth Option</t>
  </si>
  <si>
    <t>Uti - Master Plus Unit Scheme-Growth Option</t>
  </si>
  <si>
    <t>Uti - Master Plus Unit Scheme-Growth Option - Direct</t>
  </si>
  <si>
    <t>Uti - Master Share-Growth Option</t>
  </si>
  <si>
    <t>Uti - Master Share-Growth Option - Direct</t>
  </si>
  <si>
    <t>Uti - Master Value Fund-Growth Option</t>
  </si>
  <si>
    <t>Uti - Master Value Fund-Growth Option-Direct</t>
  </si>
  <si>
    <t>Uti - Mis-Advantage-Growth</t>
  </si>
  <si>
    <t>Uti - Mis-Advantage-Growth-Direct</t>
  </si>
  <si>
    <t>Uti - Mis-Growth</t>
  </si>
  <si>
    <t>Uti - Mis-Growth-Direct</t>
  </si>
  <si>
    <t>Uti - Mnc Fund (Ugs 10000)-Growth Option</t>
  </si>
  <si>
    <t>Uti - Mnc Fund (Ugs 10000)-Growth Option - Direct</t>
  </si>
  <si>
    <t>Uti - Nifty Index Fund-Growth Option</t>
  </si>
  <si>
    <t>Uti - Nifty Index Fund-Growth Option- Direct</t>
  </si>
  <si>
    <t>Uti - Short Term Income Fund - Growth Option</t>
  </si>
  <si>
    <t>Uti - Short Term Income Fund -Institutional Growth Option</t>
  </si>
  <si>
    <t>Uti - Short Term Income Fund -Institutional Growth Option- Direct</t>
  </si>
  <si>
    <t>Uti - Top 100 Fund- Growth Option</t>
  </si>
  <si>
    <t>Uti - Top 100 Fund- Growth Option - Direct</t>
  </si>
  <si>
    <t>Uti - Treasury Advantage Fund - Growth Option</t>
  </si>
  <si>
    <t>Uti - Treasury Advantage Fund - Institutional-Growth</t>
  </si>
  <si>
    <t>Uti - Treasury Advantage Fund - Institutional-Growth- Direct</t>
  </si>
  <si>
    <t>Uti - Variable Investment Scheme-Growth Option</t>
  </si>
  <si>
    <t>Uti - Wealth Builder Fund - Series Ii - Growth Option</t>
  </si>
  <si>
    <t>Uti - Wealth Builder Fund - Series Ii - Growth Option-Direct</t>
  </si>
  <si>
    <t>Uti - Wealth Builder Fund - Series Ii - Instn Growth Option</t>
  </si>
  <si>
    <t>Uti Â€“ Balanced Fund-Growth</t>
  </si>
  <si>
    <t>Uti Â€“ Balanced Fund-Growth - Direct</t>
  </si>
  <si>
    <t>Uti Banking Sector Fund-Growth Option</t>
  </si>
  <si>
    <t>Uti Banking Sector Fund-Growth Option- Direct</t>
  </si>
  <si>
    <t>Uti Bond Fund-Growth - Direct</t>
  </si>
  <si>
    <t>Uti Bond Fund-Growth (For Rep. After 6 Months- No Load)</t>
  </si>
  <si>
    <t>Uti Ccp Advantage Fund - Growth</t>
  </si>
  <si>
    <t>Uti Ccp Advantage Fund - Growth- Direct</t>
  </si>
  <si>
    <t>Uti Contra Fund-Growth-Growth Option</t>
  </si>
  <si>
    <t>Uti Contra Fund-Growth-Growth Option-Direct</t>
  </si>
  <si>
    <t>Uti Dynamic Bond Fund Â€“ Growth Option</t>
  </si>
  <si>
    <t>Uti Dynamic Bond Fund Â€“ Growth Option-Direct</t>
  </si>
  <si>
    <t>Uti Energy Fund-Growth Option</t>
  </si>
  <si>
    <t>Uti Energy Fund-Growth Option-Direct</t>
  </si>
  <si>
    <t>Uti Infrastructure Fund-Growth Option</t>
  </si>
  <si>
    <t>Uti Infrastructure Fund-Growth Option- Direct</t>
  </si>
  <si>
    <t>Uti Leadership Equity Fund-Growth-Growth Option</t>
  </si>
  <si>
    <t>Uti Leadership Equity Fund-Growth-Growth Option-Direct</t>
  </si>
  <si>
    <t>Uti Mahila Unit Scheme - Growth Option</t>
  </si>
  <si>
    <t>Uti Mahila Unit Scheme - Growth Option- Direct</t>
  </si>
  <si>
    <t>Uti Mid Cap Fund-Growth Option</t>
  </si>
  <si>
    <t>Uti Mid Cap Fund-Growth Option- Direct</t>
  </si>
  <si>
    <t>Uti Mmf - Instn Growth Plan</t>
  </si>
  <si>
    <t>Uti Mmf - Instn Growth Plan -Direct</t>
  </si>
  <si>
    <t>Uti Mmf-Growth</t>
  </si>
  <si>
    <t>Uti Opportunities Fund-Growth Option</t>
  </si>
  <si>
    <t>Uti Opportunities Fund-Growth Option-Direct</t>
  </si>
  <si>
    <t>Uti Pharma &amp; Healthcare Fund-Growth Option</t>
  </si>
  <si>
    <t>Uti Pharma &amp; Healthcare Fund-Growth Option- Direct</t>
  </si>
  <si>
    <t>Uti Services Industries Fund-Growth Option</t>
  </si>
  <si>
    <t>Uti Services Industries Fund-Growth Option- Direct</t>
  </si>
  <si>
    <t>Uti Software Fund-Growth Option</t>
  </si>
  <si>
    <t>Uti Spread Fund - Growth Option</t>
  </si>
  <si>
    <t>Uti Spread Fund - Growth Option- Direct</t>
  </si>
  <si>
    <t>Uti-Dividend Yield Fund.-Growth</t>
  </si>
  <si>
    <t>Uti-Dividend Yield Fund.-Growth-Direct</t>
  </si>
  <si>
    <t>Uti-Transpotation And Logistics  Fund-Growth Option</t>
  </si>
  <si>
    <t>Uti-Transpotation And Logistics  Fund-Growth Option- Direct</t>
  </si>
  <si>
    <t/>
  </si>
  <si>
    <t>Tata Fixed Income Portfolio Fund Scheme A3 Plan A - Growth</t>
  </si>
  <si>
    <t>Tata Fixed Income Portfolio Fund Scheme B2 Plan A - Growth</t>
  </si>
  <si>
    <t>Tata Fixed Income Portfolio Fund Scheme B3 Plan A - Growth</t>
  </si>
  <si>
    <t>Tata Fixed Income Portfolio Fund Scheme C2 Plan A - Growth</t>
  </si>
  <si>
    <t>Tata Fixed Income Portfolio Fund Scheme C3 Plan A - Growth</t>
  </si>
  <si>
    <t>Tata Floater Fund - Direct Plan - Growth</t>
  </si>
  <si>
    <t>Tata Floater Fund - Plan A - Growth</t>
  </si>
  <si>
    <t>Tata Income Fund - Direct Plan - Growth</t>
  </si>
  <si>
    <t>Tata Income Fund -Plan A - Growth</t>
  </si>
  <si>
    <t>Tata Income Plus Fund - Option C Growth</t>
  </si>
  <si>
    <t>Tata Income Plus Fund B - Growth Option</t>
  </si>
  <si>
    <t>Tata Income Plus Fund Plan A - Growth</t>
  </si>
  <si>
    <t>Tata Income Plus Fund- Direct Plan- Growth</t>
  </si>
  <si>
    <t>Tata Monthly Income Fund Growth</t>
  </si>
  <si>
    <t>Tata Monthly Income Fund- Direct Plan- Growth</t>
  </si>
  <si>
    <t>Tata Retirement Savings Fund Conservative-Direct Plan Growth</t>
  </si>
  <si>
    <t>Tata Retirement Savings Fund Conservative Plan A (Growth)</t>
  </si>
  <si>
    <t>Tata Short Term Bond Fund - Direct Plan - Growth</t>
  </si>
  <si>
    <t>Tata Treasury Manager Fund Plan A -  Growth</t>
  </si>
  <si>
    <t>Tata Treasury Manager Fund Retail Investment Plan Growth</t>
  </si>
  <si>
    <t>Tata Treasury Manager Fund Super High Investment Plan Growth</t>
  </si>
  <si>
    <t>Tata Treasury Manager Fund- Direct Plan-Growth</t>
  </si>
  <si>
    <t>Taurus Dynamic Income Fund - Growth Option</t>
  </si>
  <si>
    <t>Taurus Dynamic Income Fund-Direct Plan-Growth Option</t>
  </si>
  <si>
    <t>Taurus Short Term Income Fund-Direct Plan-Growth Option</t>
  </si>
  <si>
    <t>Taurus Short Term Income Fund-Growth Option</t>
  </si>
  <si>
    <t>Taurus Ultra Short Term Bond Fund - Institutional Growth</t>
  </si>
  <si>
    <t>Taurus Ultra Short Term Bond Fund-Direct Plan-Super Inst Growth Option</t>
  </si>
  <si>
    <t>Axis Liquid Fund - Direct Plan - Growth Option</t>
  </si>
  <si>
    <t>Axis Liquid Fund - Growth Option</t>
  </si>
  <si>
    <t>Axis Liquid Fund - Retail Plan - Growth Option</t>
  </si>
  <si>
    <t>Birla Sun Life Cash Plus - Growth</t>
  </si>
  <si>
    <t>Birla Sun Life Cash Plus - Growth - Direct Plan</t>
  </si>
  <si>
    <t>Birla Sun Life Cash Plus-Institutional (Growth)</t>
  </si>
  <si>
    <t>Birla Sun Life Cash Plus-Retail (Growth)</t>
  </si>
  <si>
    <t>Pramerica Treasury Advantage Fund - Direct Plan-Growth Option</t>
  </si>
  <si>
    <t>Pramerica Treasury Advantage Fund - Growth Option</t>
  </si>
  <si>
    <t>Pramerica Ultra Short Term Bond Fund - Direct Plan-Growth Option</t>
  </si>
  <si>
    <t>Pramerica Ultra Short Term Bond Fund - Growth Option</t>
  </si>
  <si>
    <t>Principal Debt Opportunities Fund - Conservative Plan - Direct Plan - Growth Option</t>
  </si>
  <si>
    <t>Principal Debt Opportunities Fund - Conservative Plan - Growth Option</t>
  </si>
  <si>
    <t>Principal Debt Savings Fund - Retail Plan - Direct Plan -Growth Option</t>
  </si>
  <si>
    <t>Principal Debt Savings Fund - Retail Plan -Growth</t>
  </si>
  <si>
    <t>Principal Income Fund- Long Term Plan - Direct Plan - Growth Option</t>
  </si>
  <si>
    <t>Principal Income Fund- Long Term Plan - Growth Option</t>
  </si>
  <si>
    <t>Principal Income Fund - Short Term Planâ€“ Direct Plan  - Growth Option</t>
  </si>
  <si>
    <t>Principal Income Fund - Short Term Planâ€“ Growth Plan</t>
  </si>
  <si>
    <t>Reliance Dynamic Bond Fund - Direct Plan Growth Plan - Growth Option - Growth</t>
  </si>
  <si>
    <t>Reliance Dynamic Bond-Growth Plan-Growth Option</t>
  </si>
  <si>
    <t>Reliance Floating Rate Fund - Short Term Plan - Direct Plan Growth Plan - Growth Option - Growth</t>
  </si>
  <si>
    <t>Reliance Floating Rate Fund - Short Term Plan - Growth-Growth Option</t>
  </si>
  <si>
    <t>Reliance Income Fund - Direct Plan Growth Plan - Growth Option - Growth</t>
  </si>
  <si>
    <t>Reliance Income Fund - Direct Plan Growth Plan-Bonus Option - Bonus</t>
  </si>
  <si>
    <t>Reliance Income Fund - Growth Plan Bonus Option</t>
  </si>
  <si>
    <t>Reliance Income Fund - Growth Plan Growth Option</t>
  </si>
  <si>
    <t>Reliance Interval Fund Annual Interval Fund Series-I- Growth Option</t>
  </si>
  <si>
    <t>Reliance Interval Fund Annual Interval Fund Series-I-Retail Plan Growth Option</t>
  </si>
  <si>
    <t>Reliance Interval Fund-Monthly Interval Fund-Series-I- Growth Option</t>
  </si>
  <si>
    <t>Reliance Interval Fund-Monthly Interval Fund-Series-I-Institutional Plan-Growth Option</t>
  </si>
  <si>
    <t>Reliance Monthly Interval Fund - Series I - Direct Plan Growth Plan - Growth</t>
  </si>
  <si>
    <t>Reliance Interval Fund-Quarterly Interval Fund-Series-I - Growth Option</t>
  </si>
  <si>
    <t>Reliance Interval Fund-Quarterly Interval Fund-Series-I-Institutional Plan-Growth Option</t>
  </si>
  <si>
    <t>Reliance Medium Term Fund - Direct Plan Growth Plan - Growth Option - Growth</t>
  </si>
  <si>
    <t>Reliance Medium Term Fund - Growth Plan - Bonus Option</t>
  </si>
  <si>
    <t>Reliance Medium Term Fund - Growth Plan - Growth Option</t>
  </si>
  <si>
    <t>Reliance Money Manager Fund - Direct Plan Growth Plan - Growth</t>
  </si>
  <si>
    <t>Reliance Money Manager Fund - Retail Plan - Growth Option</t>
  </si>
  <si>
    <t>Reliance Money Manager Fund- Growth Option</t>
  </si>
  <si>
    <t>Reliance Monthly Income Plan - Direct Plan Growth Plan - Growth</t>
  </si>
  <si>
    <t>Reliance Monthly Income Plan-Growth Plan</t>
  </si>
  <si>
    <t>Reliance Regular Savings Fund - Debt Option - Direct Plan Growth Option - Growth</t>
  </si>
  <si>
    <t>Reliance Regular Savings Fund - Debt Option - Growth</t>
  </si>
  <si>
    <t>Reliance Regular Savings Fund - Debt Option - Institutional Growth</t>
  </si>
  <si>
    <t>Reliance Short Term Fund - Direct Plan Growth Plan - Growth</t>
  </si>
  <si>
    <t>Reliance Short Term Fund-Growth Plan</t>
  </si>
  <si>
    <t>Reliance Yearly Interval Fund - Series 1 - Direct Plan - Growth Plan - Growth Option</t>
  </si>
  <si>
    <t>Reliance Yearly Interval Fund - Series 1 - Growth Plan - Growth Option</t>
  </si>
  <si>
    <t>Reliance Yearly Interval Fund - Series 2 - Direct Plan - Growth Plan - Growth Option</t>
  </si>
  <si>
    <t>Reliance Yearly Interval Fund - Series 2 - Growth Plan - Growth Option</t>
  </si>
  <si>
    <t>Reliance Yearly Interval Fund - Series 5 - Direct Plan - Growth Plan - Growth Option</t>
  </si>
  <si>
    <t>Reliance Yearly Interval Fund - Series 5 - Growth Plan - Growth Option</t>
  </si>
  <si>
    <t>Religare Half Yearly Interval Fund - Plan A - Institutional Growth</t>
  </si>
  <si>
    <t>Religare Half Yearly Interval Fund - Plan A - Regular Growth</t>
  </si>
  <si>
    <t>Religare Quarterly Interval Fund - Plan A -Growth</t>
  </si>
  <si>
    <t>Religare Quarterly Interval Fund - Plan B -Growth</t>
  </si>
  <si>
    <t>Religare Quarterly Interval Fund - Plan C -Growth</t>
  </si>
  <si>
    <t>Religare Quarterly Interval Fund - Plan D -Growth</t>
  </si>
  <si>
    <t>Religare Quarterly Interval Fund - Plan E -Growth</t>
  </si>
  <si>
    <t>Religare Quarterly Interval Fund - Plan F -Growth</t>
  </si>
  <si>
    <t>Religare Quarterly Interval Fund - Plan G -Regular Growth</t>
  </si>
  <si>
    <t>Religare Quarterly Interval Fund Plan G - Institutional Growth</t>
  </si>
  <si>
    <t>Religare Quarterly Interval Fund Plan H - Institutional Growth</t>
  </si>
  <si>
    <t>Religare Quarterly Interval Fund Plan H - Regular Growth</t>
  </si>
  <si>
    <t>Religare Quarterly Interval Fund - Plan I -Regular Growth</t>
  </si>
  <si>
    <t>Religare Quarterly Interval Fund Plan I - Institutional Growth</t>
  </si>
  <si>
    <t>Religare Quarterly Interval Fund - Plan J -Regular Growth</t>
  </si>
  <si>
    <t>Religare Quarterly Interval Fund Plan J - Institutional Growth</t>
  </si>
  <si>
    <t>Sahara Classic Fund- Growth Option</t>
  </si>
  <si>
    <t>Sahara Classic Fund- Growth Option- Direct</t>
  </si>
  <si>
    <t>Sahara Income Fund-Growth</t>
  </si>
  <si>
    <t>Sahara Income Fund-Growth-Direct</t>
  </si>
  <si>
    <t>Kotak Bond-Deposit-Growth</t>
  </si>
  <si>
    <t>Kotak Bond-Plan A-Growth</t>
  </si>
  <si>
    <t>Kotak Bond-Plan A-Growth - Direct</t>
  </si>
  <si>
    <t>Kotak Bond Short Term Plan-(Growth)</t>
  </si>
  <si>
    <t>Kotak Bond Short Term Plan-(Growth) - Direct</t>
  </si>
  <si>
    <t>Kotak Flexi-Debt - Regular Plan - Growth</t>
  </si>
  <si>
    <t>Kotak Flexi Debt - Plan A -Growth</t>
  </si>
  <si>
    <t>NAV as on</t>
  </si>
  <si>
    <t>Lic Nomura  Mf Index Fund-Nifty-Direct Plan Growth Option</t>
  </si>
  <si>
    <t>Lic Nomura  Mf Index Fund-Nifty-Growth</t>
  </si>
  <si>
    <t>Lic Nomura Mf Balanced Fund-Direct Plan Growth Option</t>
  </si>
  <si>
    <t>Lic Nomura Mf Balanced Fund-Growth</t>
  </si>
  <si>
    <t>Lic Nomura Mf Bond Fund-Direct Plan Growth Option</t>
  </si>
  <si>
    <t>Lic Nomura Mf Bond Fund-Growth</t>
  </si>
  <si>
    <t>Lic Nomura Mf Floater Mip - Direct Plan-Growth Option</t>
  </si>
  <si>
    <t>Lic Nomura Mf Floater Mip - Growth</t>
  </si>
  <si>
    <t>Lic Nomura Mf Floating Rate Fund - Short Term Plan - Direct Plan Growth Option</t>
  </si>
  <si>
    <t>Lic Nomura Mf Floating Rate Fund - Short Term Plan-Growth</t>
  </si>
  <si>
    <t>Lic Nomura Mf Govt Securities Fund-Direct Plan Growth Option</t>
  </si>
  <si>
    <t>Lic Nomura Mf Growth Fund - Direct Plan Dividend Option</t>
  </si>
  <si>
    <t>Lic Nomura Mf Growth Fund - Direct Plan Growth Option</t>
  </si>
  <si>
    <t>Lic Nomura Mf Growth Fund - Dividend Option</t>
  </si>
  <si>
    <t>Lic Nomura Mf Growth Fund - Growth Option</t>
  </si>
  <si>
    <t>Lic Nomura Mf Income  Plus Fund - Growth Option</t>
  </si>
  <si>
    <t>Lic Nomura Mf Index Fund-Sensex-Direct Plan Growthoption</t>
  </si>
  <si>
    <t>Lic Nomura Mf Index Fund-Sensex-Growth</t>
  </si>
  <si>
    <t>Lic Nomura Mf Infrastructure Fund - Direct Plan Growth Option</t>
  </si>
  <si>
    <t>Lic Nomura Mf Infrastructure Fund - Growth Option</t>
  </si>
  <si>
    <t>Lic Nomura Mf Liquid Fund-Direct Plan-Growth Option</t>
  </si>
  <si>
    <t>Lic Nomura Mf Liquid Fund-Growth</t>
  </si>
  <si>
    <t>Lic Nomura Mf Savings Plus Fund - Direct Plan Growth Option</t>
  </si>
  <si>
    <t>Lic Nomura Mf Savings Plus Fund - Growth Option</t>
  </si>
  <si>
    <t>Lic Nomura Mf Taxplan-Direct Plan Growth Option</t>
  </si>
  <si>
    <t>Lic Nomura Mf Taxplan-Growth</t>
  </si>
  <si>
    <t>Licmf Monthly Income Plan-Direct Plan Growth Option</t>
  </si>
  <si>
    <t>Licmf Monthly Income Plan-Growth Option</t>
  </si>
  <si>
    <t>Mirae Asset India-China Consumption Fund - Direct Plan Â€“ Growth</t>
  </si>
  <si>
    <t>Mirae Asset India-China Consumption Fund Â€“ Regular Plan Â€“ Growth Option</t>
  </si>
  <si>
    <t>Mirae Asset Interval Fund Â€“ Quarterly Plan Â€“ Series Â€“ Ii Â€“ Institutional Growth</t>
  </si>
  <si>
    <t>Mirae Asset Interval Fund Â€“ Quarterly Plan Â€“ Series Â€“ Ii Â€“ Regular Growth</t>
  </si>
  <si>
    <t>Most 10 Year Gilt Fund - Growth</t>
  </si>
  <si>
    <t>Most 10 Year Gilt Fund Â€“ Direct Plan - Growth</t>
  </si>
  <si>
    <t>Ms Liquid Fund - Regular- Growth</t>
  </si>
  <si>
    <t>Oi Axa Tax Advantage Fund-Direct Plan- Growth</t>
  </si>
  <si>
    <t>Peerless Flexible Income Fund-Direct Plan-Growth Option</t>
  </si>
  <si>
    <t>Peerless Flexible Income Fund-Growth</t>
  </si>
  <si>
    <t>Peerless Income Plus Fund-Direct Plan-Growth Option</t>
  </si>
  <si>
    <t>Peerless Mf Child Plan-Direct Plan-Growth Option</t>
  </si>
  <si>
    <t>Peerless Mf Child Plan-Growth</t>
  </si>
  <si>
    <t>Peerless Ultra Short Term Fund Â€“ Direct Plan-Growth Option</t>
  </si>
  <si>
    <t>Peerless Ultra Short Term Fund Â€“ Institutional Plan-Growth</t>
  </si>
  <si>
    <t>Peerless Ultra Short Term Fund Â€“ Retail Plan-Growth</t>
  </si>
  <si>
    <t>Peerless Ultra Short Term Fund Â€“Super Institutional Plan-Growth</t>
  </si>
  <si>
    <t>Pinebridge India Equity Fund- Direct Plan- Growth Option</t>
  </si>
  <si>
    <t>Pinebridge India Equity Fund- Standard Plan- Growth Option</t>
  </si>
  <si>
    <t>Pinebridge India Liquid Fund- Direct Plan- Growth Option</t>
  </si>
  <si>
    <t>Pinebridge India Liquid Fund- Standard Plan-Growth Option</t>
  </si>
  <si>
    <t>Pinebridge India Liquid Fund-Institutional Plan-Growth Option</t>
  </si>
  <si>
    <t>Pinebridge India Liquid Fund-Retail Plan-Growth Option</t>
  </si>
  <si>
    <t>Pinebridge India Short Term Fund- Direct Plan- Growth Option</t>
  </si>
  <si>
    <t>Pinebridge India Short Term Fund- Standard Plan-Growth Option</t>
  </si>
  <si>
    <t>Pinebridge India Short Term Fund-Retail Plan-Growth Option</t>
  </si>
  <si>
    <t>Pinebridge India Total Return Bond Fund- Direct Plan- Growth Option</t>
  </si>
  <si>
    <t>Pinebridge India Total Return Bond Fund- Institutional Plan-Growth Option</t>
  </si>
  <si>
    <t>Pinebridge India Total Return Bond Fund- Retail Plan-Growth Option</t>
  </si>
  <si>
    <t>Pinebridge India Total Return Bond Fund- Standard Plan-Growth Option</t>
  </si>
  <si>
    <t>Pinebridge Infrastructure &amp; Economic Reform Fund - Institutional Plan-Growth</t>
  </si>
  <si>
    <t>Pinebridge Infrastructure &amp; Economic Reform Fund - Standard Plan-Growth</t>
  </si>
  <si>
    <t>Pinebridge Infrastructure &amp; Economic Reform Fund- Direct Plan- Growth Option</t>
  </si>
  <si>
    <t>Pinebridge World Gold Fund - Standard Plan - Growth Option</t>
  </si>
  <si>
    <t>Pinebridge World Gold Fund- Direct Plan- Growth Option</t>
  </si>
  <si>
    <t>Pramerica Short Term Floating Rate Fund - Direct Plan - Growth Option</t>
  </si>
  <si>
    <t>Pramerica Short Term Floating Rate Fund - Growth</t>
  </si>
  <si>
    <t>Principal Bank Cd Fund - Growth Option</t>
  </si>
  <si>
    <t>Principal Debt Savings Fund - Mip - Direct Plan - Growth Option</t>
  </si>
  <si>
    <t>Principal Debt Savings Fund - Mip - Growth Option</t>
  </si>
  <si>
    <t>Principal Services Industries Fund-Growth</t>
  </si>
  <si>
    <t>Quantum Equity Fund Of Funds-Growth Option</t>
  </si>
  <si>
    <t>Reliance Gold Savings Fund-Growth Plan- Growth Option</t>
  </si>
  <si>
    <t>Reliance Interval Fund-Monthly Interval Fund-Series-Ii -Growth Option</t>
  </si>
  <si>
    <t>Reliance Interval Fund-Monthly Interval Fund-Series-Ii-Institutional Plan-Growth Option</t>
  </si>
  <si>
    <t>Reliance Interval Fund-Quarterly Interval Fund Serie-Ii-Institutional Plan Growth Option</t>
  </si>
  <si>
    <t>Reliance Interval Fund-Quarterly Interval Fund Series-Ii-Growth Option</t>
  </si>
  <si>
    <t>Reliance Interval Fund-Quarterly Interval Fund-Series-Iii- Growth Option</t>
  </si>
  <si>
    <t>Reliance Interval Fund-Quarterly Interval Fund-Series-Iii-Institutional Plan-Growth Option</t>
  </si>
  <si>
    <t>Reliance Monthly Interval Fund - Series Ii - Direct Plan Growth Plan - Growth</t>
  </si>
  <si>
    <t>Reliance Nri Equity Fund - Direct Plan Growth Plan - Growth Option - Growth</t>
  </si>
  <si>
    <t>Reliance Nri Equity Fund-Growth Plan-Bonus Option</t>
  </si>
  <si>
    <t>Reliance Nri Equity Fund-Growth Plan-Growth Option</t>
  </si>
  <si>
    <t>Reliance Quarterly Interval Fund - Series Iii - Direct Plan Growth Plan - Growth</t>
  </si>
  <si>
    <t>Reliance Regular Savings Fund-Equity Option-Growth Option</t>
  </si>
  <si>
    <t>Reliance Tax Saver (Elss) Fund-Growth Plan-Growth Option</t>
  </si>
  <si>
    <t>Reliance Vision Fund-Growth Plan-Bonus Option</t>
  </si>
  <si>
    <t>Reliance Vision Fund-Growth Plan-Growth Option</t>
  </si>
  <si>
    <t>Religare Monthly Interval Fund Â€“ Plan A - Growth</t>
  </si>
  <si>
    <t>Religare Monthly Interval Fund Â€“ Plan B - Growth</t>
  </si>
  <si>
    <t>Rincipal Bank Cd Fund - Direct Plan - Growth Option</t>
  </si>
  <si>
    <t>Rincipal Growth Fund-Direct Plan - Growth Option</t>
  </si>
  <si>
    <t>Sahara Banking &amp; Financial Services Fund- Growth - Direct</t>
  </si>
  <si>
    <t>Sahara Banking &amp; Financial Services Fund- Growth Option</t>
  </si>
  <si>
    <t>Sahara Infrastructure Fund ---Fixed Pricing Option-Direct-Growth</t>
  </si>
  <si>
    <t>Sahara Infrastructure Fund ---Fixed Pricing Option-Growth Option</t>
  </si>
  <si>
    <t>Sahara Infrastructure Fund ---Variable Pricing Option-Direct-Growth</t>
  </si>
  <si>
    <t>Sahara Infrastructure Fund ---Variable Pricing Option-Growth Option</t>
  </si>
  <si>
    <t>Sahara Interval Fund Quarterly Plan-Series 1 Growth</t>
  </si>
  <si>
    <t>Sahara Interval Fund Quarterly Plan-Series 1 Growth Option - Direct</t>
  </si>
  <si>
    <t>Sahara Liquid Fund-Fixed Pricing - Direct -Growth Option</t>
  </si>
  <si>
    <t>Sahara Liquid Fund-Fixed Pricing - Growth Option</t>
  </si>
  <si>
    <t>Sahara Liquid Fund-Variable Pricing - Growth Option</t>
  </si>
  <si>
    <t>Sahara Liquid Fund-Variable Pricing -Direct - Growth Option</t>
  </si>
  <si>
    <t>Sahara Power &amp; Natural Resources Fund- Growth - Direct</t>
  </si>
  <si>
    <t>Sahara Power &amp; Natural Resources Fund- Growth Option</t>
  </si>
  <si>
    <t>Sahara Short Term Bond Fund-Growth</t>
  </si>
  <si>
    <t>Sahara Short Term Bond Fund-Growth- Direct</t>
  </si>
  <si>
    <t>Saharatax Gain-Growth</t>
  </si>
  <si>
    <t>Saharatax Gain-Growth- Direct</t>
  </si>
  <si>
    <t>Sbi  Magnum Income Fund - Fr - Savings Plus Bond - Direct Plan - Growth</t>
  </si>
  <si>
    <t>Sbi  Magnum Income Fund - Fr - Savings Plus Bond - Regular Plan - Growth</t>
  </si>
  <si>
    <t>Sbi Blue Chip Fund-Direct Plan -Growth</t>
  </si>
  <si>
    <t>Sbi Blue Chip Fund-Regular Plan Growth</t>
  </si>
  <si>
    <t>Sbi Dynamic Bond Fund - Direct Plan - Growth</t>
  </si>
  <si>
    <t>Sbi Dynamic Bond Fund - Regular Plan - Growth (Previously Magnum Nri - Ltp Upto 22/11/09)</t>
  </si>
  <si>
    <t>Sbi Edge Fund - Direct Plan - Growth</t>
  </si>
  <si>
    <t>Sbi Edge Fund - Regular Plan Growth</t>
  </si>
  <si>
    <t>Sbi Fmcg Fund - Direct Plan - Growth</t>
  </si>
  <si>
    <t>Sbi Fmcg Fund - Regular - Growth</t>
  </si>
  <si>
    <t>Sbi Gold Fund- Direct Plan - Growth</t>
  </si>
  <si>
    <t>Sbi Gold Fund Regular Plan - Growth</t>
  </si>
  <si>
    <t>Sbi Infrastructure Fund - Series I - Direct Plan - Growth</t>
  </si>
  <si>
    <t>Sbi Infrastructure Fund - Series I - Regular Plan - Growth (6/7/2007)</t>
  </si>
  <si>
    <t>Sbi It Fund - Direct Plan - Growth</t>
  </si>
  <si>
    <t>Sbi It Fund - Regular Plan - Growth</t>
  </si>
  <si>
    <t>Sbi Magnum Balanced Fund - Direct Plan - Growth</t>
  </si>
  <si>
    <t>Sbi Magnum Balanced Fund - Regular Plan -Growth</t>
  </si>
  <si>
    <t>Sbi Magnum Children Benefit Plan - Direct Plan - Growth</t>
  </si>
  <si>
    <t>Sbi Magnum Comma Fund - Direct Plan - Growth</t>
  </si>
  <si>
    <t>Sbi Magnum Comma Fund - Regular Plan - Growth</t>
  </si>
  <si>
    <t>Sbi Magnum Equity Fund - Direct Plan -Growth</t>
  </si>
  <si>
    <t>Sbi Magnum Equity Fund- Regular Plan - Growth</t>
  </si>
  <si>
    <t>Sbi Magnum Gilt Fund - Long Term - Direct Plan - Growth</t>
  </si>
  <si>
    <t>Sbi Magnum Gilt Fund - Long Term - Regular Plan - Growth</t>
  </si>
  <si>
    <t>Sbi Magnum Global Fund 94 - Direct Plan -Growth</t>
  </si>
  <si>
    <t>Sbi Magnum Global Fund 94 - Regular Plan -Growth</t>
  </si>
  <si>
    <t>Sbi Magnum Income Fund - Fr - Long Term - Direct Plan -Growth</t>
  </si>
  <si>
    <t>Sbi Magnum Income Fund - Fr - Long Term - Regular Plan - Growth</t>
  </si>
  <si>
    <t>Sbi Magnum Income Fund-Direct Plan -Growth</t>
  </si>
  <si>
    <t>Sbi Magnum Income Fund-Regular Plan-Growth</t>
  </si>
  <si>
    <t>Sbi Magnum Insta Cash Fund - Liquid Floater - Direct Plan - Growth</t>
  </si>
  <si>
    <t>Sbi Magnum Insta Cash Fund - Liquid Floater - Regular Plan - Growth</t>
  </si>
  <si>
    <t>Sbi Magnum Midcap Fund - Direct Plan - Growth</t>
  </si>
  <si>
    <t>Sbi Magnum Midcap Fund - Regular Plan - Growth</t>
  </si>
  <si>
    <t>Sbi Magnum Monthly Income Plan - Direct Plan - Growth</t>
  </si>
  <si>
    <t>Sbi Magnum Monthly Income Plan - Floater - Direct Plan - Growth</t>
  </si>
  <si>
    <t>Sbi Magnum Monthly Income Plan - Floater - Regular Plan - Growth</t>
  </si>
  <si>
    <t>Sbi Magnum Monthly Income Plan - Regular Plan - Growth</t>
  </si>
  <si>
    <t>Sbi Magnum Multicap Fund - Direct Plan - Growth Option</t>
  </si>
  <si>
    <t>Sbi Magnum Multicap Fund - Regular Plan -Growth Option</t>
  </si>
  <si>
    <t>Sbi Magnum Multiplier Plus Scheme - 93 - Regular Plan -Growth</t>
  </si>
  <si>
    <t>Sbi Magnum Multiplier Plus Scheme - 93 -Direct Plan -Growth</t>
  </si>
  <si>
    <t>Sbi Magnum Nri - Short Term Bond Plan-Growth</t>
  </si>
  <si>
    <t>Sbi Magnum Nri Flexiasset Plan-Growth</t>
  </si>
  <si>
    <t>Sbi Magnum Taxgain Scheme 1993 - Direct Plan -Growth</t>
  </si>
  <si>
    <t>Sbi Magnum Taxgain Scheme 1993 - Regular Plan- Growth</t>
  </si>
  <si>
    <t>Sbi Mglt-  Growth - Pf (Fixed Period - 1 Yr) Option</t>
  </si>
  <si>
    <t>Sbi Mglt-  Growth - Pf (Fixed Period - 2 Yrs) Option</t>
  </si>
  <si>
    <t>Sbi Mglt-  Growth - Pf (Fixed Period - 3 Yrs) Option</t>
  </si>
  <si>
    <t>Sbi Mglt-  Growth - Pf (Regular) Option</t>
  </si>
  <si>
    <t>Sbi Msfu Contra  - Direct Plan - Growth</t>
  </si>
  <si>
    <t>Sbi Msfu Contra-Regular Plan -Growth</t>
  </si>
  <si>
    <t>Sbi Msfu Emerging Businesses Fund - Direct Plan -Growth</t>
  </si>
  <si>
    <t>Sbi Msfu Emerging Businesses Fund - Regular Plan -Growth</t>
  </si>
  <si>
    <t>Sbi Msfu Pharma - Direct Plan -Growth</t>
  </si>
  <si>
    <t>Sbi Msfu Pharma - Regular Plan -Growth</t>
  </si>
  <si>
    <t>Sbi Nifty Index Fund - Direct Plan - Growth</t>
  </si>
  <si>
    <t>Sbi Nifty Index Fund - Regular Plan - Growth</t>
  </si>
  <si>
    <t>Sbi One India Fund - Growth (Previously Close Ended Upto 14/01/2010)</t>
  </si>
  <si>
    <t>Sbi Premier Liquid Fund - Direct Plan -Growth</t>
  </si>
  <si>
    <t>Idfc - Ssif - Medium Term -Regular Plan- Growth Option</t>
  </si>
  <si>
    <t>Idfc - Ssif - Short Term- Plan F Growth</t>
  </si>
  <si>
    <t>Idfc - Ssif - St - Plan C  - Growth</t>
  </si>
  <si>
    <t>Idfc - Ssif - St -Plan B - Growth</t>
  </si>
  <si>
    <t>Idfc - Ssif - St -Plan D - Growth</t>
  </si>
  <si>
    <t>Idfc  Sterling Equity Fund -Regular Plan-Growth</t>
  </si>
  <si>
    <t>Idfc  Sterling Equity Fund-Direct Plan-Growth</t>
  </si>
  <si>
    <t>Idfc  Tax Advantage  (Elss) Fund-Direct Plan-Growth</t>
  </si>
  <si>
    <t>Idfc  Tax Advantage  (Elss) Fund-Regular Plan-Growth</t>
  </si>
  <si>
    <t>Idfc  Ultra Short Term Fund-Direct Plan-Growth</t>
  </si>
  <si>
    <t>Idfc Arbitrage Fund - Plan B - Growth</t>
  </si>
  <si>
    <t>Idfc Arbitrage Plus Fund -B-Growth</t>
  </si>
  <si>
    <t>Idfc Banking Debt Fund-Direct Plan- Growth Option</t>
  </si>
  <si>
    <t>Idfc Banking Debt Fund-Regular Plan- Growth Option</t>
  </si>
  <si>
    <t>Idfc Cash Fund-Paln A-Growth</t>
  </si>
  <si>
    <t>Idfc Classic Equity Fund-Plan B- Growth</t>
  </si>
  <si>
    <t>Idfc Dynamic Bond Fund - Growth</t>
  </si>
  <si>
    <t>Idfc Dynamic Bond Fund -Regular Plan-Growth</t>
  </si>
  <si>
    <t>Idfc Equity Fund -Plan B-Growth</t>
  </si>
  <si>
    <t>Idfc Gsf - Investment Plan - Growth</t>
  </si>
  <si>
    <t>Idfc Gsf - Investment Plan -Regular Plan-Growth</t>
  </si>
  <si>
    <t>Idfc Gsf - Short Term -Plan B Growth</t>
  </si>
  <si>
    <t>Idfc Gsf - Short Term-Regular Plan- Growth</t>
  </si>
  <si>
    <t>Idfc Gsf-Provident Fund-Inst Plan B-Growth</t>
  </si>
  <si>
    <t>Idfc Gsf-Provident Fund-Regular Plan-Growth</t>
  </si>
  <si>
    <t>Idfc Imperial Equity Fund-Plan B - Growth</t>
  </si>
  <si>
    <t>Idfc Liquid Fund - Growth</t>
  </si>
  <si>
    <t>Idfc Liquid Fund  Plan D- Growth</t>
  </si>
  <si>
    <t>Idfc Liquid Fund- Plan F Growth</t>
  </si>
  <si>
    <t>Idfc Money Manager Fund Â€“ Investment Plan- Plan F Growth</t>
  </si>
  <si>
    <t>Idfc Premier Equity Fund_Plan B - Growth</t>
  </si>
  <si>
    <t>Idfc Quarterly Interval Fund  - Plan A - Retail - Growth</t>
  </si>
  <si>
    <t>Idfc Quarterly Interval Fund - Plan A - Institutional - Growth</t>
  </si>
  <si>
    <t>Idfc Ssif Â€“ Mt (Plan B)Inst- Growth Plan</t>
  </si>
  <si>
    <t>Idfc Strategic Sector (50-50) Equity Fund-Plan B - Growth</t>
  </si>
  <si>
    <t>Idfc Super Saver Income Fund- Ip-Plan F Growth</t>
  </si>
  <si>
    <t>Idfc Super Saver Income Fund- Mt-Plan F Growth</t>
  </si>
  <si>
    <t>Idfc Ultra Short Term Fund -Regular Plan- Growth</t>
  </si>
  <si>
    <t>Idfc-Money Manager Fund-Investment Plan-Growth</t>
  </si>
  <si>
    <t>Idfc-Money Manager Fund-Investment Plan-Regular Plan-Growth</t>
  </si>
  <si>
    <t>Idfc-Money Manager Fund-Treasury  Plan D-Growth</t>
  </si>
  <si>
    <t>Idfc-Money Manager Fund-Treasury Plan -Regular Plan- Growth</t>
  </si>
  <si>
    <t>Idfc-Money Manager Fund-Treasury Plan-Plan B - Growth</t>
  </si>
  <si>
    <t>Idfc-Money Manager Fund-Treasury Planplan C-Growth</t>
  </si>
  <si>
    <t>Idfc-Money Manager Fund-Treasury Plan-Plan F  Growth</t>
  </si>
  <si>
    <t>Idfc-Ssif-Investment Plan B- Growth</t>
  </si>
  <si>
    <t>Idfc-Ssif-Investment Plan C- Growth</t>
  </si>
  <si>
    <t>Iicici Prudential Corporate Bond Fund - Regular Plan -  Growth</t>
  </si>
  <si>
    <t>Iifl Dividend Opportunities Index Fund - Growth</t>
  </si>
  <si>
    <t>Iifl Dividend Opportunities Index Fund-Direct Plan - Growth</t>
  </si>
  <si>
    <t>Iifl Nifty Etf-Growth</t>
  </si>
  <si>
    <t>Ing 5 Star Multi Manager Fof Scheme - Direct Plan - Growth Option</t>
  </si>
  <si>
    <t>Ing 5 Star Multi-Manager Fof Scheme - Growth</t>
  </si>
  <si>
    <t>Ing Active Debt Multi-Manager Fof Scheme - Direct Plan - Growth Option</t>
  </si>
  <si>
    <t>Ing Active Debt Multi-Manager Fof Scheme- Growth</t>
  </si>
  <si>
    <t>Ing Asset Allocator Multi-Manager Fof Scheme - Direct Plan - Growth Option</t>
  </si>
  <si>
    <t>Ing Asset Allocator Multi-Manager Fof Scheme - Growth</t>
  </si>
  <si>
    <t>Ing Balanced Fund - Direct Plan - Growth Option</t>
  </si>
  <si>
    <t>Ing Balanced Fund-Growth Option</t>
  </si>
  <si>
    <t>Ing Core Equity Fund - Direct Plan - Growth Option</t>
  </si>
  <si>
    <t>Ing Core Equity Fund-Growth Option</t>
  </si>
  <si>
    <t>Ing Dividend Yield Fund - Direct Plan - Growth Option</t>
  </si>
  <si>
    <t>Ing Dividend Yield Fund-Growth Option</t>
  </si>
  <si>
    <t>Ing Financial Planning Fund - Aggressive Plan - Direct Plan - Growth Option</t>
  </si>
  <si>
    <t>Ing Financial Planning Fund - Aggressive Plan - Growth Option</t>
  </si>
  <si>
    <t>Ing Financial Planning Fund - Cautious Plan - Direct Plan - Growth Option</t>
  </si>
  <si>
    <t>Ing Financial Planning Fund - Cautious Plan - Growth Option</t>
  </si>
  <si>
    <t>Ing Financial Planning Fund - Conservative Plan - Direct Plan - Growth Option</t>
  </si>
  <si>
    <t>Ing Financial Planning Fund - Conservative Plan - Growth Option</t>
  </si>
  <si>
    <t>Ing Financial Planning Fund - Prudent Plan - Direct Plan - Growth Option</t>
  </si>
  <si>
    <t>Ing Financial Planning Fund - Prudent Plan - Growth Option</t>
  </si>
  <si>
    <t>Ing Gilt Fund Provident Fund - Dynamic Plan-Growth Auto Income Payout Option</t>
  </si>
  <si>
    <t>Ing Gilt Fund Provident Fund - Dynamic Plan-Growth Option</t>
  </si>
  <si>
    <t>Ing Gilt Fund- Provident Fund -Dynamic Plan - Direct Plan - Growth Auto Income Payout Option</t>
  </si>
  <si>
    <t>Ing Gilt Fund- Provident Fund -Dynamic Plan - Direct Plan - Growth Option</t>
  </si>
  <si>
    <t>Ing Global Commodities Fund - Direct Plan - Growth Option</t>
  </si>
  <si>
    <t>Ing Global Commodities Fund-Growth Option</t>
  </si>
  <si>
    <t>Ing Global Real Estate Fund - Retail Plan - Direct Plan - Growth Option</t>
  </si>
  <si>
    <t>Ing Global Real Estate Fund - Retail Plan Growth Option</t>
  </si>
  <si>
    <t>Ing Income Fund - Regular Plan - Direct Plan - Growth Option</t>
  </si>
  <si>
    <t>Ing Income Fund-Institutional Plan - Growth Option</t>
  </si>
  <si>
    <t>Ing Income Fund-Regular Plan -Growth Option</t>
  </si>
  <si>
    <t>Ing Income Growth Multi Manager Fof Scheme - 15% Equity Plan -  Direct Plan - Option A - Growth Option</t>
  </si>
  <si>
    <t>Ing Income Growth Multi Manager Fof Scheme - 15% Equity Plan - Direct Plan - Option A- Dividend Option</t>
  </si>
  <si>
    <t>Ing Income Growth Multi Manager Fof Scheme - 30% Equity Plan - Direct Plan - Option A - Dividend Option</t>
  </si>
  <si>
    <t>Ing Income Growth Multi Manager Fof Scheme - 30% Equity Plan -Direct Plan - Option A -  Growth Option</t>
  </si>
  <si>
    <t>Ing Income Growth Multi-Manager Fof Scheme Option A -15% Equity Plan-Growth</t>
  </si>
  <si>
    <t>Ing Income Growth Multi-Manager Fof Scheme-15% Equity Plan Option A-Dividend</t>
  </si>
  <si>
    <t>Ing Income Growth Multi-Manager Fof Scheme-30% Equity Plan Option A -Dividend</t>
  </si>
  <si>
    <t>Ing Income Growth Multi-Manager Fof Scheme-30% Equity Plan Option A -Growth</t>
  </si>
  <si>
    <t>Ing Large Cap Equity Fund - Direct Plan - Growth Option</t>
  </si>
  <si>
    <t>Ing Large Cap Equity Fund-Growth Option</t>
  </si>
  <si>
    <t>Ing Latin America Equity Fund - Direct Plan - Growth Option</t>
  </si>
  <si>
    <t>Ing Latin America Equity Fund - Growth Option</t>
  </si>
  <si>
    <t>Ing Liquid Fund - Super Institutional Plan - Direct Plan - Growth Option</t>
  </si>
  <si>
    <t>Ing Liquid Fund-Institutional Growth Option</t>
  </si>
  <si>
    <t>Ing Liquid Fund-Regular Growth Option</t>
  </si>
  <si>
    <t>Ing Liquid Fund-Super Institutional Growth Option</t>
  </si>
  <si>
    <t>Ing Midcap Fund - Direct Plan - Growth Option</t>
  </si>
  <si>
    <t>Ing Midcap Fund-Growth Option</t>
  </si>
  <si>
    <t>Ing Mip Fund - Direct Plan - Growth Option</t>
  </si>
  <si>
    <t>Ing Mip Fund-Growth Option</t>
  </si>
  <si>
    <t>Ing Multi Manager Equity Fund - Direct Plan - Option A -  Growth  Option</t>
  </si>
  <si>
    <t>Ing Multi Manager Equity Fund - Option A- Growth</t>
  </si>
  <si>
    <t>Ing Short Term Income Fund - Direct Plan - Growth Option</t>
  </si>
  <si>
    <t>Ing Short Term Income Fund-Growth Option</t>
  </si>
  <si>
    <t>Ing Tax Savings Fund - Direct Plan - Growth Option</t>
  </si>
  <si>
    <t>Ing Tax Savings Fund-Growth Option</t>
  </si>
  <si>
    <t>Ing Treasury Advantage Fund - Institutional Growth Option</t>
  </si>
  <si>
    <t>Ing Treasury Advantage Fund - Institutional Plan - Direct Plan - Growth Option</t>
  </si>
  <si>
    <t>Ing Treasury Advantage Fund - Regular Growth Option</t>
  </si>
  <si>
    <t>Jm Arbitrage Advantage Fund (Direct) - Growth Option</t>
  </si>
  <si>
    <t>Jm Arbitrage Advantage Fund-Growth</t>
  </si>
  <si>
    <t>Jm Balanced Fund (Direct) - Growth Option</t>
  </si>
  <si>
    <t>Jm Balanced Fund-Growth</t>
  </si>
  <si>
    <t>Jm Basic Fund - Growth Option</t>
  </si>
  <si>
    <t>Jm Basic Fund (Direct) - Growth Option</t>
  </si>
  <si>
    <t>Jm Core 11 Fund - Growth Option</t>
  </si>
  <si>
    <t>Jm Core 11 Fund (Direct)  - Growth Option</t>
  </si>
  <si>
    <t>Jm Emerging Leaders Fund-Growth</t>
  </si>
  <si>
    <t>Jm Equity Fund (Direct) - Growth Option</t>
  </si>
  <si>
    <t>Jm Equity Fund-Growth</t>
  </si>
  <si>
    <t>Jm Floater Fund - Long Term Plan - Premium Plan - Growth Option</t>
  </si>
  <si>
    <t>Jm Floater Fund - Long Term Plan - Regular Plan - Growth Option</t>
  </si>
  <si>
    <t>Jm Floater Fund - Short Term Plan-Growth Option</t>
  </si>
  <si>
    <t>Jm Floater Long Term Fund - (Direct) - Growth Option</t>
  </si>
  <si>
    <t>Jm Floater Short Term Fund (Direct) - Growth Option</t>
  </si>
  <si>
    <t>Jm G-Sec Fund - (Direct) - Growth Option</t>
  </si>
  <si>
    <t>Jm G-Sec Fund-Regular Plan- Growth Plan- Bonus Option</t>
  </si>
  <si>
    <t>Jm G-Sec Fund-Regular Plan-Growth Plan - Growth Option</t>
  </si>
  <si>
    <t>Jm High Liquidity Fund (Direct) - Growth Option</t>
  </si>
  <si>
    <t>Jm High Liquidity Fund-- Institutional Plan - Growth</t>
  </si>
  <si>
    <t>Jm High Liquidity Fund-Growth</t>
  </si>
  <si>
    <t>Jm High Liquidity Fund-Super Institutional Plan- Growth</t>
  </si>
  <si>
    <t>Jm Income Fund (Direct) - Growth Option</t>
  </si>
  <si>
    <t>Jm Income Fund-Growth Plan - Growth Option</t>
  </si>
  <si>
    <t>Jm Income Growth - Bonus Option</t>
  </si>
  <si>
    <t>Jm Mip Fund (Direct) - Growth Option</t>
  </si>
  <si>
    <t>Jm Mip Fund-Growth</t>
  </si>
  <si>
    <t>Jm Money Manager Fund - Regular Plan - Growth Option</t>
  </si>
  <si>
    <t>Jm Money Manager Fund - Regular Plan (Direct) - Growth Option</t>
  </si>
  <si>
    <t>Jm Money Manager Fund - Super Plan - Growth Plan</t>
  </si>
  <si>
    <t>Jm Money Manager Fund - Super Plan (Direct) - Growth Option</t>
  </si>
  <si>
    <t>Jm Money Manager Fund - Super Plus Plan - Growth Option</t>
  </si>
  <si>
    <t>Jm Money Manager Fund - Super Plus Plan (Direct) - Growth Option</t>
  </si>
  <si>
    <t>Jm Multi Strategy Fund - Growth Option</t>
  </si>
  <si>
    <t>Jm Multi Strategy Fund (Direct) - Growth Option</t>
  </si>
  <si>
    <t>Jm Short Term Fund (Direct) - Growth Option</t>
  </si>
  <si>
    <t>Jm Short Term Fund..-- Institutional Plan - Growth</t>
  </si>
  <si>
    <t>Jm Short Term Fund..-Growth Plan</t>
  </si>
  <si>
    <t>Jm Tax Gain Fund - Growth Option</t>
  </si>
  <si>
    <t>Jm Tax Gain Fund (Direct) - Growth Option</t>
  </si>
  <si>
    <t>Jpmorgan Asean Equity Off-Shore Fund - Direct Plan - Growth Option</t>
  </si>
  <si>
    <t>Jpmorgan Asean Equity Off-Shore Fund - Regular Plan - Growth Option</t>
  </si>
  <si>
    <t>Jpmorgan Eemea Equity Off-Shore Fund - Direct Plan - Growth Option</t>
  </si>
  <si>
    <t>Jpmorgan Eemea Equity Off-Shore Fund - Regular Plan - Growth Option</t>
  </si>
  <si>
    <t>Jpmorgan Greater China Equity Off-Shore Fund - Direct Plan - Growth Option</t>
  </si>
  <si>
    <t>Jpmorgan Greater China Equity Off-Shore Fund - Regular Plan - Growth Option</t>
  </si>
  <si>
    <t>Jpmorgan India Active Bond Fund - Direct Plan - Growth Option</t>
  </si>
  <si>
    <t>Jpmorgan India Active Bond Fund - Institutional Plan - Growth Option</t>
  </si>
  <si>
    <t>Jpmorgan India Active Bond Fund - Retail Plan - Growth Option</t>
  </si>
  <si>
    <t>Jpmorgan India Equity Fund - Direct Plan - Growth Option</t>
  </si>
  <si>
    <t>Jpmorgan India Equity Fund - Regular Plan - Growth Option</t>
  </si>
  <si>
    <t>Jpmorgan India Liquid Fund - Direct Plan - Growth Option</t>
  </si>
  <si>
    <t>Jpmorgan India Liquid Fund - Retail Plan - Growth Option</t>
  </si>
  <si>
    <t>Jpmorgan India Liquid Fund - Super Institutional Plan - Growth Option</t>
  </si>
  <si>
    <t>Jpmorgan India Short Term Income Fund - Direct Plan -  Growth Option</t>
  </si>
  <si>
    <t>Jpmorgan India Short Term Income Fund - Regular Plan - Growth Option</t>
  </si>
  <si>
    <t>Jpmorgan India Smaller Companies Fund - Direct Plan - Growth Option</t>
  </si>
  <si>
    <t>Jpmorgan India Smaller Companies Fund - Regular Plan - Growth Option</t>
  </si>
  <si>
    <t>Jpmorgan India Tax Advantage Fund - Direct Plan - Growth Option</t>
  </si>
  <si>
    <t>Jpmorgan India Tax Advantage Fund - Regular Plan - Growth Option</t>
  </si>
  <si>
    <t>Jpmorgan India Treasury Fund - Direct Plan - Growth Option</t>
  </si>
  <si>
    <t>Jpmorgan India Treasury Fund - Retail Plan - Growth Option</t>
  </si>
  <si>
    <t>Jpmorgan India Treasury Fund - Super Institutional Plan - Growth Option</t>
  </si>
  <si>
    <t>Kotak Equity-Fof-Growth</t>
  </si>
  <si>
    <t>Kotak Equity-Fof-Growth - Direct</t>
  </si>
  <si>
    <t>Kotak Gilt-Investment  Provident Fund And Trust-Growth</t>
  </si>
  <si>
    <t>Kotak Gilt-Investment  Provident Fund And Trust-Growth - Direct</t>
  </si>
  <si>
    <t>L&amp;T Cash Fund - Retail Plan - Growth Option</t>
  </si>
  <si>
    <t>L&amp;T Growth Fund- Dividend Payout</t>
  </si>
  <si>
    <t>L&amp;T India Equity And Gold Fund-Direct Plan-Growth Option</t>
  </si>
  <si>
    <t>L&amp;T India Equity And Gold Fund-Growth Option</t>
  </si>
  <si>
    <t>L&amp;T Mip Â€“ Wealth Builder Fund Â€“ Direct Plan-Growth Plan</t>
  </si>
  <si>
    <t>L&amp;T Mip Â€“ Wealth Builder Fund Â€“ Growth Option</t>
  </si>
  <si>
    <t>Lic  Nomura Mf Index Fund-Sensex Advantage-Direct Plan Growth Option</t>
  </si>
  <si>
    <t>Lic  Nomura Mf Index Fund-Sensex Advantage-Growth</t>
  </si>
  <si>
    <t>Lic Nomura  Mf Equity Fund-Direct Plan Growth Option</t>
  </si>
  <si>
    <t>Lic Nomura  Mf Equity Fund-Growth</t>
  </si>
  <si>
    <t>Lic Nomura  Mf Income  Plus Fund - Direct Plan  Growth Option</t>
  </si>
  <si>
    <t>Icici Prudential Income Plan-Institutional Option-Growth</t>
  </si>
  <si>
    <t>Icici Prudential Indo Asia Equity Fund - Direct Plan -  Growth</t>
  </si>
  <si>
    <t>Icici Prudential Indo Asia Equity Fund - Institutional Growth</t>
  </si>
  <si>
    <t>Icici Prudential Indo Asia Equity Fund - Regular Plan -  Growth</t>
  </si>
  <si>
    <t>Icici Prudential Infrastructure Fund - Direct Plan -  Growth</t>
  </si>
  <si>
    <t>Icici Prudential Infrastructure Fund - Institutional Option - I - Growth</t>
  </si>
  <si>
    <t>Icici Prudential Infrastructure Fund - Regular Plan -  Growth</t>
  </si>
  <si>
    <t>Icici Prudential Interval Fund - Annual Interval Plan I - Retail Growth</t>
  </si>
  <si>
    <t>Icici Prudential Interval Fund - Annual Interval Plan Ii - Retail Growth</t>
  </si>
  <si>
    <t>Icici Prudential Interval Fund - Annual Interval Plan Iii - Retail Growth</t>
  </si>
  <si>
    <t>Icici Prudential Interval Fund - Annual Interval Plan Iv - Retail Growth</t>
  </si>
  <si>
    <t>Icici Prudential Interval Fund - Half Yearly Interval Plan I - Institutional Growth</t>
  </si>
  <si>
    <t>Icici Prudential Interval Fund - Half Yearly Interval Plan I - Retail Growth</t>
  </si>
  <si>
    <t>Icici Prudential Interval Fund - Half Yearly Interval Plan Ii - Retail Growth</t>
  </si>
  <si>
    <t>Icici Prudential Interval Fund - Monthly Interval Plan I - Retail Growth</t>
  </si>
  <si>
    <t>Icici Prudential Interval Fund - Monthly Interval Plan Ii - Retail Growth</t>
  </si>
  <si>
    <t>Icici Prudential Interval Fund - Quarterly Interval Plan I - Retail Growth</t>
  </si>
  <si>
    <t>Icici Prudential Interval Fund - Quarterly Interval Plan Ii - Retail Growth</t>
  </si>
  <si>
    <t>Icici Prudential Interval Fund - Quarterly Interval Plan Iii - Retail Growth</t>
  </si>
  <si>
    <t>Icici Prudential Interval Fund Annual Interval Plan I - Regular Plan -  Growth</t>
  </si>
  <si>
    <t>Icici Prudential Interval Fund Annual Interval Plan Ii - Direct Plan -  Growth</t>
  </si>
  <si>
    <t>Icici Prudential Interval Fund Annual Interval Plan Ii - Regular Plan -  Growth</t>
  </si>
  <si>
    <t>Icici Prudential Interval Fund Annual Interval Plan Iii - Regular Plan -  Growth</t>
  </si>
  <si>
    <t>Icici Prudential Interval Fund Annual Interval Plan Iv - Regular Plan -  Growth</t>
  </si>
  <si>
    <t>Icici Prudential Interval Fund Half Yearly Interval Plan Ii - Regular Plan -  Growth</t>
  </si>
  <si>
    <t>Icici Prudential Interval Fund Ii - Quarterly Interval Plan A - Retail Growth</t>
  </si>
  <si>
    <t>Icici Prudential Interval Fund Ii - Quarterly Interval Plan B - Retail Growth</t>
  </si>
  <si>
    <t>Icici Prudential Interval Fund Ii - Quarterly Interval Plan C - Retail Growth</t>
  </si>
  <si>
    <t>Icici Prudential Interval Fund Ii - Quarterly Interval Plan D - Retail Growth</t>
  </si>
  <si>
    <t>Icici Prudential Interval Fund Ii - Quarterly Interval Plan E - Retail Growth</t>
  </si>
  <si>
    <t>Icici Prudential Interval Fund Ii - Quarterly Interval Plan F - Retail Growth</t>
  </si>
  <si>
    <t>Icici Prudential Interval Fund Ii Quarterly Interval - Regular Plan -  Growth</t>
  </si>
  <si>
    <t>Icici Prudential Interval Fund Ii Quarterly Interval Plan A - Regular Plan -  Growth</t>
  </si>
  <si>
    <t>Icici Prudential Interval Fund Ii Quarterly Interval Plan B - Regular Plan -  Growth</t>
  </si>
  <si>
    <t>Idfc  Government Securities Fund - Provident Fund -Direct Plan-Growth</t>
  </si>
  <si>
    <t>Idfc  Government Securities Fund - Short Term -Direct Plan-Growth</t>
  </si>
  <si>
    <t>Idfc  Imperial Equity Fund-Direct Plan-Growth</t>
  </si>
  <si>
    <t>Idfc  Imperial Equity Fund-Regular Plan-Growth</t>
  </si>
  <si>
    <t>Idfc  India Gdp Growth Fund-Direct Plan-Dividend</t>
  </si>
  <si>
    <t>Idfc  India Gdp Growth Fund-Direct Plan-Growth</t>
  </si>
  <si>
    <t>Idfc  India Gdp Growth Fund-Regular Plan-Dividend</t>
  </si>
  <si>
    <t>Idfc  India Gdp Growth Fund-Regular Plan-Growth</t>
  </si>
  <si>
    <t>Idfc  Infrastructure Fund-Direct Plan-Growth</t>
  </si>
  <si>
    <t>Idfc  Infrastructure Fund-Regular Plan-Growth</t>
  </si>
  <si>
    <t>Idfc  Money Manager Fund - Investment Plan-Direct Plan-Growth</t>
  </si>
  <si>
    <t>Idfc  Money Manager Fund - Treasury Plan -Direct Plan-Growth</t>
  </si>
  <si>
    <t>Idfc  Monthly Income Plan-Direct Plan-Growth</t>
  </si>
  <si>
    <t>Idfc  Monthly Income Plan-Regular Plan-Growth</t>
  </si>
  <si>
    <t>Idfc  Nifty Fund-Direct Plan-Growth</t>
  </si>
  <si>
    <t>Idfc  Nifty Fund-Regular Plan-Growth</t>
  </si>
  <si>
    <t>Idfc  Premier Equity Fund-Direct Plan-Growth</t>
  </si>
  <si>
    <t>Idfc  Premier Equity Fund-Regular Plan-Growth</t>
  </si>
  <si>
    <t>Idfc - Ssif - Investment Plan -Regular Plan- Growth Option</t>
  </si>
  <si>
    <t>Goldman Sachs India Equity Fund Â€“ Direct Plan -Growth Option</t>
  </si>
  <si>
    <t>Goldman Sachs Short Term Fund Â€“ Direct Plan - Growth Option</t>
  </si>
  <si>
    <t>Goldman Sachs Short Term Fund Â€“ Growth Option</t>
  </si>
  <si>
    <t>Hdfc  Long Term Advantage Fund - Growth Option</t>
  </si>
  <si>
    <t>Hdfc Arbitrage Fund -Direct Plan - Growth Option</t>
  </si>
  <si>
    <t>Hdfc Arbitrage Fund Retail Plan Growth Option</t>
  </si>
  <si>
    <t>Hdfc Arbitrage Fund Wholesale Plan Growth Option</t>
  </si>
  <si>
    <t>Hdfc Balanced Fund - Growth Option</t>
  </si>
  <si>
    <t>Hdfc Balanced Fund -Direct Plan - Growth Option</t>
  </si>
  <si>
    <t>Hdfc Capital Builder Fund - Growth Option</t>
  </si>
  <si>
    <t>Hdfc Capital Builder Fund -Direct Plan - Growth Option</t>
  </si>
  <si>
    <t>Hdfc Cash Management Fund - Call Plan-Growth Option</t>
  </si>
  <si>
    <t>Hdfc Cash Management Fund - Savings Plan-Growth Option</t>
  </si>
  <si>
    <t>Hdfc Cash Management Fund Treasury Advantage - Wholesale Plan Growth Option</t>
  </si>
  <si>
    <t>Hdfc Cash Management Fund Treasury Advantage -Retail Plan Growth Option</t>
  </si>
  <si>
    <t>Hdfc Cm Call Plan -Direct Plan - Growth Option</t>
  </si>
  <si>
    <t>Hdfc Cm Savings -Direct Plan - Growth Option</t>
  </si>
  <si>
    <t>Hdfc Cm Treasury Advantage Plan -Direct Plan - Retail Growth Option</t>
  </si>
  <si>
    <t>Hdfc Core &amp; Satellite Fund -Direct Plan - Growth Option</t>
  </si>
  <si>
    <t>Hdfc Core And Satellite Fund - Growth</t>
  </si>
  <si>
    <t>Hdfc Equity Fund - Growth Option</t>
  </si>
  <si>
    <t>Hdfc Equity Fund -Direct Plan - Growth Option</t>
  </si>
  <si>
    <t>Hdfc Floating Rate Income Fund Long -Direct Plan - Growth Option</t>
  </si>
  <si>
    <t>Hdfc Floating Rate Income Fund Short -Direct Plan - Wholesale Growth Option</t>
  </si>
  <si>
    <t>Hdfc Floating Rate Income Fund-Long Term Plan-Growth</t>
  </si>
  <si>
    <t>Hdfc Floating Rate Income Fund-Short Term Plan - Retail Option - Growth</t>
  </si>
  <si>
    <t>Hdfc Floating Rate Income Fund-Short Term Plan - Wholesale Option - Growth</t>
  </si>
  <si>
    <t>Hdfc Focused Large-Cap Fund -Direct Plan - Growth Option</t>
  </si>
  <si>
    <t>Hdfc Focused Large-Cap Fund-Growth</t>
  </si>
  <si>
    <t>Hdfc Gilt Fund Long Term Plan -Direct Plan - Growth Option</t>
  </si>
  <si>
    <t>Hdfc Gilt Fund Short Term Plan -Direct Plan - Growth Option</t>
  </si>
  <si>
    <t>Hdfc Gilt Fund-Long Term-Growth</t>
  </si>
  <si>
    <t>Hdfc Gilt Fund-Short Term-Growth</t>
  </si>
  <si>
    <t>Hdfc Gold Fund - Growth Option</t>
  </si>
  <si>
    <t>Hdfc Growth Fund - Dividend Option</t>
  </si>
  <si>
    <t>Hdfc Growth Fund - Growth Option</t>
  </si>
  <si>
    <t>Hdfc Growth Fund -Direct Plan - Dividend Option</t>
  </si>
  <si>
    <t>Hdfc Growth Fund -Direct Plan - Growth Option</t>
  </si>
  <si>
    <t>Hdfc Hif Short Term -Direct Plan - Growth Option</t>
  </si>
  <si>
    <t>Hdfc High Interest Fund - Short Term Plan-Growth Option</t>
  </si>
  <si>
    <t>Hdfc Income Fund -Direct Plan - Growth Option</t>
  </si>
  <si>
    <t>Hdfc Income Fund-Growth</t>
  </si>
  <si>
    <t>Hdfc Infrastructure Fund -Direct Plan - Growth Option</t>
  </si>
  <si>
    <t>Hdfc Infrastructure Fund-Growth Option</t>
  </si>
  <si>
    <t>Hdfc Liquid Fund -Direct Plan - Growth Option</t>
  </si>
  <si>
    <t>Hdfc Liquid Fund-Growth</t>
  </si>
  <si>
    <t>Hdfc Liquid Fund-Premium- Growth</t>
  </si>
  <si>
    <t>Hdfc Liquid Fund-Premium Plus- Growth</t>
  </si>
  <si>
    <t>Hdfc Long Term Advantage Fund -Direct Plan - Growth Option</t>
  </si>
  <si>
    <t>Hdfc Medium Term Opportunites Fund - Growth Option</t>
  </si>
  <si>
    <t>Hdfc Medium Term Opportunities Fund -Direct Plan - Growth Option</t>
  </si>
  <si>
    <t>Hdfc Mf Mip Ltp -Direct Plan - Growth Option</t>
  </si>
  <si>
    <t>Hdfc Mf Mip Stp -Direct Plan - Growth Option</t>
  </si>
  <si>
    <t>Hdfc Mf Monthly Income Plan-Long Term Plan-Growth Option</t>
  </si>
  <si>
    <t>Hdfc Mf Monthly Income Plan-Short Term Plan-Growth Option</t>
  </si>
  <si>
    <t>Hdfc Mid Cap Opportunities Fund -Direct Plan - Growth Option</t>
  </si>
  <si>
    <t>Hdfc Mid-Cap Opportunities Fund - Growth Option</t>
  </si>
  <si>
    <t>Hdfc Multiple Yield Fund - Plan 2005-Growth</t>
  </si>
  <si>
    <t>Hdfc Multiple Yield Fund -Direct Plan - Growth Option</t>
  </si>
  <si>
    <t>Hdfc Multiple Yield Fund Plan 2005-Direct Plan - Growth Option</t>
  </si>
  <si>
    <t>Hdfc Multiple Yield-Hdfc Multiple Yield - Growth</t>
  </si>
  <si>
    <t>Hdfc Premier Multicap -Direct Plan - Growth Option</t>
  </si>
  <si>
    <t>Hdfc Premier Multi-Cap Fund-Growth</t>
  </si>
  <si>
    <t>Hdfc Prudence Fund - Growth Option</t>
  </si>
  <si>
    <t>Hdfc Prudence Fund -Direct Plan - Growth Option</t>
  </si>
  <si>
    <t>Hdfc Short Term Opportunities Fund - Growth Option</t>
  </si>
  <si>
    <t>Hdfc Short Term Opportunities Fund -Direct Plan - Growth Option</t>
  </si>
  <si>
    <t>Hdfc Short Term Plan -Direct Plan - Growth Option</t>
  </si>
  <si>
    <t>Hdfc Short Term Plan-Growth</t>
  </si>
  <si>
    <t>Hdfc Taxsaver -Direct Plan - Growth Option</t>
  </si>
  <si>
    <t>Hdfc Taxsaver-Growth Plan</t>
  </si>
  <si>
    <t>Hdfc Top 200 Fund - Growth Option</t>
  </si>
  <si>
    <t>Hdfc Top 200 Fund -Direct Plan - Growth Option</t>
  </si>
  <si>
    <t>Hsbc - Emerging Market Fund - Growth Direct</t>
  </si>
  <si>
    <t>Hsbc - Small Cap Fund - Growth Direct</t>
  </si>
  <si>
    <t>Hsbc Brazil Fund - Growth Direct</t>
  </si>
  <si>
    <t>Hsbc Brazil Fund-Growth</t>
  </si>
  <si>
    <t>Hsbc Cash Fund -  Growth</t>
  </si>
  <si>
    <t>Hsbc Cash Fund -  Growth Direct</t>
  </si>
  <si>
    <t>Hsbc Cash Fund - Growth</t>
  </si>
  <si>
    <t>Hsbc Cash Fund - Inst. - Growth</t>
  </si>
  <si>
    <t>Hsbc Cash Fund - Institutional Plan - Growth</t>
  </si>
  <si>
    <t>Hsbc Cash Fund - Regular - Growth</t>
  </si>
  <si>
    <t>Hsbc Cash Fund-Regular-Growth</t>
  </si>
  <si>
    <t>Hsbc Dynamic Fund - Growth</t>
  </si>
  <si>
    <t>Hsbc Dynamic Fund-Growth Direct</t>
  </si>
  <si>
    <t>Hsbc Emerging Markets Fund - Growth</t>
  </si>
  <si>
    <t>Hsbc Equity Fund - Growth</t>
  </si>
  <si>
    <t>Hsbc Equity Fund - Growth Direct</t>
  </si>
  <si>
    <t>Hsbc Flexi Debt Fund - Growth Direct</t>
  </si>
  <si>
    <t>Hsbc Flexi Debt Fund-Growth</t>
  </si>
  <si>
    <t>Hsbc Flexi Debt Fund-Reg.Growth</t>
  </si>
  <si>
    <t>Hsbc Floating Rate Fund - Long Term - Growth</t>
  </si>
  <si>
    <t>Hsbc Floating Rate Fund - Long Term - Regular - Growth</t>
  </si>
  <si>
    <t>Hsbc Floating Rate Fund - Long Term Plan - Growth Direct</t>
  </si>
  <si>
    <t>Hsbc Floating Rate Fund - Short Term - Inst. - Growth</t>
  </si>
  <si>
    <t>Hsbc Floating Rate Fund - Short Term - Inst. Plus - Growth</t>
  </si>
  <si>
    <t>Hsbc Floating Rate Fund - Short Term - Regular - Growth</t>
  </si>
  <si>
    <t>Hsbc Gilt Fund  - Growth</t>
  </si>
  <si>
    <t>Hsbc Income Fund - Investment - Growth</t>
  </si>
  <si>
    <t>Hsbc Income Fund - Investment - Inst. - Growth</t>
  </si>
  <si>
    <t>Hsbc Income Fund - Investment Plan - Growth Direct</t>
  </si>
  <si>
    <t>Hsbc Income Fund - Short Term - Growth</t>
  </si>
  <si>
    <t>Hsbc Income Fund - Short Term - Inst. - Growth</t>
  </si>
  <si>
    <t>Hsbc Income Fund - Short Term - Inst. Plus - Growth</t>
  </si>
  <si>
    <t>Hsbc Income Fund - Short Term Plan - Growth Direct</t>
  </si>
  <si>
    <t>Hsbc India Opportunities Fund - Growth</t>
  </si>
  <si>
    <t>Hsbc India Opportunities Fund - Growth Direct</t>
  </si>
  <si>
    <t>Hsbc Midcap Equity Fund - Growth</t>
  </si>
  <si>
    <t>Hsbc Midcap Equity Fund - Growth Direct</t>
  </si>
  <si>
    <t>Hsbc Mip - Regular - Growth</t>
  </si>
  <si>
    <t>Hsbc Mip - Savings - Growth</t>
  </si>
  <si>
    <t>Hsbc Mip-Regular Plan-Growth Direct</t>
  </si>
  <si>
    <t>Hsbc Mip-Savings Plan-Growth Direct</t>
  </si>
  <si>
    <t>Hsbc Progressive Themes Fund - Growth</t>
  </si>
  <si>
    <t>Hsbc Progressive Themes Fund - Growth Direct</t>
  </si>
  <si>
    <t>Hsbc Small Cap Fund - Growth</t>
  </si>
  <si>
    <t>Hsbc Tax Saver Equity Fund - Growth</t>
  </si>
  <si>
    <t>Hsbc Tax Saver Equity Fund - Growth Direct</t>
  </si>
  <si>
    <t>Hsbc Ultra Short Term Bond Fund  - Growth</t>
  </si>
  <si>
    <t>Hsbc Ultra Short Term Bond Fund  - Regular - Growth</t>
  </si>
  <si>
    <t>Hsbc Ultra Short Term Bond Fund - Growth Direct</t>
  </si>
  <si>
    <t>Hsbc Ultra Short Term Bond Fund - Inst. Plus - Growth</t>
  </si>
  <si>
    <t>Hsbc Unique Opportunities Fund - Growth</t>
  </si>
  <si>
    <t>Hsbc Unique Opportunities Fund-Growth Direct</t>
  </si>
  <si>
    <t>Icici Prudential Aggressive - Direct Plan -  Growth</t>
  </si>
  <si>
    <t>Icici Prudential Aggressive - Regular Plan -  Growth</t>
  </si>
  <si>
    <t>Sundaram Money Fund - Bonus Option</t>
  </si>
  <si>
    <t>The summary sheet provides a snapshot of the current status of your MF holdings</t>
  </si>
  <si>
    <t>Please remember to verify your transactions before staring at the numbers here</t>
  </si>
  <si>
    <t>Type</t>
  </si>
  <si>
    <t>Current</t>
  </si>
  <si>
    <t>Total</t>
  </si>
  <si>
    <t>Observe the percentage of current equity and debt values</t>
  </si>
  <si>
    <t>If the percentages are very different from your risk appetite or</t>
  </si>
  <si>
    <t>the risk profile of your goal (depending on time frame, importance etc.)</t>
  </si>
  <si>
    <t>Then it is time to rebalance: shift from equity to debt or vice versa</t>
  </si>
  <si>
    <t>CAGR or</t>
  </si>
  <si>
    <t>Sheet</t>
  </si>
  <si>
    <t xml:space="preserve"> Name</t>
  </si>
  <si>
    <t>Fund</t>
  </si>
  <si>
    <t>Type*</t>
  </si>
  <si>
    <t>XIRR**</t>
  </si>
  <si>
    <t>** Componded annual growth rate. Double-check transaction before using this</t>
  </si>
  <si>
    <t>Mutual Funds invested in</t>
  </si>
  <si>
    <t>Yes</t>
  </si>
  <si>
    <t>No</t>
  </si>
  <si>
    <t>SIP investment amount</t>
  </si>
  <si>
    <t>Compounded annual growth rate corresponding to the SIP investments made thus far</t>
  </si>
  <si>
    <t>CAGR</t>
  </si>
  <si>
    <t>of Purchase</t>
  </si>
  <si>
    <t>Current Value</t>
  </si>
  <si>
    <t>Enter the date when the SIP was started</t>
  </si>
  <si>
    <t>Value of the investment is</t>
  </si>
  <si>
    <t>Please enter only SIP transaction that occur after</t>
  </si>
  <si>
    <t>Available units</t>
  </si>
  <si>
    <t>Total invest.</t>
  </si>
  <si>
    <t>As on (date)#</t>
  </si>
  <si>
    <t>Up to</t>
  </si>
  <si>
    <t>number of SIP installments</t>
  </si>
  <si>
    <t># this is a one-time entry. Do not change this date later</t>
  </si>
  <si>
    <t>SIP</t>
  </si>
  <si>
    <t>Installment</t>
  </si>
  <si>
    <t>The story so far!</t>
  </si>
  <si>
    <t>Latest</t>
  </si>
  <si>
    <t>inv. Amt</t>
  </si>
  <si>
    <t>Compounded annual growth rate upto the last transaction listed below*</t>
  </si>
  <si>
    <t>No of available units</t>
  </si>
  <si>
    <t>in the table.</t>
  </si>
  <si>
    <t>Is the table of transactions upto date?</t>
  </si>
  <si>
    <r>
      <t xml:space="preserve">Ensure transactions are updated and </t>
    </r>
    <r>
      <rPr>
        <i/>
        <sz val="10"/>
        <rFont val="Arial"/>
        <family val="2"/>
      </rPr>
      <t xml:space="preserve">then </t>
    </r>
    <r>
      <rPr>
        <sz val="10"/>
        <rFont val="Arial"/>
        <family val="2"/>
      </rPr>
      <t>choose 'Yes' in G22</t>
    </r>
    <r>
      <rPr>
        <sz val="10"/>
        <rFont val="Arial"/>
        <family val="2"/>
      </rPr>
      <t>cell J11</t>
    </r>
  </si>
  <si>
    <t>Total  investment made</t>
  </si>
  <si>
    <t>Pure SIP</t>
  </si>
  <si>
    <t>Mixed</t>
  </si>
  <si>
    <t xml:space="preserve">That is no lump sum investments or redemptions or </t>
  </si>
  <si>
    <t>dividends in the past or future!</t>
  </si>
  <si>
    <r>
      <rPr>
        <b/>
        <sz val="10"/>
        <rFont val="Arial"/>
        <family val="2"/>
      </rPr>
      <t>Pure SIP</t>
    </r>
    <r>
      <rPr>
        <sz val="10"/>
        <rFont val="Arial"/>
        <family val="2"/>
      </rPr>
      <t xml:space="preserve"> refers to monthly growth SIP investments only. </t>
    </r>
  </si>
  <si>
    <t>In this case you need not enter past transactions</t>
  </si>
  <si>
    <r>
      <rPr>
        <sz val="10"/>
        <rFont val="Arial"/>
        <family val="2"/>
      </rPr>
      <t>on your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total </t>
    </r>
    <r>
      <rPr>
        <sz val="10"/>
        <rFont val="Arial"/>
        <family val="2"/>
      </rPr>
      <t>investment</t>
    </r>
  </si>
  <si>
    <t>Here too past transactions need not be entered. However</t>
  </si>
  <si>
    <t>you will have to do so if you need the average return</t>
  </si>
  <si>
    <t>This includes periodic lump sum investments, SIP +</t>
  </si>
  <si>
    <t>occasional lump sum investments etc. Redemptions and dividends</t>
  </si>
  <si>
    <r>
      <t xml:space="preserve">Mixed </t>
    </r>
    <r>
      <rPr>
        <sz val="10"/>
        <rFont val="Arial"/>
        <family val="2"/>
      </rPr>
      <t>refers to any kind of MF transactions</t>
    </r>
  </si>
  <si>
    <t>can also be handled.</t>
  </si>
  <si>
    <t>The first 3 sheets are 'Pure SIPS'. The rest 7 are 'Mixed'</t>
  </si>
  <si>
    <t>\</t>
  </si>
  <si>
    <t>Pure SIP1</t>
  </si>
  <si>
    <t>Pure SIP2</t>
  </si>
  <si>
    <t>Pure SIP3</t>
  </si>
  <si>
    <t>Example sheets of 'Pure SIP and 'Mixed' transactions are provided</t>
  </si>
  <si>
    <t>For sheets MF4-MF10 CAGR/XIRR will be computed only for the</t>
  </si>
  <si>
    <t>For 'Mixed' transactions download the account statement from</t>
  </si>
  <si>
    <t xml:space="preserve">the AMC or distributor. Copy relevant data (either from PDF or </t>
  </si>
  <si>
    <t>Excel file) and paste it onto an empty Excel file.</t>
  </si>
  <si>
    <t>From there you can transfer the entries to this file</t>
  </si>
  <si>
    <t>This way you can quickly setup your MF portfolio and enter</t>
  </si>
  <si>
    <t xml:space="preserve">only future transactions. If you setup SMS alerts you can enter </t>
  </si>
  <si>
    <t>details as and when you receive them</t>
  </si>
  <si>
    <t>Refresh NAV values occasionally (after each transaction or less often!). Refresing NAV everyday and staring at returns is a stupid thing to do!</t>
  </si>
  <si>
    <t>Enable 'data connections' if using Excel 2007 and above</t>
  </si>
  <si>
    <t>Weighted return</t>
  </si>
  <si>
    <t>% in</t>
  </si>
  <si>
    <t>%*</t>
  </si>
  <si>
    <t>* only transactions entered for 'Mixed' type of funds is taken into account</t>
  </si>
  <si>
    <t>Canara Robeco Balance - Direct Plan - Quarterly Dividend</t>
  </si>
  <si>
    <t>Canara Robeco Balance - Regular Plan - Quarterly Dividend</t>
  </si>
  <si>
    <t>Reliance Regular Savings Fund - Balanced Option - Quarterly Dividend Option</t>
  </si>
  <si>
    <t>Religare Invesco Tax Plan - Direct Plan - Dividend</t>
  </si>
  <si>
    <t>Religare Invesco Tax Plan - Direct Plan - Growth</t>
  </si>
  <si>
    <t>Religare Invesco Tax Plan - Dividend</t>
  </si>
  <si>
    <t>Religare Invesco Tax Plan - Growth</t>
  </si>
  <si>
    <t>Birla Sun Life Floating Rate Fund-Long Term Plan-Direct Plan-Daily Dividend</t>
  </si>
  <si>
    <t>Birla Sun Life Floating Rate Fund-Long Term Plan-Direct Plan-Growth</t>
  </si>
  <si>
    <t>Birla Sun Life Floating Rate Fund-Long Term Plan-Direct Plan-Weekly Dividend</t>
  </si>
  <si>
    <t>Birla Sun Life Floating Rate Fund-Long Term Plan-Regular Plan-Daily Dividend</t>
  </si>
  <si>
    <t>Birla Sun Life Floating Rate Fund-Long Term Plan-Regular Plan-Growth</t>
  </si>
  <si>
    <t>Birla Sun Life Floating Rate Fund-Long Term Plan-Regular Plan-Weekly Dividend</t>
  </si>
  <si>
    <t>Birla Sun Life Floating Rate Fund-Long Term Plan-Retail Plan-Growth</t>
  </si>
  <si>
    <t>Birla Sun Life Floating Rate Fund-Long Term Plan-Retail Plan-Weekly Dividend</t>
  </si>
  <si>
    <t>Religare Invesco Gold Fund - Direct  Plan - Dividend</t>
  </si>
  <si>
    <t>Religare Invesco Gold Fund - Direct Plan- - Growth</t>
  </si>
  <si>
    <t>Religare Invesco Gold Fund - Dividend</t>
  </si>
  <si>
    <t>Religare Invesco Gold Fund - Growth</t>
  </si>
  <si>
    <t>Axis Constant Maturity 10 Year Fund - Direct Plan - Half Yearly Dividend Option</t>
  </si>
  <si>
    <t>Birla Sun Life Gilt Plus - Liquid Plan - Daily Dividend - Direct Plan</t>
  </si>
  <si>
    <t>Birla Sun Life Gilt Plus - Liquid Plan - Daily Dividend - Regular Plan</t>
  </si>
  <si>
    <t>Birla Sun Life Gilt Plus - Liquid Plan - Weekly Dividend - Direct Plan</t>
  </si>
  <si>
    <t>Birla Sun Life Gilt Plus - Liquid Plan - Weekly Dividend - Regular Plan</t>
  </si>
  <si>
    <t>Reliance Gilt Securities Fund - Direct Plan Defined Maturity Date Option - Growth</t>
  </si>
  <si>
    <t>Religare Invesco Gold Exchange Traded Fund</t>
  </si>
  <si>
    <t>Birla Sun Life Enhanced Arbitrage Fund - Dividend - Direct Plan</t>
  </si>
  <si>
    <t>Pramerica Dynamic Asset Allocation Fund - Direct Plan-Growth Option</t>
  </si>
  <si>
    <t>Pramerica Dynamic Asset Allocation Fund - Dividend Option</t>
  </si>
  <si>
    <t>Pramerica Dynamic Asset Allocation Fund - Growth Option</t>
  </si>
  <si>
    <t>Pramerica Dynamic Asset Allocation Fund- Direct Plan-Dividend Option</t>
  </si>
  <si>
    <t>Pramerica Large Cap Equity Fund - Direct Plan-Dividend Option</t>
  </si>
  <si>
    <t>Pramerica Large Cap Equity Fund - Direct Plan-Growth Option</t>
  </si>
  <si>
    <t>Pramerica Large Cap Equity Fund - Dividend Option</t>
  </si>
  <si>
    <t>Pramerica Large Cap Equity Fund - Growth Option</t>
  </si>
  <si>
    <t>Religare Invesco Infrastructure Fund - Direct Pan - Dividend Option</t>
  </si>
  <si>
    <t>Religare Invesco Infrastructure Fund - Direct Pan - Growth Option</t>
  </si>
  <si>
    <t>Religare Invesco Infrastructure Fund - Dividend Option</t>
  </si>
  <si>
    <t>Religare Invesco Infrastructure Fund - Growth Option</t>
  </si>
  <si>
    <t>Religare Invesco Arbitrage Fund - Bonus Option</t>
  </si>
  <si>
    <t>Religare Invesco Arbitrage Fund - Direct Plan - Bonus Option</t>
  </si>
  <si>
    <t>Religare Invesco Arbitrage Fund - Direct Plan - Dividend Option</t>
  </si>
  <si>
    <t>Religare Invesco Arbitrage Fund - Direct Plan - Growth Option</t>
  </si>
  <si>
    <t>Religare Invesco Arbitrage Fund - Dividend Option</t>
  </si>
  <si>
    <t>Religare Invesco Arbitrage Fund - Growth Option</t>
  </si>
  <si>
    <t>Religare Invesco Banking Fund - Direct Plan - Dividend</t>
  </si>
  <si>
    <t>Religare Invesco Banking Fund - Direct Plan - Growth</t>
  </si>
  <si>
    <t>Religare Invesco Banking Fund - Retail Dividend</t>
  </si>
  <si>
    <t>Religare Invesco Banking Fund - Retail Growth</t>
  </si>
  <si>
    <t>Religare Invesco Business Leaders Fund - Direct Plan - Dividend</t>
  </si>
  <si>
    <t>Religare Invesco Business Leaders Fund - Direct Plan - Growth</t>
  </si>
  <si>
    <t>Religare Invesco Business Leaders Fund - Dividend</t>
  </si>
  <si>
    <t>Religare Invesco Business Leaders Fund - Growth</t>
  </si>
  <si>
    <t>Religare Invesco Contra Fund - Direct Plan - Dividend</t>
  </si>
  <si>
    <t>Religare Invesco Contra Fund - Direct Plan - Growth</t>
  </si>
  <si>
    <t>Religare Invesco Contra Fund - Dividend</t>
  </si>
  <si>
    <t>Religare Invesco Contra Fund - Growth</t>
  </si>
  <si>
    <t>Religare Invesco Equity Fund - Direct Plan - Dividend</t>
  </si>
  <si>
    <t>Religare Invesco Equity Fund - Direct Plan - Growth</t>
  </si>
  <si>
    <t>Religare Invesco Equity Fund - Dividend</t>
  </si>
  <si>
    <t>Religare Invesco Equity Fund - Growth</t>
  </si>
  <si>
    <t>Religare Invesco Growth Fund - Direct Plan - Dividend</t>
  </si>
  <si>
    <t>Religare Invesco Growth Fund - Direct Plan - Growth</t>
  </si>
  <si>
    <t>Religare Invesco Growth Fund - Dividend</t>
  </si>
  <si>
    <t>Religare Invesco Growth Fund - Growth</t>
  </si>
  <si>
    <t>Religare Invesco Mid Cap Fund - Direct Plan - Dividend Option</t>
  </si>
  <si>
    <t>Religare Invesco Mid Cap Fund - Direct Plan - Growth Option</t>
  </si>
  <si>
    <t>Religare Invesco Mid Cap Fund - Dividend Option</t>
  </si>
  <si>
    <t>Religare Invesco Mid Cap Fund - Growth Option</t>
  </si>
  <si>
    <t>Sundaram Entertainment Opportunities Fund - Direct Plan - Dividend Option</t>
  </si>
  <si>
    <t>Sundaram Entertainment Opportunities Fund - Inst  Dividend</t>
  </si>
  <si>
    <t>Sundaram Entertainment Opportunities Fund - Inst  Growth</t>
  </si>
  <si>
    <t>Sundaram Entertainment Opportunities Fund - Regular Dividend</t>
  </si>
  <si>
    <t>Sundaram Entertainment Opportunities Fund - Regular Growth</t>
  </si>
  <si>
    <t>Sundaram Entertainment Opportunities Fund -Direct Plan - Growth Option</t>
  </si>
  <si>
    <t>Sundaram Financial Services Opportunities Fund - Direct Plan - Dividend Option</t>
  </si>
  <si>
    <t>Sundaram Financial Services Opportunities Fund - Direct Plan - Growth Option</t>
  </si>
  <si>
    <t>Axis Dynamic Bond Fund - Direct Plan - Half Yearly Dividend Option</t>
  </si>
  <si>
    <t>Axis Income Saver - Direct Plan - Dividend Option - Annual Dividend Option</t>
  </si>
  <si>
    <t>Axis Income Saver - Direct Plan - Half Yearly</t>
  </si>
  <si>
    <t>Baroda Pioneer Treasury Advantage Fund - Plan B (Direct) - Quarterly Dividend Option</t>
  </si>
  <si>
    <t>Birla Sun Life Short Term Fund - Dividend - Direct Plan</t>
  </si>
  <si>
    <t>Canara Robeco Income - Regular Plan - Quarterly Dividend</t>
  </si>
  <si>
    <t>Canara Robeco Income- Direct Plan - Quarterly Dividend</t>
  </si>
  <si>
    <t>Edelweiss Monthly Income Plan - Direct Plan- Dividend</t>
  </si>
  <si>
    <t>Edelweiss Monthly Income Plan - Direct Plan- Growth</t>
  </si>
  <si>
    <t>Edelweiss Short Term Income Fund - Direct Plan- Dividend Option</t>
  </si>
  <si>
    <t>Indiabulls Short Term Fund - Direct Plan - Growth Option</t>
  </si>
  <si>
    <t>Indiabulls Short Term Fund - Direct Plan - Monthly Dividend Option</t>
  </si>
  <si>
    <t>Indiabulls Short Term Fund - Direct Plan - Weekly Dividend Option</t>
  </si>
  <si>
    <t>Indiabulls Short Term Fund - Regular Plan - Growth Option</t>
  </si>
  <si>
    <t>Indiabulls Short Term Fund - Regular Plan - Monthly Dividend Option</t>
  </si>
  <si>
    <t>Indiabulls Short Term Fund - Regular Plan - Weekly Dividend Option</t>
  </si>
  <si>
    <t>Indiabulls Ultra Short Term Fund - Direct Plan - Monthly Dividend Option</t>
  </si>
  <si>
    <t>Kotak Bond-Plan A-Annual Dividend - Direct</t>
  </si>
  <si>
    <t>Kotak Quarterly Interval Plan Series 1 - Growth - Direct</t>
  </si>
  <si>
    <t>Kotak Quarterly Interval Plan Series 2 - Dividend - Direct</t>
  </si>
  <si>
    <t>Kotak Quarterly Interval Plan Series 2 - Growth - Direct</t>
  </si>
  <si>
    <t>Kotak Quarterly Interval Plan Series 5-Growth - Direct</t>
  </si>
  <si>
    <t>Kotak Quarterly Interval Plan Series 6 - Dividend - Direct</t>
  </si>
  <si>
    <t>Kotak Quarterly Interval Plan Series 6 - Growth - Direct</t>
  </si>
  <si>
    <t>Kotak Quarterly Interval Plan Series 8 - Growth - Direct</t>
  </si>
  <si>
    <t>Morgan Stanley Ultra Short Term Fund - Regular Growth</t>
  </si>
  <si>
    <t>Morgan Stanley Ultra Short Term Fund-Direct Growth</t>
  </si>
  <si>
    <t>Morgan Stanley Ultra Short Term Fund-Direct Monthly Dividend</t>
  </si>
  <si>
    <t>Morgan Stanley Ultra Short Term Fund-Direct Weekly Dividend</t>
  </si>
  <si>
    <t>Morgan Stanley Ultra Short Term Fund-Direct-Daily Dividend</t>
  </si>
  <si>
    <t>Morgan Stanley Ultra Short Term Fund-Regular Daily Dividend</t>
  </si>
  <si>
    <t>Morgan Stanley Ultra Short Term Fund-Regular Monthly Dividend</t>
  </si>
  <si>
    <t>Morgan Stanley Ultra Short Term Fund-Regular Weekly Dividend</t>
  </si>
  <si>
    <t>Pramerica Dynamic Bond Fund - Direct Plan-Quarterly Dividend Option</t>
  </si>
  <si>
    <t>Pramerica Short Term Income Fund - Direct Plan-Quarterly Dividend Option</t>
  </si>
  <si>
    <t>Reliance Floating Rate Fund-Short Term Plan -Direct Plan -Dividend Plan</t>
  </si>
  <si>
    <t>Reliance Floating Rate Fund-Short Term Plan-Dividend Plan</t>
  </si>
  <si>
    <t>Reliance Annual Interval Fund - Series I - Direct Plan Growth Plan - Growth</t>
  </si>
  <si>
    <t>Reliance Monthly Interval Fund - Series I - Direct Plan Dividend Plan - Dividend Payout Option</t>
  </si>
  <si>
    <t>Reliance Yearly Interval Fund - Series 8 - Direct Plan - Dividend Plan - Dividend Option</t>
  </si>
  <si>
    <t>Reliance Yearly Interval Fund - Series 8 - Direct Plan - Growth Plan - Growth Option</t>
  </si>
  <si>
    <t>Reliance Yearly Interval Fund - Series 8 - Dividend Plan - Dividend Option</t>
  </si>
  <si>
    <t>Reliance Yearly Interval Fund - Series 8 - Growth Plan - Growth Option</t>
  </si>
  <si>
    <t>Reliance Yearly Interval Fund - Series 9 - Direct Plan - Growth Plan - Growth Option</t>
  </si>
  <si>
    <t>Reliance Yearly Interval Fund - Series 9 - Dividend Plan - Dividend Option</t>
  </si>
  <si>
    <t>Reliance Yearly Interval Fund - Series 9 - Growth Plan - Growth Option</t>
  </si>
  <si>
    <t>Religare Invesco Active Income Fund - Bonus</t>
  </si>
  <si>
    <t>Religare Invesco Active Income Fund - Direct Plan - Bonus</t>
  </si>
  <si>
    <t>Religare Invesco Active Income Fund - Direct Plan - Discretionary Dividend</t>
  </si>
  <si>
    <t>Religare Invesco Active Income Fund - Direct Plan - Growth</t>
  </si>
  <si>
    <t>Religare Invesco Active Income Fund - Direct Plan - Quarterly Dividend</t>
  </si>
  <si>
    <t>Religare Invesco Active Income Fund - Discretionary Dividend</t>
  </si>
  <si>
    <t>Religare Invesco Active Income Fund - Growth</t>
  </si>
  <si>
    <t>Religare Invesco Active Income Fund - Plan B - Growth</t>
  </si>
  <si>
    <t>Religare Invesco Bank Debt Fund - Bonus Option</t>
  </si>
  <si>
    <t>Religare Invesco Bank Debt Fund - Daily Dividend Option</t>
  </si>
  <si>
    <t>Religare Invesco Bank Debt Fund - Direct Plan -  Daily Dividend Option</t>
  </si>
  <si>
    <t>Religare Invesco Bank Debt Fund - Direct Plan -  Growth Option</t>
  </si>
  <si>
    <t>Religare Invesco Bank Debt Fund - Direct Plan -  Monthly Dividend Option</t>
  </si>
  <si>
    <t>Religare Invesco Bank Debt Fund - Direct Plan - Bonus Option</t>
  </si>
  <si>
    <t>Religare Invesco Bank Debt Fund - Growth Option</t>
  </si>
  <si>
    <t>Religare Invesco Bank Debt Fund - Monthly Dividend Option</t>
  </si>
  <si>
    <t>Religare Invesco Credit Opportunities Fund - Bonus Option</t>
  </si>
  <si>
    <t>Religare Invesco Credit Opportunities Fund - Daily Dividend</t>
  </si>
  <si>
    <t>Religare Invesco Credit Opportunities Fund - Direct Plan - Bonus Option</t>
  </si>
  <si>
    <t>Religare Invesco Credit Opportunities Fund - Direct Plan - Daily Dividend</t>
  </si>
  <si>
    <t>Religare Invesco Credit Opportunities Fund - Direct Plan - Discretionary Dividend</t>
  </si>
  <si>
    <t>Religare Invesco Credit Opportunities Fund - Direct Plan - Growth</t>
  </si>
  <si>
    <t>Religare Invesco Credit Opportunities Fund - Direct Plan - Monthly Dividend</t>
  </si>
  <si>
    <t>Religare Invesco Credit Opportunities Fund - Discretionary Dividend</t>
  </si>
  <si>
    <t>Religare Invesco Credit Opportunities Fund - Growth</t>
  </si>
  <si>
    <t>Religare Invesco Credit Opportunities Fund - Monthly Dividend</t>
  </si>
  <si>
    <t>Religare Invesco Credit Opportunities Fund - Regular - Growth</t>
  </si>
  <si>
    <t>Religare Invesco Credit Opportunities Fund - Regular - Monthly Dividend</t>
  </si>
  <si>
    <t>Religare Invesco Credit Opportunities Fund - Regular Plan - Daily Dividend</t>
  </si>
  <si>
    <t>Religare Invesco Medium Term Bond Fund - Annual Dividend</t>
  </si>
  <si>
    <t>Religare Invesco Medium Term Bond Fund - Bonus Option</t>
  </si>
  <si>
    <t>Religare Invesco Medium Term Bond Fund - Direct Plan - Annual Dividend</t>
  </si>
  <si>
    <t>Religare Invesco Medium Term Bond Fund - Direct Plan - Bonus Option</t>
  </si>
  <si>
    <t>Religare Invesco Medium Term Bond Fund - Direct Plan - Growth</t>
  </si>
  <si>
    <t>Religare Invesco Medium Term Bond Fund - Direct Plan - Monthly Dividend</t>
  </si>
  <si>
    <t>Religare Invesco Medium Term Bond Fund - Direct Plan - Quarterly Dividend</t>
  </si>
  <si>
    <t>Religare Invesco Medium Term Bond Fund - Growth</t>
  </si>
  <si>
    <t>Religare Invesco Medium Term Bond Fund - Monthly Dividend</t>
  </si>
  <si>
    <t>Religare Invesco Medium Term Bond Fund - Quarterly Dividend</t>
  </si>
  <si>
    <t>Religare Invesco Monthly Income Plan -  Direct Plan - Monthly Dividend</t>
  </si>
  <si>
    <t>Religare Invesco Monthly Income Plan - Direct Plan - Growth Option</t>
  </si>
  <si>
    <t>Religare Invesco Monthly Income Plan - Growth Option</t>
  </si>
  <si>
    <t>Religare Invesco Monthly Income Plan - Monthly Dividend</t>
  </si>
  <si>
    <t>Religare Invesco Short Term Fund - Bonus Option</t>
  </si>
  <si>
    <t>Religare Invesco Short Term Fund - Daily Dividend</t>
  </si>
  <si>
    <t>Religare Invesco Short Term Fund - Direct Plan - Bonus Option</t>
  </si>
  <si>
    <t>Religare Invesco Short Term Fund - Direct Plan - Daily Dividend</t>
  </si>
  <si>
    <t>Religare Invesco Short Term Fund - Direct Plan - Growth</t>
  </si>
  <si>
    <t>Religare Invesco Short Term Fund - Direct Plan - Monthly Dividend</t>
  </si>
  <si>
    <t>Religare Invesco Short Term Fund - Direct Plan -Discretionary Dividend</t>
  </si>
  <si>
    <t>Religare Invesco Short Term Fund - Direct Plan -Weekly Dividend</t>
  </si>
  <si>
    <t>Religare Invesco Short Term Fund - Growth</t>
  </si>
  <si>
    <t>Religare Invesco Short Term Fund - Monthly Dividend</t>
  </si>
  <si>
    <t>Religare Invesco Short Term Fund - Plan B - Growth</t>
  </si>
  <si>
    <t>Religare Invesco Short Term Fund - Plan B - Monthly Dividend</t>
  </si>
  <si>
    <t>Religare Invesco Short Term Fund - Plan B - Weekly Dividend</t>
  </si>
  <si>
    <t>Religare Invesco Short Term Fund - Weekly Dividend</t>
  </si>
  <si>
    <t>Religare Invesco Short Term Fund- Discretionary Dividend</t>
  </si>
  <si>
    <t>Religare Invesco Short Term Fund- Plan B - Daily Dividend</t>
  </si>
  <si>
    <t>Religare Invesco Ultra Short Term Fund - Bonus</t>
  </si>
  <si>
    <t>Religare Invesco Ultra Short Term Fund - Daily Dividend</t>
  </si>
  <si>
    <t>Religare Invesco Ultra Short Term Fund - Direct Plan - Bonus</t>
  </si>
  <si>
    <t>Religare Invesco Ultra Short Term Fund - Direct Plan - Growth</t>
  </si>
  <si>
    <t>Religare Invesco Ultra Short Term Fund - Direct Plan - Monthly Dividend</t>
  </si>
  <si>
    <t>Religare Invesco Ultra Short Term Fund - Direct Plan - Weekly Dividend</t>
  </si>
  <si>
    <t>Religare Invesco Ultra Short Term Fund - Direct Plan -Daily Dividend</t>
  </si>
  <si>
    <t>Religare Invesco Ultra Short Term Fund - Growth</t>
  </si>
  <si>
    <t>Religare Invesco Ultra Short Term Fund - Monthly Dividend</t>
  </si>
  <si>
    <t>Religare Invesco Ultra Short Term Fund - Regular - Bonus</t>
  </si>
  <si>
    <t>Religare Invesco Ultra Short Term Fund - Regular - Growth</t>
  </si>
  <si>
    <t>Religare Invesco Ultra Short Term Fund - Regular - Monthly Dividend</t>
  </si>
  <si>
    <t>Religare Invesco Ultra Short Term Fund - Regular - Weekly Dividend</t>
  </si>
  <si>
    <t>Religare Invesco Ultra Short Term Fund - Regular Daily Dividend</t>
  </si>
  <si>
    <t>Religare Invesco Ultra Short Term Fund - Weekly Dividend</t>
  </si>
  <si>
    <t>Sundaram Select Debt Short Term Asset Plan - Bonus Option</t>
  </si>
  <si>
    <t>Tata Fixed Income Portfolio Fund Scheme C3 Plan A - Monthly Dividend</t>
  </si>
  <si>
    <t>Indiabulls Liquid Fund - Direct Plan - Monthly Dividend Option</t>
  </si>
  <si>
    <t>Reliance Liquidity Fund - Direct Plan Quarterly Dividend Payout Option - Dividend Payout Option</t>
  </si>
  <si>
    <t>Religare Invesco Liquid Fund - Bonus Option</t>
  </si>
  <si>
    <t>Religare Invesco Liquid Fund - Daily Dividend</t>
  </si>
  <si>
    <t>Religare Invesco Liquid Fund - Direct Plan - Bonus Option</t>
  </si>
  <si>
    <t>Religare Invesco Liquid Fund - Direct Plan - Growth</t>
  </si>
  <si>
    <t>Religare Invesco Liquid Fund - Direct Plan - Monthly Dividend</t>
  </si>
  <si>
    <t>Religare Invesco Liquid Fund - Direct Plan - Weekly Dividend</t>
  </si>
  <si>
    <t>Religare Invesco Liquid Fund - Direct Plan-  Daily Dividend</t>
  </si>
  <si>
    <t>Religare Invesco Liquid Fund - Growth</t>
  </si>
  <si>
    <t>Religare Invesco Liquid Fund - Institutional - Daily Dividend</t>
  </si>
  <si>
    <t>Religare Invesco Liquid Fund - Institutional - Growth</t>
  </si>
  <si>
    <t>Religare Invesco Liquid Fund - Institutional - Weekly Dividend</t>
  </si>
  <si>
    <t>Religare Invesco Liquid Fund - Monthly Dividend</t>
  </si>
  <si>
    <t>Religare Invesco Liquid Fund - Regular - Growth</t>
  </si>
  <si>
    <t>Religare Invesco Liquid Fund - Regular - Weekly Dividend</t>
  </si>
  <si>
    <t>Religare Invesco Liquid Fund - Weekly Dividend</t>
  </si>
  <si>
    <t>Religare Invesco Overnight Fund - Bonus Option</t>
  </si>
  <si>
    <t>Religare Invesco Overnight Fund - Daily Dividend Reinvestment</t>
  </si>
  <si>
    <t>Religare Invesco Overnight Fund - Direct Plan - Bonus Option</t>
  </si>
  <si>
    <t>Religare Invesco Overnight Fund - Direct Plan - Daily Dividend Reinvestment</t>
  </si>
  <si>
    <t>Religare Invesco Overnight Fund - Direct Plan - Growth</t>
  </si>
  <si>
    <t>Religare Invesco Overnight Fund - Growth</t>
  </si>
  <si>
    <t>Religare Invesco Nifty Exchange Traded Fund</t>
  </si>
  <si>
    <t>Dsp Blackrock Banking &amp; Psu Debt Fund - Direct Plan - Daily Dividend Reinvest</t>
  </si>
  <si>
    <t>Dsp Blackrock Banking &amp; Psu Debt Fund - Direct Plan - Dividend Payout &amp; Reinvest</t>
  </si>
  <si>
    <t>Dsp Blackrock Banking &amp; Psu Debt Fund - Direct Plan - Growth</t>
  </si>
  <si>
    <t>Dsp Blackrock Banking &amp; Psu Debt Fund - Direct Plan - Monthly Dividend Payout &amp; Reinvest</t>
  </si>
  <si>
    <t>Dsp Blackrock Banking &amp; Psu Debt Fund - Direct Plan - Quarterly Dividend Payout &amp; Reinvest</t>
  </si>
  <si>
    <t>Dsp Blackrock Banking &amp; Psu Debt Fund - Direct Plan - Weekly Dividend Payout &amp; Reinvest</t>
  </si>
  <si>
    <t>Dsp Blackrock Banking &amp; Psu Debt Fund - Regular Plan - Daily Dividend Reinvest</t>
  </si>
  <si>
    <t>Dsp Blackrock Banking &amp; Psu Debt Fund - Regular Plan - Dividend Payout &amp; Reinvest</t>
  </si>
  <si>
    <t>Dsp Blackrock Banking &amp; Psu Debt Fund - Regular Plan - Growth</t>
  </si>
  <si>
    <t>Dsp Blackrock Banking &amp; Psu Debt Fund - Regular Plan - Monthly Dividend Payout &amp; Reinvest</t>
  </si>
  <si>
    <t>Dsp Blackrock Banking &amp; Psu Debt Fund - Regular Plan - Quarterly Dividend Payout &amp; Reinvest</t>
  </si>
  <si>
    <t>Dsp Blackrock Banking &amp; Psu Debt Fund - Regular Plan - Weekly Dividend Payout &amp; Reinvest</t>
  </si>
  <si>
    <t>Dsp Blackrock Treasury Bill Fund - Direct Plan - Daily Dividend</t>
  </si>
  <si>
    <t>Dsp Blackrock Treasury Bill Fund - Regular Plan - Daily Dividend</t>
  </si>
  <si>
    <t>Dws Banking And Psu Debt Fund- Direct Plan- Quarterly Dividend</t>
  </si>
  <si>
    <t>Dws Gilt Fund - Direct Plan -  Regular Bonus</t>
  </si>
  <si>
    <t>Dws Income Advantage Fund- Inst-Div</t>
  </si>
  <si>
    <t>Dws Income Advantage Fund- Inst-Gr</t>
  </si>
  <si>
    <t>Dws Income Advantage Fund- Reg-Div</t>
  </si>
  <si>
    <t>Dws Income Advantage Fund- Reg-Gr</t>
  </si>
  <si>
    <t>Dws Insta Cash Plus Fund - Direct Plan -  Regular Bonus</t>
  </si>
  <si>
    <t>Dws Insta Cash Plus Fund-Super Institutional Plan- Annual Bonus Option</t>
  </si>
  <si>
    <t>Dws Money Plus Fund - Direct Plan - Quarterly Dividend</t>
  </si>
  <si>
    <t>Dws Premier Bond Fund - Direct Plan - Annual Dividend</t>
  </si>
  <si>
    <t>Dws Premier Bond Fund - Direct Plan - Monthly Dividend</t>
  </si>
  <si>
    <t>Dws Premier Bond Fund Regular Plan- Annual Bonus Option</t>
  </si>
  <si>
    <t>Dws Short Maturity Fund - Direct Plan - Annual Bonus Option</t>
  </si>
  <si>
    <t>Dws Short Maturity Fund - Direct Plan -Regular  Bonus</t>
  </si>
  <si>
    <t>Dws Short Maturity Plan- Regular Plan - Annual Bonus Option</t>
  </si>
  <si>
    <t>Dws Treasury Fund - Investment - Direct Plan -  Regular Bonus</t>
  </si>
  <si>
    <t>Dws Treasury Fund - Investment - Direct Plan - Quarterly Dividend</t>
  </si>
  <si>
    <t>Dws Ultra Short Term Fund - Direct Plan - Annual Bonus Option</t>
  </si>
  <si>
    <t>Dws Ultra Short Term Fund - Direct Plan - Regular Bonus</t>
  </si>
  <si>
    <t>Dws Ultra Short Term Fund-Insti Plan-Annual Bonus Option</t>
  </si>
  <si>
    <t>Hdfc High Interest Fund - Dynamic Plan - Half Yearly Dividend Option</t>
  </si>
  <si>
    <t>Hdfc High Interest Fund - Dynamic Plan -Direct Plan - Growth Option</t>
  </si>
  <si>
    <t>Hdfc High Interest Fund - Dynamic Plan -Direct Plan - Half Yearly Dividend Option</t>
  </si>
  <si>
    <t>Hdfc High Interest Fund - Dynamic Plan -Direct Plan - Quarterly Dividend Option</t>
  </si>
  <si>
    <t>Hdfc High Interest Fund - Dynamic Plan -Direct Plan - Yearly Dividend Option</t>
  </si>
  <si>
    <t>Hdfc High Interest Fund - Dynamic Plan -Quarterly Dividend Option</t>
  </si>
  <si>
    <t>Hdfc High Interest Fund - Dynamic Plan -Yearly Dividend Option</t>
  </si>
  <si>
    <t>Hdfc High Interest Fund - Dynamic Plan-Growth Option</t>
  </si>
  <si>
    <t>Hsbc Floating Rate Fund - Long Term -Dividend -Daily</t>
  </si>
  <si>
    <t>Hsbc Gilt Fund - Growth Direct</t>
  </si>
  <si>
    <t>Hsbc Gilt Fund - Weekly Dividend Direct</t>
  </si>
  <si>
    <t>Icici Prudential Banking And Psu Debt Fund - Direct Plan -  Quarterly Dividend</t>
  </si>
  <si>
    <t>Icici Prudential Blended Plan B - Direct Plan - Quarterly Dividend Option - I</t>
  </si>
  <si>
    <t>Icici Prudential Cnx 100 Etf</t>
  </si>
  <si>
    <t>Icici Prudential Dynamic Bond Fund - Regular Plan - Bonus</t>
  </si>
  <si>
    <t>Icici Prudential Exports And Other Services Fund - Direct Plan - Dividend</t>
  </si>
  <si>
    <t>Icici Prudential Exports And Other Services Fund - Direct Plan - Growth</t>
  </si>
  <si>
    <t>Icici Prudential Exports And Other Services Fund - Regular Plan - Dividend</t>
  </si>
  <si>
    <t>Icici Prudential Exports And Other Services Fund - Regular Plan - Growth</t>
  </si>
  <si>
    <t>Icici Prudential Flexible Income - Direct Plan -  Dividend Others</t>
  </si>
  <si>
    <t>Icici Prudential Flexible Income - Direct Plan - Fortnightly Dividend</t>
  </si>
  <si>
    <t>Icici Prudential Flexible Income - Direct Plan - Monthly Dividend</t>
  </si>
  <si>
    <t>Icici Prudential Flexible Income - Direct Plan - Quarterly Dividend</t>
  </si>
  <si>
    <t>Icici Prudential Flexible Income - Regular Plan - Fortnightly Dividend</t>
  </si>
  <si>
    <t>Icici Prudential Flexible Income - Regular Plan - Quarterly Dividend</t>
  </si>
  <si>
    <t>Icici Prudential Floating Rate - Direct Plan - Monthly Dividend</t>
  </si>
  <si>
    <t>Icici Prudential Floating Rate - Regular Plan - Monthly Dividend</t>
  </si>
  <si>
    <t>Icici Prudential Floating Rate - Regular Plan - Quarterly Dividend</t>
  </si>
  <si>
    <t>Icici Prudential Gilt Fund Investment Plan Pf Option - Regular Plan - Growth</t>
  </si>
  <si>
    <t>Icici Prudential Gilt Fund Treasury Plan Pf Option - Regular Plan - Growth</t>
  </si>
  <si>
    <t>Icici Prudential Global Stable Equity Fund - Direct - Dividend</t>
  </si>
  <si>
    <t>Icici Prudential Global Stable Equity Fund - Direct - Growth</t>
  </si>
  <si>
    <t>Icici Prudential Global Stable Equity Fund - Regular - Dividend</t>
  </si>
  <si>
    <t>Icici Prudential Global Stable Equity Fund - Regular - Growth</t>
  </si>
  <si>
    <t>Icici Prudential Income - Regular Plan - Bonus</t>
  </si>
  <si>
    <t>Icici Prudential Interval Fund - Series Vi - Annual Interval Plan - F - Direct Plan - Cumulative</t>
  </si>
  <si>
    <t>Icici Prudential Interval Fund - Series Vi - Annual Interval Plan - F - Regular Plan - Cumulative</t>
  </si>
  <si>
    <t>Icici Prudential Interval Fund - Series Vi - Annual Interval Plan - F - Regular Plan - Dividend</t>
  </si>
  <si>
    <t>Icici Prudential Interval Fund Annual Interval Plan I - Direct Plan -  Growth</t>
  </si>
  <si>
    <t>Icici Prudential Interval Fund Ii - Quarterly Interval Plan A - Direct Plan - Quarterly Dividend Payout</t>
  </si>
  <si>
    <t>Icici Prudential Interval Fund Ii Quarterly Interval - Direct Plan -  Growth</t>
  </si>
  <si>
    <t>Icici Prudential Interval Fund Ii Quarterly Interval Plan A - Direct Plan -  Dividend</t>
  </si>
  <si>
    <t>Icici Prudential Interval Fund Ii Quarterly Interval Plan A - Direct Plan -  Growth</t>
  </si>
  <si>
    <t>Icici Prudential Interval Fund Ii Quarterly Interval Plan A Institutional Quarterly Dividend Payout</t>
  </si>
  <si>
    <t>Icici Prudential Interval Fund Ii Quarterly Interval Plan B - Direct Plan -  Growth</t>
  </si>
  <si>
    <t>Icici Prudential Interval Fund Ii Quarterly Interval Plan C - Direct Plan -  Growth</t>
  </si>
  <si>
    <t>Icici Prudential Interval Fund Ii Quarterly Interval Plan C - Direct Plan -  Quarterly Dividend Payout</t>
  </si>
  <si>
    <t>Icici Prudential Interval Fund Ii Quarterly Interval Plan D - Direct Plan -  Dividend</t>
  </si>
  <si>
    <t>Icici Prudential Interval Fund Ii Quarterly Interval Plan F - Direct Plan -  Quarterly Dividend Payout</t>
  </si>
  <si>
    <t>Icici Prudential Interval Fund Iii Quarterly Interval - Direct Plan -  Growth</t>
  </si>
  <si>
    <t>Icici Prudential Interval Fund Monthly Interval Plan I - Direct Plan -  Growth</t>
  </si>
  <si>
    <t>Icici Prudential Interval Fund Quarterly Interval Plan 1 - Direct Plan -  Growth</t>
  </si>
  <si>
    <t>Icici Prudential Interval Fund Quarterly Interval Plan 1 Plan - Direct Plan - Quarterly Dividend Payout</t>
  </si>
  <si>
    <t>Icici Prudential Interval Fund V Monthly Interval Plan A - Direct Plan - Growth</t>
  </si>
  <si>
    <t>Icici Prudential Liquid - Direct Plan -  Annual Dividend</t>
  </si>
  <si>
    <t>Icici Prudential Liquid - Direct Plan -  Half Yearly Dividend</t>
  </si>
  <si>
    <t>Icici Prudential Long Term - Direct Plan -  Dividend</t>
  </si>
  <si>
    <t>Icici Prudential Long Term Gilt Fund - Direct Plan - Dividend</t>
  </si>
  <si>
    <t>Icici Prudential Long Term Gilt Fund - Direct Plan - Growth</t>
  </si>
  <si>
    <t>Icici Prudential Long Term Gilt Fund - Regular Plan - Dividend</t>
  </si>
  <si>
    <t>Icici Prudential Long Term Gilt Fund - Regular Plan - Growth</t>
  </si>
  <si>
    <t>Icici Prudential Mip - 25 - Direct Plan - Bonus</t>
  </si>
  <si>
    <t>Icici Prudential Short Term - Direct Plan - Bonus</t>
  </si>
  <si>
    <t>Icici Prudential Short Term - Regular Plan - Bonus</t>
  </si>
  <si>
    <t>Icici Prudential Short Term Gilt Fund - Direct Plan -  Dividend</t>
  </si>
  <si>
    <t>Icici Prudential Short Term Gilt Fund - Direct Plan -  Growth</t>
  </si>
  <si>
    <t>Icici Prudential Short Term Gilt Fund - Direct Plan -  Half Yearly Dividend</t>
  </si>
  <si>
    <t>Icici Prudential Short Term Gilt Fund - Regular Plan -  Dividend</t>
  </si>
  <si>
    <t>Icici Prudential Short Term Gilt Fund - Regular Plan -  Growth</t>
  </si>
  <si>
    <t>Icici Prudential Short Term Gilt Fund - Regular Plan -  Half Yearly Dividend</t>
  </si>
  <si>
    <t>Icici Prudential Us Bluechip Equity Fund - Regular Plan - Dividend</t>
  </si>
  <si>
    <t>Icici Prudential Us Bluechip Equity Fund - Regular Plan - Growth</t>
  </si>
  <si>
    <t>Idbi Tax Saving Fund- Dividend Direct</t>
  </si>
  <si>
    <t>Idbi Tax Saving Fund- Dividend Regular</t>
  </si>
  <si>
    <t>Idbi Tax Saving Fund- Growth Direct</t>
  </si>
  <si>
    <t>Idbi Tax Saving Fund- Growth Regular</t>
  </si>
  <si>
    <t>Idfc   Super Saver Income Fund - Medium Term Plan-Direct Plan-Daily Dividend</t>
  </si>
  <si>
    <t>Idfc  Dynamic Bond Fund-Direct Plan-Half Yearly Dividend</t>
  </si>
  <si>
    <t>Idfc  Dynamic Bond Fund-Regular Plan-Half Yearly Dividend</t>
  </si>
  <si>
    <t>Idfc Cash Fund -Direct Plan -Periodic Dividend</t>
  </si>
  <si>
    <t>Iifl Dynamic Bond Fund - Regular Plan - Growth Option</t>
  </si>
  <si>
    <t>Iifl Dynamic Bond Fund Direct Plan Growth</t>
  </si>
  <si>
    <t>Iifl Dynamic Bond Fund Direct Plan Half Yearly Dividend</t>
  </si>
  <si>
    <t>Iifl Dynamic Bond Fund Direct Plan Monthly Dividend</t>
  </si>
  <si>
    <t>Iifl Dynamic Bond Fund Regular Plan Bonus</t>
  </si>
  <si>
    <t>Iifl Dynamic Bond Fund Regular Plan Half Yearly Dividend</t>
  </si>
  <si>
    <t>Iifl Dynamic Bond Fund Regular Plan Monthly Dividend</t>
  </si>
  <si>
    <t>Iifl Dynamic Bond Fund Regular Plan Quarterly Dividend</t>
  </si>
  <si>
    <t>Iifl Short Term Income Fund Direct Plan  Growth Option</t>
  </si>
  <si>
    <t>Iifl Short Term Income Fund Regular Plan  Half Yearly Dividend</t>
  </si>
  <si>
    <t>Iifl Short Term Income Fund Regular Plan Growth Option</t>
  </si>
  <si>
    <t>Iifl Short Term Income Fund Regular Plan Monthly Dividend</t>
  </si>
  <si>
    <t>Jpmorgan India Banking And Psu Debt Fund - Direct Plan - Growth Option</t>
  </si>
  <si>
    <t>Jpmorgan India Banking And Psu Debt Fund - Direct Plan - Monthly Dividend Option</t>
  </si>
  <si>
    <t>Jpmorgan India Banking And Psu Debt Fund - Direct Plan - Weekly Dividend Option</t>
  </si>
  <si>
    <t>Jpmorgan India Banking And Psu Debt Fund - Regular Plan - Dividend Option</t>
  </si>
  <si>
    <t>Jpmorgan India Banking And Psu Debt Fund - Regular Plan - Fortnightly Dividend Option</t>
  </si>
  <si>
    <t>Jpmorgan India Banking And Psu Debt Fund - Regular Plan - Growth Option</t>
  </si>
  <si>
    <t>Jpmorgan India Banking And Psu Debt Fund - Regular Plan - Weekly Dividend Option</t>
  </si>
  <si>
    <t>Jpmorgan India Liquid Fund - Direct Plan - Fortnightly Dividend Option</t>
  </si>
  <si>
    <t>Jpmorgan India Treasury Fund - Direct Plan - Monthly Dividend Option</t>
  </si>
  <si>
    <t>Jpmorgan Us Value Equity Offshore Fund - Direct Plan - Growth Option</t>
  </si>
  <si>
    <t>Jpmorgan Us Value Equity Offshore Fund - Regular Plan - Growth Option</t>
  </si>
  <si>
    <t>Kotak Banking And Psu Debt - Annual Dividend</t>
  </si>
  <si>
    <t>Kotak Banking And Psu Debt - Daily Dividend Reinvestment</t>
  </si>
  <si>
    <t>Kotak Banking And Psu Debt - Direct Daily Dividend Reinvestment</t>
  </si>
  <si>
    <t>Kotak Banking And Psu Debt - Growth</t>
  </si>
  <si>
    <t>Kotak Banking And Psu Debt - Monthly Dividend</t>
  </si>
  <si>
    <t>Kotak Banking And Psu Debt Direct - Annual Dividend</t>
  </si>
  <si>
    <t>Kotak Banking And Psu Debt Direct - Growth</t>
  </si>
  <si>
    <t>Kotak Banking And Psu Debt Direct - Monthly Dividend</t>
  </si>
  <si>
    <t>Lic Nomura Mf Floater Mip - Direct Plan-Monthly Option</t>
  </si>
  <si>
    <t>Most Focused 25 Fund- Direct Plan Dividend Option</t>
  </si>
  <si>
    <t>Most Focused 25 Fund- Direct Plan Growth Option</t>
  </si>
  <si>
    <t>Most Focused 25 Fund- Regular Plan Dividend Option</t>
  </si>
  <si>
    <t>Most Focused 25 Fund- Regular Plan Growth Option</t>
  </si>
  <si>
    <t>Most Ultra Short Term Bond Fund-Direct Plan- Growth</t>
  </si>
  <si>
    <t>Most Ultra Short Term Bond Fund-Direct Plan-Daily Dividend Option</t>
  </si>
  <si>
    <t>Most Ultra Short Term Bond Fund-Direct Plan-Monthly Dividend Option</t>
  </si>
  <si>
    <t>Most Ultra Short Term Bond Fund-Regular Plan- Growth</t>
  </si>
  <si>
    <t>Most Ultra Short Term Bond Fund-Regular Plan-Daily Dividend Option</t>
  </si>
  <si>
    <t>Most Ultra Short Term Bond Fund-Regular Plan-Monthly Dividend Payout</t>
  </si>
  <si>
    <t>Most Ultra Short Term Bond Fund-Regular Plan-Quarterly Dividend Payout</t>
  </si>
  <si>
    <t>Most Ultra Short Term Bond Fund-Regular Plan-Weekly Dividend Option</t>
  </si>
  <si>
    <t>Ppfas Long Term Value Fund - Direct Plan - Growth</t>
  </si>
  <si>
    <t>Ppfas Long Term Value Fund - Regular Plan - Growth</t>
  </si>
  <si>
    <t>Reliance Quarterly Interval Fund - Series Ii - Direct Plan Growth Plan - Growth</t>
  </si>
  <si>
    <t>Religare Invesco Active Income Fund - Annualdividend</t>
  </si>
  <si>
    <t>Religare Invesco Active Income Fund - Direct Plan - Annualdividend</t>
  </si>
  <si>
    <t>Religare Invesco Active Income Fund - Direct Plan - Monthlydividend</t>
  </si>
  <si>
    <t>Religare Invesco Active Income Fund - Monthlydividend</t>
  </si>
  <si>
    <t>Religare Invesco Active Income Fund - Plan B - Monthlydividend</t>
  </si>
  <si>
    <t>Religare Invesco Active Income Fund - Plan B - Quarterlydividend</t>
  </si>
  <si>
    <t>Religare Invesco Active Income Fund - Quarterlydividend</t>
  </si>
  <si>
    <t>Religare Invesco Agile Fund - Direct Plan - Dividend Option</t>
  </si>
  <si>
    <t>Religare Invesco Agile Fund - Direct Plan - Growth Option</t>
  </si>
  <si>
    <t>Religare Invesco Agile Fund - Dividend Option</t>
  </si>
  <si>
    <t>Religare Invesco Agile Fund - Growth Option</t>
  </si>
  <si>
    <t>Religare Invesco Fixed Maturity Plan - Series Xviii - Plan E (374 Days) - Direct - Growth Option</t>
  </si>
  <si>
    <t>Religare Invesco Fixed Maturity Plan - Series Xviii - Plan E (374 Days) - Dividend Payout Option</t>
  </si>
  <si>
    <t>Religare Invesco Fixed Maturity Plan - Series Xviii - Plan E (374 Days) - Growth Option</t>
  </si>
  <si>
    <t>Religare Invesco Gilt Fund - Long Duration Plan - Annual Dividend</t>
  </si>
  <si>
    <t>Religare Invesco Gilt Fund - Long Duration Plan - Bonus Option</t>
  </si>
  <si>
    <t>Religare Invesco Gilt Fund - Long Duration Plan - Direct  Plan - Growth</t>
  </si>
  <si>
    <t>Religare Invesco Gilt Fund - Long Duration Plan - Direct Plan - Annual Dividend</t>
  </si>
  <si>
    <t>Religare Invesco Gilt Fund - Long Duration Plan - Direct Plan - Bonus Option</t>
  </si>
  <si>
    <t>Religare Invesco Gilt Fund - Long Duration Plan - Direct Plan - Monthly Dividend</t>
  </si>
  <si>
    <t>Religare Invesco Gilt Fund - Long Duration Plan - Direct Plan - Quarterly Dividend</t>
  </si>
  <si>
    <t>Religare Invesco Gilt Fund - Long Duration Plan - Growth</t>
  </si>
  <si>
    <t>Religare Invesco Gilt Fund - Long Duration Plan - Institutional - Monthlydividend</t>
  </si>
  <si>
    <t>Religare Invesco Gilt Fund - Long Duration Plan - Institutional-Growth</t>
  </si>
  <si>
    <t>Religare Invesco Gilt Fund - Long Duration Plan - Monthly Dividend</t>
  </si>
  <si>
    <t>Religare Invesco Gilt Fund - Long Duration Plan - Quarterly Dividend</t>
  </si>
  <si>
    <t>Religare Invesco Gilt Fund - Short Duration Plan - Bonus Option</t>
  </si>
  <si>
    <t>Religare Invesco Gilt Fund - Short Duration Plan - Direct Plan - Bonus Option</t>
  </si>
  <si>
    <t>Religare Invesco Gilt Fund - Short Duration Plan - Direct Plan - Growth</t>
  </si>
  <si>
    <t>Religare Invesco Gilt Fund - Short Duration Plan - Direct Plan - Monthly Dividend</t>
  </si>
  <si>
    <t>Religare Invesco Gilt Fund - Short Duration Plan - Direct Plan - Weekly Dividend</t>
  </si>
  <si>
    <t>Religare Invesco Gilt Fund - Short Duration Plan - Growth</t>
  </si>
  <si>
    <t>Religare Invesco Gilt Fund - Short Duration Plan - Institutional - Growth</t>
  </si>
  <si>
    <t>Religare Invesco Gilt Fund - Short Duration Plan - Institutional - Weekly Dividend</t>
  </si>
  <si>
    <t>Religare Invesco Gilt Fund - Short Duration Plan - Monthly Dividend</t>
  </si>
  <si>
    <t>Religare Invesco Gilt Fund - Short Duration Plan - Weekly Dividend</t>
  </si>
  <si>
    <t>Religare Invesco Mid N Small Cap Fund - Direct Plan - Dividend Option</t>
  </si>
  <si>
    <t>Religare Invesco Mid N Small Cap Fund - Direct Plan - Growth Option</t>
  </si>
  <si>
    <t>Religare Invesco Mid N Small Cap Fund - Dividend Option</t>
  </si>
  <si>
    <t>Religare Invesco Mid N Small Cap Fund - Growth Option</t>
  </si>
  <si>
    <t>Religare Invesco Monthly Income Plan (Mip) Plus - Direct Plan  - Growth</t>
  </si>
  <si>
    <t>Religare Invesco Monthly Income Plan (Mip) Plus - Direct Plan - Monthly Dividend</t>
  </si>
  <si>
    <t>Religare Invesco Monthly Income Plan (Mip) Plus - Growth</t>
  </si>
  <si>
    <t>Religare Invesco Monthly Income Plan (Mip) Plus - Monthly Dividend</t>
  </si>
  <si>
    <t>Religare Invesco Psu Equity Fund - Direct Plan - Dividend</t>
  </si>
  <si>
    <t>Religare Invesco Psu Equity Fund - Direct Plan - Growth</t>
  </si>
  <si>
    <t>Religare Invesco Psu Equity Fund - Dividend</t>
  </si>
  <si>
    <t>Religare Invesco Psu Equity Fund - Growth</t>
  </si>
  <si>
    <t>Religare Invesco Ultra Short Term Fund - Direct Plan - Discretionary Dividend Option</t>
  </si>
  <si>
    <t>Religare Invesco Ultra Short Term Fund - Discretionary Dividend Option</t>
  </si>
  <si>
    <t>Uti - G-Sec Fund-Stp Daily Div Option - Direct</t>
  </si>
  <si>
    <t>Uti - G-Sec Fund-Stp Periodic Div Option</t>
  </si>
  <si>
    <t>Uti - G-Sec Fund-Stp Periodic Div Option - Direct</t>
  </si>
  <si>
    <t>Uti Income Opportunities Fund  - Dividend Option</t>
  </si>
  <si>
    <t>Uti Income Opportunities Fund  - Dividend Option-Direct</t>
  </si>
  <si>
    <t>Uti Income Opportunities Fund  - Growth Option</t>
  </si>
  <si>
    <t>Uti Income Opportunities Fund  - Growth Option-Direct</t>
  </si>
  <si>
    <t>IF CAGR for MFs 4 to 10</t>
  </si>
  <si>
    <t>show an error/0%/something absurd</t>
  </si>
  <si>
    <t>Guess for CAGR</t>
  </si>
  <si>
    <t>*** Use if the XIRR/CAGR values for MFs 4-10 show an error or 0% or something absurd.</t>
  </si>
  <si>
    <r>
      <t xml:space="preserve">Note: </t>
    </r>
    <r>
      <rPr>
        <sz val="10"/>
        <rFont val="Arial"/>
        <family val="2"/>
      </rPr>
      <t xml:space="preserve"> If value of the fund is lower than amount invested (provided all dividends are accounted for properly)</t>
    </r>
  </si>
  <si>
    <t>CAGR/XIRR may not be reliable!</t>
  </si>
  <si>
    <t>or XIRR***</t>
  </si>
  <si>
    <t>For dividends enter rate of dividend (eg. Rs. 2 per unit)  as the NAV applicable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</si>
</sst>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[$-F800]dddd\,\ mmmm\ dd\,\ yyyy"/>
    <numFmt numFmtId="166" formatCode="0.000"/>
    <numFmt numFmtId="168" formatCode="_(* #,##0_);_(* \(#,##0\);_(* &quot;-&quot;??_);_(@_)"/>
    <numFmt numFmtId="169" formatCode="m/d/yy;@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2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0" borderId="1" xfId="0" applyFont="1" applyBorder="1"/>
    <xf numFmtId="4" fontId="0" fillId="6" borderId="1" xfId="0" applyNumberFormat="1" applyFill="1" applyBorder="1" applyAlignment="1"/>
    <xf numFmtId="0" fontId="0" fillId="6" borderId="0" xfId="0" applyFill="1" applyBorder="1"/>
    <xf numFmtId="0" fontId="0" fillId="6" borderId="0" xfId="0" applyFill="1"/>
    <xf numFmtId="0" fontId="0" fillId="6" borderId="1" xfId="0" applyFill="1" applyBorder="1"/>
    <xf numFmtId="0" fontId="7" fillId="4" borderId="2" xfId="0" applyFont="1" applyFill="1" applyBorder="1"/>
    <xf numFmtId="1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66" fontId="0" fillId="0" borderId="1" xfId="0" applyNumberFormat="1" applyBorder="1"/>
    <xf numFmtId="2" fontId="0" fillId="0" borderId="1" xfId="0" applyNumberFormat="1" applyBorder="1"/>
    <xf numFmtId="0" fontId="7" fillId="7" borderId="3" xfId="0" applyFont="1" applyFill="1" applyBorder="1"/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7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5" fontId="7" fillId="7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0" xfId="0" applyFont="1" applyFill="1" applyBorder="1"/>
    <xf numFmtId="9" fontId="4" fillId="6" borderId="0" xfId="2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1" xfId="0" applyFont="1" applyFill="1" applyBorder="1"/>
    <xf numFmtId="0" fontId="4" fillId="4" borderId="1" xfId="0" applyFont="1" applyFill="1" applyBorder="1"/>
    <xf numFmtId="0" fontId="0" fillId="0" borderId="4" xfId="0" applyBorder="1"/>
    <xf numFmtId="0" fontId="0" fillId="8" borderId="1" xfId="0" applyFill="1" applyBorder="1"/>
    <xf numFmtId="14" fontId="0" fillId="0" borderId="0" xfId="0" applyNumberFormat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7" fillId="0" borderId="0" xfId="0" applyFont="1" applyAlignment="1"/>
    <xf numFmtId="0" fontId="4" fillId="0" borderId="0" xfId="0" applyFont="1" applyFill="1" applyBorder="1"/>
    <xf numFmtId="0" fontId="7" fillId="0" borderId="0" xfId="0" applyFont="1" applyFill="1" applyBorder="1" applyAlignment="1"/>
    <xf numFmtId="0" fontId="0" fillId="0" borderId="0" xfId="0" quotePrefix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9" fontId="4" fillId="9" borderId="1" xfId="2" applyFon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8" fontId="3" fillId="9" borderId="1" xfId="1" applyNumberFormat="1" applyFont="1" applyFill="1" applyBorder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/>
    <xf numFmtId="0" fontId="0" fillId="0" borderId="0" xfId="0" applyFill="1" applyBorder="1" applyAlignment="1">
      <alignment horizontal="center"/>
    </xf>
    <xf numFmtId="168" fontId="0" fillId="0" borderId="1" xfId="1" applyNumberFormat="1" applyFont="1" applyBorder="1" applyAlignment="1"/>
    <xf numFmtId="168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4" xfId="0" applyBorder="1" applyAlignment="1">
      <alignment horizontal="center"/>
    </xf>
    <xf numFmtId="169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168" fontId="1" fillId="9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4" borderId="0" xfId="0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/>
    <xf numFmtId="14" fontId="4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12" borderId="1" xfId="0" applyFont="1" applyFill="1" applyBorder="1" applyAlignment="1">
      <alignment horizontal="left"/>
    </xf>
    <xf numFmtId="0" fontId="0" fillId="12" borderId="1" xfId="0" applyFill="1" applyBorder="1"/>
    <xf numFmtId="0" fontId="1" fillId="12" borderId="1" xfId="0" applyFont="1" applyFill="1" applyBorder="1"/>
    <xf numFmtId="0" fontId="1" fillId="0" borderId="0" xfId="0" applyFont="1" applyFill="1"/>
    <xf numFmtId="0" fontId="4" fillId="12" borderId="1" xfId="0" applyFont="1" applyFill="1" applyBorder="1"/>
    <xf numFmtId="0" fontId="4" fillId="4" borderId="3" xfId="0" applyFont="1" applyFill="1" applyBorder="1"/>
    <xf numFmtId="0" fontId="0" fillId="12" borderId="4" xfId="0" applyFill="1" applyBorder="1"/>
    <xf numFmtId="0" fontId="1" fillId="12" borderId="1" xfId="0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12" borderId="3" xfId="0" applyFill="1" applyBorder="1"/>
    <xf numFmtId="0" fontId="1" fillId="0" borderId="3" xfId="0" applyFont="1" applyFill="1" applyBorder="1"/>
    <xf numFmtId="0" fontId="4" fillId="0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12" borderId="5" xfId="0" applyFont="1" applyFill="1" applyBorder="1"/>
    <xf numFmtId="0" fontId="4" fillId="12" borderId="18" xfId="0" applyFont="1" applyFill="1" applyBorder="1"/>
    <xf numFmtId="9" fontId="4" fillId="12" borderId="18" xfId="2" applyFont="1" applyFill="1" applyBorder="1" applyAlignment="1">
      <alignment horizontal="center"/>
    </xf>
    <xf numFmtId="0" fontId="7" fillId="12" borderId="18" xfId="0" applyFont="1" applyFill="1" applyBorder="1"/>
    <xf numFmtId="0" fontId="0" fillId="12" borderId="18" xfId="0" applyFill="1" applyBorder="1"/>
    <xf numFmtId="0" fontId="1" fillId="12" borderId="7" xfId="0" applyFont="1" applyFill="1" applyBorder="1"/>
    <xf numFmtId="0" fontId="0" fillId="12" borderId="8" xfId="0" applyFill="1" applyBorder="1"/>
    <xf numFmtId="0" fontId="4" fillId="5" borderId="17" xfId="0" applyFont="1" applyFill="1" applyBorder="1" applyAlignment="1">
      <alignment horizontal="center"/>
    </xf>
    <xf numFmtId="10" fontId="4" fillId="9" borderId="12" xfId="2" applyNumberFormat="1" applyFont="1" applyFill="1" applyBorder="1" applyAlignment="1">
      <alignment horizontal="center"/>
    </xf>
    <xf numFmtId="14" fontId="4" fillId="9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6" fontId="0" fillId="9" borderId="0" xfId="0" applyNumberFormat="1" applyFill="1" applyBorder="1" applyAlignment="1">
      <alignment horizontal="center"/>
    </xf>
    <xf numFmtId="0" fontId="4" fillId="12" borderId="14" xfId="0" applyFont="1" applyFill="1" applyBorder="1"/>
    <xf numFmtId="0" fontId="1" fillId="12" borderId="20" xfId="0" applyFont="1" applyFill="1" applyBorder="1"/>
    <xf numFmtId="10" fontId="0" fillId="0" borderId="1" xfId="2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0" xfId="0" applyFont="1" applyBorder="1"/>
    <xf numFmtId="1" fontId="0" fillId="0" borderId="14" xfId="0" applyNumberFormat="1" applyBorder="1" applyAlignment="1"/>
    <xf numFmtId="1" fontId="0" fillId="0" borderId="1" xfId="0" applyNumberFormat="1" applyBorder="1" applyAlignment="1"/>
    <xf numFmtId="166" fontId="1" fillId="12" borderId="1" xfId="0" applyNumberFormat="1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10" fontId="1" fillId="12" borderId="1" xfId="0" applyNumberFormat="1" applyFont="1" applyFill="1" applyBorder="1" applyAlignment="1">
      <alignment horizontal="center"/>
    </xf>
    <xf numFmtId="0" fontId="1" fillId="12" borderId="14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4" borderId="3" xfId="0" applyFont="1" applyFill="1" applyBorder="1"/>
    <xf numFmtId="0" fontId="4" fillId="0" borderId="3" xfId="0" applyFont="1" applyFill="1" applyBorder="1"/>
    <xf numFmtId="10" fontId="1" fillId="0" borderId="17" xfId="2" applyNumberFormat="1" applyFont="1" applyFill="1" applyBorder="1" applyAlignment="1">
      <alignment horizontal="center"/>
    </xf>
    <xf numFmtId="0" fontId="1" fillId="0" borderId="24" xfId="0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5" xfId="0" applyFill="1" applyBorder="1"/>
    <xf numFmtId="0" fontId="4" fillId="5" borderId="18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9" xfId="0" applyFont="1" applyFill="1" applyBorder="1"/>
    <xf numFmtId="14" fontId="4" fillId="9" borderId="19" xfId="0" applyNumberFormat="1" applyFont="1" applyFill="1" applyBorder="1" applyAlignment="1">
      <alignment horizontal="center"/>
    </xf>
    <xf numFmtId="0" fontId="0" fillId="12" borderId="10" xfId="0" applyFill="1" applyBorder="1"/>
    <xf numFmtId="0" fontId="0" fillId="9" borderId="3" xfId="0" applyFill="1" applyBorder="1" applyAlignment="1">
      <alignment horizontal="center"/>
    </xf>
    <xf numFmtId="0" fontId="4" fillId="4" borderId="2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10" fontId="1" fillId="9" borderId="1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" fillId="0" borderId="0" xfId="0" applyFont="1" applyAlignment="1"/>
    <xf numFmtId="0" fontId="1" fillId="11" borderId="0" xfId="0" applyFont="1" applyFill="1" applyAlignment="1"/>
    <xf numFmtId="164" fontId="0" fillId="9" borderId="1" xfId="1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0" borderId="0" xfId="0" applyFont="1" applyFill="1"/>
    <xf numFmtId="0" fontId="0" fillId="2" borderId="5" xfId="0" quotePrefix="1" applyFill="1" applyBorder="1"/>
    <xf numFmtId="0" fontId="4" fillId="0" borderId="16" xfId="0" applyFont="1" applyBorder="1"/>
    <xf numFmtId="0" fontId="4" fillId="0" borderId="31" xfId="0" applyFont="1" applyBorder="1"/>
    <xf numFmtId="0" fontId="0" fillId="2" borderId="9" xfId="0" applyFill="1" applyBorder="1"/>
    <xf numFmtId="0" fontId="4" fillId="0" borderId="2" xfId="0" applyFont="1" applyBorder="1"/>
    <xf numFmtId="0" fontId="4" fillId="0" borderId="32" xfId="0" applyFont="1" applyBorder="1"/>
    <xf numFmtId="0" fontId="11" fillId="13" borderId="0" xfId="0" applyFont="1" applyFill="1" applyBorder="1"/>
    <xf numFmtId="0" fontId="11" fillId="1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0" fillId="0" borderId="0" xfId="0" applyNumberFormat="1"/>
    <xf numFmtId="0" fontId="0" fillId="0" borderId="12" xfId="0" applyFill="1" applyBorder="1"/>
    <xf numFmtId="0" fontId="4" fillId="3" borderId="3" xfId="0" applyFont="1" applyFill="1" applyBorder="1" applyAlignment="1">
      <alignment horizontal="center"/>
    </xf>
    <xf numFmtId="0" fontId="0" fillId="11" borderId="3" xfId="0" applyFill="1" applyBorder="1"/>
    <xf numFmtId="0" fontId="0" fillId="11" borderId="21" xfId="0" applyFill="1" applyBorder="1"/>
    <xf numFmtId="0" fontId="0" fillId="11" borderId="4" xfId="0" applyFill="1" applyBorder="1"/>
    <xf numFmtId="10" fontId="0" fillId="14" borderId="4" xfId="2" applyNumberFormat="1" applyFont="1" applyFill="1" applyBorder="1"/>
    <xf numFmtId="14" fontId="0" fillId="9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10" borderId="12" xfId="0" applyFont="1" applyFill="1" applyBorder="1" applyAlignment="1">
      <alignment horizontal="left"/>
    </xf>
    <xf numFmtId="0" fontId="7" fillId="10" borderId="14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0" fontId="4" fillId="12" borderId="2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indexed="9"/>
      </font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  <dxf>
      <font>
        <color indexed="9"/>
      </font>
      <fill>
        <patternFill>
          <bgColor indexed="9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ont>
        <color indexed="9"/>
      </font>
      <fill>
        <patternFill>
          <bgColor indexed="9"/>
        </patternFill>
      </fill>
    </dxf>
    <dxf>
      <font>
        <b/>
        <i val="0"/>
        <color indexed="10"/>
      </font>
    </dxf>
    <dxf>
      <font>
        <b/>
        <i val="0"/>
        <color indexed="17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Refresh NAV Values"/>
  <ax:ocxPr ax:name="Size" ax:value="4318;974"/>
  <ax:ocxPr ax:name="FontName" ax:value="Arial"/>
  <ax:ocxPr ax:name="FontHeight" ax:value="204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2255520</xdr:colOff>
      <xdr:row>5</xdr:row>
      <xdr:rowOff>76200</xdr:rowOff>
    </xdr:from>
    <xdr:to>
      <xdr:col>1</xdr:col>
      <xdr:colOff>3162300</xdr:colOff>
      <xdr:row>5</xdr:row>
      <xdr:rowOff>76200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2705100" y="914400"/>
          <a:ext cx="90678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2263140</xdr:colOff>
      <xdr:row>10</xdr:row>
      <xdr:rowOff>76200</xdr:rowOff>
    </xdr:from>
    <xdr:to>
      <xdr:col>1</xdr:col>
      <xdr:colOff>2910840</xdr:colOff>
      <xdr:row>10</xdr:row>
      <xdr:rowOff>76200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2712720" y="1424940"/>
          <a:ext cx="6477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021"/>
  <sheetViews>
    <sheetView tabSelected="1" workbookViewId="0">
      <selection activeCell="C13" sqref="C13"/>
    </sheetView>
  </sheetViews>
  <sheetFormatPr defaultRowHeight="13.2"/>
  <cols>
    <col min="1" max="1" width="6.5546875" bestFit="1" customWidth="1"/>
    <col min="2" max="2" width="47" style="2" customWidth="1"/>
    <col min="3" max="3" width="11.44140625" style="1" bestFit="1" customWidth="1"/>
    <col min="4" max="4" width="11.44140625" style="1" customWidth="1"/>
    <col min="5" max="5" width="80" bestFit="1" customWidth="1"/>
    <col min="6" max="6" width="38.44140625" customWidth="1"/>
    <col min="13" max="13" width="8.88671875" hidden="1" customWidth="1"/>
  </cols>
  <sheetData>
    <row r="1" spans="1:13">
      <c r="A1" s="63" t="s">
        <v>787</v>
      </c>
      <c r="B1" s="64"/>
      <c r="C1" s="63"/>
      <c r="D1" s="63"/>
      <c r="E1" s="63"/>
      <c r="I1" s="52"/>
      <c r="J1" s="52"/>
      <c r="K1" s="52"/>
    </row>
    <row r="2" spans="1:13">
      <c r="A2" s="1" t="s">
        <v>765</v>
      </c>
      <c r="B2" t="s">
        <v>766</v>
      </c>
      <c r="I2" s="52"/>
      <c r="J2" s="52"/>
      <c r="K2" s="52"/>
    </row>
    <row r="3" spans="1:13">
      <c r="A3" s="1" t="s">
        <v>767</v>
      </c>
      <c r="B3" s="83" t="s">
        <v>5563</v>
      </c>
      <c r="I3" s="52"/>
      <c r="J3" s="52"/>
      <c r="K3" s="52"/>
    </row>
    <row r="4" spans="1:13" ht="13.8" thickBot="1">
      <c r="A4" s="1" t="s">
        <v>769</v>
      </c>
      <c r="B4" s="47" t="s">
        <v>770</v>
      </c>
      <c r="F4" s="52"/>
      <c r="I4" s="52"/>
      <c r="J4" s="52"/>
      <c r="K4" s="52"/>
    </row>
    <row r="5" spans="1:13">
      <c r="A5" s="1" t="s">
        <v>768</v>
      </c>
      <c r="B5" s="151" t="s">
        <v>3432</v>
      </c>
      <c r="C5" s="152"/>
      <c r="D5" s="153"/>
      <c r="E5" s="50"/>
      <c r="F5" s="52"/>
      <c r="I5" s="52"/>
      <c r="J5" s="52"/>
      <c r="K5" s="52"/>
    </row>
    <row r="6" spans="1:13" ht="13.8" thickBot="1">
      <c r="B6" s="154" t="s">
        <v>3433</v>
      </c>
      <c r="C6" s="155"/>
      <c r="D6" s="156"/>
      <c r="E6" s="51"/>
      <c r="F6" s="52"/>
      <c r="I6" s="52"/>
      <c r="J6" s="52"/>
      <c r="K6" s="52"/>
      <c r="M6" t="s">
        <v>3430</v>
      </c>
    </row>
    <row r="7" spans="1:13" s="81" customFormat="1">
      <c r="A7" s="157" t="s">
        <v>5562</v>
      </c>
      <c r="B7" s="157"/>
      <c r="C7" s="157"/>
      <c r="D7" s="157"/>
      <c r="E7" s="158"/>
      <c r="F7" s="52"/>
      <c r="I7" s="52"/>
      <c r="J7" s="52"/>
      <c r="K7" s="52"/>
    </row>
    <row r="8" spans="1:13" s="81" customFormat="1" ht="13.8" thickBot="1">
      <c r="B8" s="52"/>
      <c r="C8" s="150"/>
      <c r="D8" s="150"/>
      <c r="E8" s="51"/>
      <c r="F8" s="52"/>
      <c r="I8" s="52"/>
      <c r="J8" s="52"/>
      <c r="K8" s="52"/>
    </row>
    <row r="9" spans="1:13">
      <c r="A9" s="48" t="s">
        <v>771</v>
      </c>
      <c r="B9" s="49" t="s">
        <v>772</v>
      </c>
      <c r="E9" s="131" t="s">
        <v>312</v>
      </c>
      <c r="F9" s="52"/>
      <c r="J9" s="52"/>
      <c r="M9" t="str">
        <f>'Nav2'!A3</f>
        <v>Aurus Starshare-Direct Plan-Dividend Option</v>
      </c>
    </row>
    <row r="10" spans="1:13" ht="13.8" thickBot="1">
      <c r="B10" s="47" t="s">
        <v>782</v>
      </c>
      <c r="E10" s="52"/>
      <c r="F10" s="52"/>
      <c r="J10" s="52"/>
      <c r="M10" t="str">
        <f>'Nav2'!A4</f>
        <v>Axis Bankig Debt Fund - Weekly Dividend Option</v>
      </c>
    </row>
    <row r="11" spans="1:13">
      <c r="A11" s="48" t="s">
        <v>773</v>
      </c>
      <c r="B11" s="2" t="s">
        <v>774</v>
      </c>
      <c r="C11" s="53" t="s">
        <v>3434</v>
      </c>
      <c r="D11" s="145" t="s">
        <v>5493</v>
      </c>
      <c r="E11" s="54" t="s">
        <v>3431</v>
      </c>
      <c r="F11" s="52"/>
      <c r="J11" s="52"/>
      <c r="M11" t="str">
        <f>'Nav2'!A5</f>
        <v>Axis Banking Debt Fund - Daily Dividend Option</v>
      </c>
    </row>
    <row r="12" spans="1:13">
      <c r="A12" s="47" t="s">
        <v>778</v>
      </c>
      <c r="C12" s="55" t="s">
        <v>5550</v>
      </c>
      <c r="D12" s="143" t="s">
        <v>5535</v>
      </c>
      <c r="E12" s="77" t="s">
        <v>5434</v>
      </c>
      <c r="F12" s="50"/>
      <c r="J12" s="51"/>
      <c r="M12" t="str">
        <f>'Nav2'!A6</f>
        <v>Axis Banking Debt Fund - Direct Plan - Daily Dividend Option</v>
      </c>
    </row>
    <row r="13" spans="1:13">
      <c r="A13" s="47" t="s">
        <v>775</v>
      </c>
      <c r="C13" s="56"/>
      <c r="D13" s="144"/>
      <c r="E13" s="57"/>
      <c r="F13" s="52"/>
      <c r="J13" s="52"/>
      <c r="M13" t="str">
        <f>'Nav2'!A7</f>
        <v>Axis Banking Debt Fund - Direct Plan - Growth Option</v>
      </c>
    </row>
    <row r="14" spans="1:13">
      <c r="A14" s="49" t="s">
        <v>776</v>
      </c>
      <c r="C14" s="55" t="s">
        <v>5551</v>
      </c>
      <c r="D14" s="143" t="s">
        <v>5535</v>
      </c>
      <c r="E14" s="77" t="s">
        <v>1235</v>
      </c>
      <c r="F14" s="52"/>
      <c r="J14" s="51"/>
      <c r="M14" t="str">
        <f>'Nav2'!A8</f>
        <v>Axis Banking Debt Fund - Direct Plan - Monthly Dividend Option</v>
      </c>
    </row>
    <row r="15" spans="1:13">
      <c r="A15" s="47" t="s">
        <v>777</v>
      </c>
      <c r="C15" s="56"/>
      <c r="D15" s="144"/>
      <c r="E15" s="57"/>
      <c r="F15" s="52"/>
      <c r="J15" s="51"/>
      <c r="M15" t="str">
        <f>'Nav2'!A9</f>
        <v>Axis Banking Debt Fund - Direct Plan - Weekly Dividend Option</v>
      </c>
    </row>
    <row r="16" spans="1:13">
      <c r="C16" s="55" t="s">
        <v>5552</v>
      </c>
      <c r="D16" s="143" t="s">
        <v>5535</v>
      </c>
      <c r="E16" s="77" t="s">
        <v>4162</v>
      </c>
      <c r="F16" s="52"/>
      <c r="J16" s="52"/>
      <c r="M16" t="str">
        <f>'Nav2'!A10</f>
        <v>Axis Banking Debt Fund - Growth Option</v>
      </c>
    </row>
    <row r="17" spans="1:13">
      <c r="A17" s="83" t="s">
        <v>5548</v>
      </c>
      <c r="C17" s="56"/>
      <c r="D17" s="144"/>
      <c r="E17" s="57"/>
      <c r="F17" s="52"/>
      <c r="J17" s="65"/>
      <c r="M17" t="str">
        <f>'Nav2'!A11</f>
        <v>Axis Banking Debt Fund - Monthly Dividend Option</v>
      </c>
    </row>
    <row r="18" spans="1:13">
      <c r="C18" s="55" t="s">
        <v>3438</v>
      </c>
      <c r="D18" s="143" t="s">
        <v>5536</v>
      </c>
      <c r="E18" s="77" t="s">
        <v>5138</v>
      </c>
      <c r="F18" s="52"/>
      <c r="J18" s="65"/>
      <c r="M18" t="str">
        <f>'Nav2'!A12</f>
        <v>Axis Constant Maturity 10 Year Fund - Direct Plan - Half Yearly Dividend Option</v>
      </c>
    </row>
    <row r="19" spans="1:13">
      <c r="C19" s="56"/>
      <c r="D19" s="144"/>
      <c r="E19" s="57"/>
      <c r="J19" s="65"/>
      <c r="M19" t="str">
        <f>'Nav2'!A13</f>
        <v>Axis Constant Maturity 10 Year Fund - Direct Plan - Regular Dividend Option</v>
      </c>
    </row>
    <row r="20" spans="1:13">
      <c r="A20" s="147" t="s">
        <v>5539</v>
      </c>
      <c r="C20" s="55" t="s">
        <v>3439</v>
      </c>
      <c r="D20" s="143" t="s">
        <v>5536</v>
      </c>
      <c r="E20" s="77" t="s">
        <v>1101</v>
      </c>
      <c r="J20" s="52"/>
      <c r="M20" t="str">
        <f>'Nav2'!A14</f>
        <v>Axis Constant Maturity 10 Year Fund - Growth Option</v>
      </c>
    </row>
    <row r="21" spans="1:13">
      <c r="A21" s="147" t="s">
        <v>5537</v>
      </c>
      <c r="C21" s="56"/>
      <c r="D21" s="144"/>
      <c r="E21" s="57"/>
      <c r="J21" s="52"/>
      <c r="M21" t="str">
        <f>'Nav2'!A15</f>
        <v>Axis Constant Maturity 10 Year Fund - Half Yearly Dividend Option</v>
      </c>
    </row>
    <row r="22" spans="1:13">
      <c r="A22" s="147" t="s">
        <v>5538</v>
      </c>
      <c r="C22" s="55" t="s">
        <v>3440</v>
      </c>
      <c r="D22" s="143" t="s">
        <v>5536</v>
      </c>
      <c r="E22" s="77" t="s">
        <v>5310</v>
      </c>
      <c r="J22" s="52"/>
      <c r="M22" t="str">
        <f>'Nav2'!A16</f>
        <v>Axis Constant Maturity 10 Year Fund - Regular Dividend Option</v>
      </c>
    </row>
    <row r="23" spans="1:13">
      <c r="A23" s="147" t="s">
        <v>5540</v>
      </c>
      <c r="C23" s="56"/>
      <c r="D23" s="144"/>
      <c r="E23" s="57"/>
      <c r="J23" s="52"/>
      <c r="M23" t="str">
        <f>'Nav2'!A17</f>
        <v>Axis Constatnt Maturity 10 Year Fund - Direct Plan - Growth Option</v>
      </c>
    </row>
    <row r="24" spans="1:13">
      <c r="C24" s="55" t="s">
        <v>3441</v>
      </c>
      <c r="D24" s="143" t="s">
        <v>5536</v>
      </c>
      <c r="E24" s="77" t="s">
        <v>4179</v>
      </c>
      <c r="J24" s="52"/>
      <c r="M24" t="str">
        <f>'Nav2'!A18</f>
        <v>Axis Dynamic Bond Fund  - Half Yearly Dividend Option</v>
      </c>
    </row>
    <row r="25" spans="1:13">
      <c r="A25" s="2" t="s">
        <v>5546</v>
      </c>
      <c r="C25" s="56"/>
      <c r="D25" s="144"/>
      <c r="E25" s="57"/>
      <c r="M25" t="str">
        <f>'Nav2'!A19</f>
        <v>Axis Dynamic Bond Fund - Direct Plan - Growth Option</v>
      </c>
    </row>
    <row r="26" spans="1:13">
      <c r="A26" s="146" t="s">
        <v>5544</v>
      </c>
      <c r="C26" s="55" t="s">
        <v>3442</v>
      </c>
      <c r="D26" s="143" t="s">
        <v>5536</v>
      </c>
      <c r="E26" s="77" t="s">
        <v>3408</v>
      </c>
      <c r="M26" t="str">
        <f>'Nav2'!A20</f>
        <v>Axis Dynamic Bond Fund - Direct Plan - Half Yearly Dividend Option</v>
      </c>
    </row>
    <row r="27" spans="1:13">
      <c r="A27" s="146" t="s">
        <v>5545</v>
      </c>
      <c r="C27" s="56"/>
      <c r="D27" s="144"/>
      <c r="E27" s="57"/>
      <c r="M27" t="str">
        <f>'Nav2'!A21</f>
        <v>Axis Dynamic Bond Fund - Direct Plan - Quarterly Dividend Option</v>
      </c>
    </row>
    <row r="28" spans="1:13">
      <c r="A28" s="146" t="s">
        <v>5547</v>
      </c>
      <c r="C28" s="55" t="s">
        <v>3443</v>
      </c>
      <c r="D28" s="143" t="s">
        <v>5536</v>
      </c>
      <c r="E28" s="77" t="s">
        <v>4913</v>
      </c>
      <c r="M28" t="str">
        <f>'Nav2'!A22</f>
        <v>Axis Dynamic Bond Fund - Growth Option</v>
      </c>
    </row>
    <row r="29" spans="1:13">
      <c r="A29" s="146" t="s">
        <v>5542</v>
      </c>
      <c r="C29" s="56"/>
      <c r="D29" s="144"/>
      <c r="E29" s="57"/>
      <c r="M29" t="str">
        <f>'Nav2'!A23</f>
        <v>Axis Dynamic Bond Fund - Quarterly Dividend Option</v>
      </c>
    </row>
    <row r="30" spans="1:13" ht="13.8" thickBot="1">
      <c r="A30" s="146" t="s">
        <v>5543</v>
      </c>
      <c r="C30" s="58" t="s">
        <v>3444</v>
      </c>
      <c r="D30" s="149" t="s">
        <v>5536</v>
      </c>
      <c r="E30" s="77" t="s">
        <v>4997</v>
      </c>
      <c r="M30" t="str">
        <f>'Nav2'!A24</f>
        <v>Axis Equity Fund - Direct Plan - Dividend</v>
      </c>
    </row>
    <row r="31" spans="1:13">
      <c r="A31" s="2" t="s">
        <v>5541</v>
      </c>
      <c r="M31" t="str">
        <f>'Nav2'!A25</f>
        <v>Axis Equity Fund - Direct Plan - Growth</v>
      </c>
    </row>
    <row r="32" spans="1:13">
      <c r="A32" s="1" t="s">
        <v>779</v>
      </c>
      <c r="M32" t="str">
        <f>'Nav2'!A26</f>
        <v>Axis Equity Fund - Dividend</v>
      </c>
    </row>
    <row r="33" spans="1:13">
      <c r="A33" s="47" t="s">
        <v>780</v>
      </c>
      <c r="M33" t="str">
        <f>'Nav2'!A27</f>
        <v>Axis Equity Fund - Growth</v>
      </c>
    </row>
    <row r="34" spans="1:13">
      <c r="A34" s="47" t="s">
        <v>781</v>
      </c>
      <c r="M34" t="str">
        <f>'Nav2'!A28</f>
        <v>Axis Focused 25 Fund - Direct Plan - Dividend Option</v>
      </c>
    </row>
    <row r="35" spans="1:13">
      <c r="A35" s="146" t="s">
        <v>5553</v>
      </c>
      <c r="M35" t="str">
        <f>'Nav2'!A29</f>
        <v>Axis Focused 25 Fund - Direct Plan - Growth Option</v>
      </c>
    </row>
    <row r="36" spans="1:13">
      <c r="A36" s="2" t="s">
        <v>795</v>
      </c>
      <c r="M36" t="str">
        <f>'Nav2'!A30</f>
        <v>Axis Focused 25 Fund - Dividend Option</v>
      </c>
    </row>
    <row r="37" spans="1:13">
      <c r="A37" s="47" t="s">
        <v>798</v>
      </c>
      <c r="M37" t="str">
        <f>'Nav2'!A31</f>
        <v>Axis Focused 25 Fund - Growth Option</v>
      </c>
    </row>
    <row r="38" spans="1:13">
      <c r="A38" s="47" t="s">
        <v>796</v>
      </c>
    </row>
    <row r="39" spans="1:13">
      <c r="A39" s="47" t="s">
        <v>797</v>
      </c>
    </row>
    <row r="40" spans="1:13">
      <c r="A40" s="47"/>
    </row>
    <row r="41" spans="1:13">
      <c r="A41" s="146" t="s">
        <v>5555</v>
      </c>
    </row>
    <row r="42" spans="1:13">
      <c r="A42" s="146" t="s">
        <v>5556</v>
      </c>
    </row>
    <row r="43" spans="1:13">
      <c r="A43" s="146" t="s">
        <v>5557</v>
      </c>
    </row>
    <row r="44" spans="1:13">
      <c r="A44" s="146" t="s">
        <v>5558</v>
      </c>
    </row>
    <row r="45" spans="1:13">
      <c r="A45" s="146" t="s">
        <v>5559</v>
      </c>
    </row>
    <row r="46" spans="1:13">
      <c r="A46" s="146" t="s">
        <v>5560</v>
      </c>
    </row>
    <row r="47" spans="1:13">
      <c r="A47" s="146" t="s">
        <v>5561</v>
      </c>
    </row>
    <row r="48" spans="1:13">
      <c r="A48" s="146"/>
    </row>
    <row r="49" spans="1:13">
      <c r="A49" s="1" t="s">
        <v>783</v>
      </c>
      <c r="B49" s="47" t="s">
        <v>784</v>
      </c>
    </row>
    <row r="50" spans="1:13">
      <c r="B50" s="47" t="s">
        <v>785</v>
      </c>
    </row>
    <row r="51" spans="1:13">
      <c r="B51" s="47" t="s">
        <v>786</v>
      </c>
      <c r="M51" t="str">
        <f>'Nav2'!A32</f>
        <v>Axis Gold Etf</v>
      </c>
    </row>
    <row r="52" spans="1:13">
      <c r="M52" t="str">
        <f>'Nav2'!A33</f>
        <v>Axis Gold Fund - Direct Plan - Dividend Option</v>
      </c>
    </row>
    <row r="53" spans="1:13">
      <c r="A53" s="1" t="s">
        <v>788</v>
      </c>
      <c r="M53" t="str">
        <f>'Nav2'!A34</f>
        <v>Axis Gold Fund - Direct Plan - Growth Option</v>
      </c>
    </row>
    <row r="54" spans="1:13">
      <c r="A54" s="146" t="s">
        <v>5554</v>
      </c>
      <c r="M54" t="str">
        <f>'Nav2'!A35</f>
        <v>Axis Gold Fund - Dividend Option</v>
      </c>
    </row>
    <row r="55" spans="1:13">
      <c r="A55" s="47" t="s">
        <v>789</v>
      </c>
      <c r="M55" t="str">
        <f>'Nav2'!A36</f>
        <v>Axis Gold Fund - Growth Option</v>
      </c>
    </row>
    <row r="56" spans="1:13">
      <c r="A56" s="47" t="s">
        <v>790</v>
      </c>
      <c r="B56" s="47"/>
      <c r="M56" t="str">
        <f>'Nav2'!A37</f>
        <v>Axis Income Fund - Direct Plan - Growth Option</v>
      </c>
    </row>
    <row r="57" spans="1:13">
      <c r="A57" s="1" t="s">
        <v>791</v>
      </c>
      <c r="B57" s="47" t="s">
        <v>792</v>
      </c>
      <c r="M57" t="str">
        <f>'Nav2'!A38</f>
        <v>Axis Income Fund - Direct Plan - Quarterly Dividend Option</v>
      </c>
    </row>
    <row r="58" spans="1:13">
      <c r="B58" s="47" t="s">
        <v>794</v>
      </c>
    </row>
    <row r="59" spans="1:13">
      <c r="A59" s="1"/>
      <c r="B59" s="47" t="s">
        <v>793</v>
      </c>
      <c r="M59" t="str">
        <f>'Nav2'!A39</f>
        <v>Axis Income Fund - Growth Option</v>
      </c>
    </row>
    <row r="60" spans="1:13">
      <c r="A60" s="1"/>
      <c r="M60" t="str">
        <f>'Nav2'!A40</f>
        <v>Axis Income Fund - Half Yearly Dividend Option</v>
      </c>
    </row>
    <row r="61" spans="1:13">
      <c r="M61" t="str">
        <f>'Nav2'!A41</f>
        <v>Axis Income Fund - Quarterly Dividend Option</v>
      </c>
    </row>
    <row r="62" spans="1:13">
      <c r="M62" t="str">
        <f>'Nav2'!A42</f>
        <v>Axis Income Saver - Direct Plan - Dividend Option - Annual Dividend Option</v>
      </c>
    </row>
    <row r="63" spans="1:13">
      <c r="B63" s="47"/>
      <c r="M63" t="str">
        <f>'Nav2'!A43</f>
        <v>Axis Income Saver - Direct Plan - Growth Option</v>
      </c>
    </row>
    <row r="64" spans="1:13">
      <c r="B64" s="47"/>
      <c r="M64" t="str">
        <f>'Nav2'!A44</f>
        <v>Axis Income Saver - Direct Plan - Half Yearly</v>
      </c>
    </row>
    <row r="65" spans="2:13">
      <c r="B65" s="47"/>
      <c r="M65" t="str">
        <f>'Nav2'!A45</f>
        <v>Axis Income Saver - Direct Plan - Quarterly</v>
      </c>
    </row>
    <row r="66" spans="2:13">
      <c r="B66" s="47"/>
      <c r="M66" t="str">
        <f>'Nav2'!A46</f>
        <v>Axis Income Saver - Dividend Option - Annual Dividend Option</v>
      </c>
    </row>
    <row r="67" spans="2:13">
      <c r="M67" t="str">
        <f>'Nav2'!A47</f>
        <v>Axis Income Saver - Dividend Option - Half Yearly</v>
      </c>
    </row>
    <row r="68" spans="2:13">
      <c r="M68" t="str">
        <f>'Nav2'!A48</f>
        <v>Axis Income Saver - Dividend Option - Quarterly</v>
      </c>
    </row>
    <row r="69" spans="2:13">
      <c r="M69" t="str">
        <f>'Nav2'!A49</f>
        <v>Axis Income Saver -Growth Option</v>
      </c>
    </row>
    <row r="70" spans="2:13">
      <c r="M70" t="str">
        <f>'Nav2'!A50</f>
        <v>Axis Liquid Fund - Daily Dividend Option</v>
      </c>
    </row>
    <row r="71" spans="2:13">
      <c r="M71" t="str">
        <f>'Nav2'!A51</f>
        <v>Axis Liquid Fund - Direct Plan - Daily Dividend Option</v>
      </c>
    </row>
    <row r="72" spans="2:13">
      <c r="M72" t="str">
        <f>'Nav2'!A52</f>
        <v>Axis Liquid Fund - Direct Plan - Growth Option</v>
      </c>
    </row>
    <row r="73" spans="2:13">
      <c r="M73" t="str">
        <f>'Nav2'!A53</f>
        <v>Axis Liquid Fund - Direct Plan - Monthly Dividend Option</v>
      </c>
    </row>
    <row r="74" spans="2:13">
      <c r="M74" t="str">
        <f>'Nav2'!A54</f>
        <v>Axis Liquid Fund - Direct Plan - Weekly Dividend Option</v>
      </c>
    </row>
    <row r="75" spans="2:13">
      <c r="M75" t="str">
        <f>'Nav2'!A55</f>
        <v>Axis Liquid Fund - Growth Option</v>
      </c>
    </row>
    <row r="76" spans="2:13">
      <c r="M76" t="str">
        <f>'Nav2'!A56</f>
        <v>Axis Liquid Fund - Monthly Dividend Option</v>
      </c>
    </row>
    <row r="77" spans="2:13">
      <c r="M77" t="str">
        <f>'Nav2'!A57</f>
        <v>Axis Liquid Fund - Retail Plan - Daily Dividend Option</v>
      </c>
    </row>
    <row r="78" spans="2:13">
      <c r="M78" t="str">
        <f>'Nav2'!A58</f>
        <v>Axis Liquid Fund - Retail Plan - Growth Option</v>
      </c>
    </row>
    <row r="79" spans="2:13">
      <c r="M79" t="str">
        <f>'Nav2'!A59</f>
        <v>Axis Liquid Fund - Retail Plan - Monthly Dividend Option</v>
      </c>
    </row>
    <row r="80" spans="2:13">
      <c r="M80" t="str">
        <f>'Nav2'!A60</f>
        <v>Axis Liquid Fund - Retail Plan - Weekly Dividend Option</v>
      </c>
    </row>
    <row r="81" spans="13:13">
      <c r="M81" t="str">
        <f>'Nav2'!A61</f>
        <v>Axis Liquid Fund - Weekly Dividend Option</v>
      </c>
    </row>
    <row r="82" spans="13:13">
      <c r="M82" t="str">
        <f>'Nav2'!A62</f>
        <v>Axis Long Term Equity Fund - Direct Plan - Dividend Option</v>
      </c>
    </row>
    <row r="83" spans="13:13">
      <c r="M83" t="str">
        <f>'Nav2'!A63</f>
        <v>Axis Long Term Equity Fund - Direct Plan - Growth Option</v>
      </c>
    </row>
    <row r="84" spans="13:13">
      <c r="M84" t="str">
        <f>'Nav2'!A64</f>
        <v>Axis Long Term Equity Fund - Dividend</v>
      </c>
    </row>
    <row r="85" spans="13:13">
      <c r="M85" t="str">
        <f>'Nav2'!A65</f>
        <v>Axis Long Term Equity Fund - Growth</v>
      </c>
    </row>
    <row r="86" spans="13:13">
      <c r="M86" t="str">
        <f>'Nav2'!A66</f>
        <v>Axis Midcap Fund - Direct Plan - Dividend</v>
      </c>
    </row>
    <row r="87" spans="13:13">
      <c r="M87" t="str">
        <f>'Nav2'!A67</f>
        <v>Axis Midcap Fund - Direct Plan - Growth</v>
      </c>
    </row>
    <row r="88" spans="13:13">
      <c r="M88" t="str">
        <f>'Nav2'!A68</f>
        <v>Axis Midcap Fund - Dividend</v>
      </c>
    </row>
    <row r="89" spans="13:13">
      <c r="M89" t="str">
        <f>'Nav2'!A69</f>
        <v>Axis Midcap Fund - Growth</v>
      </c>
    </row>
    <row r="90" spans="13:13">
      <c r="M90" t="str">
        <f>'Nav2'!A70</f>
        <v>Axis Short Term Fund - Direct Plan - Growth Option</v>
      </c>
    </row>
    <row r="91" spans="13:13">
      <c r="M91" t="str">
        <f>'Nav2'!A71</f>
        <v>Axis Short Term Fund - Direct Plan - Monthly Dividend Option</v>
      </c>
    </row>
    <row r="92" spans="13:13">
      <c r="M92" t="str">
        <f>'Nav2'!A72</f>
        <v>Axis Short Term Fund - Direct Plan - Regular Dividend Option</v>
      </c>
    </row>
    <row r="93" spans="13:13">
      <c r="M93" t="str">
        <f>'Nav2'!A73</f>
        <v>Axis Short Term Fund - Growth Option</v>
      </c>
    </row>
    <row r="94" spans="13:13">
      <c r="M94" t="str">
        <f>'Nav2'!A74</f>
        <v>Axis Short Term Fund - Monthly Dividend Option</v>
      </c>
    </row>
    <row r="95" spans="13:13">
      <c r="M95" t="str">
        <f>'Nav2'!A75</f>
        <v>Axis Short Term Fund - Regular Dividend Option</v>
      </c>
    </row>
    <row r="96" spans="13:13">
      <c r="M96" t="str">
        <f>'Nav2'!A76</f>
        <v>Axis Short Term Fund - Retail Plan - Growth Option</v>
      </c>
    </row>
    <row r="97" spans="13:13">
      <c r="M97" t="str">
        <f>'Nav2'!A77</f>
        <v>Axis Short Term Fund - Retail Plan - Monthly Dividend Option</v>
      </c>
    </row>
    <row r="98" spans="13:13">
      <c r="M98" t="str">
        <f>'Nav2'!A78</f>
        <v>Axis Short Term Fund - Retail Plan - Regular Dividend Option</v>
      </c>
    </row>
    <row r="99" spans="13:13">
      <c r="M99" t="str">
        <f>'Nav2'!A79</f>
        <v>Axis Treasury Advantage Fund - Daily Dividend Option</v>
      </c>
    </row>
    <row r="100" spans="13:13">
      <c r="M100" t="str">
        <f>'Nav2'!A80</f>
        <v>Axis Treasury Advantage Fund - Direct Plan - Daily Dividend Option</v>
      </c>
    </row>
    <row r="101" spans="13:13">
      <c r="M101" t="str">
        <f>'Nav2'!A81</f>
        <v>Axis Treasury Advantage Fund - Direct Plan - Growth Option</v>
      </c>
    </row>
    <row r="102" spans="13:13">
      <c r="M102" t="str">
        <f>'Nav2'!A82</f>
        <v>Axis Treasury Advantage Fund - Direct Plan - Monthly Dividend Option</v>
      </c>
    </row>
    <row r="103" spans="13:13">
      <c r="M103" t="str">
        <f>'Nav2'!A83</f>
        <v>Axis Treasury Advantage Fund - Direct Plan - Weekly Dividend Option</v>
      </c>
    </row>
    <row r="104" spans="13:13">
      <c r="M104" t="str">
        <f>'Nav2'!A84</f>
        <v>Axis Treasury Advantage Fund - Growth Option</v>
      </c>
    </row>
    <row r="105" spans="13:13">
      <c r="M105" t="str">
        <f>'Nav2'!A85</f>
        <v>Axis Treasury Advantage Fund - Institutional Plan - Weekly Dividend Option</v>
      </c>
    </row>
    <row r="106" spans="13:13">
      <c r="M106" t="str">
        <f>'Nav2'!A86</f>
        <v>Axis Treasury Advantage Fund - Monthly Dividend Option</v>
      </c>
    </row>
    <row r="107" spans="13:13">
      <c r="M107" t="str">
        <f>'Nav2'!A87</f>
        <v>Axis Treasury Advantage Fund - Retail Plan - Daily Dividend Option</v>
      </c>
    </row>
    <row r="108" spans="13:13">
      <c r="M108" t="str">
        <f>'Nav2'!A88</f>
        <v>Axis Treasury Advantage Fund - Retail Plan - Growth Option</v>
      </c>
    </row>
    <row r="109" spans="13:13">
      <c r="M109" t="str">
        <f>'Nav2'!A89</f>
        <v>Axis Treasury Advantage Fund - Retail Plan - Monthly Dividend Option</v>
      </c>
    </row>
    <row r="110" spans="13:13">
      <c r="M110" t="str">
        <f>'Nav2'!A90</f>
        <v>Axis Treasury Advantage Fund - Retail Plan - Weekly Dividend Option</v>
      </c>
    </row>
    <row r="111" spans="13:13">
      <c r="M111" t="str">
        <f>'Nav2'!A91</f>
        <v>Axis Triple Advantage Fund - Direct Plan - Dividend Option</v>
      </c>
    </row>
    <row r="112" spans="13:13">
      <c r="M112" t="str">
        <f>'Nav2'!A92</f>
        <v>Axis Triple Advantage Fund - Direct Plan - Growth Option</v>
      </c>
    </row>
    <row r="113" spans="13:13">
      <c r="M113" t="str">
        <f>'Nav2'!A93</f>
        <v>Axis Triple Advantage Fund - Dividend Option</v>
      </c>
    </row>
    <row r="114" spans="13:13">
      <c r="M114" t="str">
        <f>'Nav2'!A94</f>
        <v>Axis Triple Advantage Fund - Growth Option</v>
      </c>
    </row>
    <row r="115" spans="13:13">
      <c r="M115" t="str">
        <f>'Nav2'!A95</f>
        <v>Baroda Pioneer Balance Fund - Plan A - Dividend Option</v>
      </c>
    </row>
    <row r="116" spans="13:13">
      <c r="M116" t="str">
        <f>'Nav2'!A96</f>
        <v>Baroda Pioneer Balance Fund - Plan A - Growth Option</v>
      </c>
    </row>
    <row r="117" spans="13:13">
      <c r="M117" t="str">
        <f>'Nav2'!A97</f>
        <v>Baroda Pioneer Balance Fund - Plan B (Direct) - Dividend Option</v>
      </c>
    </row>
    <row r="118" spans="13:13">
      <c r="M118" t="str">
        <f>'Nav2'!A98</f>
        <v>Baroda Pioneer Balance Fund - Plan B (Direct) - Growth Option</v>
      </c>
    </row>
    <row r="119" spans="13:13">
      <c r="M119" t="str">
        <f>'Nav2'!A99</f>
        <v>Baroda Pioneer Banking And Financial Services Fund - Plan A - Dividend Payout Option</v>
      </c>
    </row>
    <row r="120" spans="13:13">
      <c r="M120" t="str">
        <f>'Nav2'!A100</f>
        <v>Baroda Pioneer Banking And Financial Services Fund - Plan A - Growth Option</v>
      </c>
    </row>
    <row r="121" spans="13:13">
      <c r="M121" t="str">
        <f>'Nav2'!A101</f>
        <v>Baroda Pioneer Banking And Financial Services Fund - Plan B (Direct) - Dividend Payout Option</v>
      </c>
    </row>
    <row r="122" spans="13:13">
      <c r="M122" t="str">
        <f>'Nav2'!A102</f>
        <v>Baroda Pioneer Banking And Financial Services Fund - Plan B (Direct) - Growth Option</v>
      </c>
    </row>
    <row r="123" spans="13:13">
      <c r="M123" t="str">
        <f>'Nav2'!A103</f>
        <v>Baroda Pioneer Dynamic Bond Fund - Plan A - Dividend Payout Option</v>
      </c>
    </row>
    <row r="124" spans="13:13">
      <c r="M124" t="str">
        <f>'Nav2'!A104</f>
        <v>Baroda Pioneer Dynamic Bond Fund - Plan A - Growth Option</v>
      </c>
    </row>
    <row r="125" spans="13:13">
      <c r="M125" t="str">
        <f>'Nav2'!A105</f>
        <v>Baroda Pioneer Dynamic Bond Fund - Plan B (Direct) - Dividend Payout Option</v>
      </c>
    </row>
    <row r="126" spans="13:13">
      <c r="M126" t="str">
        <f>'Nav2'!A106</f>
        <v>Baroda Pioneer Dynamic Bond Fund - Plan B (Direct) - Growth Option</v>
      </c>
    </row>
    <row r="127" spans="13:13">
      <c r="M127" t="str">
        <f>'Nav2'!A107</f>
        <v>Baroda Pioneer Elss 96 - Plan A - Dividend Payout Option</v>
      </c>
    </row>
    <row r="128" spans="13:13">
      <c r="M128" t="str">
        <f>'Nav2'!A108</f>
        <v>Baroda Pioneer Elss 96 - Plan B (Direct) - Dividend Payout Option</v>
      </c>
    </row>
    <row r="129" spans="13:13">
      <c r="M129" t="str">
        <f>'Nav2'!A109</f>
        <v>Baroda Pioneer Gilt Fund - Plan A - Dividend Option</v>
      </c>
    </row>
    <row r="130" spans="13:13">
      <c r="M130" t="str">
        <f>'Nav2'!A110</f>
        <v>Baroda Pioneer Gilt Fund - Plan A - Growth Option</v>
      </c>
    </row>
    <row r="131" spans="13:13">
      <c r="M131" t="str">
        <f>'Nav2'!A111</f>
        <v>Baroda Pioneer Gilt Fund - Plan B (Direct) - Dividend Option</v>
      </c>
    </row>
    <row r="132" spans="13:13">
      <c r="M132" t="str">
        <f>'Nav2'!A112</f>
        <v>Baroda Pioneer Gilt Fund - Plan B (Direct) - Growth Option</v>
      </c>
    </row>
    <row r="133" spans="13:13">
      <c r="M133" t="str">
        <f>'Nav2'!A113</f>
        <v>Baroda Pioneer Growth Fund - Plan A - Dividend Option</v>
      </c>
    </row>
    <row r="134" spans="13:13">
      <c r="M134" t="str">
        <f>'Nav2'!A114</f>
        <v>Baroda Pioneer Growth Fund - Plan A - Growth Option</v>
      </c>
    </row>
    <row r="135" spans="13:13">
      <c r="M135" t="str">
        <f>'Nav2'!A115</f>
        <v>Baroda Pioneer Growth Fund - Plan B (Direct) - Dividend Option</v>
      </c>
    </row>
    <row r="136" spans="13:13">
      <c r="M136" t="str">
        <f>'Nav2'!A116</f>
        <v>Baroda Pioneer Growth Fund - Plan B (Direct) - Growth Option</v>
      </c>
    </row>
    <row r="137" spans="13:13">
      <c r="M137" t="str">
        <f>'Nav2'!A117</f>
        <v>Baroda Pioneer Income Fund - Plan A - Dividend Option</v>
      </c>
    </row>
    <row r="138" spans="13:13">
      <c r="M138" t="str">
        <f>'Nav2'!A118</f>
        <v>Baroda Pioneer Income Fund - Plan A - Growth Option</v>
      </c>
    </row>
    <row r="139" spans="13:13">
      <c r="M139" t="str">
        <f>'Nav2'!A119</f>
        <v>Baroda Pioneer Income Fund - Plan B (Direct) - Growth Option</v>
      </c>
    </row>
    <row r="140" spans="13:13">
      <c r="M140" t="str">
        <f>'Nav2'!A120</f>
        <v>Baroda Pioneer Infrastucture Fund - Plan A - Dividend Option</v>
      </c>
    </row>
    <row r="141" spans="13:13">
      <c r="M141" t="str">
        <f>'Nav2'!A121</f>
        <v>Baroda Pioneer Infrastucture Fund - Plan A - Growth Option</v>
      </c>
    </row>
    <row r="142" spans="13:13">
      <c r="M142" t="str">
        <f>'Nav2'!A122</f>
        <v>Baroda Pioneer Infrastucture Fund - Plan B (Direct) - Dividend Option</v>
      </c>
    </row>
    <row r="143" spans="13:13">
      <c r="M143" t="str">
        <f>'Nav2'!A123</f>
        <v>Baroda Pioneer Infrastucture Fund - Plan B (Direct) - Growth Option</v>
      </c>
    </row>
    <row r="144" spans="13:13">
      <c r="M144" t="str">
        <f>'Nav2'!A124</f>
        <v>Baroda Pioneer Liquid Fund - Plan A - Daily Dividend Option</v>
      </c>
    </row>
    <row r="145" spans="13:13">
      <c r="M145" t="str">
        <f>'Nav2'!A125</f>
        <v>Baroda Pioneer Liquid Fund - Plan A - Growth Option</v>
      </c>
    </row>
    <row r="146" spans="13:13">
      <c r="M146" t="str">
        <f>'Nav2'!A126</f>
        <v>Baroda Pioneer Liquid Fund - Plan A - Weekly Dividend Option</v>
      </c>
    </row>
    <row r="147" spans="13:13">
      <c r="M147" t="str">
        <f>'Nav2'!A127</f>
        <v>Baroda Pioneer Liquid Fund - Plan B (Direct) - Daily Dividend Option</v>
      </c>
    </row>
    <row r="148" spans="13:13">
      <c r="M148" t="str">
        <f>'Nav2'!A128</f>
        <v>Baroda Pioneer Liquid Fund - Plan B (Direct) - Growth Option</v>
      </c>
    </row>
    <row r="149" spans="13:13">
      <c r="M149" t="str">
        <f>'Nav2'!A129</f>
        <v>Baroda Pioneer Liquid Fund - Plan B (Direct) - Weekly Dividend Option</v>
      </c>
    </row>
    <row r="150" spans="13:13">
      <c r="M150" t="str">
        <f>'Nav2'!A130</f>
        <v>Baroda Pioneer Liquid Fund - Regular - Weekly Dividend Option</v>
      </c>
    </row>
    <row r="151" spans="13:13">
      <c r="M151" t="str">
        <f>'Nav2'!A131</f>
        <v>Baroda Pioneer Liquid Fund Plan A - Monthly Dividend Option</v>
      </c>
    </row>
    <row r="152" spans="13:13">
      <c r="M152" t="str">
        <f>'Nav2'!A132</f>
        <v>Baroda Pioneer Liquid Fund- Regular Growth Option</v>
      </c>
    </row>
    <row r="153" spans="13:13">
      <c r="M153" t="str">
        <f>'Nav2'!A133</f>
        <v>Baroda Pioneer Liquid Fund-Regular Daily Dividend Option</v>
      </c>
    </row>
    <row r="154" spans="13:13">
      <c r="M154" t="str">
        <f>'Nav2'!A134</f>
        <v>Baroda Pioneer Liquid Fund-Regular Dividend Option</v>
      </c>
    </row>
    <row r="155" spans="13:13">
      <c r="M155" t="str">
        <f>'Nav2'!A135</f>
        <v>Baroda Pioneer Mip Fund - Plan A - Growth Option</v>
      </c>
    </row>
    <row r="156" spans="13:13">
      <c r="M156" t="str">
        <f>'Nav2'!A136</f>
        <v>Baroda Pioneer Mip Fund - Plan A - Monthly Dividend Option</v>
      </c>
    </row>
    <row r="157" spans="13:13">
      <c r="M157" t="str">
        <f>'Nav2'!A137</f>
        <v>Baroda Pioneer Mip Fund - Plan A - Quarterly Dividend Option</v>
      </c>
    </row>
    <row r="158" spans="13:13">
      <c r="M158" t="str">
        <f>'Nav2'!A138</f>
        <v>Baroda Pioneer Mip Fund - Plan B (Direct) - Growth Option</v>
      </c>
    </row>
    <row r="159" spans="13:13">
      <c r="M159" t="str">
        <f>'Nav2'!A139</f>
        <v>Baroda Pioneer Mip Fund - Plan B (Direct)- Monthly Dividend Option</v>
      </c>
    </row>
    <row r="160" spans="13:13">
      <c r="M160" t="str">
        <f>'Nav2'!A140</f>
        <v>Baroda Pioneer Psu Bond Fund - Plan A - Growth Option</v>
      </c>
    </row>
    <row r="161" spans="13:13">
      <c r="M161" t="str">
        <f>'Nav2'!A141</f>
        <v>Baroda Pioneer Psu Bond Fund - Plan A - Monthly Dividend Option</v>
      </c>
    </row>
    <row r="162" spans="13:13">
      <c r="M162" t="str">
        <f>'Nav2'!A142</f>
        <v>Baroda Pioneer Psu Bond Fund - Plan A - Quarterly Dividend Option</v>
      </c>
    </row>
    <row r="163" spans="13:13">
      <c r="M163" t="str">
        <f>'Nav2'!A143</f>
        <v>Baroda Pioneer Psu Bond Fund - Plan B (Direct) - Growth Option</v>
      </c>
    </row>
    <row r="164" spans="13:13">
      <c r="M164" t="str">
        <f>'Nav2'!A144</f>
        <v>Baroda Pioneer Psu Bond Fund - Plan B (Direct) - Monthly Dividend Option</v>
      </c>
    </row>
    <row r="165" spans="13:13">
      <c r="M165" t="str">
        <f>'Nav2'!A145</f>
        <v>Baroda Pioneer Psu Equity Fund- Plan A - Dividend Option</v>
      </c>
    </row>
    <row r="166" spans="13:13">
      <c r="M166" t="str">
        <f>'Nav2'!A146</f>
        <v>Baroda Pioneer Psu Equity Fund- Plan A - Growth Option</v>
      </c>
    </row>
    <row r="167" spans="13:13">
      <c r="M167" t="str">
        <f>'Nav2'!A147</f>
        <v>Baroda Pioneer Psu Equity Fund- Plan B (Direct) - Growth Option</v>
      </c>
    </row>
    <row r="168" spans="13:13">
      <c r="M168" t="str">
        <f>'Nav2'!A148</f>
        <v>Baroda Pioneer Short Term Bond Fund - Direct Plan - Plan B (Direct) - Dividend Option</v>
      </c>
    </row>
    <row r="169" spans="13:13">
      <c r="M169" t="str">
        <f>'Nav2'!A149</f>
        <v>Baroda Pioneer Short Term Bond Fund - Plan A - Dividend Option</v>
      </c>
    </row>
    <row r="170" spans="13:13">
      <c r="M170" t="str">
        <f>'Nav2'!A150</f>
        <v>Baroda Pioneer Short Term Bond Fund - Plan A - Growth Option</v>
      </c>
    </row>
    <row r="171" spans="13:13">
      <c r="M171" t="str">
        <f>'Nav2'!A151</f>
        <v>Baroda Pioneer Short Term Bond Fund - Plan B (Direct) - Growth Option</v>
      </c>
    </row>
    <row r="172" spans="13:13">
      <c r="M172" t="str">
        <f>'Nav2'!A152</f>
        <v>Baroda Pioneer Treasury Advantage Fund - Plan B (Direct) - Daily Dividend Option</v>
      </c>
    </row>
    <row r="173" spans="13:13">
      <c r="M173" t="str">
        <f>'Nav2'!A153</f>
        <v>Baroda Pioneer Treasury Advantage Fund - Plan B (Direct) - Growth Option</v>
      </c>
    </row>
    <row r="174" spans="13:13">
      <c r="M174" t="str">
        <f>'Nav2'!A154</f>
        <v>Baroda Pioneer Treasury Advantage Fund - Plan B (Direct) - Monthly Dividend Option</v>
      </c>
    </row>
    <row r="175" spans="13:13">
      <c r="M175" t="str">
        <f>'Nav2'!A155</f>
        <v>Baroda Pioneer Treasury Advantage Fund - Plan B (Direct) - Quarterly Dividend Option</v>
      </c>
    </row>
    <row r="176" spans="13:13">
      <c r="M176" t="str">
        <f>'Nav2'!A156</f>
        <v>Baroda Pioneer Treasury Advantage Fund - Plan B (Direct) - Weekly Dividend Option</v>
      </c>
    </row>
    <row r="177" spans="13:13">
      <c r="M177" t="str">
        <f>'Nav2'!A157</f>
        <v>Baroda Pioneer Treasury Advantage Fund- Plan A- Daily Dividend Option</v>
      </c>
    </row>
    <row r="178" spans="13:13">
      <c r="M178" t="str">
        <f>'Nav2'!A158</f>
        <v>Baroda Pioneer Treasury Advantage Fund- Plan A- Growth Option</v>
      </c>
    </row>
    <row r="179" spans="13:13">
      <c r="M179" t="str">
        <f>'Nav2'!A159</f>
        <v>Baroda Pioneer Treasury Advantage Fund- Plan A- Monthly Dividend Option</v>
      </c>
    </row>
    <row r="180" spans="13:13">
      <c r="M180" t="str">
        <f>'Nav2'!A160</f>
        <v>Baroda Pioneer Treasury Advantage Fund- Plan A- Quarterly Dividend Option</v>
      </c>
    </row>
    <row r="181" spans="13:13">
      <c r="M181" t="str">
        <f>'Nav2'!A161</f>
        <v>Baroda Pioneer Treasury Advantage Fund- Plan A- Weekly Dividend Option</v>
      </c>
    </row>
    <row r="182" spans="13:13">
      <c r="M182" t="str">
        <f>'Nav2'!A162</f>
        <v>Baroda Pioneer Treasury Advantage Fund- Regular Plan - Daily Dividend Option</v>
      </c>
    </row>
    <row r="183" spans="13:13">
      <c r="M183" t="str">
        <f>'Nav2'!A163</f>
        <v>Baroda Pioneer Treasury Advantage Fund- Regular Plan - Growth Option</v>
      </c>
    </row>
    <row r="184" spans="13:13">
      <c r="M184" t="str">
        <f>'Nav2'!A164</f>
        <v>Baroda Pioneer Treasury Advantage Fund- Regular Plan - Monthly Dividend Option</v>
      </c>
    </row>
    <row r="185" spans="13:13">
      <c r="M185" t="str">
        <f>'Nav2'!A165</f>
        <v>Baroda Pioneer Treasury Advantage Fund- Regular Plan - Quarterly Dividend Option</v>
      </c>
    </row>
    <row r="186" spans="13:13">
      <c r="M186" t="str">
        <f>'Nav2'!A166</f>
        <v>Baroda Pioneer Treasury Advantage Fund- Regular Plan - Weekly Dividend Option</v>
      </c>
    </row>
    <row r="187" spans="13:13">
      <c r="M187" t="str">
        <f>'Nav2'!A167</f>
        <v>Birla Sun Life  95 Fund - Dividend - Direct Plan</v>
      </c>
    </row>
    <row r="188" spans="13:13">
      <c r="M188" t="str">
        <f>'Nav2'!A168</f>
        <v>Birla Sun Life  95 Fund - Growth - Direct Plan</v>
      </c>
    </row>
    <row r="189" spans="13:13">
      <c r="M189" t="str">
        <f>'Nav2'!A169</f>
        <v>Birla Sun Life  Buy India Fund-Plan A(Divivdend)</v>
      </c>
    </row>
    <row r="190" spans="13:13">
      <c r="M190" t="str">
        <f>'Nav2'!A170</f>
        <v>Birla Sun Life  Buy India Fund-Plan B(Growth)</v>
      </c>
    </row>
    <row r="191" spans="13:13">
      <c r="M191" t="str">
        <f>'Nav2'!A171</f>
        <v>Birla Sun Life 95 Fund-Plan A (Dividend)</v>
      </c>
    </row>
    <row r="192" spans="13:13">
      <c r="M192" t="str">
        <f>'Nav2'!A172</f>
        <v>Birla Sun Life 95 Fund-Plan B(Growth)</v>
      </c>
    </row>
    <row r="193" spans="13:13">
      <c r="M193" t="str">
        <f>'Nav2'!A173</f>
        <v>Birla Sun Life Advantage Fund - Dividend - Direct Plan</v>
      </c>
    </row>
    <row r="194" spans="13:13">
      <c r="M194" t="str">
        <f>'Nav2'!A174</f>
        <v>Birla Sun Life Advantage Fund - Growth - Direct Plan</v>
      </c>
    </row>
    <row r="195" spans="13:13">
      <c r="M195" t="str">
        <f>'Nav2'!A175</f>
        <v>Birla Sun Life Advantage Fund-Plan A (Dividend)</v>
      </c>
    </row>
    <row r="196" spans="13:13">
      <c r="M196" t="str">
        <f>'Nav2'!A176</f>
        <v>Birla Sun Life Advantage Fund-Plan B (Growth)</v>
      </c>
    </row>
    <row r="197" spans="13:13">
      <c r="M197" t="str">
        <f>'Nav2'!A177</f>
        <v>Birla Sun Life Asset Allocation - Aggressive Plan - Dividend - Direct Plan</v>
      </c>
    </row>
    <row r="198" spans="13:13">
      <c r="M198" t="str">
        <f>'Nav2'!A178</f>
        <v>Birla Sun Life Asset Allocation - Aggressive Plan - Growth - Direct Plan</v>
      </c>
    </row>
    <row r="199" spans="13:13">
      <c r="M199" t="str">
        <f>'Nav2'!A179</f>
        <v>Birla Sun Life Asset Allocation - Moderate Plan - Dividend - Direct Plan</v>
      </c>
    </row>
    <row r="200" spans="13:13">
      <c r="M200" t="str">
        <f>'Nav2'!A180</f>
        <v>Birla Sun Life Asset Allocation - Moderate Plan - Growth - Direct Plan</v>
      </c>
    </row>
    <row r="201" spans="13:13">
      <c r="M201" t="str">
        <f>'Nav2'!A181</f>
        <v>Birla Sun Life Asset Allocation Fund-Aggressive Plan-Dividend Plan</v>
      </c>
    </row>
    <row r="202" spans="13:13">
      <c r="M202" t="str">
        <f>'Nav2'!A182</f>
        <v>Birla Sun Life Asset Allocation Fund-Aggressive Plan-Growth Plan</v>
      </c>
    </row>
    <row r="203" spans="13:13">
      <c r="M203" t="str">
        <f>'Nav2'!A183</f>
        <v>Birla Sun Life Asset Allocation Fund-Conservative Plan-Dividend Plan</v>
      </c>
    </row>
    <row r="204" spans="13:13">
      <c r="M204" t="str">
        <f>'Nav2'!A184</f>
        <v>Birla Sun Life Asset Allocation Fund-Conservative Plan-Growth Plan</v>
      </c>
    </row>
    <row r="205" spans="13:13">
      <c r="M205" t="str">
        <f>'Nav2'!A185</f>
        <v>Birla Sun Life Asset Allocation Fund-Moderate Plan-Dividend Plan</v>
      </c>
    </row>
    <row r="206" spans="13:13">
      <c r="M206" t="str">
        <f>'Nav2'!A186</f>
        <v>Birla Sun Life Asset Allocation Fund-Moderate Plan-Growth Plan</v>
      </c>
    </row>
    <row r="207" spans="13:13">
      <c r="M207" t="str">
        <f>'Nav2'!A187</f>
        <v>Birla Sun Life Asset Allocation-Conservative Plan - Dividend - Direct Plan</v>
      </c>
    </row>
    <row r="208" spans="13:13">
      <c r="M208" t="str">
        <f>'Nav2'!A188</f>
        <v>Birla Sun Life Asset Allocation-Conservative Plan - Growth - Direct Plan</v>
      </c>
    </row>
    <row r="209" spans="13:13">
      <c r="M209" t="str">
        <f>'Nav2'!A189</f>
        <v>Birla Sun Life Basic Industries Fund - Dividend Trigger Plan</v>
      </c>
    </row>
    <row r="210" spans="13:13">
      <c r="M210" t="str">
        <f>'Nav2'!A190</f>
        <v>Birla Sun Life Basic Industries Fund-Plan A(Dividend)</v>
      </c>
    </row>
    <row r="211" spans="13:13">
      <c r="M211" t="str">
        <f>'Nav2'!A191</f>
        <v>Birla Sun Life Basic Industries Fund-Plan B(Growth)</v>
      </c>
    </row>
    <row r="212" spans="13:13">
      <c r="M212" t="str">
        <f>'Nav2'!A192</f>
        <v>Birla Sun Life Capital Protection Oriented Fund-3 Yrs- Dividend</v>
      </c>
    </row>
    <row r="213" spans="13:13">
      <c r="M213" t="str">
        <f>'Nav2'!A193</f>
        <v>Birla Sun Life Capital Protection Oriented Fund-3 Yrs- Growth</v>
      </c>
    </row>
    <row r="214" spans="13:13">
      <c r="M214" t="str">
        <f>'Nav2'!A194</f>
        <v>Birla Sun Life Capital Protection Oriented Fund-5 Yrs-Dividend</v>
      </c>
    </row>
    <row r="215" spans="13:13">
      <c r="M215" t="str">
        <f>'Nav2'!A195</f>
        <v>Birla Sun Life Capital Protection Oriented Fund-5 Yrs-Growth</v>
      </c>
    </row>
    <row r="216" spans="13:13">
      <c r="M216" t="str">
        <f>'Nav2'!A196</f>
        <v>Birla Sun Life Cash Manager - Daily Dividend</v>
      </c>
    </row>
    <row r="217" spans="13:13">
      <c r="M217" t="str">
        <f>'Nav2'!A197</f>
        <v>Birla Sun Life Cash Manager - Daily Dividend - Direct Plan</v>
      </c>
    </row>
    <row r="218" spans="13:13">
      <c r="M218" t="str">
        <f>'Nav2'!A198</f>
        <v>Birla Sun Life Cash Manager - Growth - Direct Plan</v>
      </c>
    </row>
    <row r="219" spans="13:13">
      <c r="M219" t="str">
        <f>'Nav2'!A199</f>
        <v>Birla Sun Life Cash Manager - Weekly Dividend - Direct Plan</v>
      </c>
    </row>
    <row r="220" spans="13:13">
      <c r="M220" t="str">
        <f>'Nav2'!A200</f>
        <v>Birla Sun Life Cash Manager-Plan A(Institutional Daily Dividend)</v>
      </c>
    </row>
    <row r="221" spans="13:13">
      <c r="M221" t="str">
        <f>'Nav2'!A201</f>
        <v>Birla Sun Life Cash Manager-Plan B(Growth)</v>
      </c>
    </row>
    <row r="222" spans="13:13">
      <c r="M222" t="str">
        <f>'Nav2'!A202</f>
        <v>Birla Sun Life Cash Manager-Plan C(Institutional  Growth)</v>
      </c>
    </row>
    <row r="223" spans="13:13">
      <c r="M223" t="str">
        <f>'Nav2'!A203</f>
        <v>Birla Sun Life Cash Manager-Plan D(Weekly Dividend)</v>
      </c>
    </row>
    <row r="224" spans="13:13">
      <c r="M224" t="str">
        <f>'Nav2'!A204</f>
        <v>Birla Sun Life Cash Manager-Plan E(Institutional  Weekly Dividend)</v>
      </c>
    </row>
    <row r="225" spans="13:13">
      <c r="M225" t="str">
        <f>'Nav2'!A205</f>
        <v>Birla Sun Life Cash Plus - Daily Dividend</v>
      </c>
    </row>
    <row r="226" spans="13:13">
      <c r="M226" t="str">
        <f>'Nav2'!A206</f>
        <v>Birla Sun Life Cash Plus - Daily Dividend - Direct Plan</v>
      </c>
    </row>
    <row r="227" spans="13:13">
      <c r="M227" t="str">
        <f>'Nav2'!A207</f>
        <v>Birla Sun Life Cash Plus - Dividend - Direct Plan</v>
      </c>
    </row>
    <row r="228" spans="13:13">
      <c r="M228" t="str">
        <f>'Nav2'!A208</f>
        <v>Birla Sun Life Cash Plus - Growth</v>
      </c>
    </row>
    <row r="229" spans="13:13">
      <c r="M229" t="str">
        <f>'Nav2'!A209</f>
        <v>Birla Sun Life Cash Plus - Growth - Direct Plan</v>
      </c>
    </row>
    <row r="230" spans="13:13">
      <c r="M230" t="str">
        <f>'Nav2'!A210</f>
        <v>Birla Sun Life Cash Plus - Institutional Dividend</v>
      </c>
    </row>
    <row r="231" spans="13:13">
      <c r="M231" t="str">
        <f>'Nav2'!A211</f>
        <v>Birla Sun Life Cash Plus - Weekly Dividend</v>
      </c>
    </row>
    <row r="232" spans="13:13">
      <c r="M232" t="str">
        <f>'Nav2'!A212</f>
        <v>Birla Sun Life Cash Plus - Weekly Dividend - Direct Plan</v>
      </c>
    </row>
    <row r="233" spans="13:13">
      <c r="M233" t="str">
        <f>'Nav2'!A213</f>
        <v>Birla Sun Life Cash Plus- Discipline Advantage Plan</v>
      </c>
    </row>
    <row r="234" spans="13:13">
      <c r="M234" t="str">
        <f>'Nav2'!A214</f>
        <v>Birla Sun Life Cash Plus Sweep Plan-Dividend Option</v>
      </c>
    </row>
    <row r="235" spans="13:13">
      <c r="M235" t="str">
        <f>'Nav2'!A215</f>
        <v>Birla Sun Life Cash Plus-Institutional -  Weekly Dividend</v>
      </c>
    </row>
    <row r="236" spans="13:13">
      <c r="M236" t="str">
        <f>'Nav2'!A216</f>
        <v>Birla Sun Life Cash Plus-Institutional - Fortnightly Dividend</v>
      </c>
    </row>
    <row r="237" spans="13:13">
      <c r="M237" t="str">
        <f>'Nav2'!A217</f>
        <v>Birla Sun Life Cash Plus-Institutional (Growth)</v>
      </c>
    </row>
    <row r="238" spans="13:13">
      <c r="M238" t="str">
        <f>'Nav2'!A218</f>
        <v>Birla Sun Life Cash Plus-Institutional Premium - Fortnightly Dividend</v>
      </c>
    </row>
    <row r="239" spans="13:13">
      <c r="M239" t="str">
        <f>'Nav2'!A219</f>
        <v>Birla Sun Life Cash Plus-Institutional Premium Plan-Monthly Dividend</v>
      </c>
    </row>
    <row r="240" spans="13:13">
      <c r="M240" t="str">
        <f>'Nav2'!A220</f>
        <v>Birla Sun Life Cash Plus-Retail (Dividend)</v>
      </c>
    </row>
    <row r="241" spans="13:13">
      <c r="M241" t="str">
        <f>'Nav2'!A221</f>
        <v>Birla Sun Life Cash Plus-Retail (Growth)</v>
      </c>
    </row>
    <row r="242" spans="13:13">
      <c r="M242" t="str">
        <f>'Nav2'!A222</f>
        <v>Birla Sun Life Commodities Equities Fund Global Agri Plan - Dividend - Direct Plan</v>
      </c>
    </row>
    <row r="243" spans="13:13">
      <c r="M243" t="str">
        <f>'Nav2'!A223</f>
        <v>Birla Sun Life Commodities Equities Fund Global Agri Plan - Growth - Direct Plan</v>
      </c>
    </row>
    <row r="244" spans="13:13">
      <c r="M244" t="str">
        <f>'Nav2'!A224</f>
        <v>Birla Sun Life Commodities Equities Fund Global Agri Plan -Institutional Dividend</v>
      </c>
    </row>
    <row r="245" spans="13:13">
      <c r="M245" t="str">
        <f>'Nav2'!A225</f>
        <v>Birla Sun Life Commodities Equities Fund Global Agri Plan -Institutional Growth</v>
      </c>
    </row>
    <row r="246" spans="13:13">
      <c r="M246" t="str">
        <f>'Nav2'!A226</f>
        <v>Birla Sun Life Commodities Equities Fund Global Multi Commodity Plan - Dividend - Direct Plan</v>
      </c>
    </row>
    <row r="247" spans="13:13">
      <c r="M247" t="str">
        <f>'Nav2'!A227</f>
        <v>Birla Sun Life Commodities Equities Fund Global Multi Commodity Plan - Growth - Direct Plan</v>
      </c>
    </row>
    <row r="248" spans="13:13">
      <c r="M248" t="str">
        <f>'Nav2'!A228</f>
        <v>Birla Sun Life Commodities Equities Fund Global Multi Commodity Plan -Institutional Dividend</v>
      </c>
    </row>
    <row r="249" spans="13:13">
      <c r="M249" t="str">
        <f>'Nav2'!A229</f>
        <v>Birla Sun Life Commodities Equities Fund Global Multi Commodity Plan -Institutional Growth</v>
      </c>
    </row>
    <row r="250" spans="13:13">
      <c r="M250" t="str">
        <f>'Nav2'!A230</f>
        <v>Birla Sun Life Commodities Equities Fund Global Precious Metals Plan - Dividend - Direct Plan</v>
      </c>
    </row>
    <row r="251" spans="13:13">
      <c r="M251" t="str">
        <f>'Nav2'!A231</f>
        <v>Birla Sun Life Commodities Equities Fund Global Precious Metals Plan - Growth - Direct Plan</v>
      </c>
    </row>
    <row r="252" spans="13:13">
      <c r="M252" t="str">
        <f>'Nav2'!A232</f>
        <v>Birla Sun Life Commodities Equities Fund Global Precious Metals Plan -Institutional Dividend</v>
      </c>
    </row>
    <row r="253" spans="13:13">
      <c r="M253" t="str">
        <f>'Nav2'!A233</f>
        <v>Birla Sun Life Commodities Equities Fund Global Precious Metals Plan -Institutional Growth</v>
      </c>
    </row>
    <row r="254" spans="13:13">
      <c r="M254" t="str">
        <f>'Nav2'!A234</f>
        <v>Birla Sun Life Dividend Yield Plus - Dividend - Direct Plan</v>
      </c>
    </row>
    <row r="255" spans="13:13">
      <c r="M255" t="str">
        <f>'Nav2'!A235</f>
        <v>Birla Sun Life Dividend Yield Plus - Growth - Direct Plan</v>
      </c>
    </row>
    <row r="256" spans="13:13">
      <c r="M256" t="str">
        <f>'Nav2'!A236</f>
        <v>Birla Sun Life Dividend Yield Plus-Plan A (Dividend)</v>
      </c>
    </row>
    <row r="257" spans="13:13">
      <c r="M257" t="str">
        <f>'Nav2'!A237</f>
        <v>Birla Sun Life Dividend Yield Plus-Plan B (Growth)</v>
      </c>
    </row>
    <row r="258" spans="13:13">
      <c r="M258" t="str">
        <f>'Nav2'!A238</f>
        <v>Birla Sun Life Dynamic Bond Fund - Retail Growth - Direct Plan</v>
      </c>
    </row>
    <row r="259" spans="13:13">
      <c r="M259" t="str">
        <f>'Nav2'!A239</f>
        <v>Birla Sun Life Dynamic Bond Fund - Retail Monthly Dividend - Direct Plan</v>
      </c>
    </row>
    <row r="260" spans="13:13">
      <c r="M260" t="str">
        <f>'Nav2'!A240</f>
        <v>Birla Sun Life Dynamic Bond Fund - Retail Quarterly Div - Direct Plan</v>
      </c>
    </row>
    <row r="261" spans="13:13">
      <c r="M261" t="str">
        <f>'Nav2'!A241</f>
        <v>Birla Sun Life Dynamic Bond Fund-Discipline Advantage Plan-Growth</v>
      </c>
    </row>
    <row r="262" spans="13:13">
      <c r="M262" t="str">
        <f>'Nav2'!A242</f>
        <v>Birla Sun Life Dynamic Bond Fund-Retail Plan-Growth</v>
      </c>
    </row>
    <row r="263" spans="13:13">
      <c r="M263" t="str">
        <f>'Nav2'!A243</f>
        <v>Birla Sun Life Dynamic Bond Fund-Retail Plan-Monthly Dividend</v>
      </c>
    </row>
    <row r="264" spans="13:13">
      <c r="M264" t="str">
        <f>'Nav2'!A244</f>
        <v>Birla Sun Life Dynamic Bond Fund-Retail Plan-Quarterly Dividend</v>
      </c>
    </row>
    <row r="265" spans="13:13">
      <c r="M265" t="str">
        <f>'Nav2'!A245</f>
        <v>Birla Sun Life Enhanced Arbitrage Fund - Dividend - Direct Plan</v>
      </c>
    </row>
    <row r="266" spans="13:13">
      <c r="M266" t="str">
        <f>'Nav2'!A246</f>
        <v>Birla Sun Life Enhanced Arbitrage Fund - Growth - Direct Plan</v>
      </c>
    </row>
    <row r="267" spans="13:13">
      <c r="M267" t="str">
        <f>'Nav2'!A247</f>
        <v>Birla Sun Life Enhanced Arbitrage Fund - Institutional Plan - Dividend</v>
      </c>
    </row>
    <row r="268" spans="13:13">
      <c r="M268" t="str">
        <f>'Nav2'!A248</f>
        <v>Birla Sun Life Enhanced Arbitrage Fund - Institutional Plan - Growth</v>
      </c>
    </row>
    <row r="269" spans="13:13">
      <c r="M269" t="str">
        <f>'Nav2'!A249</f>
        <v>Birla Sun Life Enhanced Arbitrage Fund - Retail Plan - Dividend</v>
      </c>
    </row>
    <row r="270" spans="13:13">
      <c r="M270" t="str">
        <f>'Nav2'!A250</f>
        <v>Birla Sun Life Enhanced Arbitrage Fund - Retail Plan - Growth</v>
      </c>
    </row>
    <row r="271" spans="13:13">
      <c r="M271" t="str">
        <f>'Nav2'!A251</f>
        <v>Birla Sun Life Equity Fund - Dividend - Direct Plan</v>
      </c>
    </row>
    <row r="272" spans="13:13">
      <c r="M272" t="str">
        <f>'Nav2'!A252</f>
        <v>Birla Sun Life Equity Fund - Growth - Direct Plan</v>
      </c>
    </row>
    <row r="273" spans="13:13">
      <c r="M273" t="str">
        <f>'Nav2'!A253</f>
        <v>Birla Sun Life Equity Fund-Plan A(Dividend)</v>
      </c>
    </row>
    <row r="274" spans="13:13">
      <c r="M274" t="str">
        <f>'Nav2'!A254</f>
        <v>Birla Sun Life Equity Fund-Plan B(Growth)</v>
      </c>
    </row>
    <row r="275" spans="13:13">
      <c r="M275" t="str">
        <f>'Nav2'!A255</f>
        <v>Birla Sun Life Fixed Maturity Plan - Annual  Series 3-Dividend</v>
      </c>
    </row>
    <row r="276" spans="13:13">
      <c r="M276" t="str">
        <f>'Nav2'!A256</f>
        <v>Birla Sun Life Fixed Maturity Plan - Annual  Series 3-Growth</v>
      </c>
    </row>
    <row r="277" spans="13:13">
      <c r="M277" t="str">
        <f>'Nav2'!A257</f>
        <v>Birla Sun Life Fixed Maturity Plan - Annual Series 1-Dividend</v>
      </c>
    </row>
    <row r="278" spans="13:13">
      <c r="M278" t="str">
        <f>'Nav2'!A258</f>
        <v>Birla Sun Life Fixed Maturity Plan - Annual Series 1-Growth</v>
      </c>
    </row>
    <row r="279" spans="13:13">
      <c r="M279" t="str">
        <f>'Nav2'!A259</f>
        <v>Birla Sun Life Fixed Maturity Plan - Quarterly Series Ii-Dividend</v>
      </c>
    </row>
    <row r="280" spans="13:13">
      <c r="M280" t="str">
        <f>'Nav2'!A260</f>
        <v>Birla Sun Life Fixed Maturity Plan - Quarterly Series Ii-Growth</v>
      </c>
    </row>
    <row r="281" spans="13:13">
      <c r="M281" t="str">
        <f>'Nav2'!A261</f>
        <v>Birla Sun Life Floating Rate - Short Term - Daily Dividend</v>
      </c>
    </row>
    <row r="282" spans="13:13">
      <c r="M282" t="str">
        <f>'Nav2'!A262</f>
        <v>Birla Sun Life Floating Rate - Short Term - Daily Dividend - Direct Plan</v>
      </c>
    </row>
    <row r="283" spans="13:13">
      <c r="M283" t="str">
        <f>'Nav2'!A263</f>
        <v>Birla Sun Life Floating Rate - Short Term - Growth</v>
      </c>
    </row>
    <row r="284" spans="13:13">
      <c r="M284" t="str">
        <f>'Nav2'!A264</f>
        <v>Birla Sun Life Floating Rate - Short Term - Growth - Direct Plan</v>
      </c>
    </row>
    <row r="285" spans="13:13">
      <c r="M285" t="str">
        <f>'Nav2'!A265</f>
        <v>Birla Sun Life Floating Rate - Short Term - Retail Daily Dividend</v>
      </c>
    </row>
    <row r="286" spans="13:13">
      <c r="M286" t="str">
        <f>'Nav2'!A266</f>
        <v>Birla Sun Life Floating Rate - Short Term - Retail Growth</v>
      </c>
    </row>
    <row r="287" spans="13:13">
      <c r="M287" t="str">
        <f>'Nav2'!A267</f>
        <v>Birla Sun Life Floating Rate - Short Term - Retail Weekly Dividend</v>
      </c>
    </row>
    <row r="288" spans="13:13">
      <c r="M288" t="str">
        <f>'Nav2'!A268</f>
        <v>Birla Sun Life Floating Rate - Short Term - Weekly Dividend</v>
      </c>
    </row>
    <row r="289" spans="13:13">
      <c r="M289" t="str">
        <f>'Nav2'!A269</f>
        <v>Birla Sun Life Floating Rate - Short Term - Weekly Dividend - Direct Plan</v>
      </c>
    </row>
    <row r="290" spans="13:13">
      <c r="M290" t="str">
        <f>'Nav2'!A270</f>
        <v>Birla Sun Life Floating Rate Fund-Long Term Plan-Direct Plan-Daily Dividend</v>
      </c>
    </row>
    <row r="291" spans="13:13">
      <c r="M291" t="str">
        <f>'Nav2'!A271</f>
        <v>Birla Sun Life Floating Rate Fund-Long Term Plan-Direct Plan-Growth</v>
      </c>
    </row>
    <row r="292" spans="13:13">
      <c r="M292" t="str">
        <f>'Nav2'!A272</f>
        <v>Birla Sun Life Floating Rate Fund-Long Term Plan-Direct Plan-Weekly Dividend</v>
      </c>
    </row>
    <row r="293" spans="13:13">
      <c r="M293" t="str">
        <f>'Nav2'!A273</f>
        <v>Birla Sun Life Floating Rate Fund-Long Term Plan-Regular Plan-Daily Dividend</v>
      </c>
    </row>
    <row r="294" spans="13:13">
      <c r="M294" t="str">
        <f>'Nav2'!A274</f>
        <v>Birla Sun Life Floating Rate Fund-Long Term Plan-Regular Plan-Growth</v>
      </c>
    </row>
    <row r="295" spans="13:13">
      <c r="M295" t="str">
        <f>'Nav2'!A275</f>
        <v>Birla Sun Life Floating Rate Fund-Long Term Plan-Regular Plan-Weekly Dividend</v>
      </c>
    </row>
    <row r="296" spans="13:13">
      <c r="M296" t="str">
        <f>'Nav2'!A276</f>
        <v>Birla Sun Life Floating Rate Fund-Long Term Plan-Retail Plan-Growth</v>
      </c>
    </row>
    <row r="297" spans="13:13">
      <c r="M297" t="str">
        <f>'Nav2'!A277</f>
        <v>Birla Sun Life Floating Rate Fund-Long Term Plan-Retail Plan-Weekly Dividend</v>
      </c>
    </row>
    <row r="298" spans="13:13">
      <c r="M298" t="str">
        <f>'Nav2'!A278</f>
        <v>Birla Sun Life Floating Rate Fund-Short Term Plan-Institutional Fortnightly Dividend</v>
      </c>
    </row>
    <row r="299" spans="13:13">
      <c r="M299" t="str">
        <f>'Nav2'!A279</f>
        <v>Birla Sun Life Freedom Fund-Plan A (Dividend)</v>
      </c>
    </row>
    <row r="300" spans="13:13">
      <c r="M300" t="str">
        <f>'Nav2'!A280</f>
        <v>Birla Sun Life Freedom Fund-Plan B (Growth)</v>
      </c>
    </row>
    <row r="301" spans="13:13">
      <c r="M301" t="str">
        <f>'Nav2'!A281</f>
        <v>Birla Sun Life Frontline Equity Fund - Dividend - Direct Plan</v>
      </c>
    </row>
    <row r="302" spans="13:13">
      <c r="M302" t="str">
        <f>'Nav2'!A282</f>
        <v>Birla Sun Life Frontline Equity Fund - Growth - Direct Plan</v>
      </c>
    </row>
    <row r="303" spans="13:13">
      <c r="M303" t="str">
        <f>'Nav2'!A283</f>
        <v>Birla Sun Life Frontline Equity Fund-Dividend</v>
      </c>
    </row>
    <row r="304" spans="13:13">
      <c r="M304" t="str">
        <f>'Nav2'!A284</f>
        <v>Birla Sun Life Frontline Equity Fund-Growth</v>
      </c>
    </row>
    <row r="305" spans="13:13">
      <c r="M305" t="str">
        <f>'Nav2'!A285</f>
        <v>Birla Sun Life Frontline Equity Fund-Plan B (Dividend)</v>
      </c>
    </row>
    <row r="306" spans="13:13">
      <c r="M306" t="str">
        <f>'Nav2'!A286</f>
        <v>Birla Sun Life Frontline Equity Fund-Plan B (Growth)</v>
      </c>
    </row>
    <row r="307" spans="13:13">
      <c r="M307" t="str">
        <f>'Nav2'!A287</f>
        <v>Birla Sun Life Gilt Plus - Liquid - Div.-Payout/Rein. -Quarterly</v>
      </c>
    </row>
    <row r="308" spans="13:13">
      <c r="M308" t="str">
        <f>'Nav2'!A288</f>
        <v>Birla Sun Life Gilt Plus - Liquid Plan - Annual Dividend - Direct Plan</v>
      </c>
    </row>
    <row r="309" spans="13:13">
      <c r="M309" t="str">
        <f>'Nav2'!A289</f>
        <v>Birla Sun Life Gilt Plus - Liquid Plan - Daily Dividend - Direct Plan</v>
      </c>
    </row>
    <row r="310" spans="13:13">
      <c r="M310" t="str">
        <f>'Nav2'!A290</f>
        <v>Birla Sun Life Gilt Plus - Liquid Plan - Daily Dividend - Regular Plan</v>
      </c>
    </row>
    <row r="311" spans="13:13">
      <c r="M311" t="str">
        <f>'Nav2'!A291</f>
        <v>Birla Sun Life Gilt Plus - Liquid Plan - Dividend - Direct Plan</v>
      </c>
    </row>
    <row r="312" spans="13:13">
      <c r="M312" t="str">
        <f>'Nav2'!A292</f>
        <v>Birla Sun Life Gilt Plus - Liquid Plan - Growth - Direct Plan</v>
      </c>
    </row>
    <row r="313" spans="13:13">
      <c r="M313" t="str">
        <f>'Nav2'!A293</f>
        <v>Birla Sun Life Gilt Plus - Liquid Plan - Weekly Dividend - Direct Plan</v>
      </c>
    </row>
    <row r="314" spans="13:13">
      <c r="M314" t="str">
        <f>'Nav2'!A294</f>
        <v>Birla Sun Life Gilt Plus - Liquid Plan - Weekly Dividend - Regular Plan</v>
      </c>
    </row>
    <row r="315" spans="13:13">
      <c r="M315" t="str">
        <f>'Nav2'!A295</f>
        <v>Birla Sun Life Gilt Plus - Pf Plan - Div.-Payout/Rein. - Quarterly</v>
      </c>
    </row>
    <row r="316" spans="13:13">
      <c r="M316" t="str">
        <f>'Nav2'!A296</f>
        <v>Birla Sun Life Gilt Plus - Pf Plan - Dividend - Direct Plan</v>
      </c>
    </row>
    <row r="317" spans="13:13">
      <c r="M317" t="str">
        <f>'Nav2'!A297</f>
        <v>Birla Sun Life Gilt Plus - Pf Plan - Growth - Direct Plan</v>
      </c>
    </row>
    <row r="318" spans="13:13">
      <c r="M318" t="str">
        <f>'Nav2'!A298</f>
        <v>Birla Sun Life Gilt Plus - Pf Plan - Growth - Gain Option - Annual</v>
      </c>
    </row>
    <row r="319" spans="13:13">
      <c r="M319" t="str">
        <f>'Nav2'!A299</f>
        <v>Birla Sun Life Gilt Plus - Regular Plan - Div.-Payout/Rein. - Quarterly</v>
      </c>
    </row>
    <row r="320" spans="13:13">
      <c r="M320" t="str">
        <f>'Nav2'!A300</f>
        <v>Birla Sun Life Gilt Plus - Regular Plan - Dividend - Direct Plan</v>
      </c>
    </row>
    <row r="321" spans="13:13">
      <c r="M321" t="str">
        <f>'Nav2'!A301</f>
        <v>Birla Sun Life Gilt Plus - Regular Plan - Growth - Direct Plan</v>
      </c>
    </row>
    <row r="322" spans="13:13">
      <c r="M322" t="str">
        <f>'Nav2'!A302</f>
        <v>Birla Sun Life Gilt Plus-Liquid Plan (Annual Dividend)</v>
      </c>
    </row>
    <row r="323" spans="13:13">
      <c r="M323" t="str">
        <f>'Nav2'!A303</f>
        <v>Birla Sun Life Gilt Plus-Liquid Plan-Growth</v>
      </c>
    </row>
    <row r="324" spans="13:13">
      <c r="M324" t="str">
        <f>'Nav2'!A304</f>
        <v>Birla Sun Life Gilt Plus-Pf Plan (Annual Dividend)</v>
      </c>
    </row>
    <row r="325" spans="13:13">
      <c r="M325" t="str">
        <f>'Nav2'!A305</f>
        <v>Birla Sun Life Gilt Plus-Regular Plan (Annual Dividend)</v>
      </c>
    </row>
    <row r="326" spans="13:13">
      <c r="M326" t="str">
        <f>'Nav2'!A306</f>
        <v>Birla Sun Life Gilt Plus-Regular Plan-Growth</v>
      </c>
    </row>
    <row r="327" spans="13:13">
      <c r="M327" t="str">
        <f>'Nav2'!A307</f>
        <v>Birla Sun Life Gold Etf</v>
      </c>
    </row>
    <row r="328" spans="13:13">
      <c r="M328" t="str">
        <f>'Nav2'!A308</f>
        <v>Birla Sun Life Gold Fund - Dividend - Direct Plan</v>
      </c>
    </row>
    <row r="329" spans="13:13">
      <c r="M329" t="str">
        <f>'Nav2'!A309</f>
        <v>Birla Sun Life Gold Fund - Growth - Direct Plan</v>
      </c>
    </row>
    <row r="330" spans="13:13">
      <c r="M330" t="str">
        <f>'Nav2'!A310</f>
        <v>Birla Sun Life Gold Fund-Dividend</v>
      </c>
    </row>
    <row r="331" spans="13:13">
      <c r="M331" t="str">
        <f>'Nav2'!A311</f>
        <v>Birla Sun Life Gold Fund-Growth</v>
      </c>
    </row>
    <row r="332" spans="13:13">
      <c r="M332" t="str">
        <f>'Nav2'!A312</f>
        <v>Birla Sun Life Govt, Securities Long Term Fund-Plan A (Divivdend)</v>
      </c>
    </row>
    <row r="333" spans="13:13">
      <c r="M333" t="str">
        <f>'Nav2'!A313</f>
        <v>Birla Sun Life Govt, Securities Long Term Fund-Plan B (Growth)</v>
      </c>
    </row>
    <row r="334" spans="13:13">
      <c r="M334" t="str">
        <f>'Nav2'!A314</f>
        <v>Birla Sun Life Govt, Securities Short Term Fund-Institutional Daily Dividend Option</v>
      </c>
    </row>
    <row r="335" spans="13:13">
      <c r="M335" t="str">
        <f>'Nav2'!A315</f>
        <v>Birla Sun Life Govt, Securities Short Term Fund-Institutional Plan A(Dividend)</v>
      </c>
    </row>
    <row r="336" spans="13:13">
      <c r="M336" t="str">
        <f>'Nav2'!A316</f>
        <v>Birla Sun Life Govt, Securities Short Term Fund-Institutional Weekly Dividend Option</v>
      </c>
    </row>
    <row r="337" spans="13:13">
      <c r="M337" t="str">
        <f>'Nav2'!A317</f>
        <v>Birla Sun Life Govt, Securities Short Term Fund-Retail Plan A(Dividend)</v>
      </c>
    </row>
    <row r="338" spans="13:13">
      <c r="M338" t="str">
        <f>'Nav2'!A318</f>
        <v>Birla Sun Life Govt, Securities Short Term Fund-Retail Weekly Dividend Option</v>
      </c>
    </row>
    <row r="339" spans="13:13">
      <c r="M339" t="str">
        <f>'Nav2'!A319</f>
        <v>Birla Sun Life Govt. Securities Short Term Fund- Short Term Plan - Growth - Direct Plan</v>
      </c>
    </row>
    <row r="340" spans="13:13">
      <c r="M340" t="str">
        <f>'Nav2'!A320</f>
        <v>Birla Sun Life Income Fund-Plan A(Dividend)</v>
      </c>
    </row>
    <row r="341" spans="13:13">
      <c r="M341" t="str">
        <f>'Nav2'!A321</f>
        <v>Birla Sun Life Income Fund-Plan D(54Ea Dividend)</v>
      </c>
    </row>
    <row r="342" spans="13:13">
      <c r="M342" t="str">
        <f>'Nav2'!A322</f>
        <v>Birla Sun Life Income Fund-Plan E(54Ea Growth)</v>
      </c>
    </row>
    <row r="343" spans="13:13">
      <c r="M343" t="str">
        <f>'Nav2'!A323</f>
        <v>Birla Sun Life Income Fund-Plan F(54Eb Dividend)</v>
      </c>
    </row>
    <row r="344" spans="13:13">
      <c r="M344" t="str">
        <f>'Nav2'!A324</f>
        <v>Birla Sun Life Income Fund-Plan G(54Eb Growth)</v>
      </c>
    </row>
    <row r="345" spans="13:13">
      <c r="M345" t="str">
        <f>'Nav2'!A325</f>
        <v>Birla Sun Life Income Plus - Growth - Direct Plan</v>
      </c>
    </row>
    <row r="346" spans="13:13">
      <c r="M346" t="str">
        <f>'Nav2'!A326</f>
        <v>Birla Sun Life Income Plus - Quarterly Dividend</v>
      </c>
    </row>
    <row r="347" spans="13:13">
      <c r="M347" t="str">
        <f>'Nav2'!A327</f>
        <v>Birla Sun Life Income Plus - Quarterly Dividend - Direct Plan</v>
      </c>
    </row>
    <row r="348" spans="13:13">
      <c r="M348" t="str">
        <f>'Nav2'!A328</f>
        <v>Birla Sun Life Income Plus (Discipline Advantage Plan)</v>
      </c>
    </row>
    <row r="349" spans="13:13">
      <c r="M349" t="str">
        <f>'Nav2'!A329</f>
        <v>Birla Sun Life Income Plus (Growth)</v>
      </c>
    </row>
    <row r="350" spans="13:13">
      <c r="M350" t="str">
        <f>'Nav2'!A330</f>
        <v>Birla Sun Life Index Fund - Dividend - Direct Plan</v>
      </c>
    </row>
    <row r="351" spans="13:13">
      <c r="M351" t="str">
        <f>'Nav2'!A331</f>
        <v>Birla Sun Life Index Fund - Growth - Direct Plan</v>
      </c>
    </row>
    <row r="352" spans="13:13">
      <c r="M352" t="str">
        <f>'Nav2'!A332</f>
        <v>Birla Sun Life Index Fund-Plan A (Dividend)</v>
      </c>
    </row>
    <row r="353" spans="13:13">
      <c r="M353" t="str">
        <f>'Nav2'!A333</f>
        <v>Birla Sun Life Index Fund-Plan B (Growth)</v>
      </c>
    </row>
    <row r="354" spans="13:13">
      <c r="M354" t="str">
        <f>'Nav2'!A334</f>
        <v>Birla Sun Life India Gennext Fund - Dividend - Direct Plan</v>
      </c>
    </row>
    <row r="355" spans="13:13">
      <c r="M355" t="str">
        <f>'Nav2'!A335</f>
        <v>Birla Sun Life India Gennext Fund - Growth - Direct Plan</v>
      </c>
    </row>
    <row r="356" spans="13:13">
      <c r="M356" t="str">
        <f>'Nav2'!A336</f>
        <v>Birla Sun Life India Gennext Fund-Dividend Option</v>
      </c>
    </row>
    <row r="357" spans="13:13">
      <c r="M357" t="str">
        <f>'Nav2'!A337</f>
        <v>Birla Sun Life India Gennext Fund-Growth Option</v>
      </c>
    </row>
    <row r="358" spans="13:13">
      <c r="M358" t="str">
        <f>'Nav2'!A338</f>
        <v>Birla Sun Life India Opportunities Fund - Dividend - Direct Plan</v>
      </c>
    </row>
    <row r="359" spans="13:13">
      <c r="M359" t="str">
        <f>'Nav2'!A339</f>
        <v>Birla Sun Life India Opportunities Fund - Growth - Direct Plan</v>
      </c>
    </row>
    <row r="360" spans="13:13">
      <c r="M360" t="str">
        <f>'Nav2'!A340</f>
        <v>Birla Sun Life India Opportunities Fund-Plan A (Dividend)</v>
      </c>
    </row>
    <row r="361" spans="13:13">
      <c r="M361" t="str">
        <f>'Nav2'!A341</f>
        <v>Birla Sun Life India Opportunities Fund-Plan B (Growth)</v>
      </c>
    </row>
    <row r="362" spans="13:13">
      <c r="M362" t="str">
        <f>'Nav2'!A342</f>
        <v>Birla Sun Life India Reforms Fund - Dividend - Direct Plan</v>
      </c>
    </row>
    <row r="363" spans="13:13">
      <c r="M363" t="str">
        <f>'Nav2'!A343</f>
        <v>Birla Sun Life India Reforms Fund - Growth - Direct Plan</v>
      </c>
    </row>
    <row r="364" spans="13:13">
      <c r="M364" t="str">
        <f>'Nav2'!A344</f>
        <v>Birla Sun Life India Reforms Fund-Dividend</v>
      </c>
    </row>
    <row r="365" spans="13:13">
      <c r="M365" t="str">
        <f>'Nav2'!A345</f>
        <v>Birla Sun Life India Reforms Fund-Growth</v>
      </c>
    </row>
    <row r="366" spans="13:13">
      <c r="M366" t="str">
        <f>'Nav2'!A346</f>
        <v>Birla Sun Life Infrastructure Fund -  Dividend - Direct Plan</v>
      </c>
    </row>
    <row r="367" spans="13:13">
      <c r="M367" t="str">
        <f>'Nav2'!A347</f>
        <v>Birla Sun Life Infrastructure Fund - Growth - Direct Plan</v>
      </c>
    </row>
    <row r="368" spans="13:13">
      <c r="M368" t="str">
        <f>'Nav2'!A348</f>
        <v>Birla Sun Life Infrastructure Fund-Dividend</v>
      </c>
    </row>
    <row r="369" spans="13:13">
      <c r="M369" t="str">
        <f>'Nav2'!A349</f>
        <v>Birla Sun Life Infrastructure Fund-Growth</v>
      </c>
    </row>
    <row r="370" spans="13:13">
      <c r="M370" t="str">
        <f>'Nav2'!A350</f>
        <v>Birla Sun Life Infrastructure Fund-Plan B (Dividend)</v>
      </c>
    </row>
    <row r="371" spans="13:13">
      <c r="M371" t="str">
        <f>'Nav2'!A351</f>
        <v>Birla Sun Life Infrastructure Fund-Plan B (Growth)</v>
      </c>
    </row>
    <row r="372" spans="13:13">
      <c r="M372" t="str">
        <f>'Nav2'!A352</f>
        <v>Birla Sun Life International Equity Fund Plan A- Dividend</v>
      </c>
    </row>
    <row r="373" spans="13:13">
      <c r="M373" t="str">
        <f>'Nav2'!A353</f>
        <v>Birla Sun Life International Equity Fund Plan A- Growth</v>
      </c>
    </row>
    <row r="374" spans="13:13">
      <c r="M374" t="str">
        <f>'Nav2'!A354</f>
        <v>Birla Sun Life International Equity Fund Plan B - Dividend</v>
      </c>
    </row>
    <row r="375" spans="13:13">
      <c r="M375" t="str">
        <f>'Nav2'!A355</f>
        <v>Birla Sun Life International Equity Fund Plan B - Growth</v>
      </c>
    </row>
    <row r="376" spans="13:13">
      <c r="M376" t="str">
        <f>'Nav2'!A356</f>
        <v>Birla Sun Life Intl. Equity Fund Plan A - Dividend - Direct Plan</v>
      </c>
    </row>
    <row r="377" spans="13:13">
      <c r="M377" t="str">
        <f>'Nav2'!A357</f>
        <v>Birla Sun Life Intl. Equity Fund Plan A - Growth - Direct Plan</v>
      </c>
    </row>
    <row r="378" spans="13:13">
      <c r="M378" t="str">
        <f>'Nav2'!A358</f>
        <v>Birla Sun Life Intl. Equity Fund Plan B - Dividend - Direct Plan</v>
      </c>
    </row>
    <row r="379" spans="13:13">
      <c r="M379" t="str">
        <f>'Nav2'!A359</f>
        <v>Birla Sun Life Intl. Equity Fund Plan B - Growth - Direct Plan</v>
      </c>
    </row>
    <row r="380" spans="13:13">
      <c r="M380" t="str">
        <f>'Nav2'!A360</f>
        <v>Birla Sun Life Medium Term Plan - Dividend</v>
      </c>
    </row>
    <row r="381" spans="13:13">
      <c r="M381" t="str">
        <f>'Nav2'!A361</f>
        <v>Birla Sun Life Medium Term Plan - Dividend - Direct Plan</v>
      </c>
    </row>
    <row r="382" spans="13:13">
      <c r="M382" t="str">
        <f>'Nav2'!A362</f>
        <v>Birla Sun Life Medium Term Plan - Growth</v>
      </c>
    </row>
    <row r="383" spans="13:13">
      <c r="M383" t="str">
        <f>'Nav2'!A363</f>
        <v>Birla Sun Life Medium Term Plan - Growth - Direct Plan</v>
      </c>
    </row>
    <row r="384" spans="13:13">
      <c r="M384" t="str">
        <f>'Nav2'!A364</f>
        <v>Birla Sun Life Medium Term Plan - Half Yearly Dividend</v>
      </c>
    </row>
    <row r="385" spans="13:13">
      <c r="M385" t="str">
        <f>'Nav2'!A365</f>
        <v>Birla Sun Life Medium Term Plan - Half Yearly Dividend - Direct Plan</v>
      </c>
    </row>
    <row r="386" spans="13:13">
      <c r="M386" t="str">
        <f>'Nav2'!A366</f>
        <v>Birla Sun Life Medium Term Plan - Institutional - Daily Dividend Plan</v>
      </c>
    </row>
    <row r="387" spans="13:13">
      <c r="M387" t="str">
        <f>'Nav2'!A367</f>
        <v>Birla Sun Life Medium Term Plan - Institutional - Dividend Plan</v>
      </c>
    </row>
    <row r="388" spans="13:13">
      <c r="M388" t="str">
        <f>'Nav2'!A368</f>
        <v>Birla Sun Life Medium Term Plan - Institutional - Growth Plan</v>
      </c>
    </row>
    <row r="389" spans="13:13">
      <c r="M389" t="str">
        <f>'Nav2'!A369</f>
        <v>Birla Sun Life Medium Term Plan - Institutional - Half Yearly Dividend Plan</v>
      </c>
    </row>
    <row r="390" spans="13:13">
      <c r="M390" t="str">
        <f>'Nav2'!A370</f>
        <v>Birla Sun Life Medium Term Plan - Institutional - Qrtly Dividend Plan</v>
      </c>
    </row>
    <row r="391" spans="13:13">
      <c r="M391" t="str">
        <f>'Nav2'!A371</f>
        <v>Birla Sun Life Medium Term Plan - Institutional - Quarterly Dividend Plan</v>
      </c>
    </row>
    <row r="392" spans="13:13">
      <c r="M392" t="str">
        <f>'Nav2'!A372</f>
        <v>Birla Sun Life Medium Term Plan - Quarterly Dividend - Direct Plan</v>
      </c>
    </row>
    <row r="393" spans="13:13">
      <c r="M393" t="str">
        <f>'Nav2'!A373</f>
        <v>Birla Sun Life Medium Term Plan - Retail - Daily Dividend Plan</v>
      </c>
    </row>
    <row r="394" spans="13:13">
      <c r="M394" t="str">
        <f>'Nav2'!A374</f>
        <v>Birla Sun Life Medium Term Plan - Retail - Qrtly Dividend Plan</v>
      </c>
    </row>
    <row r="395" spans="13:13">
      <c r="M395" t="str">
        <f>'Nav2'!A375</f>
        <v>Birla Sun Life Medium Term Plan - Retail - Quarterly Dividend Plan</v>
      </c>
    </row>
    <row r="396" spans="13:13">
      <c r="M396" t="str">
        <f>'Nav2'!A376</f>
        <v>Birla Sun Life Midcap Fund - Dividend - Direct Plan</v>
      </c>
    </row>
    <row r="397" spans="13:13">
      <c r="M397" t="str">
        <f>'Nav2'!A377</f>
        <v>Birla Sun Life Midcap Fund - Growth - Direct Plan</v>
      </c>
    </row>
    <row r="398" spans="13:13">
      <c r="M398" t="str">
        <f>'Nav2'!A378</f>
        <v>Birla Sun Life Midcap Fund-Dividend</v>
      </c>
    </row>
    <row r="399" spans="13:13">
      <c r="M399" t="str">
        <f>'Nav2'!A379</f>
        <v>Birla Sun Life Midcap Fund-Growth</v>
      </c>
    </row>
    <row r="400" spans="13:13">
      <c r="M400" t="str">
        <f>'Nav2'!A380</f>
        <v>Birla Sun Life Midcap Fund-Plan B (Dividend)</v>
      </c>
    </row>
    <row r="401" spans="13:13">
      <c r="M401" t="str">
        <f>'Nav2'!A381</f>
        <v>Birla Sun Life Midcap Fund-Plan B (Growth)</v>
      </c>
    </row>
    <row r="402" spans="13:13">
      <c r="M402" t="str">
        <f>'Nav2'!A382</f>
        <v>Birla Sun Life Mip - Growth / Payment</v>
      </c>
    </row>
    <row r="403" spans="13:13">
      <c r="M403" t="str">
        <f>'Nav2'!A383</f>
        <v>Birla Sun Life Mip - Growth / Payment - Direct Plan</v>
      </c>
    </row>
    <row r="404" spans="13:13">
      <c r="M404" t="str">
        <f>'Nav2'!A384</f>
        <v>Birla Sun Life Mip - Monthly Dividend</v>
      </c>
    </row>
    <row r="405" spans="13:13">
      <c r="M405" t="str">
        <f>'Nav2'!A385</f>
        <v>Birla Sun Life Mip - Monthly Dividend - Direct Plan</v>
      </c>
    </row>
    <row r="406" spans="13:13">
      <c r="M406" t="str">
        <f>'Nav2'!A386</f>
        <v>Birla Sun Life Mip Ii - Saving 5 Plan - Growth / Payment</v>
      </c>
    </row>
    <row r="407" spans="13:13">
      <c r="M407" t="str">
        <f>'Nav2'!A387</f>
        <v>Birla Sun Life Mip Ii - Wealth 25 Plan - Growth / Payment</v>
      </c>
    </row>
    <row r="408" spans="13:13">
      <c r="M408" t="str">
        <f>'Nav2'!A388</f>
        <v>Birla Sun Life Mip Saving 5 Plan - Growth / Payment - Direct Plan</v>
      </c>
    </row>
    <row r="409" spans="13:13">
      <c r="M409" t="str">
        <f>'Nav2'!A389</f>
        <v>Birla Sun Life Mip Saving 5 Plan - Monthly Dividend</v>
      </c>
    </row>
    <row r="410" spans="13:13">
      <c r="M410" t="str">
        <f>'Nav2'!A390</f>
        <v>Birla Sun Life Mip Saving 5 Plan - Monthly Dividend - Direct Plan</v>
      </c>
    </row>
    <row r="411" spans="13:13">
      <c r="M411" t="str">
        <f>'Nav2'!A391</f>
        <v>Birla Sun Life Mip Wealth 25 Plan - Growth / Payment - Direct Plan</v>
      </c>
    </row>
    <row r="412" spans="13:13">
      <c r="M412" t="str">
        <f>'Nav2'!A392</f>
        <v>Birla Sun Life Mip Wealth 25 Plan - Monthly Dividend</v>
      </c>
    </row>
    <row r="413" spans="13:13">
      <c r="M413" t="str">
        <f>'Nav2'!A393</f>
        <v>Birla Sun Life Mip Wealth 25 Plan - Monthly Dividend - Direct Plan</v>
      </c>
    </row>
    <row r="414" spans="13:13">
      <c r="M414" t="str">
        <f>'Nav2'!A394</f>
        <v>Birla Sun Life Mnc Fund - Dividend - Direct Plan</v>
      </c>
    </row>
    <row r="415" spans="13:13">
      <c r="M415" t="str">
        <f>'Nav2'!A395</f>
        <v>Birla Sun Life Mnc Fund - Growth - Direct Plan</v>
      </c>
    </row>
    <row r="416" spans="13:13">
      <c r="M416" t="str">
        <f>'Nav2'!A396</f>
        <v>Birla Sun Life Mnc Fund-Plan A (Dividend)</v>
      </c>
    </row>
    <row r="417" spans="13:13">
      <c r="M417" t="str">
        <f>'Nav2'!A397</f>
        <v>Birla Sun Life Mnc Fund-Plan B (Growth)</v>
      </c>
    </row>
    <row r="418" spans="13:13">
      <c r="M418" t="str">
        <f>'Nav2'!A398</f>
        <v>Birla Sun Life Monthly Income - Dividend - Direct Plan</v>
      </c>
    </row>
    <row r="419" spans="13:13">
      <c r="M419" t="str">
        <f>'Nav2'!A399</f>
        <v>Birla Sun Life Monthly Income - Growth - Direct Plan</v>
      </c>
    </row>
    <row r="420" spans="13:13">
      <c r="M420" t="str">
        <f>'Nav2'!A400</f>
        <v>Birla Sun Life Monthly Income - Quarterly Dividend - Direct Plan</v>
      </c>
    </row>
    <row r="421" spans="13:13">
      <c r="M421" t="str">
        <f>'Nav2'!A401</f>
        <v>Birla Sun Life Monthly Income-Plan A(Dividend)</v>
      </c>
    </row>
    <row r="422" spans="13:13">
      <c r="M422" t="str">
        <f>'Nav2'!A402</f>
        <v>Birla Sun Life Monthly Income-Plan B(Growth)</v>
      </c>
    </row>
    <row r="423" spans="13:13">
      <c r="M423" t="str">
        <f>'Nav2'!A403</f>
        <v>Birla Sun Life Monthly Income-Plan C(Quarterly Dividend)</v>
      </c>
    </row>
    <row r="424" spans="13:13">
      <c r="M424" t="str">
        <f>'Nav2'!A404</f>
        <v>Birla Sun Life New Millenium Fund-Plan A(Divivdend)</v>
      </c>
    </row>
    <row r="425" spans="13:13">
      <c r="M425" t="str">
        <f>'Nav2'!A405</f>
        <v>Birla Sun Life New Millenium Fund-Plan B(Growth)</v>
      </c>
    </row>
    <row r="426" spans="13:13">
      <c r="M426" t="str">
        <f>'Nav2'!A406</f>
        <v>Birla Sun Life New Millennium Fund - Dividend - Direct Plan</v>
      </c>
    </row>
    <row r="427" spans="13:13">
      <c r="M427" t="str">
        <f>'Nav2'!A407</f>
        <v>Birla Sun Life New Millennium Fund - Growth - Direct Plan</v>
      </c>
    </row>
    <row r="428" spans="13:13">
      <c r="M428" t="str">
        <f>'Nav2'!A408</f>
        <v>Birla Sun Life Nifty Etf</v>
      </c>
    </row>
    <row r="429" spans="13:13">
      <c r="M429" t="str">
        <f>'Nav2'!A409</f>
        <v>Birla Sun Life Pure Value Fund - Dividend - Direct Plan</v>
      </c>
    </row>
    <row r="430" spans="13:13">
      <c r="M430" t="str">
        <f>'Nav2'!A410</f>
        <v>Birla Sun Life Pure Value Fund - Dividend Option</v>
      </c>
    </row>
    <row r="431" spans="13:13">
      <c r="M431" t="str">
        <f>'Nav2'!A411</f>
        <v>Birla Sun Life Pure Value Fund - Growth - Direct Plan</v>
      </c>
    </row>
    <row r="432" spans="13:13">
      <c r="M432" t="str">
        <f>'Nav2'!A412</f>
        <v>Birla Sun Life Pure Value Fund - Growth Option</v>
      </c>
    </row>
    <row r="433" spans="13:13">
      <c r="M433" t="str">
        <f>'Nav2'!A413</f>
        <v>Birla Sun Life Relief 96 - Dividend Option</v>
      </c>
    </row>
    <row r="434" spans="13:13">
      <c r="M434" t="str">
        <f>'Nav2'!A414</f>
        <v>Birla Sun Life Relief 96 - Growth Option</v>
      </c>
    </row>
    <row r="435" spans="13:13">
      <c r="M435" t="str">
        <f>'Nav2'!A415</f>
        <v>Birla Sun Life Savings Fund - Daily Dividend</v>
      </c>
    </row>
    <row r="436" spans="13:13">
      <c r="M436" t="str">
        <f>'Nav2'!A416</f>
        <v>Birla Sun Life Savings Fund - Daily Dividend - Direct Plan</v>
      </c>
    </row>
    <row r="437" spans="13:13">
      <c r="M437" t="str">
        <f>'Nav2'!A417</f>
        <v>Birla Sun Life Savings Fund - Discipline Advantage Plan</v>
      </c>
    </row>
    <row r="438" spans="13:13">
      <c r="M438" t="str">
        <f>'Nav2'!A418</f>
        <v>Birla Sun Life Savings Fund - Growth</v>
      </c>
    </row>
    <row r="439" spans="13:13">
      <c r="M439" t="str">
        <f>'Nav2'!A419</f>
        <v>Birla Sun Life Savings Fund - Growth - Direct Plan</v>
      </c>
    </row>
    <row r="440" spans="13:13">
      <c r="M440" t="str">
        <f>'Nav2'!A420</f>
        <v>Birla Sun Life Savings Fund - Weekly Dividend</v>
      </c>
    </row>
    <row r="441" spans="13:13">
      <c r="M441" t="str">
        <f>'Nav2'!A421</f>
        <v>Birla Sun Life Savings Fund - Weekly Dividend - Direct Plan</v>
      </c>
    </row>
    <row r="442" spans="13:13">
      <c r="M442" t="str">
        <f>'Nav2'!A422</f>
        <v>Birla Sun Life Savings Fund-Insititutional Fortnightly Dividend</v>
      </c>
    </row>
    <row r="443" spans="13:13">
      <c r="M443" t="str">
        <f>'Nav2'!A423</f>
        <v>Birla Sun Life Savings Fund-Insititutional Plan - Monthly  Dividend</v>
      </c>
    </row>
    <row r="444" spans="13:13">
      <c r="M444" t="str">
        <f>'Nav2'!A424</f>
        <v>Birla Sun Life Savings Fund-Retail - Monthly Dividend</v>
      </c>
    </row>
    <row r="445" spans="13:13">
      <c r="M445" t="str">
        <f>'Nav2'!A425</f>
        <v>Birla Sun Life Savings Fund-Retail - Weekly Dividend</v>
      </c>
    </row>
    <row r="446" spans="13:13">
      <c r="M446" t="str">
        <f>'Nav2'!A426</f>
        <v>Birla Sun Life Savings Fund-Retail Daily Dividend</v>
      </c>
    </row>
    <row r="447" spans="13:13">
      <c r="M447" t="str">
        <f>'Nav2'!A427</f>
        <v>Birla Sun Life Savings Fund-Retail Fortnightly Dividend</v>
      </c>
    </row>
    <row r="448" spans="13:13">
      <c r="M448" t="str">
        <f>'Nav2'!A428</f>
        <v>Birla Sun Life Savings Fund-Retail Growth</v>
      </c>
    </row>
    <row r="449" spans="13:13">
      <c r="M449" t="str">
        <f>'Nav2'!A429</f>
        <v>Birla Sun Life Short Term Fund - Dividend - Direct Plan</v>
      </c>
    </row>
    <row r="450" spans="13:13">
      <c r="M450" t="str">
        <f>'Nav2'!A430</f>
        <v>Birla Sun Life Short Term Fund - Growth - Direct Plan</v>
      </c>
    </row>
    <row r="451" spans="13:13">
      <c r="M451" t="str">
        <f>'Nav2'!A431</f>
        <v>Birla Sun Life Short Term Fund - Monthly Dividend - Direct Plan</v>
      </c>
    </row>
    <row r="452" spans="13:13">
      <c r="M452" t="str">
        <f>'Nav2'!A432</f>
        <v>Birla Sun Life Short Term Fund (Discipline Advantage Plan)</v>
      </c>
    </row>
    <row r="453" spans="13:13">
      <c r="M453" t="str">
        <f>'Nav2'!A433</f>
        <v>Birla Sun Life Short Term Fund-Plan B(Growth)</v>
      </c>
    </row>
    <row r="454" spans="13:13">
      <c r="M454" t="str">
        <f>'Nav2'!A434</f>
        <v>Birla Sun Life Short Term Fund-Plan C(Monthly Dividend)</v>
      </c>
    </row>
    <row r="455" spans="13:13">
      <c r="M455" t="str">
        <f>'Nav2'!A435</f>
        <v>Birla Sun Life Short Term Opportunities Fund - Dividend - Direct Plan</v>
      </c>
    </row>
    <row r="456" spans="13:13">
      <c r="M456" t="str">
        <f>'Nav2'!A436</f>
        <v>Birla Sun Life Short Term Opportunities Fund - Growth - Direct Plan</v>
      </c>
    </row>
    <row r="457" spans="13:13">
      <c r="M457" t="str">
        <f>'Nav2'!A437</f>
        <v>Birla Sun Life Short Term Opportunities Fund - Quarterly Dividend - Direct Plan</v>
      </c>
    </row>
    <row r="458" spans="13:13">
      <c r="M458" t="str">
        <f>'Nav2'!A438</f>
        <v>Birla Sun Life Short Term Oppportunities Fund-Institutional Dividend Plan</v>
      </c>
    </row>
    <row r="459" spans="13:13">
      <c r="M459" t="str">
        <f>'Nav2'!A439</f>
        <v>Birla Sun Life Short Term Oppportunities Fund-Institutional Growth Plan</v>
      </c>
    </row>
    <row r="460" spans="13:13">
      <c r="M460" t="str">
        <f>'Nav2'!A440</f>
        <v>Birla Sun Life Short Term Oppportunities Fund-Institutional Quarterly Dividend Plan</v>
      </c>
    </row>
    <row r="461" spans="13:13">
      <c r="M461" t="str">
        <f>'Nav2'!A441</f>
        <v>Birla Sun Life Short Term Oppportunities Fund-Retail Quarterly Dividend Plan</v>
      </c>
    </row>
    <row r="462" spans="13:13">
      <c r="M462" t="str">
        <f>'Nav2'!A442</f>
        <v>Birla Sun Life Small &amp; Midcap Fund - Dividend</v>
      </c>
    </row>
    <row r="463" spans="13:13">
      <c r="M463" t="str">
        <f>'Nav2'!A443</f>
        <v>Birla Sun Life Small &amp; Midcap Fund - Growth</v>
      </c>
    </row>
    <row r="464" spans="13:13">
      <c r="M464" t="str">
        <f>'Nav2'!A444</f>
        <v>Birla Sun Life Small And Midcap Fund - Dividend - Direct Plan</v>
      </c>
    </row>
    <row r="465" spans="13:13">
      <c r="M465" t="str">
        <f>'Nav2'!A445</f>
        <v>Birla Sun Life Small And Midcap Fund - Growth - Direct Plan</v>
      </c>
    </row>
    <row r="466" spans="13:13">
      <c r="M466" t="str">
        <f>'Nav2'!A446</f>
        <v>Birla Sun Life Special Situations Fund - Dividend</v>
      </c>
    </row>
    <row r="467" spans="13:13">
      <c r="M467" t="str">
        <f>'Nav2'!A447</f>
        <v>Birla Sun Life Special Situations Fund - Dividend - Direct Plan</v>
      </c>
    </row>
    <row r="468" spans="13:13">
      <c r="M468" t="str">
        <f>'Nav2'!A448</f>
        <v>Birla Sun Life Special Situations Fund - Growth</v>
      </c>
    </row>
    <row r="469" spans="13:13">
      <c r="M469" t="str">
        <f>'Nav2'!A449</f>
        <v>Birla Sun Life Special Situations Fund - Growth - Direct Plan</v>
      </c>
    </row>
    <row r="470" spans="13:13">
      <c r="M470" t="str">
        <f>'Nav2'!A450</f>
        <v>Birla Sun Life Tax Plan - Retail Dividend - Direct Plan</v>
      </c>
    </row>
    <row r="471" spans="13:13">
      <c r="M471" t="str">
        <f>'Nav2'!A451</f>
        <v>Birla Sun Life Tax Plan - Retail Growth - Direct Plan</v>
      </c>
    </row>
    <row r="472" spans="13:13">
      <c r="M472" t="str">
        <f>'Nav2'!A452</f>
        <v>Birla Sun Life Tax Plan Dividend Option</v>
      </c>
    </row>
    <row r="473" spans="13:13">
      <c r="M473" t="str">
        <f>'Nav2'!A453</f>
        <v>Birla Sun Life Tax Plan Growth Option</v>
      </c>
    </row>
    <row r="474" spans="13:13">
      <c r="M474" t="str">
        <f>'Nav2'!A454</f>
        <v>Birla Sun Life Tax Relief 96 - Dividend - Direct Plan</v>
      </c>
    </row>
    <row r="475" spans="13:13">
      <c r="M475" t="str">
        <f>'Nav2'!A455</f>
        <v>Birla Sun Life Tax Relief 96 - Growth - Direct Plan</v>
      </c>
    </row>
    <row r="476" spans="13:13">
      <c r="M476" t="str">
        <f>'Nav2'!A456</f>
        <v>Birla Sun Life Top 100 Fund - Dividend - Direct Plan</v>
      </c>
    </row>
    <row r="477" spans="13:13">
      <c r="M477" t="str">
        <f>'Nav2'!A457</f>
        <v>Birla Sun Life Top 100 Fund - Growth - Direct Plan</v>
      </c>
    </row>
    <row r="478" spans="13:13">
      <c r="M478" t="str">
        <f>'Nav2'!A458</f>
        <v>Birla Sun Life Top 100 Fund -Dividend Option</v>
      </c>
    </row>
    <row r="479" spans="13:13">
      <c r="M479" t="str">
        <f>'Nav2'!A459</f>
        <v>Birla Sun Life Top 100 Fund -Growth Option</v>
      </c>
    </row>
    <row r="480" spans="13:13">
      <c r="M480" t="str">
        <f>'Nav2'!A460</f>
        <v>Birla Sun Life Ultra Short Term Fund - Daily Dividend</v>
      </c>
    </row>
    <row r="481" spans="13:13">
      <c r="M481" t="str">
        <f>'Nav2'!A461</f>
        <v>Birla Sun Life Ultra Short Term Fund - Daily Dividend - Direct Plan</v>
      </c>
    </row>
    <row r="482" spans="13:13">
      <c r="M482" t="str">
        <f>'Nav2'!A462</f>
        <v>Birla Sun Life Ultra Short Term Fund - Discipline Advantage Plan -  Growth</v>
      </c>
    </row>
    <row r="483" spans="13:13">
      <c r="M483" t="str">
        <f>'Nav2'!A463</f>
        <v>Birla Sun Life Ultra Short Term Fund - Fortnightly Dividend</v>
      </c>
    </row>
    <row r="484" spans="13:13">
      <c r="M484" t="str">
        <f>'Nav2'!A464</f>
        <v>Birla Sun Life Ultra Short Term Fund - Fortnightly Dividend - Direct Plan</v>
      </c>
    </row>
    <row r="485" spans="13:13">
      <c r="M485" t="str">
        <f>'Nav2'!A465</f>
        <v>Birla Sun Life Ultra Short Term Fund - Growth</v>
      </c>
    </row>
    <row r="486" spans="13:13">
      <c r="M486" t="str">
        <f>'Nav2'!A466</f>
        <v>Birla Sun Life Ultra Short Term Fund - Growth - Direct Plan</v>
      </c>
    </row>
    <row r="487" spans="13:13">
      <c r="M487" t="str">
        <f>'Nav2'!A467</f>
        <v>Birla Sun Life Ultra Short Term Fund - Weekly Dividend</v>
      </c>
    </row>
    <row r="488" spans="13:13">
      <c r="M488" t="str">
        <f>'Nav2'!A468</f>
        <v>Birla Sun Life Ultra Short Term Fund - Weekly Dividend - Direct Plan</v>
      </c>
    </row>
    <row r="489" spans="13:13">
      <c r="M489" t="str">
        <f>'Nav2'!A469</f>
        <v>Birla Sun Life Ultra Short Term Fund- Retail Plan - Daily Dividend</v>
      </c>
    </row>
    <row r="490" spans="13:13">
      <c r="M490" t="str">
        <f>'Nav2'!A470</f>
        <v>Birla Sun Life Ultra Short Term Fund- Retail Plan (Fortnightly Dividend)</v>
      </c>
    </row>
    <row r="491" spans="13:13">
      <c r="M491" t="str">
        <f>'Nav2'!A471</f>
        <v>Birla Sun Life Ultra Short Term Fund- Retail Plan A(Monthly Dividend)</v>
      </c>
    </row>
    <row r="492" spans="13:13">
      <c r="M492" t="str">
        <f>'Nav2'!A472</f>
        <v>Birla Sun Life Ultra Short Term Fund- Retail Plan B(Growth)</v>
      </c>
    </row>
    <row r="493" spans="13:13">
      <c r="M493" t="str">
        <f>'Nav2'!A473</f>
        <v>Birla Sunlife Buy India Fund - Dividend - Direct Plan</v>
      </c>
    </row>
    <row r="494" spans="13:13">
      <c r="M494" t="str">
        <f>'Nav2'!A474</f>
        <v>Birla Sunlife Buy India Fund - Growth - Direct Plan</v>
      </c>
    </row>
    <row r="495" spans="13:13">
      <c r="M495" t="str">
        <f>'Nav2'!A475</f>
        <v>Bnp Paribas  Equity Fund-Dividend Option</v>
      </c>
    </row>
    <row r="496" spans="13:13">
      <c r="M496" t="str">
        <f>'Nav2'!A476</f>
        <v>Bnp Paribas  Equity Fund-Growth Option</v>
      </c>
    </row>
    <row r="497" spans="13:13">
      <c r="M497" t="str">
        <f>'Nav2'!A477</f>
        <v>Bnp Paribas Bond Fund  Annual Dividend Option</v>
      </c>
    </row>
    <row r="498" spans="13:13">
      <c r="M498" t="str">
        <f>'Nav2'!A478</f>
        <v>Bnp Paribas Bond Fund - Direct Plan - Annual Dividend Option</v>
      </c>
    </row>
    <row r="499" spans="13:13">
      <c r="M499" t="str">
        <f>'Nav2'!A479</f>
        <v>Bnp Paribas Bond Fund - Direct Plan - Growth Option</v>
      </c>
    </row>
    <row r="500" spans="13:13">
      <c r="M500" t="str">
        <f>'Nav2'!A480</f>
        <v>Bnp Paribas Bond Fund - Direct Plan - Monthly Dividend Option</v>
      </c>
    </row>
    <row r="501" spans="13:13">
      <c r="M501" t="str">
        <f>'Nav2'!A481</f>
        <v>Bnp Paribas Bond Fund - Direct Plan - Quarterly Dividend Option</v>
      </c>
    </row>
    <row r="502" spans="13:13">
      <c r="M502" t="str">
        <f>'Nav2'!A482</f>
        <v>Bnp Paribas Bond Fund  Monthly Dividend Option</v>
      </c>
    </row>
    <row r="503" spans="13:13">
      <c r="M503" t="str">
        <f>'Nav2'!A483</f>
        <v>Bnp Paribas Bond Fund - Regular Plan - Annual-Dividend Option</v>
      </c>
    </row>
    <row r="504" spans="13:13">
      <c r="M504" t="str">
        <f>'Nav2'!A484</f>
        <v>Bnp Paribas Bond Fund - Regular Plan - Growth Option</v>
      </c>
    </row>
    <row r="505" spans="13:13">
      <c r="M505" t="str">
        <f>'Nav2'!A485</f>
        <v>Bnp Paribas Bond Fund - Regular Plan - Monthly-Dividend Option</v>
      </c>
    </row>
    <row r="506" spans="13:13">
      <c r="M506" t="str">
        <f>'Nav2'!A486</f>
        <v>Bnp Paribas Bond Fund - Regular Plan - Quarterly-Dividend Option</v>
      </c>
    </row>
    <row r="507" spans="13:13">
      <c r="M507" t="str">
        <f>'Nav2'!A487</f>
        <v>Bnp Paribas Bond Fund Growth Option</v>
      </c>
    </row>
    <row r="508" spans="13:13">
      <c r="M508" t="str">
        <f>'Nav2'!A488</f>
        <v>Bnp Paribas Bond Fund Quarterly Dividend Option</v>
      </c>
    </row>
    <row r="509" spans="13:13">
      <c r="M509" t="str">
        <f>'Nav2'!A489</f>
        <v>Bnp Paribas Dividend Yield Fund - Direct Plan - Dividend Option</v>
      </c>
    </row>
    <row r="510" spans="13:13">
      <c r="M510" t="str">
        <f>'Nav2'!A490</f>
        <v>Bnp Paribas Dividend Yield Fund - Direct Plan - Growth Option</v>
      </c>
    </row>
    <row r="511" spans="13:13">
      <c r="M511" t="str">
        <f>'Nav2'!A491</f>
        <v>Bnp Paribas Dividend Yield Fund-Dividend Option</v>
      </c>
    </row>
    <row r="512" spans="13:13">
      <c r="M512" t="str">
        <f>'Nav2'!A492</f>
        <v>Bnp Paribas Dividend Yield Fund-Growth Option</v>
      </c>
    </row>
    <row r="513" spans="13:13">
      <c r="M513" t="str">
        <f>'Nav2'!A493</f>
        <v>Bnp Paribas Equity Fund - Direct Plan - Dividend Option</v>
      </c>
    </row>
    <row r="514" spans="13:13">
      <c r="M514" t="str">
        <f>'Nav2'!A494</f>
        <v>Bnp Paribas Equity Fund - Direct Plan - Growth Option</v>
      </c>
    </row>
    <row r="515" spans="13:13">
      <c r="M515" t="str">
        <f>'Nav2'!A495</f>
        <v>Bnp Paribas Flexi Debt Fund - Direct Plan - Daily Dividend Option</v>
      </c>
    </row>
    <row r="516" spans="13:13">
      <c r="M516" t="str">
        <f>'Nav2'!A496</f>
        <v>Bnp Paribas Flexi Debt Fund - Direct Plan - Growth Option</v>
      </c>
    </row>
    <row r="517" spans="13:13">
      <c r="M517" t="str">
        <f>'Nav2'!A497</f>
        <v>Bnp Paribas Flexi Debt Fund - Direct Plan - Half Yearly Dividend Option</v>
      </c>
    </row>
    <row r="518" spans="13:13">
      <c r="M518" t="str">
        <f>'Nav2'!A498</f>
        <v>Bnp Paribas Flexi Debt Fund - Direct Plan - Monthly Option</v>
      </c>
    </row>
    <row r="519" spans="13:13">
      <c r="M519" t="str">
        <f>'Nav2'!A499</f>
        <v>Bnp Paribas Flexi Debt Fund - Direct Plan - Quarterly Dividend Option</v>
      </c>
    </row>
    <row r="520" spans="13:13">
      <c r="M520" t="str">
        <f>'Nav2'!A500</f>
        <v>Bnp Paribas Flexi Debt Fund - Direct Plan - Weekly Dividend Option</v>
      </c>
    </row>
    <row r="521" spans="13:13">
      <c r="M521" t="str">
        <f>'Nav2'!A501</f>
        <v>Bnp Paribas Flexi Debt Fund Daily Dividend Option</v>
      </c>
    </row>
    <row r="522" spans="13:13">
      <c r="M522" t="str">
        <f>'Nav2'!A502</f>
        <v>Bnp Paribas Flexi Debt Fund Growth Option</v>
      </c>
    </row>
    <row r="523" spans="13:13">
      <c r="M523" t="str">
        <f>'Nav2'!A503</f>
        <v>Bnp Paribas Flexi Debt Fund Half Yearly Dividend Option</v>
      </c>
    </row>
    <row r="524" spans="13:13">
      <c r="M524" t="str">
        <f>'Nav2'!A504</f>
        <v>Bnp Paribas Flexi Debt Fund Monthly Option</v>
      </c>
    </row>
    <row r="525" spans="13:13">
      <c r="M525" t="str">
        <f>'Nav2'!A505</f>
        <v>Bnp Paribas Flexi Debt Fund Quarterly Dividend Option</v>
      </c>
    </row>
    <row r="526" spans="13:13">
      <c r="M526" t="str">
        <f>'Nav2'!A506</f>
        <v>Bnp Paribas Flexi Debt Fund Weekly Dividend Option</v>
      </c>
    </row>
    <row r="527" spans="13:13">
      <c r="M527" t="str">
        <f>'Nav2'!A507</f>
        <v>Bnp Paribas Flexi Debt Fund-Regular Plan A - Growth Option</v>
      </c>
    </row>
    <row r="528" spans="13:13">
      <c r="M528" t="str">
        <f>'Nav2'!A508</f>
        <v>Bnp Paribas Flexi Debt Fund-Regular Plan A - Monthly Dividend Option</v>
      </c>
    </row>
    <row r="529" spans="13:13">
      <c r="M529" t="str">
        <f>'Nav2'!A509</f>
        <v>Bnp Paribas Flexi Debt Fund-Regular Plan A - Quarterly Dividend Option</v>
      </c>
    </row>
    <row r="530" spans="13:13">
      <c r="M530" t="str">
        <f>'Nav2'!A510</f>
        <v>Bnp Paribas Government Securities Fund - Annual Dividend Option</v>
      </c>
    </row>
    <row r="531" spans="13:13">
      <c r="M531" t="str">
        <f>'Nav2'!A511</f>
        <v>Bnp Paribas Government Securities Fund - Calendar Quarterly Dividend Option</v>
      </c>
    </row>
    <row r="532" spans="13:13">
      <c r="M532" t="str">
        <f>'Nav2'!A512</f>
        <v>Bnp Paribas Government Securities Fund - Direct Plan - Annual Dividend Option</v>
      </c>
    </row>
    <row r="533" spans="13:13">
      <c r="M533" t="str">
        <f>'Nav2'!A513</f>
        <v>Bnp Paribas Government Securities Fund - Direct Plan - Growth</v>
      </c>
    </row>
    <row r="534" spans="13:13">
      <c r="M534" t="str">
        <f>'Nav2'!A514</f>
        <v>Bnp Paribas Government Securities Fund - Direct Plan - Monthly Dividend Option</v>
      </c>
    </row>
    <row r="535" spans="13:13">
      <c r="M535" t="str">
        <f>'Nav2'!A515</f>
        <v>Bnp Paribas Government Securities Fund - Growth</v>
      </c>
    </row>
    <row r="536" spans="13:13">
      <c r="M536" t="str">
        <f>'Nav2'!A516</f>
        <v>Bnp Paribas Government Securities Fund -Monthly Dividend Option</v>
      </c>
    </row>
    <row r="537" spans="13:13">
      <c r="M537" t="str">
        <f>'Nav2'!A517</f>
        <v>Bnp Paribas Income And Gold Fund - Direct Plan - Dividend Option</v>
      </c>
    </row>
    <row r="538" spans="13:13">
      <c r="M538" t="str">
        <f>'Nav2'!A518</f>
        <v>Bnp Paribas Income And Gold Fund - Direct Plan - Growth Option</v>
      </c>
    </row>
    <row r="539" spans="13:13">
      <c r="M539" t="str">
        <f>'Nav2'!A519</f>
        <v>Bnp Paribas Income And Gold Fund - Dividend Option - Dividend Payout</v>
      </c>
    </row>
    <row r="540" spans="13:13">
      <c r="M540" t="str">
        <f>'Nav2'!A520</f>
        <v>Bnp Paribas Income And Gold Fund - Dividend Option - Dividend Reinvestment</v>
      </c>
    </row>
    <row r="541" spans="13:13">
      <c r="M541" t="str">
        <f>'Nav2'!A521</f>
        <v>Bnp Paribas Income And Gold Fund - Growth</v>
      </c>
    </row>
    <row r="542" spans="13:13">
      <c r="M542" t="str">
        <f>'Nav2'!A522</f>
        <v>Bnp Paribas Mid Cap Fund - Direct Plan - Dividend Option</v>
      </c>
    </row>
    <row r="543" spans="13:13">
      <c r="M543" t="str">
        <f>'Nav2'!A523</f>
        <v>Bnp Paribas Mid Cap Fund - Direct Plan - Growth Option</v>
      </c>
    </row>
    <row r="544" spans="13:13">
      <c r="M544" t="str">
        <f>'Nav2'!A524</f>
        <v>Bnp Paribas Mid Cap Fund-Dividend Option</v>
      </c>
    </row>
    <row r="545" spans="13:13">
      <c r="M545" t="str">
        <f>'Nav2'!A525</f>
        <v>Bnp Paribas Mid Cap Fund-Growth Option</v>
      </c>
    </row>
    <row r="546" spans="13:13">
      <c r="M546" t="str">
        <f>'Nav2'!A526</f>
        <v>Bnp Paribas Money Plus Fund  Daily Dividend Option</v>
      </c>
    </row>
    <row r="547" spans="13:13">
      <c r="M547" t="str">
        <f>'Nav2'!A527</f>
        <v>Bnp Paribas Money Plus Fund - Direct Plan - Daily Dividend Option</v>
      </c>
    </row>
    <row r="548" spans="13:13">
      <c r="M548" t="str">
        <f>'Nav2'!A528</f>
        <v>Bnp Paribas Money Plus Fund - Direct Plan - Growth Option</v>
      </c>
    </row>
    <row r="549" spans="13:13">
      <c r="M549" t="str">
        <f>'Nav2'!A529</f>
        <v>Bnp Paribas Money Plus Fund - Direct Plan - Monthly Dividend Option</v>
      </c>
    </row>
    <row r="550" spans="13:13">
      <c r="M550" t="str">
        <f>'Nav2'!A530</f>
        <v>Bnp Paribas Money Plus Fund - Direct Plan - Weekly Dividend Option</v>
      </c>
    </row>
    <row r="551" spans="13:13">
      <c r="M551" t="str">
        <f>'Nav2'!A531</f>
        <v>Bnp Paribas Money Plus Fund  Growth Option</v>
      </c>
    </row>
    <row r="552" spans="13:13">
      <c r="M552" t="str">
        <f>'Nav2'!A532</f>
        <v>Bnp Paribas Money Plus Fund  Monthly Dividend Option</v>
      </c>
    </row>
    <row r="553" spans="13:13">
      <c r="M553" t="str">
        <f>'Nav2'!A533</f>
        <v>Bnp Paribas Money Plus Fund  Weekly Dividend Option</v>
      </c>
    </row>
    <row r="554" spans="13:13">
      <c r="M554" t="str">
        <f>'Nav2'!A534</f>
        <v>Bnp Paribas Money Plus Fund-Regular Plan- Daily Dividend Option (Compulsory Reinvestment)</v>
      </c>
    </row>
    <row r="555" spans="13:13">
      <c r="M555" t="str">
        <f>'Nav2'!A535</f>
        <v>Bnp Paribas Money Plus Fund-Regular Plan-Growth Option</v>
      </c>
    </row>
    <row r="556" spans="13:13">
      <c r="M556" t="str">
        <f>'Nav2'!A536</f>
        <v>Bnp Paribas Money Plus Fund-Regular Plan-Monthly Dividend Option</v>
      </c>
    </row>
    <row r="557" spans="13:13">
      <c r="M557" t="str">
        <f>'Nav2'!A537</f>
        <v>Bnp Paribas Money Plus Fund-Regular Plan-Weekly Dividend Option</v>
      </c>
    </row>
    <row r="558" spans="13:13">
      <c r="M558" t="str">
        <f>'Nav2'!A538</f>
        <v>Bnp Paribas Monthly Income Plan - Direct Plan - Growth Option</v>
      </c>
    </row>
    <row r="559" spans="13:13">
      <c r="M559" t="str">
        <f>'Nav2'!A539</f>
        <v>Bnp Paribas Monthly Income Plan - Direct Plan - Monthly Dividend Option</v>
      </c>
    </row>
    <row r="560" spans="13:13">
      <c r="M560" t="str">
        <f>'Nav2'!A540</f>
        <v>Bnp Paribas Monthly Income Plan - Direct Plan - Quarterly Dividend Option</v>
      </c>
    </row>
    <row r="561" spans="13:13">
      <c r="M561" t="str">
        <f>'Nav2'!A541</f>
        <v>Bnp Paribas Monthly Income Plan-Regular Plan-Growth Option</v>
      </c>
    </row>
    <row r="562" spans="13:13">
      <c r="M562" t="str">
        <f>'Nav2'!A542</f>
        <v>Bnp Paribas Monthly Income Plan-Regular Plan-Monthly Dividend Option</v>
      </c>
    </row>
    <row r="563" spans="13:13">
      <c r="M563" t="str">
        <f>'Nav2'!A543</f>
        <v>Bnp Paribas Monthly Income Plan-Regular Plan-Quarterly Dividend Option</v>
      </c>
    </row>
    <row r="564" spans="13:13">
      <c r="M564" t="str">
        <f>'Nav2'!A544</f>
        <v>Bnp Paribas Overnight Fund - Direct Plan - Daily Dividend Option</v>
      </c>
    </row>
    <row r="565" spans="13:13">
      <c r="M565" t="str">
        <f>'Nav2'!A545</f>
        <v>Bnp Paribas Overnight Fund - Direct Plan - Growth Option</v>
      </c>
    </row>
    <row r="566" spans="13:13">
      <c r="M566" t="str">
        <f>'Nav2'!A546</f>
        <v>Bnp Paribas Overnight Fund - Direct Plan - Monthly Dividend Option</v>
      </c>
    </row>
    <row r="567" spans="13:13">
      <c r="M567" t="str">
        <f>'Nav2'!A547</f>
        <v>Bnp Paribas Overnight Fund - Direct Plan - Weekly Dividend Option</v>
      </c>
    </row>
    <row r="568" spans="13:13">
      <c r="M568" t="str">
        <f>'Nav2'!A548</f>
        <v>Bnp Paribas Overnight Fund  Growth Option</v>
      </c>
    </row>
    <row r="569" spans="13:13">
      <c r="M569" t="str">
        <f>'Nav2'!A549</f>
        <v>Bnp Paribas Overnight Fund  Monthly Dividend Option</v>
      </c>
    </row>
    <row r="570" spans="13:13">
      <c r="M570" t="str">
        <f>'Nav2'!A550</f>
        <v>Bnp Paribas Overnight Fund  Weekly Dividend Option</v>
      </c>
    </row>
    <row r="571" spans="13:13">
      <c r="M571" t="str">
        <f>'Nav2'!A551</f>
        <v>Bnp Paribas Overnight Fund Daily Dividend Option</v>
      </c>
    </row>
    <row r="572" spans="13:13">
      <c r="M572" t="str">
        <f>'Nav2'!A552</f>
        <v>Bnp Paribas Overnight Fund-Regular Plan-Growth Option</v>
      </c>
    </row>
    <row r="573" spans="13:13">
      <c r="M573" t="str">
        <f>'Nav2'!A553</f>
        <v>Bnp Paribas Overnight Fund-Regular Plan-Monthly Dividend</v>
      </c>
    </row>
    <row r="574" spans="13:13">
      <c r="M574" t="str">
        <f>'Nav2'!A554</f>
        <v>Bnp Paribas Overnight Fund-Regular Plan-Weekly Dividend Option</v>
      </c>
    </row>
    <row r="575" spans="13:13">
      <c r="M575" t="str">
        <f>'Nav2'!A555</f>
        <v>Bnp Paribas Short Term Income Fund  Daily Dividend Option</v>
      </c>
    </row>
    <row r="576" spans="13:13">
      <c r="M576" t="str">
        <f>'Nav2'!A556</f>
        <v>Bnp Paribas Short Term Income Fund - Direct Plan - Daily Dividend Option</v>
      </c>
    </row>
    <row r="577" spans="13:13">
      <c r="M577" t="str">
        <f>'Nav2'!A557</f>
        <v>Bnp Paribas Short Term Income Fund - Direct Plan - Growth Option</v>
      </c>
    </row>
    <row r="578" spans="13:13">
      <c r="M578" t="str">
        <f>'Nav2'!A558</f>
        <v>Bnp Paribas Short Term Income Fund - Direct Plan - Monthly Dividend Option</v>
      </c>
    </row>
    <row r="579" spans="13:13">
      <c r="M579" t="str">
        <f>'Nav2'!A559</f>
        <v>Bnp Paribas Short Term Income Fund - Direct Plan - Quarterly Dividend Option</v>
      </c>
    </row>
    <row r="580" spans="13:13">
      <c r="M580" t="str">
        <f>'Nav2'!A560</f>
        <v>Bnp Paribas Short Term Income Fund - Direct Plan - Weekly Dividend Option</v>
      </c>
    </row>
    <row r="581" spans="13:13">
      <c r="M581" t="str">
        <f>'Nav2'!A561</f>
        <v>Bnp Paribas Short Term Income Fund  Growth Option</v>
      </c>
    </row>
    <row r="582" spans="13:13">
      <c r="M582" t="str">
        <f>'Nav2'!A562</f>
        <v>Bnp Paribas Short Term Income Fund  Monthly Dividend Option</v>
      </c>
    </row>
    <row r="583" spans="13:13">
      <c r="M583" t="str">
        <f>'Nav2'!A563</f>
        <v>Bnp Paribas Short Term Income Fund  Quarterly Dividend Option</v>
      </c>
    </row>
    <row r="584" spans="13:13">
      <c r="M584" t="str">
        <f>'Nav2'!A564</f>
        <v>Bnp Paribas Short Term Income Fund  Weekly Dividend Option</v>
      </c>
    </row>
    <row r="585" spans="13:13">
      <c r="M585" t="str">
        <f>'Nav2'!A565</f>
        <v>Bnp Paribas Short Term Income Fund-Institutional Plus Plan-Daily Dividend Option</v>
      </c>
    </row>
    <row r="586" spans="13:13">
      <c r="M586" t="str">
        <f>'Nav2'!A566</f>
        <v>Bnp Paribas Short Term Income Fund-Institutional Plus Plan-Growth Option</v>
      </c>
    </row>
    <row r="587" spans="13:13">
      <c r="M587" t="str">
        <f>'Nav2'!A567</f>
        <v>Bnp Paribas Short Term Income Fund-Institutional Plus Plan-Monthly Dividend Option</v>
      </c>
    </row>
    <row r="588" spans="13:13">
      <c r="M588" t="str">
        <f>'Nav2'!A568</f>
        <v>Bnp Paribas Short Term Income Fund-Institutional Plus Plan-Quarterly Dividend Option</v>
      </c>
    </row>
    <row r="589" spans="13:13">
      <c r="M589" t="str">
        <f>'Nav2'!A569</f>
        <v>Bnp Paribas Short Term Income Fund-Institutional Plus Plan-Weekly Dividend Option</v>
      </c>
    </row>
    <row r="590" spans="13:13">
      <c r="M590" t="str">
        <f>'Nav2'!A570</f>
        <v>Bnp Paribas Short Term Income Fund-Regular Plan-Growth Option</v>
      </c>
    </row>
    <row r="591" spans="13:13">
      <c r="M591" t="str">
        <f>'Nav2'!A571</f>
        <v>Bnp Paribas Short Term Income Fund-Regular Plan-Monthly Dividend Option</v>
      </c>
    </row>
    <row r="592" spans="13:13">
      <c r="M592" t="str">
        <f>'Nav2'!A572</f>
        <v>Bnp Paribas Short Term Income Fund-Regular Plan-Quarterly Dividend Option</v>
      </c>
    </row>
    <row r="593" spans="13:13">
      <c r="M593" t="str">
        <f>'Nav2'!A573</f>
        <v>Bnp Paribas Short Term Income Fund-Regular Plan-Weekly Dividend Option</v>
      </c>
    </row>
    <row r="594" spans="13:13">
      <c r="M594" t="str">
        <f>'Nav2'!A574</f>
        <v>Bnp Paribas Tax  Advantage Plan (Elss)-Dividend Option</v>
      </c>
    </row>
    <row r="595" spans="13:13">
      <c r="M595" t="str">
        <f>'Nav2'!A575</f>
        <v>Bnp Paribas Tax  Advantage Plan (Elss)-Growth Option</v>
      </c>
    </row>
    <row r="596" spans="13:13">
      <c r="M596" t="str">
        <f>'Nav2'!A576</f>
        <v>Bnp Paribas Tax Advantage Plan (Elss) - Direct Plan - Dividend Option</v>
      </c>
    </row>
    <row r="597" spans="13:13">
      <c r="M597" t="str">
        <f>'Nav2'!A577</f>
        <v>Bnp Paribas Tax Advantage Plan (Elss) - Direct Plan - Growth Option</v>
      </c>
    </row>
    <row r="598" spans="13:13">
      <c r="M598" t="str">
        <f>'Nav2'!A578</f>
        <v>Boi Axa Equity Fund Direct  Plan- Quarterly Dividend</v>
      </c>
    </row>
    <row r="599" spans="13:13">
      <c r="M599" t="str">
        <f>'Nav2'!A579</f>
        <v>Boi Axa Equity Fund Direct Plan-Growth</v>
      </c>
    </row>
    <row r="600" spans="13:13">
      <c r="M600" t="str">
        <f>'Nav2'!A580</f>
        <v>Boi Axa Equity Fund Direct Plan-Regular Dividend</v>
      </c>
    </row>
    <row r="601" spans="13:13">
      <c r="M601" t="str">
        <f>'Nav2'!A581</f>
        <v>Boi Axa Equity Fund Eco Plan- Growth</v>
      </c>
    </row>
    <row r="602" spans="13:13">
      <c r="M602" t="str">
        <f>'Nav2'!A582</f>
        <v>Boi Axa Equity Fund Eco Plan-Bonus</v>
      </c>
    </row>
    <row r="603" spans="13:13">
      <c r="M603" t="str">
        <f>'Nav2'!A583</f>
        <v>Boi Axa Equity Fund Eco Plan-Quarterly Dividend</v>
      </c>
    </row>
    <row r="604" spans="13:13">
      <c r="M604" t="str">
        <f>'Nav2'!A584</f>
        <v>Boi Axa Equity Fund Eco Plan-Regular Dividend</v>
      </c>
    </row>
    <row r="605" spans="13:13">
      <c r="M605" t="str">
        <f>'Nav2'!A585</f>
        <v>Boi Axa Equity Fund Regular Plan- Growth</v>
      </c>
    </row>
    <row r="606" spans="13:13">
      <c r="M606" t="str">
        <f>'Nav2'!A586</f>
        <v>Boi Axa Equity Fund Regular Plan- Quarterly Dividend</v>
      </c>
    </row>
    <row r="607" spans="13:13">
      <c r="M607" t="str">
        <f>'Nav2'!A587</f>
        <v>Boi Axa Equity Fund Regular Plan- Regular Dividend</v>
      </c>
    </row>
    <row r="608" spans="13:13">
      <c r="M608" t="str">
        <f>'Nav2'!A588</f>
        <v>Boi Axa Equity Fund Regular Plan-Bonus</v>
      </c>
    </row>
    <row r="609" spans="13:13">
      <c r="M609" t="str">
        <f>'Nav2'!A589</f>
        <v>Boi Axa Focussed Infrastructure Fund-Direct Plan-Growth</v>
      </c>
    </row>
    <row r="610" spans="13:13">
      <c r="M610" t="str">
        <f>'Nav2'!A590</f>
        <v>Boi Axa Focussed Infrastructure Fund-Direct Plan-Regular Dividend</v>
      </c>
    </row>
    <row r="611" spans="13:13">
      <c r="M611" t="str">
        <f>'Nav2'!A591</f>
        <v>Boi Axa Focussed Infrastructure Fund-Growth</v>
      </c>
    </row>
    <row r="612" spans="13:13">
      <c r="M612" t="str">
        <f>'Nav2'!A592</f>
        <v>Boi Axa Focussed Infrastructure Fund-Quarterly Dividend</v>
      </c>
    </row>
    <row r="613" spans="13:13">
      <c r="M613" t="str">
        <f>'Nav2'!A593</f>
        <v>Boi Axa Focussed Infrastructure Fund-Regular Dividend</v>
      </c>
    </row>
    <row r="614" spans="13:13">
      <c r="M614" t="str">
        <f>'Nav2'!A594</f>
        <v>Boi Axa Liquid Fund- Direct Plan- Daily Dividend</v>
      </c>
    </row>
    <row r="615" spans="13:13">
      <c r="M615" t="str">
        <f>'Nav2'!A595</f>
        <v>Boi Axa Liquid Fund- Direct Plan- Growth</v>
      </c>
    </row>
    <row r="616" spans="13:13">
      <c r="M616" t="str">
        <f>'Nav2'!A596</f>
        <v>Boi Axa Liquid Fund- Direct Plan- Weekly Dividend</v>
      </c>
    </row>
    <row r="617" spans="13:13">
      <c r="M617" t="str">
        <f>'Nav2'!A597</f>
        <v>Boi Axa Liquid Fund- Institutional Plan- Daily Dividend</v>
      </c>
    </row>
    <row r="618" spans="13:13">
      <c r="M618" t="str">
        <f>'Nav2'!A598</f>
        <v>Boi Axa Liquid Fund- Institutional Plan-Growth</v>
      </c>
    </row>
    <row r="619" spans="13:13">
      <c r="M619" t="str">
        <f>'Nav2'!A599</f>
        <v>Boi Axa Liquid Fund- Regular Plan- Daily Dividend</v>
      </c>
    </row>
    <row r="620" spans="13:13">
      <c r="M620" t="str">
        <f>'Nav2'!A600</f>
        <v>Boi Axa Liquid Fund- Regular Plan- Growth</v>
      </c>
    </row>
    <row r="621" spans="13:13">
      <c r="M621" t="str">
        <f>'Nav2'!A601</f>
        <v>Boi Axa Liquid Fund- Regular Plan- Weekly Dividend</v>
      </c>
    </row>
    <row r="622" spans="13:13">
      <c r="M622" t="str">
        <f>'Nav2'!A602</f>
        <v>Boi Axa Liquid Fund- Super Institutional Plan-Daily Dividend</v>
      </c>
    </row>
    <row r="623" spans="13:13">
      <c r="M623" t="str">
        <f>'Nav2'!A603</f>
        <v>Boi Axa Liquid Fund- Super Institutional Plan-Growth</v>
      </c>
    </row>
    <row r="624" spans="13:13">
      <c r="M624" t="str">
        <f>'Nav2'!A604</f>
        <v>Boi Axa Liquid Fund- Super Institutional Plan-Weekly Dividend</v>
      </c>
    </row>
    <row r="625" spans="13:13">
      <c r="M625" t="str">
        <f>'Nav2'!A605</f>
        <v>Boi Axa Liquid Fund-Institutional Plan-Monthly Dividend</v>
      </c>
    </row>
    <row r="626" spans="13:13">
      <c r="M626" t="str">
        <f>'Nav2'!A606</f>
        <v>Boi Axa Liquid Fund-Institutional Plan-Weekly Dividend</v>
      </c>
    </row>
    <row r="627" spans="13:13">
      <c r="M627" t="str">
        <f>'Nav2'!A607</f>
        <v>Boi Axa Regular Return Fund-Direct Plan-Growth</v>
      </c>
    </row>
    <row r="628" spans="13:13">
      <c r="M628" t="str">
        <f>'Nav2'!A608</f>
        <v>Boi Axa Regular Return Fund-Direct Plan-Monthly Dividend</v>
      </c>
    </row>
    <row r="629" spans="13:13">
      <c r="M629" t="str">
        <f>'Nav2'!A609</f>
        <v>Boi Axa Regular Return Fund-Eco Plan-Annual Dividend</v>
      </c>
    </row>
    <row r="630" spans="13:13">
      <c r="M630" t="str">
        <f>'Nav2'!A610</f>
        <v>Boi Axa Regular Return Fund-Eco Plan-Growth</v>
      </c>
    </row>
    <row r="631" spans="13:13">
      <c r="M631" t="str">
        <f>'Nav2'!A611</f>
        <v>Boi Axa Regular Return Fund-Eco Plan-Monthly Dividend</v>
      </c>
    </row>
    <row r="632" spans="13:13">
      <c r="M632" t="str">
        <f>'Nav2'!A612</f>
        <v>Boi Axa Regular Return Fund-Eco Plan-Quarterly Dividend</v>
      </c>
    </row>
    <row r="633" spans="13:13">
      <c r="M633" t="str">
        <f>'Nav2'!A613</f>
        <v>Boi Axa Regular Return Fund-Regular Plan-Annual Dividend</v>
      </c>
    </row>
    <row r="634" spans="13:13">
      <c r="M634" t="str">
        <f>'Nav2'!A614</f>
        <v>Boi Axa Regular Return Fund-Regular Plan-Growth</v>
      </c>
    </row>
    <row r="635" spans="13:13">
      <c r="M635" t="str">
        <f>'Nav2'!A615</f>
        <v>Boi Axa Regular Return Fund-Regular Plan-Monthly Dividend</v>
      </c>
    </row>
    <row r="636" spans="13:13">
      <c r="M636" t="str">
        <f>'Nav2'!A616</f>
        <v>Boi Axa Regular Return Fund-Regular Plan-Quarterly Dividend</v>
      </c>
    </row>
    <row r="637" spans="13:13">
      <c r="M637" t="str">
        <f>'Nav2'!A617</f>
        <v>Boi Axa Short Term Income Fund-Direct Plan- Growth</v>
      </c>
    </row>
    <row r="638" spans="13:13">
      <c r="M638" t="str">
        <f>'Nav2'!A618</f>
        <v>Boi Axa Short Term Income Fund-Direct Plan- Monthly Dividend</v>
      </c>
    </row>
    <row r="639" spans="13:13">
      <c r="M639" t="str">
        <f>'Nav2'!A619</f>
        <v>Boi Axa Short Term Income Fund-Direct Plan- Quarterly Dividend</v>
      </c>
    </row>
    <row r="640" spans="13:13">
      <c r="M640" t="str">
        <f>'Nav2'!A620</f>
        <v>Boi Axa Short Term Income Fund-Institutional Plan- Growth</v>
      </c>
    </row>
    <row r="641" spans="13:13">
      <c r="M641" t="str">
        <f>'Nav2'!A621</f>
        <v>Boi Axa Short Term Income Fund-Institutional Plan-Monthly Dividend</v>
      </c>
    </row>
    <row r="642" spans="13:13">
      <c r="M642" t="str">
        <f>'Nav2'!A622</f>
        <v>Boi Axa Short Term Income Fund-Institutional Plan-Quarterly Dividend</v>
      </c>
    </row>
    <row r="643" spans="13:13">
      <c r="M643" t="str">
        <f>'Nav2'!A623</f>
        <v>Boi Axa Short Term Income Fund-Institutional Plan-Weekly Dividend</v>
      </c>
    </row>
    <row r="644" spans="13:13">
      <c r="M644" t="str">
        <f>'Nav2'!A624</f>
        <v>Boi Axa Short Term Income Fund-Regular Plan- Growth</v>
      </c>
    </row>
    <row r="645" spans="13:13">
      <c r="M645" t="str">
        <f>'Nav2'!A625</f>
        <v>Boi Axa Short Term Income Fund-Regular Plan- Monthly Dividend</v>
      </c>
    </row>
    <row r="646" spans="13:13">
      <c r="M646" t="str">
        <f>'Nav2'!A626</f>
        <v>Boi Axa Short Term Income Fund-Regular Plan- Quarterly Dividend</v>
      </c>
    </row>
    <row r="647" spans="13:13">
      <c r="M647" t="str">
        <f>'Nav2'!A627</f>
        <v>Boi Axa Tax Advantage Fund-Direct Plan-Dividend</v>
      </c>
    </row>
    <row r="648" spans="13:13">
      <c r="M648" t="str">
        <f>'Nav2'!A628</f>
        <v>Boi Axa Tax Advantage Fund-Eco Plan-Dividend</v>
      </c>
    </row>
    <row r="649" spans="13:13">
      <c r="M649" t="str">
        <f>'Nav2'!A629</f>
        <v>Boi Axa Tax Advantage Fund-Eco Plan-Growth</v>
      </c>
    </row>
    <row r="650" spans="13:13">
      <c r="M650" t="str">
        <f>'Nav2'!A630</f>
        <v>Boi Axa Tax Advantage Fund-Regular Plan- Growth</v>
      </c>
    </row>
    <row r="651" spans="13:13">
      <c r="M651" t="str">
        <f>'Nav2'!A631</f>
        <v>Boi Axa Tax Advantage Fund-Regular Plan-Dividend</v>
      </c>
    </row>
    <row r="652" spans="13:13">
      <c r="M652" t="str">
        <f>'Nav2'!A632</f>
        <v>Boi Axa Treasury Advantage Fund- Direct Plan- Growth</v>
      </c>
    </row>
    <row r="653" spans="13:13">
      <c r="M653" t="str">
        <f>'Nav2'!A633</f>
        <v>Boi Axa Treasury Advantage Fund- Direct Plan- Weekly Dividend</v>
      </c>
    </row>
    <row r="654" spans="13:13">
      <c r="M654" t="str">
        <f>'Nav2'!A634</f>
        <v>Boi Axa Treasury Advantage Fund- Institutional Plan- Daily Dividend</v>
      </c>
    </row>
    <row r="655" spans="13:13">
      <c r="M655" t="str">
        <f>'Nav2'!A635</f>
        <v>Boi Axa Treasury Advantage Fund- Institutional Plan- Growth</v>
      </c>
    </row>
    <row r="656" spans="13:13">
      <c r="M656" t="str">
        <f>'Nav2'!A636</f>
        <v>Boi Axa Treasury Advantage Fund- Institutional Plan- Monthly Dividend</v>
      </c>
    </row>
    <row r="657" spans="13:13">
      <c r="M657" t="str">
        <f>'Nav2'!A637</f>
        <v>Boi Axa Treasury Advantage Fund- Institutional Plan- Weekly Dividend</v>
      </c>
    </row>
    <row r="658" spans="13:13">
      <c r="M658" t="str">
        <f>'Nav2'!A638</f>
        <v>Boi Axa Treasury Advantage Fund- Regular Plan- Growth</v>
      </c>
    </row>
    <row r="659" spans="13:13">
      <c r="M659" t="str">
        <f>'Nav2'!A639</f>
        <v>Boi Axa Treasury Advantage Fund- Regular Plan- Weekly Dividend</v>
      </c>
    </row>
    <row r="660" spans="13:13">
      <c r="M660" t="str">
        <f>'Nav2'!A640</f>
        <v>Boi Axa Treasury Advnatage Fund- Direct Plan- Daily Dividend</v>
      </c>
    </row>
    <row r="661" spans="13:13">
      <c r="M661" t="str">
        <f>'Nav2'!A641</f>
        <v>Boi Axa Treasury Advnatage Fund- Regular Plan- Daily Dividend</v>
      </c>
    </row>
    <row r="662" spans="13:13">
      <c r="M662" t="str">
        <f>'Nav2'!A642</f>
        <v>Bsl Comm Eq Fund - Global Agri Plan - Dividend</v>
      </c>
    </row>
    <row r="663" spans="13:13">
      <c r="M663" t="str">
        <f>'Nav2'!A643</f>
        <v>Bsl Comm Eq Fund - Global Agri Plan - Growth</v>
      </c>
    </row>
    <row r="664" spans="13:13">
      <c r="M664" t="str">
        <f>'Nav2'!A644</f>
        <v>Bsl Comm Eq Fund-Global Multi Comm Plan - Dividend</v>
      </c>
    </row>
    <row r="665" spans="13:13">
      <c r="M665" t="str">
        <f>'Nav2'!A645</f>
        <v>Bsl Comm Eq Fund-Global Multi Comm Plan - Growth</v>
      </c>
    </row>
    <row r="666" spans="13:13">
      <c r="M666" t="str">
        <f>'Nav2'!A646</f>
        <v>Bsl Comm Eq Fund-Global Prec Metals Plan - Dividend</v>
      </c>
    </row>
    <row r="667" spans="13:13">
      <c r="M667" t="str">
        <f>'Nav2'!A647</f>
        <v>Bsl Comm Eq Fund-Global Prec Metals Plan - Growth</v>
      </c>
    </row>
    <row r="668" spans="13:13">
      <c r="M668" t="str">
        <f>'Nav2'!A648</f>
        <v>Bsl Govt Sec Fund- Long Term Plan - Growth - Direct Plan</v>
      </c>
    </row>
    <row r="669" spans="13:13">
      <c r="M669" t="str">
        <f>'Nav2'!A649</f>
        <v>Bsl Govt Sec Fund- Long Term Plan - Half Yearly Dividend - Direct Plan</v>
      </c>
    </row>
    <row r="670" spans="13:13">
      <c r="M670" t="str">
        <f>'Nav2'!A650</f>
        <v>Bsl Govt Sec Fund- Short Term Plan - Daily Dividend</v>
      </c>
    </row>
    <row r="671" spans="13:13">
      <c r="M671" t="str">
        <f>'Nav2'!A651</f>
        <v>Bsl Govt Sec Fund- Short Term Plan - Growth</v>
      </c>
    </row>
    <row r="672" spans="13:13">
      <c r="M672" t="str">
        <f>'Nav2'!A652</f>
        <v>Bsl Short Term Opportunities Fund - Dividend</v>
      </c>
    </row>
    <row r="673" spans="13:13">
      <c r="M673" t="str">
        <f>'Nav2'!A653</f>
        <v>Bsl Short Term Opportunities Fund - Growth</v>
      </c>
    </row>
    <row r="674" spans="13:13">
      <c r="M674" t="str">
        <f>'Nav2'!A654</f>
        <v>Canara Robeco Balance - Direct Plan - Growth</v>
      </c>
    </row>
    <row r="675" spans="13:13">
      <c r="M675" t="str">
        <f>'Nav2'!A655</f>
        <v>Canara Robeco Balance - Direct Plan - Quarterly Dividend</v>
      </c>
    </row>
    <row r="676" spans="13:13">
      <c r="M676" t="str">
        <f>'Nav2'!A656</f>
        <v>Canara Robeco Balance - Regular Plan - Growth</v>
      </c>
    </row>
    <row r="677" spans="13:13">
      <c r="M677" t="str">
        <f>'Nav2'!A657</f>
        <v>Canara Robeco Balance - Regular Plan - Quarterly Dividend</v>
      </c>
    </row>
    <row r="678" spans="13:13">
      <c r="M678" t="str">
        <f>'Nav2'!A658</f>
        <v>Canara Robeco Dynamic Bond Fund - Direct Plan - Dividend Option</v>
      </c>
    </row>
    <row r="679" spans="13:13">
      <c r="M679" t="str">
        <f>'Nav2'!A659</f>
        <v>Canara Robeco Dynamic Bond Fund - Direct Plan - Growth</v>
      </c>
    </row>
    <row r="680" spans="13:13">
      <c r="M680" t="str">
        <f>'Nav2'!A660</f>
        <v>Canara Robeco Dynamic Bond Fund - Regular Plan - Dividend</v>
      </c>
    </row>
    <row r="681" spans="13:13">
      <c r="M681" t="str">
        <f>'Nav2'!A661</f>
        <v>Canara Robeco Dynamic Bond Fund - Regular Plan - Growth</v>
      </c>
    </row>
    <row r="682" spans="13:13">
      <c r="M682" t="str">
        <f>'Nav2'!A662</f>
        <v>Canara Robeco Emerging Equities - Regular Plan - Growth</v>
      </c>
    </row>
    <row r="683" spans="13:13">
      <c r="M683" t="str">
        <f>'Nav2'!A663</f>
        <v>Canara Robeco Emerging Equities-Bonus Option</v>
      </c>
    </row>
    <row r="684" spans="13:13">
      <c r="M684" t="str">
        <f>'Nav2'!A664</f>
        <v>Canara Robeco Emerging Equities-Direct Plan-Dividend Option</v>
      </c>
    </row>
    <row r="685" spans="13:13">
      <c r="M685" t="str">
        <f>'Nav2'!A665</f>
        <v>Canara Robeco Emerging Equities-Direct Plan-Growth Option</v>
      </c>
    </row>
    <row r="686" spans="13:13">
      <c r="M686" t="str">
        <f>'Nav2'!A666</f>
        <v>Canara Robeco Emerging Equities-Regular Plan - Dividend</v>
      </c>
    </row>
    <row r="687" spans="13:13">
      <c r="M687" t="str">
        <f>'Nav2'!A667</f>
        <v>Canara Robeco Equity Diversified - Regular Plan - Dividend</v>
      </c>
    </row>
    <row r="688" spans="13:13">
      <c r="M688" t="str">
        <f>'Nav2'!A668</f>
        <v>Canara Robeco Equity Diversified - Regular Plan - Growth</v>
      </c>
    </row>
    <row r="689" spans="13:13">
      <c r="M689" t="str">
        <f>'Nav2'!A669</f>
        <v>Canara Robeco Equity Diversified-Bonus Option</v>
      </c>
    </row>
    <row r="690" spans="13:13">
      <c r="M690" t="str">
        <f>'Nav2'!A670</f>
        <v>Canara Robeco Equity Diversified-Direct Plan -Growth Option</v>
      </c>
    </row>
    <row r="691" spans="13:13">
      <c r="M691" t="str">
        <f>'Nav2'!A671</f>
        <v>Canara Robeco Equity Diversified-Direct Plan-Dividend Option</v>
      </c>
    </row>
    <row r="692" spans="13:13">
      <c r="M692" t="str">
        <f>'Nav2'!A672</f>
        <v>Canara Robeco Equity Taxsaver - Direct Plan - Dividend Option</v>
      </c>
    </row>
    <row r="693" spans="13:13">
      <c r="M693" t="str">
        <f>'Nav2'!A673</f>
        <v>Canara Robeco Equity Taxsaver - Direct Plan - Growth Option</v>
      </c>
    </row>
    <row r="694" spans="13:13">
      <c r="M694" t="str">
        <f>'Nav2'!A674</f>
        <v>Canara Robeco Equity Taxsaver - Regular Plan - Dividend</v>
      </c>
    </row>
    <row r="695" spans="13:13">
      <c r="M695" t="str">
        <f>'Nav2'!A675</f>
        <v>Canara Robeco Equity Taxsaver - Regular Plan - Growth</v>
      </c>
    </row>
    <row r="696" spans="13:13">
      <c r="M696" t="str">
        <f>'Nav2'!A676</f>
        <v>Canara Robeco F.O.R.C.E Fund - Direct Plan - Dividend</v>
      </c>
    </row>
    <row r="697" spans="13:13">
      <c r="M697" t="str">
        <f>'Nav2'!A677</f>
        <v>Canara Robeco F.O.R.C.E Fund - Direct Plan - Growth</v>
      </c>
    </row>
    <row r="698" spans="13:13">
      <c r="M698" t="str">
        <f>'Nav2'!A678</f>
        <v>Canara Robeco F.O.R.C.E Fund - Institutional Plan - Growth Option</v>
      </c>
    </row>
    <row r="699" spans="13:13">
      <c r="M699" t="str">
        <f>'Nav2'!A679</f>
        <v>Canara Robeco F.O.R.C.E Fund - Regular Plan - Dividend Option</v>
      </c>
    </row>
    <row r="700" spans="13:13">
      <c r="M700" t="str">
        <f>'Nav2'!A680</f>
        <v>Canara Robeco F.O.R.C.E Fund - Regular Plan - Growth Option</v>
      </c>
    </row>
    <row r="701" spans="13:13">
      <c r="M701" t="str">
        <f>'Nav2'!A681</f>
        <v>Canara Robeco Floating Rate - Regular Plan - Daily Dividend Reinvestment</v>
      </c>
    </row>
    <row r="702" spans="13:13">
      <c r="M702" t="str">
        <f>'Nav2'!A682</f>
        <v>Canara Robeco Floating Rate - Regular Plan - Monthly Dividend</v>
      </c>
    </row>
    <row r="703" spans="13:13">
      <c r="M703" t="str">
        <f>'Nav2'!A683</f>
        <v>Canara Robeco Floating Rate - Regular Plan - Weekly Dividend</v>
      </c>
    </row>
    <row r="704" spans="13:13">
      <c r="M704" t="str">
        <f>'Nav2'!A684</f>
        <v>Canara Robeco Floating Rate- Direct Plan - Daily Dividend Reinvestment</v>
      </c>
    </row>
    <row r="705" spans="13:13">
      <c r="M705" t="str">
        <f>'Nav2'!A685</f>
        <v>Canara Robeco Floating Rate- Direct Plan - Weekly Dividend Option</v>
      </c>
    </row>
    <row r="706" spans="13:13">
      <c r="M706" t="str">
        <f>'Nav2'!A686</f>
        <v>Canara Robeco Floating Rate- Regular Plan - Dividend</v>
      </c>
    </row>
    <row r="707" spans="13:13">
      <c r="M707" t="str">
        <f>'Nav2'!A687</f>
        <v>Canara Robeco Floating Rate- Regular Plan - Growth</v>
      </c>
    </row>
    <row r="708" spans="13:13">
      <c r="M708" t="str">
        <f>'Nav2'!A688</f>
        <v>Canara Robeco Floating Rate-Direct Plan - Dividend Option</v>
      </c>
    </row>
    <row r="709" spans="13:13">
      <c r="M709" t="str">
        <f>'Nav2'!A689</f>
        <v>Canara Robeco Floating Rate-Direct Plan - Growth Option</v>
      </c>
    </row>
    <row r="710" spans="13:13">
      <c r="M710" t="str">
        <f>'Nav2'!A690</f>
        <v>Canara Robeco Floating Rate-Direct Plan - Monthly Dividend Option</v>
      </c>
    </row>
    <row r="711" spans="13:13">
      <c r="M711" t="str">
        <f>'Nav2'!A691</f>
        <v>Canara Robeco Floating Rate-Fortnightly Dividend Reinvestment</v>
      </c>
    </row>
    <row r="712" spans="13:13">
      <c r="M712" t="str">
        <f>'Nav2'!A692</f>
        <v>Canara Robeco Gilt Advantage Fund - Direct Plan - Dividend Option</v>
      </c>
    </row>
    <row r="713" spans="13:13">
      <c r="M713" t="str">
        <f>'Nav2'!A693</f>
        <v>Canara Robeco Gilt Advantage Fund - Direct Plan - Growth Option</v>
      </c>
    </row>
    <row r="714" spans="13:13">
      <c r="M714" t="str">
        <f>'Nav2'!A694</f>
        <v>Canara Robeco Gilt Advantage Fund - Regular Plan - Dividend</v>
      </c>
    </row>
    <row r="715" spans="13:13">
      <c r="M715" t="str">
        <f>'Nav2'!A695</f>
        <v>Canara Robeco Gilt Advantage Fund - Regular Plan - Growth</v>
      </c>
    </row>
    <row r="716" spans="13:13">
      <c r="M716" t="str">
        <f>'Nav2'!A696</f>
        <v>Canara Robeco Gilt Pgs - Regular Plan - Dividend</v>
      </c>
    </row>
    <row r="717" spans="13:13">
      <c r="M717" t="str">
        <f>'Nav2'!A697</f>
        <v>Canara Robeco Gilt Pgs - Regular Plan - Growth</v>
      </c>
    </row>
    <row r="718" spans="13:13">
      <c r="M718" t="str">
        <f>'Nav2'!A698</f>
        <v>Canara Robeco Gilt Pgs-Direct Plan - Dividend Option</v>
      </c>
    </row>
    <row r="719" spans="13:13">
      <c r="M719" t="str">
        <f>'Nav2'!A699</f>
        <v>Canara Robeco Gilt Pgs-Direct Plan - Growth Option</v>
      </c>
    </row>
    <row r="720" spans="13:13">
      <c r="M720" t="str">
        <f>'Nav2'!A700</f>
        <v>Canara Robeco Gold Exchange Traded Fund</v>
      </c>
    </row>
    <row r="721" spans="13:13">
      <c r="M721" t="str">
        <f>'Nav2'!A701</f>
        <v>Canara Robeco Gold Savings Fund - Direct Plan - Dividend Option</v>
      </c>
    </row>
    <row r="722" spans="13:13">
      <c r="M722" t="str">
        <f>'Nav2'!A702</f>
        <v>Canara Robeco Gold Savings Fund - Direct Plan - Growth Option</v>
      </c>
    </row>
    <row r="723" spans="13:13">
      <c r="M723" t="str">
        <f>'Nav2'!A703</f>
        <v>Canara Robeco Gold Savings Fund - Regular Plan - Dividend</v>
      </c>
    </row>
    <row r="724" spans="13:13">
      <c r="M724" t="str">
        <f>'Nav2'!A704</f>
        <v>Canara Robeco Gold Savings Fund - Regular Plan - Growth</v>
      </c>
    </row>
    <row r="725" spans="13:13">
      <c r="M725" t="str">
        <f>'Nav2'!A705</f>
        <v>Canara Robeco Income - Regular Plan - Growth</v>
      </c>
    </row>
    <row r="726" spans="13:13">
      <c r="M726" t="str">
        <f>'Nav2'!A706</f>
        <v>Canara Robeco Income - Regular Plan - Quarterly Dividend</v>
      </c>
    </row>
    <row r="727" spans="13:13">
      <c r="M727" t="str">
        <f>'Nav2'!A707</f>
        <v>Canara Robeco Income- Direct Plan - Quarterly Dividend</v>
      </c>
    </row>
    <row r="728" spans="13:13">
      <c r="M728" t="str">
        <f>'Nav2'!A708</f>
        <v>Canara Robeco Income-Bonus Option</v>
      </c>
    </row>
    <row r="729" spans="13:13">
      <c r="M729" t="str">
        <f>'Nav2'!A709</f>
        <v>Canara Robeco Income-Direct Plan - Growth Option</v>
      </c>
    </row>
    <row r="730" spans="13:13">
      <c r="M730" t="str">
        <f>'Nav2'!A710</f>
        <v>Canara Robeco Indigo Fund - Direct Plan - Growth</v>
      </c>
    </row>
    <row r="731" spans="13:13">
      <c r="M731" t="str">
        <f>'Nav2'!A711</f>
        <v>Canara Robeco Indigo Fund - Direct Plan - Quarterly Dividend</v>
      </c>
    </row>
    <row r="732" spans="13:13">
      <c r="M732" t="str">
        <f>'Nav2'!A712</f>
        <v>Canara Robeco Indigo Fund - Regular Plan - Growth</v>
      </c>
    </row>
    <row r="733" spans="13:13">
      <c r="M733" t="str">
        <f>'Nav2'!A713</f>
        <v>Canara Robeco Indigo Fund - Regular Plan - Quarterly Dividend</v>
      </c>
    </row>
    <row r="734" spans="13:13">
      <c r="M734" t="str">
        <f>'Nav2'!A714</f>
        <v>Canara Robeco Infrastructure - Regular Plan - Dividend</v>
      </c>
    </row>
    <row r="735" spans="13:13">
      <c r="M735" t="str">
        <f>'Nav2'!A715</f>
        <v>Canara Robeco Infrastructure - Regular Plan - Growth</v>
      </c>
    </row>
    <row r="736" spans="13:13">
      <c r="M736" t="str">
        <f>'Nav2'!A716</f>
        <v>Canara Robeco Infrastructure-Direct Plan - Dividend</v>
      </c>
    </row>
    <row r="737" spans="13:13">
      <c r="M737" t="str">
        <f>'Nav2'!A717</f>
        <v>Canara Robeco Infrastructure-Direct Plan - Growth</v>
      </c>
    </row>
    <row r="738" spans="13:13">
      <c r="M738" t="str">
        <f>'Nav2'!A718</f>
        <v>Canara Robeco Interval Scheme Series2 (Quarterly Plan2) - Regular Plan - Dividend Option</v>
      </c>
    </row>
    <row r="739" spans="13:13">
      <c r="M739" t="str">
        <f>'Nav2'!A719</f>
        <v>Canara Robeco Interval Scheme Series2 (Quarterly Plan2) - Regular Plan - Growth Option</v>
      </c>
    </row>
    <row r="740" spans="13:13">
      <c r="M740" t="str">
        <f>'Nav2'!A720</f>
        <v>Canara Robeco Interval Scheme Series2 (Quarterly Plan2) - Retail Plan - Dividend Option</v>
      </c>
    </row>
    <row r="741" spans="13:13">
      <c r="M741" t="str">
        <f>'Nav2'!A721</f>
        <v>Canara Robeco Interval Scheme Series2 (Quarterly Plan2) - Retail Plan - Growth Option</v>
      </c>
    </row>
    <row r="742" spans="13:13">
      <c r="M742" t="str">
        <f>'Nav2'!A722</f>
        <v>Canara Robeco Large Cap+ Fund - Direct Plan - Dividend</v>
      </c>
    </row>
    <row r="743" spans="13:13">
      <c r="M743" t="str">
        <f>'Nav2'!A723</f>
        <v>Canara Robeco Large Cap+ Fund - Direct Plan - Growth</v>
      </c>
    </row>
    <row r="744" spans="13:13">
      <c r="M744" t="str">
        <f>'Nav2'!A724</f>
        <v>Canara Robeco Large Cap+ Fund - Regular Plan - Dividend</v>
      </c>
    </row>
    <row r="745" spans="13:13">
      <c r="M745" t="str">
        <f>'Nav2'!A725</f>
        <v>Canara Robeco Large Cap+ Fund - Regular Plan - Growth</v>
      </c>
    </row>
    <row r="746" spans="13:13">
      <c r="M746" t="str">
        <f>'Nav2'!A726</f>
        <v>Canara Robeco Liquid- Direct Plan-Growth</v>
      </c>
    </row>
    <row r="747" spans="13:13">
      <c r="M747" t="str">
        <f>'Nav2'!A727</f>
        <v>Canara Robeco Liquid- Direct Plan-Weekly Dividend</v>
      </c>
    </row>
    <row r="748" spans="13:13">
      <c r="M748" t="str">
        <f>'Nav2'!A728</f>
        <v>Canara Robeco Liquid- Institutional-Daily Dividend Reinvestment</v>
      </c>
    </row>
    <row r="749" spans="13:13">
      <c r="M749" t="str">
        <f>'Nav2'!A729</f>
        <v>Canara Robeco Liquid- Institutional-Growth</v>
      </c>
    </row>
    <row r="750" spans="13:13">
      <c r="M750" t="str">
        <f>'Nav2'!A730</f>
        <v>Canara Robeco Liquid- Institutional-Weekly Dividend</v>
      </c>
    </row>
    <row r="751" spans="13:13">
      <c r="M751" t="str">
        <f>'Nav2'!A731</f>
        <v>Canara Robeco Liquid-Direct Plan-Daily Dividend Reinvestment</v>
      </c>
    </row>
    <row r="752" spans="13:13">
      <c r="M752" t="str">
        <f>'Nav2'!A732</f>
        <v>Canara Robeco Liquid-Direct Plan-Dividend Payout</v>
      </c>
    </row>
    <row r="753" spans="13:13">
      <c r="M753" t="str">
        <f>'Nav2'!A733</f>
        <v>Canara Robeco Liquid-Direct Plan-Monthly Dividend</v>
      </c>
    </row>
    <row r="754" spans="13:13">
      <c r="M754" t="str">
        <f>'Nav2'!A734</f>
        <v>Canara Robeco Liquid-Regular Plan-Daily Div Reinvest.</v>
      </c>
    </row>
    <row r="755" spans="13:13">
      <c r="M755" t="str">
        <f>'Nav2'!A735</f>
        <v>Canara Robeco Liquid-Regular Plan-Fortnightly Div Reinvest.</v>
      </c>
    </row>
    <row r="756" spans="13:13">
      <c r="M756" t="str">
        <f>'Nav2'!A736</f>
        <v>Canara Robeco Liquid-Regular Plan-Growth</v>
      </c>
    </row>
    <row r="757" spans="13:13">
      <c r="M757" t="str">
        <f>'Nav2'!A737</f>
        <v>Canara Robeco Liquid-Regular Plan-Monthly Div Reinvest.</v>
      </c>
    </row>
    <row r="758" spans="13:13">
      <c r="M758" t="str">
        <f>'Nav2'!A738</f>
        <v>Canara Robeco Liquid-Regular Plan-Weekly Div Reinvest.</v>
      </c>
    </row>
    <row r="759" spans="13:13">
      <c r="M759" t="str">
        <f>'Nav2'!A739</f>
        <v>Canara Robeco Liquid-Retail-Dri</v>
      </c>
    </row>
    <row r="760" spans="13:13">
      <c r="M760" t="str">
        <f>'Nav2'!A740</f>
        <v>Canara Robeco Liquid-Retail-Fortnightly Div Reinvest</v>
      </c>
    </row>
    <row r="761" spans="13:13">
      <c r="M761" t="str">
        <f>'Nav2'!A741</f>
        <v>Canara Robeco Liquid-Retail-Growth</v>
      </c>
    </row>
    <row r="762" spans="13:13">
      <c r="M762" t="str">
        <f>'Nav2'!A742</f>
        <v>Canara Robeco Liquid-Retail-Monthly Div Reinvest</v>
      </c>
    </row>
    <row r="763" spans="13:13">
      <c r="M763" t="str">
        <f>'Nav2'!A743</f>
        <v>Canara Robeco Liquid-Retail-Weekly Div Reinvest</v>
      </c>
    </row>
    <row r="764" spans="13:13">
      <c r="M764" t="str">
        <f>'Nav2'!A744</f>
        <v>Canara Robeco Monthly Income Plan - Direct Plan - Monthly Dividend Option</v>
      </c>
    </row>
    <row r="765" spans="13:13">
      <c r="M765" t="str">
        <f>'Nav2'!A745</f>
        <v>Canara Robeco Monthly Income Plan - Direct Plan - Quarterly Dividend Option</v>
      </c>
    </row>
    <row r="766" spans="13:13">
      <c r="M766" t="str">
        <f>'Nav2'!A746</f>
        <v>Canara Robeco Monthly Income Plan - Regular Plan - Growth</v>
      </c>
    </row>
    <row r="767" spans="13:13">
      <c r="M767" t="str">
        <f>'Nav2'!A747</f>
        <v>Canara Robeco Monthly Income Plan - Regular Plan - Monthly Dividend</v>
      </c>
    </row>
    <row r="768" spans="13:13">
      <c r="M768" t="str">
        <f>'Nav2'!A748</f>
        <v>Canara Robeco Monthly Income Plan - Regular Plan - Quarterly Dividend</v>
      </c>
    </row>
    <row r="769" spans="13:13">
      <c r="M769" t="str">
        <f>'Nav2'!A749</f>
        <v>Canara Robeco Monthly Income Plan-Direct Plan - Growth Option</v>
      </c>
    </row>
    <row r="770" spans="13:13">
      <c r="M770" t="str">
        <f>'Nav2'!A750</f>
        <v>Canara Robeco Nifty Index - Regular Plan - Dividend</v>
      </c>
    </row>
    <row r="771" spans="13:13">
      <c r="M771" t="str">
        <f>'Nav2'!A751</f>
        <v>Canara Robeco Nifty Index - Regular Plan - Growth</v>
      </c>
    </row>
    <row r="772" spans="13:13">
      <c r="M772" t="str">
        <f>'Nav2'!A752</f>
        <v>Canara Robeco Nifty Index-Direct Plan - Dividend</v>
      </c>
    </row>
    <row r="773" spans="13:13">
      <c r="M773" t="str">
        <f>'Nav2'!A753</f>
        <v>Canara Robeco Nifty Index-Direct Plan - Growth</v>
      </c>
    </row>
    <row r="774" spans="13:13">
      <c r="M774" t="str">
        <f>'Nav2'!A754</f>
        <v>Canara Robeco Short Term Fund- Direct Plan - Growth</v>
      </c>
    </row>
    <row r="775" spans="13:13">
      <c r="M775" t="str">
        <f>'Nav2'!A755</f>
        <v>Canara Robeco Short Term Fund- Direct Plan - Monthly Dividend</v>
      </c>
    </row>
    <row r="776" spans="13:13">
      <c r="M776" t="str">
        <f>'Nav2'!A756</f>
        <v>Canara Robeco Short Term Fund- Direct Plan - Weekly Dividend</v>
      </c>
    </row>
    <row r="777" spans="13:13">
      <c r="M777" t="str">
        <f>'Nav2'!A757</f>
        <v>Canara Robeco Short Term Fund- Institutional Plan - Growth</v>
      </c>
    </row>
    <row r="778" spans="13:13">
      <c r="M778" t="str">
        <f>'Nav2'!A758</f>
        <v>Canara Robeco Short Term Fund- Institutional Plan - Monthly Dividend</v>
      </c>
    </row>
    <row r="779" spans="13:13">
      <c r="M779" t="str">
        <f>'Nav2'!A759</f>
        <v>Canara Robeco Short Term Fund- Institutional Plan - Weekly Dividend</v>
      </c>
    </row>
    <row r="780" spans="13:13">
      <c r="M780" t="str">
        <f>'Nav2'!A760</f>
        <v>Canara Robeco Short Term Fund- Regular Plan - Growth</v>
      </c>
    </row>
    <row r="781" spans="13:13">
      <c r="M781" t="str">
        <f>'Nav2'!A761</f>
        <v>Canara Robeco Short Term Fund- Regular Plan - Monthly Dividend</v>
      </c>
    </row>
    <row r="782" spans="13:13">
      <c r="M782" t="str">
        <f>'Nav2'!A762</f>
        <v>Canara Robeco Short Term Fund- Regular Plan - Weekly Dividend</v>
      </c>
    </row>
    <row r="783" spans="13:13">
      <c r="M783" t="str">
        <f>'Nav2'!A763</f>
        <v>Canara Robeco Treasury Advantage Fund - Direct Plan- Daily Dividend Reinvestment</v>
      </c>
    </row>
    <row r="784" spans="13:13">
      <c r="M784" t="str">
        <f>'Nav2'!A764</f>
        <v>Canara Robeco Treasury Advantage Fund - Direct Plan- Dividend Payout</v>
      </c>
    </row>
    <row r="785" spans="13:13">
      <c r="M785" t="str">
        <f>'Nav2'!A765</f>
        <v>Canara Robeco Treasury Advantage Fund - Direct Plan- Growth Option</v>
      </c>
    </row>
    <row r="786" spans="13:13">
      <c r="M786" t="str">
        <f>'Nav2'!A766</f>
        <v>Canara Robeco Treasury Advantage Fund - Direct Plan- Monthly Dividend</v>
      </c>
    </row>
    <row r="787" spans="13:13">
      <c r="M787" t="str">
        <f>'Nav2'!A767</f>
        <v>Canara Robeco Treasury Advantage Fund - Direct Plan- Weekly Dividend</v>
      </c>
    </row>
    <row r="788" spans="13:13">
      <c r="M788" t="str">
        <f>'Nav2'!A768</f>
        <v>Canara Robeco Treasury Advantage Fund - Institutional Plan- Daily Dividend Reinvestment Option</v>
      </c>
    </row>
    <row r="789" spans="13:13">
      <c r="M789" t="str">
        <f>'Nav2'!A769</f>
        <v>Canara Robeco Treasury Advantage Fund - Institutional Plan- Growth Option</v>
      </c>
    </row>
    <row r="790" spans="13:13">
      <c r="M790" t="str">
        <f>'Nav2'!A770</f>
        <v>Canara Robeco Treasury Advantage Fund - Institutional Plan- Monthly Div Reinvest</v>
      </c>
    </row>
    <row r="791" spans="13:13">
      <c r="M791" t="str">
        <f>'Nav2'!A771</f>
        <v>Canara Robeco Treasury Advantage Fund - Institutional Plan- Weekly Dividend Reinvestment Option</v>
      </c>
    </row>
    <row r="792" spans="13:13">
      <c r="M792" t="str">
        <f>'Nav2'!A772</f>
        <v>Canara Robeco Treasury Advantage Fund - Regular Plan - Growth</v>
      </c>
    </row>
    <row r="793" spans="13:13">
      <c r="M793" t="str">
        <f>'Nav2'!A773</f>
        <v>Canara Robeco Treasury Advantage Fund - Regular Plan- Daily Div Reinvest</v>
      </c>
    </row>
    <row r="794" spans="13:13">
      <c r="M794" t="str">
        <f>'Nav2'!A774</f>
        <v>Canara Robeco Treasury Advantage Fund - Regular Plan- Fortnightly Div Reinvest</v>
      </c>
    </row>
    <row r="795" spans="13:13">
      <c r="M795" t="str">
        <f>'Nav2'!A775</f>
        <v>Canara Robeco Treasury Advantage Fund - Regular Plan- Monthly Dividend</v>
      </c>
    </row>
    <row r="796" spans="13:13">
      <c r="M796" t="str">
        <f>'Nav2'!A776</f>
        <v>Canara Robeco Treasury Advantage Fund - Regular Plan- Weekly Div Reinvest</v>
      </c>
    </row>
    <row r="797" spans="13:13">
      <c r="M797" t="str">
        <f>'Nav2'!A777</f>
        <v>Canara Robeco Treasury Advantage Fund - Retail Plan- Daily Dividend Reinvestment Option</v>
      </c>
    </row>
    <row r="798" spans="13:13">
      <c r="M798" t="str">
        <f>'Nav2'!A778</f>
        <v>Canara Robeco Treasury Advantage Fund - Retail Plan- Fortnightly Div Reinvest</v>
      </c>
    </row>
    <row r="799" spans="13:13">
      <c r="M799" t="str">
        <f>'Nav2'!A779</f>
        <v>Canara Robeco Treasury Advantage Fund - Retail Plan- Growth Option</v>
      </c>
    </row>
    <row r="800" spans="13:13">
      <c r="M800" t="str">
        <f>'Nav2'!A780</f>
        <v>Canara Robeco Treasury Advantage Fund - Retail Plan- Income Option</v>
      </c>
    </row>
    <row r="801" spans="13:13">
      <c r="M801" t="str">
        <f>'Nav2'!A781</f>
        <v>Canara Robeco Treasury Advantage Fund - Retail Plan- Monthly Div Reinvest</v>
      </c>
    </row>
    <row r="802" spans="13:13">
      <c r="M802" t="str">
        <f>'Nav2'!A782</f>
        <v>Canara Robeco Treasury Advantage Fund - Retail Plan- Weekly Div Reinvest</v>
      </c>
    </row>
    <row r="803" spans="13:13">
      <c r="M803" t="str">
        <f>'Nav2'!A783</f>
        <v>Canara Robeco Yield Advantage Fund - Direct Plan - Growth</v>
      </c>
    </row>
    <row r="804" spans="13:13">
      <c r="M804" t="str">
        <f>'Nav2'!A784</f>
        <v>Canara Robeco Yield Advantage Fund - Direct Plan - Monthly Dividend</v>
      </c>
    </row>
    <row r="805" spans="13:13">
      <c r="M805" t="str">
        <f>'Nav2'!A785</f>
        <v>Canara Robeco Yield Advantage Fund - Direct Plan - Quarterly Dividend</v>
      </c>
    </row>
    <row r="806" spans="13:13">
      <c r="M806" t="str">
        <f>'Nav2'!A786</f>
        <v>Canara Robeco Yield Advantage Fund - Regular Plan - Growth</v>
      </c>
    </row>
    <row r="807" spans="13:13">
      <c r="M807" t="str">
        <f>'Nav2'!A787</f>
        <v>Canara Robeco Yield Advantage Fund - Regular Plan - Monthly Dividend</v>
      </c>
    </row>
    <row r="808" spans="13:13">
      <c r="M808" t="str">
        <f>'Nav2'!A788</f>
        <v>Canara Robeco Yield Advantage Fund - Regular Plan - Quarterly Dividend</v>
      </c>
    </row>
    <row r="809" spans="13:13">
      <c r="M809" t="str">
        <f>'Nav2'!A789</f>
        <v>Daiwa Government Securities Fund - Short Term Plan - Direct - Growth Option</v>
      </c>
    </row>
    <row r="810" spans="13:13">
      <c r="M810" t="str">
        <f>'Nav2'!A790</f>
        <v>Daiwa Government Securities Fund - Short Term Plan - Dividend Option</v>
      </c>
    </row>
    <row r="811" spans="13:13">
      <c r="M811" t="str">
        <f>'Nav2'!A791</f>
        <v>Daiwa Government Securities Fund - Short Term Plan - Growth Option</v>
      </c>
    </row>
    <row r="812" spans="13:13">
      <c r="M812" t="str">
        <f>'Nav2'!A792</f>
        <v>Daiwa Industry Leaders Fund - Direct - Dividend</v>
      </c>
    </row>
    <row r="813" spans="13:13">
      <c r="M813" t="str">
        <f>'Nav2'!A793</f>
        <v>Daiwa Industry Leaders Fund - Direct - Growth</v>
      </c>
    </row>
    <row r="814" spans="13:13">
      <c r="M814" t="str">
        <f>'Nav2'!A794</f>
        <v>Daiwa Industry Leaders Fund - Dividend</v>
      </c>
    </row>
    <row r="815" spans="13:13">
      <c r="M815" t="str">
        <f>'Nav2'!A795</f>
        <v>Daiwa Industry Leaders Fund - Growth</v>
      </c>
    </row>
    <row r="816" spans="13:13">
      <c r="M816" t="str">
        <f>'Nav2'!A796</f>
        <v>Daiwa Liquid Fund - Direct - Daily Dividend</v>
      </c>
    </row>
    <row r="817" spans="13:13">
      <c r="M817" t="str">
        <f>'Nav2'!A797</f>
        <v>Daiwa Liquid Fund - Direct - Growth</v>
      </c>
    </row>
    <row r="818" spans="13:13">
      <c r="M818" t="str">
        <f>'Nav2'!A798</f>
        <v>Daiwa Liquid Fund - Direct - Weekly Dividend</v>
      </c>
    </row>
    <row r="819" spans="13:13">
      <c r="M819" t="str">
        <f>'Nav2'!A799</f>
        <v>Daiwa Liquid Fund - Institutional - Daily Dividend</v>
      </c>
    </row>
    <row r="820" spans="13:13">
      <c r="M820" t="str">
        <f>'Nav2'!A800</f>
        <v>Daiwa Liquid Fund - Institutional - Growth</v>
      </c>
    </row>
    <row r="821" spans="13:13">
      <c r="M821" t="str">
        <f>'Nav2'!A801</f>
        <v>Daiwa Liquid Fund - Institutional - Weekly Dividend</v>
      </c>
    </row>
    <row r="822" spans="13:13">
      <c r="M822" t="str">
        <f>'Nav2'!A802</f>
        <v>Daiwa Liquid Fund - Regular - Daily Dividend</v>
      </c>
    </row>
    <row r="823" spans="13:13">
      <c r="M823" t="str">
        <f>'Nav2'!A803</f>
        <v>Daiwa Liquid Fund - Regular - Growth</v>
      </c>
    </row>
    <row r="824" spans="13:13">
      <c r="M824" t="str">
        <f>'Nav2'!A804</f>
        <v>Daiwa Liquid Fund - Regular - Weekly Dividend</v>
      </c>
    </row>
    <row r="825" spans="13:13">
      <c r="M825" t="str">
        <f>'Nav2'!A805</f>
        <v>Daiwa Treasury Advantage Fund - Daily Dividend</v>
      </c>
    </row>
    <row r="826" spans="13:13">
      <c r="M826" t="str">
        <f>'Nav2'!A806</f>
        <v>Daiwa Treasury Advantage Fund - Direct - Daily Dividend</v>
      </c>
    </row>
    <row r="827" spans="13:13">
      <c r="M827" t="str">
        <f>'Nav2'!A807</f>
        <v>Daiwa Treasury Advantage Fund - Direct - Growth</v>
      </c>
    </row>
    <row r="828" spans="13:13">
      <c r="M828" t="str">
        <f>'Nav2'!A808</f>
        <v>Daiwa Treasury Advantage Fund - Growth</v>
      </c>
    </row>
    <row r="829" spans="13:13">
      <c r="M829" t="str">
        <f>'Nav2'!A809</f>
        <v>Daiwa Treasury Advantage Fund - Monthly Dividend</v>
      </c>
    </row>
    <row r="830" spans="13:13">
      <c r="M830" t="str">
        <f>'Nav2'!A810</f>
        <v>Daiwa Treasury Advantage Fund - Weekly Dividend</v>
      </c>
    </row>
    <row r="831" spans="13:13">
      <c r="M831" t="str">
        <f>'Nav2'!A811</f>
        <v>Dsp Blackrock Balanced Fund - Direct Plan - Dividend</v>
      </c>
    </row>
    <row r="832" spans="13:13">
      <c r="M832" t="str">
        <f>'Nav2'!A812</f>
        <v>Dsp Blackrock Balanced Fund - Direct Plan - Growth</v>
      </c>
    </row>
    <row r="833" spans="13:13">
      <c r="M833" t="str">
        <f>'Nav2'!A813</f>
        <v>Dsp Blackrock Balanced Fund- Regular Plan - Growth</v>
      </c>
    </row>
    <row r="834" spans="13:13">
      <c r="M834" t="str">
        <f>'Nav2'!A814</f>
        <v>Dsp Blackrock Balanced Fund- Regular Plan -Dividend</v>
      </c>
    </row>
    <row r="835" spans="13:13">
      <c r="M835" t="str">
        <f>'Nav2'!A815</f>
        <v>Dsp Blackrock Banking &amp; Psu Debt Fund - Direct Plan - Daily Dividend Reinvest</v>
      </c>
    </row>
    <row r="836" spans="13:13">
      <c r="M836" t="str">
        <f>'Nav2'!A816</f>
        <v>Dsp Blackrock Banking &amp; Psu Debt Fund - Direct Plan - Dividend Payout &amp; Reinvest</v>
      </c>
    </row>
    <row r="837" spans="13:13">
      <c r="M837" t="str">
        <f>'Nav2'!A817</f>
        <v>Dsp Blackrock Banking &amp; Psu Debt Fund - Direct Plan - Growth</v>
      </c>
    </row>
    <row r="838" spans="13:13">
      <c r="M838" t="str">
        <f>'Nav2'!A818</f>
        <v>Dsp Blackrock Banking &amp; Psu Debt Fund - Direct Plan - Monthly Dividend Payout &amp; Reinvest</v>
      </c>
    </row>
    <row r="839" spans="13:13">
      <c r="M839" t="str">
        <f>'Nav2'!A819</f>
        <v>Dsp Blackrock Banking &amp; Psu Debt Fund - Direct Plan - Quarterly Dividend Payout &amp; Reinvest</v>
      </c>
    </row>
    <row r="840" spans="13:13">
      <c r="M840" t="str">
        <f>'Nav2'!A820</f>
        <v>Dsp Blackrock Banking &amp; Psu Debt Fund - Direct Plan - Weekly Dividend Payout &amp; Reinvest</v>
      </c>
    </row>
    <row r="841" spans="13:13">
      <c r="M841" t="str">
        <f>'Nav2'!A821</f>
        <v>Dsp Blackrock Banking &amp; Psu Debt Fund - Regular Plan - Daily Dividend Reinvest</v>
      </c>
    </row>
    <row r="842" spans="13:13">
      <c r="M842" t="str">
        <f>'Nav2'!A822</f>
        <v>Dsp Blackrock Banking &amp; Psu Debt Fund - Regular Plan - Dividend Payout &amp; Reinvest</v>
      </c>
    </row>
    <row r="843" spans="13:13">
      <c r="M843" t="str">
        <f>'Nav2'!A823</f>
        <v>Dsp Blackrock Banking &amp; Psu Debt Fund - Regular Plan - Growth</v>
      </c>
    </row>
    <row r="844" spans="13:13">
      <c r="M844" t="str">
        <f>'Nav2'!A824</f>
        <v>Dsp Blackrock Banking &amp; Psu Debt Fund - Regular Plan - Monthly Dividend Payout &amp; Reinvest</v>
      </c>
    </row>
    <row r="845" spans="13:13">
      <c r="M845" t="str">
        <f>'Nav2'!A825</f>
        <v>Dsp Blackrock Banking &amp; Psu Debt Fund - Regular Plan - Quarterly Dividend Payout &amp; Reinvest</v>
      </c>
    </row>
    <row r="846" spans="13:13">
      <c r="M846" t="str">
        <f>'Nav2'!A826</f>
        <v>Dsp Blackrock Banking &amp; Psu Debt Fund - Regular Plan - Weekly Dividend Payout &amp; Reinvest</v>
      </c>
    </row>
    <row r="847" spans="13:13">
      <c r="M847" t="str">
        <f>'Nav2'!A827</f>
        <v>Dsp Blackrock Bond Fund - Direct Plan - Dividend</v>
      </c>
    </row>
    <row r="848" spans="13:13">
      <c r="M848" t="str">
        <f>'Nav2'!A828</f>
        <v>Dsp Blackrock Bond Fund - Direct Plan - Growth</v>
      </c>
    </row>
    <row r="849" spans="13:13">
      <c r="M849" t="str">
        <f>'Nav2'!A829</f>
        <v>Dsp Blackrock Bond Fund - Direct Plan - Monthly Dividend</v>
      </c>
    </row>
    <row r="850" spans="13:13">
      <c r="M850" t="str">
        <f>'Nav2'!A830</f>
        <v>Dsp Blackrock Bond Fund - Dividend</v>
      </c>
    </row>
    <row r="851" spans="13:13">
      <c r="M851" t="str">
        <f>'Nav2'!A831</f>
        <v>Dsp Blackrock Bond Fund - Growth</v>
      </c>
    </row>
    <row r="852" spans="13:13">
      <c r="M852" t="str">
        <f>'Nav2'!A832</f>
        <v>Dsp Blackrock Bond Fund - Monthly Dividend</v>
      </c>
    </row>
    <row r="853" spans="13:13">
      <c r="M853" t="str">
        <f>'Nav2'!A833</f>
        <v>Dsp Blackrock Equity Fund - Direct Plan - Dividend</v>
      </c>
    </row>
    <row r="854" spans="13:13">
      <c r="M854" t="str">
        <f>'Nav2'!A834</f>
        <v>Dsp Blackrock Equity Fund - Direct Plan - Growth</v>
      </c>
    </row>
    <row r="855" spans="13:13">
      <c r="M855" t="str">
        <f>'Nav2'!A835</f>
        <v>Dsp Blackrock Equity Fund - Institutional Plan - Dividend</v>
      </c>
    </row>
    <row r="856" spans="13:13">
      <c r="M856" t="str">
        <f>'Nav2'!A836</f>
        <v>Dsp Blackrock Equity Fund - Institutional Plan - Growth</v>
      </c>
    </row>
    <row r="857" spans="13:13">
      <c r="M857" t="str">
        <f>'Nav2'!A837</f>
        <v>Dsp Blackrock Equity Fund - Regular Plan - Dividend</v>
      </c>
    </row>
    <row r="858" spans="13:13">
      <c r="M858" t="str">
        <f>'Nav2'!A838</f>
        <v>Dsp Blackrock Equity Fund - Regular Plan - Growth</v>
      </c>
    </row>
    <row r="859" spans="13:13">
      <c r="M859" t="str">
        <f>'Nav2'!A839</f>
        <v>Dsp Blackrock Focus 25 Fund - Direct Plan - Dividend</v>
      </c>
    </row>
    <row r="860" spans="13:13">
      <c r="M860" t="str">
        <f>'Nav2'!A840</f>
        <v>Dsp Blackrock Focus 25 Fund - Direct Plan - Growth</v>
      </c>
    </row>
    <row r="861" spans="13:13">
      <c r="M861" t="str">
        <f>'Nav2'!A841</f>
        <v>Dsp Blackrock Focus 25 Fund - Regular Plan - Dividend</v>
      </c>
    </row>
    <row r="862" spans="13:13">
      <c r="M862" t="str">
        <f>'Nav2'!A842</f>
        <v>Dsp Blackrock Focus 25 Fund - Regular Plan - Growth</v>
      </c>
    </row>
    <row r="863" spans="13:13">
      <c r="M863" t="str">
        <f>'Nav2'!A843</f>
        <v>Dsp Blackrock Government Securities Fund - Direct Plan - Dividend</v>
      </c>
    </row>
    <row r="864" spans="13:13">
      <c r="M864" t="str">
        <f>'Nav2'!A844</f>
        <v>Dsp Blackrock Government Securities Fund - Direct Plan - Growth</v>
      </c>
    </row>
    <row r="865" spans="13:13">
      <c r="M865" t="str">
        <f>'Nav2'!A845</f>
        <v>Dsp Blackrock Government Securities Fund - Direct Plan - Monthly Dividend</v>
      </c>
    </row>
    <row r="866" spans="13:13">
      <c r="M866" t="str">
        <f>'Nav2'!A846</f>
        <v>Dsp Blackrock Government Securities Fund - Regular Plan - Dividend</v>
      </c>
    </row>
    <row r="867" spans="13:13">
      <c r="M867" t="str">
        <f>'Nav2'!A847</f>
        <v>Dsp Blackrock Government Securities Fund - Regular Plan - Growth</v>
      </c>
    </row>
    <row r="868" spans="13:13">
      <c r="M868" t="str">
        <f>'Nav2'!A848</f>
        <v>Dsp Blackrock Government Securities Fund - Regular Plan - Monthly Dividend</v>
      </c>
    </row>
    <row r="869" spans="13:13">
      <c r="M869" t="str">
        <f>'Nav2'!A849</f>
        <v>Dsp Blackrock Income Opportunities Fund - Direct Plan - Daily Dividend</v>
      </c>
    </row>
    <row r="870" spans="13:13">
      <c r="M870" t="str">
        <f>'Nav2'!A850</f>
        <v>Dsp Blackrock Income Opportunities Fund - Direct Plan - Dividend</v>
      </c>
    </row>
    <row r="871" spans="13:13">
      <c r="M871" t="str">
        <f>'Nav2'!A851</f>
        <v>Dsp Blackrock Income Opportunities Fund - Direct Plan - Growth</v>
      </c>
    </row>
    <row r="872" spans="13:13">
      <c r="M872" t="str">
        <f>'Nav2'!A852</f>
        <v>Dsp Blackrock Income Opportunities Fund - Direct Plan - Monthly Dividend</v>
      </c>
    </row>
    <row r="873" spans="13:13">
      <c r="M873" t="str">
        <f>'Nav2'!A853</f>
        <v>Dsp Blackrock Income Opportunities Fund - Direct Plan - Quarterly Dividend</v>
      </c>
    </row>
    <row r="874" spans="13:13">
      <c r="M874" t="str">
        <f>'Nav2'!A854</f>
        <v>Dsp Blackrock Income Opportunities Fund - Direct Plan - Weekly Dividend</v>
      </c>
    </row>
    <row r="875" spans="13:13">
      <c r="M875" t="str">
        <f>'Nav2'!A855</f>
        <v>Dsp Blackrock Income Opportunities Fund - Institutional Plan - Quarterly Dividend</v>
      </c>
    </row>
    <row r="876" spans="13:13">
      <c r="M876" t="str">
        <f>'Nav2'!A856</f>
        <v>Dsp Blackrock Income Opportunities Fund - Institutional Plan-Daily Dividend Reinvest</v>
      </c>
    </row>
    <row r="877" spans="13:13">
      <c r="M877" t="str">
        <f>'Nav2'!A857</f>
        <v>Dsp Blackrock Income Opportunities Fund - Institutional Plan-Dividend</v>
      </c>
    </row>
    <row r="878" spans="13:13">
      <c r="M878" t="str">
        <f>'Nav2'!A858</f>
        <v>Dsp Blackrock Income Opportunities Fund - Institutional Plan-Growth</v>
      </c>
    </row>
    <row r="879" spans="13:13">
      <c r="M879" t="str">
        <f>'Nav2'!A859</f>
        <v>Dsp Blackrock Income Opportunities Fund - Institutional Plan-Weekly Dividend Reinvest</v>
      </c>
    </row>
    <row r="880" spans="13:13">
      <c r="M880" t="str">
        <f>'Nav2'!A860</f>
        <v>Dsp Blackrock Income Opportunities Fund - Regular Plan - Monthly Dividend</v>
      </c>
    </row>
    <row r="881" spans="13:13">
      <c r="M881" t="str">
        <f>'Nav2'!A861</f>
        <v>Dsp Blackrock Income Opportunities Fund - Regular Plan - Quarterly Dividend</v>
      </c>
    </row>
    <row r="882" spans="13:13">
      <c r="M882" t="str">
        <f>'Nav2'!A862</f>
        <v>Dsp Blackrock Income Opportunities Fund - Regular Plan -Daily Dividend</v>
      </c>
    </row>
    <row r="883" spans="13:13">
      <c r="M883" t="str">
        <f>'Nav2'!A863</f>
        <v>Dsp Blackrock Income Opportunities Fund - Regular Plan -Dividend</v>
      </c>
    </row>
    <row r="884" spans="13:13">
      <c r="M884" t="str">
        <f>'Nav2'!A864</f>
        <v>Dsp Blackrock Income Opportunities Fund - Regular Plan -Growth</v>
      </c>
    </row>
    <row r="885" spans="13:13">
      <c r="M885" t="str">
        <f>'Nav2'!A865</f>
        <v>Dsp Blackrock Income Opportunities Fund - Regular Plan -Weekly Dividend</v>
      </c>
    </row>
    <row r="886" spans="13:13">
      <c r="M886" t="str">
        <f>'Nav2'!A866</f>
        <v>Dsp Blackrock India T.I.G.E.R. Fund - Direct Plan - Dividend</v>
      </c>
    </row>
    <row r="887" spans="13:13">
      <c r="M887" t="str">
        <f>'Nav2'!A867</f>
        <v>Dsp Blackrock India T.I.G.E.R. Fund - Direct Plan - Growth</v>
      </c>
    </row>
    <row r="888" spans="13:13">
      <c r="M888" t="str">
        <f>'Nav2'!A868</f>
        <v>Dsp Blackrock India T.I.G.E.R. Fund - Institutional Plan - Dividend</v>
      </c>
    </row>
    <row r="889" spans="13:13">
      <c r="M889" t="str">
        <f>'Nav2'!A869</f>
        <v>Dsp Blackrock India T.I.G.E.R. Fund - Institutional Plan - Growth</v>
      </c>
    </row>
    <row r="890" spans="13:13">
      <c r="M890" t="str">
        <f>'Nav2'!A870</f>
        <v>Dsp Blackrock India T.I.G.E.R. Fund - Regular Plan -  Growth</v>
      </c>
    </row>
    <row r="891" spans="13:13">
      <c r="M891" t="str">
        <f>'Nav2'!A871</f>
        <v>Dsp Blackrock India T.I.G.E.R. Fund - Regular Plan - Dividend</v>
      </c>
    </row>
    <row r="892" spans="13:13">
      <c r="M892" t="str">
        <f>'Nav2'!A872</f>
        <v>Dsp Blackrock Liquidity Fund - Direct Plan - Daily Dividend</v>
      </c>
    </row>
    <row r="893" spans="13:13">
      <c r="M893" t="str">
        <f>'Nav2'!A873</f>
        <v>Dsp Blackrock Liquidity Fund - Direct Plan - Growth</v>
      </c>
    </row>
    <row r="894" spans="13:13">
      <c r="M894" t="str">
        <f>'Nav2'!A874</f>
        <v>Dsp Blackrock Liquidity Fund - Direct Plan - Weekly Dividend</v>
      </c>
    </row>
    <row r="895" spans="13:13">
      <c r="M895" t="str">
        <f>'Nav2'!A875</f>
        <v>Dsp Blackrock Liquidity Fund - Regular Plan - Daily Dividend</v>
      </c>
    </row>
    <row r="896" spans="13:13">
      <c r="M896" t="str">
        <f>'Nav2'!A876</f>
        <v>Dsp Blackrock Liquidity Fund - Regular Plan - Growth</v>
      </c>
    </row>
    <row r="897" spans="13:13">
      <c r="M897" t="str">
        <f>'Nav2'!A877</f>
        <v>Dsp Blackrock Liquidity Fund - Regular Plan Weekly Dividend</v>
      </c>
    </row>
    <row r="898" spans="13:13">
      <c r="M898" t="str">
        <f>'Nav2'!A878</f>
        <v>Dsp Blackrock Liquidity Fund- Institutional Plan-Daily Dividend</v>
      </c>
    </row>
    <row r="899" spans="13:13">
      <c r="M899" t="str">
        <f>'Nav2'!A879</f>
        <v>Dsp Blackrock Liquidity Fund- Institutional Plan-Growth</v>
      </c>
    </row>
    <row r="900" spans="13:13">
      <c r="M900" t="str">
        <f>'Nav2'!A880</f>
        <v>Dsp Blackrock Liquidity Fund- Institutional Plan-Weekly Dividend</v>
      </c>
    </row>
    <row r="901" spans="13:13">
      <c r="M901" t="str">
        <f>'Nav2'!A881</f>
        <v>Dsp Blackrock Micro Cap Fund - Direct Plan - Dividend</v>
      </c>
    </row>
    <row r="902" spans="13:13">
      <c r="M902" t="str">
        <f>'Nav2'!A882</f>
        <v>Dsp Blackrock Micro Cap Fund - Direct Plan - Growth</v>
      </c>
    </row>
    <row r="903" spans="13:13">
      <c r="M903" t="str">
        <f>'Nav2'!A883</f>
        <v>Dsp Blackrock Micro Cap Fund - Regular - Dividend</v>
      </c>
    </row>
    <row r="904" spans="13:13">
      <c r="M904" t="str">
        <f>'Nav2'!A884</f>
        <v>Dsp Blackrock Micro Cap Fund - Regular - Growth</v>
      </c>
    </row>
    <row r="905" spans="13:13">
      <c r="M905" t="str">
        <f>'Nav2'!A885</f>
        <v>Dsp Blackrock Mip Fund - Direct Plan - Growth</v>
      </c>
    </row>
    <row r="906" spans="13:13">
      <c r="M906" t="str">
        <f>'Nav2'!A886</f>
        <v>Dsp Blackrock Mip Fund - Direct Plan - Monthly Dividend</v>
      </c>
    </row>
    <row r="907" spans="13:13">
      <c r="M907" t="str">
        <f>'Nav2'!A887</f>
        <v>Dsp Blackrock Mip Fund - Direct Plan - Quarterly Dividend</v>
      </c>
    </row>
    <row r="908" spans="13:13">
      <c r="M908" t="str">
        <f>'Nav2'!A888</f>
        <v>Dsp Blackrock Mip Fund - Regular Plan - Monthly Dividend</v>
      </c>
    </row>
    <row r="909" spans="13:13">
      <c r="M909" t="str">
        <f>'Nav2'!A889</f>
        <v>Dsp Blackrock Mip Fund - Regular Plan - Quarterly Dividend</v>
      </c>
    </row>
    <row r="910" spans="13:13">
      <c r="M910" t="str">
        <f>'Nav2'!A890</f>
        <v>Dsp Blackrock Mip Fund- Regular Plan - Growth</v>
      </c>
    </row>
    <row r="911" spans="13:13">
      <c r="M911" t="str">
        <f>'Nav2'!A891</f>
        <v>Dsp Blackrock Money Manager Fund - Direct Plan - Daily Dividend</v>
      </c>
    </row>
    <row r="912" spans="13:13">
      <c r="M912" t="str">
        <f>'Nav2'!A892</f>
        <v>Dsp Blackrock Money Manager Fund - Direct Plan - Dividend</v>
      </c>
    </row>
    <row r="913" spans="13:13">
      <c r="M913" t="str">
        <f>'Nav2'!A893</f>
        <v>Dsp Blackrock Money Manager Fund - Direct Plan - Growth</v>
      </c>
    </row>
    <row r="914" spans="13:13">
      <c r="M914" t="str">
        <f>'Nav2'!A894</f>
        <v>Dsp Blackrock Money Manager Fund - Direct Plan - Monthly Dividend</v>
      </c>
    </row>
    <row r="915" spans="13:13">
      <c r="M915" t="str">
        <f>'Nav2'!A895</f>
        <v>Dsp Blackrock Money Manager Fund - Direct Plan - Weekly Dividend</v>
      </c>
    </row>
    <row r="916" spans="13:13">
      <c r="M916" t="str">
        <f>'Nav2'!A896</f>
        <v>Dsp Blackrock Money Manager Fund - Institutional Plan - Daily Dividend Reinvest</v>
      </c>
    </row>
    <row r="917" spans="13:13">
      <c r="M917" t="str">
        <f>'Nav2'!A897</f>
        <v>Dsp Blackrock Money Manager Fund - Institutional Plan - Growth</v>
      </c>
    </row>
    <row r="918" spans="13:13">
      <c r="M918" t="str">
        <f>'Nav2'!A898</f>
        <v>Dsp Blackrock Money Manager Fund - Institutional Plan - Monthly Dividend</v>
      </c>
    </row>
    <row r="919" spans="13:13">
      <c r="M919" t="str">
        <f>'Nav2'!A899</f>
        <v>Dsp Blackrock Money Manager Fund - Institutional Plan - Weekly Dividend</v>
      </c>
    </row>
    <row r="920" spans="13:13">
      <c r="M920" t="str">
        <f>'Nav2'!A900</f>
        <v>Dsp Blackrock Money Manager Fund - Regular Plan - Daily Dividend Reinvest</v>
      </c>
    </row>
    <row r="921" spans="13:13">
      <c r="M921" t="str">
        <f>'Nav2'!A901</f>
        <v>Dsp Blackrock Money Manager Fund - Regular Plan - Growth</v>
      </c>
    </row>
    <row r="922" spans="13:13">
      <c r="M922" t="str">
        <f>'Nav2'!A902</f>
        <v>Dsp Blackrock Money Manager Fund - Regular Plan - Monthly Dividend</v>
      </c>
    </row>
    <row r="923" spans="13:13">
      <c r="M923" t="str">
        <f>'Nav2'!A903</f>
        <v>Dsp Blackrock Money Manager Fund - Regular Plan - Weekly Dividend Reinvest</v>
      </c>
    </row>
    <row r="924" spans="13:13">
      <c r="M924" t="str">
        <f>'Nav2'!A904</f>
        <v>Dsp Blackrock Money Manager Fund - Regular Plan -Dividend Payout</v>
      </c>
    </row>
    <row r="925" spans="13:13">
      <c r="M925" t="str">
        <f>'Nav2'!A905</f>
        <v>Dsp Blackrock Natural Resources And New Energy Fund - Direct Plan - Dividend</v>
      </c>
    </row>
    <row r="926" spans="13:13">
      <c r="M926" t="str">
        <f>'Nav2'!A906</f>
        <v>Dsp Blackrock Natural Resources And New Energy Fund - Direct Plan - Growth</v>
      </c>
    </row>
    <row r="927" spans="13:13">
      <c r="M927" t="str">
        <f>'Nav2'!A907</f>
        <v>Dsp Blackrock Natural Resources And New Energy Fund - Regular - Growth</v>
      </c>
    </row>
    <row r="928" spans="13:13">
      <c r="M928" t="str">
        <f>'Nav2'!A908</f>
        <v>Dsp Blackrock Natural Resources And New Energy Fund - Regular Plan - Dividend</v>
      </c>
    </row>
    <row r="929" spans="13:13">
      <c r="M929" t="str">
        <f>'Nav2'!A909</f>
        <v>Dsp Blackrock Opportunities Fund - Direct Plan - Dividend</v>
      </c>
    </row>
    <row r="930" spans="13:13">
      <c r="M930" t="str">
        <f>'Nav2'!A910</f>
        <v>Dsp Blackrock Opportunities Fund - Direct Plan - Growth</v>
      </c>
    </row>
    <row r="931" spans="13:13">
      <c r="M931" t="str">
        <f>'Nav2'!A911</f>
        <v>Dsp Blackrock Opportunities Fund - Institutional Plan - Dividend</v>
      </c>
    </row>
    <row r="932" spans="13:13">
      <c r="M932" t="str">
        <f>'Nav2'!A912</f>
        <v>Dsp Blackrock Opportunities Fund - Institutional Plan - Growth</v>
      </c>
    </row>
    <row r="933" spans="13:13">
      <c r="M933" t="str">
        <f>'Nav2'!A913</f>
        <v>Dsp Blackrock Opportunities Fund-Regular Plan - Dividend</v>
      </c>
    </row>
    <row r="934" spans="13:13">
      <c r="M934" t="str">
        <f>'Nav2'!A914</f>
        <v>Dsp Blackrock Opportunities Fund-Regular Plan - Growth</v>
      </c>
    </row>
    <row r="935" spans="13:13">
      <c r="M935" t="str">
        <f>'Nav2'!A915</f>
        <v>Dsp Blackrock Short Term Fund - Direct Plan - Dividend</v>
      </c>
    </row>
    <row r="936" spans="13:13">
      <c r="M936" t="str">
        <f>'Nav2'!A916</f>
        <v>Dsp Blackrock Short Term Fund - Direct Plan - Growth</v>
      </c>
    </row>
    <row r="937" spans="13:13">
      <c r="M937" t="str">
        <f>'Nav2'!A917</f>
        <v>Dsp Blackrock Short Term Fund - Direct Plan - Monthly Dividend</v>
      </c>
    </row>
    <row r="938" spans="13:13">
      <c r="M938" t="str">
        <f>'Nav2'!A918</f>
        <v>Dsp Blackrock Short Term Fund - Direct Plan - Weekly Dividend</v>
      </c>
    </row>
    <row r="939" spans="13:13">
      <c r="M939" t="str">
        <f>'Nav2'!A919</f>
        <v>Dsp Blackrock Short Term Fund- Regular Plan - Regular Plan -Weekly Dividend</v>
      </c>
    </row>
    <row r="940" spans="13:13">
      <c r="M940" t="str">
        <f>'Nav2'!A920</f>
        <v>Dsp Blackrock Short Term Fund- Regular Plan -Growth</v>
      </c>
    </row>
    <row r="941" spans="13:13">
      <c r="M941" t="str">
        <f>'Nav2'!A921</f>
        <v>Dsp Blackrock Short Term Fund-Monthly Dividend</v>
      </c>
    </row>
    <row r="942" spans="13:13">
      <c r="M942" t="str">
        <f>'Nav2'!A922</f>
        <v>Dsp Blackrock Short Term Fund-Regular Plan - Dividend</v>
      </c>
    </row>
    <row r="943" spans="13:13">
      <c r="M943" t="str">
        <f>'Nav2'!A923</f>
        <v>Dsp Blackrock Small And Mid Cap Fund - Direct Plan - Dividend</v>
      </c>
    </row>
    <row r="944" spans="13:13">
      <c r="M944" t="str">
        <f>'Nav2'!A924</f>
        <v>Dsp Blackrock Small And Mid Cap Fund - Direct Plan - Growth</v>
      </c>
    </row>
    <row r="945" spans="13:13">
      <c r="M945" t="str">
        <f>'Nav2'!A925</f>
        <v>Dsp Blackrock Small And Mid Cap Fund - Institutional Plan - Growth</v>
      </c>
    </row>
    <row r="946" spans="13:13">
      <c r="M946" t="str">
        <f>'Nav2'!A926</f>
        <v>Dsp Blackrock Small And Mid Cap Fund - Regular Plan - Dividend</v>
      </c>
    </row>
    <row r="947" spans="13:13">
      <c r="M947" t="str">
        <f>'Nav2'!A927</f>
        <v>Dsp Blackrock Small And Mid Cap Fund - Regular Plan - Growth</v>
      </c>
    </row>
    <row r="948" spans="13:13">
      <c r="M948" t="str">
        <f>'Nav2'!A928</f>
        <v>Dsp Blackrock Strategic Bond Fund - Direct Plan - Daily Dividend</v>
      </c>
    </row>
    <row r="949" spans="13:13">
      <c r="M949" t="str">
        <f>'Nav2'!A929</f>
        <v>Dsp Blackrock Strategic Bond Fund - Direct Plan - Dividend</v>
      </c>
    </row>
    <row r="950" spans="13:13">
      <c r="M950" t="str">
        <f>'Nav2'!A930</f>
        <v>Dsp Blackrock Strategic Bond Fund - Direct Plan - Growth</v>
      </c>
    </row>
    <row r="951" spans="13:13">
      <c r="M951" t="str">
        <f>'Nav2'!A931</f>
        <v>Dsp Blackrock Strategic Bond Fund - Direct Plan - Monthly Dividend</v>
      </c>
    </row>
    <row r="952" spans="13:13">
      <c r="M952" t="str">
        <f>'Nav2'!A932</f>
        <v>Dsp Blackrock Strategic Bond Fund - Direct Plan - Weekly Dividend</v>
      </c>
    </row>
    <row r="953" spans="13:13">
      <c r="M953" t="str">
        <f>'Nav2'!A933</f>
        <v>Dsp Blackrock Strategic Bond Fund - Institutional Plan - Daily Dividend</v>
      </c>
    </row>
    <row r="954" spans="13:13">
      <c r="M954" t="str">
        <f>'Nav2'!A934</f>
        <v>Dsp Blackrock Strategic Bond Fund - Institutional Plan - Dividend</v>
      </c>
    </row>
    <row r="955" spans="13:13">
      <c r="M955" t="str">
        <f>'Nav2'!A935</f>
        <v>Dsp Blackrock Strategic Bond Fund - Institutional Plan - Growth</v>
      </c>
    </row>
    <row r="956" spans="13:13">
      <c r="M956" t="str">
        <f>'Nav2'!A936</f>
        <v>Dsp Blackrock Strategic Bond Fund - Institutional Plan - Monthly Dividend</v>
      </c>
    </row>
    <row r="957" spans="13:13">
      <c r="M957" t="str">
        <f>'Nav2'!A937</f>
        <v>Dsp Blackrock Strategic Bond Fund - Institutional Plan - Weekly Dividend</v>
      </c>
    </row>
    <row r="958" spans="13:13">
      <c r="M958" t="str">
        <f>'Nav2'!A938</f>
        <v>Dsp Blackrock Strategic Bond Fund - Regular Plan - Daily Dividend</v>
      </c>
    </row>
    <row r="959" spans="13:13">
      <c r="M959" t="str">
        <f>'Nav2'!A939</f>
        <v>Dsp Blackrock Strategic Bond Fund - Regular Plan - Dividend</v>
      </c>
    </row>
    <row r="960" spans="13:13">
      <c r="M960" t="str">
        <f>'Nav2'!A940</f>
        <v>Dsp Blackrock Strategic Bond Fund - Regular Plan - Growth</v>
      </c>
    </row>
    <row r="961" spans="13:13">
      <c r="M961" t="str">
        <f>'Nav2'!A941</f>
        <v>Dsp Blackrock Strategic Bond Fund - Regular Plan - Monthly Dividend</v>
      </c>
    </row>
    <row r="962" spans="13:13">
      <c r="M962" t="str">
        <f>'Nav2'!A942</f>
        <v>Dsp Blackrock Strategic Bond Fund - Regular Plan - Weekly Dividend</v>
      </c>
    </row>
    <row r="963" spans="13:13">
      <c r="M963" t="str">
        <f>'Nav2'!A943</f>
        <v>Dsp Blackrock Tax Saver Fund - Direct Plan - Dividend</v>
      </c>
    </row>
    <row r="964" spans="13:13">
      <c r="M964" t="str">
        <f>'Nav2'!A944</f>
        <v>Dsp Blackrock Tax Saver Fund - Direct Plan - Growth</v>
      </c>
    </row>
    <row r="965" spans="13:13">
      <c r="M965" t="str">
        <f>'Nav2'!A945</f>
        <v>Dsp Blackrock Tax Saver Fund - Regular Plan - Dividend</v>
      </c>
    </row>
    <row r="966" spans="13:13">
      <c r="M966" t="str">
        <f>'Nav2'!A946</f>
        <v>Dsp Blackrock Tax Saver Fund - Regular Plan - Growth</v>
      </c>
    </row>
    <row r="967" spans="13:13">
      <c r="M967" t="str">
        <f>'Nav2'!A947</f>
        <v>Dsp Blackrock Technology.Com   Fund - Regular Plan - Dividend</v>
      </c>
    </row>
    <row r="968" spans="13:13">
      <c r="M968" t="str">
        <f>'Nav2'!A948</f>
        <v>Dsp Blackrock Technology.Com   Fund - Regular Plan - Growth</v>
      </c>
    </row>
    <row r="969" spans="13:13">
      <c r="M969" t="str">
        <f>'Nav2'!A949</f>
        <v>Dsp Blackrock Technology.Com Fund - Direct Plan - Dividend</v>
      </c>
    </row>
    <row r="970" spans="13:13">
      <c r="M970" t="str">
        <f>'Nav2'!A950</f>
        <v>Dsp Blackrock Technology.Com Fund - Direct Plan - Growth</v>
      </c>
    </row>
    <row r="971" spans="13:13">
      <c r="M971" t="str">
        <f>'Nav2'!A951</f>
        <v>Dsp Blackrock Top 100 Equity Fund - Direct Plan - Dividend</v>
      </c>
    </row>
    <row r="972" spans="13:13">
      <c r="M972" t="str">
        <f>'Nav2'!A952</f>
        <v>Dsp Blackrock Top 100 Equity Fund - Direct Plan - Growth</v>
      </c>
    </row>
    <row r="973" spans="13:13">
      <c r="M973" t="str">
        <f>'Nav2'!A953</f>
        <v>Dsp Blackrock Top 100 Equity Fund - Institutional  Plan - Dividend</v>
      </c>
    </row>
    <row r="974" spans="13:13">
      <c r="M974" t="str">
        <f>'Nav2'!A954</f>
        <v>Dsp Blackrock Top 100 Equity Fund - Institutional  Plan - Growth</v>
      </c>
    </row>
    <row r="975" spans="13:13">
      <c r="M975" t="str">
        <f>'Nav2'!A955</f>
        <v>Dsp Blackrock Top 100 Equity Fund - Regular Plan -  Dividend</v>
      </c>
    </row>
    <row r="976" spans="13:13">
      <c r="M976" t="str">
        <f>'Nav2'!A956</f>
        <v>Dsp Blackrock Top 100 Equity Fund - Regular Plan - Growth</v>
      </c>
    </row>
    <row r="977" spans="13:13">
      <c r="M977" t="str">
        <f>'Nav2'!A957</f>
        <v>Dsp Blackrock Treasury Bill Fund - Direct Plan - Daily Dividend</v>
      </c>
    </row>
    <row r="978" spans="13:13">
      <c r="M978" t="str">
        <f>'Nav2'!A958</f>
        <v>Dsp Blackrock Treasury Bill Fund - Direct Plan - Dividend</v>
      </c>
    </row>
    <row r="979" spans="13:13">
      <c r="M979" t="str">
        <f>'Nav2'!A959</f>
        <v>Dsp Blackrock Treasury Bill Fund - Direct Plan - Growth</v>
      </c>
    </row>
    <row r="980" spans="13:13">
      <c r="M980" t="str">
        <f>'Nav2'!A960</f>
        <v>Dsp Blackrock Treasury Bill Fund - Direct Plan - Monthly Dividend</v>
      </c>
    </row>
    <row r="981" spans="13:13">
      <c r="M981" t="str">
        <f>'Nav2'!A961</f>
        <v>Dsp Blackrock Treasury Bill Fund - Regular Plan - Daily Dividend</v>
      </c>
    </row>
    <row r="982" spans="13:13">
      <c r="M982" t="str">
        <f>'Nav2'!A962</f>
        <v>Dsp Blackrock Treasury Bill Fund - Regular Plan - Dividend</v>
      </c>
    </row>
    <row r="983" spans="13:13">
      <c r="M983" t="str">
        <f>'Nav2'!A963</f>
        <v>Dsp Blackrock Treasury Bill Fund - Regular Plan - Growth</v>
      </c>
    </row>
    <row r="984" spans="13:13">
      <c r="M984" t="str">
        <f>'Nav2'!A964</f>
        <v>Dsp Blackrock Treasury Bill Fund - Regular Plan - Monthly Dividend</v>
      </c>
    </row>
    <row r="985" spans="13:13">
      <c r="M985" t="str">
        <f>'Nav2'!A965</f>
        <v>Dsp Blackrock Us Flexible Equity Fund - Direct Plan - Dividend</v>
      </c>
    </row>
    <row r="986" spans="13:13">
      <c r="M986" t="str">
        <f>'Nav2'!A966</f>
        <v>Dsp Blackrock Us Flexible Equity Fund - Direct Plan - Growth</v>
      </c>
    </row>
    <row r="987" spans="13:13">
      <c r="M987" t="str">
        <f>'Nav2'!A967</f>
        <v>Dsp Blackrock Us Flexible Equity Fund - Regular Plan - Dividend  Option</v>
      </c>
    </row>
    <row r="988" spans="13:13">
      <c r="M988" t="str">
        <f>'Nav2'!A968</f>
        <v>Dsp Blackrock Us Flexible Equity Fund - Regular Plan - Growth Option</v>
      </c>
    </row>
    <row r="989" spans="13:13">
      <c r="M989" t="str">
        <f>'Nav2'!A969</f>
        <v>Dsp Blackrock World Agriculture Fund - Direct Plan - Dividend</v>
      </c>
    </row>
    <row r="990" spans="13:13">
      <c r="M990" t="str">
        <f>'Nav2'!A970</f>
        <v>Dsp Blackrock World Agriculture Fund - Direct Plan - Growth</v>
      </c>
    </row>
    <row r="991" spans="13:13">
      <c r="M991" t="str">
        <f>'Nav2'!A971</f>
        <v>Dsp Blackrock World Agriculture Fund - Regular Plan - Dividend</v>
      </c>
    </row>
    <row r="992" spans="13:13">
      <c r="M992" t="str">
        <f>'Nav2'!A972</f>
        <v>Dsp Blackrock World Agriculture Fund - Regular Plan - Growth</v>
      </c>
    </row>
    <row r="993" spans="13:13">
      <c r="M993" t="str">
        <f>'Nav2'!A973</f>
        <v>Dsp Blackrock World Energy Fund - Direct Plan - Dividend</v>
      </c>
    </row>
    <row r="994" spans="13:13">
      <c r="M994" t="str">
        <f>'Nav2'!A974</f>
        <v>Dsp Blackrock World Energy Fund - Direct Plan - Growth</v>
      </c>
    </row>
    <row r="995" spans="13:13">
      <c r="M995" t="str">
        <f>'Nav2'!A975</f>
        <v>Dsp Blackrock World Energy Fund - Regular Plan - Dividend</v>
      </c>
    </row>
    <row r="996" spans="13:13">
      <c r="M996" t="str">
        <f>'Nav2'!A976</f>
        <v>Dsp Blackrock World Energy Fund - Regular Plan - Growth</v>
      </c>
    </row>
    <row r="997" spans="13:13">
      <c r="M997" t="str">
        <f>'Nav2'!A977</f>
        <v>Dsp Blackrock World Gold Fund - Direct Plan - Dividend</v>
      </c>
    </row>
    <row r="998" spans="13:13">
      <c r="M998" t="str">
        <f>'Nav2'!A978</f>
        <v>Dsp Blackrock World Gold Fund - Direct Plan - Growth</v>
      </c>
    </row>
    <row r="999" spans="13:13">
      <c r="M999" t="str">
        <f>'Nav2'!A979</f>
        <v>Dsp Blackrock World Gold Fund - Institutional Plan - Growth</v>
      </c>
    </row>
    <row r="1000" spans="13:13">
      <c r="M1000" t="str">
        <f>'Nav2'!A980</f>
        <v>Dsp Blackrock World Gold Fund - Regular Plan - Dividend</v>
      </c>
    </row>
    <row r="1001" spans="13:13">
      <c r="M1001" t="str">
        <f>'Nav2'!A981</f>
        <v>Dsp Blackrock World Gold Fund - Regular Plan - Growth</v>
      </c>
    </row>
    <row r="1002" spans="13:13">
      <c r="M1002" t="str">
        <f>'Nav2'!A982</f>
        <v>Dsp Blackrock World Mining Fund - Direct Plan - Dividend</v>
      </c>
    </row>
    <row r="1003" spans="13:13">
      <c r="M1003" t="str">
        <f>'Nav2'!A983</f>
        <v>Dsp Blackrock World Mining Fund - Direct Plan - Growth</v>
      </c>
    </row>
    <row r="1004" spans="13:13">
      <c r="M1004" t="str">
        <f>'Nav2'!A984</f>
        <v>Dsp Blackrock World Mining Fund - Institutional Plan - Dividend</v>
      </c>
    </row>
    <row r="1005" spans="13:13">
      <c r="M1005" t="str">
        <f>'Nav2'!A985</f>
        <v>Dsp Blackrock World Mining Fund - Institutional Plan - Growth</v>
      </c>
    </row>
    <row r="1006" spans="13:13">
      <c r="M1006" t="str">
        <f>'Nav2'!A986</f>
        <v>Dsp Blackrock World Mining Fund - Regular Plan - Dividend</v>
      </c>
    </row>
    <row r="1007" spans="13:13">
      <c r="M1007" t="str">
        <f>'Nav2'!A987</f>
        <v>Dsp Blackrock World Mining Fund - Regular Plan - Growth</v>
      </c>
    </row>
    <row r="1008" spans="13:13">
      <c r="M1008" t="str">
        <f>'Nav2'!A988</f>
        <v>Dws Alpha Equity Fund - Direct Plan - Dividend</v>
      </c>
    </row>
    <row r="1009" spans="13:13">
      <c r="M1009" t="str">
        <f>'Nav2'!A989</f>
        <v>Dws Alpha Equity Fund - Direct Plan - Growth</v>
      </c>
    </row>
    <row r="1010" spans="13:13">
      <c r="M1010" t="str">
        <f>'Nav2'!A990</f>
        <v>Dws Alpha Equity Fund  Regular Plan Bonus Option</v>
      </c>
    </row>
    <row r="1011" spans="13:13">
      <c r="M1011" t="str">
        <f>'Nav2'!A991</f>
        <v>Dws Alpha Equity Fund Reg Plan-Dividend</v>
      </c>
    </row>
    <row r="1012" spans="13:13">
      <c r="M1012" t="str">
        <f>'Nav2'!A992</f>
        <v>Dws Alpha Equity Fund Reg Plan-Growth</v>
      </c>
    </row>
    <row r="1013" spans="13:13">
      <c r="M1013" t="str">
        <f>'Nav2'!A993</f>
        <v>Dws Alpha Equity Fund Wealth Plan - Growth Option</v>
      </c>
    </row>
    <row r="1014" spans="13:13">
      <c r="M1014" t="str">
        <f>'Nav2'!A994</f>
        <v>Dws Alpha Equity Fund Wealth Plan -Dividend Option</v>
      </c>
    </row>
    <row r="1015" spans="13:13">
      <c r="M1015" t="str">
        <f>'Nav2'!A995</f>
        <v>Dws Banking And Psu Debt Fund- Direct Plan-  Quarterly Bonus</v>
      </c>
    </row>
    <row r="1016" spans="13:13">
      <c r="M1016" t="str">
        <f>'Nav2'!A996</f>
        <v>Dws Banking And Psu Debt Fund- Direct Plan-  Regular Bonus</v>
      </c>
    </row>
    <row r="1017" spans="13:13">
      <c r="M1017" t="str">
        <f>'Nav2'!A997</f>
        <v>Dws Banking And Psu Debt Fund- Direct Plan- Monthly Dividend</v>
      </c>
    </row>
    <row r="1018" spans="13:13">
      <c r="M1018" t="str">
        <f>'Nav2'!A998</f>
        <v>Dws Banking And Psu Debt Fund- Direct Plan- Quarterly Dividend</v>
      </c>
    </row>
    <row r="1019" spans="13:13">
      <c r="M1019" t="str">
        <f>'Nav2'!A999</f>
        <v>Dws Banking And Psu Debt Fund- Direct Plan- Weekly Dividend</v>
      </c>
    </row>
    <row r="1020" spans="13:13">
      <c r="M1020" t="str">
        <f>'Nav2'!A1000</f>
        <v>Dws Banking And Psu Debt Fund- Direct Plan-Growth</v>
      </c>
    </row>
    <row r="1021" spans="13:13">
      <c r="M1021" t="str">
        <f>'Nav2'!A1001</f>
        <v>Dws Banking And Psu Debt Fund- Regular Plan- Monthly Dividend</v>
      </c>
    </row>
    <row r="1022" spans="13:13">
      <c r="M1022" t="str">
        <f>'Nav2'!A1002</f>
        <v>Dws Banking And Psu Debt Fund- Regular Plan- Quarterly Bonus</v>
      </c>
    </row>
    <row r="1023" spans="13:13">
      <c r="M1023" t="str">
        <f>'Nav2'!A1003</f>
        <v>Dws Banking And Psu Debt Fund- Regular Plan- Regular Bonus</v>
      </c>
    </row>
    <row r="1024" spans="13:13">
      <c r="M1024" t="str">
        <f>'Nav2'!A1004</f>
        <v>Dws Banking And Psu Debt Fund- Regular Plan- Weekly Dividend</v>
      </c>
    </row>
    <row r="1025" spans="13:13">
      <c r="M1025" t="str">
        <f>'Nav2'!A1005</f>
        <v>Dws Banking And Psu Debt Fund- Regular Plan-Growth</v>
      </c>
    </row>
    <row r="1026" spans="13:13">
      <c r="M1026" t="str">
        <f>'Nav2'!A1006</f>
        <v>Dws Cash Opportunities Fund - Direct Plan - Daily Dividend</v>
      </c>
    </row>
    <row r="1027" spans="13:13">
      <c r="M1027" t="str">
        <f>'Nav2'!A1007</f>
        <v>Dws Cash Opportunities Fund - Direct Plan - Fortnightly Dividend</v>
      </c>
    </row>
    <row r="1028" spans="13:13">
      <c r="M1028" t="str">
        <f>'Nav2'!A1008</f>
        <v>Dws Cash Opportunities Fund - Direct Plan - Growth</v>
      </c>
    </row>
    <row r="1029" spans="13:13">
      <c r="M1029" t="str">
        <f>'Nav2'!A1009</f>
        <v>Dws Cash Opportunities Fund - Direct Plan - Monthly Bonus</v>
      </c>
    </row>
    <row r="1030" spans="13:13">
      <c r="M1030" t="str">
        <f>'Nav2'!A1010</f>
        <v>Dws Cash Opportunities Fund - Direct Plan - Monthly Dividend</v>
      </c>
    </row>
    <row r="1031" spans="13:13">
      <c r="M1031" t="str">
        <f>'Nav2'!A1011</f>
        <v>Dws Cash Opportunities Fund - Direct Plan - Quarterly Dividend</v>
      </c>
    </row>
    <row r="1032" spans="13:13">
      <c r="M1032" t="str">
        <f>'Nav2'!A1012</f>
        <v>Dws Cash Opportunities Fund - Direct Plan - Weekly Dividend</v>
      </c>
    </row>
    <row r="1033" spans="13:13">
      <c r="M1033" t="str">
        <f>'Nav2'!A1013</f>
        <v>Dws Cash Opportunities Fund Institutional - Monthly Div</v>
      </c>
    </row>
    <row r="1034" spans="13:13">
      <c r="M1034" t="str">
        <f>'Nav2'!A1014</f>
        <v>Dws Cash Opportunities Fund Institutional -Fortnightly</v>
      </c>
    </row>
    <row r="1035" spans="13:13">
      <c r="M1035" t="str">
        <f>'Nav2'!A1015</f>
        <v>Dws Cash Opportunities Fund Institutional -Gr</v>
      </c>
    </row>
    <row r="1036" spans="13:13">
      <c r="M1036" t="str">
        <f>'Nav2'!A1016</f>
        <v>Dws Cash Opportunities Fund Institutional -Weekly</v>
      </c>
    </row>
    <row r="1037" spans="13:13">
      <c r="M1037" t="str">
        <f>'Nav2'!A1017</f>
        <v>Dws Cash Opportunities Fund Institutional-Daily</v>
      </c>
    </row>
    <row r="1038" spans="13:13">
      <c r="M1038" t="str">
        <f>'Nav2'!A1018</f>
        <v>Dws Cash Opportunities Fund Reg Annual Div Option</v>
      </c>
    </row>
    <row r="1039" spans="13:13">
      <c r="M1039" t="str">
        <f>'Nav2'!A1019</f>
        <v>Dws Cash Opportunities Fund Reg Quarterly Div Option</v>
      </c>
    </row>
    <row r="1040" spans="13:13">
      <c r="M1040" t="str">
        <f>'Nav2'!A1020</f>
        <v>Dws Cash Opportunities Fund Regular-  Daily Div</v>
      </c>
    </row>
    <row r="1041" spans="13:13">
      <c r="M1041" t="str">
        <f>'Nav2'!A1021</f>
        <v>Dws Cash Opportunities Fund Regular-  Weekly Div</v>
      </c>
    </row>
    <row r="1042" spans="13:13">
      <c r="M1042" t="str">
        <f>'Nav2'!A1022</f>
        <v>Dws Cash Opportunities Fund Regular- Fortnightly Div</v>
      </c>
    </row>
    <row r="1043" spans="13:13">
      <c r="M1043" t="str">
        <f>'Nav2'!A1023</f>
        <v>Dws Cash Opportunities Fund Regular- Gr</v>
      </c>
    </row>
    <row r="1044" spans="13:13">
      <c r="M1044" t="str">
        <f>'Nav2'!A1024</f>
        <v>Dws Cash Opportunities Fund Regular- Monthly Div</v>
      </c>
    </row>
    <row r="1045" spans="13:13">
      <c r="M1045" t="str">
        <f>'Nav2'!A1025</f>
        <v>Dws Cash Opportunities Fund Regular Plan- Monthly Bonus Option</v>
      </c>
    </row>
    <row r="1046" spans="13:13">
      <c r="M1046" t="str">
        <f>'Nav2'!A1026</f>
        <v>Dws Cash Opportunities Fund Regular Plan- Regular Bonus Option</v>
      </c>
    </row>
    <row r="1047" spans="13:13">
      <c r="M1047" t="str">
        <f>'Nav2'!A1027</f>
        <v>Dws Gilt Fund - Direct Plan -  Regular Bonus</v>
      </c>
    </row>
    <row r="1048" spans="13:13">
      <c r="M1048" t="str">
        <f>'Nav2'!A1028</f>
        <v>Dws Gilt Fund - Direct Plan - Dividend</v>
      </c>
    </row>
    <row r="1049" spans="13:13">
      <c r="M1049" t="str">
        <f>'Nav2'!A1029</f>
        <v>Dws Gilt Fund - Direct Plan - Growth</v>
      </c>
    </row>
    <row r="1050" spans="13:13">
      <c r="M1050" t="str">
        <f>'Nav2'!A1030</f>
        <v>Dws Gilt Fund - Direct Plan -Half-Yearly Bonus</v>
      </c>
    </row>
    <row r="1051" spans="13:13">
      <c r="M1051" t="str">
        <f>'Nav2'!A1031</f>
        <v>Dws Gilt Fund Inst. Plan Div Op</v>
      </c>
    </row>
    <row r="1052" spans="13:13">
      <c r="M1052" t="str">
        <f>'Nav2'!A1032</f>
        <v>Dws Gilt Fund Inst. Plan Growth Op</v>
      </c>
    </row>
    <row r="1053" spans="13:13">
      <c r="M1053" t="str">
        <f>'Nav2'!A1033</f>
        <v>Dws Gilt Fund Regular Plan Div Op</v>
      </c>
    </row>
    <row r="1054" spans="13:13">
      <c r="M1054" t="str">
        <f>'Nav2'!A1034</f>
        <v>Dws Gilt Fund Regular Plan Growth Op</v>
      </c>
    </row>
    <row r="1055" spans="13:13">
      <c r="M1055" t="str">
        <f>'Nav2'!A1035</f>
        <v>Dws Gilt Fund Regular Plan- Half-Yearly Bonus Option</v>
      </c>
    </row>
    <row r="1056" spans="13:13">
      <c r="M1056" t="str">
        <f>'Nav2'!A1036</f>
        <v>Dws Gilt Fund Regular Plan- Regular Bonus Option</v>
      </c>
    </row>
    <row r="1057" spans="13:13">
      <c r="M1057" t="str">
        <f>'Nav2'!A1037</f>
        <v>Dws Global Agribusiness Fund - Regualr Plan - Dividend</v>
      </c>
    </row>
    <row r="1058" spans="13:13">
      <c r="M1058" t="str">
        <f>'Nav2'!A1038</f>
        <v>Dws Global Agribusiness Fund - Regualr Plan - Growth</v>
      </c>
    </row>
    <row r="1059" spans="13:13">
      <c r="M1059" t="str">
        <f>'Nav2'!A1039</f>
        <v>Dws Global Agribusiness Offshore Fund - Direct Plan - Dividend</v>
      </c>
    </row>
    <row r="1060" spans="13:13">
      <c r="M1060" t="str">
        <f>'Nav2'!A1040</f>
        <v>Dws Global Agribusiness Offshore Fund - Direct Plan - Growth</v>
      </c>
    </row>
    <row r="1061" spans="13:13">
      <c r="M1061" t="str">
        <f>'Nav2'!A1041</f>
        <v>Dws Global Agribusiness Offshore Fund Regular Plan Bonus Option</v>
      </c>
    </row>
    <row r="1062" spans="13:13">
      <c r="M1062" t="str">
        <f>'Nav2'!A1042</f>
        <v>Dws Global Thematic Offshore Fund - Direct Plan - Growth</v>
      </c>
    </row>
    <row r="1063" spans="13:13">
      <c r="M1063" t="str">
        <f>'Nav2'!A1043</f>
        <v>Dws Global Thematic Offshore Fund Div</v>
      </c>
    </row>
    <row r="1064" spans="13:13">
      <c r="M1064" t="str">
        <f>'Nav2'!A1044</f>
        <v>Dws Global Thematic Offshore Fund-Gr</v>
      </c>
    </row>
    <row r="1065" spans="13:13">
      <c r="M1065" t="str">
        <f>'Nav2'!A1045</f>
        <v>Dws Income Advantage Fund - Direct Plan - Growth</v>
      </c>
    </row>
    <row r="1066" spans="13:13">
      <c r="M1066" t="str">
        <f>'Nav2'!A1046</f>
        <v>Dws Income Advantage Fund- Inst-Div</v>
      </c>
    </row>
    <row r="1067" spans="13:13">
      <c r="M1067" t="str">
        <f>'Nav2'!A1047</f>
        <v>Dws Income Advantage Fund- Inst-Gr</v>
      </c>
    </row>
    <row r="1068" spans="13:13">
      <c r="M1068" t="str">
        <f>'Nav2'!A1048</f>
        <v>Dws Income Advantage Fund- Reg-Div</v>
      </c>
    </row>
    <row r="1069" spans="13:13">
      <c r="M1069" t="str">
        <f>'Nav2'!A1049</f>
        <v>Dws Income Advantage Fund- Reg-Gr</v>
      </c>
    </row>
    <row r="1070" spans="13:13">
      <c r="M1070" t="str">
        <f>'Nav2'!A1050</f>
        <v>Dws Insta Cash Plus Fund - Direct Plan -  Regular Bonus</v>
      </c>
    </row>
    <row r="1071" spans="13:13">
      <c r="M1071" t="str">
        <f>'Nav2'!A1051</f>
        <v>Dws Insta Cash Plus Fund - Direct Plan - Annual Dividend</v>
      </c>
    </row>
    <row r="1072" spans="13:13">
      <c r="M1072" t="str">
        <f>'Nav2'!A1052</f>
        <v>Dws Insta Cash Plus Fund - Direct Plan - Daily Dividend</v>
      </c>
    </row>
    <row r="1073" spans="13:13">
      <c r="M1073" t="str">
        <f>'Nav2'!A1053</f>
        <v>Dws Insta Cash Plus Fund - Direct Plan - Growth</v>
      </c>
    </row>
    <row r="1074" spans="13:13">
      <c r="M1074" t="str">
        <f>'Nav2'!A1054</f>
        <v>Dws Insta Cash Plus Fund - Direct Plan - Weekly Dividend</v>
      </c>
    </row>
    <row r="1075" spans="13:13">
      <c r="M1075" t="str">
        <f>'Nav2'!A1055</f>
        <v>Dws Insta Cash Plus Fund - Direct Plan -Monthly Bonus</v>
      </c>
    </row>
    <row r="1076" spans="13:13">
      <c r="M1076" t="str">
        <f>'Nav2'!A1056</f>
        <v>Dws Insta Cash Plus Fund - Regular Plan - Annual Dividend Option</v>
      </c>
    </row>
    <row r="1077" spans="13:13">
      <c r="M1077" t="str">
        <f>'Nav2'!A1057</f>
        <v>Dws Insta Cash Plus Fund - Regular Plan - Quarterly Dividend Option</v>
      </c>
    </row>
    <row r="1078" spans="13:13">
      <c r="M1078" t="str">
        <f>'Nav2'!A1058</f>
        <v>Dws Insta Cash Plus Fund - Super Institutional Plan - Annual Dividend Option</v>
      </c>
    </row>
    <row r="1079" spans="13:13">
      <c r="M1079" t="str">
        <f>'Nav2'!A1059</f>
        <v>Dws Insta Cash Plus Fund Regular Plan Bonus Option</v>
      </c>
    </row>
    <row r="1080" spans="13:13">
      <c r="M1080" t="str">
        <f>'Nav2'!A1060</f>
        <v>Dws Insta Cash Plus Fund Super Institutional Plan- Monthly Dividend</v>
      </c>
    </row>
    <row r="1081" spans="13:13">
      <c r="M1081" t="str">
        <f>'Nav2'!A1061</f>
        <v>Dws Insta Cash Plus Fund Super Institutional Plan- Regular Bonus Option</v>
      </c>
    </row>
    <row r="1082" spans="13:13">
      <c r="M1082" t="str">
        <f>'Nav2'!A1062</f>
        <v>Dws Insta Cash Plus Fund Super Institutional Plan- Weekly Dividend</v>
      </c>
    </row>
    <row r="1083" spans="13:13">
      <c r="M1083" t="str">
        <f>'Nav2'!A1063</f>
        <v>Dws Insta Cash Plus Fund Super Institutional Plan-Daily Dividend</v>
      </c>
    </row>
    <row r="1084" spans="13:13">
      <c r="M1084" t="str">
        <f>'Nav2'!A1064</f>
        <v>Dws Insta Cash Plus Fund Super Institutional Plan-Growth</v>
      </c>
    </row>
    <row r="1085" spans="13:13">
      <c r="M1085" t="str">
        <f>'Nav2'!A1065</f>
        <v>Dws Insta Cash Plus Fund-Dividend-Daily Dividend</v>
      </c>
    </row>
    <row r="1086" spans="13:13">
      <c r="M1086" t="str">
        <f>'Nav2'!A1066</f>
        <v>Dws Insta Cash Plus Fund-Dividend-Monthly Dividend</v>
      </c>
    </row>
    <row r="1087" spans="13:13">
      <c r="M1087" t="str">
        <f>'Nav2'!A1067</f>
        <v>Dws Insta Cash Plus Fund-Dividend-Weekly Dividend</v>
      </c>
    </row>
    <row r="1088" spans="13:13">
      <c r="M1088" t="str">
        <f>'Nav2'!A1068</f>
        <v>Dws Insta Cash Plus Fund-Growth-Growth</v>
      </c>
    </row>
    <row r="1089" spans="13:13">
      <c r="M1089" t="str">
        <f>'Nav2'!A1069</f>
        <v>Dws Insta Cash Plus Fund-Institutional Plan-Daily Dividend</v>
      </c>
    </row>
    <row r="1090" spans="13:13">
      <c r="M1090" t="str">
        <f>'Nav2'!A1070</f>
        <v>Dws Insta Cash Plus Fund-Institutional Plan-Dividend</v>
      </c>
    </row>
    <row r="1091" spans="13:13">
      <c r="M1091" t="str">
        <f>'Nav2'!A1071</f>
        <v>Dws Insta Cash Plus Fund-Institutional Plan-Growth</v>
      </c>
    </row>
    <row r="1092" spans="13:13">
      <c r="M1092" t="str">
        <f>'Nav2'!A1072</f>
        <v>Dws Insta Cash Plus Fund-Institutional Plan-Weekly Dividend</v>
      </c>
    </row>
    <row r="1093" spans="13:13">
      <c r="M1093" t="str">
        <f>'Nav2'!A1073</f>
        <v>Dws Insta Cash Plus Fund-Super Institutional Plan- Annual Bonus Option</v>
      </c>
    </row>
    <row r="1094" spans="13:13">
      <c r="M1094" t="str">
        <f>'Nav2'!A1074</f>
        <v>Dws Insta Cash Plus Fund-Super Institutional Plan- Monthly Bonus Option</v>
      </c>
    </row>
    <row r="1095" spans="13:13">
      <c r="M1095" t="str">
        <f>'Nav2'!A1075</f>
        <v>Dws Insta Cashplus Fund - Super Institutional Plan - Quarterly Dividend Option</v>
      </c>
    </row>
    <row r="1096" spans="13:13">
      <c r="M1096" t="str">
        <f>'Nav2'!A1076</f>
        <v>Dws Investment Opportunity Fund - Direct Plan - Dividend</v>
      </c>
    </row>
    <row r="1097" spans="13:13">
      <c r="M1097" t="str">
        <f>'Nav2'!A1077</f>
        <v>Dws Investment Opportunity Fund - Direct Plan - Growth</v>
      </c>
    </row>
    <row r="1098" spans="13:13">
      <c r="M1098" t="str">
        <f>'Nav2'!A1078</f>
        <v>Dws Investment Opportunity Fund  Regular Plan Bonus Option</v>
      </c>
    </row>
    <row r="1099" spans="13:13">
      <c r="M1099" t="str">
        <f>'Nav2'!A1079</f>
        <v>Dws Investment Opportunity Fund Reg Plan - Dividend Option</v>
      </c>
    </row>
    <row r="1100" spans="13:13">
      <c r="M1100" t="str">
        <f>'Nav2'!A1080</f>
        <v>Dws Investment Opportunity Fund Reg Plan - Growth Option</v>
      </c>
    </row>
    <row r="1101" spans="13:13">
      <c r="M1101" t="str">
        <f>'Nav2'!A1081</f>
        <v>Dws Investment Opportunity Fund Wealth Plan- Dividend Option</v>
      </c>
    </row>
    <row r="1102" spans="13:13">
      <c r="M1102" t="str">
        <f>'Nav2'!A1082</f>
        <v>Dws Investment Opportunity Fund Wealth Plan- Growth Option</v>
      </c>
    </row>
    <row r="1103" spans="13:13">
      <c r="M1103" t="str">
        <f>'Nav2'!A1083</f>
        <v>Dws Money Plus Fund -  Inst Dividend</v>
      </c>
    </row>
    <row r="1104" spans="13:13">
      <c r="M1104" t="str">
        <f>'Nav2'!A1084</f>
        <v>Dws Money Plus Fund - Direct Plan -  Quarterly Bonus</v>
      </c>
    </row>
    <row r="1105" spans="13:13">
      <c r="M1105" t="str">
        <f>'Nav2'!A1085</f>
        <v>Dws Money Plus Fund - Direct Plan - Daily Dividend</v>
      </c>
    </row>
    <row r="1106" spans="13:13">
      <c r="M1106" t="str">
        <f>'Nav2'!A1086</f>
        <v>Dws Money Plus Fund - Direct Plan - Growth</v>
      </c>
    </row>
    <row r="1107" spans="13:13">
      <c r="M1107" t="str">
        <f>'Nav2'!A1087</f>
        <v>Dws Money Plus Fund - Direct Plan - Monthly Dividend</v>
      </c>
    </row>
    <row r="1108" spans="13:13">
      <c r="M1108" t="str">
        <f>'Nav2'!A1088</f>
        <v>Dws Money Plus Fund - Direct Plan - Quarterly Dividend</v>
      </c>
    </row>
    <row r="1109" spans="13:13">
      <c r="M1109" t="str">
        <f>'Nav2'!A1089</f>
        <v>Dws Money Plus Fund - Direct Plan - Weekly Dividend</v>
      </c>
    </row>
    <row r="1110" spans="13:13">
      <c r="M1110" t="str">
        <f>'Nav2'!A1090</f>
        <v>Dws Money Plus Fund - Dividend - Daily</v>
      </c>
    </row>
    <row r="1111" spans="13:13">
      <c r="M1111" t="str">
        <f>'Nav2'!A1091</f>
        <v>Dws Money Plus Fund - Inst Daily Dividend</v>
      </c>
    </row>
    <row r="1112" spans="13:13">
      <c r="M1112" t="str">
        <f>'Nav2'!A1092</f>
        <v>Dws Money Plus Fund - Inst Growth</v>
      </c>
    </row>
    <row r="1113" spans="13:13">
      <c r="M1113" t="str">
        <f>'Nav2'!A1093</f>
        <v>Dws Money Plus Fund - Inst Weekly Dividend</v>
      </c>
    </row>
    <row r="1114" spans="13:13">
      <c r="M1114" t="str">
        <f>'Nav2'!A1094</f>
        <v>Dws Money Plus Fund Inst Annual Div Option</v>
      </c>
    </row>
    <row r="1115" spans="13:13">
      <c r="M1115" t="str">
        <f>'Nav2'!A1095</f>
        <v>Dws Money Plus Fund Inst Quarterly Div Option</v>
      </c>
    </row>
    <row r="1116" spans="13:13">
      <c r="M1116" t="str">
        <f>'Nav2'!A1096</f>
        <v>Dws Money Plus Fund Institutional Plan- Quarterly Bonus Option</v>
      </c>
    </row>
    <row r="1117" spans="13:13">
      <c r="M1117" t="str">
        <f>'Nav2'!A1097</f>
        <v>Dws Money Plus Fund Institutional Plan- Regular Bonus Option</v>
      </c>
    </row>
    <row r="1118" spans="13:13">
      <c r="M1118" t="str">
        <f>'Nav2'!A1098</f>
        <v>Dws Money Plus Fund Reg Annual Div Option</v>
      </c>
    </row>
    <row r="1119" spans="13:13">
      <c r="M1119" t="str">
        <f>'Nav2'!A1099</f>
        <v>Dws Money Plus Fund Reg Quarterly Div Option</v>
      </c>
    </row>
    <row r="1120" spans="13:13">
      <c r="M1120" t="str">
        <f>'Nav2'!A1100</f>
        <v>Dws Money Plus Fund Regular Plan Bonus Option</v>
      </c>
    </row>
    <row r="1121" spans="13:13">
      <c r="M1121" t="str">
        <f>'Nav2'!A1101</f>
        <v>Dws Money Plus Fund-Dividend</v>
      </c>
    </row>
    <row r="1122" spans="13:13">
      <c r="M1122" t="str">
        <f>'Nav2'!A1102</f>
        <v>Dws Money Plus Fund-Dividend - Weekly</v>
      </c>
    </row>
    <row r="1123" spans="13:13">
      <c r="M1123" t="str">
        <f>'Nav2'!A1103</f>
        <v>Dws Money Plus Fund-Growth</v>
      </c>
    </row>
    <row r="1124" spans="13:13">
      <c r="M1124" t="str">
        <f>'Nav2'!A1104</f>
        <v>Dws Premier Bond Fund - Direct Plan - Annual Dividend</v>
      </c>
    </row>
    <row r="1125" spans="13:13">
      <c r="M1125" t="str">
        <f>'Nav2'!A1105</f>
        <v>Dws Premier Bond Fund - Direct Plan - Growth</v>
      </c>
    </row>
    <row r="1126" spans="13:13">
      <c r="M1126" t="str">
        <f>'Nav2'!A1106</f>
        <v>Dws Premier Bond Fund - Direct Plan - Half-Yearly Bonus</v>
      </c>
    </row>
    <row r="1127" spans="13:13">
      <c r="M1127" t="str">
        <f>'Nav2'!A1107</f>
        <v>Dws Premier Bond Fund - Direct Plan - Monthly Dividend</v>
      </c>
    </row>
    <row r="1128" spans="13:13">
      <c r="M1128" t="str">
        <f>'Nav2'!A1108</f>
        <v>Dws Premier Bond Fund - Direct Plan - Quarterly Dividend</v>
      </c>
    </row>
    <row r="1129" spans="13:13">
      <c r="M1129" t="str">
        <f>'Nav2'!A1109</f>
        <v>Dws Premier Bond Fund - Premium Plus Plan - Annual Dividend</v>
      </c>
    </row>
    <row r="1130" spans="13:13">
      <c r="M1130" t="str">
        <f>'Nav2'!A1110</f>
        <v>Dws Premier Bond Fund - Premium Plus Plan - Growth</v>
      </c>
    </row>
    <row r="1131" spans="13:13">
      <c r="M1131" t="str">
        <f>'Nav2'!A1111</f>
        <v>Dws Premier Bond Fund - Premium Plus Plan - Monthly Dividend</v>
      </c>
    </row>
    <row r="1132" spans="13:13">
      <c r="M1132" t="str">
        <f>'Nav2'!A1112</f>
        <v>Dws Premier Bond Fund - Premium Plus Plan - Quarterly Dividend</v>
      </c>
    </row>
    <row r="1133" spans="13:13">
      <c r="M1133" t="str">
        <f>'Nav2'!A1113</f>
        <v>Dws Premier Bond Fund - Regular Plan-/-Growth Plan</v>
      </c>
    </row>
    <row r="1134" spans="13:13">
      <c r="M1134" t="str">
        <f>'Nav2'!A1114</f>
        <v>Dws Premier Bond Fund - Regular Plan-Dividend(Payout / Reinvestment)-Annual</v>
      </c>
    </row>
    <row r="1135" spans="13:13">
      <c r="M1135" t="str">
        <f>'Nav2'!A1115</f>
        <v>Dws Premier Bond Fund - Regular Plan-Dividend(Payout / Reinvestment)-Monthly</v>
      </c>
    </row>
    <row r="1136" spans="13:13">
      <c r="M1136" t="str">
        <f>'Nav2'!A1116</f>
        <v>Dws Premier Bond Fund - Regular Plan-Dividend(Payout / Reinvestment)-Quarterly</v>
      </c>
    </row>
    <row r="1137" spans="13:13">
      <c r="M1137" t="str">
        <f>'Nav2'!A1117</f>
        <v>Dws Premier Bond Fund Inst Plan Growth</v>
      </c>
    </row>
    <row r="1138" spans="13:13">
      <c r="M1138" t="str">
        <f>'Nav2'!A1118</f>
        <v>Dws Premier Bond Fund Inst Plan( Payout/Reinvestment)-Montly</v>
      </c>
    </row>
    <row r="1139" spans="13:13">
      <c r="M1139" t="str">
        <f>'Nav2'!A1119</f>
        <v>Dws Premier Bond Fund Inst Plan( Payout/Reinvestment)-Qrtly</v>
      </c>
    </row>
    <row r="1140" spans="13:13">
      <c r="M1140" t="str">
        <f>'Nav2'!A1120</f>
        <v>Dws Premier Bond Fund Regular Plan- Annual Bonus Option</v>
      </c>
    </row>
    <row r="1141" spans="13:13">
      <c r="M1141" t="str">
        <f>'Nav2'!A1121</f>
        <v>Dws Premier Bond Fund Regular Plan- Half-Yearly Bonus Option</v>
      </c>
    </row>
    <row r="1142" spans="13:13">
      <c r="M1142" t="str">
        <f>'Nav2'!A1122</f>
        <v>Dws Premier Bond Fund Regular Plan- Regular Bonus Option</v>
      </c>
    </row>
    <row r="1143" spans="13:13">
      <c r="M1143" t="str">
        <f>'Nav2'!A1123</f>
        <v>Dws Short Maturity Fund - Direct Plan - Annual Bonus Option</v>
      </c>
    </row>
    <row r="1144" spans="13:13">
      <c r="M1144" t="str">
        <f>'Nav2'!A1124</f>
        <v>Dws Short Maturity Fund - Direct Plan - Growth</v>
      </c>
    </row>
    <row r="1145" spans="13:13">
      <c r="M1145" t="str">
        <f>'Nav2'!A1125</f>
        <v>Dws Short Maturity Fund - Direct Plan - Monthly Dividend</v>
      </c>
    </row>
    <row r="1146" spans="13:13">
      <c r="M1146" t="str">
        <f>'Nav2'!A1126</f>
        <v>Dws Short Maturity Fund - Direct Plan - Quarterly Dividend</v>
      </c>
    </row>
    <row r="1147" spans="13:13">
      <c r="M1147" t="str">
        <f>'Nav2'!A1127</f>
        <v>Dws Short Maturity Fund - Direct Plan - Weekly Dividend</v>
      </c>
    </row>
    <row r="1148" spans="13:13">
      <c r="M1148" t="str">
        <f>'Nav2'!A1128</f>
        <v>Dws Short Maturity Fund - Direct Plan -Half Yearly Bonus</v>
      </c>
    </row>
    <row r="1149" spans="13:13">
      <c r="M1149" t="str">
        <f>'Nav2'!A1129</f>
        <v>Dws Short Maturity Fund - Direct Plan -Regular  Bonus</v>
      </c>
    </row>
    <row r="1150" spans="13:13">
      <c r="M1150" t="str">
        <f>'Nav2'!A1130</f>
        <v>Dws Short Maturity Fund - Institutional Plan - Quarterly Dividend Option</v>
      </c>
    </row>
    <row r="1151" spans="13:13">
      <c r="M1151" t="str">
        <f>'Nav2'!A1131</f>
        <v>Dws Short Maturity Fund -Inst Div Monthly</v>
      </c>
    </row>
    <row r="1152" spans="13:13">
      <c r="M1152" t="str">
        <f>'Nav2'!A1132</f>
        <v>Dws Short Maturity Fund- Inst Div Weekly</v>
      </c>
    </row>
    <row r="1153" spans="13:13">
      <c r="M1153" t="str">
        <f>'Nav2'!A1133</f>
        <v>Dws Short Maturity Fund -Inst Gr</v>
      </c>
    </row>
    <row r="1154" spans="13:13">
      <c r="M1154" t="str">
        <f>'Nav2'!A1134</f>
        <v>Dws Short Maturity Fund- Premium Plus Growth</v>
      </c>
    </row>
    <row r="1155" spans="13:13">
      <c r="M1155" t="str">
        <f>'Nav2'!A1135</f>
        <v>Dws Short Maturity Fund- Premium Plus Plan Monthly Dividend</v>
      </c>
    </row>
    <row r="1156" spans="13:13">
      <c r="M1156" t="str">
        <f>'Nav2'!A1136</f>
        <v>Dws Short Maturity Fund- Premium Plus Plan Weekly Dividend</v>
      </c>
    </row>
    <row r="1157" spans="13:13">
      <c r="M1157" t="str">
        <f>'Nav2'!A1137</f>
        <v>Dws Short Maturity Fund- Premium Plus Quarterly Dividend</v>
      </c>
    </row>
    <row r="1158" spans="13:13">
      <c r="M1158" t="str">
        <f>'Nav2'!A1138</f>
        <v>Dws Short Maturity Fund Regular Plan Quartely Dividend</v>
      </c>
    </row>
    <row r="1159" spans="13:13">
      <c r="M1159" t="str">
        <f>'Nav2'!A1139</f>
        <v>Dws Short Maturity Fund Regular- Regular Bonus Option</v>
      </c>
    </row>
    <row r="1160" spans="13:13">
      <c r="M1160" t="str">
        <f>'Nav2'!A1140</f>
        <v>Dws Short Maturity Fund-Dividend-Monthly</v>
      </c>
    </row>
    <row r="1161" spans="13:13">
      <c r="M1161" t="str">
        <f>'Nav2'!A1141</f>
        <v>Dws Short Maturity Fund-Dividend-Weekly Dividend</v>
      </c>
    </row>
    <row r="1162" spans="13:13">
      <c r="M1162" t="str">
        <f>'Nav2'!A1142</f>
        <v>Dws Short Maturity Fund-Growth Plan-Growth</v>
      </c>
    </row>
    <row r="1163" spans="13:13">
      <c r="M1163" t="str">
        <f>'Nav2'!A1143</f>
        <v>Dws Short Maturity Fund-Regular- Half Yearly Bonus Option</v>
      </c>
    </row>
    <row r="1164" spans="13:13">
      <c r="M1164" t="str">
        <f>'Nav2'!A1144</f>
        <v>Dws Short Maturity Plan- Regular Plan - Annual Bonus Option</v>
      </c>
    </row>
    <row r="1165" spans="13:13">
      <c r="M1165" t="str">
        <f>'Nav2'!A1145</f>
        <v>Dws Short Maturity Plan- Regular Plan - Annual Dividend Option</v>
      </c>
    </row>
    <row r="1166" spans="13:13">
      <c r="M1166" t="str">
        <f>'Nav2'!A1146</f>
        <v>Dws Tax Saving Fund - Direct Plan - Dividend</v>
      </c>
    </row>
    <row r="1167" spans="13:13">
      <c r="M1167" t="str">
        <f>'Nav2'!A1147</f>
        <v>Dws Tax Saving Fund - Direct Plan - Growth</v>
      </c>
    </row>
    <row r="1168" spans="13:13">
      <c r="M1168" t="str">
        <f>'Nav2'!A1148</f>
        <v>Dws Tax Saving Fund-Dividend</v>
      </c>
    </row>
    <row r="1169" spans="13:13">
      <c r="M1169" t="str">
        <f>'Nav2'!A1149</f>
        <v>Dws Tax Saving Fund-Growth</v>
      </c>
    </row>
    <row r="1170" spans="13:13">
      <c r="M1170" t="str">
        <f>'Nav2'!A1150</f>
        <v>Dws Treasury Cash Reg Annual Div Option</v>
      </c>
    </row>
    <row r="1171" spans="13:13">
      <c r="M1171" t="str">
        <f>'Nav2'!A1151</f>
        <v>Dws Treasury Fund - Cash - Direct Plan - Daily Dividend</v>
      </c>
    </row>
    <row r="1172" spans="13:13">
      <c r="M1172" t="str">
        <f>'Nav2'!A1152</f>
        <v>Dws Treasury Fund - Cash - Direct Plan - Growth</v>
      </c>
    </row>
    <row r="1173" spans="13:13">
      <c r="M1173" t="str">
        <f>'Nav2'!A1153</f>
        <v>Dws Treasury Fund - Cash - Direct Plan - Monthly Bonus</v>
      </c>
    </row>
    <row r="1174" spans="13:13">
      <c r="M1174" t="str">
        <f>'Nav2'!A1154</f>
        <v>Dws Treasury Fund - Cash - Direct Plan - Regular Bonus</v>
      </c>
    </row>
    <row r="1175" spans="13:13">
      <c r="M1175" t="str">
        <f>'Nav2'!A1155</f>
        <v>Dws Treasury Fund - Cash - Direct Plan - Weekly Dividend</v>
      </c>
    </row>
    <row r="1176" spans="13:13">
      <c r="M1176" t="str">
        <f>'Nav2'!A1156</f>
        <v>Dws Treasury Fund - Investment - Direct Plan -  Quarterly Bonus</v>
      </c>
    </row>
    <row r="1177" spans="13:13">
      <c r="M1177" t="str">
        <f>'Nav2'!A1157</f>
        <v>Dws Treasury Fund - Investment - Direct Plan -  Regular Bonus</v>
      </c>
    </row>
    <row r="1178" spans="13:13">
      <c r="M1178" t="str">
        <f>'Nav2'!A1158</f>
        <v>Dws Treasury Fund - Investment - Direct Plan - Daily Dividend</v>
      </c>
    </row>
    <row r="1179" spans="13:13">
      <c r="M1179" t="str">
        <f>'Nav2'!A1159</f>
        <v>Dws Treasury Fund - Investment - Direct Plan - Growth</v>
      </c>
    </row>
    <row r="1180" spans="13:13">
      <c r="M1180" t="str">
        <f>'Nav2'!A1160</f>
        <v>Dws Treasury Fund - Investment - Direct Plan - Quarterly Dividend</v>
      </c>
    </row>
    <row r="1181" spans="13:13">
      <c r="M1181" t="str">
        <f>'Nav2'!A1161</f>
        <v>Dws Treasury Fund - Investment - Direct Plan - Weekly Dividend</v>
      </c>
    </row>
    <row r="1182" spans="13:13">
      <c r="M1182" t="str">
        <f>'Nav2'!A1162</f>
        <v>Dws Treasury Fund - Investment - Direct Plan-Monthly Dividend</v>
      </c>
    </row>
    <row r="1183" spans="13:13">
      <c r="M1183" t="str">
        <f>'Nav2'!A1163</f>
        <v>Dws Treasury Fund Cash Plan Institiutional Dividend Option</v>
      </c>
    </row>
    <row r="1184" spans="13:13">
      <c r="M1184" t="str">
        <f>'Nav2'!A1164</f>
        <v>Dws Treasury Fund Cash Plan Institiutional Growth Option</v>
      </c>
    </row>
    <row r="1185" spans="13:13">
      <c r="M1185" t="str">
        <f>'Nav2'!A1165</f>
        <v>Dws Treasury Fund Cash Plan Institiutional Monthly Div Option</v>
      </c>
    </row>
    <row r="1186" spans="13:13">
      <c r="M1186" t="str">
        <f>'Nav2'!A1166</f>
        <v>Dws Treasury Fund Cash Plan Institiutional Weekly Div Option</v>
      </c>
    </row>
    <row r="1187" spans="13:13">
      <c r="M1187" t="str">
        <f>'Nav2'!A1167</f>
        <v>Dws Treasury Fund Cash Plan Regular Dividend Option</v>
      </c>
    </row>
    <row r="1188" spans="13:13">
      <c r="M1188" t="str">
        <f>'Nav2'!A1168</f>
        <v>Dws Treasury Fund Cash Plan Regular Growth Option</v>
      </c>
    </row>
    <row r="1189" spans="13:13">
      <c r="M1189" t="str">
        <f>'Nav2'!A1169</f>
        <v>Dws Treasury Fund Cash Plan Regular Monthly Option</v>
      </c>
    </row>
    <row r="1190" spans="13:13">
      <c r="M1190" t="str">
        <f>'Nav2'!A1170</f>
        <v>Dws Treasury Fund Cash Plan Regular Weekly Option</v>
      </c>
    </row>
    <row r="1191" spans="13:13">
      <c r="M1191" t="str">
        <f>'Nav2'!A1171</f>
        <v>Dws Treasury Fund Cash Reg Quarterly Div Option</v>
      </c>
    </row>
    <row r="1192" spans="13:13">
      <c r="M1192" t="str">
        <f>'Nav2'!A1172</f>
        <v>Dws Treasury Fund Cash Regular - Monthly Bonus Option</v>
      </c>
    </row>
    <row r="1193" spans="13:13">
      <c r="M1193" t="str">
        <f>'Nav2'!A1173</f>
        <v>Dws Treasury Fund Cash Regular - Regular Bonus Option</v>
      </c>
    </row>
    <row r="1194" spans="13:13">
      <c r="M1194" t="str">
        <f>'Nav2'!A1174</f>
        <v>Dws Treasury Fund Investment Plan Institiutional Dividend Option</v>
      </c>
    </row>
    <row r="1195" spans="13:13">
      <c r="M1195" t="str">
        <f>'Nav2'!A1175</f>
        <v>Dws Treasury Fund Investment Plan Institiutional Growth Option</v>
      </c>
    </row>
    <row r="1196" spans="13:13">
      <c r="M1196" t="str">
        <f>'Nav2'!A1176</f>
        <v>Dws Treasury Fund Investment Plan Institiutional Monthly Option</v>
      </c>
    </row>
    <row r="1197" spans="13:13">
      <c r="M1197" t="str">
        <f>'Nav2'!A1177</f>
        <v>Dws Treasury Fund Investment Plan Institiutional Weekly Option</v>
      </c>
    </row>
    <row r="1198" spans="13:13">
      <c r="M1198" t="str">
        <f>'Nav2'!A1178</f>
        <v>Dws Treasury Fund Investment Plan Reg Annual Div Option</v>
      </c>
    </row>
    <row r="1199" spans="13:13">
      <c r="M1199" t="str">
        <f>'Nav2'!A1179</f>
        <v>Dws Treasury Fund Investment Plan Regular Dividend Option</v>
      </c>
    </row>
    <row r="1200" spans="13:13">
      <c r="M1200" t="str">
        <f>'Nav2'!A1180</f>
        <v>Dws Treasury Fund Investment Plan Regular Growth Option</v>
      </c>
    </row>
    <row r="1201" spans="13:13">
      <c r="M1201" t="str">
        <f>'Nav2'!A1181</f>
        <v>Dws Treasury Fund Investment Plan Regular Monthly Option</v>
      </c>
    </row>
    <row r="1202" spans="13:13">
      <c r="M1202" t="str">
        <f>'Nav2'!A1182</f>
        <v>Dws Treasury Fund Investment Plan Regular Weekly Option</v>
      </c>
    </row>
    <row r="1203" spans="13:13">
      <c r="M1203" t="str">
        <f>'Nav2'!A1183</f>
        <v>Dws Treasury Fund Investment Regular- Quarterly Bonus Option</v>
      </c>
    </row>
    <row r="1204" spans="13:13">
      <c r="M1204" t="str">
        <f>'Nav2'!A1184</f>
        <v>Dws Treasury Fund Investment Regular- Regular Bonus Option</v>
      </c>
    </row>
    <row r="1205" spans="13:13">
      <c r="M1205" t="str">
        <f>'Nav2'!A1185</f>
        <v>Dws Treasury Fund Investmetn Plan Regular Quarterly Div Option</v>
      </c>
    </row>
    <row r="1206" spans="13:13">
      <c r="M1206" t="str">
        <f>'Nav2'!A1186</f>
        <v>Dws Twin Advantage Fund-   Growth Option</v>
      </c>
    </row>
    <row r="1207" spans="13:13">
      <c r="M1207" t="str">
        <f>'Nav2'!A1187</f>
        <v>Dws Twin Advantage Fund - Annual Dividend Option</v>
      </c>
    </row>
    <row r="1208" spans="13:13">
      <c r="M1208" t="str">
        <f>'Nav2'!A1188</f>
        <v>Dws Twin Advantage Fund - Direct Plan - Growth</v>
      </c>
    </row>
    <row r="1209" spans="13:13">
      <c r="M1209" t="str">
        <f>'Nav2'!A1189</f>
        <v>Dws Twin Advantage Fund - Monthly Dividend Option</v>
      </c>
    </row>
    <row r="1210" spans="13:13">
      <c r="M1210" t="str">
        <f>'Nav2'!A1190</f>
        <v>Dws Twin Advantage Fund - Quarterly  Dividend Option</v>
      </c>
    </row>
    <row r="1211" spans="13:13">
      <c r="M1211" t="str">
        <f>'Nav2'!A1191</f>
        <v>Dws Ultra Short Term Fund - Direct Plan - Annual Bonus Option</v>
      </c>
    </row>
    <row r="1212" spans="13:13">
      <c r="M1212" t="str">
        <f>'Nav2'!A1192</f>
        <v>Dws Ultra Short Term Fund - Direct Plan - Daily Dividend</v>
      </c>
    </row>
    <row r="1213" spans="13:13">
      <c r="M1213" t="str">
        <f>'Nav2'!A1193</f>
        <v>Dws Ultra Short Term Fund - Direct Plan - Growth</v>
      </c>
    </row>
    <row r="1214" spans="13:13">
      <c r="M1214" t="str">
        <f>'Nav2'!A1194</f>
        <v>Dws Ultra Short Term Fund - Direct Plan - Monthly Bonus</v>
      </c>
    </row>
    <row r="1215" spans="13:13">
      <c r="M1215" t="str">
        <f>'Nav2'!A1195</f>
        <v>Dws Ultra Short Term Fund - Direct Plan - Monthly Dividend</v>
      </c>
    </row>
    <row r="1216" spans="13:13">
      <c r="M1216" t="str">
        <f>'Nav2'!A1196</f>
        <v>Dws Ultra Short Term Fund - Direct Plan - Regular Bonus</v>
      </c>
    </row>
    <row r="1217" spans="13:13">
      <c r="M1217" t="str">
        <f>'Nav2'!A1197</f>
        <v>Dws Ultra Short Term Fund - Direct Plan - Weekly Dividend</v>
      </c>
    </row>
    <row r="1218" spans="13:13">
      <c r="M1218" t="str">
        <f>'Nav2'!A1198</f>
        <v>Dws Ultra Short Term Fund- Dividend Plan - Dialy Dividend</v>
      </c>
    </row>
    <row r="1219" spans="13:13">
      <c r="M1219" t="str">
        <f>'Nav2'!A1199</f>
        <v>Dws Ultra Short Term Fund- Dividend Plan - Monthly Dividend</v>
      </c>
    </row>
    <row r="1220" spans="13:13">
      <c r="M1220" t="str">
        <f>'Nav2'!A1200</f>
        <v>Dws Ultra Short Term Fund- Dividend Plan - Weekly Dividend</v>
      </c>
    </row>
    <row r="1221" spans="13:13">
      <c r="M1221" t="str">
        <f>'Nav2'!A1201</f>
        <v>Dws Ultra Short Term Fund Inst Annual Dividend Option</v>
      </c>
    </row>
    <row r="1222" spans="13:13">
      <c r="M1222" t="str">
        <f>'Nav2'!A1202</f>
        <v>Dws Ultra Short Term Fund- Inst Plan - Daily Dividend</v>
      </c>
    </row>
    <row r="1223" spans="13:13">
      <c r="M1223" t="str">
        <f>'Nav2'!A1203</f>
        <v>Dws Ultra Short Term Fund- Inst Plan - Dividend</v>
      </c>
    </row>
    <row r="1224" spans="13:13">
      <c r="M1224" t="str">
        <f>'Nav2'!A1204</f>
        <v>Dws Ultra Short Term Fund- Inst Plan - Growth</v>
      </c>
    </row>
    <row r="1225" spans="13:13">
      <c r="M1225" t="str">
        <f>'Nav2'!A1205</f>
        <v>Dws Ultra Short Term Fund- Inst Plan - Monthly Dividend</v>
      </c>
    </row>
    <row r="1226" spans="13:13">
      <c r="M1226" t="str">
        <f>'Nav2'!A1206</f>
        <v>Dws Ultra Short Term Fund- Inst Plan - Weekly Dividend</v>
      </c>
    </row>
    <row r="1227" spans="13:13">
      <c r="M1227" t="str">
        <f>'Nav2'!A1207</f>
        <v>Dws Ultra Short Term Fund Inst Quarterly Dividend</v>
      </c>
    </row>
    <row r="1228" spans="13:13">
      <c r="M1228" t="str">
        <f>'Nav2'!A1208</f>
        <v>Dws Ultra Short Term Fund Premium Plus Annual Dividend Option</v>
      </c>
    </row>
    <row r="1229" spans="13:13">
      <c r="M1229" t="str">
        <f>'Nav2'!A1209</f>
        <v>Dws Ultra Short Term Fund Premium Plus Daily Dividend</v>
      </c>
    </row>
    <row r="1230" spans="13:13">
      <c r="M1230" t="str">
        <f>'Nav2'!A1210</f>
        <v>Dws Ultra Short Term Fund Premium Plus Growth Option</v>
      </c>
    </row>
    <row r="1231" spans="13:13">
      <c r="M1231" t="str">
        <f>'Nav2'!A1211</f>
        <v>Dws Ultra Short Term Fund Premium Plus Quarterly Div Option</v>
      </c>
    </row>
    <row r="1232" spans="13:13">
      <c r="M1232" t="str">
        <f>'Nav2'!A1212</f>
        <v>Dws Ultra Short Term Fund Premium Plus Weekly Dividend</v>
      </c>
    </row>
    <row r="1233" spans="13:13">
      <c r="M1233" t="str">
        <f>'Nav2'!A1213</f>
        <v>Dws Ultra Short Term Fund Regular Plan Bonus Option</v>
      </c>
    </row>
    <row r="1234" spans="13:13">
      <c r="M1234" t="str">
        <f>'Nav2'!A1214</f>
        <v>Dws Ultra Short Term Fund-Growth Plan</v>
      </c>
    </row>
    <row r="1235" spans="13:13">
      <c r="M1235" t="str">
        <f>'Nav2'!A1215</f>
        <v>Dws Ultra Short Term Fund-Insti Plan-Annual Bonus Option</v>
      </c>
    </row>
    <row r="1236" spans="13:13">
      <c r="M1236" t="str">
        <f>'Nav2'!A1216</f>
        <v>Dws Ultra Short Term Fund-Institutional Plan- Monthly Bonus Option</v>
      </c>
    </row>
    <row r="1237" spans="13:13">
      <c r="M1237" t="str">
        <f>'Nav2'!A1217</f>
        <v>Dws Ultra Short Term Fund-Institutional Plan- Regular Bonus Option</v>
      </c>
    </row>
    <row r="1238" spans="13:13">
      <c r="M1238" t="str">
        <f>'Nav2'!A1218</f>
        <v>Dws Ultra Short Term Reg Annual Div</v>
      </c>
    </row>
    <row r="1239" spans="13:13">
      <c r="M1239" t="str">
        <f>'Nav2'!A1219</f>
        <v>Dws Ultra Short Term Reg Qrtly Div</v>
      </c>
    </row>
    <row r="1240" spans="13:13">
      <c r="M1240" t="str">
        <f>'Nav2'!A1220</f>
        <v>Edelweiss Absolute Return Fund - Direct Plan-Dividend</v>
      </c>
    </row>
    <row r="1241" spans="13:13">
      <c r="M1241" t="str">
        <f>'Nav2'!A1221</f>
        <v>Edelweiss Absolute Return Fund - Dividend</v>
      </c>
    </row>
    <row r="1242" spans="13:13">
      <c r="M1242" t="str">
        <f>'Nav2'!A1222</f>
        <v>Edelweiss Absolute Return Fund - Growth</v>
      </c>
    </row>
    <row r="1243" spans="13:13">
      <c r="M1243" t="str">
        <f>'Nav2'!A1223</f>
        <v>Edelweiss Absolute Return Fund -Direct Plan-Growth</v>
      </c>
    </row>
    <row r="1244" spans="13:13">
      <c r="M1244" t="str">
        <f>'Nav2'!A1224</f>
        <v>Edelweiss Diversified Growth Equity Top 100 (E.D.G.E. Top 100)  Fund - Direct Plan-Dividend Option</v>
      </c>
    </row>
    <row r="1245" spans="13:13">
      <c r="M1245" t="str">
        <f>'Nav2'!A1225</f>
        <v>Edelweiss Diversified Growth Equity Top 100 (E.D.G.E. Top 100)  Fund - Direct Plan-Growth Option</v>
      </c>
    </row>
    <row r="1246" spans="13:13">
      <c r="M1246" t="str">
        <f>'Nav2'!A1226</f>
        <v>Edelweiss Diversified Growth Equity Top 100 (E.D.G.E. Top 100)  Fund - Growth Option</v>
      </c>
    </row>
    <row r="1247" spans="13:13">
      <c r="M1247" t="str">
        <f>'Nav2'!A1227</f>
        <v>Edelweiss Diversified Growth Equity Top 100 (E.D.G.E. Top 100)  Fund -Plan B - Dividend Option</v>
      </c>
    </row>
    <row r="1248" spans="13:13">
      <c r="M1248" t="str">
        <f>'Nav2'!A1228</f>
        <v>Edelweiss Diversified Growth Equity Top 100 (E.D.G.E. Top 100)  Fund -Plan B - Growth Option</v>
      </c>
    </row>
    <row r="1249" spans="13:13">
      <c r="M1249" t="str">
        <f>'Nav2'!A1229</f>
        <v>Edelweiss Diversified Growth Equity Top 100 (E.D.G.E. Top 100)  Fund -Plan C - Dividend Option</v>
      </c>
    </row>
    <row r="1250" spans="13:13">
      <c r="M1250" t="str">
        <f>'Nav2'!A1230</f>
        <v>Edelweiss Diversified Growth Equity Top 100 (E.D.G.E. Top 100)  Fund -Plan C - Growth Option</v>
      </c>
    </row>
    <row r="1251" spans="13:13">
      <c r="M1251" t="str">
        <f>'Nav2'!A1231</f>
        <v>Edelweiss Diversified Growth Equity Top 100 (E.D.G.E. Top 100) Fund - Dividend Option</v>
      </c>
    </row>
    <row r="1252" spans="13:13">
      <c r="M1252" t="str">
        <f>'Nav2'!A1232</f>
        <v>Edelweiss Elss Fund - Direct Plan-Dividend Option</v>
      </c>
    </row>
    <row r="1253" spans="13:13">
      <c r="M1253" t="str">
        <f>'Nav2'!A1233</f>
        <v>Edelweiss Elss Fund - Direct Plan-Growth Option</v>
      </c>
    </row>
    <row r="1254" spans="13:13">
      <c r="M1254" t="str">
        <f>'Nav2'!A1234</f>
        <v>Edelweiss Elss Fund - Dividend Option</v>
      </c>
    </row>
    <row r="1255" spans="13:13">
      <c r="M1255" t="str">
        <f>'Nav2'!A1235</f>
        <v>Edelweiss Elss Fund - Growth Option</v>
      </c>
    </row>
    <row r="1256" spans="13:13">
      <c r="M1256" t="str">
        <f>'Nav2'!A1236</f>
        <v>Edelweiss Equity Enhancer Fund- Growth Option</v>
      </c>
    </row>
    <row r="1257" spans="13:13">
      <c r="M1257" t="str">
        <f>'Nav2'!A1237</f>
        <v>Edelweiss Equity Enhancer Fund- Plan B-Growth Option</v>
      </c>
    </row>
    <row r="1258" spans="13:13">
      <c r="M1258" t="str">
        <f>'Nav2'!A1238</f>
        <v>Edelweiss Equity Enhancer Fund- Plan C-Growth</v>
      </c>
    </row>
    <row r="1259" spans="13:13">
      <c r="M1259" t="str">
        <f>'Nav2'!A1239</f>
        <v>Edelweiss Equity Enhancer Fund-Direct Plan-Dividend Option</v>
      </c>
    </row>
    <row r="1260" spans="13:13">
      <c r="M1260" t="str">
        <f>'Nav2'!A1240</f>
        <v>Edelweiss Equity Enhancer Fund-Direct Plan-Growth Option</v>
      </c>
    </row>
    <row r="1261" spans="13:13">
      <c r="M1261" t="str">
        <f>'Nav2'!A1241</f>
        <v>Edelweiss Equity Enhancer Fund-Dividend</v>
      </c>
    </row>
    <row r="1262" spans="13:13">
      <c r="M1262" t="str">
        <f>'Nav2'!A1242</f>
        <v>Edelweiss Equity Enhancer Fund-Plan B- Dividend Option</v>
      </c>
    </row>
    <row r="1263" spans="13:13">
      <c r="M1263" t="str">
        <f>'Nav2'!A1243</f>
        <v>Edelweiss Equity Enhancer Fund-Plan C- Dividend Option</v>
      </c>
    </row>
    <row r="1264" spans="13:13">
      <c r="M1264" t="str">
        <f>'Nav2'!A1244</f>
        <v>Edelweiss Gilt Fund - Dividend</v>
      </c>
    </row>
    <row r="1265" spans="13:13">
      <c r="M1265" t="str">
        <f>'Nav2'!A1245</f>
        <v>Edelweiss Gilt Fund - Growth</v>
      </c>
    </row>
    <row r="1266" spans="13:13">
      <c r="M1266" t="str">
        <f>'Nav2'!A1246</f>
        <v>Edelweiss Gilt Fund -Direct Plan-Growth</v>
      </c>
    </row>
    <row r="1267" spans="13:13">
      <c r="M1267" t="str">
        <f>'Nav2'!A1247</f>
        <v>Edelweiss Liquid Fund - Daily Dividend Option</v>
      </c>
    </row>
    <row r="1268" spans="13:13">
      <c r="M1268" t="str">
        <f>'Nav2'!A1248</f>
        <v>Edelweiss Liquid Fund - Direct Plan- Weekly Dividend Option</v>
      </c>
    </row>
    <row r="1269" spans="13:13">
      <c r="M1269" t="str">
        <f>'Nav2'!A1249</f>
        <v>Edelweiss Liquid Fund - Growth Option</v>
      </c>
    </row>
    <row r="1270" spans="13:13">
      <c r="M1270" t="str">
        <f>'Nav2'!A1250</f>
        <v>Edelweiss Liquid Fund - Institutional Plan - Daily Dividend Option</v>
      </c>
    </row>
    <row r="1271" spans="13:13">
      <c r="M1271" t="str">
        <f>'Nav2'!A1251</f>
        <v>Edelweiss Liquid Fund - Institutional Plan - Growth Option</v>
      </c>
    </row>
    <row r="1272" spans="13:13">
      <c r="M1272" t="str">
        <f>'Nav2'!A1252</f>
        <v>Edelweiss Liquid Fund - Institutional Plan - Weekly Dividend Option</v>
      </c>
    </row>
    <row r="1273" spans="13:13">
      <c r="M1273" t="str">
        <f>'Nav2'!A1253</f>
        <v>Edelweiss Liquid Fund - Monthly Dividend Option</v>
      </c>
    </row>
    <row r="1274" spans="13:13">
      <c r="M1274" t="str">
        <f>'Nav2'!A1254</f>
        <v>Edelweiss Liquid Fund - Retail Plan - Daily Dividend Option</v>
      </c>
    </row>
    <row r="1275" spans="13:13">
      <c r="M1275" t="str">
        <f>'Nav2'!A1255</f>
        <v>Edelweiss Liquid Fund - Retail Plan - Fortnightly Dividend Option</v>
      </c>
    </row>
    <row r="1276" spans="13:13">
      <c r="M1276" t="str">
        <f>'Nav2'!A1256</f>
        <v>Edelweiss Liquid Fund - Retail Plan - Growth Option</v>
      </c>
    </row>
    <row r="1277" spans="13:13">
      <c r="M1277" t="str">
        <f>'Nav2'!A1257</f>
        <v>Edelweiss Liquid Fund - Retail Plan - Monthly Dividend Option</v>
      </c>
    </row>
    <row r="1278" spans="13:13">
      <c r="M1278" t="str">
        <f>'Nav2'!A1258</f>
        <v>Edelweiss Liquid Fund - Retail Plan - Weekly Dividend Option</v>
      </c>
    </row>
    <row r="1279" spans="13:13">
      <c r="M1279" t="str">
        <f>'Nav2'!A1259</f>
        <v>Edelweiss Liquid Fund - Weekly Dividend Option</v>
      </c>
    </row>
    <row r="1280" spans="13:13">
      <c r="M1280" t="str">
        <f>'Nav2'!A1260</f>
        <v>Edelweiss Liquid Fund-Direct Plan-Daily Dividend Option</v>
      </c>
    </row>
    <row r="1281" spans="13:13">
      <c r="M1281" t="str">
        <f>'Nav2'!A1261</f>
        <v>Edelweiss Liquid Fund-Direct Plan-Growth Option</v>
      </c>
    </row>
    <row r="1282" spans="13:13">
      <c r="M1282" t="str">
        <f>'Nav2'!A1262</f>
        <v>Edelweiss Monthly Income Plan - Direct Plan- Dividend</v>
      </c>
    </row>
    <row r="1283" spans="13:13">
      <c r="M1283" t="str">
        <f>'Nav2'!A1263</f>
        <v>Edelweiss Monthly Income Plan - Direct Plan- Growth</v>
      </c>
    </row>
    <row r="1284" spans="13:13">
      <c r="M1284" t="str">
        <f>'Nav2'!A1264</f>
        <v>Edelweiss Monthly Income Plan - Growth</v>
      </c>
    </row>
    <row r="1285" spans="13:13">
      <c r="M1285" t="str">
        <f>'Nav2'!A1265</f>
        <v>Edelweiss Monthly Income Plan- Dividend</v>
      </c>
    </row>
    <row r="1286" spans="13:13">
      <c r="M1286" t="str">
        <f>'Nav2'!A1266</f>
        <v>Edelweiss Select Midcap Fund - Direct Plan- Dividend</v>
      </c>
    </row>
    <row r="1287" spans="13:13">
      <c r="M1287" t="str">
        <f>'Nav2'!A1267</f>
        <v>Edelweiss Select Midcap Fund - Direct Plan- Growth</v>
      </c>
    </row>
    <row r="1288" spans="13:13">
      <c r="M1288" t="str">
        <f>'Nav2'!A1268</f>
        <v>Edelweiss Select Midcap Fund - Dividend</v>
      </c>
    </row>
    <row r="1289" spans="13:13">
      <c r="M1289" t="str">
        <f>'Nav2'!A1269</f>
        <v>Edelweiss Select Midcap Fund - Growth</v>
      </c>
    </row>
    <row r="1290" spans="13:13">
      <c r="M1290" t="str">
        <f>'Nav2'!A1270</f>
        <v>Edelweiss Short Term Income Fund - Direct Plan- Dividend Option</v>
      </c>
    </row>
    <row r="1291" spans="13:13">
      <c r="M1291" t="str">
        <f>'Nav2'!A1271</f>
        <v>Edelweiss Short Term Income Fund - Direct Plan- Growth Option</v>
      </c>
    </row>
    <row r="1292" spans="13:13">
      <c r="M1292" t="str">
        <f>'Nav2'!A1272</f>
        <v>Edelweiss Short Term Income Fund - Dividend Option</v>
      </c>
    </row>
    <row r="1293" spans="13:13">
      <c r="M1293" t="str">
        <f>'Nav2'!A1273</f>
        <v>Edelweiss Short Term Income Fund - Growth Option</v>
      </c>
    </row>
    <row r="1294" spans="13:13">
      <c r="M1294" t="str">
        <f>'Nav2'!A1274</f>
        <v>Edelweiss Short Term Income Fund - Institutional Plan - Dividend Option</v>
      </c>
    </row>
    <row r="1295" spans="13:13">
      <c r="M1295" t="str">
        <f>'Nav2'!A1275</f>
        <v>Edelweiss Short Term Income Fund - Institutional Plan - Growth Option</v>
      </c>
    </row>
    <row r="1296" spans="13:13">
      <c r="M1296" t="str">
        <f>'Nav2'!A1276</f>
        <v>Edelweiss Ultra Short Term Bond Fund  - Growth Option</v>
      </c>
    </row>
    <row r="1297" spans="13:13">
      <c r="M1297" t="str">
        <f>'Nav2'!A1277</f>
        <v>Edelweiss Ultra Short Term Bond Fund - Daily Dividend Option</v>
      </c>
    </row>
    <row r="1298" spans="13:13">
      <c r="M1298" t="str">
        <f>'Nav2'!A1278</f>
        <v>Edelweiss Ultra Short Term Bond Fund  -Direct Plan- Growth Option</v>
      </c>
    </row>
    <row r="1299" spans="13:13">
      <c r="M1299" t="str">
        <f>'Nav2'!A1279</f>
        <v>Edelweiss Ultra Short Term Bond Fund - Fortnightly Dividend Option</v>
      </c>
    </row>
    <row r="1300" spans="13:13">
      <c r="M1300" t="str">
        <f>'Nav2'!A1280</f>
        <v>Edelweiss Ultra Short Term Bond Fund - Monthly Dividend Option</v>
      </c>
    </row>
    <row r="1301" spans="13:13">
      <c r="M1301" t="str">
        <f>'Nav2'!A1281</f>
        <v>Edelweiss Ultra Short Term Bond Fund - Retail Plan - Daily Dividend Option</v>
      </c>
    </row>
    <row r="1302" spans="13:13">
      <c r="M1302" t="str">
        <f>'Nav2'!A1282</f>
        <v>Edelweiss Ultra Short Term Bond Fund - Retail Plan - Fortnightly Dividend Option</v>
      </c>
    </row>
    <row r="1303" spans="13:13">
      <c r="M1303" t="str">
        <f>'Nav2'!A1283</f>
        <v>Edelweiss Ultra Short Term Bond Fund - Retail Plan - Growth Option</v>
      </c>
    </row>
    <row r="1304" spans="13:13">
      <c r="M1304" t="str">
        <f>'Nav2'!A1284</f>
        <v>Edelweiss Ultra Short Term Bond Fund - Retail Plan - Monthly Dividend Option</v>
      </c>
    </row>
    <row r="1305" spans="13:13">
      <c r="M1305" t="str">
        <f>'Nav2'!A1285</f>
        <v>Edelweiss Ultra Short Term Bond Fund - Retail Plan - Weekly Dividend Option</v>
      </c>
    </row>
    <row r="1306" spans="13:13">
      <c r="M1306" t="str">
        <f>'Nav2'!A1286</f>
        <v>Edelweiss Ultra Short Term Bond Fund - Weekly Dividend Option</v>
      </c>
    </row>
    <row r="1307" spans="13:13">
      <c r="M1307" t="str">
        <f>'Nav2'!A1287</f>
        <v>Edelweiss Ultra Short Term Bond Fund -Direct Plan- Daily Dividend Option</v>
      </c>
    </row>
    <row r="1308" spans="13:13">
      <c r="M1308" t="str">
        <f>'Nav2'!A1288</f>
        <v>Escorts Balanced Fund-Dividend Option</v>
      </c>
    </row>
    <row r="1309" spans="13:13">
      <c r="M1309" t="str">
        <f>'Nav2'!A1289</f>
        <v>Escorts Balanced Fund-Dividend Option-Direct Plan</v>
      </c>
    </row>
    <row r="1310" spans="13:13">
      <c r="M1310" t="str">
        <f>'Nav2'!A1290</f>
        <v>Escorts Balanced Fund-Growth Option</v>
      </c>
    </row>
    <row r="1311" spans="13:13">
      <c r="M1311" t="str">
        <f>'Nav2'!A1291</f>
        <v>Escorts Balanced Fund-Growth Option-Direct Plan</v>
      </c>
    </row>
    <row r="1312" spans="13:13">
      <c r="M1312" t="str">
        <f>'Nav2'!A1292</f>
        <v>Escorts Gilt Plan-Dividend Option</v>
      </c>
    </row>
    <row r="1313" spans="13:13">
      <c r="M1313" t="str">
        <f>'Nav2'!A1293</f>
        <v>Escorts Gilt Plan-Dividend Option-Direct Plan</v>
      </c>
    </row>
    <row r="1314" spans="13:13">
      <c r="M1314" t="str">
        <f>'Nav2'!A1294</f>
        <v>Escorts Gilt Plan-Growth Option</v>
      </c>
    </row>
    <row r="1315" spans="13:13">
      <c r="M1315" t="str">
        <f>'Nav2'!A1295</f>
        <v>Escorts Gilt Plan-Growth Option-Direct Plan</v>
      </c>
    </row>
    <row r="1316" spans="13:13">
      <c r="M1316" t="str">
        <f>'Nav2'!A1296</f>
        <v>Escorts Growth Plan-Dividend Option</v>
      </c>
    </row>
    <row r="1317" spans="13:13">
      <c r="M1317" t="str">
        <f>'Nav2'!A1297</f>
        <v>Escorts Growth Plan-Dividend Option-Direct Plan</v>
      </c>
    </row>
    <row r="1318" spans="13:13">
      <c r="M1318" t="str">
        <f>'Nav2'!A1298</f>
        <v>Escorts Growth Plan-Growth Option</v>
      </c>
    </row>
    <row r="1319" spans="13:13">
      <c r="M1319" t="str">
        <f>'Nav2'!A1299</f>
        <v>Escorts Growth Plan-Growth Option-Direct Plan</v>
      </c>
    </row>
    <row r="1320" spans="13:13">
      <c r="M1320" t="str">
        <f>'Nav2'!A1300</f>
        <v>Escorts High Yield Equity Plan - Bonus Option</v>
      </c>
    </row>
    <row r="1321" spans="13:13">
      <c r="M1321" t="str">
        <f>'Nav2'!A1301</f>
        <v>Escorts High Yield Equity Plan - Bonus Option-Direct Plan</v>
      </c>
    </row>
    <row r="1322" spans="13:13">
      <c r="M1322" t="str">
        <f>'Nav2'!A1302</f>
        <v>Escorts High Yield Equity Plan - Dividend Option</v>
      </c>
    </row>
    <row r="1323" spans="13:13">
      <c r="M1323" t="str">
        <f>'Nav2'!A1303</f>
        <v>Escorts High Yield Equity Plan - Dividend Option-Direct Plan</v>
      </c>
    </row>
    <row r="1324" spans="13:13">
      <c r="M1324" t="str">
        <f>'Nav2'!A1304</f>
        <v>Escorts High Yield Equity Plan - Growth Option</v>
      </c>
    </row>
    <row r="1325" spans="13:13">
      <c r="M1325" t="str">
        <f>'Nav2'!A1305</f>
        <v>Escorts High Yield Equity Plan - Growth Option-Direct Plan</v>
      </c>
    </row>
    <row r="1326" spans="13:13">
      <c r="M1326" t="str">
        <f>'Nav2'!A1306</f>
        <v>Escorts Income Bond-Dividend</v>
      </c>
    </row>
    <row r="1327" spans="13:13">
      <c r="M1327" t="str">
        <f>'Nav2'!A1307</f>
        <v>Escorts Income Bond-Dividend Option-Direct Plan</v>
      </c>
    </row>
    <row r="1328" spans="13:13">
      <c r="M1328" t="str">
        <f>'Nav2'!A1308</f>
        <v>Escorts Income Bond-Growth</v>
      </c>
    </row>
    <row r="1329" spans="13:13">
      <c r="M1329" t="str">
        <f>'Nav2'!A1309</f>
        <v>Escorts Income Bond-Growth Option-Direct Plan</v>
      </c>
    </row>
    <row r="1330" spans="13:13">
      <c r="M1330" t="str">
        <f>'Nav2'!A1310</f>
        <v>Escorts Income Plan-Bonus</v>
      </c>
    </row>
    <row r="1331" spans="13:13">
      <c r="M1331" t="str">
        <f>'Nav2'!A1311</f>
        <v>Escorts Income Plan-Bonus Option-Direct Plan</v>
      </c>
    </row>
    <row r="1332" spans="13:13">
      <c r="M1332" t="str">
        <f>'Nav2'!A1312</f>
        <v>Escorts Income Plan-Dividend</v>
      </c>
    </row>
    <row r="1333" spans="13:13">
      <c r="M1333" t="str">
        <f>'Nav2'!A1313</f>
        <v>Escorts Income Plan-Dividend Option-Direct Plan</v>
      </c>
    </row>
    <row r="1334" spans="13:13">
      <c r="M1334" t="str">
        <f>'Nav2'!A1314</f>
        <v>Escorts Income Plan-Growth</v>
      </c>
    </row>
    <row r="1335" spans="13:13">
      <c r="M1335" t="str">
        <f>'Nav2'!A1315</f>
        <v>Escorts Income Plan-Growth Option-Direct Plan</v>
      </c>
    </row>
    <row r="1336" spans="13:13">
      <c r="M1336" t="str">
        <f>'Nav2'!A1316</f>
        <v>Escorts Infrastructure Fund - Dividend</v>
      </c>
    </row>
    <row r="1337" spans="13:13">
      <c r="M1337" t="str">
        <f>'Nav2'!A1317</f>
        <v>Escorts Infrastructure Fund - Dividend Option-Direct Plan</v>
      </c>
    </row>
    <row r="1338" spans="13:13">
      <c r="M1338" t="str">
        <f>'Nav2'!A1318</f>
        <v>Escorts Infrastructure Fund - Growth Option</v>
      </c>
    </row>
    <row r="1339" spans="13:13">
      <c r="M1339" t="str">
        <f>'Nav2'!A1319</f>
        <v>Escorts Infrastructure Fund - Growth Option-Direct Plan</v>
      </c>
    </row>
    <row r="1340" spans="13:13">
      <c r="M1340" t="str">
        <f>'Nav2'!A1320</f>
        <v>Escorts Leading Sectors Fund - Dividend Option</v>
      </c>
    </row>
    <row r="1341" spans="13:13">
      <c r="M1341" t="str">
        <f>'Nav2'!A1321</f>
        <v>Escorts Leading Sectors Fund - Dividend Option-Direct Plan</v>
      </c>
    </row>
    <row r="1342" spans="13:13">
      <c r="M1342" t="str">
        <f>'Nav2'!A1322</f>
        <v>Escorts Leading Sectors Fund - Growth Option</v>
      </c>
    </row>
    <row r="1343" spans="13:13">
      <c r="M1343" t="str">
        <f>'Nav2'!A1323</f>
        <v>Escorts Leading Sectors Fund - Growth Option-Direct Plan</v>
      </c>
    </row>
    <row r="1344" spans="13:13">
      <c r="M1344" t="str">
        <f>'Nav2'!A1324</f>
        <v>Escorts Liquid Plan-Daily Dividend Option</v>
      </c>
    </row>
    <row r="1345" spans="13:13">
      <c r="M1345" t="str">
        <f>'Nav2'!A1325</f>
        <v>Escorts Liquid Plan-Daily Dividend Option-Direct Plan</v>
      </c>
    </row>
    <row r="1346" spans="13:13">
      <c r="M1346" t="str">
        <f>'Nav2'!A1326</f>
        <v>Escorts Liquid Plan-Growth Option</v>
      </c>
    </row>
    <row r="1347" spans="13:13">
      <c r="M1347" t="str">
        <f>'Nav2'!A1327</f>
        <v>Escorts Liquid Plan-Growth Option-Direct Plan</v>
      </c>
    </row>
    <row r="1348" spans="13:13">
      <c r="M1348" t="str">
        <f>'Nav2'!A1328</f>
        <v>Escorts Liquid Plan-Monthly Dividend Option</v>
      </c>
    </row>
    <row r="1349" spans="13:13">
      <c r="M1349" t="str">
        <f>'Nav2'!A1329</f>
        <v>Escorts Liquid Plan-Monthly Dividend Option-Direct Plan</v>
      </c>
    </row>
    <row r="1350" spans="13:13">
      <c r="M1350" t="str">
        <f>'Nav2'!A1330</f>
        <v>Escorts Liquid Plan-Weekly Dividend Option</v>
      </c>
    </row>
    <row r="1351" spans="13:13">
      <c r="M1351" t="str">
        <f>'Nav2'!A1331</f>
        <v>Escorts Liquid Plan-Weekly Dividend Option-Direct Plan</v>
      </c>
    </row>
    <row r="1352" spans="13:13">
      <c r="M1352" t="str">
        <f>'Nav2'!A1332</f>
        <v>Escorts Mutual Fund Unclaimed Dundee Balanced Fund</v>
      </c>
    </row>
    <row r="1353" spans="13:13">
      <c r="M1353" t="str">
        <f>'Nav2'!A1333</f>
        <v>Escorts Mutual Fund Unclaimed Dundee Corporate Bond Fund-Annual Dividend</v>
      </c>
    </row>
    <row r="1354" spans="13:13">
      <c r="M1354" t="str">
        <f>'Nav2'!A1334</f>
        <v>Escorts Mutual Fund Unclaimed Dundee Corporate Bond Fund-Appreciation</v>
      </c>
    </row>
    <row r="1355" spans="13:13">
      <c r="M1355" t="str">
        <f>'Nav2'!A1335</f>
        <v>Escorts Mutual Fund Unclaimed Dundee Corporate Bond Fund-Half Yearly Dividend</v>
      </c>
    </row>
    <row r="1356" spans="13:13">
      <c r="M1356" t="str">
        <f>'Nav2'!A1336</f>
        <v>Escorts Mutual Fund Unclaimed Dundee Corporate Bond Fund-Monthly Dividend</v>
      </c>
    </row>
    <row r="1357" spans="13:13">
      <c r="M1357" t="str">
        <f>'Nav2'!A1337</f>
        <v>Escorts Mutual Fund Unclaimed Dundee Corporate Bond Fund-Quarterly Dividend</v>
      </c>
    </row>
    <row r="1358" spans="13:13">
      <c r="M1358" t="str">
        <f>'Nav2'!A1338</f>
        <v>Escorts Mutual Fund Unclaimed Dundee Liquidity Fund-Appreciation</v>
      </c>
    </row>
    <row r="1359" spans="13:13">
      <c r="M1359" t="str">
        <f>'Nav2'!A1339</f>
        <v>Escorts Mutual Fund Unclaimed Dundee Liquidity Fund-Dividend</v>
      </c>
    </row>
    <row r="1360" spans="13:13">
      <c r="M1360" t="str">
        <f>'Nav2'!A1340</f>
        <v>Escorts Mutual Fund Unclaimed Dundee Psu Bond Fund-Annual Dividend</v>
      </c>
    </row>
    <row r="1361" spans="13:13">
      <c r="M1361" t="str">
        <f>'Nav2'!A1341</f>
        <v>Escorts Mutual Fund Unclaimed Dundee Psu Bond Fund-Appreciation</v>
      </c>
    </row>
    <row r="1362" spans="13:13">
      <c r="M1362" t="str">
        <f>'Nav2'!A1342</f>
        <v>Escorts Mutual Fund Unclaimed Dundee Psu Bond Fund-Half Yearly Dividend</v>
      </c>
    </row>
    <row r="1363" spans="13:13">
      <c r="M1363" t="str">
        <f>'Nav2'!A1343</f>
        <v>Escorts Mutual Fund Unclaimed Dundee Psu Bond Fund-Monthly Dividend</v>
      </c>
    </row>
    <row r="1364" spans="13:13">
      <c r="M1364" t="str">
        <f>'Nav2'!A1344</f>
        <v>Escorts Mutual Fund Unclaimed Dundee Psu Bond Fund-Quarterly Dividend</v>
      </c>
    </row>
    <row r="1365" spans="13:13">
      <c r="M1365" t="str">
        <f>'Nav2'!A1345</f>
        <v>Escorts Mutual Fund Unclaimed Dundee Sovereign Trust-Annual Dividend</v>
      </c>
    </row>
    <row r="1366" spans="13:13">
      <c r="M1366" t="str">
        <f>'Nav2'!A1346</f>
        <v>Escorts Mutual Fund Unclaimed Dundee Sovereign Trust-Appreciation</v>
      </c>
    </row>
    <row r="1367" spans="13:13">
      <c r="M1367" t="str">
        <f>'Nav2'!A1347</f>
        <v>Escorts Mutual Fund Unclaimed Dundee Sovereign Trust-Half Yearly Dividend</v>
      </c>
    </row>
    <row r="1368" spans="13:13">
      <c r="M1368" t="str">
        <f>'Nav2'!A1348</f>
        <v>Escorts Mutual Fund Unclaimed Dundee Sovereign Trust-Monthly Dividend</v>
      </c>
    </row>
    <row r="1369" spans="13:13">
      <c r="M1369" t="str">
        <f>'Nav2'!A1349</f>
        <v>Escorts Mutual Fund Unclaimed Dundee Tax Saver Fund</v>
      </c>
    </row>
    <row r="1370" spans="13:13">
      <c r="M1370" t="str">
        <f>'Nav2'!A1350</f>
        <v>Escorts Opportunities Fund-Dividend</v>
      </c>
    </row>
    <row r="1371" spans="13:13">
      <c r="M1371" t="str">
        <f>'Nav2'!A1351</f>
        <v>Escorts Opportunities Fund-Dividend Option-Direct Plan</v>
      </c>
    </row>
    <row r="1372" spans="13:13">
      <c r="M1372" t="str">
        <f>'Nav2'!A1352</f>
        <v>Escorts Opportunities Fund-Growth</v>
      </c>
    </row>
    <row r="1373" spans="13:13">
      <c r="M1373" t="str">
        <f>'Nav2'!A1353</f>
        <v>Escorts Opportunities Fund-Growth Option-Direct Plan</v>
      </c>
    </row>
    <row r="1374" spans="13:13">
      <c r="M1374" t="str">
        <f>'Nav2'!A1354</f>
        <v>Escorts Power &amp; Energy Fund - Dividend Option</v>
      </c>
    </row>
    <row r="1375" spans="13:13">
      <c r="M1375" t="str">
        <f>'Nav2'!A1355</f>
        <v>Escorts Power &amp; Energy Fund - Dividend Option-Direct Plan</v>
      </c>
    </row>
    <row r="1376" spans="13:13">
      <c r="M1376" t="str">
        <f>'Nav2'!A1356</f>
        <v>Escorts Power &amp; Energy Fund - Growth Option</v>
      </c>
    </row>
    <row r="1377" spans="13:13">
      <c r="M1377" t="str">
        <f>'Nav2'!A1357</f>
        <v>Escorts Power &amp; Energy Fund - Growth Option-Direct Plan</v>
      </c>
    </row>
    <row r="1378" spans="13:13">
      <c r="M1378" t="str">
        <f>'Nav2'!A1358</f>
        <v>Escorts Short Term Debt Fund-Dividend Option</v>
      </c>
    </row>
    <row r="1379" spans="13:13">
      <c r="M1379" t="str">
        <f>'Nav2'!A1359</f>
        <v>Escorts Short Term Debt Fund-Dividend Option-Direct Plan</v>
      </c>
    </row>
    <row r="1380" spans="13:13">
      <c r="M1380" t="str">
        <f>'Nav2'!A1360</f>
        <v>Escorts Short Term Debt Fund-Growth Option</v>
      </c>
    </row>
    <row r="1381" spans="13:13">
      <c r="M1381" t="str">
        <f>'Nav2'!A1361</f>
        <v>Escorts Short Term Debt Fund-Growth Option-Direct Plan</v>
      </c>
    </row>
    <row r="1382" spans="13:13">
      <c r="M1382" t="str">
        <f>'Nav2'!A1362</f>
        <v>Escorts Tax Plan-Dividend</v>
      </c>
    </row>
    <row r="1383" spans="13:13">
      <c r="M1383" t="str">
        <f>'Nav2'!A1363</f>
        <v>Escorts Tax Plan-Dividend Option-Direct Plan</v>
      </c>
    </row>
    <row r="1384" spans="13:13">
      <c r="M1384" t="str">
        <f>'Nav2'!A1364</f>
        <v>Escorts Tax Plan-Growth</v>
      </c>
    </row>
    <row r="1385" spans="13:13">
      <c r="M1385" t="str">
        <f>'Nav2'!A1365</f>
        <v>Escorts Tax Plan-Growth Option-Direct Plan</v>
      </c>
    </row>
    <row r="1386" spans="13:13">
      <c r="M1386" t="str">
        <f>'Nav2'!A1366</f>
        <v>Franklin Asian Equity Fund - Direct - Dividend</v>
      </c>
    </row>
    <row r="1387" spans="13:13">
      <c r="M1387" t="str">
        <f>'Nav2'!A1367</f>
        <v>Franklin Asian Equity Fund - Direct - Growth</v>
      </c>
    </row>
    <row r="1388" spans="13:13">
      <c r="M1388" t="str">
        <f>'Nav2'!A1368</f>
        <v>Franklin Asian Equity Fund - Dividend Plan</v>
      </c>
    </row>
    <row r="1389" spans="13:13">
      <c r="M1389" t="str">
        <f>'Nav2'!A1369</f>
        <v>Franklin Asian Equity Fund - Growth Plan</v>
      </c>
    </row>
    <row r="1390" spans="13:13">
      <c r="M1390" t="str">
        <f>'Nav2'!A1370</f>
        <v>Franklin Build India Fund - Direct - Dividend</v>
      </c>
    </row>
    <row r="1391" spans="13:13">
      <c r="M1391" t="str">
        <f>'Nav2'!A1371</f>
        <v>Franklin Build India Fund - Direct - Growth</v>
      </c>
    </row>
    <row r="1392" spans="13:13">
      <c r="M1392" t="str">
        <f>'Nav2'!A1372</f>
        <v>Franklin Build India Fund Dividend Plan</v>
      </c>
    </row>
    <row r="1393" spans="13:13">
      <c r="M1393" t="str">
        <f>'Nav2'!A1373</f>
        <v>Franklin Build India Fund Growth Plan</v>
      </c>
    </row>
    <row r="1394" spans="13:13">
      <c r="M1394" t="str">
        <f>'Nav2'!A1374</f>
        <v>Franklin Fmcg Fund - Dividend</v>
      </c>
    </row>
    <row r="1395" spans="13:13">
      <c r="M1395" t="str">
        <f>'Nav2'!A1375</f>
        <v>Franklin Fmcg Fund - Growth</v>
      </c>
    </row>
    <row r="1396" spans="13:13">
      <c r="M1396" t="str">
        <f>'Nav2'!A1376</f>
        <v>Franklin India Bluechip Fund- Direct - Growth</v>
      </c>
    </row>
    <row r="1397" spans="13:13">
      <c r="M1397" t="str">
        <f>'Nav2'!A1377</f>
        <v>Franklin India Bluechip Fund- Direct -Dividend</v>
      </c>
    </row>
    <row r="1398" spans="13:13">
      <c r="M1398" t="str">
        <f>'Nav2'!A1378</f>
        <v>Franklin India Bluechip Fund-Dividend</v>
      </c>
    </row>
    <row r="1399" spans="13:13">
      <c r="M1399" t="str">
        <f>'Nav2'!A1379</f>
        <v>Franklin India Bluechip Fund-Growth</v>
      </c>
    </row>
    <row r="1400" spans="13:13">
      <c r="M1400" t="str">
        <f>'Nav2'!A1380</f>
        <v>Franklin India Flexi Cap Fund - Direct - Dividend</v>
      </c>
    </row>
    <row r="1401" spans="13:13">
      <c r="M1401" t="str">
        <f>'Nav2'!A1381</f>
        <v>Franklin India Flexi Cap Fund - Direct - Growth</v>
      </c>
    </row>
    <row r="1402" spans="13:13">
      <c r="M1402" t="str">
        <f>'Nav2'!A1382</f>
        <v>Franklin India Flexi Cap Fund-Dividend Plan</v>
      </c>
    </row>
    <row r="1403" spans="13:13">
      <c r="M1403" t="str">
        <f>'Nav2'!A1383</f>
        <v>Franklin India Flexi Cap Fund-Growth Plan</v>
      </c>
    </row>
    <row r="1404" spans="13:13">
      <c r="M1404" t="str">
        <f>'Nav2'!A1384</f>
        <v>Franklin India High Growth Companies Fund - Direct - Dividend</v>
      </c>
    </row>
    <row r="1405" spans="13:13">
      <c r="M1405" t="str">
        <f>'Nav2'!A1385</f>
        <v>Franklin India High Growth Companies Fund - Direct - Growth</v>
      </c>
    </row>
    <row r="1406" spans="13:13">
      <c r="M1406" t="str">
        <f>'Nav2'!A1386</f>
        <v>Franklin India High Growth Companies Fund - Dividend Plan</v>
      </c>
    </row>
    <row r="1407" spans="13:13">
      <c r="M1407" t="str">
        <f>'Nav2'!A1387</f>
        <v>Franklin India High Growth Companies Fund - Growth Plan</v>
      </c>
    </row>
    <row r="1408" spans="13:13">
      <c r="M1408" t="str">
        <f>'Nav2'!A1388</f>
        <v>Franklin India Index Fund - Bse Plan - Dividend Plan</v>
      </c>
    </row>
    <row r="1409" spans="13:13">
      <c r="M1409" t="str">
        <f>'Nav2'!A1389</f>
        <v>Franklin India Index Fund - Bse Plan - Growth Plan</v>
      </c>
    </row>
    <row r="1410" spans="13:13">
      <c r="M1410" t="str">
        <f>'Nav2'!A1390</f>
        <v>Franklin India Index Fund Bse Plan - Direct - Dividend</v>
      </c>
    </row>
    <row r="1411" spans="13:13">
      <c r="M1411" t="str">
        <f>'Nav2'!A1391</f>
        <v>Franklin India Index Fund Bse Plan - Direct - Growth</v>
      </c>
    </row>
    <row r="1412" spans="13:13">
      <c r="M1412" t="str">
        <f>'Nav2'!A1392</f>
        <v>Franklin India Index Fund Nifty Plan - Direct - Dividend</v>
      </c>
    </row>
    <row r="1413" spans="13:13">
      <c r="M1413" t="str">
        <f>'Nav2'!A1393</f>
        <v>Franklin India Index Fund Nifty Plan - Direct - Growth</v>
      </c>
    </row>
    <row r="1414" spans="13:13">
      <c r="M1414" t="str">
        <f>'Nav2'!A1394</f>
        <v>Franklin India Index Fund- Nifty Plan - Dividend Plan</v>
      </c>
    </row>
    <row r="1415" spans="13:13">
      <c r="M1415" t="str">
        <f>'Nav2'!A1395</f>
        <v>Franklin India Index Fund- Nifty Plan - Growth Plan</v>
      </c>
    </row>
    <row r="1416" spans="13:13">
      <c r="M1416" t="str">
        <f>'Nav2'!A1396</f>
        <v>Franklin India Index Tax Fund</v>
      </c>
    </row>
    <row r="1417" spans="13:13">
      <c r="M1417" t="str">
        <f>'Nav2'!A1397</f>
        <v>Franklin India Opportunities Fund - Direct - Dividend</v>
      </c>
    </row>
    <row r="1418" spans="13:13">
      <c r="M1418" t="str">
        <f>'Nav2'!A1398</f>
        <v>Franklin India Opportunities Fund - Direct - Growth</v>
      </c>
    </row>
    <row r="1419" spans="13:13">
      <c r="M1419" t="str">
        <f>'Nav2'!A1399</f>
        <v>Franklin India Opportunities Fund - Growth</v>
      </c>
    </row>
    <row r="1420" spans="13:13">
      <c r="M1420" t="str">
        <f>'Nav2'!A1400</f>
        <v>Franklin India Opportunities Fund-Dividend</v>
      </c>
    </row>
    <row r="1421" spans="13:13">
      <c r="M1421" t="str">
        <f>'Nav2'!A1401</f>
        <v>Franklin India Prima Fund - Direct - Dividend</v>
      </c>
    </row>
    <row r="1422" spans="13:13">
      <c r="M1422" t="str">
        <f>'Nav2'!A1402</f>
        <v>Franklin India Prima Fund - Direct - Growth</v>
      </c>
    </row>
    <row r="1423" spans="13:13">
      <c r="M1423" t="str">
        <f>'Nav2'!A1403</f>
        <v>Franklin India Prima Fund-Dividend</v>
      </c>
    </row>
    <row r="1424" spans="13:13">
      <c r="M1424" t="str">
        <f>'Nav2'!A1404</f>
        <v>Franklin India Prima Fund-Growth</v>
      </c>
    </row>
    <row r="1425" spans="13:13">
      <c r="M1425" t="str">
        <f>'Nav2'!A1405</f>
        <v>Franklin India Prima Plus - Direct - Dividend</v>
      </c>
    </row>
    <row r="1426" spans="13:13">
      <c r="M1426" t="str">
        <f>'Nav2'!A1406</f>
        <v>Franklin India Prima Plus - Direct - Growth</v>
      </c>
    </row>
    <row r="1427" spans="13:13">
      <c r="M1427" t="str">
        <f>'Nav2'!A1407</f>
        <v>Franklin India Prima Plus-Dividend</v>
      </c>
    </row>
    <row r="1428" spans="13:13">
      <c r="M1428" t="str">
        <f>'Nav2'!A1408</f>
        <v>Franklin India Prima Plus-Growth</v>
      </c>
    </row>
    <row r="1429" spans="13:13">
      <c r="M1429" t="str">
        <f>'Nav2'!A1409</f>
        <v>Franklin India Smaller Companies Fund - Direct - Dividend</v>
      </c>
    </row>
    <row r="1430" spans="13:13">
      <c r="M1430" t="str">
        <f>'Nav2'!A1410</f>
        <v>Franklin India Smaller Companies Fund - Direct - Growth</v>
      </c>
    </row>
    <row r="1431" spans="13:13">
      <c r="M1431" t="str">
        <f>'Nav2'!A1411</f>
        <v>Franklin India Smaller Companies Fund-Dividend</v>
      </c>
    </row>
    <row r="1432" spans="13:13">
      <c r="M1432" t="str">
        <f>'Nav2'!A1412</f>
        <v>Franklin India Smaller Companies Fund-Growth</v>
      </c>
    </row>
    <row r="1433" spans="13:13">
      <c r="M1433" t="str">
        <f>'Nav2'!A1413</f>
        <v>Franklin India Taxshield - Direct - Dividend</v>
      </c>
    </row>
    <row r="1434" spans="13:13">
      <c r="M1434" t="str">
        <f>'Nav2'!A1414</f>
        <v>Franklin India Taxshield - Direct - Growth</v>
      </c>
    </row>
    <row r="1435" spans="13:13">
      <c r="M1435" t="str">
        <f>'Nav2'!A1415</f>
        <v>Franklin India Taxshield-Dividend</v>
      </c>
    </row>
    <row r="1436" spans="13:13">
      <c r="M1436" t="str">
        <f>'Nav2'!A1416</f>
        <v>Franklin India Taxshield-Growth</v>
      </c>
    </row>
    <row r="1437" spans="13:13">
      <c r="M1437" t="str">
        <f>'Nav2'!A1417</f>
        <v>Franklin Infotech Fund - Direct - Dividend</v>
      </c>
    </row>
    <row r="1438" spans="13:13">
      <c r="M1438" t="str">
        <f>'Nav2'!A1418</f>
        <v>Franklin Infotech Fund - Direct - Growth</v>
      </c>
    </row>
    <row r="1439" spans="13:13">
      <c r="M1439" t="str">
        <f>'Nav2'!A1419</f>
        <v>Franklin Infotech Fund-Dividend</v>
      </c>
    </row>
    <row r="1440" spans="13:13">
      <c r="M1440" t="str">
        <f>'Nav2'!A1420</f>
        <v>Franklin Infotech Fund-Growth</v>
      </c>
    </row>
    <row r="1441" spans="13:13">
      <c r="M1441" t="str">
        <f>'Nav2'!A1421</f>
        <v>Ft India Balanced Fund - Direct - Dividend</v>
      </c>
    </row>
    <row r="1442" spans="13:13">
      <c r="M1442" t="str">
        <f>'Nav2'!A1422</f>
        <v>Ft India Balanced Fund - Direct - Growth</v>
      </c>
    </row>
    <row r="1443" spans="13:13">
      <c r="M1443" t="str">
        <f>'Nav2'!A1423</f>
        <v>Ft India Balanced Fund-Dividend Plan</v>
      </c>
    </row>
    <row r="1444" spans="13:13">
      <c r="M1444" t="str">
        <f>'Nav2'!A1424</f>
        <v>Ft India Balanced Fund-Growth Plan</v>
      </c>
    </row>
    <row r="1445" spans="13:13">
      <c r="M1445" t="str">
        <f>'Nav2'!A1425</f>
        <v>Ft India Dynamic Pe Ratio Fund Of Funds - Direct - Dividend</v>
      </c>
    </row>
    <row r="1446" spans="13:13">
      <c r="M1446" t="str">
        <f>'Nav2'!A1426</f>
        <v>Ft India Dynamic Pe Ratio Fund Of Funds - Direct - Growth</v>
      </c>
    </row>
    <row r="1447" spans="13:13">
      <c r="M1447" t="str">
        <f>'Nav2'!A1427</f>
        <v>Ft India Dynamic Pe Ratio Fund Of Funds-Dividend</v>
      </c>
    </row>
    <row r="1448" spans="13:13">
      <c r="M1448" t="str">
        <f>'Nav2'!A1428</f>
        <v>Ft India Dynamic Pe Ratio Fund Of Funds-Growth</v>
      </c>
    </row>
    <row r="1449" spans="13:13">
      <c r="M1449" t="str">
        <f>'Nav2'!A1429</f>
        <v>Ft India Feeder - Franklin U.S. Opportunities Fund - Dividend</v>
      </c>
    </row>
    <row r="1450" spans="13:13">
      <c r="M1450" t="str">
        <f>'Nav2'!A1430</f>
        <v>Ft India Feeder - Franklin U.S. Opportunities Fund - Growth</v>
      </c>
    </row>
    <row r="1451" spans="13:13">
      <c r="M1451" t="str">
        <f>'Nav2'!A1431</f>
        <v>Ft India Feeder - Franklin Us Opportunities Fund - Direct - Dividend</v>
      </c>
    </row>
    <row r="1452" spans="13:13">
      <c r="M1452" t="str">
        <f>'Nav2'!A1432</f>
        <v>Ft India Feeder - Franklin Us Opportunities Fund - Direct - Growth</v>
      </c>
    </row>
    <row r="1453" spans="13:13">
      <c r="M1453" t="str">
        <f>'Nav2'!A1433</f>
        <v>Ft India Life Stage Fund Of Funds - The 20S Plan - Direct - Dividend</v>
      </c>
    </row>
    <row r="1454" spans="13:13">
      <c r="M1454" t="str">
        <f>'Nav2'!A1434</f>
        <v>Ft India Life Stage Fund Of Funds - The 20S Plan - Direct - Growth</v>
      </c>
    </row>
    <row r="1455" spans="13:13">
      <c r="M1455" t="str">
        <f>'Nav2'!A1435</f>
        <v>Ft India Life Stage Fund Of Funds - The 20S Plan (D)</v>
      </c>
    </row>
    <row r="1456" spans="13:13">
      <c r="M1456" t="str">
        <f>'Nav2'!A1436</f>
        <v>Ft India Life Stage Fund Of Funds - The 20S Plan (G)</v>
      </c>
    </row>
    <row r="1457" spans="13:13">
      <c r="M1457" t="str">
        <f>'Nav2'!A1437</f>
        <v>Ft India Life Stage Fund Of Funds - The 30S Plan - Direct - Dividend</v>
      </c>
    </row>
    <row r="1458" spans="13:13">
      <c r="M1458" t="str">
        <f>'Nav2'!A1438</f>
        <v>Ft India Life Stage Fund Of Funds - The 30S Plan - Direct - Growth</v>
      </c>
    </row>
    <row r="1459" spans="13:13">
      <c r="M1459" t="str">
        <f>'Nav2'!A1439</f>
        <v>Ft India Life Stage Fund Of Funds - The 30S Plan (D)</v>
      </c>
    </row>
    <row r="1460" spans="13:13">
      <c r="M1460" t="str">
        <f>'Nav2'!A1440</f>
        <v>Ft India Life Stage Fund Of Funds - The 30S Plan (G)</v>
      </c>
    </row>
    <row r="1461" spans="13:13">
      <c r="M1461" t="str">
        <f>'Nav2'!A1441</f>
        <v>Ft India Life Stage Fund Of Funds - The 40S Plan - Direct - Dividend</v>
      </c>
    </row>
    <row r="1462" spans="13:13">
      <c r="M1462" t="str">
        <f>'Nav2'!A1442</f>
        <v>Ft India Life Stage Fund Of Funds - The 40S Plan - Direct - Growth</v>
      </c>
    </row>
    <row r="1463" spans="13:13">
      <c r="M1463" t="str">
        <f>'Nav2'!A1443</f>
        <v>Ft India Life Stage Fund Of Funds - The 40S Plan (D)</v>
      </c>
    </row>
    <row r="1464" spans="13:13">
      <c r="M1464" t="str">
        <f>'Nav2'!A1444</f>
        <v>Ft India Life Stage Fund Of Funds - The 40S Plan (G)</v>
      </c>
    </row>
    <row r="1465" spans="13:13">
      <c r="M1465" t="str">
        <f>'Nav2'!A1445</f>
        <v>Ft India Life Stage Fund Of Funds - The 50+S Plan (D)</v>
      </c>
    </row>
    <row r="1466" spans="13:13">
      <c r="M1466" t="str">
        <f>'Nav2'!A1446</f>
        <v>Ft India Life Stage Fund Of Funds - The 50+S Plan (G)</v>
      </c>
    </row>
    <row r="1467" spans="13:13">
      <c r="M1467" t="str">
        <f>'Nav2'!A1447</f>
        <v>Ft India Life Stage Fund Of Funds - The 50S Plus - Direct - Dividend</v>
      </c>
    </row>
    <row r="1468" spans="13:13">
      <c r="M1468" t="str">
        <f>'Nav2'!A1448</f>
        <v>Ft India Life Stage Fund Of Funds - The 50S Plus - Direct - Growth</v>
      </c>
    </row>
    <row r="1469" spans="13:13">
      <c r="M1469" t="str">
        <f>'Nav2'!A1449</f>
        <v>Ft India Life Stage Fund Of Funds - The 50S Plus Flo (Gro)</v>
      </c>
    </row>
    <row r="1470" spans="13:13">
      <c r="M1470" t="str">
        <f>'Nav2'!A1450</f>
        <v>Ft India Life Stage Fund Of Funds - The 50S Plus Floating Rate Plan - Direct - Dividend</v>
      </c>
    </row>
    <row r="1471" spans="13:13">
      <c r="M1471" t="str">
        <f>'Nav2'!A1451</f>
        <v>Ft India Life Stage Fund Of Funds - The 50S Plus Floating Rate Plan - Direct - Growth</v>
      </c>
    </row>
    <row r="1472" spans="13:13">
      <c r="M1472" t="str">
        <f>'Nav2'!A1452</f>
        <v>Ft India Life Stage Fund Of Funds The 50S Plus Flo (Div)</v>
      </c>
    </row>
    <row r="1473" spans="13:13">
      <c r="M1473" t="str">
        <f>'Nav2'!A1453</f>
        <v>Ft India Monthly Income Plan - Direct - Bonus</v>
      </c>
    </row>
    <row r="1474" spans="13:13">
      <c r="M1474" t="str">
        <f>'Nav2'!A1454</f>
        <v>Ft India Monthly Income Plan - Direct - Growth</v>
      </c>
    </row>
    <row r="1475" spans="13:13">
      <c r="M1475" t="str">
        <f>'Nav2'!A1455</f>
        <v>Ft India Monthly Income Plan - Direct - Monthly Dividend</v>
      </c>
    </row>
    <row r="1476" spans="13:13">
      <c r="M1476" t="str">
        <f>'Nav2'!A1456</f>
        <v>Ft India Monthly Income Plan - Direct - Quarterly Dividend</v>
      </c>
    </row>
    <row r="1477" spans="13:13">
      <c r="M1477" t="str">
        <f>'Nav2'!A1457</f>
        <v>Ft India Monthly Income Plan-Growth</v>
      </c>
    </row>
    <row r="1478" spans="13:13">
      <c r="M1478" t="str">
        <f>'Nav2'!A1458</f>
        <v>Ft India Monthly Income Plan-Monthly Bonus</v>
      </c>
    </row>
    <row r="1479" spans="13:13">
      <c r="M1479" t="str">
        <f>'Nav2'!A1459</f>
        <v>Ft India Monthly Income Plan-Monthly Dividend</v>
      </c>
    </row>
    <row r="1480" spans="13:13">
      <c r="M1480" t="str">
        <f>'Nav2'!A1460</f>
        <v>Ft India Monthly Income Plan-Quarterly Dividend</v>
      </c>
    </row>
    <row r="1481" spans="13:13">
      <c r="M1481" t="str">
        <f>'Nav2'!A1461</f>
        <v>Gfrf (Dividend - Weekly)</v>
      </c>
    </row>
    <row r="1482" spans="13:13">
      <c r="M1482" t="str">
        <f>'Nav2'!A1462</f>
        <v>Goldman Sachs Banking Index Exchange Traded Scheme (Gs Bank Bees)</v>
      </c>
    </row>
    <row r="1483" spans="13:13">
      <c r="M1483" t="str">
        <f>'Nav2'!A1463</f>
        <v>Goldman Sachs Cnx 500 Fund - Direct Plan - Dividend Option</v>
      </c>
    </row>
    <row r="1484" spans="13:13">
      <c r="M1484" t="str">
        <f>'Nav2'!A1464</f>
        <v>Goldman Sachs Cnx 500 Fund - Direct Plan - Growth Option</v>
      </c>
    </row>
    <row r="1485" spans="13:13">
      <c r="M1485" t="str">
        <f>'Nav2'!A1465</f>
        <v>Goldman Sachs Cnx 500 Fund - Dividend Option</v>
      </c>
    </row>
    <row r="1486" spans="13:13">
      <c r="M1486" t="str">
        <f>'Nav2'!A1466</f>
        <v>Goldman Sachs Cnx 500 Fund - Growth Option</v>
      </c>
    </row>
    <row r="1487" spans="13:13">
      <c r="M1487" t="str">
        <f>'Nav2'!A1467</f>
        <v>Goldman Sachs Cnx Nifty Shariah Exchange Traded Scheme (Gs S&amp;P Shariah Bees)</v>
      </c>
    </row>
    <row r="1488" spans="13:13">
      <c r="M1488" t="str">
        <f>'Nav2'!A1468</f>
        <v>Goldman Sachs Gold Exchange Traded Scheme (Gs Gold Bees)</v>
      </c>
    </row>
    <row r="1489" spans="13:13">
      <c r="M1489" t="str">
        <f>'Nav2'!A1469</f>
        <v>Goldman Sachs Hang Seng Exchange Traded Scheme (Gs Hang Seng Bees)</v>
      </c>
    </row>
    <row r="1490" spans="13:13">
      <c r="M1490" t="str">
        <f>'Nav2'!A1470</f>
        <v>Goldman Sachs India Equity Fund - Dividend Plan</v>
      </c>
    </row>
    <row r="1491" spans="13:13">
      <c r="M1491" t="str">
        <f>'Nav2'!A1471</f>
        <v>Goldman Sachs India Equity Fund - Growth Plan</v>
      </c>
    </row>
    <row r="1492" spans="13:13">
      <c r="M1492" t="str">
        <f>'Nav2'!A1472</f>
        <v>Goldman Sachs India Equity Fund Â€“ Direct Plan -Dividend Option</v>
      </c>
    </row>
    <row r="1493" spans="13:13">
      <c r="M1493" t="str">
        <f>'Nav2'!A1473</f>
        <v>Goldman Sachs India Equity Fund Â€“ Direct Plan -Growth Option</v>
      </c>
    </row>
    <row r="1494" spans="13:13">
      <c r="M1494" t="str">
        <f>'Nav2'!A1474</f>
        <v>Goldman Sachs Infrastructure Exchange Traded Scheme (Gs Infra Bees)</v>
      </c>
    </row>
    <row r="1495" spans="13:13">
      <c r="M1495" t="str">
        <f>'Nav2'!A1475</f>
        <v>Goldman Sachs Liquid Exchange Traded Scheme (Gs Liquid Bees)</v>
      </c>
    </row>
    <row r="1496" spans="13:13">
      <c r="M1496" t="str">
        <f>'Nav2'!A1476</f>
        <v>Goldman Sachs Nifty Exchange Traded Scheme (Gs Nifty Bees)</v>
      </c>
    </row>
    <row r="1497" spans="13:13">
      <c r="M1497" t="str">
        <f>'Nav2'!A1477</f>
        <v>Goldman Sachs Nifty Junior Exchange Traded Scheme (Gs Junior Bees)</v>
      </c>
    </row>
    <row r="1498" spans="13:13">
      <c r="M1498" t="str">
        <f>'Nav2'!A1478</f>
        <v>Goldman Sachs Psu Bank Exchange Traded Scheme (Gs Psu Bank Bees)</v>
      </c>
    </row>
    <row r="1499" spans="13:13">
      <c r="M1499" t="str">
        <f>'Nav2'!A1479</f>
        <v>Goldman Sachs Short Term Fund Â€“ Direct Plan - Dividend Reinvestment Option Â€“ Weekly Frequency</v>
      </c>
    </row>
    <row r="1500" spans="13:13">
      <c r="M1500" t="str">
        <f>'Nav2'!A1480</f>
        <v>Goldman Sachs Short Term Fund Â€“ Direct Plan - Growth Option</v>
      </c>
    </row>
    <row r="1501" spans="13:13">
      <c r="M1501" t="str">
        <f>'Nav2'!A1481</f>
        <v>Goldman Sachs Short Term Fund Â€“ Dividend Reinvestment Option Â€“ Daily Frequency</v>
      </c>
    </row>
    <row r="1502" spans="13:13">
      <c r="M1502" t="str">
        <f>'Nav2'!A1482</f>
        <v>Goldman Sachs Short Term Fund Â€“ Dividend Reinvestment Option Â€“ Weekly Frequency</v>
      </c>
    </row>
    <row r="1503" spans="13:13">
      <c r="M1503" t="str">
        <f>'Nav2'!A1483</f>
        <v>Goldman Sachs Short Term Fund Â€“ Growth Option</v>
      </c>
    </row>
    <row r="1504" spans="13:13">
      <c r="M1504" t="str">
        <f>'Nav2'!A1484</f>
        <v>Goldman Sachs Short Term Fund Â€“Direct Plan - Dividend Reinvestment Option Â€“ Daily Frequency</v>
      </c>
    </row>
    <row r="1505" spans="13:13">
      <c r="M1505" t="str">
        <f>'Nav2'!A1485</f>
        <v>Hdfc  Long Term Advantage Fund - Dividend Option</v>
      </c>
    </row>
    <row r="1506" spans="13:13">
      <c r="M1506" t="str">
        <f>'Nav2'!A1486</f>
        <v>Hdfc  Long Term Advantage Fund - Growth Option</v>
      </c>
    </row>
    <row r="1507" spans="13:13">
      <c r="M1507" t="str">
        <f>'Nav2'!A1487</f>
        <v>Hdfc Arbitrage Fund -Direct Plan - Growth Option</v>
      </c>
    </row>
    <row r="1508" spans="13:13">
      <c r="M1508" t="str">
        <f>'Nav2'!A1488</f>
        <v>Hdfc Arbitrage Fund Retail Plan Dividend Option</v>
      </c>
    </row>
    <row r="1509" spans="13:13">
      <c r="M1509" t="str">
        <f>'Nav2'!A1489</f>
        <v>Hdfc Arbitrage Fund Retail Plan Growth Option</v>
      </c>
    </row>
    <row r="1510" spans="13:13">
      <c r="M1510" t="str">
        <f>'Nav2'!A1490</f>
        <v>Hdfc Arbitrage Fund Retail Plan Quarterly Dividend Option</v>
      </c>
    </row>
    <row r="1511" spans="13:13">
      <c r="M1511" t="str">
        <f>'Nav2'!A1491</f>
        <v>Hdfc Arbitrage Fund Wholesale Plan Dividend Option</v>
      </c>
    </row>
    <row r="1512" spans="13:13">
      <c r="M1512" t="str">
        <f>'Nav2'!A1492</f>
        <v>Hdfc Arbitrage Fund Wholesale Plan Growth Option</v>
      </c>
    </row>
    <row r="1513" spans="13:13">
      <c r="M1513" t="str">
        <f>'Nav2'!A1493</f>
        <v>Hdfc Arbitrage Fund Wholesale Plan Quarterly Dividend Option</v>
      </c>
    </row>
    <row r="1514" spans="13:13">
      <c r="M1514" t="str">
        <f>'Nav2'!A1494</f>
        <v>Hdfc Arbitrage Fund-Direct Plan - Dividend Quarterly Option</v>
      </c>
    </row>
    <row r="1515" spans="13:13">
      <c r="M1515" t="str">
        <f>'Nav2'!A1495</f>
        <v>Hdfc Balanced Fund - Dividend Option</v>
      </c>
    </row>
    <row r="1516" spans="13:13">
      <c r="M1516" t="str">
        <f>'Nav2'!A1496</f>
        <v>Hdfc Balanced Fund - Growth Option</v>
      </c>
    </row>
    <row r="1517" spans="13:13">
      <c r="M1517" t="str">
        <f>'Nav2'!A1497</f>
        <v>Hdfc Balanced Fund -Direct Plan - Dividend Option</v>
      </c>
    </row>
    <row r="1518" spans="13:13">
      <c r="M1518" t="str">
        <f>'Nav2'!A1498</f>
        <v>Hdfc Balanced Fund -Direct Plan - Growth Option</v>
      </c>
    </row>
    <row r="1519" spans="13:13">
      <c r="M1519" t="str">
        <f>'Nav2'!A1499</f>
        <v>Hdfc Capital Builder Fund - Dividend Option</v>
      </c>
    </row>
    <row r="1520" spans="13:13">
      <c r="M1520" t="str">
        <f>'Nav2'!A1500</f>
        <v>Hdfc Capital Builder Fund - Growth Option</v>
      </c>
    </row>
    <row r="1521" spans="13:13">
      <c r="M1521" t="str">
        <f>'Nav2'!A1501</f>
        <v>Hdfc Capital Builder Fund -Direct Plan - Dividend Option</v>
      </c>
    </row>
    <row r="1522" spans="13:13">
      <c r="M1522" t="str">
        <f>'Nav2'!A1502</f>
        <v>Hdfc Capital Builder Fund -Direct Plan - Growth Option</v>
      </c>
    </row>
    <row r="1523" spans="13:13">
      <c r="M1523" t="str">
        <f>'Nav2'!A1503</f>
        <v>Hdfc Cash Management Fund - Call Plan-Daily Dividend Plan</v>
      </c>
    </row>
    <row r="1524" spans="13:13">
      <c r="M1524" t="str">
        <f>'Nav2'!A1504</f>
        <v>Hdfc Cash Management Fund - Call Plan-Growth Option</v>
      </c>
    </row>
    <row r="1525" spans="13:13">
      <c r="M1525" t="str">
        <f>'Nav2'!A1505</f>
        <v>Hdfc Cash Management Fund - Savings Plan-Daily Dividend Option</v>
      </c>
    </row>
    <row r="1526" spans="13:13">
      <c r="M1526" t="str">
        <f>'Nav2'!A1506</f>
        <v>Hdfc Cash Management Fund - Savings Plan-Growth Option</v>
      </c>
    </row>
    <row r="1527" spans="13:13">
      <c r="M1527" t="str">
        <f>'Nav2'!A1507</f>
        <v>Hdfc Cash Management Fund - Savings Plan-Weekly Dividend Option</v>
      </c>
    </row>
    <row r="1528" spans="13:13">
      <c r="M1528" t="str">
        <f>'Nav2'!A1508</f>
        <v>Hdfc Cash Management Fund Treasury Advantage - Retail Plan Daily Dividend Option</v>
      </c>
    </row>
    <row r="1529" spans="13:13">
      <c r="M1529" t="str">
        <f>'Nav2'!A1509</f>
        <v>Hdfc Cash Management Fund Treasury Advantage - Retail Plan Monthly Dividend Option</v>
      </c>
    </row>
    <row r="1530" spans="13:13">
      <c r="M1530" t="str">
        <f>'Nav2'!A1510</f>
        <v>Hdfc Cash Management Fund Treasury Advantage - Wholesale Plan Daily Dividend Option</v>
      </c>
    </row>
    <row r="1531" spans="13:13">
      <c r="M1531" t="str">
        <f>'Nav2'!A1511</f>
        <v>Hdfc Cash Management Fund Treasury Advantage - Wholesale Plan Growth Option</v>
      </c>
    </row>
    <row r="1532" spans="13:13">
      <c r="M1532" t="str">
        <f>'Nav2'!A1512</f>
        <v>Hdfc Cash Management Fund Treasury Advantage - Wholesale Plan Monthly Dividend Option</v>
      </c>
    </row>
    <row r="1533" spans="13:13">
      <c r="M1533" t="str">
        <f>'Nav2'!A1513</f>
        <v>Hdfc Cash Management Fund Treasury Advantage - Wholesale Plan Weekly Dividend Option</v>
      </c>
    </row>
    <row r="1534" spans="13:13">
      <c r="M1534" t="str">
        <f>'Nav2'!A1514</f>
        <v>Hdfc Cash Management Fund Treasury Advantage -Retail Plan Growth Option</v>
      </c>
    </row>
    <row r="1535" spans="13:13">
      <c r="M1535" t="str">
        <f>'Nav2'!A1515</f>
        <v>Hdfc Cash Management Fund Treasury Advantage -Retail Plan Weekly Dividend Option</v>
      </c>
    </row>
    <row r="1536" spans="13:13">
      <c r="M1536" t="str">
        <f>'Nav2'!A1516</f>
        <v>Hdfc Children Gift Fund-Investment</v>
      </c>
    </row>
    <row r="1537" spans="13:13">
      <c r="M1537" t="str">
        <f>'Nav2'!A1517</f>
        <v>Hdfc Children Gift Fund-Savings</v>
      </c>
    </row>
    <row r="1538" spans="13:13">
      <c r="M1538" t="str">
        <f>'Nav2'!A1518</f>
        <v>Hdfc Childrens Gift Fund Investment Plan-Direct Plan</v>
      </c>
    </row>
    <row r="1539" spans="13:13">
      <c r="M1539" t="str">
        <f>'Nav2'!A1519</f>
        <v>Hdfc Childrens Gift Fund Savings Plan-Direct Plan</v>
      </c>
    </row>
    <row r="1540" spans="13:13">
      <c r="M1540" t="str">
        <f>'Nav2'!A1520</f>
        <v>Hdfc Cm Call Plan -Direct Plan - Daily Dividend Option</v>
      </c>
    </row>
    <row r="1541" spans="13:13">
      <c r="M1541" t="str">
        <f>'Nav2'!A1521</f>
        <v>Hdfc Cm Call Plan -Direct Plan - Growth Option</v>
      </c>
    </row>
    <row r="1542" spans="13:13">
      <c r="M1542" t="str">
        <f>'Nav2'!A1522</f>
        <v>Hdfc Cm Savings -Direct Plan - Daily Dividend Option</v>
      </c>
    </row>
    <row r="1543" spans="13:13">
      <c r="M1543" t="str">
        <f>'Nav2'!A1523</f>
        <v>Hdfc Cm Savings -Direct Plan - Growth Option</v>
      </c>
    </row>
    <row r="1544" spans="13:13">
      <c r="M1544" t="str">
        <f>'Nav2'!A1524</f>
        <v>Hdfc Cm Savings -Direct Plan - Weekly Dividend Option</v>
      </c>
    </row>
    <row r="1545" spans="13:13">
      <c r="M1545" t="str">
        <f>'Nav2'!A1525</f>
        <v>Hdfc Cm Treasury Advantage Plan -Direct Plan - Retail Daily Dividend Option</v>
      </c>
    </row>
    <row r="1546" spans="13:13">
      <c r="M1546" t="str">
        <f>'Nav2'!A1526</f>
        <v>Hdfc Cm Treasury Advantage Plan -Direct Plan - Retail Growth Option</v>
      </c>
    </row>
    <row r="1547" spans="13:13">
      <c r="M1547" t="str">
        <f>'Nav2'!A1527</f>
        <v>Hdfc Cm Treasury Advantage Plan -Direct Plan - Retail Monthly Dividend Option</v>
      </c>
    </row>
    <row r="1548" spans="13:13">
      <c r="M1548" t="str">
        <f>'Nav2'!A1528</f>
        <v>Hdfc Cm Treasury Advantage Plan -Direct Plan - Retail Weekly Dividend Option</v>
      </c>
    </row>
    <row r="1549" spans="13:13">
      <c r="M1549" t="str">
        <f>'Nav2'!A1529</f>
        <v>Hdfc Core &amp; Satellite Fund -Direct Plan - Dividend Option</v>
      </c>
    </row>
    <row r="1550" spans="13:13">
      <c r="M1550" t="str">
        <f>'Nav2'!A1530</f>
        <v>Hdfc Core &amp; Satellite Fund -Direct Plan - Growth Option</v>
      </c>
    </row>
    <row r="1551" spans="13:13">
      <c r="M1551" t="str">
        <f>'Nav2'!A1531</f>
        <v>Hdfc Core And Satellite Fund - Dividend</v>
      </c>
    </row>
    <row r="1552" spans="13:13">
      <c r="M1552" t="str">
        <f>'Nav2'!A1532</f>
        <v>Hdfc Core And Satellite Fund - Growth</v>
      </c>
    </row>
    <row r="1553" spans="13:13">
      <c r="M1553" t="str">
        <f>'Nav2'!A1533</f>
        <v>Hdfc Equity Fund - Dividend Option</v>
      </c>
    </row>
    <row r="1554" spans="13:13">
      <c r="M1554" t="str">
        <f>'Nav2'!A1534</f>
        <v>Hdfc Equity Fund - Growth Option</v>
      </c>
    </row>
    <row r="1555" spans="13:13">
      <c r="M1555" t="str">
        <f>'Nav2'!A1535</f>
        <v>Hdfc Equity Fund -Direct Plan - Dividend Option</v>
      </c>
    </row>
    <row r="1556" spans="13:13">
      <c r="M1556" t="str">
        <f>'Nav2'!A1536</f>
        <v>Hdfc Equity Fund -Direct Plan - Growth Option</v>
      </c>
    </row>
    <row r="1557" spans="13:13">
      <c r="M1557" t="str">
        <f>'Nav2'!A1537</f>
        <v>Hdfc Floating Rate Income Fund Long -Direct Plan - Dividend Option</v>
      </c>
    </row>
    <row r="1558" spans="13:13">
      <c r="M1558" t="str">
        <f>'Nav2'!A1538</f>
        <v>Hdfc Floating Rate Income Fund Long -Direct Plan - Growth Option</v>
      </c>
    </row>
    <row r="1559" spans="13:13">
      <c r="M1559" t="str">
        <f>'Nav2'!A1539</f>
        <v>Hdfc Floating Rate Income Fund Short -Direct Plan - Wholesale Daily Dividend Option</v>
      </c>
    </row>
    <row r="1560" spans="13:13">
      <c r="M1560" t="str">
        <f>'Nav2'!A1540</f>
        <v>Hdfc Floating Rate Income Fund Short -Direct Plan - Wholesale Growth Option</v>
      </c>
    </row>
    <row r="1561" spans="13:13">
      <c r="M1561" t="str">
        <f>'Nav2'!A1541</f>
        <v>Hdfc Floating Rate Income Fund Short -Direct Plan - Wholesale Monthly Dividend Option</v>
      </c>
    </row>
    <row r="1562" spans="13:13">
      <c r="M1562" t="str">
        <f>'Nav2'!A1542</f>
        <v>Hdfc Floating Rate Income Fund Short -Direct Plan - Wholesale Weekly Dividend Option</v>
      </c>
    </row>
    <row r="1563" spans="13:13">
      <c r="M1563" t="str">
        <f>'Nav2'!A1543</f>
        <v>Hdfc Floating Rate Income Fund-Long Term Plan-Dividend</v>
      </c>
    </row>
    <row r="1564" spans="13:13">
      <c r="M1564" t="str">
        <f>'Nav2'!A1544</f>
        <v>Hdfc Floating Rate Income Fund-Long Term Plan-Growth</v>
      </c>
    </row>
    <row r="1565" spans="13:13">
      <c r="M1565" t="str">
        <f>'Nav2'!A1545</f>
        <v>Hdfc Floating Rate Income Fund-Short Term Plan - Retail Option - Dividend - Daily</v>
      </c>
    </row>
    <row r="1566" spans="13:13">
      <c r="M1566" t="str">
        <f>'Nav2'!A1546</f>
        <v>Hdfc Floating Rate Income Fund-Short Term Plan - Retail Option - Dividend - Monthly</v>
      </c>
    </row>
    <row r="1567" spans="13:13">
      <c r="M1567" t="str">
        <f>'Nav2'!A1547</f>
        <v>Hdfc Floating Rate Income Fund-Short Term Plan - Retail Option - Dividend - Weekly</v>
      </c>
    </row>
    <row r="1568" spans="13:13">
      <c r="M1568" t="str">
        <f>'Nav2'!A1548</f>
        <v>Hdfc Floating Rate Income Fund-Short Term Plan - Retail Option - Growth</v>
      </c>
    </row>
    <row r="1569" spans="13:13">
      <c r="M1569" t="str">
        <f>'Nav2'!A1549</f>
        <v>Hdfc Floating Rate Income Fund-Short Term Plan - Wholesale Option - Dividend - Daily</v>
      </c>
    </row>
    <row r="1570" spans="13:13">
      <c r="M1570" t="str">
        <f>'Nav2'!A1550</f>
        <v>Hdfc Floating Rate Income Fund-Short Term Plan - Wholesale Option - Dividend - Monthly</v>
      </c>
    </row>
    <row r="1571" spans="13:13">
      <c r="M1571" t="str">
        <f>'Nav2'!A1551</f>
        <v>Hdfc Floating Rate Income Fund-Short Term Plan - Wholesale Option - Dividend - Weekly</v>
      </c>
    </row>
    <row r="1572" spans="13:13">
      <c r="M1572" t="str">
        <f>'Nav2'!A1552</f>
        <v>Hdfc Floating Rate Income Fund-Short Term Plan - Wholesale Option - Growth</v>
      </c>
    </row>
    <row r="1573" spans="13:13">
      <c r="M1573" t="str">
        <f>'Nav2'!A1553</f>
        <v>Hdfc Focused Large-Cap Fund -Direct Plan - Dividend Option</v>
      </c>
    </row>
    <row r="1574" spans="13:13">
      <c r="M1574" t="str">
        <f>'Nav2'!A1554</f>
        <v>Hdfc Focused Large-Cap Fund -Direct Plan - Growth Option</v>
      </c>
    </row>
    <row r="1575" spans="13:13">
      <c r="M1575" t="str">
        <f>'Nav2'!A1555</f>
        <v>Hdfc Focused Large-Cap Fund-Dividend</v>
      </c>
    </row>
    <row r="1576" spans="13:13">
      <c r="M1576" t="str">
        <f>'Nav2'!A1556</f>
        <v>Hdfc Focused Large-Cap Fund-Growth</v>
      </c>
    </row>
    <row r="1577" spans="13:13">
      <c r="M1577" t="str">
        <f>'Nav2'!A1557</f>
        <v>Hdfc Gilt Fund Long Term Plan -Direct Plan - Dividend Option</v>
      </c>
    </row>
    <row r="1578" spans="13:13">
      <c r="M1578" t="str">
        <f>'Nav2'!A1558</f>
        <v>Hdfc Gilt Fund Long Term Plan -Direct Plan - Growth Option</v>
      </c>
    </row>
    <row r="1579" spans="13:13">
      <c r="M1579" t="str">
        <f>'Nav2'!A1559</f>
        <v>Hdfc Gilt Fund Short Term Plan -Direct Plan - Dividend Option</v>
      </c>
    </row>
    <row r="1580" spans="13:13">
      <c r="M1580" t="str">
        <f>'Nav2'!A1560</f>
        <v>Hdfc Gilt Fund Short Term Plan -Direct Plan - Growth Option</v>
      </c>
    </row>
    <row r="1581" spans="13:13">
      <c r="M1581" t="str">
        <f>'Nav2'!A1561</f>
        <v>Hdfc Gilt Fund-Long Term-Dividend</v>
      </c>
    </row>
    <row r="1582" spans="13:13">
      <c r="M1582" t="str">
        <f>'Nav2'!A1562</f>
        <v>Hdfc Gilt Fund-Long Term-Growth</v>
      </c>
    </row>
    <row r="1583" spans="13:13">
      <c r="M1583" t="str">
        <f>'Nav2'!A1563</f>
        <v>Hdfc Gilt Fund-Short Term-Dividend</v>
      </c>
    </row>
    <row r="1584" spans="13:13">
      <c r="M1584" t="str">
        <f>'Nav2'!A1564</f>
        <v>Hdfc Gilt Fund-Short Term-Growth</v>
      </c>
    </row>
    <row r="1585" spans="13:13">
      <c r="M1585" t="str">
        <f>'Nav2'!A1565</f>
        <v>Hdfc Gold Exchange Traded Fund</v>
      </c>
    </row>
    <row r="1586" spans="13:13">
      <c r="M1586" t="str">
        <f>'Nav2'!A1566</f>
        <v>Hdfc Gold Fund - Growth Option</v>
      </c>
    </row>
    <row r="1587" spans="13:13">
      <c r="M1587" t="str">
        <f>'Nav2'!A1567</f>
        <v>Hdfc Gold Fund-Direct Plan</v>
      </c>
    </row>
    <row r="1588" spans="13:13">
      <c r="M1588" t="str">
        <f>'Nav2'!A1568</f>
        <v>Hdfc Growth Fund - Dividend Option</v>
      </c>
    </row>
    <row r="1589" spans="13:13">
      <c r="M1589" t="str">
        <f>'Nav2'!A1569</f>
        <v>Hdfc Growth Fund - Growth Option</v>
      </c>
    </row>
    <row r="1590" spans="13:13">
      <c r="M1590" t="str">
        <f>'Nav2'!A1570</f>
        <v>Hdfc Growth Fund -Direct Plan - Dividend Option</v>
      </c>
    </row>
    <row r="1591" spans="13:13">
      <c r="M1591" t="str">
        <f>'Nav2'!A1571</f>
        <v>Hdfc Growth Fund -Direct Plan - Growth Option</v>
      </c>
    </row>
    <row r="1592" spans="13:13">
      <c r="M1592" t="str">
        <f>'Nav2'!A1572</f>
        <v>Hdfc Hif Short Term -Direct Plan - Dividend Option</v>
      </c>
    </row>
    <row r="1593" spans="13:13">
      <c r="M1593" t="str">
        <f>'Nav2'!A1573</f>
        <v>Hdfc Hif Short Term -Direct Plan - Growth Option</v>
      </c>
    </row>
    <row r="1594" spans="13:13">
      <c r="M1594" t="str">
        <f>'Nav2'!A1574</f>
        <v>Hdfc High Interest Fund - Dynamic Plan - Half Yearly Dividend Option</v>
      </c>
    </row>
    <row r="1595" spans="13:13">
      <c r="M1595" t="str">
        <f>'Nav2'!A1575</f>
        <v>Hdfc High Interest Fund - Dynamic Plan -Direct Plan - Growth Option</v>
      </c>
    </row>
    <row r="1596" spans="13:13">
      <c r="M1596" t="str">
        <f>'Nav2'!A1576</f>
        <v>Hdfc High Interest Fund - Dynamic Plan -Direct Plan - Half Yearly Dividend Option</v>
      </c>
    </row>
    <row r="1597" spans="13:13">
      <c r="M1597" t="str">
        <f>'Nav2'!A1577</f>
        <v>Hdfc High Interest Fund - Dynamic Plan -Direct Plan - Quarterly Dividend Option</v>
      </c>
    </row>
    <row r="1598" spans="13:13">
      <c r="M1598" t="str">
        <f>'Nav2'!A1578</f>
        <v>Hdfc High Interest Fund - Dynamic Plan -Direct Plan - Yearly Dividend Option</v>
      </c>
    </row>
    <row r="1599" spans="13:13">
      <c r="M1599" t="str">
        <f>'Nav2'!A1579</f>
        <v>Hdfc High Interest Fund - Dynamic Plan -Quarterly Dividend Option</v>
      </c>
    </row>
    <row r="1600" spans="13:13">
      <c r="M1600" t="str">
        <f>'Nav2'!A1580</f>
        <v>Hdfc High Interest Fund - Dynamic Plan -Yearly Dividend Option</v>
      </c>
    </row>
    <row r="1601" spans="13:13">
      <c r="M1601" t="str">
        <f>'Nav2'!A1581</f>
        <v>Hdfc High Interest Fund - Dynamic Plan-Growth Option</v>
      </c>
    </row>
    <row r="1602" spans="13:13">
      <c r="M1602" t="str">
        <f>'Nav2'!A1582</f>
        <v>Hdfc High Interest Fund - Short Term Plan-Dividend Option</v>
      </c>
    </row>
    <row r="1603" spans="13:13">
      <c r="M1603" t="str">
        <f>'Nav2'!A1583</f>
        <v>Hdfc High Interest Fund - Short Term Plan-Growth Option</v>
      </c>
    </row>
    <row r="1604" spans="13:13">
      <c r="M1604" t="str">
        <f>'Nav2'!A1584</f>
        <v>Hdfc Income Fund -Direct Plan - Dividend Option</v>
      </c>
    </row>
    <row r="1605" spans="13:13">
      <c r="M1605" t="str">
        <f>'Nav2'!A1585</f>
        <v>Hdfc Income Fund -Direct Plan - Growth Option</v>
      </c>
    </row>
    <row r="1606" spans="13:13">
      <c r="M1606" t="str">
        <f>'Nav2'!A1586</f>
        <v>Hdfc Income Fund-Dividend</v>
      </c>
    </row>
    <row r="1607" spans="13:13">
      <c r="M1607" t="str">
        <f>'Nav2'!A1587</f>
        <v>Hdfc Income Fund-Growth</v>
      </c>
    </row>
    <row r="1608" spans="13:13">
      <c r="M1608" t="str">
        <f>'Nav2'!A1588</f>
        <v>Hdfc Index Fund Nifty Plan-Direct Plan</v>
      </c>
    </row>
    <row r="1609" spans="13:13">
      <c r="M1609" t="str">
        <f>'Nav2'!A1589</f>
        <v>Hdfc Index Fund Sensex Plan-Direct Plan</v>
      </c>
    </row>
    <row r="1610" spans="13:13">
      <c r="M1610" t="str">
        <f>'Nav2'!A1590</f>
        <v>Hdfc Index Fund Sensex Plus Plan-Direct Plan</v>
      </c>
    </row>
    <row r="1611" spans="13:13">
      <c r="M1611" t="str">
        <f>'Nav2'!A1591</f>
        <v>Hdfc Index Fund-Nifty Plan(Fv Rs 10.326)</v>
      </c>
    </row>
    <row r="1612" spans="13:13">
      <c r="M1612" t="str">
        <f>'Nav2'!A1592</f>
        <v>Hdfc Index Fundsensex Plan( Fv Rs 32.161)</v>
      </c>
    </row>
    <row r="1613" spans="13:13">
      <c r="M1613" t="str">
        <f>'Nav2'!A1593</f>
        <v>Hdfc Index Fund-Sensex Plus( Fv-Rs32.161)</v>
      </c>
    </row>
    <row r="1614" spans="13:13">
      <c r="M1614" t="str">
        <f>'Nav2'!A1594</f>
        <v>Hdfc Infrastructure Fund -Direct Plan - Dividend Option</v>
      </c>
    </row>
    <row r="1615" spans="13:13">
      <c r="M1615" t="str">
        <f>'Nav2'!A1595</f>
        <v>Hdfc Infrastructure Fund -Direct Plan - Growth Option</v>
      </c>
    </row>
    <row r="1616" spans="13:13">
      <c r="M1616" t="str">
        <f>'Nav2'!A1596</f>
        <v>Hdfc Infrastructure Fund-Dividend Option</v>
      </c>
    </row>
    <row r="1617" spans="13:13">
      <c r="M1617" t="str">
        <f>'Nav2'!A1597</f>
        <v>Hdfc Infrastructure Fund-Growth Option</v>
      </c>
    </row>
    <row r="1618" spans="13:13">
      <c r="M1618" t="str">
        <f>'Nav2'!A1598</f>
        <v>Hdfc Liquid Fund -Direct Plan - Daily Dividend Option</v>
      </c>
    </row>
    <row r="1619" spans="13:13">
      <c r="M1619" t="str">
        <f>'Nav2'!A1599</f>
        <v>Hdfc Liquid Fund -Direct Plan - Growth Option</v>
      </c>
    </row>
    <row r="1620" spans="13:13">
      <c r="M1620" t="str">
        <f>'Nav2'!A1600</f>
        <v>Hdfc Liquid Fund -Direct Plan - Monthly Dividend Option</v>
      </c>
    </row>
    <row r="1621" spans="13:13">
      <c r="M1621" t="str">
        <f>'Nav2'!A1601</f>
        <v>Hdfc Liquid Fund -Direct Plan - Weekly Dividend Option</v>
      </c>
    </row>
    <row r="1622" spans="13:13">
      <c r="M1622" t="str">
        <f>'Nav2'!A1602</f>
        <v>Hdfc Liquid Fund-Dividend - Daily</v>
      </c>
    </row>
    <row r="1623" spans="13:13">
      <c r="M1623" t="str">
        <f>'Nav2'!A1603</f>
        <v>Hdfc Liquid Fund-Dividend - Monthly</v>
      </c>
    </row>
    <row r="1624" spans="13:13">
      <c r="M1624" t="str">
        <f>'Nav2'!A1604</f>
        <v>Hdfc Liquid Fund-Dividend - Weekly</v>
      </c>
    </row>
    <row r="1625" spans="13:13">
      <c r="M1625" t="str">
        <f>'Nav2'!A1605</f>
        <v>Hdfc Liquid Fund-Growth</v>
      </c>
    </row>
    <row r="1626" spans="13:13">
      <c r="M1626" t="str">
        <f>'Nav2'!A1606</f>
        <v>Hdfc Liquid Fund-Premium- Growth</v>
      </c>
    </row>
    <row r="1627" spans="13:13">
      <c r="M1627" t="str">
        <f>'Nav2'!A1607</f>
        <v>Hdfc Liquid Fund-Premium Plan - Dividend-Daily</v>
      </c>
    </row>
    <row r="1628" spans="13:13">
      <c r="M1628" t="str">
        <f>'Nav2'!A1608</f>
        <v>Hdfc Liquid Fund-Premium Plan - Dividend-Weekly</v>
      </c>
    </row>
    <row r="1629" spans="13:13">
      <c r="M1629" t="str">
        <f>'Nav2'!A1609</f>
        <v>Hdfc Liquid Fund-Premium Plus- Growth</v>
      </c>
    </row>
    <row r="1630" spans="13:13">
      <c r="M1630" t="str">
        <f>'Nav2'!A1610</f>
        <v>Hdfc Liquid Fund-Premium Plus Plan - Dividend-Weekly</v>
      </c>
    </row>
    <row r="1631" spans="13:13">
      <c r="M1631" t="str">
        <f>'Nav2'!A1611</f>
        <v>Hdfc Long Term Advantage Fund -Direct Plan - Dividend Option</v>
      </c>
    </row>
    <row r="1632" spans="13:13">
      <c r="M1632" t="str">
        <f>'Nav2'!A1612</f>
        <v>Hdfc Long Term Advantage Fund -Direct Plan - Growth Option</v>
      </c>
    </row>
    <row r="1633" spans="13:13">
      <c r="M1633" t="str">
        <f>'Nav2'!A1613</f>
        <v>Hdfc Medium Term Opportunites Fund - Dividend Option</v>
      </c>
    </row>
    <row r="1634" spans="13:13">
      <c r="M1634" t="str">
        <f>'Nav2'!A1614</f>
        <v>Hdfc Medium Term Opportunites Fund - Growth Option</v>
      </c>
    </row>
    <row r="1635" spans="13:13">
      <c r="M1635" t="str">
        <f>'Nav2'!A1615</f>
        <v>Hdfc Medium Term Opportunities Fund -Direct Plan - Dividend Option</v>
      </c>
    </row>
    <row r="1636" spans="13:13">
      <c r="M1636" t="str">
        <f>'Nav2'!A1616</f>
        <v>Hdfc Medium Term Opportunities Fund -Direct Plan - Growth Option</v>
      </c>
    </row>
    <row r="1637" spans="13:13">
      <c r="M1637" t="str">
        <f>'Nav2'!A1617</f>
        <v>Hdfc Mf Mip Ltp -Direct Plan - Growth Option</v>
      </c>
    </row>
    <row r="1638" spans="13:13">
      <c r="M1638" t="str">
        <f>'Nav2'!A1618</f>
        <v>Hdfc Mf Mip Ltp -Direct Plan - Monthly Dividend Option</v>
      </c>
    </row>
    <row r="1639" spans="13:13">
      <c r="M1639" t="str">
        <f>'Nav2'!A1619</f>
        <v>Hdfc Mf Mip Ltp -Direct Plan - Quarterly Dividend Option</v>
      </c>
    </row>
    <row r="1640" spans="13:13">
      <c r="M1640" t="str">
        <f>'Nav2'!A1620</f>
        <v>Hdfc Mf Mip Stp -Direct Plan - Growth Option</v>
      </c>
    </row>
    <row r="1641" spans="13:13">
      <c r="M1641" t="str">
        <f>'Nav2'!A1621</f>
        <v>Hdfc Mf Mip Stp -Direct Plan - Monthly Dividend Option</v>
      </c>
    </row>
    <row r="1642" spans="13:13">
      <c r="M1642" t="str">
        <f>'Nav2'!A1622</f>
        <v>Hdfc Mf Mip Stp-Direct Plan - Quarterly Dividend Option</v>
      </c>
    </row>
    <row r="1643" spans="13:13">
      <c r="M1643" t="str">
        <f>'Nav2'!A1623</f>
        <v>Hdfc Mf Monthly Income Plan-Long Term Plan-Growth Option</v>
      </c>
    </row>
    <row r="1644" spans="13:13">
      <c r="M1644" t="str">
        <f>'Nav2'!A1624</f>
        <v>Hdfc Mf Monthly Income Plan-Long Term Plan-Monthly Dividend Option</v>
      </c>
    </row>
    <row r="1645" spans="13:13">
      <c r="M1645" t="str">
        <f>'Nav2'!A1625</f>
        <v>Hdfc Mf Monthly Income Plan-Long Term Plan-Quarterly Dividend Option</v>
      </c>
    </row>
    <row r="1646" spans="13:13">
      <c r="M1646" t="str">
        <f>'Nav2'!A1626</f>
        <v>Hdfc Mf Monthly Income Plan-Short Term Plan-Growth Option</v>
      </c>
    </row>
    <row r="1647" spans="13:13">
      <c r="M1647" t="str">
        <f>'Nav2'!A1627</f>
        <v>Hdfc Mf Monthly Income Plan-Short Term Plan-Monthly Dividend Option</v>
      </c>
    </row>
    <row r="1648" spans="13:13">
      <c r="M1648" t="str">
        <f>'Nav2'!A1628</f>
        <v>Hdfc Mf Monthly Income Plan-Short Term Plan-Quarterly Dividend Option</v>
      </c>
    </row>
    <row r="1649" spans="13:13">
      <c r="M1649" t="str">
        <f>'Nav2'!A1629</f>
        <v>Hdfc Mid Cap Opportunities Fund -Direct Plan - Dividend Option</v>
      </c>
    </row>
    <row r="1650" spans="13:13">
      <c r="M1650" t="str">
        <f>'Nav2'!A1630</f>
        <v>Hdfc Mid Cap Opportunities Fund -Direct Plan - Growth Option</v>
      </c>
    </row>
    <row r="1651" spans="13:13">
      <c r="M1651" t="str">
        <f>'Nav2'!A1631</f>
        <v>Hdfc Mid-Cap Opportunities Fund - Dividend Option</v>
      </c>
    </row>
    <row r="1652" spans="13:13">
      <c r="M1652" t="str">
        <f>'Nav2'!A1632</f>
        <v>Hdfc Mid-Cap Opportunities Fund - Growth Option</v>
      </c>
    </row>
    <row r="1653" spans="13:13">
      <c r="M1653" t="str">
        <f>'Nav2'!A1633</f>
        <v>Hdfc Multiple Yield Fund - Plan 2005-Dividend</v>
      </c>
    </row>
    <row r="1654" spans="13:13">
      <c r="M1654" t="str">
        <f>'Nav2'!A1634</f>
        <v>Hdfc Multiple Yield Fund - Plan 2005-Growth</v>
      </c>
    </row>
    <row r="1655" spans="13:13">
      <c r="M1655" t="str">
        <f>'Nav2'!A1635</f>
        <v>Hdfc Multiple Yield Fund -Direct Plan - Dividend Option</v>
      </c>
    </row>
    <row r="1656" spans="13:13">
      <c r="M1656" t="str">
        <f>'Nav2'!A1636</f>
        <v>Hdfc Multiple Yield Fund -Direct Plan - Growth Option</v>
      </c>
    </row>
    <row r="1657" spans="13:13">
      <c r="M1657" t="str">
        <f>'Nav2'!A1637</f>
        <v>Hdfc Multiple Yield Fund Plan 2005-Direct Plan - Dividend Option</v>
      </c>
    </row>
    <row r="1658" spans="13:13">
      <c r="M1658" t="str">
        <f>'Nav2'!A1638</f>
        <v>Hdfc Multiple Yield Fund Plan 2005-Direct Plan - Growth Option</v>
      </c>
    </row>
    <row r="1659" spans="13:13">
      <c r="M1659" t="str">
        <f>'Nav2'!A1639</f>
        <v>Hdfc Multiple Yield-Hdfc Multiple Yield - Dividend</v>
      </c>
    </row>
    <row r="1660" spans="13:13">
      <c r="M1660" t="str">
        <f>'Nav2'!A1640</f>
        <v>Hdfc Multiple Yield-Hdfc Multiple Yield - Growth</v>
      </c>
    </row>
    <row r="1661" spans="13:13">
      <c r="M1661" t="str">
        <f>'Nav2'!A1641</f>
        <v>Hdfc Premier Multicap -Direct Plan - Dividend Option</v>
      </c>
    </row>
    <row r="1662" spans="13:13">
      <c r="M1662" t="str">
        <f>'Nav2'!A1642</f>
        <v>Hdfc Premier Multicap -Direct Plan - Growth Option</v>
      </c>
    </row>
    <row r="1663" spans="13:13">
      <c r="M1663" t="str">
        <f>'Nav2'!A1643</f>
        <v>Hdfc Premier Multi-Cap Fund-Dividend</v>
      </c>
    </row>
    <row r="1664" spans="13:13">
      <c r="M1664" t="str">
        <f>'Nav2'!A1644</f>
        <v>Hdfc Premier Multi-Cap Fund-Growth</v>
      </c>
    </row>
    <row r="1665" spans="13:13">
      <c r="M1665" t="str">
        <f>'Nav2'!A1645</f>
        <v>Hdfc Prudence Fund - Dividend Option</v>
      </c>
    </row>
    <row r="1666" spans="13:13">
      <c r="M1666" t="str">
        <f>'Nav2'!A1646</f>
        <v>Hdfc Prudence Fund - Growth Option</v>
      </c>
    </row>
    <row r="1667" spans="13:13">
      <c r="M1667" t="str">
        <f>'Nav2'!A1647</f>
        <v>Hdfc Prudence Fund -Direct Plan - Dividend Option</v>
      </c>
    </row>
    <row r="1668" spans="13:13">
      <c r="M1668" t="str">
        <f>'Nav2'!A1648</f>
        <v>Hdfc Prudence Fund -Direct Plan - Growth Option</v>
      </c>
    </row>
    <row r="1669" spans="13:13">
      <c r="M1669" t="str">
        <f>'Nav2'!A1649</f>
        <v>Hdfc Short Term Opportunities Fund - Dividend Option</v>
      </c>
    </row>
    <row r="1670" spans="13:13">
      <c r="M1670" t="str">
        <f>'Nav2'!A1650</f>
        <v>Hdfc Short Term Opportunities Fund - Growth Option</v>
      </c>
    </row>
    <row r="1671" spans="13:13">
      <c r="M1671" t="str">
        <f>'Nav2'!A1651</f>
        <v>Hdfc Short Term Opportunities Fund -Direct Plan - Dividend Option</v>
      </c>
    </row>
    <row r="1672" spans="13:13">
      <c r="M1672" t="str">
        <f>'Nav2'!A1652</f>
        <v>Hdfc Short Term Opportunities Fund -Direct Plan - Growth Option</v>
      </c>
    </row>
    <row r="1673" spans="13:13">
      <c r="M1673" t="str">
        <f>'Nav2'!A1653</f>
        <v>Hdfc Short Term Plan -Direct Plan - Dividend Option</v>
      </c>
    </row>
    <row r="1674" spans="13:13">
      <c r="M1674" t="str">
        <f>'Nav2'!A1654</f>
        <v>Hdfc Short Term Plan -Direct Plan - Growth Option</v>
      </c>
    </row>
    <row r="1675" spans="13:13">
      <c r="M1675" t="str">
        <f>'Nav2'!A1655</f>
        <v>Hdfc Short Term Plan-Dividend</v>
      </c>
    </row>
    <row r="1676" spans="13:13">
      <c r="M1676" t="str">
        <f>'Nav2'!A1656</f>
        <v>Hdfc Short Term Plan-Growth</v>
      </c>
    </row>
    <row r="1677" spans="13:13">
      <c r="M1677" t="str">
        <f>'Nav2'!A1657</f>
        <v>Hdfc Taxsaver -Direct Plan - Dividend Option</v>
      </c>
    </row>
    <row r="1678" spans="13:13">
      <c r="M1678" t="str">
        <f>'Nav2'!A1658</f>
        <v>Hdfc Taxsaver -Direct Plan - Growth Option</v>
      </c>
    </row>
    <row r="1679" spans="13:13">
      <c r="M1679" t="str">
        <f>'Nav2'!A1659</f>
        <v>Hdfc Taxsaver-Dividend Plan</v>
      </c>
    </row>
    <row r="1680" spans="13:13">
      <c r="M1680" t="str">
        <f>'Nav2'!A1660</f>
        <v>Hdfc Taxsaver-Growth Plan</v>
      </c>
    </row>
    <row r="1681" spans="13:13">
      <c r="M1681" t="str">
        <f>'Nav2'!A1661</f>
        <v>Hdfc Top 200 Fund - Dividend Option</v>
      </c>
    </row>
    <row r="1682" spans="13:13">
      <c r="M1682" t="str">
        <f>'Nav2'!A1662</f>
        <v>Hdfc Top 200 Fund - Growth Option</v>
      </c>
    </row>
    <row r="1683" spans="13:13">
      <c r="M1683" t="str">
        <f>'Nav2'!A1663</f>
        <v>Hdfc Top 200 Fund -Direct Plan - Dividend Option</v>
      </c>
    </row>
    <row r="1684" spans="13:13">
      <c r="M1684" t="str">
        <f>'Nav2'!A1664</f>
        <v>Hdfc Top 200 Fund -Direct Plan - Growth Option</v>
      </c>
    </row>
    <row r="1685" spans="13:13">
      <c r="M1685" t="str">
        <f>'Nav2'!A1665</f>
        <v>Hsbc - Emerging Market Fund - Dividend Direct</v>
      </c>
    </row>
    <row r="1686" spans="13:13">
      <c r="M1686" t="str">
        <f>'Nav2'!A1666</f>
        <v>Hsbc - Emerging Market Fund - Growth Direct</v>
      </c>
    </row>
    <row r="1687" spans="13:13">
      <c r="M1687" t="str">
        <f>'Nav2'!A1667</f>
        <v>Hsbc - Small Cap Fund - Dividend Direct</v>
      </c>
    </row>
    <row r="1688" spans="13:13">
      <c r="M1688" t="str">
        <f>'Nav2'!A1668</f>
        <v>Hsbc - Small Cap Fund - Growth Direct</v>
      </c>
    </row>
    <row r="1689" spans="13:13">
      <c r="M1689" t="str">
        <f>'Nav2'!A1669</f>
        <v>Hsbc Brazil Fund - Dividend Direct</v>
      </c>
    </row>
    <row r="1690" spans="13:13">
      <c r="M1690" t="str">
        <f>'Nav2'!A1670</f>
        <v>Hsbc Brazil Fund - Growth Direct</v>
      </c>
    </row>
    <row r="1691" spans="13:13">
      <c r="M1691" t="str">
        <f>'Nav2'!A1671</f>
        <v>Hsbc Brazil Fund-Dividend</v>
      </c>
    </row>
    <row r="1692" spans="13:13">
      <c r="M1692" t="str">
        <f>'Nav2'!A1672</f>
        <v>Hsbc Brazil Fund-Growth</v>
      </c>
    </row>
    <row r="1693" spans="13:13">
      <c r="M1693" t="str">
        <f>'Nav2'!A1673</f>
        <v>Hsbc Cash Fund -  Growth</v>
      </c>
    </row>
    <row r="1694" spans="13:13">
      <c r="M1694" t="str">
        <f>'Nav2'!A1674</f>
        <v>Hsbc Cash Fund -  Growth Direct</v>
      </c>
    </row>
    <row r="1695" spans="13:13">
      <c r="M1695" t="str">
        <f>'Nav2'!A1675</f>
        <v>Hsbc Cash Fund - Daily Dividend</v>
      </c>
    </row>
    <row r="1696" spans="13:13">
      <c r="M1696" t="str">
        <f>'Nav2'!A1676</f>
        <v>Hsbc Cash Fund - Daily Dividend Direct</v>
      </c>
    </row>
    <row r="1697" spans="13:13">
      <c r="M1697" t="str">
        <f>'Nav2'!A1677</f>
        <v>Hsbc Cash Fund - Dividend - Daily</v>
      </c>
    </row>
    <row r="1698" spans="13:13">
      <c r="M1698" t="str">
        <f>'Nav2'!A1678</f>
        <v>Hsbc Cash Fund - Dividend - Monthly</v>
      </c>
    </row>
    <row r="1699" spans="13:13">
      <c r="M1699" t="str">
        <f>'Nav2'!A1679</f>
        <v>Hsbc Cash Fund - Dividend - Weekly</v>
      </c>
    </row>
    <row r="1700" spans="13:13">
      <c r="M1700" t="str">
        <f>'Nav2'!A1680</f>
        <v>Hsbc Cash Fund - Growth</v>
      </c>
    </row>
    <row r="1701" spans="13:13">
      <c r="M1701" t="str">
        <f>'Nav2'!A1681</f>
        <v>Hsbc Cash Fund - Inst. - Dividend - Daily</v>
      </c>
    </row>
    <row r="1702" spans="13:13">
      <c r="M1702" t="str">
        <f>'Nav2'!A1682</f>
        <v>Hsbc Cash Fund - Inst. - Dividend - Monthly</v>
      </c>
    </row>
    <row r="1703" spans="13:13">
      <c r="M1703" t="str">
        <f>'Nav2'!A1683</f>
        <v>Hsbc Cash Fund - Inst. - Dividend - Weekly</v>
      </c>
    </row>
    <row r="1704" spans="13:13">
      <c r="M1704" t="str">
        <f>'Nav2'!A1684</f>
        <v>Hsbc Cash Fund - Inst. - Growth</v>
      </c>
    </row>
    <row r="1705" spans="13:13">
      <c r="M1705" t="str">
        <f>'Nav2'!A1685</f>
        <v>Hsbc Cash Fund - Institutional Plan - Growth</v>
      </c>
    </row>
    <row r="1706" spans="13:13">
      <c r="M1706" t="str">
        <f>'Nav2'!A1686</f>
        <v>Hsbc Cash Fund - Monthly Dividend</v>
      </c>
    </row>
    <row r="1707" spans="13:13">
      <c r="M1707" t="str">
        <f>'Nav2'!A1687</f>
        <v>Hsbc Cash Fund - Monthly Dividend Direct</v>
      </c>
    </row>
    <row r="1708" spans="13:13">
      <c r="M1708" t="str">
        <f>'Nav2'!A1688</f>
        <v>Hsbc Cash Fund - Regular - Dividend - Daily</v>
      </c>
    </row>
    <row r="1709" spans="13:13">
      <c r="M1709" t="str">
        <f>'Nav2'!A1689</f>
        <v>Hsbc Cash Fund - Regular - Dividend - Weekly</v>
      </c>
    </row>
    <row r="1710" spans="13:13">
      <c r="M1710" t="str">
        <f>'Nav2'!A1690</f>
        <v>Hsbc Cash Fund - Regular - Growth</v>
      </c>
    </row>
    <row r="1711" spans="13:13">
      <c r="M1711" t="str">
        <f>'Nav2'!A1691</f>
        <v>Hsbc Cash Fund - Regular - Weekly Dividend</v>
      </c>
    </row>
    <row r="1712" spans="13:13">
      <c r="M1712" t="str">
        <f>'Nav2'!A1692</f>
        <v>Hsbc Cash Fund - Regular- Dividend</v>
      </c>
    </row>
    <row r="1713" spans="13:13">
      <c r="M1713" t="str">
        <f>'Nav2'!A1693</f>
        <v>Hsbc Cash Fund - Weekly Dividend</v>
      </c>
    </row>
    <row r="1714" spans="13:13">
      <c r="M1714" t="str">
        <f>'Nav2'!A1694</f>
        <v>Hsbc Cash Fund - Weekly Dividend Direct</v>
      </c>
    </row>
    <row r="1715" spans="13:13">
      <c r="M1715" t="str">
        <f>'Nav2'!A1695</f>
        <v>Hsbc Cash Fund-Institutional Plan - Daily Dividend</v>
      </c>
    </row>
    <row r="1716" spans="13:13">
      <c r="M1716" t="str">
        <f>'Nav2'!A1696</f>
        <v>Hsbc Cash Fund-Institutional Plan - Monthly Dividend</v>
      </c>
    </row>
    <row r="1717" spans="13:13">
      <c r="M1717" t="str">
        <f>'Nav2'!A1697</f>
        <v>Hsbc Cash Fund-Institutional Plan - Weekly Dividend</v>
      </c>
    </row>
    <row r="1718" spans="13:13">
      <c r="M1718" t="str">
        <f>'Nav2'!A1698</f>
        <v>Hsbc Cash Fund-Regular-Growth</v>
      </c>
    </row>
    <row r="1719" spans="13:13">
      <c r="M1719" t="str">
        <f>'Nav2'!A1699</f>
        <v>Hsbc Dynamic Fund - Dividend</v>
      </c>
    </row>
    <row r="1720" spans="13:13">
      <c r="M1720" t="str">
        <f>'Nav2'!A1700</f>
        <v>Hsbc Dynamic Fund - Growth</v>
      </c>
    </row>
    <row r="1721" spans="13:13">
      <c r="M1721" t="str">
        <f>'Nav2'!A1701</f>
        <v>Hsbc Dynamic Fund-Dividend Direct</v>
      </c>
    </row>
    <row r="1722" spans="13:13">
      <c r="M1722" t="str">
        <f>'Nav2'!A1702</f>
        <v>Hsbc Dynamic Fund-Growth Direct</v>
      </c>
    </row>
    <row r="1723" spans="13:13">
      <c r="M1723" t="str">
        <f>'Nav2'!A1703</f>
        <v>Hsbc Emerging Markets Fund - Dividend</v>
      </c>
    </row>
    <row r="1724" spans="13:13">
      <c r="M1724" t="str">
        <f>'Nav2'!A1704</f>
        <v>Hsbc Emerging Markets Fund - Growth</v>
      </c>
    </row>
    <row r="1725" spans="13:13">
      <c r="M1725" t="str">
        <f>'Nav2'!A1705</f>
        <v>Hsbc Equity Fund - Dividend</v>
      </c>
    </row>
    <row r="1726" spans="13:13">
      <c r="M1726" t="str">
        <f>'Nav2'!A1706</f>
        <v>Hsbc Equity Fund - Dividend Irect</v>
      </c>
    </row>
    <row r="1727" spans="13:13">
      <c r="M1727" t="str">
        <f>'Nav2'!A1707</f>
        <v>Hsbc Equity Fund - Growth</v>
      </c>
    </row>
    <row r="1728" spans="13:13">
      <c r="M1728" t="str">
        <f>'Nav2'!A1708</f>
        <v>Hsbc Equity Fund - Growth Direct</v>
      </c>
    </row>
    <row r="1729" spans="13:13">
      <c r="M1729" t="str">
        <f>'Nav2'!A1709</f>
        <v>Hsbc Flexi Debt Fund - Fortnightly Dividend Direct</v>
      </c>
    </row>
    <row r="1730" spans="13:13">
      <c r="M1730" t="str">
        <f>'Nav2'!A1710</f>
        <v>Hsbc Flexi Debt Fund - Growth Direct</v>
      </c>
    </row>
    <row r="1731" spans="13:13">
      <c r="M1731" t="str">
        <f>'Nav2'!A1711</f>
        <v>Hsbc Flexi Debt Fund - Half Yearly Dividend</v>
      </c>
    </row>
    <row r="1732" spans="13:13">
      <c r="M1732" t="str">
        <f>'Nav2'!A1712</f>
        <v>Hsbc Flexi Debt Fund - Half-Yearly Dividend Direct</v>
      </c>
    </row>
    <row r="1733" spans="13:13">
      <c r="M1733" t="str">
        <f>'Nav2'!A1713</f>
        <v>Hsbc Flexi Debt Fund - Monthly Dividend Direct</v>
      </c>
    </row>
    <row r="1734" spans="13:13">
      <c r="M1734" t="str">
        <f>'Nav2'!A1714</f>
        <v>Hsbc Flexi Debt Fund - Quarterly Dividend</v>
      </c>
    </row>
    <row r="1735" spans="13:13">
      <c r="M1735" t="str">
        <f>'Nav2'!A1715</f>
        <v>Hsbc Flexi Debt Fund - Quarterly Dividend Direct</v>
      </c>
    </row>
    <row r="1736" spans="13:13">
      <c r="M1736" t="str">
        <f>'Nav2'!A1716</f>
        <v>Hsbc Flexi Debt Fund - Regular - Half Yearly Dividend</v>
      </c>
    </row>
    <row r="1737" spans="13:13">
      <c r="M1737" t="str">
        <f>'Nav2'!A1717</f>
        <v>Hsbc Flexi Debt Fund-Fortnightly Dividend</v>
      </c>
    </row>
    <row r="1738" spans="13:13">
      <c r="M1738" t="str">
        <f>'Nav2'!A1718</f>
        <v>Hsbc Flexi Debt Fund-Growth</v>
      </c>
    </row>
    <row r="1739" spans="13:13">
      <c r="M1739" t="str">
        <f>'Nav2'!A1719</f>
        <v>Hsbc Flexi Debt Fund-Monthly Dividend</v>
      </c>
    </row>
    <row r="1740" spans="13:13">
      <c r="M1740" t="str">
        <f>'Nav2'!A1720</f>
        <v>Hsbc Flexi Debt Fund-Reg.Growth</v>
      </c>
    </row>
    <row r="1741" spans="13:13">
      <c r="M1741" t="str">
        <f>'Nav2'!A1721</f>
        <v>Hsbc Flexi Debt Fund-Reg.Monthly Dividend</v>
      </c>
    </row>
    <row r="1742" spans="13:13">
      <c r="M1742" t="str">
        <f>'Nav2'!A1722</f>
        <v>Hsbc Flexi Debt Fund-Regular. Fortnightly Dividend</v>
      </c>
    </row>
    <row r="1743" spans="13:13">
      <c r="M1743" t="str">
        <f>'Nav2'!A1723</f>
        <v>Hsbc Flexi Debt Fund-Regular. Quarterly Dividend</v>
      </c>
    </row>
    <row r="1744" spans="13:13">
      <c r="M1744" t="str">
        <f>'Nav2'!A1724</f>
        <v>Hsbc Floating Rate - Long Term Plan - Weekly Dividend Direct</v>
      </c>
    </row>
    <row r="1745" spans="13:13">
      <c r="M1745" t="str">
        <f>'Nav2'!A1725</f>
        <v>Hsbc Floating Rate Fund - Long Term - Dividend - Fortnightly</v>
      </c>
    </row>
    <row r="1746" spans="13:13">
      <c r="M1746" t="str">
        <f>'Nav2'!A1726</f>
        <v>Hsbc Floating Rate Fund - Long Term - Dividend - Monthly</v>
      </c>
    </row>
    <row r="1747" spans="13:13">
      <c r="M1747" t="str">
        <f>'Nav2'!A1727</f>
        <v>Hsbc Floating Rate Fund - Long Term - Dividend - Weekly</v>
      </c>
    </row>
    <row r="1748" spans="13:13">
      <c r="M1748" t="str">
        <f>'Nav2'!A1728</f>
        <v>Hsbc Floating Rate Fund - Long Term - Growth</v>
      </c>
    </row>
    <row r="1749" spans="13:13">
      <c r="M1749" t="str">
        <f>'Nav2'!A1729</f>
        <v>Hsbc Floating Rate Fund - Long Term - Regular - Dividend - Monthly</v>
      </c>
    </row>
    <row r="1750" spans="13:13">
      <c r="M1750" t="str">
        <f>'Nav2'!A1730</f>
        <v>Hsbc Floating Rate Fund - Long Term - Regular - Dividend - Weekly</v>
      </c>
    </row>
    <row r="1751" spans="13:13">
      <c r="M1751" t="str">
        <f>'Nav2'!A1731</f>
        <v>Hsbc Floating Rate Fund - Long Term - Regular - Growth</v>
      </c>
    </row>
    <row r="1752" spans="13:13">
      <c r="M1752" t="str">
        <f>'Nav2'!A1732</f>
        <v>Hsbc Floating Rate Fund - Long Term -Dividend -Daily</v>
      </c>
    </row>
    <row r="1753" spans="13:13">
      <c r="M1753" t="str">
        <f>'Nav2'!A1733</f>
        <v>Hsbc Floating Rate Fund - Long Term Plan - Fortnightly  Dividend Direct</v>
      </c>
    </row>
    <row r="1754" spans="13:13">
      <c r="M1754" t="str">
        <f>'Nav2'!A1734</f>
        <v>Hsbc Floating Rate Fund - Long Term Plan - Growth Direct</v>
      </c>
    </row>
    <row r="1755" spans="13:13">
      <c r="M1755" t="str">
        <f>'Nav2'!A1735</f>
        <v>Hsbc Floating Rate Fund - Long Term Plan - Monthly Dividend Direct</v>
      </c>
    </row>
    <row r="1756" spans="13:13">
      <c r="M1756" t="str">
        <f>'Nav2'!A1736</f>
        <v>Hsbc Floating Rate Fund - Short Term - Inst. - Dividend - Daily</v>
      </c>
    </row>
    <row r="1757" spans="13:13">
      <c r="M1757" t="str">
        <f>'Nav2'!A1737</f>
        <v>Hsbc Floating Rate Fund - Short Term - Inst. - Dividend - Monthly</v>
      </c>
    </row>
    <row r="1758" spans="13:13">
      <c r="M1758" t="str">
        <f>'Nav2'!A1738</f>
        <v>Hsbc Floating Rate Fund - Short Term - Inst. - Dividend - Weekly</v>
      </c>
    </row>
    <row r="1759" spans="13:13">
      <c r="M1759" t="str">
        <f>'Nav2'!A1739</f>
        <v>Hsbc Floating Rate Fund - Short Term - Inst. - Growth</v>
      </c>
    </row>
    <row r="1760" spans="13:13">
      <c r="M1760" t="str">
        <f>'Nav2'!A1740</f>
        <v>Hsbc Floating Rate Fund - Short Term - Inst. Plus - Dividend - Daily</v>
      </c>
    </row>
    <row r="1761" spans="13:13">
      <c r="M1761" t="str">
        <f>'Nav2'!A1741</f>
        <v>Hsbc Floating Rate Fund - Short Term - Inst. Plus - Dividend - Monthly</v>
      </c>
    </row>
    <row r="1762" spans="13:13">
      <c r="M1762" t="str">
        <f>'Nav2'!A1742</f>
        <v>Hsbc Floating Rate Fund - Short Term - Inst. Plus - Dividend - Weekly</v>
      </c>
    </row>
    <row r="1763" spans="13:13">
      <c r="M1763" t="str">
        <f>'Nav2'!A1743</f>
        <v>Hsbc Floating Rate Fund - Short Term - Inst. Plus - Growth</v>
      </c>
    </row>
    <row r="1764" spans="13:13">
      <c r="M1764" t="str">
        <f>'Nav2'!A1744</f>
        <v>Hsbc Floating Rate Fund - Short Term - Regular - Dividend - Daily</v>
      </c>
    </row>
    <row r="1765" spans="13:13">
      <c r="M1765" t="str">
        <f>'Nav2'!A1745</f>
        <v>Hsbc Floating Rate Fund - Short Term - Regular - Dividend - Weekly</v>
      </c>
    </row>
    <row r="1766" spans="13:13">
      <c r="M1766" t="str">
        <f>'Nav2'!A1746</f>
        <v>Hsbc Floating Rate Fund - Short Term - Regular - Growth</v>
      </c>
    </row>
    <row r="1767" spans="13:13">
      <c r="M1767" t="str">
        <f>'Nav2'!A1747</f>
        <v>Hsbc Gilt Fund  - Dividend</v>
      </c>
    </row>
    <row r="1768" spans="13:13">
      <c r="M1768" t="str">
        <f>'Nav2'!A1748</f>
        <v>Hsbc Gilt Fund  - Growth</v>
      </c>
    </row>
    <row r="1769" spans="13:13">
      <c r="M1769" t="str">
        <f>'Nav2'!A1749</f>
        <v>Hsbc Gilt Fund - Dividend - Weekly</v>
      </c>
    </row>
    <row r="1770" spans="13:13">
      <c r="M1770" t="str">
        <f>'Nav2'!A1750</f>
        <v>Hsbc Gilt Fund - Growth Direct</v>
      </c>
    </row>
    <row r="1771" spans="13:13">
      <c r="M1771" t="str">
        <f>'Nav2'!A1751</f>
        <v>Hsbc Gilt Fund - Monthly Dividend Direct</v>
      </c>
    </row>
    <row r="1772" spans="13:13">
      <c r="M1772" t="str">
        <f>'Nav2'!A1752</f>
        <v>Hsbc Gilt Fund - Weekly Dividend Direct</v>
      </c>
    </row>
    <row r="1773" spans="13:13">
      <c r="M1773" t="str">
        <f>'Nav2'!A1753</f>
        <v>Hsbc Income Fund - Investment - Dividend</v>
      </c>
    </row>
    <row r="1774" spans="13:13">
      <c r="M1774" t="str">
        <f>'Nav2'!A1754</f>
        <v>Hsbc Income Fund - Investment - Growth</v>
      </c>
    </row>
    <row r="1775" spans="13:13">
      <c r="M1775" t="str">
        <f>'Nav2'!A1755</f>
        <v>Hsbc Income Fund - Investment - Inst. - Dividend</v>
      </c>
    </row>
    <row r="1776" spans="13:13">
      <c r="M1776" t="str">
        <f>'Nav2'!A1756</f>
        <v>Hsbc Income Fund - Investment - Inst. - Growth</v>
      </c>
    </row>
    <row r="1777" spans="13:13">
      <c r="M1777" t="str">
        <f>'Nav2'!A1757</f>
        <v>Hsbc Income Fund - Investment Plan - Growth Direct</v>
      </c>
    </row>
    <row r="1778" spans="13:13">
      <c r="M1778" t="str">
        <f>'Nav2'!A1758</f>
        <v>Hsbc Income Fund - Short Term - Dividend</v>
      </c>
    </row>
    <row r="1779" spans="13:13">
      <c r="M1779" t="str">
        <f>'Nav2'!A1759</f>
        <v>Hsbc Income Fund - Short Term - Dividend - Weekly</v>
      </c>
    </row>
    <row r="1780" spans="13:13">
      <c r="M1780" t="str">
        <f>'Nav2'!A1760</f>
        <v>Hsbc Income Fund - Short Term - Growth</v>
      </c>
    </row>
    <row r="1781" spans="13:13">
      <c r="M1781" t="str">
        <f>'Nav2'!A1761</f>
        <v>Hsbc Income Fund - Short Term - Inst. - Dividend</v>
      </c>
    </row>
    <row r="1782" spans="13:13">
      <c r="M1782" t="str">
        <f>'Nav2'!A1762</f>
        <v>Hsbc Income Fund - Short Term - Inst. - Dividend - Weekly</v>
      </c>
    </row>
    <row r="1783" spans="13:13">
      <c r="M1783" t="str">
        <f>'Nav2'!A1763</f>
        <v>Hsbc Income Fund - Short Term - Inst. - Growth</v>
      </c>
    </row>
    <row r="1784" spans="13:13">
      <c r="M1784" t="str">
        <f>'Nav2'!A1764</f>
        <v>Hsbc Income Fund - Short Term - Inst. Plus - Growth</v>
      </c>
    </row>
    <row r="1785" spans="13:13">
      <c r="M1785" t="str">
        <f>'Nav2'!A1765</f>
        <v>Hsbc Income Fund - Short Term - Inst. Plus - Monthly Dividend</v>
      </c>
    </row>
    <row r="1786" spans="13:13">
      <c r="M1786" t="str">
        <f>'Nav2'!A1766</f>
        <v>Hsbc Income Fund - Short Term - Inst. Plus - Weekly Dividend</v>
      </c>
    </row>
    <row r="1787" spans="13:13">
      <c r="M1787" t="str">
        <f>'Nav2'!A1767</f>
        <v>Hsbc Income Fund - Short Term Plan - Dividend Direct</v>
      </c>
    </row>
    <row r="1788" spans="13:13">
      <c r="M1788" t="str">
        <f>'Nav2'!A1768</f>
        <v>Hsbc Income Fund - Short Term Plan - Growth Direct</v>
      </c>
    </row>
    <row r="1789" spans="13:13">
      <c r="M1789" t="str">
        <f>'Nav2'!A1769</f>
        <v>Hsbc Income Fund-Stp  -Weekly Dividend Direct</v>
      </c>
    </row>
    <row r="1790" spans="13:13">
      <c r="M1790" t="str">
        <f>'Nav2'!A1770</f>
        <v>Hsbc India Opportunities Fund - Dividend</v>
      </c>
    </row>
    <row r="1791" spans="13:13">
      <c r="M1791" t="str">
        <f>'Nav2'!A1771</f>
        <v>Hsbc India Opportunities Fund - Dividend Direct</v>
      </c>
    </row>
    <row r="1792" spans="13:13">
      <c r="M1792" t="str">
        <f>'Nav2'!A1772</f>
        <v>Hsbc India Opportunities Fund - Growth</v>
      </c>
    </row>
    <row r="1793" spans="13:13">
      <c r="M1793" t="str">
        <f>'Nav2'!A1773</f>
        <v>Hsbc India Opportunities Fund - Growth Direct</v>
      </c>
    </row>
    <row r="1794" spans="13:13">
      <c r="M1794" t="str">
        <f>'Nav2'!A1774</f>
        <v>Hsbc Midcap Equity Fund - Dividend</v>
      </c>
    </row>
    <row r="1795" spans="13:13">
      <c r="M1795" t="str">
        <f>'Nav2'!A1775</f>
        <v>Hsbc Midcap Equity Fund - Dividend Direct</v>
      </c>
    </row>
    <row r="1796" spans="13:13">
      <c r="M1796" t="str">
        <f>'Nav2'!A1776</f>
        <v>Hsbc Midcap Equity Fund - Growth</v>
      </c>
    </row>
    <row r="1797" spans="13:13">
      <c r="M1797" t="str">
        <f>'Nav2'!A1777</f>
        <v>Hsbc Midcap Equity Fund - Growth Direct</v>
      </c>
    </row>
    <row r="1798" spans="13:13">
      <c r="M1798" t="str">
        <f>'Nav2'!A1778</f>
        <v>Hsbc Mip - Regular -  Dividend - Monthly</v>
      </c>
    </row>
    <row r="1799" spans="13:13">
      <c r="M1799" t="str">
        <f>'Nav2'!A1779</f>
        <v>Hsbc Mip - Regular - Dividend - Quarterly</v>
      </c>
    </row>
    <row r="1800" spans="13:13">
      <c r="M1800" t="str">
        <f>'Nav2'!A1780</f>
        <v>Hsbc Mip - Regular - Growth</v>
      </c>
    </row>
    <row r="1801" spans="13:13">
      <c r="M1801" t="str">
        <f>'Nav2'!A1781</f>
        <v>Hsbc Mip - Savings -  Dividend - Quarterly</v>
      </c>
    </row>
    <row r="1802" spans="13:13">
      <c r="M1802" t="str">
        <f>'Nav2'!A1782</f>
        <v>Hsbc Mip - Savings - Dividend - Monthly</v>
      </c>
    </row>
    <row r="1803" spans="13:13">
      <c r="M1803" t="str">
        <f>'Nav2'!A1783</f>
        <v>Hsbc Mip - Savings - Growth</v>
      </c>
    </row>
    <row r="1804" spans="13:13">
      <c r="M1804" t="str">
        <f>'Nav2'!A1784</f>
        <v>Hsbc Mip-Regular Plan-Growth Direct</v>
      </c>
    </row>
    <row r="1805" spans="13:13">
      <c r="M1805" t="str">
        <f>'Nav2'!A1785</f>
        <v>Hsbc Mip-Savings Plan-Growth Direct</v>
      </c>
    </row>
    <row r="1806" spans="13:13">
      <c r="M1806" t="str">
        <f>'Nav2'!A1786</f>
        <v>Hsbc Mip-Savings Plan-Monthly Dividend Direct</v>
      </c>
    </row>
    <row r="1807" spans="13:13">
      <c r="M1807" t="str">
        <f>'Nav2'!A1787</f>
        <v>Hsbc Mip-Savings Plan-Quarterly Dividend Direct</v>
      </c>
    </row>
    <row r="1808" spans="13:13">
      <c r="M1808" t="str">
        <f>'Nav2'!A1788</f>
        <v>Hsbc Progressive Themes Fund - Dividend Direct</v>
      </c>
    </row>
    <row r="1809" spans="13:13">
      <c r="M1809" t="str">
        <f>'Nav2'!A1789</f>
        <v>Hsbc Progressive Themes Fund - Growth</v>
      </c>
    </row>
    <row r="1810" spans="13:13">
      <c r="M1810" t="str">
        <f>'Nav2'!A1790</f>
        <v>Hsbc Progressive Themes Fund - Growth Direct</v>
      </c>
    </row>
    <row r="1811" spans="13:13">
      <c r="M1811" t="str">
        <f>'Nav2'!A1791</f>
        <v>Hsbc Progressive Themes Fund- Dividend</v>
      </c>
    </row>
    <row r="1812" spans="13:13">
      <c r="M1812" t="str">
        <f>'Nav2'!A1792</f>
        <v>Hsbc Small Cap Fund - Dividend</v>
      </c>
    </row>
    <row r="1813" spans="13:13">
      <c r="M1813" t="str">
        <f>'Nav2'!A1793</f>
        <v>Hsbc Small Cap Fund - Growth</v>
      </c>
    </row>
    <row r="1814" spans="13:13">
      <c r="M1814" t="str">
        <f>'Nav2'!A1794</f>
        <v>Hsbc Tax Saver Equity Fund - Dividend</v>
      </c>
    </row>
    <row r="1815" spans="13:13">
      <c r="M1815" t="str">
        <f>'Nav2'!A1795</f>
        <v>Hsbc Tax Saver Equity Fund - Dividend Direct</v>
      </c>
    </row>
    <row r="1816" spans="13:13">
      <c r="M1816" t="str">
        <f>'Nav2'!A1796</f>
        <v>Hsbc Tax Saver Equity Fund - Growth</v>
      </c>
    </row>
    <row r="1817" spans="13:13">
      <c r="M1817" t="str">
        <f>'Nav2'!A1797</f>
        <v>Hsbc Tax Saver Equity Fund - Growth Direct</v>
      </c>
    </row>
    <row r="1818" spans="13:13">
      <c r="M1818" t="str">
        <f>'Nav2'!A1798</f>
        <v>Hsbc Ultra Short Term Bond Fund  - Dividend - Monthly</v>
      </c>
    </row>
    <row r="1819" spans="13:13">
      <c r="M1819" t="str">
        <f>'Nav2'!A1799</f>
        <v>Hsbc Ultra Short Term Bond Fund  - Growth</v>
      </c>
    </row>
    <row r="1820" spans="13:13">
      <c r="M1820" t="str">
        <f>'Nav2'!A1800</f>
        <v>Hsbc Ultra Short Term Bond Fund  - Inst. Plus - Dividend - Daily</v>
      </c>
    </row>
    <row r="1821" spans="13:13">
      <c r="M1821" t="str">
        <f>'Nav2'!A1801</f>
        <v>Hsbc Ultra Short Term Bond Fund  - Regular -  Dividend - Weekly</v>
      </c>
    </row>
    <row r="1822" spans="13:13">
      <c r="M1822" t="str">
        <f>'Nav2'!A1802</f>
        <v>Hsbc Ultra Short Term Bond Fund  - Regular - Dividend - Daily</v>
      </c>
    </row>
    <row r="1823" spans="13:13">
      <c r="M1823" t="str">
        <f>'Nav2'!A1803</f>
        <v>Hsbc Ultra Short Term Bond Fund  - Regular - Growth</v>
      </c>
    </row>
    <row r="1824" spans="13:13">
      <c r="M1824" t="str">
        <f>'Nav2'!A1804</f>
        <v>Hsbc Ultra Short Term Bond Fund - Daily Dividend Direct</v>
      </c>
    </row>
    <row r="1825" spans="13:13">
      <c r="M1825" t="str">
        <f>'Nav2'!A1805</f>
        <v>Hsbc Ultra Short Term Bond Fund - Dividend - Daily</v>
      </c>
    </row>
    <row r="1826" spans="13:13">
      <c r="M1826" t="str">
        <f>'Nav2'!A1806</f>
        <v>Hsbc Ultra Short Term Bond Fund - Growth Direct</v>
      </c>
    </row>
    <row r="1827" spans="13:13">
      <c r="M1827" t="str">
        <f>'Nav2'!A1807</f>
        <v>Hsbc Ultra Short Term Bond Fund - Inst. Plus -  Dividend - Monthly</v>
      </c>
    </row>
    <row r="1828" spans="13:13">
      <c r="M1828" t="str">
        <f>'Nav2'!A1808</f>
        <v>Hsbc Ultra Short Term Bond Fund - Inst. Plus - Growth</v>
      </c>
    </row>
    <row r="1829" spans="13:13">
      <c r="M1829" t="str">
        <f>'Nav2'!A1809</f>
        <v>Hsbc Ultra Short Term Bond Fund - Instutional Plus-Dividend - Weekly</v>
      </c>
    </row>
    <row r="1830" spans="13:13">
      <c r="M1830" t="str">
        <f>'Nav2'!A1810</f>
        <v>Hsbc Ultra Short Term Bond Fund - Weekly Dividend Direct</v>
      </c>
    </row>
    <row r="1831" spans="13:13">
      <c r="M1831" t="str">
        <f>'Nav2'!A1811</f>
        <v>Hsbc Ultra Short Term Bond Fund- Dividend - Weekly</v>
      </c>
    </row>
    <row r="1832" spans="13:13">
      <c r="M1832" t="str">
        <f>'Nav2'!A1812</f>
        <v>Hsbc Unique Opportunities Fund - Dividend</v>
      </c>
    </row>
    <row r="1833" spans="13:13">
      <c r="M1833" t="str">
        <f>'Nav2'!A1813</f>
        <v>Hsbc Unique Opportunities Fund - Growth</v>
      </c>
    </row>
    <row r="1834" spans="13:13">
      <c r="M1834" t="str">
        <f>'Nav2'!A1814</f>
        <v>Hsbc Unique Opportunities Fund-Dividend Direct</v>
      </c>
    </row>
    <row r="1835" spans="13:13">
      <c r="M1835" t="str">
        <f>'Nav2'!A1815</f>
        <v>Hsbc Unique Opportunities Fund-Growth Direct</v>
      </c>
    </row>
    <row r="1836" spans="13:13">
      <c r="M1836" t="str">
        <f>'Nav2'!A1816</f>
        <v>Icici Prudential Advisor Series - Moderate Plan Dividend-Nri Option</v>
      </c>
    </row>
    <row r="1837" spans="13:13">
      <c r="M1837" t="str">
        <f>'Nav2'!A1817</f>
        <v>Icici Prudential Aggressive - Direct Plan -  Dividend</v>
      </c>
    </row>
    <row r="1838" spans="13:13">
      <c r="M1838" t="str">
        <f>'Nav2'!A1818</f>
        <v>Icici Prudential Aggressive - Direct Plan -  Growth</v>
      </c>
    </row>
    <row r="1839" spans="13:13">
      <c r="M1839" t="str">
        <f>'Nav2'!A1819</f>
        <v>Icici Prudential Aggressive - Regular Plan -  Dividend</v>
      </c>
    </row>
    <row r="1840" spans="13:13">
      <c r="M1840" t="str">
        <f>'Nav2'!A1820</f>
        <v>Icici Prudential Aggressive - Regular Plan -  Growth</v>
      </c>
    </row>
    <row r="1841" spans="13:13">
      <c r="M1841" t="str">
        <f>'Nav2'!A1821</f>
        <v>Icici Prudential Balanced Fund - Direct Plan -  Dividend</v>
      </c>
    </row>
    <row r="1842" spans="13:13">
      <c r="M1842" t="str">
        <f>'Nav2'!A1822</f>
        <v>Icici Prudential Balanced Fund - Direct Plan -  Growth</v>
      </c>
    </row>
    <row r="1843" spans="13:13">
      <c r="M1843" t="str">
        <f>'Nav2'!A1823</f>
        <v>Icici Prudential Balanced Fund - Regular Plan -  Dividend</v>
      </c>
    </row>
    <row r="1844" spans="13:13">
      <c r="M1844" t="str">
        <f>'Nav2'!A1824</f>
        <v>Icici Prudential Balanced Fund - Regular Plan -  Growth</v>
      </c>
    </row>
    <row r="1845" spans="13:13">
      <c r="M1845" t="str">
        <f>'Nav2'!A1825</f>
        <v>Icici Prudential Banking And Financial Services Fund - Direct Plan -  Dividend</v>
      </c>
    </row>
    <row r="1846" spans="13:13">
      <c r="M1846" t="str">
        <f>'Nav2'!A1826</f>
        <v>Icici Prudential Banking And Financial Services Fund - Direct Plan -  Growth</v>
      </c>
    </row>
    <row r="1847" spans="13:13">
      <c r="M1847" t="str">
        <f>'Nav2'!A1827</f>
        <v>Icici Prudential Banking And Financial Services Fund - Regular Plan -  Dividend</v>
      </c>
    </row>
    <row r="1848" spans="13:13">
      <c r="M1848" t="str">
        <f>'Nav2'!A1828</f>
        <v>Icici Prudential Banking And Financial Services Fund - Regular Plan -  Growth</v>
      </c>
    </row>
    <row r="1849" spans="13:13">
      <c r="M1849" t="str">
        <f>'Nav2'!A1829</f>
        <v>Icici Prudential Banking And Psu Debt Fund - Direct Plan -  Daily Dividend</v>
      </c>
    </row>
    <row r="1850" spans="13:13">
      <c r="M1850" t="str">
        <f>'Nav2'!A1830</f>
        <v>Icici Prudential Banking And Psu Debt Fund - Direct Plan -  Growth</v>
      </c>
    </row>
    <row r="1851" spans="13:13">
      <c r="M1851" t="str">
        <f>'Nav2'!A1831</f>
        <v>Icici Prudential Banking And Psu Debt Fund - Direct Plan -  Quarterly Dividend</v>
      </c>
    </row>
    <row r="1852" spans="13:13">
      <c r="M1852" t="str">
        <f>'Nav2'!A1832</f>
        <v>Icici Prudential Banking And Psu Debt Fund - Direct Plan -  Weekly Dividend</v>
      </c>
    </row>
    <row r="1853" spans="13:13">
      <c r="M1853" t="str">
        <f>'Nav2'!A1833</f>
        <v>Icici Prudential Banking And Psu Debt Fund - Regular Plan -  Daily Dividend</v>
      </c>
    </row>
    <row r="1854" spans="13:13">
      <c r="M1854" t="str">
        <f>'Nav2'!A1834</f>
        <v>Icici Prudential Banking And Psu Debt Fund - Regular Plan -  Weekly Dividend</v>
      </c>
    </row>
    <row r="1855" spans="13:13">
      <c r="M1855" t="str">
        <f>'Nav2'!A1835</f>
        <v>Icici Prudential Banking And Psu Debt Fund - Regular Plan - Quarterly Dividend</v>
      </c>
    </row>
    <row r="1856" spans="13:13">
      <c r="M1856" t="str">
        <f>'Nav2'!A1836</f>
        <v>Icici Prudential Banking And Psu Debt Fund - Regular Plan-Growth</v>
      </c>
    </row>
    <row r="1857" spans="13:13">
      <c r="M1857" t="str">
        <f>'Nav2'!A1837</f>
        <v>Icici Prudential Banking And Psu Debt Fund Premium Daily Dividend</v>
      </c>
    </row>
    <row r="1858" spans="13:13">
      <c r="M1858" t="str">
        <f>'Nav2'!A1838</f>
        <v>Icici Prudential Banking And Psu Debt Fund Premium Growth</v>
      </c>
    </row>
    <row r="1859" spans="13:13">
      <c r="M1859" t="str">
        <f>'Nav2'!A1839</f>
        <v>Icici Prudential Banking And Psu Debt Fund Premium Weekly Dividend</v>
      </c>
    </row>
    <row r="1860" spans="13:13">
      <c r="M1860" t="str">
        <f>'Nav2'!A1840</f>
        <v>Icici Prudential Banking And Psu Debt Fund Retail Daily Dividend</v>
      </c>
    </row>
    <row r="1861" spans="13:13">
      <c r="M1861" t="str">
        <f>'Nav2'!A1841</f>
        <v>Icici Prudential Banking And Psu Debt Fund Retail Growth</v>
      </c>
    </row>
    <row r="1862" spans="13:13">
      <c r="M1862" t="str">
        <f>'Nav2'!A1842</f>
        <v>Icici Prudential Banking And Psu Debt Fund Retail Quarterly Dividend</v>
      </c>
    </row>
    <row r="1863" spans="13:13">
      <c r="M1863" t="str">
        <f>'Nav2'!A1843</f>
        <v>Icici Prudential Banking And Psu Debt Fund Retail Weekly Dividend</v>
      </c>
    </row>
    <row r="1864" spans="13:13">
      <c r="M1864" t="str">
        <f>'Nav2'!A1844</f>
        <v>Icici Prudential Blended Plan A - Regular Plan -  Dividend</v>
      </c>
    </row>
    <row r="1865" spans="13:13">
      <c r="M1865" t="str">
        <f>'Nav2'!A1845</f>
        <v>Icici Prudential Blended Plan A - Regular Plan -  Growth</v>
      </c>
    </row>
    <row r="1866" spans="13:13">
      <c r="M1866" t="str">
        <f>'Nav2'!A1846</f>
        <v>Icici Prudential Blended Plan A-Direct Plan -  Dividend</v>
      </c>
    </row>
    <row r="1867" spans="13:13">
      <c r="M1867" t="str">
        <f>'Nav2'!A1847</f>
        <v>Icici Prudential Blended Plan A-Direct Plan -  Growth</v>
      </c>
    </row>
    <row r="1868" spans="13:13">
      <c r="M1868" t="str">
        <f>'Nav2'!A1848</f>
        <v>Icici Prudential Blended Plan B - Direct Plan -  Dividend Option - I</v>
      </c>
    </row>
    <row r="1869" spans="13:13">
      <c r="M1869" t="str">
        <f>'Nav2'!A1849</f>
        <v>Icici Prudential Blended Plan B - Direct Plan -  Growth Option - I</v>
      </c>
    </row>
    <row r="1870" spans="13:13">
      <c r="M1870" t="str">
        <f>'Nav2'!A1850</f>
        <v>Icici Prudential Blended Plan B - Direct Plan -  Monthly Dividend Option - I</v>
      </c>
    </row>
    <row r="1871" spans="13:13">
      <c r="M1871" t="str">
        <f>'Nav2'!A1851</f>
        <v>Icici Prudential Blended Plan B - Direct Plan - Quarterly Dividend Option - I</v>
      </c>
    </row>
    <row r="1872" spans="13:13">
      <c r="M1872" t="str">
        <f>'Nav2'!A1852</f>
        <v>Icici Prudential Blended Plan B - Regular Plan -  Daily Dividend Option - I</v>
      </c>
    </row>
    <row r="1873" spans="13:13">
      <c r="M1873" t="str">
        <f>'Nav2'!A1853</f>
        <v>Icici Prudential Blended Plan B - Regular Plan -  Dividend Option - I</v>
      </c>
    </row>
    <row r="1874" spans="13:13">
      <c r="M1874" t="str">
        <f>'Nav2'!A1854</f>
        <v>Icici Prudential Blended Plan B - Regular Plan -  Growth Option - I</v>
      </c>
    </row>
    <row r="1875" spans="13:13">
      <c r="M1875" t="str">
        <f>'Nav2'!A1855</f>
        <v>Icici Prudential Blended Plan B - Regular Plan -  Monthly Dividend Option - I</v>
      </c>
    </row>
    <row r="1876" spans="13:13">
      <c r="M1876" t="str">
        <f>'Nav2'!A1856</f>
        <v>Icici Prudential Blended Plan B Institutional Daily Dividend Option - Ii</v>
      </c>
    </row>
    <row r="1877" spans="13:13">
      <c r="M1877" t="str">
        <f>'Nav2'!A1857</f>
        <v>Icici Prudential Blended Plan B Institutional Dividend Option - Ii</v>
      </c>
    </row>
    <row r="1878" spans="13:13">
      <c r="M1878" t="str">
        <f>'Nav2'!A1858</f>
        <v>Icici Prudential Blended Plan B Institutional Growth Option - Ii</v>
      </c>
    </row>
    <row r="1879" spans="13:13">
      <c r="M1879" t="str">
        <f>'Nav2'!A1859</f>
        <v>Icici Prudential Blended Plan B Institutional Monthly Dividend Option - Ii</v>
      </c>
    </row>
    <row r="1880" spans="13:13">
      <c r="M1880" t="str">
        <f>'Nav2'!A1860</f>
        <v>Icici Prudential Blended Plan B-Direct Plan -  Daily Dividend Option - I</v>
      </c>
    </row>
    <row r="1881" spans="13:13">
      <c r="M1881" t="str">
        <f>'Nav2'!A1861</f>
        <v>Icici Prudential Cautious - Direct Plan -  Growth</v>
      </c>
    </row>
    <row r="1882" spans="13:13">
      <c r="M1882" t="str">
        <f>'Nav2'!A1862</f>
        <v>Icici Prudential Cautious - Regular Plan -  Dividend</v>
      </c>
    </row>
    <row r="1883" spans="13:13">
      <c r="M1883" t="str">
        <f>'Nav2'!A1863</f>
        <v>Icici Prudential Cautious - Regular Plan -  Growth</v>
      </c>
    </row>
    <row r="1884" spans="13:13">
      <c r="M1884" t="str">
        <f>'Nav2'!A1864</f>
        <v>Icici Prudential Child Care Plan Gift - Direct Plan</v>
      </c>
    </row>
    <row r="1885" spans="13:13">
      <c r="M1885" t="str">
        <f>'Nav2'!A1865</f>
        <v>Icici Prudential Child Care Plan Gift - Regular Plan</v>
      </c>
    </row>
    <row r="1886" spans="13:13">
      <c r="M1886" t="str">
        <f>'Nav2'!A1866</f>
        <v>Icici Prudential Child Care Plan Study - Direct Plan</v>
      </c>
    </row>
    <row r="1887" spans="13:13">
      <c r="M1887" t="str">
        <f>'Nav2'!A1867</f>
        <v>Icici Prudential Child Care Plan Study - Regular Plan</v>
      </c>
    </row>
    <row r="1888" spans="13:13">
      <c r="M1888" t="str">
        <f>'Nav2'!A1868</f>
        <v>Icici Prudential Cnx 100 Etf</v>
      </c>
    </row>
    <row r="1889" spans="13:13">
      <c r="M1889" t="str">
        <f>'Nav2'!A1869</f>
        <v>Icici Prudential Corporate Bond Fund - Direct Plan -  Growth</v>
      </c>
    </row>
    <row r="1890" spans="13:13">
      <c r="M1890" t="str">
        <f>'Nav2'!A1870</f>
        <v>Icici Prudential Corporate Bond Fund - Direct Plan -  Half Yearly Dividend</v>
      </c>
    </row>
    <row r="1891" spans="13:13">
      <c r="M1891" t="str">
        <f>'Nav2'!A1871</f>
        <v>Icici Prudential Corporate Bond Fund - Direct Plan -  Quarterly Dividend</v>
      </c>
    </row>
    <row r="1892" spans="13:13">
      <c r="M1892" t="str">
        <f>'Nav2'!A1872</f>
        <v>Icici Prudential Corporate Bond Fund - Regular Plan -  Half Yearly Dividend</v>
      </c>
    </row>
    <row r="1893" spans="13:13">
      <c r="M1893" t="str">
        <f>'Nav2'!A1873</f>
        <v>Icici Prudential Corporate Bond Fund - Regular Plan -  Quarterly Dividend</v>
      </c>
    </row>
    <row r="1894" spans="13:13">
      <c r="M1894" t="str">
        <f>'Nav2'!A1874</f>
        <v>Icici Prudential Corporate Bond Fund Plan A - Weekly Dividend</v>
      </c>
    </row>
    <row r="1895" spans="13:13">
      <c r="M1895" t="str">
        <f>'Nav2'!A1875</f>
        <v>Icici Prudential Corporate Bond Fund Plan B - Half Yearly Dividend</v>
      </c>
    </row>
    <row r="1896" spans="13:13">
      <c r="M1896" t="str">
        <f>'Nav2'!A1876</f>
        <v>Icici Prudential Corporate Bond Fund Plan B - Quarterly Dividend</v>
      </c>
    </row>
    <row r="1897" spans="13:13">
      <c r="M1897" t="str">
        <f>'Nav2'!A1877</f>
        <v>Icici Prudential Corporate Bond Fund Plan C - Quarterly Dividend</v>
      </c>
    </row>
    <row r="1898" spans="13:13">
      <c r="M1898" t="str">
        <f>'Nav2'!A1878</f>
        <v>Icici Prudential Corporate Bond Fund Plan C - Weekly Dividend</v>
      </c>
    </row>
    <row r="1899" spans="13:13">
      <c r="M1899" t="str">
        <f>'Nav2'!A1879</f>
        <v>Icici Prudential Corporate Bond Fund-Plan B-Dividend</v>
      </c>
    </row>
    <row r="1900" spans="13:13">
      <c r="M1900" t="str">
        <f>'Nav2'!A1880</f>
        <v>Icici Prudential Corporate Bond Fund-Plan B-Growth</v>
      </c>
    </row>
    <row r="1901" spans="13:13">
      <c r="M1901" t="str">
        <f>'Nav2'!A1881</f>
        <v>Icici Prudential Corporate Bond Fund-Plan B-Weekly Dividend</v>
      </c>
    </row>
    <row r="1902" spans="13:13">
      <c r="M1902" t="str">
        <f>'Nav2'!A1882</f>
        <v>Icici Prudential Corporate Bond Fund-Plan C-Dividend</v>
      </c>
    </row>
    <row r="1903" spans="13:13">
      <c r="M1903" t="str">
        <f>'Nav2'!A1883</f>
        <v>Icici Prudential Corporate Bond Fund-Plan C-Growth</v>
      </c>
    </row>
    <row r="1904" spans="13:13">
      <c r="M1904" t="str">
        <f>'Nav2'!A1884</f>
        <v>Icici Prudential Corporate Bond Fund-Plan-Dividend</v>
      </c>
    </row>
    <row r="1905" spans="13:13">
      <c r="M1905" t="str">
        <f>'Nav2'!A1885</f>
        <v>Icici Prudential Discovery Fund - Direct Plan -  Dividend</v>
      </c>
    </row>
    <row r="1906" spans="13:13">
      <c r="M1906" t="str">
        <f>'Nav2'!A1886</f>
        <v>Icici Prudential Discovery Fund - Direct Plan -  Growth</v>
      </c>
    </row>
    <row r="1907" spans="13:13">
      <c r="M1907" t="str">
        <f>'Nav2'!A1887</f>
        <v>Icici Prudential Discovery Fund - Institutional Option - I - Growth</v>
      </c>
    </row>
    <row r="1908" spans="13:13">
      <c r="M1908" t="str">
        <f>'Nav2'!A1888</f>
        <v>Icici Prudential Discovery Fund - Regular Plan -  Dividend</v>
      </c>
    </row>
    <row r="1909" spans="13:13">
      <c r="M1909" t="str">
        <f>'Nav2'!A1889</f>
        <v>Icici Prudential Discovery Fund - Regular Plan -  Growth</v>
      </c>
    </row>
    <row r="1910" spans="13:13">
      <c r="M1910" t="str">
        <f>'Nav2'!A1890</f>
        <v>Icici Prudential Dynamic - Direct Plan -  Dividend</v>
      </c>
    </row>
    <row r="1911" spans="13:13">
      <c r="M1911" t="str">
        <f>'Nav2'!A1891</f>
        <v>Icici Prudential Dynamic - Direct Plan -  Growth</v>
      </c>
    </row>
    <row r="1912" spans="13:13">
      <c r="M1912" t="str">
        <f>'Nav2'!A1892</f>
        <v>Icici Prudential Dynamic - Regular Plan -  Dividend</v>
      </c>
    </row>
    <row r="1913" spans="13:13">
      <c r="M1913" t="str">
        <f>'Nav2'!A1893</f>
        <v>Icici Prudential Dynamic - Regular Plan -  Growth</v>
      </c>
    </row>
    <row r="1914" spans="13:13">
      <c r="M1914" t="str">
        <f>'Nav2'!A1894</f>
        <v>Icici Prudential Dynamic Bond Fund - Direct Plan -  Daily Dividend</v>
      </c>
    </row>
    <row r="1915" spans="13:13">
      <c r="M1915" t="str">
        <f>'Nav2'!A1895</f>
        <v>Icici Prudential Dynamic Bond Fund - Direct Plan -  Growth</v>
      </c>
    </row>
    <row r="1916" spans="13:13">
      <c r="M1916" t="str">
        <f>'Nav2'!A1896</f>
        <v>Icici Prudential Dynamic Bond Fund - Direct Plan -  Half Yearly Dividend</v>
      </c>
    </row>
    <row r="1917" spans="13:13">
      <c r="M1917" t="str">
        <f>'Nav2'!A1897</f>
        <v>Icici Prudential Dynamic Bond Fund - Direct Plan -  Monthly Dividend</v>
      </c>
    </row>
    <row r="1918" spans="13:13">
      <c r="M1918" t="str">
        <f>'Nav2'!A1898</f>
        <v>Icici Prudential Dynamic Bond Fund - Direct Plan - Quarterly Dividend</v>
      </c>
    </row>
    <row r="1919" spans="13:13">
      <c r="M1919" t="str">
        <f>'Nav2'!A1899</f>
        <v>Icici Prudential Dynamic Bond Fund - Premium Growth</v>
      </c>
    </row>
    <row r="1920" spans="13:13">
      <c r="M1920" t="str">
        <f>'Nav2'!A1900</f>
        <v>Icici Prudential Dynamic Bond Fund - Premium Half Yearly Dividend</v>
      </c>
    </row>
    <row r="1921" spans="13:13">
      <c r="M1921" t="str">
        <f>'Nav2'!A1901</f>
        <v>Icici Prudential Dynamic Bond Fund - Premium Monthly Dividend</v>
      </c>
    </row>
    <row r="1922" spans="13:13">
      <c r="M1922" t="str">
        <f>'Nav2'!A1902</f>
        <v>Icici Prudential Dynamic Bond Fund - Premium Plus Growth</v>
      </c>
    </row>
    <row r="1923" spans="13:13">
      <c r="M1923" t="str">
        <f>'Nav2'!A1903</f>
        <v>Icici Prudential Dynamic Bond Fund - Premium Plus Half Yearly Dividend</v>
      </c>
    </row>
    <row r="1924" spans="13:13">
      <c r="M1924" t="str">
        <f>'Nav2'!A1904</f>
        <v>Icici Prudential Dynamic Bond Fund - Premium Plus Monthly Dividend</v>
      </c>
    </row>
    <row r="1925" spans="13:13">
      <c r="M1925" t="str">
        <f>'Nav2'!A1905</f>
        <v>Icici Prudential Dynamic Bond Fund - Premium Plus Quarterly Dividend</v>
      </c>
    </row>
    <row r="1926" spans="13:13">
      <c r="M1926" t="str">
        <f>'Nav2'!A1906</f>
        <v>Icici Prudential Dynamic Bond Fund - Premium Quarterly Dividend</v>
      </c>
    </row>
    <row r="1927" spans="13:13">
      <c r="M1927" t="str">
        <f>'Nav2'!A1907</f>
        <v>Icici Prudential Dynamic Bond Fund - Regular Plan -  Daily Dividend</v>
      </c>
    </row>
    <row r="1928" spans="13:13">
      <c r="M1928" t="str">
        <f>'Nav2'!A1908</f>
        <v>Icici Prudential Dynamic Bond Fund - Regular Plan -  Growth</v>
      </c>
    </row>
    <row r="1929" spans="13:13">
      <c r="M1929" t="str">
        <f>'Nav2'!A1909</f>
        <v>Icici Prudential Dynamic Bond Fund - Regular Plan -  Half Yearly Dividend</v>
      </c>
    </row>
    <row r="1930" spans="13:13">
      <c r="M1930" t="str">
        <f>'Nav2'!A1910</f>
        <v>Icici Prudential Dynamic Bond Fund - Regular Plan -  Monthly Dividend</v>
      </c>
    </row>
    <row r="1931" spans="13:13">
      <c r="M1931" t="str">
        <f>'Nav2'!A1911</f>
        <v>Icici Prudential Dynamic Bond Fund - Regular Plan - Bonus</v>
      </c>
    </row>
    <row r="1932" spans="13:13">
      <c r="M1932" t="str">
        <f>'Nav2'!A1912</f>
        <v>Icici Prudential Dynamic Bond Fund - Regular Plan - Quarterly Dividend</v>
      </c>
    </row>
    <row r="1933" spans="13:13">
      <c r="M1933" t="str">
        <f>'Nav2'!A1913</f>
        <v>Icici Prudential Dynamic Bond Fund Premium Daily Dividend</v>
      </c>
    </row>
    <row r="1934" spans="13:13">
      <c r="M1934" t="str">
        <f>'Nav2'!A1914</f>
        <v>Icici Prudential Dynamic Bond Fund Premium Plus Daily Dividend</v>
      </c>
    </row>
    <row r="1935" spans="13:13">
      <c r="M1935" t="str">
        <f>'Nav2'!A1915</f>
        <v>Icici Prudential Dynamic Plan- Institutional Dividend Option</v>
      </c>
    </row>
    <row r="1936" spans="13:13">
      <c r="M1936" t="str">
        <f>'Nav2'!A1916</f>
        <v>Icici Prudential Dynamic Plan- Institutional Growth Option</v>
      </c>
    </row>
    <row r="1937" spans="13:13">
      <c r="M1937" t="str">
        <f>'Nav2'!A1917</f>
        <v>Icici Prudential Dynamic Plan-Institutional Option - I</v>
      </c>
    </row>
    <row r="1938" spans="13:13">
      <c r="M1938" t="str">
        <f>'Nav2'!A1918</f>
        <v>Icici Prudential Equity - Arbritrage Fund-Institutional Dividend Option</v>
      </c>
    </row>
    <row r="1939" spans="13:13">
      <c r="M1939" t="str">
        <f>'Nav2'!A1919</f>
        <v>Icici Prudential Equity - Arbritrage Fund-Institutional Growth Option</v>
      </c>
    </row>
    <row r="1940" spans="13:13">
      <c r="M1940" t="str">
        <f>'Nav2'!A1920</f>
        <v>Icici Prudential Equity Arbitrage Fund - Direct Plan -  Dividend</v>
      </c>
    </row>
    <row r="1941" spans="13:13">
      <c r="M1941" t="str">
        <f>'Nav2'!A1921</f>
        <v>Icici Prudential Equity Arbitrage Fund - Direct Plan -  Growth</v>
      </c>
    </row>
    <row r="1942" spans="13:13">
      <c r="M1942" t="str">
        <f>'Nav2'!A1922</f>
        <v>Icici Prudential Equity Arbitrage Fund - Regular Plan -  Dividend</v>
      </c>
    </row>
    <row r="1943" spans="13:13">
      <c r="M1943" t="str">
        <f>'Nav2'!A1923</f>
        <v>Icici Prudential Equity Arbitrage Fund - Regular Plan -  Growth</v>
      </c>
    </row>
    <row r="1944" spans="13:13">
      <c r="M1944" t="str">
        <f>'Nav2'!A1924</f>
        <v>Icici Prudential Equity Opportunities Fund - Institutional Growth Plan</v>
      </c>
    </row>
    <row r="1945" spans="13:13">
      <c r="M1945" t="str">
        <f>'Nav2'!A1925</f>
        <v>Icici Prudential Equity Opportunities Fund - Retail Dividend Plan</v>
      </c>
    </row>
    <row r="1946" spans="13:13">
      <c r="M1946" t="str">
        <f>'Nav2'!A1926</f>
        <v>Icici Prudential Equity Opportunities Fund - Retail Growth Plan</v>
      </c>
    </row>
    <row r="1947" spans="13:13">
      <c r="M1947" t="str">
        <f>'Nav2'!A1927</f>
        <v>Icici Prudential Equity Volatility Advantage Fund - Direct Plan -  Dividend</v>
      </c>
    </row>
    <row r="1948" spans="13:13">
      <c r="M1948" t="str">
        <f>'Nav2'!A1928</f>
        <v>Icici Prudential Equity Volatility Advantage Fund - Direct Plan -  Growth</v>
      </c>
    </row>
    <row r="1949" spans="13:13">
      <c r="M1949" t="str">
        <f>'Nav2'!A1929</f>
        <v>Icici Prudential Equity Volatility Advantage Fund - Direct Plan - Monthly Dividend</v>
      </c>
    </row>
    <row r="1950" spans="13:13">
      <c r="M1950" t="str">
        <f>'Nav2'!A1930</f>
        <v>Icici Prudential Equity Volatility Advantage Fund - Regular Plan -  Dividend</v>
      </c>
    </row>
    <row r="1951" spans="13:13">
      <c r="M1951" t="str">
        <f>'Nav2'!A1931</f>
        <v>Icici Prudential Equity Volatility Advantage Fund - Regular Plan -  Growth</v>
      </c>
    </row>
    <row r="1952" spans="13:13">
      <c r="M1952" t="str">
        <f>'Nav2'!A1932</f>
        <v>Icici Prudential Equity Volatility Advantage Fund - Regular Plan - Monthly Dividend</v>
      </c>
    </row>
    <row r="1953" spans="13:13">
      <c r="M1953" t="str">
        <f>'Nav2'!A1933</f>
        <v>Icici Prudential Exports And Other Services Fund - Direct Plan - Dividend</v>
      </c>
    </row>
    <row r="1954" spans="13:13">
      <c r="M1954" t="str">
        <f>'Nav2'!A1934</f>
        <v>Icici Prudential Exports And Other Services Fund - Direct Plan - Growth</v>
      </c>
    </row>
    <row r="1955" spans="13:13">
      <c r="M1955" t="str">
        <f>'Nav2'!A1935</f>
        <v>Icici Prudential Exports And Other Services Fund - Regular Plan - Dividend</v>
      </c>
    </row>
    <row r="1956" spans="13:13">
      <c r="M1956" t="str">
        <f>'Nav2'!A1936</f>
        <v>Icici Prudential Exports And Other Services Fund - Regular Plan - Growth</v>
      </c>
    </row>
    <row r="1957" spans="13:13">
      <c r="M1957" t="str">
        <f>'Nav2'!A1937</f>
        <v>Icici Prudential Flexible Income - Direct Plan -  Daily Dividend</v>
      </c>
    </row>
    <row r="1958" spans="13:13">
      <c r="M1958" t="str">
        <f>'Nav2'!A1938</f>
        <v>Icici Prudential Flexible Income - Direct Plan -  Dividend Others</v>
      </c>
    </row>
    <row r="1959" spans="13:13">
      <c r="M1959" t="str">
        <f>'Nav2'!A1939</f>
        <v>Icici Prudential Flexible Income - Direct Plan -  Growth</v>
      </c>
    </row>
    <row r="1960" spans="13:13">
      <c r="M1960" t="str">
        <f>'Nav2'!A1940</f>
        <v>Icici Prudential Flexible Income - Direct Plan -  Weekly Dividend</v>
      </c>
    </row>
    <row r="1961" spans="13:13">
      <c r="M1961" t="str">
        <f>'Nav2'!A1941</f>
        <v>Icici Prudential Flexible Income - Direct Plan - Fortnightly Dividend</v>
      </c>
    </row>
    <row r="1962" spans="13:13">
      <c r="M1962" t="str">
        <f>'Nav2'!A1942</f>
        <v>Icici Prudential Flexible Income - Direct Plan - Monthly Dividend</v>
      </c>
    </row>
    <row r="1963" spans="13:13">
      <c r="M1963" t="str">
        <f>'Nav2'!A1943</f>
        <v>Icici Prudential Flexible Income - Direct Plan - Quarterly Dividend</v>
      </c>
    </row>
    <row r="1964" spans="13:13">
      <c r="M1964" t="str">
        <f>'Nav2'!A1944</f>
        <v>Icici Prudential Flexible Income - Regular Plan -  Daily Dividend</v>
      </c>
    </row>
    <row r="1965" spans="13:13">
      <c r="M1965" t="str">
        <f>'Nav2'!A1945</f>
        <v>Icici Prudential Flexible Income - Regular Plan -  Growth</v>
      </c>
    </row>
    <row r="1966" spans="13:13">
      <c r="M1966" t="str">
        <f>'Nav2'!A1946</f>
        <v>Icici Prudential Flexible Income - Regular Plan -  Weekly Dividend</v>
      </c>
    </row>
    <row r="1967" spans="13:13">
      <c r="M1967" t="str">
        <f>'Nav2'!A1947</f>
        <v>Icici Prudential Flexible Income - Regular Plan - Fortnightly Dividend</v>
      </c>
    </row>
    <row r="1968" spans="13:13">
      <c r="M1968" t="str">
        <f>'Nav2'!A1948</f>
        <v>Icici Prudential Flexible Income - Regular Plan - Monthly Dividend</v>
      </c>
    </row>
    <row r="1969" spans="13:13">
      <c r="M1969" t="str">
        <f>'Nav2'!A1949</f>
        <v>Icici Prudential Flexible Income - Regular Plan - Quarterly Dividend</v>
      </c>
    </row>
    <row r="1970" spans="13:13">
      <c r="M1970" t="str">
        <f>'Nav2'!A1950</f>
        <v>Icici Prudential Flexible Income Plan Institutional Option - I</v>
      </c>
    </row>
    <row r="1971" spans="13:13">
      <c r="M1971" t="str">
        <f>'Nav2'!A1951</f>
        <v>Icici Prudential Flexible Income Plan Retail Daily Dividend</v>
      </c>
    </row>
    <row r="1972" spans="13:13">
      <c r="M1972" t="str">
        <f>'Nav2'!A1952</f>
        <v>Icici Prudential Flexible Income Plan Retail Growth</v>
      </c>
    </row>
    <row r="1973" spans="13:13">
      <c r="M1973" t="str">
        <f>'Nav2'!A1953</f>
        <v>Icici Prudential Flexible Income Plan Retail Weekly Dividend</v>
      </c>
    </row>
    <row r="1974" spans="13:13">
      <c r="M1974" t="str">
        <f>'Nav2'!A1954</f>
        <v>Icici Prudential Floating Rate - Direct Plan -  Daily Dividend</v>
      </c>
    </row>
    <row r="1975" spans="13:13">
      <c r="M1975" t="str">
        <f>'Nav2'!A1955</f>
        <v>Icici Prudential Floating Rate - Direct Plan -  Fortnightly Dividend</v>
      </c>
    </row>
    <row r="1976" spans="13:13">
      <c r="M1976" t="str">
        <f>'Nav2'!A1956</f>
        <v>Icici Prudential Floating Rate - Direct Plan -  Growth</v>
      </c>
    </row>
    <row r="1977" spans="13:13">
      <c r="M1977" t="str">
        <f>'Nav2'!A1957</f>
        <v>Icici Prudential Floating Rate - Direct Plan -  Weekly Dividend</v>
      </c>
    </row>
    <row r="1978" spans="13:13">
      <c r="M1978" t="str">
        <f>'Nav2'!A1958</f>
        <v>Icici Prudential Floating Rate - Direct Plan - Monthly Dividend</v>
      </c>
    </row>
    <row r="1979" spans="13:13">
      <c r="M1979" t="str">
        <f>'Nav2'!A1959</f>
        <v>Icici Prudential Floating Rate - Regular Plan -  Daily Dividend</v>
      </c>
    </row>
    <row r="1980" spans="13:13">
      <c r="M1980" t="str">
        <f>'Nav2'!A1960</f>
        <v>Icici Prudential Floating Rate - Regular Plan -  Dividend Others</v>
      </c>
    </row>
    <row r="1981" spans="13:13">
      <c r="M1981" t="str">
        <f>'Nav2'!A1961</f>
        <v>Icici Prudential Floating Rate - Regular Plan -  Fortnightly Dividend</v>
      </c>
    </row>
    <row r="1982" spans="13:13">
      <c r="M1982" t="str">
        <f>'Nav2'!A1962</f>
        <v>Icici Prudential Floating Rate - Regular Plan -  Growth</v>
      </c>
    </row>
    <row r="1983" spans="13:13">
      <c r="M1983" t="str">
        <f>'Nav2'!A1963</f>
        <v>Icici Prudential Floating Rate - Regular Plan -  Weekly Dividend</v>
      </c>
    </row>
    <row r="1984" spans="13:13">
      <c r="M1984" t="str">
        <f>'Nav2'!A1964</f>
        <v>Icici Prudential Floating Rate - Regular Plan - Monthly Dividend</v>
      </c>
    </row>
    <row r="1985" spans="13:13">
      <c r="M1985" t="str">
        <f>'Nav2'!A1965</f>
        <v>Icici Prudential Floating Rate - Regular Plan - Quarterly Dividend</v>
      </c>
    </row>
    <row r="1986" spans="13:13">
      <c r="M1986" t="str">
        <f>'Nav2'!A1966</f>
        <v>Icici Prudential Floating Rate Plan A - Weekly Dividend Option</v>
      </c>
    </row>
    <row r="1987" spans="13:13">
      <c r="M1987" t="str">
        <f>'Nav2'!A1967</f>
        <v>Icici Prudential Floating Rate Plan B - Weekly Dividend Option</v>
      </c>
    </row>
    <row r="1988" spans="13:13">
      <c r="M1988" t="str">
        <f>'Nav2'!A1968</f>
        <v>Icici Prudential Floating Rate Plan C - Weekly Dividend Option</v>
      </c>
    </row>
    <row r="1989" spans="13:13">
      <c r="M1989" t="str">
        <f>'Nav2'!A1969</f>
        <v>Icici Prudential Floating Rate Plan-- Option A - Daily Dividend Option</v>
      </c>
    </row>
    <row r="1990" spans="13:13">
      <c r="M1990" t="str">
        <f>'Nav2'!A1970</f>
        <v>Icici Prudential Floating Rate Plan-- Option C - Daily Dividend Option</v>
      </c>
    </row>
    <row r="1991" spans="13:13">
      <c r="M1991" t="str">
        <f>'Nav2'!A1971</f>
        <v>Icici Prudential Floating Rate Plan-Daily Dividend Option</v>
      </c>
    </row>
    <row r="1992" spans="13:13">
      <c r="M1992" t="str">
        <f>'Nav2'!A1972</f>
        <v>Icici Prudential Floating Rate Plan-Dividend - Option A</v>
      </c>
    </row>
    <row r="1993" spans="13:13">
      <c r="M1993" t="str">
        <f>'Nav2'!A1973</f>
        <v>Icici Prudential Floating Rate Plan-Dividend - Option B</v>
      </c>
    </row>
    <row r="1994" spans="13:13">
      <c r="M1994" t="str">
        <f>'Nav2'!A1974</f>
        <v>Icici Prudential Floating Rate Plan-Dividend - Option C</v>
      </c>
    </row>
    <row r="1995" spans="13:13">
      <c r="M1995" t="str">
        <f>'Nav2'!A1975</f>
        <v>Icici Prudential Floating Rate Plan-Growth - Option A</v>
      </c>
    </row>
    <row r="1996" spans="13:13">
      <c r="M1996" t="str">
        <f>'Nav2'!A1976</f>
        <v>Icici Prudential Floating Rate Plan-Growth - Option B</v>
      </c>
    </row>
    <row r="1997" spans="13:13">
      <c r="M1997" t="str">
        <f>'Nav2'!A1977</f>
        <v>Icici Prudential Floating Rate Plan-Growth - Option C</v>
      </c>
    </row>
    <row r="1998" spans="13:13">
      <c r="M1998" t="str">
        <f>'Nav2'!A1978</f>
        <v>Icici Prudential Fmcg Fund - Direct Plan -  Dividend</v>
      </c>
    </row>
    <row r="1999" spans="13:13">
      <c r="M1999" t="str">
        <f>'Nav2'!A1979</f>
        <v>Icici Prudential Fmcg Fund - Direct Plan -  Growth</v>
      </c>
    </row>
    <row r="2000" spans="13:13">
      <c r="M2000" t="str">
        <f>'Nav2'!A1980</f>
        <v>Icici Prudential Fmcg Fund - Regular Plan -  Dividend</v>
      </c>
    </row>
    <row r="2001" spans="13:13">
      <c r="M2001" t="str">
        <f>'Nav2'!A1981</f>
        <v>Icici Prudential Fmcg Fund - Regular Plan -  Growth</v>
      </c>
    </row>
    <row r="2002" spans="13:13">
      <c r="M2002" t="str">
        <f>'Nav2'!A1982</f>
        <v>Icici Prudential Focused Bluechip Equity Fund - Direct Plan -  Dividend</v>
      </c>
    </row>
    <row r="2003" spans="13:13">
      <c r="M2003" t="str">
        <f>'Nav2'!A1983</f>
        <v>Icici Prudential Focused Bluechip Equity Fund - Direct Plan -  Growth</v>
      </c>
    </row>
    <row r="2004" spans="13:13">
      <c r="M2004" t="str">
        <f>'Nav2'!A1984</f>
        <v>Icici Prudential Focused Bluechip Equity Fund - Institutional Option - I - Growth</v>
      </c>
    </row>
    <row r="2005" spans="13:13">
      <c r="M2005" t="str">
        <f>'Nav2'!A1985</f>
        <v>Icici Prudential Focused Bluechip Equity Fund - Regular Plan -  Dividend</v>
      </c>
    </row>
    <row r="2006" spans="13:13">
      <c r="M2006" t="str">
        <f>'Nav2'!A1986</f>
        <v>Icici Prudential Focused Bluechip Equity Fund - Regular Plan -  Growth</v>
      </c>
    </row>
    <row r="2007" spans="13:13">
      <c r="M2007" t="str">
        <f>'Nav2'!A1987</f>
        <v>Icici Prudential Fusion Fund - Institutional Option - I - Growth</v>
      </c>
    </row>
    <row r="2008" spans="13:13">
      <c r="M2008" t="str">
        <f>'Nav2'!A1988</f>
        <v>Icici Prudential Fusion Fund Series-Iii - Institutional Dividend Plan</v>
      </c>
    </row>
    <row r="2009" spans="13:13">
      <c r="M2009" t="str">
        <f>'Nav2'!A1989</f>
        <v>Icici Prudential Fusion Fund Series-Iii - Institutional Growth Plan</v>
      </c>
    </row>
    <row r="2010" spans="13:13">
      <c r="M2010" t="str">
        <f>'Nav2'!A1990</f>
        <v>Icici Prudential Fusion Fund Series-Iii - Retail Dividend Plan</v>
      </c>
    </row>
    <row r="2011" spans="13:13">
      <c r="M2011" t="str">
        <f>'Nav2'!A1991</f>
        <v>Icici Prudential Fusion Fund Series-Iii - Retail Growth Plan</v>
      </c>
    </row>
    <row r="2012" spans="13:13">
      <c r="M2012" t="str">
        <f>'Nav2'!A1992</f>
        <v>Icici Prudential Fusion Fund-Dividend Plan</v>
      </c>
    </row>
    <row r="2013" spans="13:13">
      <c r="M2013" t="str">
        <f>'Nav2'!A1993</f>
        <v>Icici Prudential Fusion Fund-Growth Plan</v>
      </c>
    </row>
    <row r="2014" spans="13:13">
      <c r="M2014" t="str">
        <f>'Nav2'!A1994</f>
        <v>Icici Prudential Gilt Fund Investment Plan Pf Option - Direct Plan -</v>
      </c>
    </row>
    <row r="2015" spans="13:13">
      <c r="M2015" t="str">
        <f>'Nav2'!A1995</f>
        <v>Icici Prudential Gilt Fund Investment Plan Pf Option - Direct Plan - Half Yearly Dividend</v>
      </c>
    </row>
    <row r="2016" spans="13:13">
      <c r="M2016" t="str">
        <f>'Nav2'!A1996</f>
        <v>Icici Prudential Gilt Fund Investment Plan Pf Option - Regular Plan - Growth</v>
      </c>
    </row>
    <row r="2017" spans="13:13">
      <c r="M2017" t="str">
        <f>'Nav2'!A1997</f>
        <v>Icici Prudential Gilt Fund Investment Plan Pf Option - Regular Plan - Half Yearly Dividend</v>
      </c>
    </row>
    <row r="2018" spans="13:13">
      <c r="M2018" t="str">
        <f>'Nav2'!A1998</f>
        <v>Icici Prudential Gilt Fund Treasury Plan Pf Option - Direct Plan -</v>
      </c>
    </row>
    <row r="2019" spans="13:13">
      <c r="M2019" t="str">
        <f>'Nav2'!A1999</f>
        <v>Icici Prudential Gilt Fund Treasury Plan Pf Option - Regular Plan - Growth</v>
      </c>
    </row>
    <row r="2020" spans="13:13">
      <c r="M2020" t="str">
        <f>'Nav2'!A2000</f>
        <v>Icici Prudential Gilt Fund Treasury Plan Pf Option - Regular Plan - Quarterly Dividend</v>
      </c>
    </row>
    <row r="2021" spans="13:13">
      <c r="M2021" t="str">
        <f>'Nav2'!A2001</f>
        <v>Icici Prudential Global Stable Equity Fund - Direct - Dividend</v>
      </c>
    </row>
    <row r="2022" spans="13:13">
      <c r="M2022" t="str">
        <f>'Nav2'!A2002</f>
        <v>Icici Prudential Global Stable Equity Fund - Direct - Growth</v>
      </c>
    </row>
    <row r="2023" spans="13:13">
      <c r="M2023" t="str">
        <f>'Nav2'!A2003</f>
        <v>Icici Prudential Global Stable Equity Fund - Regular - Dividend</v>
      </c>
    </row>
    <row r="2024" spans="13:13">
      <c r="M2024" t="str">
        <f>'Nav2'!A2004</f>
        <v>Icici Prudential Global Stable Equity Fund - Regular - Growth</v>
      </c>
    </row>
    <row r="2025" spans="13:13">
      <c r="M2025" t="str">
        <f>'Nav2'!A2005</f>
        <v>Icici Prudential Gold Exchange Traded Fund</v>
      </c>
    </row>
    <row r="2026" spans="13:13">
      <c r="M2026" t="str">
        <f>'Nav2'!A2006</f>
        <v>Icici Prudential Income - Direct Plan - Growth</v>
      </c>
    </row>
    <row r="2027" spans="13:13">
      <c r="M2027" t="str">
        <f>'Nav2'!A2007</f>
        <v>Icici Prudential Income - Direct Plan - Half Yearly Dividend</v>
      </c>
    </row>
    <row r="2028" spans="13:13">
      <c r="M2028" t="str">
        <f>'Nav2'!A2008</f>
        <v>Icici Prudential Income - Direct Plan - Quarterly Dividend</v>
      </c>
    </row>
    <row r="2029" spans="13:13">
      <c r="M2029" t="str">
        <f>'Nav2'!A2009</f>
        <v>Icici Prudential Income - Institutional Dividend Halfyearly</v>
      </c>
    </row>
    <row r="2030" spans="13:13">
      <c r="M2030" t="str">
        <f>'Nav2'!A2010</f>
        <v>Icici Prudential Income - Regular Plan -  Growth</v>
      </c>
    </row>
    <row r="2031" spans="13:13">
      <c r="M2031" t="str">
        <f>'Nav2'!A2011</f>
        <v>Icici Prudential Income - Regular Plan -  Half Yearly Dividend</v>
      </c>
    </row>
    <row r="2032" spans="13:13">
      <c r="M2032" t="str">
        <f>'Nav2'!A2012</f>
        <v>Icici Prudential Income - Regular Plan -  Quarterly Dividend</v>
      </c>
    </row>
    <row r="2033" spans="13:13">
      <c r="M2033" t="str">
        <f>'Nav2'!A2013</f>
        <v>Icici Prudential Income - Regular Plan - Bonus</v>
      </c>
    </row>
    <row r="2034" spans="13:13">
      <c r="M2034" t="str">
        <f>'Nav2'!A2014</f>
        <v>Icici Prudential Income Opportunities Fund - Direct Plan -  Growth</v>
      </c>
    </row>
    <row r="2035" spans="13:13">
      <c r="M2035" t="str">
        <f>'Nav2'!A2015</f>
        <v>Icici Prudential Income Opportunities Fund - Direct Plan - Dividend Monthly</v>
      </c>
    </row>
    <row r="2036" spans="13:13">
      <c r="M2036" t="str">
        <f>'Nav2'!A2016</f>
        <v>Icici Prudential Income Opportunities Fund - Direct Plan - Dividend Quarterly</v>
      </c>
    </row>
    <row r="2037" spans="13:13">
      <c r="M2037" t="str">
        <f>'Nav2'!A2017</f>
        <v>Icici Prudential Income Opportunities Fund - Regular Plan -  Dividend Monthly</v>
      </c>
    </row>
    <row r="2038" spans="13:13">
      <c r="M2038" t="str">
        <f>'Nav2'!A2018</f>
        <v>Icici Prudential Income Opportunities Fund - Regular Plan -  Growth</v>
      </c>
    </row>
    <row r="2039" spans="13:13">
      <c r="M2039" t="str">
        <f>'Nav2'!A2019</f>
        <v>Icici Prudential Income Opportunities Fund - Regular Plan - Dividend Quarterly</v>
      </c>
    </row>
    <row r="2040" spans="13:13">
      <c r="M2040" t="str">
        <f>'Nav2'!A2020</f>
        <v>Icici Prudential Income Opportunities Fund- Institutional Growth</v>
      </c>
    </row>
    <row r="2041" spans="13:13">
      <c r="M2041" t="str">
        <f>'Nav2'!A2021</f>
        <v>Icici Prudential Income Opportunities Fund- Institutional Monthly Dividend</v>
      </c>
    </row>
    <row r="2042" spans="13:13">
      <c r="M2042" t="str">
        <f>'Nav2'!A2022</f>
        <v>Icici Prudential Income Opportunities Fund- Institutional Quarterly Dividend</v>
      </c>
    </row>
    <row r="2043" spans="13:13">
      <c r="M2043" t="str">
        <f>'Nav2'!A2023</f>
        <v>Icici Prudential Income Plan-Institutional Option-Growth</v>
      </c>
    </row>
    <row r="2044" spans="13:13">
      <c r="M2044" t="str">
        <f>'Nav2'!A2024</f>
        <v>Icici Prudential Income Plan-Institutional Quarterly Dividend</v>
      </c>
    </row>
    <row r="2045" spans="13:13">
      <c r="M2045" t="str">
        <f>'Nav2'!A2025</f>
        <v>Icici Prudential Index Fund - Institutional Option I</v>
      </c>
    </row>
    <row r="2046" spans="13:13">
      <c r="M2046" t="str">
        <f>'Nav2'!A2026</f>
        <v>Icici Prudential Index Plan - Direct Plan</v>
      </c>
    </row>
    <row r="2047" spans="13:13">
      <c r="M2047" t="str">
        <f>'Nav2'!A2027</f>
        <v>Icici Prudential Index Plan - Regular Plan</v>
      </c>
    </row>
    <row r="2048" spans="13:13">
      <c r="M2048" t="str">
        <f>'Nav2'!A2028</f>
        <v>Icici Prudential Indo Asia Equity Fund - Direct Plan -  Growth</v>
      </c>
    </row>
    <row r="2049" spans="13:13">
      <c r="M2049" t="str">
        <f>'Nav2'!A2029</f>
        <v>Icici Prudential Indo Asia Equity Fund - Direct Plan - Dividend</v>
      </c>
    </row>
    <row r="2050" spans="13:13">
      <c r="M2050" t="str">
        <f>'Nav2'!A2030</f>
        <v>Icici Prudential Indo Asia Equity Fund - Institutional Growth</v>
      </c>
    </row>
    <row r="2051" spans="13:13">
      <c r="M2051" t="str">
        <f>'Nav2'!A2031</f>
        <v>Icici Prudential Indo Asia Equity Fund - Regular Plan -  Dividend</v>
      </c>
    </row>
    <row r="2052" spans="13:13">
      <c r="M2052" t="str">
        <f>'Nav2'!A2032</f>
        <v>Icici Prudential Indo Asia Equity Fund - Regular Plan -  Growth</v>
      </c>
    </row>
    <row r="2053" spans="13:13">
      <c r="M2053" t="str">
        <f>'Nav2'!A2033</f>
        <v>Icici Prudential Infrastructure Fund - Direct Plan -  Dividend</v>
      </c>
    </row>
    <row r="2054" spans="13:13">
      <c r="M2054" t="str">
        <f>'Nav2'!A2034</f>
        <v>Icici Prudential Infrastructure Fund - Direct Plan -  Growth</v>
      </c>
    </row>
    <row r="2055" spans="13:13">
      <c r="M2055" t="str">
        <f>'Nav2'!A2035</f>
        <v>Icici Prudential Infrastructure Fund - Institutional Option - Dividend</v>
      </c>
    </row>
    <row r="2056" spans="13:13">
      <c r="M2056" t="str">
        <f>'Nav2'!A2036</f>
        <v>Icici Prudential Infrastructure Fund - Institutional Option - I - Growth</v>
      </c>
    </row>
    <row r="2057" spans="13:13">
      <c r="M2057" t="str">
        <f>'Nav2'!A2037</f>
        <v>Icici Prudential Infrastructure Fund - Regular Plan -  Dividend</v>
      </c>
    </row>
    <row r="2058" spans="13:13">
      <c r="M2058" t="str">
        <f>'Nav2'!A2038</f>
        <v>Icici Prudential Infrastructure Fund - Regular Plan -  Growth</v>
      </c>
    </row>
    <row r="2059" spans="13:13">
      <c r="M2059" t="str">
        <f>'Nav2'!A2039</f>
        <v>Icici Prudential Interval Fund - Annual Interval Plan I - Retail Dividend</v>
      </c>
    </row>
    <row r="2060" spans="13:13">
      <c r="M2060" t="str">
        <f>'Nav2'!A2040</f>
        <v>Icici Prudential Interval Fund - Annual Interval Plan I - Retail Growth</v>
      </c>
    </row>
    <row r="2061" spans="13:13">
      <c r="M2061" t="str">
        <f>'Nav2'!A2041</f>
        <v>Icici Prudential Interval Fund - Annual Interval Plan Ii - Retail Dividend</v>
      </c>
    </row>
    <row r="2062" spans="13:13">
      <c r="M2062" t="str">
        <f>'Nav2'!A2042</f>
        <v>Icici Prudential Interval Fund - Annual Interval Plan Ii - Retail Growth</v>
      </c>
    </row>
    <row r="2063" spans="13:13">
      <c r="M2063" t="str">
        <f>'Nav2'!A2043</f>
        <v>Icici Prudential Interval Fund - Annual Interval Plan Iii - Retail Dividend</v>
      </c>
    </row>
    <row r="2064" spans="13:13">
      <c r="M2064" t="str">
        <f>'Nav2'!A2044</f>
        <v>Icici Prudential Interval Fund - Annual Interval Plan Iii - Retail Growth</v>
      </c>
    </row>
    <row r="2065" spans="13:13">
      <c r="M2065" t="str">
        <f>'Nav2'!A2045</f>
        <v>Icici Prudential Interval Fund - Annual Interval Plan Iv - Retail Dividend</v>
      </c>
    </row>
    <row r="2066" spans="13:13">
      <c r="M2066" t="str">
        <f>'Nav2'!A2046</f>
        <v>Icici Prudential Interval Fund - Annual Interval Plan Iv - Retail Growth</v>
      </c>
    </row>
    <row r="2067" spans="13:13">
      <c r="M2067" t="str">
        <f>'Nav2'!A2047</f>
        <v>Icici Prudential Interval Fund - Half Yearly Interval Plan I - Institutional Dividend</v>
      </c>
    </row>
    <row r="2068" spans="13:13">
      <c r="M2068" t="str">
        <f>'Nav2'!A2048</f>
        <v>Icici Prudential Interval Fund - Half Yearly Interval Plan I - Institutional Growth</v>
      </c>
    </row>
    <row r="2069" spans="13:13">
      <c r="M2069" t="str">
        <f>'Nav2'!A2049</f>
        <v>Icici Prudential Interval Fund - Half Yearly Interval Plan I - Retail Dividend</v>
      </c>
    </row>
    <row r="2070" spans="13:13">
      <c r="M2070" t="str">
        <f>'Nav2'!A2050</f>
        <v>Icici Prudential Interval Fund - Half Yearly Interval Plan I - Retail Growth</v>
      </c>
    </row>
    <row r="2071" spans="13:13">
      <c r="M2071" t="str">
        <f>'Nav2'!A2051</f>
        <v>Icici Prudential Interval Fund - Half Yearly Interval Plan Ii - Retail Dividend</v>
      </c>
    </row>
    <row r="2072" spans="13:13">
      <c r="M2072" t="str">
        <f>'Nav2'!A2052</f>
        <v>Icici Prudential Interval Fund - Half Yearly Interval Plan Ii - Retail Growth</v>
      </c>
    </row>
    <row r="2073" spans="13:13">
      <c r="M2073" t="str">
        <f>'Nav2'!A2053</f>
        <v>Icici Prudential Interval Fund - Monthly Interval Plan I - Retail Dividend</v>
      </c>
    </row>
    <row r="2074" spans="13:13">
      <c r="M2074" t="str">
        <f>'Nav2'!A2054</f>
        <v>Icici Prudential Interval Fund - Monthly Interval Plan I - Retail Growth</v>
      </c>
    </row>
    <row r="2075" spans="13:13">
      <c r="M2075" t="str">
        <f>'Nav2'!A2055</f>
        <v>Icici Prudential Interval Fund - Monthly Interval Plan Ii - Retail Dividend</v>
      </c>
    </row>
    <row r="2076" spans="13:13">
      <c r="M2076" t="str">
        <f>'Nav2'!A2056</f>
        <v>Icici Prudential Interval Fund - Monthly Interval Plan Ii - Retail Growth</v>
      </c>
    </row>
    <row r="2077" spans="13:13">
      <c r="M2077" t="str">
        <f>'Nav2'!A2057</f>
        <v>Icici Prudential Interval Fund - Quarterly Interval Plan I - Retail Dividend</v>
      </c>
    </row>
    <row r="2078" spans="13:13">
      <c r="M2078" t="str">
        <f>'Nav2'!A2058</f>
        <v>Icici Prudential Interval Fund - Quarterly Interval Plan I - Retail Growth</v>
      </c>
    </row>
    <row r="2079" spans="13:13">
      <c r="M2079" t="str">
        <f>'Nav2'!A2059</f>
        <v>Icici Prudential Interval Fund - Quarterly Interval Plan Ii - Retail Dividend</v>
      </c>
    </row>
    <row r="2080" spans="13:13">
      <c r="M2080" t="str">
        <f>'Nav2'!A2060</f>
        <v>Icici Prudential Interval Fund - Quarterly Interval Plan Ii - Retail Growth</v>
      </c>
    </row>
    <row r="2081" spans="13:13">
      <c r="M2081" t="str">
        <f>'Nav2'!A2061</f>
        <v>Icici Prudential Interval Fund - Quarterly Interval Plan Iii - Retail Dividend</v>
      </c>
    </row>
    <row r="2082" spans="13:13">
      <c r="M2082" t="str">
        <f>'Nav2'!A2062</f>
        <v>Icici Prudential Interval Fund - Quarterly Interval Plan Iii - Retail Growth</v>
      </c>
    </row>
    <row r="2083" spans="13:13">
      <c r="M2083" t="str">
        <f>'Nav2'!A2063</f>
        <v>Icici Prudential Interval Fund - Series Vi - Annual Interval Plan - A - Direct Plan - Cumulative</v>
      </c>
    </row>
    <row r="2084" spans="13:13">
      <c r="M2084" t="str">
        <f>'Nav2'!A2064</f>
        <v>Icici Prudential Interval Fund - Series Vi - Annual Interval Plan - A - Direct Plan - Dividend</v>
      </c>
    </row>
    <row r="2085" spans="13:13">
      <c r="M2085" t="str">
        <f>'Nav2'!A2065</f>
        <v>Icici Prudential Interval Fund - Series Vi - Annual Interval Plan - A - Regular Plan - Cumulative</v>
      </c>
    </row>
    <row r="2086" spans="13:13">
      <c r="M2086" t="str">
        <f>'Nav2'!A2066</f>
        <v>Icici Prudential Interval Fund - Series Vi - Annual Interval Plan - C - Direct Plan - Cumulative</v>
      </c>
    </row>
    <row r="2087" spans="13:13">
      <c r="M2087" t="str">
        <f>'Nav2'!A2067</f>
        <v>Icici Prudential Interval Fund - Series Vi - Annual Interval Plan - C - Regular Plan - Cumulative</v>
      </c>
    </row>
    <row r="2088" spans="13:13">
      <c r="M2088" t="str">
        <f>'Nav2'!A2068</f>
        <v>Icici Prudential Interval Fund - Series Vi - Annual Interval Plan - D - Direct Plan - Cumulative</v>
      </c>
    </row>
    <row r="2089" spans="13:13">
      <c r="M2089" t="str">
        <f>'Nav2'!A2069</f>
        <v>Icici Prudential Interval Fund - Series Vi - Annual Interval Plan - D - Regular Plan - Cumulative</v>
      </c>
    </row>
    <row r="2090" spans="13:13">
      <c r="M2090" t="str">
        <f>'Nav2'!A2070</f>
        <v>Icici Prudential Interval Fund - Series Vi - Annual Interval Plan - F - Direct Plan - Cumulative</v>
      </c>
    </row>
    <row r="2091" spans="13:13">
      <c r="M2091" t="str">
        <f>'Nav2'!A2071</f>
        <v>Icici Prudential Interval Fund - Series Vi - Annual Interval Plan - F - Regular Plan - Cumulative</v>
      </c>
    </row>
    <row r="2092" spans="13:13">
      <c r="M2092" t="str">
        <f>'Nav2'!A2072</f>
        <v>Icici Prudential Interval Fund - Series Vi - Annual Interval Plan - F - Regular Plan - Dividend</v>
      </c>
    </row>
    <row r="2093" spans="13:13">
      <c r="M2093" t="str">
        <f>'Nav2'!A2073</f>
        <v>Icici Prudential Interval Fund Annual Interval Plan I - Direct Plan -  Dividend</v>
      </c>
    </row>
    <row r="2094" spans="13:13">
      <c r="M2094" t="str">
        <f>'Nav2'!A2074</f>
        <v>Icici Prudential Interval Fund Annual Interval Plan I - Direct Plan -  Growth</v>
      </c>
    </row>
    <row r="2095" spans="13:13">
      <c r="M2095" t="str">
        <f>'Nav2'!A2075</f>
        <v>Icici Prudential Interval Fund Annual Interval Plan I - Regular Plan -  Dividend</v>
      </c>
    </row>
    <row r="2096" spans="13:13">
      <c r="M2096" t="str">
        <f>'Nav2'!A2076</f>
        <v>Icici Prudential Interval Fund Annual Interval Plan I - Regular Plan -  Growth</v>
      </c>
    </row>
    <row r="2097" spans="13:13">
      <c r="M2097" t="str">
        <f>'Nav2'!A2077</f>
        <v>Icici Prudential Interval Fund Annual Interval Plan Ii - Direct Plan -  Growth</v>
      </c>
    </row>
    <row r="2098" spans="13:13">
      <c r="M2098" t="str">
        <f>'Nav2'!A2078</f>
        <v>Icici Prudential Interval Fund Annual Interval Plan Ii - Regular Plan -  Dividend</v>
      </c>
    </row>
    <row r="2099" spans="13:13">
      <c r="M2099" t="str">
        <f>'Nav2'!A2079</f>
        <v>Icici Prudential Interval Fund Annual Interval Plan Ii - Regular Plan -  Growth</v>
      </c>
    </row>
    <row r="2100" spans="13:13">
      <c r="M2100" t="str">
        <f>'Nav2'!A2080</f>
        <v>Icici Prudential Interval Fund Annual Interval Plan Iii - Regular Plan -  Dividend</v>
      </c>
    </row>
    <row r="2101" spans="13:13">
      <c r="M2101" t="str">
        <f>'Nav2'!A2081</f>
        <v>Icici Prudential Interval Fund Annual Interval Plan Iii - Regular Plan -  Growth</v>
      </c>
    </row>
    <row r="2102" spans="13:13">
      <c r="M2102" t="str">
        <f>'Nav2'!A2082</f>
        <v>Icici Prudential Interval Fund Annual Interval Plan Iv - Regular Plan -  Dividend</v>
      </c>
    </row>
    <row r="2103" spans="13:13">
      <c r="M2103" t="str">
        <f>'Nav2'!A2083</f>
        <v>Icici Prudential Interval Fund Annual Interval Plan Iv - Regular Plan -  Growth</v>
      </c>
    </row>
    <row r="2104" spans="13:13">
      <c r="M2104" t="str">
        <f>'Nav2'!A2084</f>
        <v>Icici Prudential Interval Fund Half Yearly Interval Plan Ii - Regular Plan -  Dividend</v>
      </c>
    </row>
    <row r="2105" spans="13:13">
      <c r="M2105" t="str">
        <f>'Nav2'!A2085</f>
        <v>Icici Prudential Interval Fund Half Yearly Interval Plan Ii - Regular Plan -  Growth</v>
      </c>
    </row>
    <row r="2106" spans="13:13">
      <c r="M2106" t="str">
        <f>'Nav2'!A2086</f>
        <v>Icici Prudential Interval Fund Ii - Quarterly Interval Plan A - Direct Plan - Quarterly Dividend Payout</v>
      </c>
    </row>
    <row r="2107" spans="13:13">
      <c r="M2107" t="str">
        <f>'Nav2'!A2087</f>
        <v>Icici Prudential Interval Fund Ii - Quarterly Interval Plan A - Retail Dividend</v>
      </c>
    </row>
    <row r="2108" spans="13:13">
      <c r="M2108" t="str">
        <f>'Nav2'!A2088</f>
        <v>Icici Prudential Interval Fund Ii - Quarterly Interval Plan A - Retail Growth</v>
      </c>
    </row>
    <row r="2109" spans="13:13">
      <c r="M2109" t="str">
        <f>'Nav2'!A2089</f>
        <v>Icici Prudential Interval Fund Ii - Quarterly Interval Plan B - Retail Dividend</v>
      </c>
    </row>
    <row r="2110" spans="13:13">
      <c r="M2110" t="str">
        <f>'Nav2'!A2090</f>
        <v>Icici Prudential Interval Fund Ii - Quarterly Interval Plan B - Retail Growth</v>
      </c>
    </row>
    <row r="2111" spans="13:13">
      <c r="M2111" t="str">
        <f>'Nav2'!A2091</f>
        <v>Icici Prudential Interval Fund Ii - Quarterly Interval Plan C - Retail Dividend</v>
      </c>
    </row>
    <row r="2112" spans="13:13">
      <c r="M2112" t="str">
        <f>'Nav2'!A2092</f>
        <v>Icici Prudential Interval Fund Ii - Quarterly Interval Plan C - Retail Growth</v>
      </c>
    </row>
    <row r="2113" spans="13:13">
      <c r="M2113" t="str">
        <f>'Nav2'!A2093</f>
        <v>Icici Prudential Interval Fund Ii - Quarterly Interval Plan D - Retail Dividend</v>
      </c>
    </row>
    <row r="2114" spans="13:13">
      <c r="M2114" t="str">
        <f>'Nav2'!A2094</f>
        <v>Icici Prudential Interval Fund Ii - Quarterly Interval Plan D - Retail Growth</v>
      </c>
    </row>
    <row r="2115" spans="13:13">
      <c r="M2115" t="str">
        <f>'Nav2'!A2095</f>
        <v>Icici Prudential Interval Fund Ii - Quarterly Interval Plan E - Institutional Dividend</v>
      </c>
    </row>
    <row r="2116" spans="13:13">
      <c r="M2116" t="str">
        <f>'Nav2'!A2096</f>
        <v>Icici Prudential Interval Fund Ii - Quarterly Interval Plan E - Retail Dividend</v>
      </c>
    </row>
    <row r="2117" spans="13:13">
      <c r="M2117" t="str">
        <f>'Nav2'!A2097</f>
        <v>Icici Prudential Interval Fund Ii - Quarterly Interval Plan E - Retail Growth</v>
      </c>
    </row>
    <row r="2118" spans="13:13">
      <c r="M2118" t="str">
        <f>'Nav2'!A2098</f>
        <v>Icici Prudential Interval Fund Ii - Quarterly Interval Plan F - Retail Dividend</v>
      </c>
    </row>
    <row r="2119" spans="13:13">
      <c r="M2119" t="str">
        <f>'Nav2'!A2099</f>
        <v>Icici Prudential Interval Fund Ii - Quarterly Interval Plan F - Retail Growth</v>
      </c>
    </row>
    <row r="2120" spans="13:13">
      <c r="M2120" t="str">
        <f>'Nav2'!A2100</f>
        <v>Icici Prudential Interval Fund Ii Quarterly Interval - Direct Plan -  Growth</v>
      </c>
    </row>
    <row r="2121" spans="13:13">
      <c r="M2121" t="str">
        <f>'Nav2'!A2101</f>
        <v>Icici Prudential Interval Fund Ii Quarterly Interval - Regular Plan -  Dividend</v>
      </c>
    </row>
    <row r="2122" spans="13:13">
      <c r="M2122" t="str">
        <f>'Nav2'!A2102</f>
        <v>Icici Prudential Interval Fund Ii Quarterly Interval - Regular Plan -  Growth</v>
      </c>
    </row>
    <row r="2123" spans="13:13">
      <c r="M2123" t="str">
        <f>'Nav2'!A2103</f>
        <v>Icici Prudential Interval Fund Ii Quarterly Interval Plan A - Direct Plan -  Dividend</v>
      </c>
    </row>
    <row r="2124" spans="13:13">
      <c r="M2124" t="str">
        <f>'Nav2'!A2104</f>
        <v>Icici Prudential Interval Fund Ii Quarterly Interval Plan A - Direct Plan -  Growth</v>
      </c>
    </row>
    <row r="2125" spans="13:13">
      <c r="M2125" t="str">
        <f>'Nav2'!A2105</f>
        <v>Icici Prudential Interval Fund Ii Quarterly Interval Plan A - Regular Plan -  Dividend</v>
      </c>
    </row>
    <row r="2126" spans="13:13">
      <c r="M2126" t="str">
        <f>'Nav2'!A2106</f>
        <v>Icici Prudential Interval Fund Ii Quarterly Interval Plan A - Regular Plan -  Growth</v>
      </c>
    </row>
    <row r="2127" spans="13:13">
      <c r="M2127" t="str">
        <f>'Nav2'!A2107</f>
        <v>Icici Prudential Interval Fund Ii Quarterly Interval Plan A - Retail Quarterly Dividend Payout</v>
      </c>
    </row>
    <row r="2128" spans="13:13">
      <c r="M2128" t="str">
        <f>'Nav2'!A2108</f>
        <v>Icici Prudential Interval Fund Ii Quarterly Interval Plan A Institutional Quarterly Dividend Payout</v>
      </c>
    </row>
    <row r="2129" spans="13:13">
      <c r="M2129" t="str">
        <f>'Nav2'!A2109</f>
        <v>Icici Prudential Interval Fund Ii Quarterly Interval Plan B - Direct Plan -  Dividend</v>
      </c>
    </row>
    <row r="2130" spans="13:13">
      <c r="M2130" t="str">
        <f>'Nav2'!A2110</f>
        <v>Icici Prudential Interval Fund Ii Quarterly Interval Plan B - Direct Plan -  Growth</v>
      </c>
    </row>
    <row r="2131" spans="13:13">
      <c r="M2131" t="str">
        <f>'Nav2'!A2111</f>
        <v>Icici Prudential Interval Fund Ii Quarterly Interval Plan B - Institutional Quarterly Dividend Payout</v>
      </c>
    </row>
    <row r="2132" spans="13:13">
      <c r="M2132" t="str">
        <f>'Nav2'!A2112</f>
        <v>Icici Prudential Interval Fund Ii Quarterly Interval Plan B - Regular Plan -  Dividend</v>
      </c>
    </row>
    <row r="2133" spans="13:13">
      <c r="M2133" t="str">
        <f>'Nav2'!A2113</f>
        <v>Icici Prudential Interval Fund Ii Quarterly Interval Plan B - Regular Plan -  Growth</v>
      </c>
    </row>
    <row r="2134" spans="13:13">
      <c r="M2134" t="str">
        <f>'Nav2'!A2114</f>
        <v>Icici Prudential Interval Fund Ii Quarterly Interval Plan C - Direct Plan -  Dividend</v>
      </c>
    </row>
    <row r="2135" spans="13:13">
      <c r="M2135" t="str">
        <f>'Nav2'!A2115</f>
        <v>Icici Prudential Interval Fund Ii Quarterly Interval Plan C - Direct Plan -  Growth</v>
      </c>
    </row>
    <row r="2136" spans="13:13">
      <c r="M2136" t="str">
        <f>'Nav2'!A2116</f>
        <v>Icici Prudential Interval Fund Ii Quarterly Interval Plan C - Direct Plan -  Quarterly Dividend Payout</v>
      </c>
    </row>
    <row r="2137" spans="13:13">
      <c r="M2137" t="str">
        <f>'Nav2'!A2117</f>
        <v>Icici Prudential Interval Fund Ii Quarterly Interval Plan C - Regular Plan -  Dividend</v>
      </c>
    </row>
    <row r="2138" spans="13:13">
      <c r="M2138" t="str">
        <f>'Nav2'!A2118</f>
        <v>Icici Prudential Interval Fund Ii Quarterly Interval Plan C - Regular Plan -  Growth</v>
      </c>
    </row>
    <row r="2139" spans="13:13">
      <c r="M2139" t="str">
        <f>'Nav2'!A2119</f>
        <v>Icici Prudential Interval Fund Ii Quarterly Interval Plan C- Institutional Quarterly Dividend Payout</v>
      </c>
    </row>
    <row r="2140" spans="13:13">
      <c r="M2140" t="str">
        <f>'Nav2'!A2120</f>
        <v>Icici Prudential Interval Fund Ii Quarterly Interval Plan D - Direct Plan -  Dividend</v>
      </c>
    </row>
    <row r="2141" spans="13:13">
      <c r="M2141" t="str">
        <f>'Nav2'!A2121</f>
        <v>Icici Prudential Interval Fund Ii Quarterly Interval Plan D - Direct Plan - Growth</v>
      </c>
    </row>
    <row r="2142" spans="13:13">
      <c r="M2142" t="str">
        <f>'Nav2'!A2122</f>
        <v>Icici Prudential Interval Fund Ii Quarterly Interval Plan D - Quarterly Dividend Payout</v>
      </c>
    </row>
    <row r="2143" spans="13:13">
      <c r="M2143" t="str">
        <f>'Nav2'!A2123</f>
        <v>Icici Prudential Interval Fund Ii Quarterly Interval Plan D - Regular Plan -  Dividend</v>
      </c>
    </row>
    <row r="2144" spans="13:13">
      <c r="M2144" t="str">
        <f>'Nav2'!A2124</f>
        <v>Icici Prudential Interval Fund Ii Quarterly Interval Plan D - Regular Plan -  Growth</v>
      </c>
    </row>
    <row r="2145" spans="13:13">
      <c r="M2145" t="str">
        <f>'Nav2'!A2125</f>
        <v>Icici Prudential Interval Fund Ii Quarterly Interval Plan F - Direct Plan -  Quarterly Dividend Payout</v>
      </c>
    </row>
    <row r="2146" spans="13:13">
      <c r="M2146" t="str">
        <f>'Nav2'!A2126</f>
        <v>Icici Prudential Interval Fund Ii Quarterly Interval Plan F - Regular Plan -  Dividend</v>
      </c>
    </row>
    <row r="2147" spans="13:13">
      <c r="M2147" t="str">
        <f>'Nav2'!A2127</f>
        <v>Icici Prudential Interval Fund Ii Quarterly Interval Plan F - Regular Plan -  Growth</v>
      </c>
    </row>
    <row r="2148" spans="13:13">
      <c r="M2148" t="str">
        <f>'Nav2'!A2128</f>
        <v>Icici Prudential Interval Fund Ii Quarterly Interval Plan F Retail Quarterly Dividend Payout</v>
      </c>
    </row>
    <row r="2149" spans="13:13">
      <c r="M2149" t="str">
        <f>'Nav2'!A2129</f>
        <v>Icici Prudential Interval Fund Iii - Monthly Interval Plan - Institutional Dividend</v>
      </c>
    </row>
    <row r="2150" spans="13:13">
      <c r="M2150" t="str">
        <f>'Nav2'!A2130</f>
        <v>Icici Prudential Interval Fund Iii - Monthly Interval Plan - Institutional Growth</v>
      </c>
    </row>
    <row r="2151" spans="13:13">
      <c r="M2151" t="str">
        <f>'Nav2'!A2131</f>
        <v>Icici Prudential Interval Fund Iii - Monthly Interval Plan - Retail Dividend</v>
      </c>
    </row>
    <row r="2152" spans="13:13">
      <c r="M2152" t="str">
        <f>'Nav2'!A2132</f>
        <v>Icici Prudential Interval Fund Iii - Monthly Interval Plan - Retail Growth</v>
      </c>
    </row>
    <row r="2153" spans="13:13">
      <c r="M2153" t="str">
        <f>'Nav2'!A2133</f>
        <v>Icici Prudential Interval Fund Iii Quarterly Interval - Direct Plan -  Dividend</v>
      </c>
    </row>
    <row r="2154" spans="13:13">
      <c r="M2154" t="str">
        <f>'Nav2'!A2134</f>
        <v>Icici Prudential Interval Fund Iii Quarterly Interval - Direct Plan -  Growth</v>
      </c>
    </row>
    <row r="2155" spans="13:13">
      <c r="M2155" t="str">
        <f>'Nav2'!A2135</f>
        <v>Icici Prudential Interval Fund Iii Quarterly Interval - Regular Plan -  Dividend</v>
      </c>
    </row>
    <row r="2156" spans="13:13">
      <c r="M2156" t="str">
        <f>'Nav2'!A2136</f>
        <v>Icici Prudential Interval Fund Iii Quarterly Interval - Regular Plan -  Growth</v>
      </c>
    </row>
    <row r="2157" spans="13:13">
      <c r="M2157" t="str">
        <f>'Nav2'!A2137</f>
        <v>Icici Prudential Interval Fund Iv - Quarterly Interval Plan A - Retail Dividend</v>
      </c>
    </row>
    <row r="2158" spans="13:13">
      <c r="M2158" t="str">
        <f>'Nav2'!A2138</f>
        <v>Icici Prudential Interval Fund Iv - Quarterly Interval Plan A - Retail Growth</v>
      </c>
    </row>
    <row r="2159" spans="13:13">
      <c r="M2159" t="str">
        <f>'Nav2'!A2139</f>
        <v>Icici Prudential Interval Fund Iv - Quarterly Interval Plan B - Retail Dividend</v>
      </c>
    </row>
    <row r="2160" spans="13:13">
      <c r="M2160" t="str">
        <f>'Nav2'!A2140</f>
        <v>Icici Prudential Interval Fund Iv - Quarterly Interval Plan B - Retail Growth</v>
      </c>
    </row>
    <row r="2161" spans="13:13">
      <c r="M2161" t="str">
        <f>'Nav2'!A2141</f>
        <v>Icici Prudential Interval Fund Iv - Quarterly Interval Plan C - Institutional Dividend</v>
      </c>
    </row>
    <row r="2162" spans="13:13">
      <c r="M2162" t="str">
        <f>'Nav2'!A2142</f>
        <v>Icici Prudential Interval Fund Iv - Quarterly Interval Plan C - Institutional Growth</v>
      </c>
    </row>
    <row r="2163" spans="13:13">
      <c r="M2163" t="str">
        <f>'Nav2'!A2143</f>
        <v>Icici Prudential Interval Fund Iv - Quarterly Interval Plan C - Retail Dividend</v>
      </c>
    </row>
    <row r="2164" spans="13:13">
      <c r="M2164" t="str">
        <f>'Nav2'!A2144</f>
        <v>Icici Prudential Interval Fund Iv - Quarterly Interval Plan C - Retail Growth</v>
      </c>
    </row>
    <row r="2165" spans="13:13">
      <c r="M2165" t="str">
        <f>'Nav2'!A2145</f>
        <v>Icici Prudential Interval Fund Iv - Quarterly Interval Plan D - Retail Dividend</v>
      </c>
    </row>
    <row r="2166" spans="13:13">
      <c r="M2166" t="str">
        <f>'Nav2'!A2146</f>
        <v>Icici Prudential Interval Fund Iv - Quarterly Interval Plan D - Retail Growth</v>
      </c>
    </row>
    <row r="2167" spans="13:13">
      <c r="M2167" t="str">
        <f>'Nav2'!A2147</f>
        <v>Icici Prudential Interval Fund Iv - Quarterly Interval Plan E - Retail Dividend</v>
      </c>
    </row>
    <row r="2168" spans="13:13">
      <c r="M2168" t="str">
        <f>'Nav2'!A2148</f>
        <v>Icici Prudential Interval Fund Iv - Quarterly Interval Plan E - Retail Growth</v>
      </c>
    </row>
    <row r="2169" spans="13:13">
      <c r="M2169" t="str">
        <f>'Nav2'!A2149</f>
        <v>Icici Prudential Interval Fund Iv Quarterly Interval Plan B - Direct Plan -  Dividend</v>
      </c>
    </row>
    <row r="2170" spans="13:13">
      <c r="M2170" t="str">
        <f>'Nav2'!A2150</f>
        <v>Icici Prudential Interval Fund Iv Quarterly Interval Plan B - Direct Plan -  Quarterly Dividend Payout</v>
      </c>
    </row>
    <row r="2171" spans="13:13">
      <c r="M2171" t="str">
        <f>'Nav2'!A2151</f>
        <v>Icici Prudential Interval Fund Iv Quarterly Interval Plan B - Regular Plan -  Dividend</v>
      </c>
    </row>
    <row r="2172" spans="13:13">
      <c r="M2172" t="str">
        <f>'Nav2'!A2152</f>
        <v>Icici Prudential Interval Fund Iv Quarterly Interval Plan B - Regular Plan -  Growth</v>
      </c>
    </row>
    <row r="2173" spans="13:13">
      <c r="M2173" t="str">
        <f>'Nav2'!A2153</f>
        <v>Icici Prudential Interval Fund Monthly Interval Plan I - Direct Plan -  Dividend</v>
      </c>
    </row>
    <row r="2174" spans="13:13">
      <c r="M2174" t="str">
        <f>'Nav2'!A2154</f>
        <v>Icici Prudential Interval Fund Monthly Interval Plan I - Direct Plan -  Growth</v>
      </c>
    </row>
    <row r="2175" spans="13:13">
      <c r="M2175" t="str">
        <f>'Nav2'!A2155</f>
        <v>Icici Prudential Interval Fund Monthly Interval Plan I - Regular Plan -  Dividend</v>
      </c>
    </row>
    <row r="2176" spans="13:13">
      <c r="M2176" t="str">
        <f>'Nav2'!A2156</f>
        <v>Icici Prudential Interval Fund Monthly Interval Plan I - Regular Plan -  Growth</v>
      </c>
    </row>
    <row r="2177" spans="13:13">
      <c r="M2177" t="str">
        <f>'Nav2'!A2157</f>
        <v>Icici Prudential Interval Fund Quarterly Interval Plan - 1 Retail Quarterly Dividend Payout</v>
      </c>
    </row>
    <row r="2178" spans="13:13">
      <c r="M2178" t="str">
        <f>'Nav2'!A2158</f>
        <v>Icici Prudential Interval Fund Quarterly Interval Plan - Ii Retail Quarterly Dividend Payout</v>
      </c>
    </row>
    <row r="2179" spans="13:13">
      <c r="M2179" t="str">
        <f>'Nav2'!A2159</f>
        <v>Icici Prudential Interval Fund Quarterly Interval Plan 1 - Direct Plan -  Growth</v>
      </c>
    </row>
    <row r="2180" spans="13:13">
      <c r="M2180" t="str">
        <f>'Nav2'!A2160</f>
        <v>Icici Prudential Interval Fund Quarterly Interval Plan 1 - Direct Plan - Dividend</v>
      </c>
    </row>
    <row r="2181" spans="13:13">
      <c r="M2181" t="str">
        <f>'Nav2'!A2161</f>
        <v>Icici Prudential Interval Fund Quarterly Interval Plan 1 - Regular Plan -  Growth</v>
      </c>
    </row>
    <row r="2182" spans="13:13">
      <c r="M2182" t="str">
        <f>'Nav2'!A2162</f>
        <v>Icici Prudential Interval Fund Quarterly Interval Plan 1 - Regular Plan - Dividend</v>
      </c>
    </row>
    <row r="2183" spans="13:13">
      <c r="M2183" t="str">
        <f>'Nav2'!A2163</f>
        <v>Icici Prudential Interval Fund Quarterly Interval Plan 1 Plan - Direct Plan - Quarterly Dividend Payout</v>
      </c>
    </row>
    <row r="2184" spans="13:13">
      <c r="M2184" t="str">
        <f>'Nav2'!A2164</f>
        <v>Icici Prudential Interval Fund V - Monthly Interval Plan A - Retail Dividend</v>
      </c>
    </row>
    <row r="2185" spans="13:13">
      <c r="M2185" t="str">
        <f>'Nav2'!A2165</f>
        <v>Icici Prudential Interval Fund V - Monthly Interval Plan A - Retail Growth</v>
      </c>
    </row>
    <row r="2186" spans="13:13">
      <c r="M2186" t="str">
        <f>'Nav2'!A2166</f>
        <v>Icici Prudential Interval Fund V - Monthly Interval Plan B - Retail Dividend</v>
      </c>
    </row>
    <row r="2187" spans="13:13">
      <c r="M2187" t="str">
        <f>'Nav2'!A2167</f>
        <v>Icici Prudential Interval Fund V - Monthly Interval Plan B - Retail Growth</v>
      </c>
    </row>
    <row r="2188" spans="13:13">
      <c r="M2188" t="str">
        <f>'Nav2'!A2168</f>
        <v>Icici Prudential Interval Fund V - Monthly Interval Plan C- Retail Dividend</v>
      </c>
    </row>
    <row r="2189" spans="13:13">
      <c r="M2189" t="str">
        <f>'Nav2'!A2169</f>
        <v>Icici Prudential Interval Fund V - Monthly Interval Plan C- Retail Growth</v>
      </c>
    </row>
    <row r="2190" spans="13:13">
      <c r="M2190" t="str">
        <f>'Nav2'!A2170</f>
        <v>Icici Prudential Interval Fund V - Monthly Interval Plan D - Retail Dividend</v>
      </c>
    </row>
    <row r="2191" spans="13:13">
      <c r="M2191" t="str">
        <f>'Nav2'!A2171</f>
        <v>Icici Prudential Interval Fund V - Monthly Interval Plan D - Retail Growth</v>
      </c>
    </row>
    <row r="2192" spans="13:13">
      <c r="M2192" t="str">
        <f>'Nav2'!A2172</f>
        <v>Icici Prudential Interval Fund V Monthly Interval Plan A - Direct Plan -  Dividend</v>
      </c>
    </row>
    <row r="2193" spans="13:13">
      <c r="M2193" t="str">
        <f>'Nav2'!A2173</f>
        <v>Icici Prudential Interval Fund V Monthly Interval Plan A - Direct Plan - Growth</v>
      </c>
    </row>
    <row r="2194" spans="13:13">
      <c r="M2194" t="str">
        <f>'Nav2'!A2174</f>
        <v>Icici Prudential Interval Fund V Monthly Interval Plan A - Regular Plan -  Dividend</v>
      </c>
    </row>
    <row r="2195" spans="13:13">
      <c r="M2195" t="str">
        <f>'Nav2'!A2175</f>
        <v>Icici Prudential Interval Fund V Monthly Interval Plan A - Regular Plan -  Growth</v>
      </c>
    </row>
    <row r="2196" spans="13:13">
      <c r="M2196" t="str">
        <f>'Nav2'!A2176</f>
        <v>Icici Prudential Liquid - Direct Plan -  Annual Dividend</v>
      </c>
    </row>
    <row r="2197" spans="13:13">
      <c r="M2197" t="str">
        <f>'Nav2'!A2177</f>
        <v>Icici Prudential Liquid - Direct Plan -  Daily Dividend</v>
      </c>
    </row>
    <row r="2198" spans="13:13">
      <c r="M2198" t="str">
        <f>'Nav2'!A2178</f>
        <v>Icici Prudential Liquid - Direct Plan -  Growth</v>
      </c>
    </row>
    <row r="2199" spans="13:13">
      <c r="M2199" t="str">
        <f>'Nav2'!A2179</f>
        <v>Icici Prudential Liquid - Direct Plan -  Half Yearly Dividend</v>
      </c>
    </row>
    <row r="2200" spans="13:13">
      <c r="M2200" t="str">
        <f>'Nav2'!A2180</f>
        <v>Icici Prudential Liquid - Direct Plan -  Quarterly Dividend</v>
      </c>
    </row>
    <row r="2201" spans="13:13">
      <c r="M2201" t="str">
        <f>'Nav2'!A2181</f>
        <v>Icici Prudential Liquid - Direct Plan -  Weekly Dividend</v>
      </c>
    </row>
    <row r="2202" spans="13:13">
      <c r="M2202" t="str">
        <f>'Nav2'!A2182</f>
        <v>Icici Prudential Liquid - Regular Plan -  Annual Dividend</v>
      </c>
    </row>
    <row r="2203" spans="13:13">
      <c r="M2203" t="str">
        <f>'Nav2'!A2183</f>
        <v>Icici Prudential Liquid - Regular Plan -  Daily Dividend</v>
      </c>
    </row>
    <row r="2204" spans="13:13">
      <c r="M2204" t="str">
        <f>'Nav2'!A2184</f>
        <v>Icici Prudential Liquid - Regular Plan -  Dividend Others</v>
      </c>
    </row>
    <row r="2205" spans="13:13">
      <c r="M2205" t="str">
        <f>'Nav2'!A2185</f>
        <v>Icici Prudential Liquid - Regular Plan -  Growth</v>
      </c>
    </row>
    <row r="2206" spans="13:13">
      <c r="M2206" t="str">
        <f>'Nav2'!A2186</f>
        <v>Icici Prudential Liquid - Regular Plan -  Half Yearly Dividend</v>
      </c>
    </row>
    <row r="2207" spans="13:13">
      <c r="M2207" t="str">
        <f>'Nav2'!A2187</f>
        <v>Icici Prudential Liquid - Regular Plan -  Quarterly Dividend</v>
      </c>
    </row>
    <row r="2208" spans="13:13">
      <c r="M2208" t="str">
        <f>'Nav2'!A2188</f>
        <v>Icici Prudential Liquid - Regular Plan -  Weekly Dividend</v>
      </c>
    </row>
    <row r="2209" spans="13:13">
      <c r="M2209" t="str">
        <f>'Nav2'!A2189</f>
        <v>Icici Prudential Liquid Institutional Plan - Growth</v>
      </c>
    </row>
    <row r="2210" spans="13:13">
      <c r="M2210" t="str">
        <f>'Nav2'!A2190</f>
        <v>Icici Prudential Liquid Institutional Plus Plan - Div - Daily</v>
      </c>
    </row>
    <row r="2211" spans="13:13">
      <c r="M2211" t="str">
        <f>'Nav2'!A2191</f>
        <v>Icici Prudential Liquid Institutional Plus Plan - Div - Weekly</v>
      </c>
    </row>
    <row r="2212" spans="13:13">
      <c r="M2212" t="str">
        <f>'Nav2'!A2192</f>
        <v>Icici Prudential Liquid Institutional Plus Plan - Growth</v>
      </c>
    </row>
    <row r="2213" spans="13:13">
      <c r="M2213" t="str">
        <f>'Nav2'!A2193</f>
        <v>Icici Prudential Liquid Plan - Direct Plan - Monthly Dividend</v>
      </c>
    </row>
    <row r="2214" spans="13:13">
      <c r="M2214" t="str">
        <f>'Nav2'!A2194</f>
        <v>Icici Prudential Liquid Plan - Institutional - Daily - Div</v>
      </c>
    </row>
    <row r="2215" spans="13:13">
      <c r="M2215" t="str">
        <f>'Nav2'!A2195</f>
        <v>Icici Prudential Liquid Plan - Institutional - Monthly - Div</v>
      </c>
    </row>
    <row r="2216" spans="13:13">
      <c r="M2216" t="str">
        <f>'Nav2'!A2196</f>
        <v>Icici Prudential Liquid Plan - Institutional - Weekly - Div</v>
      </c>
    </row>
    <row r="2217" spans="13:13">
      <c r="M2217" t="str">
        <f>'Nav2'!A2197</f>
        <v>Icici Prudential Liquid Plan - Institutional Option - I</v>
      </c>
    </row>
    <row r="2218" spans="13:13">
      <c r="M2218" t="str">
        <f>'Nav2'!A2198</f>
        <v>Icici Prudential Liquid Plan - Regular Plan - Monthly Dividend</v>
      </c>
    </row>
    <row r="2219" spans="13:13">
      <c r="M2219" t="str">
        <f>'Nav2'!A2199</f>
        <v>Icici Prudential Liquid Plan Retail Daily Dividend</v>
      </c>
    </row>
    <row r="2220" spans="13:13">
      <c r="M2220" t="str">
        <f>'Nav2'!A2200</f>
        <v>Icici Prudential Liquid Plan Retail Growth</v>
      </c>
    </row>
    <row r="2221" spans="13:13">
      <c r="M2221" t="str">
        <f>'Nav2'!A2201</f>
        <v>Icici Prudential Liquid Plan Retail Monthly Dividend</v>
      </c>
    </row>
    <row r="2222" spans="13:13">
      <c r="M2222" t="str">
        <f>'Nav2'!A2202</f>
        <v>Icici Prudential Liquid Plan Retail Weekly Dividend</v>
      </c>
    </row>
    <row r="2223" spans="13:13">
      <c r="M2223" t="str">
        <f>'Nav2'!A2203</f>
        <v>Icici Prudential Liquid Plan-Dividend-Institutional Plus - Monthly</v>
      </c>
    </row>
    <row r="2224" spans="13:13">
      <c r="M2224" t="str">
        <f>'Nav2'!A2204</f>
        <v>Icici Prudential Liquid Plan-Dividend-Institutional Quarterly</v>
      </c>
    </row>
    <row r="2225" spans="13:13">
      <c r="M2225" t="str">
        <f>'Nav2'!A2205</f>
        <v>Icici Prudential Long Term - Direct Plan -  Annual Dividend</v>
      </c>
    </row>
    <row r="2226" spans="13:13">
      <c r="M2226" t="str">
        <f>'Nav2'!A2206</f>
        <v>Icici Prudential Long Term - Direct Plan -  Dividend</v>
      </c>
    </row>
    <row r="2227" spans="13:13">
      <c r="M2227" t="str">
        <f>'Nav2'!A2207</f>
        <v>Icici Prudential Long Term - Direct Plan -  Growth</v>
      </c>
    </row>
    <row r="2228" spans="13:13">
      <c r="M2228" t="str">
        <f>'Nav2'!A2208</f>
        <v>Icici Prudential Long Term - Direct Plan -  Quarterly Dividend</v>
      </c>
    </row>
    <row r="2229" spans="13:13">
      <c r="M2229" t="str">
        <f>'Nav2'!A2209</f>
        <v>Icici Prudential Long Term - Regular Plan -  Annual Dividend</v>
      </c>
    </row>
    <row r="2230" spans="13:13">
      <c r="M2230" t="str">
        <f>'Nav2'!A2210</f>
        <v>Icici Prudential Long Term - Regular Plan -  Dividend</v>
      </c>
    </row>
    <row r="2231" spans="13:13">
      <c r="M2231" t="str">
        <f>'Nav2'!A2211</f>
        <v>Icici Prudential Long Term - Regular Plan -  Growth</v>
      </c>
    </row>
    <row r="2232" spans="13:13">
      <c r="M2232" t="str">
        <f>'Nav2'!A2212</f>
        <v>Icici Prudential Long Term - Regular Plan -  Quarterly Dividend</v>
      </c>
    </row>
    <row r="2233" spans="13:13">
      <c r="M2233" t="str">
        <f>'Nav2'!A2213</f>
        <v>Icici Prudential Long Term Gilt Fund - Direct Plan - Dividend</v>
      </c>
    </row>
    <row r="2234" spans="13:13">
      <c r="M2234" t="str">
        <f>'Nav2'!A2214</f>
        <v>Icici Prudential Long Term Gilt Fund - Direct Plan - Growth</v>
      </c>
    </row>
    <row r="2235" spans="13:13">
      <c r="M2235" t="str">
        <f>'Nav2'!A2215</f>
        <v>Icici Prudential Long Term Gilt Fund - Regular Plan - Dividend</v>
      </c>
    </row>
    <row r="2236" spans="13:13">
      <c r="M2236" t="str">
        <f>'Nav2'!A2216</f>
        <v>Icici Prudential Long Term Gilt Fund - Regular Plan - Growth</v>
      </c>
    </row>
    <row r="2237" spans="13:13">
      <c r="M2237" t="str">
        <f>'Nav2'!A2217</f>
        <v>Icici Prudential Long Term Plan - Premium Dividend Option</v>
      </c>
    </row>
    <row r="2238" spans="13:13">
      <c r="M2238" t="str">
        <f>'Nav2'!A2218</f>
        <v>Icici Prudential Long Term Plan - Premium Growth Option</v>
      </c>
    </row>
    <row r="2239" spans="13:13">
      <c r="M2239" t="str">
        <f>'Nav2'!A2219</f>
        <v>Icici Prudential Long Term Plan - Regular Plan - Weekly Dividend</v>
      </c>
    </row>
    <row r="2240" spans="13:13">
      <c r="M2240" t="str">
        <f>'Nav2'!A2220</f>
        <v>Icici Prudential Long Term Plan Premium - Annual Dividend</v>
      </c>
    </row>
    <row r="2241" spans="13:13">
      <c r="M2241" t="str">
        <f>'Nav2'!A2221</f>
        <v>Icici Prudential Long Term Plan Premium - Quarterly Dividend</v>
      </c>
    </row>
    <row r="2242" spans="13:13">
      <c r="M2242" t="str">
        <f>'Nav2'!A2222</f>
        <v>Icici Prudential Long Term Plan Retail - Annual  Dividend</v>
      </c>
    </row>
    <row r="2243" spans="13:13">
      <c r="M2243" t="str">
        <f>'Nav2'!A2223</f>
        <v>Icici Prudential Long Term Plan Retail - Cumulative</v>
      </c>
    </row>
    <row r="2244" spans="13:13">
      <c r="M2244" t="str">
        <f>'Nav2'!A2224</f>
        <v>Icici Prudential Long Term Plan Retail - Quarterly Dividend</v>
      </c>
    </row>
    <row r="2245" spans="13:13">
      <c r="M2245" t="str">
        <f>'Nav2'!A2225</f>
        <v>Icici Prudential Midcap Fund - Direct Plan -  Dividend</v>
      </c>
    </row>
    <row r="2246" spans="13:13">
      <c r="M2246" t="str">
        <f>'Nav2'!A2226</f>
        <v>Icici Prudential Midcap Fund - Direct Plan -  Growth</v>
      </c>
    </row>
    <row r="2247" spans="13:13">
      <c r="M2247" t="str">
        <f>'Nav2'!A2227</f>
        <v>Icici Prudential Midcap Fund - Institutional Option - I</v>
      </c>
    </row>
    <row r="2248" spans="13:13">
      <c r="M2248" t="str">
        <f>'Nav2'!A2228</f>
        <v>Icici Prudential Midcap Fund - Regular Plan -  Dividend</v>
      </c>
    </row>
    <row r="2249" spans="13:13">
      <c r="M2249" t="str">
        <f>'Nav2'!A2229</f>
        <v>Icici Prudential Midcap Fund - Regular Plan -  Growth</v>
      </c>
    </row>
    <row r="2250" spans="13:13">
      <c r="M2250" t="str">
        <f>'Nav2'!A2230</f>
        <v>Icici Prudential Mip - 25 - Direct Plan -  Growth</v>
      </c>
    </row>
    <row r="2251" spans="13:13">
      <c r="M2251" t="str">
        <f>'Nav2'!A2231</f>
        <v>Icici Prudential Mip - 25 - Direct Plan -  Half Yearly Dividend</v>
      </c>
    </row>
    <row r="2252" spans="13:13">
      <c r="M2252" t="str">
        <f>'Nav2'!A2232</f>
        <v>Icici Prudential Mip - 25 - Direct Plan -  Monthly Dividend</v>
      </c>
    </row>
    <row r="2253" spans="13:13">
      <c r="M2253" t="str">
        <f>'Nav2'!A2233</f>
        <v>Icici Prudential Mip - 25 - Direct Plan -  Quarterly Dividend</v>
      </c>
    </row>
    <row r="2254" spans="13:13">
      <c r="M2254" t="str">
        <f>'Nav2'!A2234</f>
        <v>Icici Prudential Mip - 25 - Direct Plan - Bonus</v>
      </c>
    </row>
    <row r="2255" spans="13:13">
      <c r="M2255" t="str">
        <f>'Nav2'!A2235</f>
        <v>Icici Prudential Mip - 25 - Regular Plan -  Growth</v>
      </c>
    </row>
    <row r="2256" spans="13:13">
      <c r="M2256" t="str">
        <f>'Nav2'!A2236</f>
        <v>Icici Prudential Mip - 25 - Regular Plan -  Half Yearly Dividend</v>
      </c>
    </row>
    <row r="2257" spans="13:13">
      <c r="M2257" t="str">
        <f>'Nav2'!A2237</f>
        <v>Icici Prudential Mip - 25 - Regular Plan -  Monthly Dividend</v>
      </c>
    </row>
    <row r="2258" spans="13:13">
      <c r="M2258" t="str">
        <f>'Nav2'!A2238</f>
        <v>Icici Prudential Mip - 25 - Regular Plan -  Quarterly Dividend</v>
      </c>
    </row>
    <row r="2259" spans="13:13">
      <c r="M2259" t="str">
        <f>'Nav2'!A2239</f>
        <v>Icici Prudential Mip - Direct Plan -  Dividend Half Yearly</v>
      </c>
    </row>
    <row r="2260" spans="13:13">
      <c r="M2260" t="str">
        <f>'Nav2'!A2240</f>
        <v>Icici Prudential Mip - Direct Plan -  Dividend Monthly</v>
      </c>
    </row>
    <row r="2261" spans="13:13">
      <c r="M2261" t="str">
        <f>'Nav2'!A2241</f>
        <v>Icici Prudential Mip - Direct Plan -  Dividend Quarterly</v>
      </c>
    </row>
    <row r="2262" spans="13:13">
      <c r="M2262" t="str">
        <f>'Nav2'!A2242</f>
        <v>Icici Prudential Mip - Direct Plan -  Growth</v>
      </c>
    </row>
    <row r="2263" spans="13:13">
      <c r="M2263" t="str">
        <f>'Nav2'!A2243</f>
        <v>Icici Prudential Mip - Regular Plan -  Dividend Half Yearly</v>
      </c>
    </row>
    <row r="2264" spans="13:13">
      <c r="M2264" t="str">
        <f>'Nav2'!A2244</f>
        <v>Icici Prudential Mip - Regular Plan -  Dividend Monthly</v>
      </c>
    </row>
    <row r="2265" spans="13:13">
      <c r="M2265" t="str">
        <f>'Nav2'!A2245</f>
        <v>Icici Prudential Mip - Regular Plan -  Dividend Quarterly</v>
      </c>
    </row>
    <row r="2266" spans="13:13">
      <c r="M2266" t="str">
        <f>'Nav2'!A2246</f>
        <v>Icici Prudential Mip - Regular Plan -  Growth</v>
      </c>
    </row>
    <row r="2267" spans="13:13">
      <c r="M2267" t="str">
        <f>'Nav2'!A2247</f>
        <v>Icici Prudential Mip 5 - Direct Plan -  Growth</v>
      </c>
    </row>
    <row r="2268" spans="13:13">
      <c r="M2268" t="str">
        <f>'Nav2'!A2248</f>
        <v>Icici Prudential Mip 5 - Direct Plan -  Monthly Dividend</v>
      </c>
    </row>
    <row r="2269" spans="13:13">
      <c r="M2269" t="str">
        <f>'Nav2'!A2249</f>
        <v>Icici Prudential Mip 5 - Regular Plan -  Growth</v>
      </c>
    </row>
    <row r="2270" spans="13:13">
      <c r="M2270" t="str">
        <f>'Nav2'!A2250</f>
        <v>Icici Prudential Mip 5 - Regular Plan -  Half Yearly Dividend</v>
      </c>
    </row>
    <row r="2271" spans="13:13">
      <c r="M2271" t="str">
        <f>'Nav2'!A2251</f>
        <v>Icici Prudential Mip 5 - Regular Plan -  Monthly Dividend</v>
      </c>
    </row>
    <row r="2272" spans="13:13">
      <c r="M2272" t="str">
        <f>'Nav2'!A2252</f>
        <v>Icici Prudential Mip 5 - Regular Plan -  Quarterly Dividend</v>
      </c>
    </row>
    <row r="2273" spans="13:13">
      <c r="M2273" t="str">
        <f>'Nav2'!A2253</f>
        <v>Icici Prudential Moderate - Direct Plan -  Dividend</v>
      </c>
    </row>
    <row r="2274" spans="13:13">
      <c r="M2274" t="str">
        <f>'Nav2'!A2254</f>
        <v>Icici Prudential Moderate - Direct Plan -  Growth</v>
      </c>
    </row>
    <row r="2275" spans="13:13">
      <c r="M2275" t="str">
        <f>'Nav2'!A2255</f>
        <v>Icici Prudential Moderate - Regular Plan -  Dividend</v>
      </c>
    </row>
    <row r="2276" spans="13:13">
      <c r="M2276" t="str">
        <f>'Nav2'!A2256</f>
        <v>Icici Prudential Moderate - Regular Plan -  Growth</v>
      </c>
    </row>
    <row r="2277" spans="13:13">
      <c r="M2277" t="str">
        <f>'Nav2'!A2257</f>
        <v>Icici Prudential Money Market Fund Dividend</v>
      </c>
    </row>
    <row r="2278" spans="13:13">
      <c r="M2278" t="str">
        <f>'Nav2'!A2258</f>
        <v>Icici Prudential Money Market Fund Option - Direct Plan -  Daily Dividend</v>
      </c>
    </row>
    <row r="2279" spans="13:13">
      <c r="M2279" t="str">
        <f>'Nav2'!A2259</f>
        <v>Icici Prudential Money Market Fund Option - Direct Plan -  Fortnightly Dividend</v>
      </c>
    </row>
    <row r="2280" spans="13:13">
      <c r="M2280" t="str">
        <f>'Nav2'!A2260</f>
        <v>Icici Prudential Money Market Fund Option - Direct Plan -  Growth</v>
      </c>
    </row>
    <row r="2281" spans="13:13">
      <c r="M2281" t="str">
        <f>'Nav2'!A2261</f>
        <v>Icici Prudential Money Market Fund Option - Direct Plan -  Monthly Dividend</v>
      </c>
    </row>
    <row r="2282" spans="13:13">
      <c r="M2282" t="str">
        <f>'Nav2'!A2262</f>
        <v>Icici Prudential Money Market Fund Option - Direct Plan -  Weekly Dividend</v>
      </c>
    </row>
    <row r="2283" spans="13:13">
      <c r="M2283" t="str">
        <f>'Nav2'!A2263</f>
        <v>Icici Prudential Money Market Fund Option - Regular Plan -  Daily Dividend</v>
      </c>
    </row>
    <row r="2284" spans="13:13">
      <c r="M2284" t="str">
        <f>'Nav2'!A2264</f>
        <v>Icici Prudential Money Market Fund Option - Regular Plan -  Fortnightly Dividend</v>
      </c>
    </row>
    <row r="2285" spans="13:13">
      <c r="M2285" t="str">
        <f>'Nav2'!A2265</f>
        <v>Icici Prudential Money Market Fund Option - Regular Plan -  Growth</v>
      </c>
    </row>
    <row r="2286" spans="13:13">
      <c r="M2286" t="str">
        <f>'Nav2'!A2266</f>
        <v>Icici Prudential Money Market Fund Option - Regular Plan -  Monthly Dividend</v>
      </c>
    </row>
    <row r="2287" spans="13:13">
      <c r="M2287" t="str">
        <f>'Nav2'!A2267</f>
        <v>Icici Prudential Money Market Fund Option - Regular Plan -  Weekly Dividend</v>
      </c>
    </row>
    <row r="2288" spans="13:13">
      <c r="M2288" t="str">
        <f>'Nav2'!A2268</f>
        <v>Icici Prudential Money Market Fund Retail Growth (Erstwhile Cash Option)</v>
      </c>
    </row>
    <row r="2289" spans="13:13">
      <c r="M2289" t="str">
        <f>'Nav2'!A2269</f>
        <v>Icici Prudential Nifty Exchange Traded Fund</v>
      </c>
    </row>
    <row r="2290" spans="13:13">
      <c r="M2290" t="str">
        <f>'Nav2'!A2270</f>
        <v>Icici Prudential Nifty Junior Index Fund - Direct Plan -  Dividend</v>
      </c>
    </row>
    <row r="2291" spans="13:13">
      <c r="M2291" t="str">
        <f>'Nav2'!A2271</f>
        <v>Icici Prudential Nifty Junior Index Fund - Direct Plan -  Growth</v>
      </c>
    </row>
    <row r="2292" spans="13:13">
      <c r="M2292" t="str">
        <f>'Nav2'!A2272</f>
        <v>Icici Prudential Nifty Junior Index Fund - Regular Plan -  Dividend</v>
      </c>
    </row>
    <row r="2293" spans="13:13">
      <c r="M2293" t="str">
        <f>'Nav2'!A2273</f>
        <v>Icici Prudential Nifty Junior Index Fund - Regular Plan -  Growth</v>
      </c>
    </row>
    <row r="2294" spans="13:13">
      <c r="M2294" t="str">
        <f>'Nav2'!A2274</f>
        <v>Icici Prudential Regular Gold Savings Fund - Direct Plan -  Dividend</v>
      </c>
    </row>
    <row r="2295" spans="13:13">
      <c r="M2295" t="str">
        <f>'Nav2'!A2275</f>
        <v>Icici Prudential Regular Gold Savings Fund - Direct Plan -  Growth</v>
      </c>
    </row>
    <row r="2296" spans="13:13">
      <c r="M2296" t="str">
        <f>'Nav2'!A2276</f>
        <v>Icici Prudential Regular Gold Savings Fund - Regular Plan -  Dividend</v>
      </c>
    </row>
    <row r="2297" spans="13:13">
      <c r="M2297" t="str">
        <f>'Nav2'!A2277</f>
        <v>Icici Prudential Regular Gold Savings Fund - Regular Plan -  Growth</v>
      </c>
    </row>
    <row r="2298" spans="13:13">
      <c r="M2298" t="str">
        <f>'Nav2'!A2278</f>
        <v>Icici Prudential Regular Savings Fund - Direct Plan -  Growth</v>
      </c>
    </row>
    <row r="2299" spans="13:13">
      <c r="M2299" t="str">
        <f>'Nav2'!A2279</f>
        <v>Icici Prudential Regular Savings Fund - Direct Plan -  Half Yearly Dividend</v>
      </c>
    </row>
    <row r="2300" spans="13:13">
      <c r="M2300" t="str">
        <f>'Nav2'!A2280</f>
        <v>Icici Prudential Regular Savings Fund - Direct Plan -  Quarterly Dividend</v>
      </c>
    </row>
    <row r="2301" spans="13:13">
      <c r="M2301" t="str">
        <f>'Nav2'!A2281</f>
        <v>Icici Prudential Regular Savings Fund - Regular Plan -  Growth</v>
      </c>
    </row>
    <row r="2302" spans="13:13">
      <c r="M2302" t="str">
        <f>'Nav2'!A2282</f>
        <v>Icici Prudential Regular Savings Fund - Regular Plan -  Half Yearly Dividend</v>
      </c>
    </row>
    <row r="2303" spans="13:13">
      <c r="M2303" t="str">
        <f>'Nav2'!A2283</f>
        <v>Icici Prudential Regular Savings Fund - Regular Plan -  Quarterly Dividend</v>
      </c>
    </row>
    <row r="2304" spans="13:13">
      <c r="M2304" t="str">
        <f>'Nav2'!A2284</f>
        <v>Icici Prudential Short Term - Direct Plan - Bonus</v>
      </c>
    </row>
    <row r="2305" spans="13:13">
      <c r="M2305" t="str">
        <f>'Nav2'!A2285</f>
        <v>Icici Prudential Short Term - Direct Plan - Dividend Reinvestment Fortnightly</v>
      </c>
    </row>
    <row r="2306" spans="13:13">
      <c r="M2306" t="str">
        <f>'Nav2'!A2286</f>
        <v>Icici Prudential Short Term - Direct Plan - Growth Option</v>
      </c>
    </row>
    <row r="2307" spans="13:13">
      <c r="M2307" t="str">
        <f>'Nav2'!A2287</f>
        <v>Icici Prudential Short Term - Direct Plan - Monthly Dividend</v>
      </c>
    </row>
    <row r="2308" spans="13:13">
      <c r="M2308" t="str">
        <f>'Nav2'!A2288</f>
        <v>Icici Prudential Short Term - Regular Plan -  Dividend Reinvestment Fortnightly</v>
      </c>
    </row>
    <row r="2309" spans="13:13">
      <c r="M2309" t="str">
        <f>'Nav2'!A2289</f>
        <v>Icici Prudential Short Term - Regular Plan -  Growth Option</v>
      </c>
    </row>
    <row r="2310" spans="13:13">
      <c r="M2310" t="str">
        <f>'Nav2'!A2290</f>
        <v>Icici Prudential Short Term - Regular Plan -  Monthly Dividend</v>
      </c>
    </row>
    <row r="2311" spans="13:13">
      <c r="M2311" t="str">
        <f>'Nav2'!A2291</f>
        <v>Icici Prudential Short Term - Regular Plan - Bonus</v>
      </c>
    </row>
    <row r="2312" spans="13:13">
      <c r="M2312" t="str">
        <f>'Nav2'!A2292</f>
        <v>Icici Prudential Short Term Gilt Fund - Direct Plan -  Dividend</v>
      </c>
    </row>
    <row r="2313" spans="13:13">
      <c r="M2313" t="str">
        <f>'Nav2'!A2293</f>
        <v>Icici Prudential Short Term Gilt Fund - Direct Plan -  Growth</v>
      </c>
    </row>
    <row r="2314" spans="13:13">
      <c r="M2314" t="str">
        <f>'Nav2'!A2294</f>
        <v>Icici Prudential Short Term Gilt Fund - Direct Plan -  Half Yearly Dividend</v>
      </c>
    </row>
    <row r="2315" spans="13:13">
      <c r="M2315" t="str">
        <f>'Nav2'!A2295</f>
        <v>Icici Prudential Short Term Gilt Fund - Regular Plan -  Dividend</v>
      </c>
    </row>
    <row r="2316" spans="13:13">
      <c r="M2316" t="str">
        <f>'Nav2'!A2296</f>
        <v>Icici Prudential Short Term Gilt Fund - Regular Plan -  Growth</v>
      </c>
    </row>
    <row r="2317" spans="13:13">
      <c r="M2317" t="str">
        <f>'Nav2'!A2297</f>
        <v>Icici Prudential Short Term Gilt Fund - Regular Plan -  Half Yearly Dividend</v>
      </c>
    </row>
    <row r="2318" spans="13:13">
      <c r="M2318" t="str">
        <f>'Nav2'!A2298</f>
        <v>Icici Prudential Short Term Plan-Institutional Growth-Institutional Growth</v>
      </c>
    </row>
    <row r="2319" spans="13:13">
      <c r="M2319" t="str">
        <f>'Nav2'!A2299</f>
        <v>Icici Prudential Short Term Plan-Institutional Plan - Dividend-Fortnightly</v>
      </c>
    </row>
    <row r="2320" spans="13:13">
      <c r="M2320" t="str">
        <f>'Nav2'!A2300</f>
        <v>Icici Prudential Short Term Plan-Institutional Plan - Dividend-Monthly</v>
      </c>
    </row>
    <row r="2321" spans="13:13">
      <c r="M2321" t="str">
        <f>'Nav2'!A2301</f>
        <v>Icici Prudential Target Returns Fund - Direct Plan -  Dividend</v>
      </c>
    </row>
    <row r="2322" spans="13:13">
      <c r="M2322" t="str">
        <f>'Nav2'!A2302</f>
        <v>Icici Prudential Target Returns Fund - Direct Plan -  Growth</v>
      </c>
    </row>
    <row r="2323" spans="13:13">
      <c r="M2323" t="str">
        <f>'Nav2'!A2303</f>
        <v>Icici Prudential Target Returns Fund - Regular Plan -  Dividend</v>
      </c>
    </row>
    <row r="2324" spans="13:13">
      <c r="M2324" t="str">
        <f>'Nav2'!A2304</f>
        <v>Icici Prudential Target Returns Fund - Regular Plan -  Growth</v>
      </c>
    </row>
    <row r="2325" spans="13:13">
      <c r="M2325" t="str">
        <f>'Nav2'!A2305</f>
        <v>Icici Prudential Target Returns Fund Institutional Growth</v>
      </c>
    </row>
    <row r="2326" spans="13:13">
      <c r="M2326" t="str">
        <f>'Nav2'!A2306</f>
        <v>Icici Prudential Tax Plan - Direct Plan -  Dividend</v>
      </c>
    </row>
    <row r="2327" spans="13:13">
      <c r="M2327" t="str">
        <f>'Nav2'!A2307</f>
        <v>Icici Prudential Tax Plan - Direct Plan -  Growth</v>
      </c>
    </row>
    <row r="2328" spans="13:13">
      <c r="M2328" t="str">
        <f>'Nav2'!A2308</f>
        <v>Icici Prudential Tax Plan - Regular Plan -  Dividend</v>
      </c>
    </row>
    <row r="2329" spans="13:13">
      <c r="M2329" t="str">
        <f>'Nav2'!A2309</f>
        <v>Icici Prudential Tax Plan - Regular Plan -  Growth</v>
      </c>
    </row>
    <row r="2330" spans="13:13">
      <c r="M2330" t="str">
        <f>'Nav2'!A2310</f>
        <v>Icici Prudential Technology Fund - Direct Plan -  Dividend</v>
      </c>
    </row>
    <row r="2331" spans="13:13">
      <c r="M2331" t="str">
        <f>'Nav2'!A2311</f>
        <v>Icici Prudential Technology Fund - Direct Plan -  Growth</v>
      </c>
    </row>
    <row r="2332" spans="13:13">
      <c r="M2332" t="str">
        <f>'Nav2'!A2312</f>
        <v>Icici Prudential Technology Fund - Regular Plan -  Dividend</v>
      </c>
    </row>
    <row r="2333" spans="13:13">
      <c r="M2333" t="str">
        <f>'Nav2'!A2313</f>
        <v>Icici Prudential Technology Fund - Regular Plan -  Growth</v>
      </c>
    </row>
    <row r="2334" spans="13:13">
      <c r="M2334" t="str">
        <f>'Nav2'!A2314</f>
        <v>Icici Prudential Top 100 Fund - Direct Plan -  Dividend</v>
      </c>
    </row>
    <row r="2335" spans="13:13">
      <c r="M2335" t="str">
        <f>'Nav2'!A2315</f>
        <v>Icici Prudential Top 100 Fund - Direct Plan -  Growth</v>
      </c>
    </row>
    <row r="2336" spans="13:13">
      <c r="M2336" t="str">
        <f>'Nav2'!A2316</f>
        <v>Icici Prudential Top 100 Fund - Regular Plan -  Dividend</v>
      </c>
    </row>
    <row r="2337" spans="13:13">
      <c r="M2337" t="str">
        <f>'Nav2'!A2317</f>
        <v>Icici Prudential Top 100 Fund - Regular Plan -  Growth</v>
      </c>
    </row>
    <row r="2338" spans="13:13">
      <c r="M2338" t="str">
        <f>'Nav2'!A2318</f>
        <v>Icici Prudential Top 100 Fund- Institutional Option - I - Growth</v>
      </c>
    </row>
    <row r="2339" spans="13:13">
      <c r="M2339" t="str">
        <f>'Nav2'!A2319</f>
        <v>Icici Prudential Top 200 Fund - Direct Plan -  Dividend</v>
      </c>
    </row>
    <row r="2340" spans="13:13">
      <c r="M2340" t="str">
        <f>'Nav2'!A2320</f>
        <v>Icici Prudential Top 200 Fund - Direct Plan -  Growth</v>
      </c>
    </row>
    <row r="2341" spans="13:13">
      <c r="M2341" t="str">
        <f>'Nav2'!A2321</f>
        <v>Icici Prudential Top 200 Fund - Institutional Option - I</v>
      </c>
    </row>
    <row r="2342" spans="13:13">
      <c r="M2342" t="str">
        <f>'Nav2'!A2322</f>
        <v>Icici Prudential Top 200 Fund - Regular Plan -  Dividend</v>
      </c>
    </row>
    <row r="2343" spans="13:13">
      <c r="M2343" t="str">
        <f>'Nav2'!A2323</f>
        <v>Icici Prudential Top 200 Fund - Regular Plan -  Growth</v>
      </c>
    </row>
    <row r="2344" spans="13:13">
      <c r="M2344" t="str">
        <f>'Nav2'!A2324</f>
        <v>Icici Prudential Ultra Short Term - Direct Plan -  Daily Dividend</v>
      </c>
    </row>
    <row r="2345" spans="13:13">
      <c r="M2345" t="str">
        <f>'Nav2'!A2325</f>
        <v>Icici Prudential Ultra Short Term - Direct Plan -  Fortnightly Dividend</v>
      </c>
    </row>
    <row r="2346" spans="13:13">
      <c r="M2346" t="str">
        <f>'Nav2'!A2326</f>
        <v>Icici Prudential Ultra Short Term - Direct Plan -  Growth</v>
      </c>
    </row>
    <row r="2347" spans="13:13">
      <c r="M2347" t="str">
        <f>'Nav2'!A2327</f>
        <v>Icici Prudential Ultra Short Term - Direct Plan -  Monthly Dividend</v>
      </c>
    </row>
    <row r="2348" spans="13:13">
      <c r="M2348" t="str">
        <f>'Nav2'!A2328</f>
        <v>Icici Prudential Ultra Short Term - Direct Plan -  Weekly Dividend</v>
      </c>
    </row>
    <row r="2349" spans="13:13">
      <c r="M2349" t="str">
        <f>'Nav2'!A2329</f>
        <v>Icici Prudential Ultra Short Term - Regular Plan -  Daily Dividend</v>
      </c>
    </row>
    <row r="2350" spans="13:13">
      <c r="M2350" t="str">
        <f>'Nav2'!A2330</f>
        <v>Icici Prudential Ultra Short Term - Regular Plan -  Fortnightly Dividend</v>
      </c>
    </row>
    <row r="2351" spans="13:13">
      <c r="M2351" t="str">
        <f>'Nav2'!A2331</f>
        <v>Icici Prudential Ultra Short Term - Regular Plan -  Growth</v>
      </c>
    </row>
    <row r="2352" spans="13:13">
      <c r="M2352" t="str">
        <f>'Nav2'!A2332</f>
        <v>Icici Prudential Ultra Short Term - Regular Plan -  Monthly Dividend</v>
      </c>
    </row>
    <row r="2353" spans="13:13">
      <c r="M2353" t="str">
        <f>'Nav2'!A2333</f>
        <v>Icici Prudential Ultra Short Term - Regular Plan -  Weekly Dividend</v>
      </c>
    </row>
    <row r="2354" spans="13:13">
      <c r="M2354" t="str">
        <f>'Nav2'!A2334</f>
        <v>Icici Prudential Ultra Short Term Plan - Direct Plan - Quarterly Dividend</v>
      </c>
    </row>
    <row r="2355" spans="13:13">
      <c r="M2355" t="str">
        <f>'Nav2'!A2335</f>
        <v>Icici Prudential Ultra Short Term Plan - Premium Daily Dividend</v>
      </c>
    </row>
    <row r="2356" spans="13:13">
      <c r="M2356" t="str">
        <f>'Nav2'!A2336</f>
        <v>Icici Prudential Ultra Short Term Plan - Premium Fort Nightly Dividend</v>
      </c>
    </row>
    <row r="2357" spans="13:13">
      <c r="M2357" t="str">
        <f>'Nav2'!A2337</f>
        <v>Icici Prudential Ultra Short Term Plan - Premium Growth</v>
      </c>
    </row>
    <row r="2358" spans="13:13">
      <c r="M2358" t="str">
        <f>'Nav2'!A2338</f>
        <v>Icici Prudential Ultra Short Term Plan - Premium Monthly Dividend</v>
      </c>
    </row>
    <row r="2359" spans="13:13">
      <c r="M2359" t="str">
        <f>'Nav2'!A2339</f>
        <v>Icici Prudential Ultra Short Term Plan - Premium Quarterly Dividend</v>
      </c>
    </row>
    <row r="2360" spans="13:13">
      <c r="M2360" t="str">
        <f>'Nav2'!A2340</f>
        <v>Icici Prudential Ultra Short Term Plan - Premium Weekly Dividend</v>
      </c>
    </row>
    <row r="2361" spans="13:13">
      <c r="M2361" t="str">
        <f>'Nav2'!A2341</f>
        <v>Icici Prudential Ultra Short Term Plan - Regular Plan - Quarterly Dividend</v>
      </c>
    </row>
    <row r="2362" spans="13:13">
      <c r="M2362" t="str">
        <f>'Nav2'!A2342</f>
        <v>Icici Prudential Ultra Short Term Plan - Super Premium Daily Dividend</v>
      </c>
    </row>
    <row r="2363" spans="13:13">
      <c r="M2363" t="str">
        <f>'Nav2'!A2343</f>
        <v>Icici Prudential Ultra Short Term Plan - Super Premium Growth</v>
      </c>
    </row>
    <row r="2364" spans="13:13">
      <c r="M2364" t="str">
        <f>'Nav2'!A2344</f>
        <v>Icici Prudential Ultra Short Term Plan - Super Premium Monthly Dividend</v>
      </c>
    </row>
    <row r="2365" spans="13:13">
      <c r="M2365" t="str">
        <f>'Nav2'!A2345</f>
        <v>Icici Prudential Ultra Short Term Plan - Super Premium Weekly Dividend</v>
      </c>
    </row>
    <row r="2366" spans="13:13">
      <c r="M2366" t="str">
        <f>'Nav2'!A2346</f>
        <v>Icici Prudential Ultra Short Term Plan Retail Daily Dividend</v>
      </c>
    </row>
    <row r="2367" spans="13:13">
      <c r="M2367" t="str">
        <f>'Nav2'!A2347</f>
        <v>Icici Prudential Ultra Short Term Plan Retail Fort Nightly Dividend</v>
      </c>
    </row>
    <row r="2368" spans="13:13">
      <c r="M2368" t="str">
        <f>'Nav2'!A2348</f>
        <v>Icici Prudential Ultra Short Term Plan Retail Growth</v>
      </c>
    </row>
    <row r="2369" spans="13:13">
      <c r="M2369" t="str">
        <f>'Nav2'!A2349</f>
        <v>Icici Prudential Ultra Short Term Plan Retail Monthly Dividend</v>
      </c>
    </row>
    <row r="2370" spans="13:13">
      <c r="M2370" t="str">
        <f>'Nav2'!A2350</f>
        <v>Icici Prudential Ultra Short Term Plan Retail Quarterly Dividend</v>
      </c>
    </row>
    <row r="2371" spans="13:13">
      <c r="M2371" t="str">
        <f>'Nav2'!A2351</f>
        <v>Icici Prudential Ultra Short Term Plan Retail Weekly Dividend</v>
      </c>
    </row>
    <row r="2372" spans="13:13">
      <c r="M2372" t="str">
        <f>'Nav2'!A2352</f>
        <v>Icici Prudential Us Bluechip Equity Fund - Direct Plan -  Dividend</v>
      </c>
    </row>
    <row r="2373" spans="13:13">
      <c r="M2373" t="str">
        <f>'Nav2'!A2353</f>
        <v>Icici Prudential Us Bluechip Equity Fund - Direct Plan -  Growth</v>
      </c>
    </row>
    <row r="2374" spans="13:13">
      <c r="M2374" t="str">
        <f>'Nav2'!A2354</f>
        <v>Icici Prudential Us Bluechip Equity Fund - Regular Plan - Dividend</v>
      </c>
    </row>
    <row r="2375" spans="13:13">
      <c r="M2375" t="str">
        <f>'Nav2'!A2355</f>
        <v>Icici Prudential Us Bluechip Equity Fund - Regular Plan - Growth</v>
      </c>
    </row>
    <row r="2376" spans="13:13">
      <c r="M2376" t="str">
        <f>'Nav2'!A2356</f>
        <v>Icici Prudential Very Aggressive - Direct Plan -  Growth</v>
      </c>
    </row>
    <row r="2377" spans="13:13">
      <c r="M2377" t="str">
        <f>'Nav2'!A2357</f>
        <v>Icici Prudential Very Aggressive - Regular Plan -  Dividend</v>
      </c>
    </row>
    <row r="2378" spans="13:13">
      <c r="M2378" t="str">
        <f>'Nav2'!A2358</f>
        <v>Icici Prudential Very Aggressive - Regular Plan -  Growth</v>
      </c>
    </row>
    <row r="2379" spans="13:13">
      <c r="M2379" t="str">
        <f>'Nav2'!A2359</f>
        <v>Icici Prudential Very Cautious - Direct Plan -  Dividend</v>
      </c>
    </row>
    <row r="2380" spans="13:13">
      <c r="M2380" t="str">
        <f>'Nav2'!A2360</f>
        <v>Icici Prudential Very Cautious - Direct Plan -  Growth</v>
      </c>
    </row>
    <row r="2381" spans="13:13">
      <c r="M2381" t="str">
        <f>'Nav2'!A2361</f>
        <v>Icici Prudential Very Cautious - Regular Plan -  Dividend</v>
      </c>
    </row>
    <row r="2382" spans="13:13">
      <c r="M2382" t="str">
        <f>'Nav2'!A2362</f>
        <v>Icici Prudential Very Cautious - Regular Plan -  Growth</v>
      </c>
    </row>
    <row r="2383" spans="13:13">
      <c r="M2383" t="str">
        <f>'Nav2'!A2363</f>
        <v>Idbi Dynamic Bond Fund Annual Dividend Payout</v>
      </c>
    </row>
    <row r="2384" spans="13:13">
      <c r="M2384" t="str">
        <f>'Nav2'!A2364</f>
        <v>Idbi Dynamic Bond Fund Annual Dividend Payout Direct</v>
      </c>
    </row>
    <row r="2385" spans="13:13">
      <c r="M2385" t="str">
        <f>'Nav2'!A2365</f>
        <v>Idbi Dynamic Bond Fund Growth</v>
      </c>
    </row>
    <row r="2386" spans="13:13">
      <c r="M2386" t="str">
        <f>'Nav2'!A2366</f>
        <v>Idbi Dynamic Bond Fund Growth Direct</v>
      </c>
    </row>
    <row r="2387" spans="13:13">
      <c r="M2387" t="str">
        <f>'Nav2'!A2367</f>
        <v>Idbi Dynamic Bond Fund Quarterly Dividend Payout</v>
      </c>
    </row>
    <row r="2388" spans="13:13">
      <c r="M2388" t="str">
        <f>'Nav2'!A2368</f>
        <v>Idbi Dynamic Bond Fund Quarterly Dividend Payout Direct</v>
      </c>
    </row>
    <row r="2389" spans="13:13">
      <c r="M2389" t="str">
        <f>'Nav2'!A2369</f>
        <v>Idbi Gilt Fund Annual Dividend</v>
      </c>
    </row>
    <row r="2390" spans="13:13">
      <c r="M2390" t="str">
        <f>'Nav2'!A2370</f>
        <v>Idbi Gilt Fund Annual Dividend Direct</v>
      </c>
    </row>
    <row r="2391" spans="13:13">
      <c r="M2391" t="str">
        <f>'Nav2'!A2371</f>
        <v>Idbi Gilt Fund Growth</v>
      </c>
    </row>
    <row r="2392" spans="13:13">
      <c r="M2392" t="str">
        <f>'Nav2'!A2372</f>
        <v>Idbi Gilt Fund Growth Direct</v>
      </c>
    </row>
    <row r="2393" spans="13:13">
      <c r="M2393" t="str">
        <f>'Nav2'!A2373</f>
        <v>Idbi Gilt Fund Quarterly Dividend</v>
      </c>
    </row>
    <row r="2394" spans="13:13">
      <c r="M2394" t="str">
        <f>'Nav2'!A2374</f>
        <v>Idbi Gilt Fund Quarterly Dividend Direct</v>
      </c>
    </row>
    <row r="2395" spans="13:13">
      <c r="M2395" t="str">
        <f>'Nav2'!A2375</f>
        <v>Idbi Gold Exchange Traded Fund</v>
      </c>
    </row>
    <row r="2396" spans="13:13">
      <c r="M2396" t="str">
        <f>'Nav2'!A2376</f>
        <v>Idbi Gold Fund</v>
      </c>
    </row>
    <row r="2397" spans="13:13">
      <c r="M2397" t="str">
        <f>'Nav2'!A2377</f>
        <v>Idbi Gold Fund Direct</v>
      </c>
    </row>
    <row r="2398" spans="13:13">
      <c r="M2398" t="str">
        <f>'Nav2'!A2378</f>
        <v>Idbi India Top 100 Equity Fund Dividend</v>
      </c>
    </row>
    <row r="2399" spans="13:13">
      <c r="M2399" t="str">
        <f>'Nav2'!A2379</f>
        <v>Idbi India Top 100 Equity Fund Dividend Direct</v>
      </c>
    </row>
    <row r="2400" spans="13:13">
      <c r="M2400" t="str">
        <f>'Nav2'!A2380</f>
        <v>Idbi India Top 100 Equity Fund Growth</v>
      </c>
    </row>
    <row r="2401" spans="13:13">
      <c r="M2401" t="str">
        <f>'Nav2'!A2381</f>
        <v>Idbi India Top 100 Equity Fund Growth Direct</v>
      </c>
    </row>
    <row r="2402" spans="13:13">
      <c r="M2402" t="str">
        <f>'Nav2'!A2382</f>
        <v>Idbi Liquid Fund Growth Direct</v>
      </c>
    </row>
    <row r="2403" spans="13:13">
      <c r="M2403" t="str">
        <f>'Nav2'!A2383</f>
        <v>Idbi Liquid Fund- Monthly Dividend</v>
      </c>
    </row>
    <row r="2404" spans="13:13">
      <c r="M2404" t="str">
        <f>'Nav2'!A2384</f>
        <v>Idbi Liquid Fund- Monthly Dividend Direct</v>
      </c>
    </row>
    <row r="2405" spans="13:13">
      <c r="M2405" t="str">
        <f>'Nav2'!A2385</f>
        <v>Idbi Liquid Fund-Daily Dividend</v>
      </c>
    </row>
    <row r="2406" spans="13:13">
      <c r="M2406" t="str">
        <f>'Nav2'!A2386</f>
        <v>Idbi Liquid Fund-Daily Dividend Direct</v>
      </c>
    </row>
    <row r="2407" spans="13:13">
      <c r="M2407" t="str">
        <f>'Nav2'!A2387</f>
        <v>Idbi Liquid Fund-Growth</v>
      </c>
    </row>
    <row r="2408" spans="13:13">
      <c r="M2408" t="str">
        <f>'Nav2'!A2388</f>
        <v>Idbi Liquid Fund-Weekly Dividend</v>
      </c>
    </row>
    <row r="2409" spans="13:13">
      <c r="M2409" t="str">
        <f>'Nav2'!A2389</f>
        <v>Idbi Liquid Fund-Weekly Dividend Direct</v>
      </c>
    </row>
    <row r="2410" spans="13:13">
      <c r="M2410" t="str">
        <f>'Nav2'!A2390</f>
        <v>Idbi Monthly Income Plan Growth Option</v>
      </c>
    </row>
    <row r="2411" spans="13:13">
      <c r="M2411" t="str">
        <f>'Nav2'!A2391</f>
        <v>Idbi Monthly Income Plan Growth Option Direct</v>
      </c>
    </row>
    <row r="2412" spans="13:13">
      <c r="M2412" t="str">
        <f>'Nav2'!A2392</f>
        <v>Idbi Monthly Income Plan Monthly Dividend Option</v>
      </c>
    </row>
    <row r="2413" spans="13:13">
      <c r="M2413" t="str">
        <f>'Nav2'!A2393</f>
        <v>Idbi Monthly Income Plan Monthly Dividend Option Direct</v>
      </c>
    </row>
    <row r="2414" spans="13:13">
      <c r="M2414" t="str">
        <f>'Nav2'!A2394</f>
        <v>Idbi Monthly Income Plan Quarterly Dividend Option</v>
      </c>
    </row>
    <row r="2415" spans="13:13">
      <c r="M2415" t="str">
        <f>'Nav2'!A2395</f>
        <v>Idbi Monthly Income Plan Quarterly Dividend Option Direct</v>
      </c>
    </row>
    <row r="2416" spans="13:13">
      <c r="M2416" t="str">
        <f>'Nav2'!A2396</f>
        <v>Idbi Nifty Index Fund Dividend</v>
      </c>
    </row>
    <row r="2417" spans="13:13">
      <c r="M2417" t="str">
        <f>'Nav2'!A2397</f>
        <v>Idbi Nifty Index Fund Dividend Direct</v>
      </c>
    </row>
    <row r="2418" spans="13:13">
      <c r="M2418" t="str">
        <f>'Nav2'!A2398</f>
        <v>Idbi Nifty Index Fund Growth</v>
      </c>
    </row>
    <row r="2419" spans="13:13">
      <c r="M2419" t="str">
        <f>'Nav2'!A2399</f>
        <v>Idbi Nifty Index Fund Growth Direct</v>
      </c>
    </row>
    <row r="2420" spans="13:13">
      <c r="M2420" t="str">
        <f>'Nav2'!A2400</f>
        <v>Idbi Nifty Junior Index Fund Dividend</v>
      </c>
    </row>
    <row r="2421" spans="13:13">
      <c r="M2421" t="str">
        <f>'Nav2'!A2401</f>
        <v>Idbi Nifty Junior Index Fund Dividend Direct</v>
      </c>
    </row>
    <row r="2422" spans="13:13">
      <c r="M2422" t="str">
        <f>'Nav2'!A2402</f>
        <v>Idbi Nifty Junior Index Fund Growth</v>
      </c>
    </row>
    <row r="2423" spans="13:13">
      <c r="M2423" t="str">
        <f>'Nav2'!A2403</f>
        <v>Idbi Nifty Junior Index Fund Growth Direct</v>
      </c>
    </row>
    <row r="2424" spans="13:13">
      <c r="M2424" t="str">
        <f>'Nav2'!A2404</f>
        <v>Idbi Short Term Bond Fund Growth</v>
      </c>
    </row>
    <row r="2425" spans="13:13">
      <c r="M2425" t="str">
        <f>'Nav2'!A2405</f>
        <v>Idbi Short Term Bond Fund Growth Direct</v>
      </c>
    </row>
    <row r="2426" spans="13:13">
      <c r="M2426" t="str">
        <f>'Nav2'!A2406</f>
        <v>Idbi Short Term Bond Fund Monthly Dividend</v>
      </c>
    </row>
    <row r="2427" spans="13:13">
      <c r="M2427" t="str">
        <f>'Nav2'!A2407</f>
        <v>Idbi Short Term Bond Fund Monthly Dividend Direct</v>
      </c>
    </row>
    <row r="2428" spans="13:13">
      <c r="M2428" t="str">
        <f>'Nav2'!A2408</f>
        <v>Idbi Short Term Bond Fund Weekly Dividend</v>
      </c>
    </row>
    <row r="2429" spans="13:13">
      <c r="M2429" t="str">
        <f>'Nav2'!A2409</f>
        <v>Idbi Short Term Bond Fund Weekly Dividend Direct</v>
      </c>
    </row>
    <row r="2430" spans="13:13">
      <c r="M2430" t="str">
        <f>'Nav2'!A2410</f>
        <v>Idbi Tax Saving Fund- Dividend Direct</v>
      </c>
    </row>
    <row r="2431" spans="13:13">
      <c r="M2431" t="str">
        <f>'Nav2'!A2411</f>
        <v>Idbi Tax Saving Fund- Dividend Regular</v>
      </c>
    </row>
    <row r="2432" spans="13:13">
      <c r="M2432" t="str">
        <f>'Nav2'!A2412</f>
        <v>Idbi Tax Saving Fund- Growth Direct</v>
      </c>
    </row>
    <row r="2433" spans="13:13">
      <c r="M2433" t="str">
        <f>'Nav2'!A2413</f>
        <v>Idbi Tax Saving Fund- Growth Regular</v>
      </c>
    </row>
    <row r="2434" spans="13:13">
      <c r="M2434" t="str">
        <f>'Nav2'!A2414</f>
        <v>Idbi Ust Daily Dividend</v>
      </c>
    </row>
    <row r="2435" spans="13:13">
      <c r="M2435" t="str">
        <f>'Nav2'!A2415</f>
        <v>Idbi Ust Daily Dividend Direct</v>
      </c>
    </row>
    <row r="2436" spans="13:13">
      <c r="M2436" t="str">
        <f>'Nav2'!A2416</f>
        <v>Idbi Ust Growth</v>
      </c>
    </row>
    <row r="2437" spans="13:13">
      <c r="M2437" t="str">
        <f>'Nav2'!A2417</f>
        <v>Idbi Ust Growth Direct</v>
      </c>
    </row>
    <row r="2438" spans="13:13">
      <c r="M2438" t="str">
        <f>'Nav2'!A2418</f>
        <v>Idbi Ust Monthly Dividend</v>
      </c>
    </row>
    <row r="2439" spans="13:13">
      <c r="M2439" t="str">
        <f>'Nav2'!A2419</f>
        <v>Idbi Ust Monthly Dividend Direct</v>
      </c>
    </row>
    <row r="2440" spans="13:13">
      <c r="M2440" t="str">
        <f>'Nav2'!A2420</f>
        <v>Idbi Ust Weekly Dividend</v>
      </c>
    </row>
    <row r="2441" spans="13:13">
      <c r="M2441" t="str">
        <f>'Nav2'!A2421</f>
        <v>Idbi Ust Weekly Dividend Direct</v>
      </c>
    </row>
    <row r="2442" spans="13:13">
      <c r="M2442" t="str">
        <f>'Nav2'!A2422</f>
        <v>Idfc   All Seasons Bond Fund-Direct Plan-Growth</v>
      </c>
    </row>
    <row r="2443" spans="13:13">
      <c r="M2443" t="str">
        <f>'Nav2'!A2423</f>
        <v>Idfc   All Seasons Bond Fund-Regular Plan-Annual Dividend</v>
      </c>
    </row>
    <row r="2444" spans="13:13">
      <c r="M2444" t="str">
        <f>'Nav2'!A2424</f>
        <v>Idfc   All Seasons Bond Fund-Regular Plan-Fortnightly Dividend</v>
      </c>
    </row>
    <row r="2445" spans="13:13">
      <c r="M2445" t="str">
        <f>'Nav2'!A2425</f>
        <v>Idfc   All Seasons Bond Fund-Regular Plan-Growth</v>
      </c>
    </row>
    <row r="2446" spans="13:13">
      <c r="M2446" t="str">
        <f>'Nav2'!A2426</f>
        <v>Idfc   All Seasons Bond Fund-Regular Plan-Half Yearly Dividend</v>
      </c>
    </row>
    <row r="2447" spans="13:13">
      <c r="M2447" t="str">
        <f>'Nav2'!A2427</f>
        <v>Idfc   All Seasons Bond Fund-Regular Plan-Quarterly Dividend</v>
      </c>
    </row>
    <row r="2448" spans="13:13">
      <c r="M2448" t="str">
        <f>'Nav2'!A2428</f>
        <v>Idfc   Equity Fund-Direct Plan-Dividend</v>
      </c>
    </row>
    <row r="2449" spans="13:13">
      <c r="M2449" t="str">
        <f>'Nav2'!A2429</f>
        <v>Idfc   Equity Fund-Direct Plan-Growth</v>
      </c>
    </row>
    <row r="2450" spans="13:13">
      <c r="M2450" t="str">
        <f>'Nav2'!A2430</f>
        <v>Idfc   Equity Fund-Regular Plan-Dividend</v>
      </c>
    </row>
    <row r="2451" spans="13:13">
      <c r="M2451" t="str">
        <f>'Nav2'!A2431</f>
        <v>Idfc   Equity Fund-Regular Plan-Growth</v>
      </c>
    </row>
    <row r="2452" spans="13:13">
      <c r="M2452" t="str">
        <f>'Nav2'!A2432</f>
        <v>Idfc   Super Saver Income Fund - Investment Plan-Direct Plan-Annual Dividend</v>
      </c>
    </row>
    <row r="2453" spans="13:13">
      <c r="M2453" t="str">
        <f>'Nav2'!A2433</f>
        <v>Idfc   Super Saver Income Fund - Investment Plan-Direct Plan-Growth</v>
      </c>
    </row>
    <row r="2454" spans="13:13">
      <c r="M2454" t="str">
        <f>'Nav2'!A2434</f>
        <v>Idfc   Super Saver Income Fund - Investment Plan-Direct Plan-Half Yearly Dividend</v>
      </c>
    </row>
    <row r="2455" spans="13:13">
      <c r="M2455" t="str">
        <f>'Nav2'!A2435</f>
        <v>Idfc   Super Saver Income Fund - Investment Plan-Direct Plan-Quarterly Dividend</v>
      </c>
    </row>
    <row r="2456" spans="13:13">
      <c r="M2456" t="str">
        <f>'Nav2'!A2436</f>
        <v>Idfc   Super Saver Income Fund - Medium Term Plan-Direct Plan-Bi Monthly Dividend</v>
      </c>
    </row>
    <row r="2457" spans="13:13">
      <c r="M2457" t="str">
        <f>'Nav2'!A2437</f>
        <v>Idfc   Super Saver Income Fund - Medium Term Plan-Direct Plan-Daily Dividend</v>
      </c>
    </row>
    <row r="2458" spans="13:13">
      <c r="M2458" t="str">
        <f>'Nav2'!A2438</f>
        <v>Idfc   Super Saver Income Fund - Medium Term Plan-Direct Plan-Fortnightly Dividend</v>
      </c>
    </row>
    <row r="2459" spans="13:13">
      <c r="M2459" t="str">
        <f>'Nav2'!A2439</f>
        <v>Idfc   Super Saver Income Fund - Medium Term Plan-Direct Plan-Growth</v>
      </c>
    </row>
    <row r="2460" spans="13:13">
      <c r="M2460" t="str">
        <f>'Nav2'!A2440</f>
        <v>Idfc   Super Saver Income Fund - Medium Term Plan-Direct Plan-Monthly Dividend</v>
      </c>
    </row>
    <row r="2461" spans="13:13">
      <c r="M2461" t="str">
        <f>'Nav2'!A2441</f>
        <v>Idfc   Super Saver Income Fund - Medium Term Plan-Direct Plan-Quartely Dividend</v>
      </c>
    </row>
    <row r="2462" spans="13:13">
      <c r="M2462" t="str">
        <f>'Nav2'!A2442</f>
        <v>Idfc   Super Saver Income Fund - Short Term -Regular Plan-Fortnightly Dividend</v>
      </c>
    </row>
    <row r="2463" spans="13:13">
      <c r="M2463" t="str">
        <f>'Nav2'!A2443</f>
        <v>Idfc   Super Saver Income Fund - Short Term -Regular Plan-Growth</v>
      </c>
    </row>
    <row r="2464" spans="13:13">
      <c r="M2464" t="str">
        <f>'Nav2'!A2444</f>
        <v>Idfc   Super Saver Income Fund - Short Term -Regular Plan-Monthly Dividend</v>
      </c>
    </row>
    <row r="2465" spans="13:13">
      <c r="M2465" t="str">
        <f>'Nav2'!A2445</f>
        <v>Idfc   Super Saver Income Fund - Short Term-Direct Plan-Fortnightly Dividend</v>
      </c>
    </row>
    <row r="2466" spans="13:13">
      <c r="M2466" t="str">
        <f>'Nav2'!A2446</f>
        <v>Idfc   Super Saver Income Fund - Short Term-Direct Plan-Growth</v>
      </c>
    </row>
    <row r="2467" spans="13:13">
      <c r="M2467" t="str">
        <f>'Nav2'!A2447</f>
        <v>Idfc   Super Saver Income Fund - Short Term-Direct Plan-Monthly Dividend</v>
      </c>
    </row>
    <row r="2468" spans="13:13">
      <c r="M2468" t="str">
        <f>'Nav2'!A2448</f>
        <v>Idfc   Ultra Short Term Fund-Direct Plan-Periodic Dividend</v>
      </c>
    </row>
    <row r="2469" spans="13:13">
      <c r="M2469" t="str">
        <f>'Nav2'!A2449</f>
        <v>Idfc  50-50 Strategic Sector Fund-Direct Plan-Dividend</v>
      </c>
    </row>
    <row r="2470" spans="13:13">
      <c r="M2470" t="str">
        <f>'Nav2'!A2450</f>
        <v>Idfc  50-50 Strategic Sector Fund-Direct Plan-Growth</v>
      </c>
    </row>
    <row r="2471" spans="13:13">
      <c r="M2471" t="str">
        <f>'Nav2'!A2451</f>
        <v>Idfc  50-50 Strategic Sector Fund-Regular Plan-Dividend</v>
      </c>
    </row>
    <row r="2472" spans="13:13">
      <c r="M2472" t="str">
        <f>'Nav2'!A2452</f>
        <v>Idfc  50-50 Strategic Sector Fund-Regular Plan-Growth</v>
      </c>
    </row>
    <row r="2473" spans="13:13">
      <c r="M2473" t="str">
        <f>'Nav2'!A2453</f>
        <v>Idfc  Arbitrage Fund-Direct Plan- Growth</v>
      </c>
    </row>
    <row r="2474" spans="13:13">
      <c r="M2474" t="str">
        <f>'Nav2'!A2454</f>
        <v>Idfc  Arbitrage Fund-Direct Plan-Dividend</v>
      </c>
    </row>
    <row r="2475" spans="13:13">
      <c r="M2475" t="str">
        <f>'Nav2'!A2455</f>
        <v>Idfc  Arbitrage Fund-Regular Plan- Growth</v>
      </c>
    </row>
    <row r="2476" spans="13:13">
      <c r="M2476" t="str">
        <f>'Nav2'!A2456</f>
        <v>Idfc  Arbitrage Fund-Regular Plan-Dividend</v>
      </c>
    </row>
    <row r="2477" spans="13:13">
      <c r="M2477" t="str">
        <f>'Nav2'!A2457</f>
        <v>Idfc  Arbitrage Plus Fund-Regular Plan-Dividend</v>
      </c>
    </row>
    <row r="2478" spans="13:13">
      <c r="M2478" t="str">
        <f>'Nav2'!A2458</f>
        <v>Idfc  Arbitrage Plus Fund-Regular Plan-Growth</v>
      </c>
    </row>
    <row r="2479" spans="13:13">
      <c r="M2479" t="str">
        <f>'Nav2'!A2459</f>
        <v>Idfc  Asset Allocation Fund Of Fund-Aggressive Plan-Direct Plan-Dividend</v>
      </c>
    </row>
    <row r="2480" spans="13:13">
      <c r="M2480" t="str">
        <f>'Nav2'!A2460</f>
        <v>Idfc  Asset Allocation Fund Of Fund-Aggressive Plan-Direct Plan-Growth</v>
      </c>
    </row>
    <row r="2481" spans="13:13">
      <c r="M2481" t="str">
        <f>'Nav2'!A2461</f>
        <v>Idfc  Asset Allocation Fund Of Fund-Aggressive Plan-Regular Plan-Dividend</v>
      </c>
    </row>
    <row r="2482" spans="13:13">
      <c r="M2482" t="str">
        <f>'Nav2'!A2462</f>
        <v>Idfc  Asset Allocation Fund Of Fund-Aggressive Plan-Regular Plan-Growth</v>
      </c>
    </row>
    <row r="2483" spans="13:13">
      <c r="M2483" t="str">
        <f>'Nav2'!A2463</f>
        <v>Idfc  Asset Allocation Fund Of Fund-Conservative Plan-Direct Plan-Dividend</v>
      </c>
    </row>
    <row r="2484" spans="13:13">
      <c r="M2484" t="str">
        <f>'Nav2'!A2464</f>
        <v>Idfc  Asset Allocation Fund Of Fund-Conservative Plan-Direct Plan-Growth</v>
      </c>
    </row>
    <row r="2485" spans="13:13">
      <c r="M2485" t="str">
        <f>'Nav2'!A2465</f>
        <v>Idfc  Asset Allocation Fund Of Fund-Conservative Plan-Regular Plan-Dividend</v>
      </c>
    </row>
    <row r="2486" spans="13:13">
      <c r="M2486" t="str">
        <f>'Nav2'!A2466</f>
        <v>Idfc  Asset Allocation Fund Of Fund-Conservative Plan-Regular Plan-Growth</v>
      </c>
    </row>
    <row r="2487" spans="13:13">
      <c r="M2487" t="str">
        <f>'Nav2'!A2467</f>
        <v>Idfc  Asset Allocation Fund Of Fund-Moderate Plan-Dierct Plan-Growth</v>
      </c>
    </row>
    <row r="2488" spans="13:13">
      <c r="M2488" t="str">
        <f>'Nav2'!A2468</f>
        <v>Idfc  Asset Allocation Fund Of Fund-Moderate Plan-Regular Plan-Dividend</v>
      </c>
    </row>
    <row r="2489" spans="13:13">
      <c r="M2489" t="str">
        <f>'Nav2'!A2469</f>
        <v>Idfc  Asset Allocation Fund Of Fund-Moderate Plan-Regular Plan-Growth</v>
      </c>
    </row>
    <row r="2490" spans="13:13">
      <c r="M2490" t="str">
        <f>'Nav2'!A2470</f>
        <v>Idfc  Cash Fund -Direct Plan -Growth</v>
      </c>
    </row>
    <row r="2491" spans="13:13">
      <c r="M2491" t="str">
        <f>'Nav2'!A2471</f>
        <v>Idfc  Cash Fund -Regular Plan-Daily Dividend</v>
      </c>
    </row>
    <row r="2492" spans="13:13">
      <c r="M2492" t="str">
        <f>'Nav2'!A2472</f>
        <v>Idfc  Cash Fund -Regular Plan-Growth</v>
      </c>
    </row>
    <row r="2493" spans="13:13">
      <c r="M2493" t="str">
        <f>'Nav2'!A2473</f>
        <v>Idfc  Cash Fund -Regular Plan-Monthly Dividend</v>
      </c>
    </row>
    <row r="2494" spans="13:13">
      <c r="M2494" t="str">
        <f>'Nav2'!A2474</f>
        <v>Idfc  Cash Fund -Regular Plan-Periodic Dividend</v>
      </c>
    </row>
    <row r="2495" spans="13:13">
      <c r="M2495" t="str">
        <f>'Nav2'!A2475</f>
        <v>Idfc  Cash Fund -Regular Plan-Weekly Dividend</v>
      </c>
    </row>
    <row r="2496" spans="13:13">
      <c r="M2496" t="str">
        <f>'Nav2'!A2476</f>
        <v>Idfc  Classic Equity Fund-Direct Plan-Dividend</v>
      </c>
    </row>
    <row r="2497" spans="13:13">
      <c r="M2497" t="str">
        <f>'Nav2'!A2477</f>
        <v>Idfc  Classic Equity Fund-Direct Plan-Growth</v>
      </c>
    </row>
    <row r="2498" spans="13:13">
      <c r="M2498" t="str">
        <f>'Nav2'!A2478</f>
        <v>Idfc  Classic Equity Fund-Regular Plan-Dividend</v>
      </c>
    </row>
    <row r="2499" spans="13:13">
      <c r="M2499" t="str">
        <f>'Nav2'!A2479</f>
        <v>Idfc  Classic Equity Fund-Regular Plan-Growth</v>
      </c>
    </row>
    <row r="2500" spans="13:13">
      <c r="M2500" t="str">
        <f>'Nav2'!A2480</f>
        <v>Idfc  Dynamic Bond Fund-Direct Plan-Annual Dividend</v>
      </c>
    </row>
    <row r="2501" spans="13:13">
      <c r="M2501" t="str">
        <f>'Nav2'!A2481</f>
        <v>Idfc  Dynamic Bond Fund-Direct Plan-Dividend</v>
      </c>
    </row>
    <row r="2502" spans="13:13">
      <c r="M2502" t="str">
        <f>'Nav2'!A2482</f>
        <v>Idfc  Dynamic Bond Fund-Direct Plan-Growth</v>
      </c>
    </row>
    <row r="2503" spans="13:13">
      <c r="M2503" t="str">
        <f>'Nav2'!A2483</f>
        <v>Idfc  Dynamic Bond Fund-Direct Plan-Half Yearly Dividend</v>
      </c>
    </row>
    <row r="2504" spans="13:13">
      <c r="M2504" t="str">
        <f>'Nav2'!A2484</f>
        <v>Idfc  Dynamic Bond Fund-Direct Plan-Quarterly Dividend</v>
      </c>
    </row>
    <row r="2505" spans="13:13">
      <c r="M2505" t="str">
        <f>'Nav2'!A2485</f>
        <v>Idfc  Dynamic Bond Fund-Regular Plan-Half Yearly Dividend</v>
      </c>
    </row>
    <row r="2506" spans="13:13">
      <c r="M2506" t="str">
        <f>'Nav2'!A2486</f>
        <v>Idfc  Government Securities Fund-  Investment Plan-Direct Plan-Annual Dividend</v>
      </c>
    </row>
    <row r="2507" spans="13:13">
      <c r="M2507" t="str">
        <f>'Nav2'!A2487</f>
        <v>Idfc  Government Securities Fund-  Investment Plan-Direct Plan-Dividend</v>
      </c>
    </row>
    <row r="2508" spans="13:13">
      <c r="M2508" t="str">
        <f>'Nav2'!A2488</f>
        <v>Idfc  Government Securities Fund-  Investment Plan-Direct Plan-Growth</v>
      </c>
    </row>
    <row r="2509" spans="13:13">
      <c r="M2509" t="str">
        <f>'Nav2'!A2489</f>
        <v>Idfc  Government Securities Fund-  Investment Plan-Direct Plan-Half Yearly Dividend</v>
      </c>
    </row>
    <row r="2510" spans="13:13">
      <c r="M2510" t="str">
        <f>'Nav2'!A2490</f>
        <v>Idfc  Government Securities Fund-  Investment Plan-Direct Plan-Quarterly Dividend</v>
      </c>
    </row>
    <row r="2511" spans="13:13">
      <c r="M2511" t="str">
        <f>'Nav2'!A2491</f>
        <v>Idfc  Government Securities Fund - Provident Fund -Direct Plan-Annual Dividend</v>
      </c>
    </row>
    <row r="2512" spans="13:13">
      <c r="M2512" t="str">
        <f>'Nav2'!A2492</f>
        <v>Idfc  Government Securities Fund - Provident Fund -Direct Plan-Growth</v>
      </c>
    </row>
    <row r="2513" spans="13:13">
      <c r="M2513" t="str">
        <f>'Nav2'!A2493</f>
        <v>Idfc  Government Securities Fund - Provident Fund -Direct Plan-Quarterly Dividend</v>
      </c>
    </row>
    <row r="2514" spans="13:13">
      <c r="M2514" t="str">
        <f>'Nav2'!A2494</f>
        <v>Idfc  Government Securities Fund - Short Term -Direct Plan-Growth</v>
      </c>
    </row>
    <row r="2515" spans="13:13">
      <c r="M2515" t="str">
        <f>'Nav2'!A2495</f>
        <v>Idfc  Government Securities Fund - Short Term -Direct Plan-Monthly Dividend</v>
      </c>
    </row>
    <row r="2516" spans="13:13">
      <c r="M2516" t="str">
        <f>'Nav2'!A2496</f>
        <v>Idfc  Government Securities Fund - Short Term -Direct Plan-Weekly Dividend</v>
      </c>
    </row>
    <row r="2517" spans="13:13">
      <c r="M2517" t="str">
        <f>'Nav2'!A2497</f>
        <v>Idfc  Imperial Equity Fund-Direct Plan-Dividend</v>
      </c>
    </row>
    <row r="2518" spans="13:13">
      <c r="M2518" t="str">
        <f>'Nav2'!A2498</f>
        <v>Idfc  Imperial Equity Fund-Direct Plan-Growth</v>
      </c>
    </row>
    <row r="2519" spans="13:13">
      <c r="M2519" t="str">
        <f>'Nav2'!A2499</f>
        <v>Idfc  Imperial Equity Fund-Regular Plan-Dividend</v>
      </c>
    </row>
    <row r="2520" spans="13:13">
      <c r="M2520" t="str">
        <f>'Nav2'!A2500</f>
        <v>Idfc  Imperial Equity Fund-Regular Plan-Growth</v>
      </c>
    </row>
    <row r="2521" spans="13:13">
      <c r="M2521" t="str">
        <f>'Nav2'!A2501</f>
        <v>Idfc  India Gdp Growth Fund-Direct Plan-Dividend</v>
      </c>
    </row>
    <row r="2522" spans="13:13">
      <c r="M2522" t="str">
        <f>'Nav2'!A2502</f>
        <v>Idfc  India Gdp Growth Fund-Direct Plan-Growth</v>
      </c>
    </row>
    <row r="2523" spans="13:13">
      <c r="M2523" t="str">
        <f>'Nav2'!A2503</f>
        <v>Idfc  India Gdp Growth Fund-Regular Plan-Dividend</v>
      </c>
    </row>
    <row r="2524" spans="13:13">
      <c r="M2524" t="str">
        <f>'Nav2'!A2504</f>
        <v>Idfc  India Gdp Growth Fund-Regular Plan-Growth</v>
      </c>
    </row>
    <row r="2525" spans="13:13">
      <c r="M2525" t="str">
        <f>'Nav2'!A2505</f>
        <v>Idfc  Infrastructure Fund-Direct Plan-Dividend</v>
      </c>
    </row>
    <row r="2526" spans="13:13">
      <c r="M2526" t="str">
        <f>'Nav2'!A2506</f>
        <v>Idfc  Infrastructure Fund-Direct Plan-Growth</v>
      </c>
    </row>
    <row r="2527" spans="13:13">
      <c r="M2527" t="str">
        <f>'Nav2'!A2507</f>
        <v>Idfc  Infrastructure Fund-Regular Plan-Dividend</v>
      </c>
    </row>
    <row r="2528" spans="13:13">
      <c r="M2528" t="str">
        <f>'Nav2'!A2508</f>
        <v>Idfc  Infrastructure Fund-Regular Plan-Growth</v>
      </c>
    </row>
    <row r="2529" spans="13:13">
      <c r="M2529" t="str">
        <f>'Nav2'!A2509</f>
        <v>Idfc  Money Manager Fund - Investment Plan -Direct Plan-Daily Dividend</v>
      </c>
    </row>
    <row r="2530" spans="13:13">
      <c r="M2530" t="str">
        <f>'Nav2'!A2510</f>
        <v>Idfc  Money Manager Fund - Investment Plan -Direct Plan-Monthly Dividend</v>
      </c>
    </row>
    <row r="2531" spans="13:13">
      <c r="M2531" t="str">
        <f>'Nav2'!A2511</f>
        <v>Idfc  Money Manager Fund - Investment Plan -Direct Plan-Periodic Dividend</v>
      </c>
    </row>
    <row r="2532" spans="13:13">
      <c r="M2532" t="str">
        <f>'Nav2'!A2512</f>
        <v>Idfc  Money Manager Fund - Investment Plan -Direct Plan-Quarterly Dividend</v>
      </c>
    </row>
    <row r="2533" spans="13:13">
      <c r="M2533" t="str">
        <f>'Nav2'!A2513</f>
        <v>Idfc  Money Manager Fund - Investment Plan -Direct Plan-Weekly Dividend</v>
      </c>
    </row>
    <row r="2534" spans="13:13">
      <c r="M2534" t="str">
        <f>'Nav2'!A2514</f>
        <v>Idfc  Money Manager Fund - Investment Plan-Direct Plan-Growth</v>
      </c>
    </row>
    <row r="2535" spans="13:13">
      <c r="M2535" t="str">
        <f>'Nav2'!A2515</f>
        <v>Idfc  Money Manager Fund - Treasury Plan -Direct Plan-Daily Dividend</v>
      </c>
    </row>
    <row r="2536" spans="13:13">
      <c r="M2536" t="str">
        <f>'Nav2'!A2516</f>
        <v>Idfc  Money Manager Fund - Treasury Plan -Direct Plan-Growth</v>
      </c>
    </row>
    <row r="2537" spans="13:13">
      <c r="M2537" t="str">
        <f>'Nav2'!A2517</f>
        <v>Idfc  Money Manager Fund - Treasury Plan -Direct Plan-Monthly Dividend</v>
      </c>
    </row>
    <row r="2538" spans="13:13">
      <c r="M2538" t="str">
        <f>'Nav2'!A2518</f>
        <v>Idfc  Money Manager Fund - Treasury Plan -Direct Plan-Weekly Dividend</v>
      </c>
    </row>
    <row r="2539" spans="13:13">
      <c r="M2539" t="str">
        <f>'Nav2'!A2519</f>
        <v>Idfc  Monthly Income Plan-Direct Plan-Dividend</v>
      </c>
    </row>
    <row r="2540" spans="13:13">
      <c r="M2540" t="str">
        <f>'Nav2'!A2520</f>
        <v>Idfc  Monthly Income Plan-Direct Plan-Growth</v>
      </c>
    </row>
    <row r="2541" spans="13:13">
      <c r="M2541" t="str">
        <f>'Nav2'!A2521</f>
        <v>Idfc  Monthly Income Plan-Direct Plan-Quarterly Dividend</v>
      </c>
    </row>
    <row r="2542" spans="13:13">
      <c r="M2542" t="str">
        <f>'Nav2'!A2522</f>
        <v>Idfc  Monthly Income Plan-Regular Plan-Dividend</v>
      </c>
    </row>
    <row r="2543" spans="13:13">
      <c r="M2543" t="str">
        <f>'Nav2'!A2523</f>
        <v>Idfc  Monthly Income Plan-Regular Plan-Growth</v>
      </c>
    </row>
    <row r="2544" spans="13:13">
      <c r="M2544" t="str">
        <f>'Nav2'!A2524</f>
        <v>Idfc  Monthly Income Plan-Regular Plan-Quarterly Dividend</v>
      </c>
    </row>
    <row r="2545" spans="13:13">
      <c r="M2545" t="str">
        <f>'Nav2'!A2525</f>
        <v>Idfc  Nifty Fund-Direct Plan-Dividend</v>
      </c>
    </row>
    <row r="2546" spans="13:13">
      <c r="M2546" t="str">
        <f>'Nav2'!A2526</f>
        <v>Idfc  Nifty Fund-Direct Plan-Growth</v>
      </c>
    </row>
    <row r="2547" spans="13:13">
      <c r="M2547" t="str">
        <f>'Nav2'!A2527</f>
        <v>Idfc  Nifty Fund-Regular Plan-Dividend</v>
      </c>
    </row>
    <row r="2548" spans="13:13">
      <c r="M2548" t="str">
        <f>'Nav2'!A2528</f>
        <v>Idfc  Nifty Fund-Regular Plan-Growth</v>
      </c>
    </row>
    <row r="2549" spans="13:13">
      <c r="M2549" t="str">
        <f>'Nav2'!A2529</f>
        <v>Idfc  Premier Equity Fund-Direct Plan-Dividend</v>
      </c>
    </row>
    <row r="2550" spans="13:13">
      <c r="M2550" t="str">
        <f>'Nav2'!A2530</f>
        <v>Idfc  Premier Equity Fund-Direct Plan-Growth</v>
      </c>
    </row>
    <row r="2551" spans="13:13">
      <c r="M2551" t="str">
        <f>'Nav2'!A2531</f>
        <v>Idfc  Premier Equity Fund-Regular Plan-Dividend</v>
      </c>
    </row>
    <row r="2552" spans="13:13">
      <c r="M2552" t="str">
        <f>'Nav2'!A2532</f>
        <v>Idfc  Premier Equity Fund-Regular Plan-Growth</v>
      </c>
    </row>
    <row r="2553" spans="13:13">
      <c r="M2553" t="str">
        <f>'Nav2'!A2533</f>
        <v>Idfc - Ssif - Investment Plan - Regular Plan-Quarterly Dividend</v>
      </c>
    </row>
    <row r="2554" spans="13:13">
      <c r="M2554" t="str">
        <f>'Nav2'!A2534</f>
        <v>Idfc - Ssif - Investment Plan -Regular Plan- Annual Dividend</v>
      </c>
    </row>
    <row r="2555" spans="13:13">
      <c r="M2555" t="str">
        <f>'Nav2'!A2535</f>
        <v>Idfc - Ssif - Investment Plan -Regular Plan- Growth Option</v>
      </c>
    </row>
    <row r="2556" spans="13:13">
      <c r="M2556" t="str">
        <f>'Nav2'!A2536</f>
        <v>Idfc - Ssif - Investment Plan -Regular Plan- Half Yearly Dividend</v>
      </c>
    </row>
    <row r="2557" spans="13:13">
      <c r="M2557" t="str">
        <f>'Nav2'!A2537</f>
        <v>Idfc - Ssif - Medium Term - Regular Plan-Daily Dividend Option</v>
      </c>
    </row>
    <row r="2558" spans="13:13">
      <c r="M2558" t="str">
        <f>'Nav2'!A2538</f>
        <v>Idfc - Ssif - Medium Term - Regular Plan-Fortnightly Dividend Option</v>
      </c>
    </row>
    <row r="2559" spans="13:13">
      <c r="M2559" t="str">
        <f>'Nav2'!A2539</f>
        <v>Idfc - Ssif - Medium Term - Regular Plan-Monthly Dividend Option</v>
      </c>
    </row>
    <row r="2560" spans="13:13">
      <c r="M2560" t="str">
        <f>'Nav2'!A2540</f>
        <v>Idfc - Ssif - Medium Term - Regular Plan-Quarterly Dividend Option</v>
      </c>
    </row>
    <row r="2561" spans="13:13">
      <c r="M2561" t="str">
        <f>'Nav2'!A2541</f>
        <v>Idfc - Ssif - Medium Term -Regular Plan- Bimonthly Dividend Option</v>
      </c>
    </row>
    <row r="2562" spans="13:13">
      <c r="M2562" t="str">
        <f>'Nav2'!A2542</f>
        <v>Idfc - Ssif - Medium Term -Regular Plan- Growth Option</v>
      </c>
    </row>
    <row r="2563" spans="13:13">
      <c r="M2563" t="str">
        <f>'Nav2'!A2543</f>
        <v>Idfc - Ssif - Short Term - Plan B - Fortnightly Dividend</v>
      </c>
    </row>
    <row r="2564" spans="13:13">
      <c r="M2564" t="str">
        <f>'Nav2'!A2544</f>
        <v>Idfc - Ssif - Short Term- Plan F Dividend</v>
      </c>
    </row>
    <row r="2565" spans="13:13">
      <c r="M2565" t="str">
        <f>'Nav2'!A2545</f>
        <v>Idfc - Ssif - Short Term- Plan F Growth</v>
      </c>
    </row>
    <row r="2566" spans="13:13">
      <c r="M2566" t="str">
        <f>'Nav2'!A2546</f>
        <v>Idfc - Ssif - St - Plan C  - Fortnightly Dividend</v>
      </c>
    </row>
    <row r="2567" spans="13:13">
      <c r="M2567" t="str">
        <f>'Nav2'!A2547</f>
        <v>Idfc - Ssif - St - Plan C  - Growth</v>
      </c>
    </row>
    <row r="2568" spans="13:13">
      <c r="M2568" t="str">
        <f>'Nav2'!A2548</f>
        <v>Idfc - Ssif - St - Plan C  - Monthly Dividend</v>
      </c>
    </row>
    <row r="2569" spans="13:13">
      <c r="M2569" t="str">
        <f>'Nav2'!A2549</f>
        <v>Idfc - Ssif - St -Plan B - Growth</v>
      </c>
    </row>
    <row r="2570" spans="13:13">
      <c r="M2570" t="str">
        <f>'Nav2'!A2550</f>
        <v>Idfc - Ssif - St -Plan B - Monthly Dividend</v>
      </c>
    </row>
    <row r="2571" spans="13:13">
      <c r="M2571" t="str">
        <f>'Nav2'!A2551</f>
        <v>Idfc - Ssif - St -Plan D - Growth</v>
      </c>
    </row>
    <row r="2572" spans="13:13">
      <c r="M2572" t="str">
        <f>'Nav2'!A2552</f>
        <v>Idfc - Ssif - St -Plan D - Monthly Dividend</v>
      </c>
    </row>
    <row r="2573" spans="13:13">
      <c r="M2573" t="str">
        <f>'Nav2'!A2553</f>
        <v>Idfc - Ssif-St-Plan D- Fortnightly Dividend</v>
      </c>
    </row>
    <row r="2574" spans="13:13">
      <c r="M2574" t="str">
        <f>'Nav2'!A2554</f>
        <v>Idfc  Sterling Equity Fund -Regular Plan-Dividend</v>
      </c>
    </row>
    <row r="2575" spans="13:13">
      <c r="M2575" t="str">
        <f>'Nav2'!A2555</f>
        <v>Idfc  Sterling Equity Fund -Regular Plan-Growth</v>
      </c>
    </row>
    <row r="2576" spans="13:13">
      <c r="M2576" t="str">
        <f>'Nav2'!A2556</f>
        <v>Idfc  Sterling Equity Fund-Direct Plan-Dividend</v>
      </c>
    </row>
    <row r="2577" spans="13:13">
      <c r="M2577" t="str">
        <f>'Nav2'!A2557</f>
        <v>Idfc  Sterling Equity Fund-Direct Plan-Growth</v>
      </c>
    </row>
    <row r="2578" spans="13:13">
      <c r="M2578" t="str">
        <f>'Nav2'!A2558</f>
        <v>Idfc  Tax Advantage  (Elss) Fund-Direct Plan-Dividend</v>
      </c>
    </row>
    <row r="2579" spans="13:13">
      <c r="M2579" t="str">
        <f>'Nav2'!A2559</f>
        <v>Idfc  Tax Advantage  (Elss) Fund-Direct Plan-Growth</v>
      </c>
    </row>
    <row r="2580" spans="13:13">
      <c r="M2580" t="str">
        <f>'Nav2'!A2560</f>
        <v>Idfc  Tax Advantage  (Elss) Fund-Regular Plan-Dividend</v>
      </c>
    </row>
    <row r="2581" spans="13:13">
      <c r="M2581" t="str">
        <f>'Nav2'!A2561</f>
        <v>Idfc  Tax Advantage  (Elss) Fund-Regular Plan-Growth</v>
      </c>
    </row>
    <row r="2582" spans="13:13">
      <c r="M2582" t="str">
        <f>'Nav2'!A2562</f>
        <v>Idfc  Ultra Short Term Fund-Direct Plan-Daily Dividend</v>
      </c>
    </row>
    <row r="2583" spans="13:13">
      <c r="M2583" t="str">
        <f>'Nav2'!A2563</f>
        <v>Idfc  Ultra Short Term Fund-Direct Plan-Growth</v>
      </c>
    </row>
    <row r="2584" spans="13:13">
      <c r="M2584" t="str">
        <f>'Nav2'!A2564</f>
        <v>Idfc  Ultra Short Term Fund-Direct Plan-Monthly Dividend</v>
      </c>
    </row>
    <row r="2585" spans="13:13">
      <c r="M2585" t="str">
        <f>'Nav2'!A2565</f>
        <v>Idfc  Ultra Short Term Fund-Direct Plan-Quarterly Dividend</v>
      </c>
    </row>
    <row r="2586" spans="13:13">
      <c r="M2586" t="str">
        <f>'Nav2'!A2566</f>
        <v>Idfc  Ultra Short Term Fund-Direct Plan-Weekly Dividend</v>
      </c>
    </row>
    <row r="2587" spans="13:13">
      <c r="M2587" t="str">
        <f>'Nav2'!A2567</f>
        <v>Idfc Arbitrage Fund - Plan B - Dividend</v>
      </c>
    </row>
    <row r="2588" spans="13:13">
      <c r="M2588" t="str">
        <f>'Nav2'!A2568</f>
        <v>Idfc Arbitrage Fund - Plan B - Growth</v>
      </c>
    </row>
    <row r="2589" spans="13:13">
      <c r="M2589" t="str">
        <f>'Nav2'!A2569</f>
        <v>Idfc Arbitrage Plus Fund -B-Dividend</v>
      </c>
    </row>
    <row r="2590" spans="13:13">
      <c r="M2590" t="str">
        <f>'Nav2'!A2570</f>
        <v>Idfc Arbitrage Plus Fund -B-Growth</v>
      </c>
    </row>
    <row r="2591" spans="13:13">
      <c r="M2591" t="str">
        <f>'Nav2'!A2571</f>
        <v>Idfc Banking Debt Fund-Direct Plan- Dividend Option</v>
      </c>
    </row>
    <row r="2592" spans="13:13">
      <c r="M2592" t="str">
        <f>'Nav2'!A2572</f>
        <v>Idfc Banking Debt Fund-Direct Plan- Fortnightly Dividend</v>
      </c>
    </row>
    <row r="2593" spans="13:13">
      <c r="M2593" t="str">
        <f>'Nav2'!A2573</f>
        <v>Idfc Banking Debt Fund-Direct Plan- Growth Option</v>
      </c>
    </row>
    <row r="2594" spans="13:13">
      <c r="M2594" t="str">
        <f>'Nav2'!A2574</f>
        <v>Idfc Banking Debt Fund-Direct Plan- Monthly Dividend</v>
      </c>
    </row>
    <row r="2595" spans="13:13">
      <c r="M2595" t="str">
        <f>'Nav2'!A2575</f>
        <v>Idfc Banking Debt Fund-Regular Plan- Dividend Option</v>
      </c>
    </row>
    <row r="2596" spans="13:13">
      <c r="M2596" t="str">
        <f>'Nav2'!A2576</f>
        <v>Idfc Banking Debt Fund-Regular Plan- Fortnightly Dividend</v>
      </c>
    </row>
    <row r="2597" spans="13:13">
      <c r="M2597" t="str">
        <f>'Nav2'!A2577</f>
        <v>Idfc Banking Debt Fund-Regular Plan- Growth Option</v>
      </c>
    </row>
    <row r="2598" spans="13:13">
      <c r="M2598" t="str">
        <f>'Nav2'!A2578</f>
        <v>Idfc Banking Debt Fund-Regular Plan- Monthly Dividend</v>
      </c>
    </row>
    <row r="2599" spans="13:13">
      <c r="M2599" t="str">
        <f>'Nav2'!A2579</f>
        <v>Idfc Banking Debt Fund-Regular Plan- Quarterly Dividend</v>
      </c>
    </row>
    <row r="2600" spans="13:13">
      <c r="M2600" t="str">
        <f>'Nav2'!A2580</f>
        <v>Idfc Cash Fund - Inst Plan B - Periodic Div</v>
      </c>
    </row>
    <row r="2601" spans="13:13">
      <c r="M2601" t="str">
        <f>'Nav2'!A2581</f>
        <v>Idfc Cash Fund - Plan A-Dividend (Weekly)</v>
      </c>
    </row>
    <row r="2602" spans="13:13">
      <c r="M2602" t="str">
        <f>'Nav2'!A2582</f>
        <v>Idfc Cash Fund - Plan B (G) (Institutional Plan)</v>
      </c>
    </row>
    <row r="2603" spans="13:13">
      <c r="M2603" t="str">
        <f>'Nav2'!A2583</f>
        <v>Idfc Cash Fund -Direct Plan -Daily Dividend</v>
      </c>
    </row>
    <row r="2604" spans="13:13">
      <c r="M2604" t="str">
        <f>'Nav2'!A2584</f>
        <v>Idfc Cash Fund -Direct Plan -Monthly Dividend</v>
      </c>
    </row>
    <row r="2605" spans="13:13">
      <c r="M2605" t="str">
        <f>'Nav2'!A2585</f>
        <v>Idfc Cash Fund -Direct Plan -Periodic Dividend</v>
      </c>
    </row>
    <row r="2606" spans="13:13">
      <c r="M2606" t="str">
        <f>'Nav2'!A2586</f>
        <v>Idfc Cash Fund -Direct Plan -Weekly Dividend</v>
      </c>
    </row>
    <row r="2607" spans="13:13">
      <c r="M2607" t="str">
        <f>'Nav2'!A2587</f>
        <v>Idfc Cash Fund-Paln A-Growth</v>
      </c>
    </row>
    <row r="2608" spans="13:13">
      <c r="M2608" t="str">
        <f>'Nav2'!A2588</f>
        <v>Idfc Cash Fund-Paln A-Monthly</v>
      </c>
    </row>
    <row r="2609" spans="13:13">
      <c r="M2609" t="str">
        <f>'Nav2'!A2589</f>
        <v>Idfc Cash Fund-Paln A-Periodic Dividend</v>
      </c>
    </row>
    <row r="2610" spans="13:13">
      <c r="M2610" t="str">
        <f>'Nav2'!A2590</f>
        <v>Idfc Cash Fund-Plan A-Dividend (Daily)</v>
      </c>
    </row>
    <row r="2611" spans="13:13">
      <c r="M2611" t="str">
        <f>'Nav2'!A2591</f>
        <v>Idfc Cf - Plan B - Dividend-Weekly</v>
      </c>
    </row>
    <row r="2612" spans="13:13">
      <c r="M2612" t="str">
        <f>'Nav2'!A2592</f>
        <v>Idfc Cf - Plan B-Daily-Dividend(Institutional Plan)</v>
      </c>
    </row>
    <row r="2613" spans="13:13">
      <c r="M2613" t="str">
        <f>'Nav2'!A2593</f>
        <v>Idfc Classic Equity Fund-Plan B- Dividend</v>
      </c>
    </row>
    <row r="2614" spans="13:13">
      <c r="M2614" t="str">
        <f>'Nav2'!A2594</f>
        <v>Idfc Classic Equity Fund-Plan B- Growth</v>
      </c>
    </row>
    <row r="2615" spans="13:13">
      <c r="M2615" t="str">
        <f>'Nav2'!A2595</f>
        <v>Idfc Dynamic Bond Fund - Annual Dividend</v>
      </c>
    </row>
    <row r="2616" spans="13:13">
      <c r="M2616" t="str">
        <f>'Nav2'!A2596</f>
        <v>Idfc Dynamic Bond Fund - Growth</v>
      </c>
    </row>
    <row r="2617" spans="13:13">
      <c r="M2617" t="str">
        <f>'Nav2'!A2597</f>
        <v>Idfc Dynamic Bond Fund - Quarterly Dividend</v>
      </c>
    </row>
    <row r="2618" spans="13:13">
      <c r="M2618" t="str">
        <f>'Nav2'!A2598</f>
        <v>Idfc Dynamic Bond Fund - Regular Plan - Annual Dividend</v>
      </c>
    </row>
    <row r="2619" spans="13:13">
      <c r="M2619" t="str">
        <f>'Nav2'!A2599</f>
        <v>Idfc Dynamic Bond Fund - Regular Plan - Quarterly Dividend</v>
      </c>
    </row>
    <row r="2620" spans="13:13">
      <c r="M2620" t="str">
        <f>'Nav2'!A2600</f>
        <v>Idfc Dynamic Bond Fund -Regular Plan- Dividend</v>
      </c>
    </row>
    <row r="2621" spans="13:13">
      <c r="M2621" t="str">
        <f>'Nav2'!A2601</f>
        <v>Idfc Dynamic Bond Fund -Regular Plan-Growth</v>
      </c>
    </row>
    <row r="2622" spans="13:13">
      <c r="M2622" t="str">
        <f>'Nav2'!A2602</f>
        <v>Idfc Equity Fund -Plan B- Dividend</v>
      </c>
    </row>
    <row r="2623" spans="13:13">
      <c r="M2623" t="str">
        <f>'Nav2'!A2603</f>
        <v>Idfc Equity Fund -Plan B-Growth</v>
      </c>
    </row>
    <row r="2624" spans="13:13">
      <c r="M2624" t="str">
        <f>'Nav2'!A2604</f>
        <v>Idfc Government Securities Fund - Ip - Regular Plan - Annual Dividend</v>
      </c>
    </row>
    <row r="2625" spans="13:13">
      <c r="M2625" t="str">
        <f>'Nav2'!A2605</f>
        <v>Idfc Government Securities Fund - Ip - Regular Plan - Half Yearly Dividend</v>
      </c>
    </row>
    <row r="2626" spans="13:13">
      <c r="M2626" t="str">
        <f>'Nav2'!A2606</f>
        <v>Idfc Government Securities Fund - Ip - Regular Plan - Quarterly Dividend</v>
      </c>
    </row>
    <row r="2627" spans="13:13">
      <c r="M2627" t="str">
        <f>'Nav2'!A2607</f>
        <v>Idfc Gsf - Investment Plan - Annual Dividend</v>
      </c>
    </row>
    <row r="2628" spans="13:13">
      <c r="M2628" t="str">
        <f>'Nav2'!A2608</f>
        <v>Idfc Gsf - Investment Plan - Growth</v>
      </c>
    </row>
    <row r="2629" spans="13:13">
      <c r="M2629" t="str">
        <f>'Nav2'!A2609</f>
        <v>Idfc Gsf - Investment Plan - Half Yearly Dividend</v>
      </c>
    </row>
    <row r="2630" spans="13:13">
      <c r="M2630" t="str">
        <f>'Nav2'!A2610</f>
        <v>Idfc Gsf - Investment Plan - Quarterly Dividend</v>
      </c>
    </row>
    <row r="2631" spans="13:13">
      <c r="M2631" t="str">
        <f>'Nav2'!A2611</f>
        <v>Idfc Gsf - Investment Plan -Regular Plan- Dividend</v>
      </c>
    </row>
    <row r="2632" spans="13:13">
      <c r="M2632" t="str">
        <f>'Nav2'!A2612</f>
        <v>Idfc Gsf - Investment Plan -Regular Plan-Growth</v>
      </c>
    </row>
    <row r="2633" spans="13:13">
      <c r="M2633" t="str">
        <f>'Nav2'!A2613</f>
        <v>Idfc Gsf - Short Term -Plan B Growth</v>
      </c>
    </row>
    <row r="2634" spans="13:13">
      <c r="M2634" t="str">
        <f>'Nav2'!A2614</f>
        <v>Idfc Gsf - Short Term -Plan B Quaterly Dividend</v>
      </c>
    </row>
    <row r="2635" spans="13:13">
      <c r="M2635" t="str">
        <f>'Nav2'!A2615</f>
        <v>Idfc Gsf - Short Term -Plan B Weekly Dividend</v>
      </c>
    </row>
    <row r="2636" spans="13:13">
      <c r="M2636" t="str">
        <f>'Nav2'!A2616</f>
        <v>Idfc Gsf - Short Term -Regular Plan- Monthly Dividend</v>
      </c>
    </row>
    <row r="2637" spans="13:13">
      <c r="M2637" t="str">
        <f>'Nav2'!A2617</f>
        <v>Idfc Gsf - Short Term -Regular Plan- Quarterly Dividend</v>
      </c>
    </row>
    <row r="2638" spans="13:13">
      <c r="M2638" t="str">
        <f>'Nav2'!A2618</f>
        <v>Idfc Gsf - Short Term -Regular Plan- Weekly Dividend</v>
      </c>
    </row>
    <row r="2639" spans="13:13">
      <c r="M2639" t="str">
        <f>'Nav2'!A2619</f>
        <v>Idfc Gsf - Short Term-Regular Plan- Growth</v>
      </c>
    </row>
    <row r="2640" spans="13:13">
      <c r="M2640" t="str">
        <f>'Nav2'!A2620</f>
        <v>Idfc Gsf-Provident Fund-Inst Plan B-Growth</v>
      </c>
    </row>
    <row r="2641" spans="13:13">
      <c r="M2641" t="str">
        <f>'Nav2'!A2621</f>
        <v>Idfc Gsf-Provident Fund-Inst Plan B-Quarterly Dividend</v>
      </c>
    </row>
    <row r="2642" spans="13:13">
      <c r="M2642" t="str">
        <f>'Nav2'!A2622</f>
        <v>Idfc Gsf-Provident Fund-Regular Plan-Annual Dividend</v>
      </c>
    </row>
    <row r="2643" spans="13:13">
      <c r="M2643" t="str">
        <f>'Nav2'!A2623</f>
        <v>Idfc Gsf-Provident Fund-Regular Plan-Growth</v>
      </c>
    </row>
    <row r="2644" spans="13:13">
      <c r="M2644" t="str">
        <f>'Nav2'!A2624</f>
        <v>Idfc Gsf-Provident Fund-Regular Plan-Quarterly Dividend</v>
      </c>
    </row>
    <row r="2645" spans="13:13">
      <c r="M2645" t="str">
        <f>'Nav2'!A2625</f>
        <v>Idfc Imperial Equity Fund-Plan B - Dividend</v>
      </c>
    </row>
    <row r="2646" spans="13:13">
      <c r="M2646" t="str">
        <f>'Nav2'!A2626</f>
        <v>Idfc Imperial Equity Fund-Plan B - Growth</v>
      </c>
    </row>
    <row r="2647" spans="13:13">
      <c r="M2647" t="str">
        <f>'Nav2'!A2627</f>
        <v>Idfc Liquid Fund - Daily Dividend</v>
      </c>
    </row>
    <row r="2648" spans="13:13">
      <c r="M2648" t="str">
        <f>'Nav2'!A2628</f>
        <v>Idfc Liquid Fund - Growth</v>
      </c>
    </row>
    <row r="2649" spans="13:13">
      <c r="M2649" t="str">
        <f>'Nav2'!A2629</f>
        <v>Idfc Liquid Fund - Monthly Dividend</v>
      </c>
    </row>
    <row r="2650" spans="13:13">
      <c r="M2650" t="str">
        <f>'Nav2'!A2630</f>
        <v>Idfc Liquid Fund  Plan D -  Weekly Dividend</v>
      </c>
    </row>
    <row r="2651" spans="13:13">
      <c r="M2651" t="str">
        <f>'Nav2'!A2631</f>
        <v>Idfc Liquid Fund  Plan D- Growth</v>
      </c>
    </row>
    <row r="2652" spans="13:13">
      <c r="M2652" t="str">
        <f>'Nav2'!A2632</f>
        <v>Idfc Liquid Fund Plan - D  - Daily Dividend</v>
      </c>
    </row>
    <row r="2653" spans="13:13">
      <c r="M2653" t="str">
        <f>'Nav2'!A2633</f>
        <v>Idfc Liquid Fund- Plan F Dividend</v>
      </c>
    </row>
    <row r="2654" spans="13:13">
      <c r="M2654" t="str">
        <f>'Nav2'!A2634</f>
        <v>Idfc Liquid Fund- Plan F Growth</v>
      </c>
    </row>
    <row r="2655" spans="13:13">
      <c r="M2655" t="str">
        <f>'Nav2'!A2635</f>
        <v>Idfc Liquid Fund-Periodic Dividend Plan</v>
      </c>
    </row>
    <row r="2656" spans="13:13">
      <c r="M2656" t="str">
        <f>'Nav2'!A2636</f>
        <v>Idfc Liquid Fund-Weekly Dividend</v>
      </c>
    </row>
    <row r="2657" spans="13:13">
      <c r="M2657" t="str">
        <f>'Nav2'!A2637</f>
        <v>Idfc Money Manager Fund Â€“ Investment Plan- Plan F Dividend</v>
      </c>
    </row>
    <row r="2658" spans="13:13">
      <c r="M2658" t="str">
        <f>'Nav2'!A2638</f>
        <v>Idfc Money Manager Fund Â€“ Investment Plan- Plan F Growth</v>
      </c>
    </row>
    <row r="2659" spans="13:13">
      <c r="M2659" t="str">
        <f>'Nav2'!A2639</f>
        <v>Idfc Premier Equity Fund_Plan B - Growth</v>
      </c>
    </row>
    <row r="2660" spans="13:13">
      <c r="M2660" t="str">
        <f>'Nav2'!A2640</f>
        <v>Idfc Premier Equity Fund-Plan B - Dividend</v>
      </c>
    </row>
    <row r="2661" spans="13:13">
      <c r="M2661" t="str">
        <f>'Nav2'!A2641</f>
        <v>Idfc Quarterly Interval Fund  - Plan A - Retail - Growth</v>
      </c>
    </row>
    <row r="2662" spans="13:13">
      <c r="M2662" t="str">
        <f>'Nav2'!A2642</f>
        <v>Idfc Quarterly Interval Fund - Plan A - Institutional - Dividend</v>
      </c>
    </row>
    <row r="2663" spans="13:13">
      <c r="M2663" t="str">
        <f>'Nav2'!A2643</f>
        <v>Idfc Quarterly Interval Fund - Plan A - Institutional - Growth</v>
      </c>
    </row>
    <row r="2664" spans="13:13">
      <c r="M2664" t="str">
        <f>'Nav2'!A2644</f>
        <v>Idfc Quarterly Interval Fund - Plan A - Retail - Dividend</v>
      </c>
    </row>
    <row r="2665" spans="13:13">
      <c r="M2665" t="str">
        <f>'Nav2'!A2645</f>
        <v>Idfc Ssif Â€“ Mt (Plan B) Inst - Dividend</v>
      </c>
    </row>
    <row r="2666" spans="13:13">
      <c r="M2666" t="str">
        <f>'Nav2'!A2646</f>
        <v>Idfc Ssif Â€“ Mt (Plan B) Inst - Monthly Dividend</v>
      </c>
    </row>
    <row r="2667" spans="13:13">
      <c r="M2667" t="str">
        <f>'Nav2'!A2647</f>
        <v>Idfc Ssif Â€“ Mt (Plan B) Inst - Quarterly Dividend</v>
      </c>
    </row>
    <row r="2668" spans="13:13">
      <c r="M2668" t="str">
        <f>'Nav2'!A2648</f>
        <v>Idfc Ssif Â€“ Mt (Plan B)Inst- Growth Plan</v>
      </c>
    </row>
    <row r="2669" spans="13:13">
      <c r="M2669" t="str">
        <f>'Nav2'!A2649</f>
        <v>Idfc Strategic Sector (50-50) Equity Fund-Plan B - Dividend</v>
      </c>
    </row>
    <row r="2670" spans="13:13">
      <c r="M2670" t="str">
        <f>'Nav2'!A2650</f>
        <v>Idfc Strategic Sector (50-50) Equity Fund-Plan B - Growth</v>
      </c>
    </row>
    <row r="2671" spans="13:13">
      <c r="M2671" t="str">
        <f>'Nav2'!A2651</f>
        <v>Idfc Super Saver Income Fund- Ip-Plan F Growth</v>
      </c>
    </row>
    <row r="2672" spans="13:13">
      <c r="M2672" t="str">
        <f>'Nav2'!A2652</f>
        <v>Idfc Super Saver Income Fund- Mt-Plan F Dividend</v>
      </c>
    </row>
    <row r="2673" spans="13:13">
      <c r="M2673" t="str">
        <f>'Nav2'!A2653</f>
        <v>Idfc Super Saver Income Fund- Mt-Plan F Growth</v>
      </c>
    </row>
    <row r="2674" spans="13:13">
      <c r="M2674" t="str">
        <f>'Nav2'!A2654</f>
        <v>Idfc Ultra Short Term Fund -Regular Plan- Daily Dividend</v>
      </c>
    </row>
    <row r="2675" spans="13:13">
      <c r="M2675" t="str">
        <f>'Nav2'!A2655</f>
        <v>Idfc Ultra Short Term Fund -Regular Plan- Growth</v>
      </c>
    </row>
    <row r="2676" spans="13:13">
      <c r="M2676" t="str">
        <f>'Nav2'!A2656</f>
        <v>Idfc Ultra Short Term Fund -Regular Plan- Monthly Dividend</v>
      </c>
    </row>
    <row r="2677" spans="13:13">
      <c r="M2677" t="str">
        <f>'Nav2'!A2657</f>
        <v>Idfc Ultra Short Term Fund -Regular Plan- Periodic Dividend</v>
      </c>
    </row>
    <row r="2678" spans="13:13">
      <c r="M2678" t="str">
        <f>'Nav2'!A2658</f>
        <v>Idfc Ultra Short Term Fund -Regular Plan- Quarterly Dividend</v>
      </c>
    </row>
    <row r="2679" spans="13:13">
      <c r="M2679" t="str">
        <f>'Nav2'!A2659</f>
        <v>Idfc Ultra Short Term Fund -Regular Plan- Weekly Dividend</v>
      </c>
    </row>
    <row r="2680" spans="13:13">
      <c r="M2680" t="str">
        <f>'Nav2'!A2660</f>
        <v>Idfc-Money Manager Fund-Investment Plan A-Weekly Div.</v>
      </c>
    </row>
    <row r="2681" spans="13:13">
      <c r="M2681" t="str">
        <f>'Nav2'!A2661</f>
        <v>Idfc-Money Manager Fund-Investment Plan-Annual Div.</v>
      </c>
    </row>
    <row r="2682" spans="13:13">
      <c r="M2682" t="str">
        <f>'Nav2'!A2662</f>
        <v>Idfc-Money Manager Fund-Investment Plan-Growth</v>
      </c>
    </row>
    <row r="2683" spans="13:13">
      <c r="M2683" t="str">
        <f>'Nav2'!A2663</f>
        <v>Idfc-Money Manager Fund-Investment Plan-Plan A-Daily Div.</v>
      </c>
    </row>
    <row r="2684" spans="13:13">
      <c r="M2684" t="str">
        <f>'Nav2'!A2664</f>
        <v>Idfc-Money Manager Fund-Investment Plan-Plan A-Monthly Div.</v>
      </c>
    </row>
    <row r="2685" spans="13:13">
      <c r="M2685" t="str">
        <f>'Nav2'!A2665</f>
        <v>Idfc-Money Manager Fund-Investment Plan-Qtrly Div.</v>
      </c>
    </row>
    <row r="2686" spans="13:13">
      <c r="M2686" t="str">
        <f>'Nav2'!A2666</f>
        <v>Idfc-Money Manager Fund-Investment Plan-Regular Plan-Annual Div.</v>
      </c>
    </row>
    <row r="2687" spans="13:13">
      <c r="M2687" t="str">
        <f>'Nav2'!A2667</f>
        <v>Idfc-Money Manager Fund-Investment Plan-Regular Plan-Daily Div.</v>
      </c>
    </row>
    <row r="2688" spans="13:13">
      <c r="M2688" t="str">
        <f>'Nav2'!A2668</f>
        <v>Idfc-Money Manager Fund-Investment Plan-Regular Plan-Growth</v>
      </c>
    </row>
    <row r="2689" spans="13:13">
      <c r="M2689" t="str">
        <f>'Nav2'!A2669</f>
        <v>Idfc-Money Manager Fund-Investment Plan-Regular Plan-Monthly Div.</v>
      </c>
    </row>
    <row r="2690" spans="13:13">
      <c r="M2690" t="str">
        <f>'Nav2'!A2670</f>
        <v>Idfc-Money Manager Fund-Investment Plan-Regular Plan-Qtrly Div.</v>
      </c>
    </row>
    <row r="2691" spans="13:13">
      <c r="M2691" t="str">
        <f>'Nav2'!A2671</f>
        <v>Idfc-Money Manager Fund-Investment Plan-Regular Plan-Weekly Div.</v>
      </c>
    </row>
    <row r="2692" spans="13:13">
      <c r="M2692" t="str">
        <f>'Nav2'!A2672</f>
        <v>Idfc-Money Manager Fund-Treasury  Plan D-Growth</v>
      </c>
    </row>
    <row r="2693" spans="13:13">
      <c r="M2693" t="str">
        <f>'Nav2'!A2673</f>
        <v>Idfc-Money Manager Fund-Treasury Plan  D-Daily Dividend</v>
      </c>
    </row>
    <row r="2694" spans="13:13">
      <c r="M2694" t="str">
        <f>'Nav2'!A2674</f>
        <v>Idfc-Money Manager Fund-Treasury Plan C- Regular Dividend</v>
      </c>
    </row>
    <row r="2695" spans="13:13">
      <c r="M2695" t="str">
        <f>'Nav2'!A2675</f>
        <v>Idfc-Money Manager Fund-Treasury Plan -Regular Plan- Growth</v>
      </c>
    </row>
    <row r="2696" spans="13:13">
      <c r="M2696" t="str">
        <f>'Nav2'!A2676</f>
        <v>Idfc-Money Manager Fund-Treasury Plan- Regular Plan-Monthly Dividend</v>
      </c>
    </row>
    <row r="2697" spans="13:13">
      <c r="M2697" t="str">
        <f>'Nav2'!A2677</f>
        <v>Idfc-Money Manager Fund-Treasury Plan-Plan B - Growth</v>
      </c>
    </row>
    <row r="2698" spans="13:13">
      <c r="M2698" t="str">
        <f>'Nav2'!A2678</f>
        <v>Idfc-Money Manager Fund-Treasury Plan-Plan B-Daily Div</v>
      </c>
    </row>
    <row r="2699" spans="13:13">
      <c r="M2699" t="str">
        <f>'Nav2'!A2679</f>
        <v>Idfc-Money Manager Fund-Treasury Plan-Plan B-Mon Div</v>
      </c>
    </row>
    <row r="2700" spans="13:13">
      <c r="M2700" t="str">
        <f>'Nav2'!A2680</f>
        <v>Idfc-Money Manager Fund-Treasury Plan-Plan B-Weekly Div</v>
      </c>
    </row>
    <row r="2701" spans="13:13">
      <c r="M2701" t="str">
        <f>'Nav2'!A2681</f>
        <v>Idfc-Money Manager Fund-Treasury Planplan C-Daily Dividend</v>
      </c>
    </row>
    <row r="2702" spans="13:13">
      <c r="M2702" t="str">
        <f>'Nav2'!A2682</f>
        <v>Idfc-Money Manager Fund-Treasury Planplan C-Growth</v>
      </c>
    </row>
    <row r="2703" spans="13:13">
      <c r="M2703" t="str">
        <f>'Nav2'!A2683</f>
        <v>Idfc-Money Manager Fund-Treasury Planplan C-Monthly Dividend</v>
      </c>
    </row>
    <row r="2704" spans="13:13">
      <c r="M2704" t="str">
        <f>'Nav2'!A2684</f>
        <v>Idfc-Money Manager Fund-Treasury Planplan C-Weekly Dividend</v>
      </c>
    </row>
    <row r="2705" spans="13:13">
      <c r="M2705" t="str">
        <f>'Nav2'!A2685</f>
        <v>Idfc-Money Manager Fund-Treasury Plan-Plan F  Dividend</v>
      </c>
    </row>
    <row r="2706" spans="13:13">
      <c r="M2706" t="str">
        <f>'Nav2'!A2686</f>
        <v>Idfc-Money Manager Fund-Treasury Plan-Plan F  Growth</v>
      </c>
    </row>
    <row r="2707" spans="13:13">
      <c r="M2707" t="str">
        <f>'Nav2'!A2687</f>
        <v>Idfc-Money Manager Fund-Treasury Plan-Regular Plan- Daily Dividend</v>
      </c>
    </row>
    <row r="2708" spans="13:13">
      <c r="M2708" t="str">
        <f>'Nav2'!A2688</f>
        <v>Idfc-Money Manager Fund-Treasury Plan-Regular Plan-Weekly Dividend</v>
      </c>
    </row>
    <row r="2709" spans="13:13">
      <c r="M2709" t="str">
        <f>'Nav2'!A2689</f>
        <v>Idfc-Ssif-Investment Plan B Dividend</v>
      </c>
    </row>
    <row r="2710" spans="13:13">
      <c r="M2710" t="str">
        <f>'Nav2'!A2690</f>
        <v>Idfc-Ssif-Investment Plan B- Growth</v>
      </c>
    </row>
    <row r="2711" spans="13:13">
      <c r="M2711" t="str">
        <f>'Nav2'!A2691</f>
        <v>Idfc-Ssif-Investment Plan C- Dividend</v>
      </c>
    </row>
    <row r="2712" spans="13:13">
      <c r="M2712" t="str">
        <f>'Nav2'!A2692</f>
        <v>Idfc-Ssif-Investment Plan C- Growth</v>
      </c>
    </row>
    <row r="2713" spans="13:13">
      <c r="M2713" t="str">
        <f>'Nav2'!A2693</f>
        <v>Iicici Prudential Corporate Bond Fund - Regular Plan -  Growth</v>
      </c>
    </row>
    <row r="2714" spans="13:13">
      <c r="M2714" t="str">
        <f>'Nav2'!A2694</f>
        <v>Iifl Dividend Opportunities Index Fund - Dividend</v>
      </c>
    </row>
    <row r="2715" spans="13:13">
      <c r="M2715" t="str">
        <f>'Nav2'!A2695</f>
        <v>Iifl Dividend Opportunities Index Fund - Growth</v>
      </c>
    </row>
    <row r="2716" spans="13:13">
      <c r="M2716" t="str">
        <f>'Nav2'!A2696</f>
        <v>Iifl Dividend Opportunities Index Fund- Direct Plan - Dividend</v>
      </c>
    </row>
    <row r="2717" spans="13:13">
      <c r="M2717" t="str">
        <f>'Nav2'!A2697</f>
        <v>Iifl Dividend Opportunities Index Fund-Direct Plan - Growth</v>
      </c>
    </row>
    <row r="2718" spans="13:13">
      <c r="M2718" t="str">
        <f>'Nav2'!A2698</f>
        <v>Iifl Dynamic Bond Fund - Regular Plan - Growth Option</v>
      </c>
    </row>
    <row r="2719" spans="13:13">
      <c r="M2719" t="str">
        <f>'Nav2'!A2699</f>
        <v>Iifl Dynamic Bond Fund Direct Plan Growth</v>
      </c>
    </row>
    <row r="2720" spans="13:13">
      <c r="M2720" t="str">
        <f>'Nav2'!A2700</f>
        <v>Iifl Dynamic Bond Fund Direct Plan Half Yearly Dividend</v>
      </c>
    </row>
    <row r="2721" spans="13:13">
      <c r="M2721" t="str">
        <f>'Nav2'!A2701</f>
        <v>Iifl Dynamic Bond Fund Direct Plan Monthly Dividend</v>
      </c>
    </row>
    <row r="2722" spans="13:13">
      <c r="M2722" t="str">
        <f>'Nav2'!A2702</f>
        <v>Iifl Dynamic Bond Fund Regular Plan Bonus</v>
      </c>
    </row>
    <row r="2723" spans="13:13">
      <c r="M2723" t="str">
        <f>'Nav2'!A2703</f>
        <v>Iifl Dynamic Bond Fund Regular Plan Half Yearly Dividend</v>
      </c>
    </row>
    <row r="2724" spans="13:13">
      <c r="M2724" t="str">
        <f>'Nav2'!A2704</f>
        <v>Iifl Dynamic Bond Fund Regular Plan Monthly Dividend</v>
      </c>
    </row>
    <row r="2725" spans="13:13">
      <c r="M2725" t="str">
        <f>'Nav2'!A2705</f>
        <v>Iifl Dynamic Bond Fund Regular Plan Quarterly Dividend</v>
      </c>
    </row>
    <row r="2726" spans="13:13">
      <c r="M2726" t="str">
        <f>'Nav2'!A2706</f>
        <v>Iifl Nifty Etf-Growth</v>
      </c>
    </row>
    <row r="2727" spans="13:13">
      <c r="M2727" t="str">
        <f>'Nav2'!A2707</f>
        <v>Iifl Short Term Income Fund Direct Plan  Growth Option</v>
      </c>
    </row>
    <row r="2728" spans="13:13">
      <c r="M2728" t="str">
        <f>'Nav2'!A2708</f>
        <v>Iifl Short Term Income Fund Regular Plan  Half Yearly Dividend</v>
      </c>
    </row>
    <row r="2729" spans="13:13">
      <c r="M2729" t="str">
        <f>'Nav2'!A2709</f>
        <v>Iifl Short Term Income Fund Regular Plan Growth Option</v>
      </c>
    </row>
    <row r="2730" spans="13:13">
      <c r="M2730" t="str">
        <f>'Nav2'!A2710</f>
        <v>Iifl Short Term Income Fund Regular Plan Monthly Dividend</v>
      </c>
    </row>
    <row r="2731" spans="13:13">
      <c r="M2731" t="str">
        <f>'Nav2'!A2711</f>
        <v>Indiabulls Blue Chip Fund - Direct Plan - Dividend Option</v>
      </c>
    </row>
    <row r="2732" spans="13:13">
      <c r="M2732" t="str">
        <f>'Nav2'!A2712</f>
        <v>Indiabulls Blue Chip Fund - Direct Plan - Growth Option</v>
      </c>
    </row>
    <row r="2733" spans="13:13">
      <c r="M2733" t="str">
        <f>'Nav2'!A2713</f>
        <v>Indiabulls Blue Chip Fund - Dividend Option</v>
      </c>
    </row>
    <row r="2734" spans="13:13">
      <c r="M2734" t="str">
        <f>'Nav2'!A2714</f>
        <v>Indiabulls Blue Chip Fund - Growth Option</v>
      </c>
    </row>
    <row r="2735" spans="13:13">
      <c r="M2735" t="str">
        <f>'Nav2'!A2715</f>
        <v>Indiabulls Gilt Fund - Direct Plan -  Growth Option</v>
      </c>
    </row>
    <row r="2736" spans="13:13">
      <c r="M2736" t="str">
        <f>'Nav2'!A2716</f>
        <v>Indiabulls Gilt Fund - Direct Plan - Bonus Option</v>
      </c>
    </row>
    <row r="2737" spans="13:13">
      <c r="M2737" t="str">
        <f>'Nav2'!A2717</f>
        <v>Indiabulls Gilt Fund - Direct Plan - Weekly Dividend Option</v>
      </c>
    </row>
    <row r="2738" spans="13:13">
      <c r="M2738" t="str">
        <f>'Nav2'!A2718</f>
        <v>Indiabulls Gilt Fund - Indirect Plan - Fortnightly Dividend Option</v>
      </c>
    </row>
    <row r="2739" spans="13:13">
      <c r="M2739" t="str">
        <f>'Nav2'!A2719</f>
        <v>Indiabulls Gilt Fund - Indirect Plan - Growth Option</v>
      </c>
    </row>
    <row r="2740" spans="13:13">
      <c r="M2740" t="str">
        <f>'Nav2'!A2720</f>
        <v>Indiabulls Gilt Fund - Indirect Plan - Monthly Dividend Option</v>
      </c>
    </row>
    <row r="2741" spans="13:13">
      <c r="M2741" t="str">
        <f>'Nav2'!A2721</f>
        <v>Indiabulls Gilt Fund - Indirect Plan - Weekly Dividend Option</v>
      </c>
    </row>
    <row r="2742" spans="13:13">
      <c r="M2742" t="str">
        <f>'Nav2'!A2722</f>
        <v>Indiabulls Income Fund - Direct Plan - Growth Option</v>
      </c>
    </row>
    <row r="2743" spans="13:13">
      <c r="M2743" t="str">
        <f>'Nav2'!A2723</f>
        <v>Indiabulls Income Fund - Direct Plan - Half Yearly Dividend Option</v>
      </c>
    </row>
    <row r="2744" spans="13:13">
      <c r="M2744" t="str">
        <f>'Nav2'!A2724</f>
        <v>Indiabulls Income Fund - Direct Plan - Monthly Dividend Option</v>
      </c>
    </row>
    <row r="2745" spans="13:13">
      <c r="M2745" t="str">
        <f>'Nav2'!A2725</f>
        <v>Indiabulls Income Fund - Direct Plan - Quarterly Dividend Option</v>
      </c>
    </row>
    <row r="2746" spans="13:13">
      <c r="M2746" t="str">
        <f>'Nav2'!A2726</f>
        <v>Indiabulls Income Fund - Regular Plan - Growth Option</v>
      </c>
    </row>
    <row r="2747" spans="13:13">
      <c r="M2747" t="str">
        <f>'Nav2'!A2727</f>
        <v>Indiabulls Income Fund - Regular Plan - Half Yearly Dividend Option</v>
      </c>
    </row>
    <row r="2748" spans="13:13">
      <c r="M2748" t="str">
        <f>'Nav2'!A2728</f>
        <v>Indiabulls Income Fund - Regular Plan - Monthly Dividend Option</v>
      </c>
    </row>
    <row r="2749" spans="13:13">
      <c r="M2749" t="str">
        <f>'Nav2'!A2729</f>
        <v>Indiabulls Income Fund - Regular Plan - Quarterly Dividend Option</v>
      </c>
    </row>
    <row r="2750" spans="13:13">
      <c r="M2750" t="str">
        <f>'Nav2'!A2730</f>
        <v>Indiabulls Liquid Fund - Daily Dividend Option</v>
      </c>
    </row>
    <row r="2751" spans="13:13">
      <c r="M2751" t="str">
        <f>'Nav2'!A2731</f>
        <v>Indiabulls Liquid Fund - Direct Plan - Daily Dividend Option</v>
      </c>
    </row>
    <row r="2752" spans="13:13">
      <c r="M2752" t="str">
        <f>'Nav2'!A2732</f>
        <v>Indiabulls Liquid Fund - Direct Plan - Growth Option</v>
      </c>
    </row>
    <row r="2753" spans="13:13">
      <c r="M2753" t="str">
        <f>'Nav2'!A2733</f>
        <v>Indiabulls Liquid Fund - Direct Plan - Monthly Dividend Option</v>
      </c>
    </row>
    <row r="2754" spans="13:13">
      <c r="M2754" t="str">
        <f>'Nav2'!A2734</f>
        <v>Indiabulls Liquid Fund - Fortnightly Dividend Option</v>
      </c>
    </row>
    <row r="2755" spans="13:13">
      <c r="M2755" t="str">
        <f>'Nav2'!A2735</f>
        <v>Indiabulls Liquid Fund - Growth Option</v>
      </c>
    </row>
    <row r="2756" spans="13:13">
      <c r="M2756" t="str">
        <f>'Nav2'!A2736</f>
        <v>Indiabulls Liquid Fund - Monthly Dividend Option</v>
      </c>
    </row>
    <row r="2757" spans="13:13">
      <c r="M2757" t="str">
        <f>'Nav2'!A2737</f>
        <v>Indiabulls Liquid Fund - Weekly Dividend Option</v>
      </c>
    </row>
    <row r="2758" spans="13:13">
      <c r="M2758" t="str">
        <f>'Nav2'!A2738</f>
        <v>Indiabulls Short Term Fund - Direct Plan - Growth Option</v>
      </c>
    </row>
    <row r="2759" spans="13:13">
      <c r="M2759" t="str">
        <f>'Nav2'!A2739</f>
        <v>Indiabulls Short Term Fund - Direct Plan - Monthly Dividend Option</v>
      </c>
    </row>
    <row r="2760" spans="13:13">
      <c r="M2760" t="str">
        <f>'Nav2'!A2740</f>
        <v>Indiabulls Short Term Fund - Direct Plan - Weekly Dividend Option</v>
      </c>
    </row>
    <row r="2761" spans="13:13">
      <c r="M2761" t="str">
        <f>'Nav2'!A2741</f>
        <v>Indiabulls Short Term Fund - Regular Plan - Growth Option</v>
      </c>
    </row>
    <row r="2762" spans="13:13">
      <c r="M2762" t="str">
        <f>'Nav2'!A2742</f>
        <v>Indiabulls Short Term Fund - Regular Plan - Monthly Dividend Option</v>
      </c>
    </row>
    <row r="2763" spans="13:13">
      <c r="M2763" t="str">
        <f>'Nav2'!A2743</f>
        <v>Indiabulls Short Term Fund - Regular Plan - Weekly Dividend Option</v>
      </c>
    </row>
    <row r="2764" spans="13:13">
      <c r="M2764" t="str">
        <f>'Nav2'!A2744</f>
        <v>Indiabulls Ultra Short Term Fund - Daily Dividend Option</v>
      </c>
    </row>
    <row r="2765" spans="13:13">
      <c r="M2765" t="str">
        <f>'Nav2'!A2745</f>
        <v>Indiabulls Ultra Short Term Fund - Direct Plan - Daily Dividend Option</v>
      </c>
    </row>
    <row r="2766" spans="13:13">
      <c r="M2766" t="str">
        <f>'Nav2'!A2746</f>
        <v>Indiabulls Ultra Short Term Fund - Direct Plan - Growth Option</v>
      </c>
    </row>
    <row r="2767" spans="13:13">
      <c r="M2767" t="str">
        <f>'Nav2'!A2747</f>
        <v>Indiabulls Ultra Short Term Fund - Direct Plan - Monthly Dividend Option</v>
      </c>
    </row>
    <row r="2768" spans="13:13">
      <c r="M2768" t="str">
        <f>'Nav2'!A2748</f>
        <v>Indiabulls Ultra Short Term Fund - Direct Plan - Weekly Dividend Option</v>
      </c>
    </row>
    <row r="2769" spans="13:13">
      <c r="M2769" t="str">
        <f>'Nav2'!A2749</f>
        <v>Indiabulls Ultra Short Term Fund - Fortnightly Dividend Option</v>
      </c>
    </row>
    <row r="2770" spans="13:13">
      <c r="M2770" t="str">
        <f>'Nav2'!A2750</f>
        <v>Indiabulls Ultra Short Term Fund - Growth Option</v>
      </c>
    </row>
    <row r="2771" spans="13:13">
      <c r="M2771" t="str">
        <f>'Nav2'!A2751</f>
        <v>Indiabulls Ultra Short Term Fund - Monthly Dividend Option</v>
      </c>
    </row>
    <row r="2772" spans="13:13">
      <c r="M2772" t="str">
        <f>'Nav2'!A2752</f>
        <v>Indiabulls Ultra Short Term Fund - Weekly Dividend Option</v>
      </c>
    </row>
    <row r="2773" spans="13:13">
      <c r="M2773" t="str">
        <f>'Nav2'!A2753</f>
        <v>Ing 5 Star Multi Manager Fof Scheme - Direct Plan - Dividend Option</v>
      </c>
    </row>
    <row r="2774" spans="13:13">
      <c r="M2774" t="str">
        <f>'Nav2'!A2754</f>
        <v>Ing 5 Star Multi Manager Fof Scheme - Direct Plan - Growth Option</v>
      </c>
    </row>
    <row r="2775" spans="13:13">
      <c r="M2775" t="str">
        <f>'Nav2'!A2755</f>
        <v>Ing 5 Star Multi-Manager Fof Scheme - Dividend</v>
      </c>
    </row>
    <row r="2776" spans="13:13">
      <c r="M2776" t="str">
        <f>'Nav2'!A2756</f>
        <v>Ing 5 Star Multi-Manager Fof Scheme - Growth</v>
      </c>
    </row>
    <row r="2777" spans="13:13">
      <c r="M2777" t="str">
        <f>'Nav2'!A2757</f>
        <v>Ing Active Debt Multi-Manager Fof Scheme - Direct Plan - Dividend Option</v>
      </c>
    </row>
    <row r="2778" spans="13:13">
      <c r="M2778" t="str">
        <f>'Nav2'!A2758</f>
        <v>Ing Active Debt Multi-Manager Fof Scheme - Direct Plan - Growth Option</v>
      </c>
    </row>
    <row r="2779" spans="13:13">
      <c r="M2779" t="str">
        <f>'Nav2'!A2759</f>
        <v>Ing Active Debt Multi-Manager Fof Scheme- Dividend</v>
      </c>
    </row>
    <row r="2780" spans="13:13">
      <c r="M2780" t="str">
        <f>'Nav2'!A2760</f>
        <v>Ing Active Debt Multi-Manager Fof Scheme- Growth</v>
      </c>
    </row>
    <row r="2781" spans="13:13">
      <c r="M2781" t="str">
        <f>'Nav2'!A2761</f>
        <v>Ing Asset Allocator Multi-Manager Fof Scheme - Direct Plan - Dividend Option</v>
      </c>
    </row>
    <row r="2782" spans="13:13">
      <c r="M2782" t="str">
        <f>'Nav2'!A2762</f>
        <v>Ing Asset Allocator Multi-Manager Fof Scheme - Direct Plan - Growth Option</v>
      </c>
    </row>
    <row r="2783" spans="13:13">
      <c r="M2783" t="str">
        <f>'Nav2'!A2763</f>
        <v>Ing Asset Allocator Multi-Manager Fof Scheme - Dividend</v>
      </c>
    </row>
    <row r="2784" spans="13:13">
      <c r="M2784" t="str">
        <f>'Nav2'!A2764</f>
        <v>Ing Asset Allocator Multi-Manager Fof Scheme - Growth</v>
      </c>
    </row>
    <row r="2785" spans="13:13">
      <c r="M2785" t="str">
        <f>'Nav2'!A2765</f>
        <v>Ing Balanced Fund - Direct Plan - Dividend Option</v>
      </c>
    </row>
    <row r="2786" spans="13:13">
      <c r="M2786" t="str">
        <f>'Nav2'!A2766</f>
        <v>Ing Balanced Fund - Direct Plan - Growth Option</v>
      </c>
    </row>
    <row r="2787" spans="13:13">
      <c r="M2787" t="str">
        <f>'Nav2'!A2767</f>
        <v>Ing Balanced Fund-Dividend Option</v>
      </c>
    </row>
    <row r="2788" spans="13:13">
      <c r="M2788" t="str">
        <f>'Nav2'!A2768</f>
        <v>Ing Balanced Fund-Growth Option</v>
      </c>
    </row>
    <row r="2789" spans="13:13">
      <c r="M2789" t="str">
        <f>'Nav2'!A2769</f>
        <v>Ing Core Equity Fund - Direct Plan - Dividend Option</v>
      </c>
    </row>
    <row r="2790" spans="13:13">
      <c r="M2790" t="str">
        <f>'Nav2'!A2770</f>
        <v>Ing Core Equity Fund - Direct Plan - Growth Option</v>
      </c>
    </row>
    <row r="2791" spans="13:13">
      <c r="M2791" t="str">
        <f>'Nav2'!A2771</f>
        <v>Ing Core Equity Fund-Dividend Option</v>
      </c>
    </row>
    <row r="2792" spans="13:13">
      <c r="M2792" t="str">
        <f>'Nav2'!A2772</f>
        <v>Ing Core Equity Fund-Growth Option</v>
      </c>
    </row>
    <row r="2793" spans="13:13">
      <c r="M2793" t="str">
        <f>'Nav2'!A2773</f>
        <v>Ing Dividend Yield Fund - Direct Plan - Dividend Option</v>
      </c>
    </row>
    <row r="2794" spans="13:13">
      <c r="M2794" t="str">
        <f>'Nav2'!A2774</f>
        <v>Ing Dividend Yield Fund - Direct Plan - Growth Option</v>
      </c>
    </row>
    <row r="2795" spans="13:13">
      <c r="M2795" t="str">
        <f>'Nav2'!A2775</f>
        <v>Ing Dividend Yield Fund-Dividend Option</v>
      </c>
    </row>
    <row r="2796" spans="13:13">
      <c r="M2796" t="str">
        <f>'Nav2'!A2776</f>
        <v>Ing Dividend Yield Fund-Growth Option</v>
      </c>
    </row>
    <row r="2797" spans="13:13">
      <c r="M2797" t="str">
        <f>'Nav2'!A2777</f>
        <v>Ing Financial Planning Fund - Aggressive Plan - Direct Plan - Dividend Option</v>
      </c>
    </row>
    <row r="2798" spans="13:13">
      <c r="M2798" t="str">
        <f>'Nav2'!A2778</f>
        <v>Ing Financial Planning Fund - Aggressive Plan - Direct Plan - Growth Option</v>
      </c>
    </row>
    <row r="2799" spans="13:13">
      <c r="M2799" t="str">
        <f>'Nav2'!A2779</f>
        <v>Ing Financial Planning Fund - Aggressive Plan - Dividend Option</v>
      </c>
    </row>
    <row r="2800" spans="13:13">
      <c r="M2800" t="str">
        <f>'Nav2'!A2780</f>
        <v>Ing Financial Planning Fund - Aggressive Plan - Growth Option</v>
      </c>
    </row>
    <row r="2801" spans="13:13">
      <c r="M2801" t="str">
        <f>'Nav2'!A2781</f>
        <v>Ing Financial Planning Fund - Cautious Plan - Direct Plan - Dividend Option</v>
      </c>
    </row>
    <row r="2802" spans="13:13">
      <c r="M2802" t="str">
        <f>'Nav2'!A2782</f>
        <v>Ing Financial Planning Fund - Cautious Plan - Direct Plan - Growth Option</v>
      </c>
    </row>
    <row r="2803" spans="13:13">
      <c r="M2803" t="str">
        <f>'Nav2'!A2783</f>
        <v>Ing Financial Planning Fund - Cautious Plan - Dividend Option</v>
      </c>
    </row>
    <row r="2804" spans="13:13">
      <c r="M2804" t="str">
        <f>'Nav2'!A2784</f>
        <v>Ing Financial Planning Fund - Cautious Plan - Growth Option</v>
      </c>
    </row>
    <row r="2805" spans="13:13">
      <c r="M2805" t="str">
        <f>'Nav2'!A2785</f>
        <v>Ing Financial Planning Fund - Conservative Plan - Direct Plan - Dividend Option</v>
      </c>
    </row>
    <row r="2806" spans="13:13">
      <c r="M2806" t="str">
        <f>'Nav2'!A2786</f>
        <v>Ing Financial Planning Fund - Conservative Plan - Direct Plan - Growth Option</v>
      </c>
    </row>
    <row r="2807" spans="13:13">
      <c r="M2807" t="str">
        <f>'Nav2'!A2787</f>
        <v>Ing Financial Planning Fund - Conservative Plan - Dividend Option</v>
      </c>
    </row>
    <row r="2808" spans="13:13">
      <c r="M2808" t="str">
        <f>'Nav2'!A2788</f>
        <v>Ing Financial Planning Fund - Conservative Plan - Growth Option</v>
      </c>
    </row>
    <row r="2809" spans="13:13">
      <c r="M2809" t="str">
        <f>'Nav2'!A2789</f>
        <v>Ing Financial Planning Fund - Prudent Plan - Direct Plan - Dividend Option</v>
      </c>
    </row>
    <row r="2810" spans="13:13">
      <c r="M2810" t="str">
        <f>'Nav2'!A2790</f>
        <v>Ing Financial Planning Fund - Prudent Plan - Direct Plan - Growth Option</v>
      </c>
    </row>
    <row r="2811" spans="13:13">
      <c r="M2811" t="str">
        <f>'Nav2'!A2791</f>
        <v>Ing Financial Planning Fund - Prudent Plan - Dividend Option</v>
      </c>
    </row>
    <row r="2812" spans="13:13">
      <c r="M2812" t="str">
        <f>'Nav2'!A2792</f>
        <v>Ing Financial Planning Fund - Prudent Plan - Growth Option</v>
      </c>
    </row>
    <row r="2813" spans="13:13">
      <c r="M2813" t="str">
        <f>'Nav2'!A2793</f>
        <v>Ing Gilt Fund Provident Fund - Dynamic Plan-Annual Dividend Option</v>
      </c>
    </row>
    <row r="2814" spans="13:13">
      <c r="M2814" t="str">
        <f>'Nav2'!A2794</f>
        <v>Ing Gilt Fund Provident Fund - Dynamic Plan-Cyclical Series Option 2013</v>
      </c>
    </row>
    <row r="2815" spans="13:13">
      <c r="M2815" t="str">
        <f>'Nav2'!A2795</f>
        <v>Ing Gilt Fund Provident Fund - Dynamic Plan-Growth Auto Income Payout Option</v>
      </c>
    </row>
    <row r="2816" spans="13:13">
      <c r="M2816" t="str">
        <f>'Nav2'!A2796</f>
        <v>Ing Gilt Fund Provident Fund - Dynamic Plan-Growth Option</v>
      </c>
    </row>
    <row r="2817" spans="13:13">
      <c r="M2817" t="str">
        <f>'Nav2'!A2797</f>
        <v>Ing Gilt Fund Provident Fund - Dynamic Plan-Half Yearly Dividend Option</v>
      </c>
    </row>
    <row r="2818" spans="13:13">
      <c r="M2818" t="str">
        <f>'Nav2'!A2798</f>
        <v>Ing Gilt Fund- Provident Fund -Dynamic Plan - Direct Plan  - Cyclical Series Option 2013</v>
      </c>
    </row>
    <row r="2819" spans="13:13">
      <c r="M2819" t="str">
        <f>'Nav2'!A2799</f>
        <v>Ing Gilt Fund- Provident Fund -Dynamic Plan - Direct Plan - Annual Dividend Option</v>
      </c>
    </row>
    <row r="2820" spans="13:13">
      <c r="M2820" t="str">
        <f>'Nav2'!A2800</f>
        <v>Ing Gilt Fund- Provident Fund -Dynamic Plan - Direct Plan - Growth Auto Income Payout Option</v>
      </c>
    </row>
    <row r="2821" spans="13:13">
      <c r="M2821" t="str">
        <f>'Nav2'!A2801</f>
        <v>Ing Gilt Fund- Provident Fund -Dynamic Plan - Direct Plan - Growth Option</v>
      </c>
    </row>
    <row r="2822" spans="13:13">
      <c r="M2822" t="str">
        <f>'Nav2'!A2802</f>
        <v>Ing Gilt Fund- Provident Fund -Dynamic Plan - Direct Plan - Half Yearly Dividend Option</v>
      </c>
    </row>
    <row r="2823" spans="13:13">
      <c r="M2823" t="str">
        <f>'Nav2'!A2803</f>
        <v>Ing Global Commodities Fund - Direct Plan - Dividend Option</v>
      </c>
    </row>
    <row r="2824" spans="13:13">
      <c r="M2824" t="str">
        <f>'Nav2'!A2804</f>
        <v>Ing Global Commodities Fund - Direct Plan - Growth Option</v>
      </c>
    </row>
    <row r="2825" spans="13:13">
      <c r="M2825" t="str">
        <f>'Nav2'!A2805</f>
        <v>Ing Global Commodities Fund- Dividend Option</v>
      </c>
    </row>
    <row r="2826" spans="13:13">
      <c r="M2826" t="str">
        <f>'Nav2'!A2806</f>
        <v>Ing Global Commodities Fund-Growth Option</v>
      </c>
    </row>
    <row r="2827" spans="13:13">
      <c r="M2827" t="str">
        <f>'Nav2'!A2807</f>
        <v>Ing Global Real Estate Fund - Retail Plan - Direct Plan - Dividend Option</v>
      </c>
    </row>
    <row r="2828" spans="13:13">
      <c r="M2828" t="str">
        <f>'Nav2'!A2808</f>
        <v>Ing Global Real Estate Fund - Retail Plan - Direct Plan - Growth Option</v>
      </c>
    </row>
    <row r="2829" spans="13:13">
      <c r="M2829" t="str">
        <f>'Nav2'!A2809</f>
        <v>Ing Global Real Estate Fund - Retail Plan - Dividend Option</v>
      </c>
    </row>
    <row r="2830" spans="13:13">
      <c r="M2830" t="str">
        <f>'Nav2'!A2810</f>
        <v>Ing Global Real Estate Fund - Retail Plan Growth Option</v>
      </c>
    </row>
    <row r="2831" spans="13:13">
      <c r="M2831" t="str">
        <f>'Nav2'!A2811</f>
        <v>Ing Income Fund - Regular Plan - Direct Plan - Annual Dividend Option</v>
      </c>
    </row>
    <row r="2832" spans="13:13">
      <c r="M2832" t="str">
        <f>'Nav2'!A2812</f>
        <v>Ing Income Fund - Regular Plan - Direct Plan - Growth Option</v>
      </c>
    </row>
    <row r="2833" spans="13:13">
      <c r="M2833" t="str">
        <f>'Nav2'!A2813</f>
        <v>Ing Income Fund - Regular Plan - Direct Plan - Half Yearly Dividend Option</v>
      </c>
    </row>
    <row r="2834" spans="13:13">
      <c r="M2834" t="str">
        <f>'Nav2'!A2814</f>
        <v>Ing Income Fund - Regular Plan - Direct Plan - Quarterly Dividend Option</v>
      </c>
    </row>
    <row r="2835" spans="13:13">
      <c r="M2835" t="str">
        <f>'Nav2'!A2815</f>
        <v>Ing Income Fund- Regular Plan - Dividend Option (Annual)</v>
      </c>
    </row>
    <row r="2836" spans="13:13">
      <c r="M2836" t="str">
        <f>'Nav2'!A2816</f>
        <v>Ing Income Fund-Institutional Plan - Dividend Option (Half Yearly)</v>
      </c>
    </row>
    <row r="2837" spans="13:13">
      <c r="M2837" t="str">
        <f>'Nav2'!A2817</f>
        <v>Ing Income Fund-Institutional Plan - Dividend Option (Quarterly)</v>
      </c>
    </row>
    <row r="2838" spans="13:13">
      <c r="M2838" t="str">
        <f>'Nav2'!A2818</f>
        <v>Ing Income Fund-Institutional Plan - Growth Option</v>
      </c>
    </row>
    <row r="2839" spans="13:13">
      <c r="M2839" t="str">
        <f>'Nav2'!A2819</f>
        <v>Ing Income Fund-Institutional Plan -Dividend Option (Annual)</v>
      </c>
    </row>
    <row r="2840" spans="13:13">
      <c r="M2840" t="str">
        <f>'Nav2'!A2820</f>
        <v>Ing Income Fund-Regular Plan -Dividend Option (Half Yearly)</v>
      </c>
    </row>
    <row r="2841" spans="13:13">
      <c r="M2841" t="str">
        <f>'Nav2'!A2821</f>
        <v>Ing Income Fund-Regular Plan -Dividend Option (Quarterly)</v>
      </c>
    </row>
    <row r="2842" spans="13:13">
      <c r="M2842" t="str">
        <f>'Nav2'!A2822</f>
        <v>Ing Income Fund-Regular Plan -Growth Option</v>
      </c>
    </row>
    <row r="2843" spans="13:13">
      <c r="M2843" t="str">
        <f>'Nav2'!A2823</f>
        <v>Ing Income Growth Multi Manager Fof Scheme - 15% Equity Plan -  Direct Plan - Option A - Growth Option</v>
      </c>
    </row>
    <row r="2844" spans="13:13">
      <c r="M2844" t="str">
        <f>'Nav2'!A2824</f>
        <v>Ing Income Growth Multi Manager Fof Scheme - 15% Equity Plan - Direct Plan - Option A- Dividend Option</v>
      </c>
    </row>
    <row r="2845" spans="13:13">
      <c r="M2845" t="str">
        <f>'Nav2'!A2825</f>
        <v>Ing Income Growth Multi Manager Fof Scheme - 30% Equity Plan - Direct Plan - Option A - Dividend Option</v>
      </c>
    </row>
    <row r="2846" spans="13:13">
      <c r="M2846" t="str">
        <f>'Nav2'!A2826</f>
        <v>Ing Income Growth Multi Manager Fof Scheme - 30% Equity Plan -Direct Plan - Option A -  Growth Option</v>
      </c>
    </row>
    <row r="2847" spans="13:13">
      <c r="M2847" t="str">
        <f>'Nav2'!A2827</f>
        <v>Ing Income Growth Multi-Manager Fof Scheme Option A -15% Equity Plan-Growth</v>
      </c>
    </row>
    <row r="2848" spans="13:13">
      <c r="M2848" t="str">
        <f>'Nav2'!A2828</f>
        <v>Ing Income Growth Multi-Manager Fof Scheme-15% Equity Plan Option A-Dividend</v>
      </c>
    </row>
    <row r="2849" spans="13:13">
      <c r="M2849" t="str">
        <f>'Nav2'!A2829</f>
        <v>Ing Income Growth Multi-Manager Fof Scheme-30% Equity Plan Option A -Dividend</v>
      </c>
    </row>
    <row r="2850" spans="13:13">
      <c r="M2850" t="str">
        <f>'Nav2'!A2830</f>
        <v>Ing Income Growth Multi-Manager Fof Scheme-30% Equity Plan Option A -Growth</v>
      </c>
    </row>
    <row r="2851" spans="13:13">
      <c r="M2851" t="str">
        <f>'Nav2'!A2831</f>
        <v>Ing Large Cap Equity Fund - Direct Plan - Dividend Option</v>
      </c>
    </row>
    <row r="2852" spans="13:13">
      <c r="M2852" t="str">
        <f>'Nav2'!A2832</f>
        <v>Ing Large Cap Equity Fund - Direct Plan - Growth Option</v>
      </c>
    </row>
    <row r="2853" spans="13:13">
      <c r="M2853" t="str">
        <f>'Nav2'!A2833</f>
        <v>Ing Large Cap Equity Fund-Dividend Option</v>
      </c>
    </row>
    <row r="2854" spans="13:13">
      <c r="M2854" t="str">
        <f>'Nav2'!A2834</f>
        <v>Ing Large Cap Equity Fund-Growth Option</v>
      </c>
    </row>
    <row r="2855" spans="13:13">
      <c r="M2855" t="str">
        <f>'Nav2'!A2835</f>
        <v>Ing Latin America Equity Fund - Direct Plan - Dividend Option</v>
      </c>
    </row>
    <row r="2856" spans="13:13">
      <c r="M2856" t="str">
        <f>'Nav2'!A2836</f>
        <v>Ing Latin America Equity Fund - Direct Plan - Growth Option</v>
      </c>
    </row>
    <row r="2857" spans="13:13">
      <c r="M2857" t="str">
        <f>'Nav2'!A2837</f>
        <v>Ing Latin America Equity Fund - Dividend Option</v>
      </c>
    </row>
    <row r="2858" spans="13:13">
      <c r="M2858" t="str">
        <f>'Nav2'!A2838</f>
        <v>Ing Latin America Equity Fund - Growth Option</v>
      </c>
    </row>
    <row r="2859" spans="13:13">
      <c r="M2859" t="str">
        <f>'Nav2'!A2839</f>
        <v>Ing Liquid Fund - Super Institutional Plan - Direct Plan - Growth Option</v>
      </c>
    </row>
    <row r="2860" spans="13:13">
      <c r="M2860" t="str">
        <f>'Nav2'!A2840</f>
        <v>Ing Liquid Fund - Super Institutional Plan - Direct Plan- Daily Dividend Option</v>
      </c>
    </row>
    <row r="2861" spans="13:13">
      <c r="M2861" t="str">
        <f>'Nav2'!A2841</f>
        <v>Ing Liquid Fund - Super Institutional Plan - Direct Plan- Weekly Dividend Option</v>
      </c>
    </row>
    <row r="2862" spans="13:13">
      <c r="M2862" t="str">
        <f>'Nav2'!A2842</f>
        <v>Ing Liquid Fund-Institutional Daily Dividend Option</v>
      </c>
    </row>
    <row r="2863" spans="13:13">
      <c r="M2863" t="str">
        <f>'Nav2'!A2843</f>
        <v>Ing Liquid Fund-Institutional Growth Option</v>
      </c>
    </row>
    <row r="2864" spans="13:13">
      <c r="M2864" t="str">
        <f>'Nav2'!A2844</f>
        <v>Ing Liquid Fund-Institutional Weekly Dividend Option</v>
      </c>
    </row>
    <row r="2865" spans="13:13">
      <c r="M2865" t="str">
        <f>'Nav2'!A2845</f>
        <v>Ing Liquid Fund-Regular Daily Dividend Option</v>
      </c>
    </row>
    <row r="2866" spans="13:13">
      <c r="M2866" t="str">
        <f>'Nav2'!A2846</f>
        <v>Ing Liquid Fund-Regular Growth Option</v>
      </c>
    </row>
    <row r="2867" spans="13:13">
      <c r="M2867" t="str">
        <f>'Nav2'!A2847</f>
        <v>Ing Liquid Fund-Regular Weekly Dividend Option</v>
      </c>
    </row>
    <row r="2868" spans="13:13">
      <c r="M2868" t="str">
        <f>'Nav2'!A2848</f>
        <v>Ing Liquid Fund-Super Institutional Daily Dividend Option</v>
      </c>
    </row>
    <row r="2869" spans="13:13">
      <c r="M2869" t="str">
        <f>'Nav2'!A2849</f>
        <v>Ing Liquid Fund-Super Institutional Growth Option</v>
      </c>
    </row>
    <row r="2870" spans="13:13">
      <c r="M2870" t="str">
        <f>'Nav2'!A2850</f>
        <v>Ing Liquid Fund-Super Institutional Weekly Dividend Option</v>
      </c>
    </row>
    <row r="2871" spans="13:13">
      <c r="M2871" t="str">
        <f>'Nav2'!A2851</f>
        <v>Ing Midcap Fund - Direct Plan - Dividend Option</v>
      </c>
    </row>
    <row r="2872" spans="13:13">
      <c r="M2872" t="str">
        <f>'Nav2'!A2852</f>
        <v>Ing Midcap Fund - Direct Plan - Growth Option</v>
      </c>
    </row>
    <row r="2873" spans="13:13">
      <c r="M2873" t="str">
        <f>'Nav2'!A2853</f>
        <v>Ing Midcap Fund-Dividend Option</v>
      </c>
    </row>
    <row r="2874" spans="13:13">
      <c r="M2874" t="str">
        <f>'Nav2'!A2854</f>
        <v>Ing Midcap Fund-Growth Option</v>
      </c>
    </row>
    <row r="2875" spans="13:13">
      <c r="M2875" t="str">
        <f>'Nav2'!A2855</f>
        <v>Ing Mip Fund - Direct Plan - Annual Dividend Option</v>
      </c>
    </row>
    <row r="2876" spans="13:13">
      <c r="M2876" t="str">
        <f>'Nav2'!A2856</f>
        <v>Ing Mip Fund - Direct Plan - Growth Option</v>
      </c>
    </row>
    <row r="2877" spans="13:13">
      <c r="M2877" t="str">
        <f>'Nav2'!A2857</f>
        <v>Ing Mip Fund - Direct Plan - Half Yearly Dividend Option</v>
      </c>
    </row>
    <row r="2878" spans="13:13">
      <c r="M2878" t="str">
        <f>'Nav2'!A2858</f>
        <v>Ing Mip Fund - Direct Plan - Monthly Dividend Option</v>
      </c>
    </row>
    <row r="2879" spans="13:13">
      <c r="M2879" t="str">
        <f>'Nav2'!A2859</f>
        <v>Ing Mip Fund - Direct Plan - Quarterly Dividend Option</v>
      </c>
    </row>
    <row r="2880" spans="13:13">
      <c r="M2880" t="str">
        <f>'Nav2'!A2860</f>
        <v>Ing Mip Fund-Annual Dividend Option</v>
      </c>
    </row>
    <row r="2881" spans="13:13">
      <c r="M2881" t="str">
        <f>'Nav2'!A2861</f>
        <v>Ing Mip Fund-Growth Option</v>
      </c>
    </row>
    <row r="2882" spans="13:13">
      <c r="M2882" t="str">
        <f>'Nav2'!A2862</f>
        <v>Ing Mip Fund-Half Yearly Dividend Option</v>
      </c>
    </row>
    <row r="2883" spans="13:13">
      <c r="M2883" t="str">
        <f>'Nav2'!A2863</f>
        <v>Ing Mip Fund-Monthly Dividend Option</v>
      </c>
    </row>
    <row r="2884" spans="13:13">
      <c r="M2884" t="str">
        <f>'Nav2'!A2864</f>
        <v>Ing Mip Fund-Quarterly Dividend Option</v>
      </c>
    </row>
    <row r="2885" spans="13:13">
      <c r="M2885" t="str">
        <f>'Nav2'!A2865</f>
        <v>Ing Multi Manager Equity Fund - Direct Plan - Option A -  Growth  Option</v>
      </c>
    </row>
    <row r="2886" spans="13:13">
      <c r="M2886" t="str">
        <f>'Nav2'!A2866</f>
        <v>Ing Multi Manager Equity Fund - Direct Plan - Option A Dividend Option</v>
      </c>
    </row>
    <row r="2887" spans="13:13">
      <c r="M2887" t="str">
        <f>'Nav2'!A2867</f>
        <v>Ing Multi Manager Equity Fund - Option A- Dividend(Payout And Reinvestment)</v>
      </c>
    </row>
    <row r="2888" spans="13:13">
      <c r="M2888" t="str">
        <f>'Nav2'!A2868</f>
        <v>Ing Multi Manager Equity Fund - Option A- Growth</v>
      </c>
    </row>
    <row r="2889" spans="13:13">
      <c r="M2889" t="str">
        <f>'Nav2'!A2869</f>
        <v>Ing Short Term Income Fund - Direct Plan - Dividend Option</v>
      </c>
    </row>
    <row r="2890" spans="13:13">
      <c r="M2890" t="str">
        <f>'Nav2'!A2870</f>
        <v>Ing Short Term Income Fund - Direct Plan - Growth Option</v>
      </c>
    </row>
    <row r="2891" spans="13:13">
      <c r="M2891" t="str">
        <f>'Nav2'!A2871</f>
        <v>Ing Short Term Income Fund -Dividend Option</v>
      </c>
    </row>
    <row r="2892" spans="13:13">
      <c r="M2892" t="str">
        <f>'Nav2'!A2872</f>
        <v>Ing Short Term Income Fund-Growth Option</v>
      </c>
    </row>
    <row r="2893" spans="13:13">
      <c r="M2893" t="str">
        <f>'Nav2'!A2873</f>
        <v>Ing Tax Savings Fund - Direct Plan - Bonus Option</v>
      </c>
    </row>
    <row r="2894" spans="13:13">
      <c r="M2894" t="str">
        <f>'Nav2'!A2874</f>
        <v>Ing Tax Savings Fund - Direct Plan - Dividend Option</v>
      </c>
    </row>
    <row r="2895" spans="13:13">
      <c r="M2895" t="str">
        <f>'Nav2'!A2875</f>
        <v>Ing Tax Savings Fund - Direct Plan - Growth Option</v>
      </c>
    </row>
    <row r="2896" spans="13:13">
      <c r="M2896" t="str">
        <f>'Nav2'!A2876</f>
        <v>Ing Tax Savings Fund-Bonus Option</v>
      </c>
    </row>
    <row r="2897" spans="13:13">
      <c r="M2897" t="str">
        <f>'Nav2'!A2877</f>
        <v>Ing Tax Savings Fund-Dividend Option</v>
      </c>
    </row>
    <row r="2898" spans="13:13">
      <c r="M2898" t="str">
        <f>'Nav2'!A2878</f>
        <v>Ing Tax Savings Fund-Growth Option</v>
      </c>
    </row>
    <row r="2899" spans="13:13">
      <c r="M2899" t="str">
        <f>'Nav2'!A2879</f>
        <v>Ing Treasury Advantage Fund - Institutional Daily Dividend Option</v>
      </c>
    </row>
    <row r="2900" spans="13:13">
      <c r="M2900" t="str">
        <f>'Nav2'!A2880</f>
        <v>Ing Treasury Advantage Fund - Institutional Growth Option</v>
      </c>
    </row>
    <row r="2901" spans="13:13">
      <c r="M2901" t="str">
        <f>'Nav2'!A2881</f>
        <v>Ing Treasury Advantage Fund - Institutional Monthly Dividend Option</v>
      </c>
    </row>
    <row r="2902" spans="13:13">
      <c r="M2902" t="str">
        <f>'Nav2'!A2882</f>
        <v>Ing Treasury Advantage Fund - Institutional Plan - Direct Plan - Daily Dividend Option</v>
      </c>
    </row>
    <row r="2903" spans="13:13">
      <c r="M2903" t="str">
        <f>'Nav2'!A2883</f>
        <v>Ing Treasury Advantage Fund - Institutional Plan - Direct Plan - Growth Option</v>
      </c>
    </row>
    <row r="2904" spans="13:13">
      <c r="M2904" t="str">
        <f>'Nav2'!A2884</f>
        <v>Ing Treasury Advantage Fund - Institutional Plan - Direct Plan - Monthly Dividend Option</v>
      </c>
    </row>
    <row r="2905" spans="13:13">
      <c r="M2905" t="str">
        <f>'Nav2'!A2885</f>
        <v>Ing Treasury Advantage Fund - Institutional Plan - Direct Plan - Quarterly Dividend Option</v>
      </c>
    </row>
    <row r="2906" spans="13:13">
      <c r="M2906" t="str">
        <f>'Nav2'!A2886</f>
        <v>Ing Treasury Advantage Fund - Institutional Plan - Direct Plan - Weekly Dividend Option</v>
      </c>
    </row>
    <row r="2907" spans="13:13">
      <c r="M2907" t="str">
        <f>'Nav2'!A2887</f>
        <v>Ing Treasury Advantage Fund - Institutional Quarterly Dividend Option</v>
      </c>
    </row>
    <row r="2908" spans="13:13">
      <c r="M2908" t="str">
        <f>'Nav2'!A2888</f>
        <v>Ing Treasury Advantage Fund - Institutional Weekly Dividend Option</v>
      </c>
    </row>
    <row r="2909" spans="13:13">
      <c r="M2909" t="str">
        <f>'Nav2'!A2889</f>
        <v>Ing Treasury Advantage Fund - Regular Daily Dividend Option</v>
      </c>
    </row>
    <row r="2910" spans="13:13">
      <c r="M2910" t="str">
        <f>'Nav2'!A2890</f>
        <v>Ing Treasury Advantage Fund - Regular Growth Option</v>
      </c>
    </row>
    <row r="2911" spans="13:13">
      <c r="M2911" t="str">
        <f>'Nav2'!A2891</f>
        <v>Ing Treasury Advantage Fund - Regular Monthly Dividend Option</v>
      </c>
    </row>
    <row r="2912" spans="13:13">
      <c r="M2912" t="str">
        <f>'Nav2'!A2892</f>
        <v>Ing Treasury Advantage Fund - Regular Quarterly Dividend Option</v>
      </c>
    </row>
    <row r="2913" spans="13:13">
      <c r="M2913" t="str">
        <f>'Nav2'!A2893</f>
        <v>Ing Treasury Advantage Fund - Regular Weekly Dividend Option</v>
      </c>
    </row>
    <row r="2914" spans="13:13">
      <c r="M2914" t="str">
        <f>'Nav2'!A2894</f>
        <v>Jm Arbitrage Advantage Fund (Direct) - Dividend Option</v>
      </c>
    </row>
    <row r="2915" spans="13:13">
      <c r="M2915" t="str">
        <f>'Nav2'!A2895</f>
        <v>Jm Arbitrage Advantage Fund (Direct) - Growth Option</v>
      </c>
    </row>
    <row r="2916" spans="13:13">
      <c r="M2916" t="str">
        <f>'Nav2'!A2896</f>
        <v>Jm Arbitrage Advantage Fund-Dividend</v>
      </c>
    </row>
    <row r="2917" spans="13:13">
      <c r="M2917" t="str">
        <f>'Nav2'!A2897</f>
        <v>Jm Arbitrage Advantage Fund-Growth</v>
      </c>
    </row>
    <row r="2918" spans="13:13">
      <c r="M2918" t="str">
        <f>'Nav2'!A2898</f>
        <v>Jm Balanced Fund (Direct) - Dividend Option</v>
      </c>
    </row>
    <row r="2919" spans="13:13">
      <c r="M2919" t="str">
        <f>'Nav2'!A2899</f>
        <v>Jm Balanced Fund (Direct) - Growth Option</v>
      </c>
    </row>
    <row r="2920" spans="13:13">
      <c r="M2920" t="str">
        <f>'Nav2'!A2900</f>
        <v>Jm Balanced Fund-Dividend</v>
      </c>
    </row>
    <row r="2921" spans="13:13">
      <c r="M2921" t="str">
        <f>'Nav2'!A2901</f>
        <v>Jm Balanced Fund-Growth</v>
      </c>
    </row>
    <row r="2922" spans="13:13">
      <c r="M2922" t="str">
        <f>'Nav2'!A2902</f>
        <v>Jm Basic Fund - Dividend Option</v>
      </c>
    </row>
    <row r="2923" spans="13:13">
      <c r="M2923" t="str">
        <f>'Nav2'!A2903</f>
        <v>Jm Basic Fund - Growth Option</v>
      </c>
    </row>
    <row r="2924" spans="13:13">
      <c r="M2924" t="str">
        <f>'Nav2'!A2904</f>
        <v>Jm Basic Fund (Direct) - Dividend Option</v>
      </c>
    </row>
    <row r="2925" spans="13:13">
      <c r="M2925" t="str">
        <f>'Nav2'!A2905</f>
        <v>Jm Basic Fund (Direct) - Growth Option</v>
      </c>
    </row>
    <row r="2926" spans="13:13">
      <c r="M2926" t="str">
        <f>'Nav2'!A2906</f>
        <v>Jm Core 11 Fund - Dividend Option</v>
      </c>
    </row>
    <row r="2927" spans="13:13">
      <c r="M2927" t="str">
        <f>'Nav2'!A2907</f>
        <v>Jm Core 11 Fund - Growth Option</v>
      </c>
    </row>
    <row r="2928" spans="13:13">
      <c r="M2928" t="str">
        <f>'Nav2'!A2908</f>
        <v>Jm Core 11 Fund (Direct)  - Growth Option</v>
      </c>
    </row>
    <row r="2929" spans="13:13">
      <c r="M2929" t="str">
        <f>'Nav2'!A2909</f>
        <v>Jm Core 11 Fund (Direct) - Dividend Option</v>
      </c>
    </row>
    <row r="2930" spans="13:13">
      <c r="M2930" t="str">
        <f>'Nav2'!A2910</f>
        <v>Jm Emerging Leaders Fund-Dividend</v>
      </c>
    </row>
    <row r="2931" spans="13:13">
      <c r="M2931" t="str">
        <f>'Nav2'!A2911</f>
        <v>Jm Emerging Leaders Fund-Growth</v>
      </c>
    </row>
    <row r="2932" spans="13:13">
      <c r="M2932" t="str">
        <f>'Nav2'!A2912</f>
        <v>Jm Equity Fund (Direct) - Dividend Option</v>
      </c>
    </row>
    <row r="2933" spans="13:13">
      <c r="M2933" t="str">
        <f>'Nav2'!A2913</f>
        <v>Jm Equity Fund (Direct) - Growth Option</v>
      </c>
    </row>
    <row r="2934" spans="13:13">
      <c r="M2934" t="str">
        <f>'Nav2'!A2914</f>
        <v>Jm Equity Fund-Dividend</v>
      </c>
    </row>
    <row r="2935" spans="13:13">
      <c r="M2935" t="str">
        <f>'Nav2'!A2915</f>
        <v>Jm Equity Fund-Growth</v>
      </c>
    </row>
    <row r="2936" spans="13:13">
      <c r="M2936" t="str">
        <f>'Nav2'!A2916</f>
        <v>Jm Floater Fund - Long Term Plan - Premium Plan - Daily Dividend Option</v>
      </c>
    </row>
    <row r="2937" spans="13:13">
      <c r="M2937" t="str">
        <f>'Nav2'!A2917</f>
        <v>Jm Floater Fund - Long Term Plan - Premium Plan - Dividend Option</v>
      </c>
    </row>
    <row r="2938" spans="13:13">
      <c r="M2938" t="str">
        <f>'Nav2'!A2918</f>
        <v>Jm Floater Fund - Long Term Plan - Premium Plan - Growth Option</v>
      </c>
    </row>
    <row r="2939" spans="13:13">
      <c r="M2939" t="str">
        <f>'Nav2'!A2919</f>
        <v>Jm Floater Fund - Long Term Plan - Premium Plan - Weekly Dividend Option</v>
      </c>
    </row>
    <row r="2940" spans="13:13">
      <c r="M2940" t="str">
        <f>'Nav2'!A2920</f>
        <v>Jm Floater Fund - Long Term Plan - Regular Plan - Daily Dividend Option</v>
      </c>
    </row>
    <row r="2941" spans="13:13">
      <c r="M2941" t="str">
        <f>'Nav2'!A2921</f>
        <v>Jm Floater Fund - Long Term Plan - Regular Plan - Dividend Option</v>
      </c>
    </row>
    <row r="2942" spans="13:13">
      <c r="M2942" t="str">
        <f>'Nav2'!A2922</f>
        <v>Jm Floater Fund - Long Term Plan - Regular Plan - Growth Option</v>
      </c>
    </row>
    <row r="2943" spans="13:13">
      <c r="M2943" t="str">
        <f>'Nav2'!A2923</f>
        <v>Jm Floater Fund - Long Term Plan - Regular Plan - Weekly Dividend Option</v>
      </c>
    </row>
    <row r="2944" spans="13:13">
      <c r="M2944" t="str">
        <f>'Nav2'!A2924</f>
        <v>Jm Floater Fund - Short Term Plan-Dividend Option</v>
      </c>
    </row>
    <row r="2945" spans="13:13">
      <c r="M2945" t="str">
        <f>'Nav2'!A2925</f>
        <v>Jm Floater Fund - Short Term Plan-Growth Option</v>
      </c>
    </row>
    <row r="2946" spans="13:13">
      <c r="M2946" t="str">
        <f>'Nav2'!A2926</f>
        <v>Jm Floater Long Term Fund - (Direct)  - Daily Dividend Option</v>
      </c>
    </row>
    <row r="2947" spans="13:13">
      <c r="M2947" t="str">
        <f>'Nav2'!A2927</f>
        <v>Jm Floater Long Term Fund - (Direct) - Bonus Option-Principal Units</v>
      </c>
    </row>
    <row r="2948" spans="13:13">
      <c r="M2948" t="str">
        <f>'Nav2'!A2928</f>
        <v>Jm Floater Long Term Fund - (Direct) - Dividend Option</v>
      </c>
    </row>
    <row r="2949" spans="13:13">
      <c r="M2949" t="str">
        <f>'Nav2'!A2929</f>
        <v>Jm Floater Long Term Fund - (Direct) - Growth Option</v>
      </c>
    </row>
    <row r="2950" spans="13:13">
      <c r="M2950" t="str">
        <f>'Nav2'!A2930</f>
        <v>Jm Floater Long Term Fund - (Direct) - Weekly Dividend Option</v>
      </c>
    </row>
    <row r="2951" spans="13:13">
      <c r="M2951" t="str">
        <f>'Nav2'!A2931</f>
        <v>Jm Floater Long Term Fund - Bonus Option-Principal Units</v>
      </c>
    </row>
    <row r="2952" spans="13:13">
      <c r="M2952" t="str">
        <f>'Nav2'!A2932</f>
        <v>Jm Floater Short Term Fund - Bonus Option - Principal Units</v>
      </c>
    </row>
    <row r="2953" spans="13:13">
      <c r="M2953" t="str">
        <f>'Nav2'!A2933</f>
        <v>Jm Floater Short Term Fund (Direct) - Bonus Option - Principal Units</v>
      </c>
    </row>
    <row r="2954" spans="13:13">
      <c r="M2954" t="str">
        <f>'Nav2'!A2934</f>
        <v>Jm Floater Short Term Fund (Direct) - Daily Dividend Option</v>
      </c>
    </row>
    <row r="2955" spans="13:13">
      <c r="M2955" t="str">
        <f>'Nav2'!A2935</f>
        <v>Jm Floater Short Term Fund (Direct) - Growth Option</v>
      </c>
    </row>
    <row r="2956" spans="13:13">
      <c r="M2956" t="str">
        <f>'Nav2'!A2936</f>
        <v>Jm G-Sec Fund - (Direct)  - Dividend Option</v>
      </c>
    </row>
    <row r="2957" spans="13:13">
      <c r="M2957" t="str">
        <f>'Nav2'!A2937</f>
        <v>Jm G-Sec Fund - (Direct) - Bonus Option - Bonus Option - Principal Units</v>
      </c>
    </row>
    <row r="2958" spans="13:13">
      <c r="M2958" t="str">
        <f>'Nav2'!A2938</f>
        <v>Jm G-Sec Fund - (Direct) - Growth Option</v>
      </c>
    </row>
    <row r="2959" spans="13:13">
      <c r="M2959" t="str">
        <f>'Nav2'!A2939</f>
        <v>Jm G-Sec Fund-Regular Plan- Growth Plan- Bonus Option</v>
      </c>
    </row>
    <row r="2960" spans="13:13">
      <c r="M2960" t="str">
        <f>'Nav2'!A2940</f>
        <v>Jm G-Sec Fund-Regular Plan-Dividend</v>
      </c>
    </row>
    <row r="2961" spans="13:13">
      <c r="M2961" t="str">
        <f>'Nav2'!A2941</f>
        <v>Jm G-Sec Fund-Regular Plan-Growth Plan - Growth Option</v>
      </c>
    </row>
    <row r="2962" spans="13:13">
      <c r="M2962" t="str">
        <f>'Nav2'!A2942</f>
        <v>Jm High Liquidity - Bonus Option</v>
      </c>
    </row>
    <row r="2963" spans="13:13">
      <c r="M2963" t="str">
        <f>'Nav2'!A2943</f>
        <v>Jm High Liquidity Daily Dividend Plan</v>
      </c>
    </row>
    <row r="2964" spans="13:13">
      <c r="M2964" t="str">
        <f>'Nav2'!A2944</f>
        <v>Jm High Liquidity Fund (Direct)  - Weekly Dividend Option</v>
      </c>
    </row>
    <row r="2965" spans="13:13">
      <c r="M2965" t="str">
        <f>'Nav2'!A2945</f>
        <v>Jm High Liquidity Fund (Direct) - Bonus Option - Bonus Option - Principal Units</v>
      </c>
    </row>
    <row r="2966" spans="13:13">
      <c r="M2966" t="str">
        <f>'Nav2'!A2946</f>
        <v>Jm High Liquidity Fund (Direct) - Bonus Option - Principal Units</v>
      </c>
    </row>
    <row r="2967" spans="13:13">
      <c r="M2967" t="str">
        <f>'Nav2'!A2947</f>
        <v>Jm High Liquidity Fund (Direct) - Daily Dividend Option</v>
      </c>
    </row>
    <row r="2968" spans="13:13">
      <c r="M2968" t="str">
        <f>'Nav2'!A2948</f>
        <v>Jm High Liquidity Fund (Direct) - Growth Option</v>
      </c>
    </row>
    <row r="2969" spans="13:13">
      <c r="M2969" t="str">
        <f>'Nav2'!A2949</f>
        <v>Jm High Liquidity Fund (Direct) - Quarterly Dividend Option</v>
      </c>
    </row>
    <row r="2970" spans="13:13">
      <c r="M2970" t="str">
        <f>'Nav2'!A2950</f>
        <v>Jm High Liquidity Fund-- Institutional Plan - Dividend</v>
      </c>
    </row>
    <row r="2971" spans="13:13">
      <c r="M2971" t="str">
        <f>'Nav2'!A2951</f>
        <v>Jm High Liquidity Fund-- Institutional Plan - Growth</v>
      </c>
    </row>
    <row r="2972" spans="13:13">
      <c r="M2972" t="str">
        <f>'Nav2'!A2952</f>
        <v>Jm High Liquidity Fund-- Premium Plan - Daily Dividend Option</v>
      </c>
    </row>
    <row r="2973" spans="13:13">
      <c r="M2973" t="str">
        <f>'Nav2'!A2953</f>
        <v>Jm High Liquidity Fund-- Quarterly Dividend</v>
      </c>
    </row>
    <row r="2974" spans="13:13">
      <c r="M2974" t="str">
        <f>'Nav2'!A2954</f>
        <v>Jm High Liquidity Fund-Dividend</v>
      </c>
    </row>
    <row r="2975" spans="13:13">
      <c r="M2975" t="str">
        <f>'Nav2'!A2955</f>
        <v>Jm High Liquidity Fund-Growth</v>
      </c>
    </row>
    <row r="2976" spans="13:13">
      <c r="M2976" t="str">
        <f>'Nav2'!A2956</f>
        <v>Jm High Liquidity Fund-Institutional Plan - Daily Dividend</v>
      </c>
    </row>
    <row r="2977" spans="13:13">
      <c r="M2977" t="str">
        <f>'Nav2'!A2957</f>
        <v>Jm High Liquidity Fund-Super Institutional Plan- Daily Dividend</v>
      </c>
    </row>
    <row r="2978" spans="13:13">
      <c r="M2978" t="str">
        <f>'Nav2'!A2958</f>
        <v>Jm High Liquidity Fund-Super Institutional Plan- Growth</v>
      </c>
    </row>
    <row r="2979" spans="13:13">
      <c r="M2979" t="str">
        <f>'Nav2'!A2959</f>
        <v>Jm High Liquidity Fund-Super Institutional Plan- Weekly  Dividend</v>
      </c>
    </row>
    <row r="2980" spans="13:13">
      <c r="M2980" t="str">
        <f>'Nav2'!A2960</f>
        <v>Jm Income Fund (Direct) - Bonus Option - Principal Units</v>
      </c>
    </row>
    <row r="2981" spans="13:13">
      <c r="M2981" t="str">
        <f>'Nav2'!A2961</f>
        <v>Jm Income Fund (Direct) - Dividend Option</v>
      </c>
    </row>
    <row r="2982" spans="13:13">
      <c r="M2982" t="str">
        <f>'Nav2'!A2962</f>
        <v>Jm Income Fund (Direct) - Growth Option</v>
      </c>
    </row>
    <row r="2983" spans="13:13">
      <c r="M2983" t="str">
        <f>'Nav2'!A2963</f>
        <v>Jm Income Fund-Dividend</v>
      </c>
    </row>
    <row r="2984" spans="13:13">
      <c r="M2984" t="str">
        <f>'Nav2'!A2964</f>
        <v>Jm Income Fund-Growth Plan - Growth Option</v>
      </c>
    </row>
    <row r="2985" spans="13:13">
      <c r="M2985" t="str">
        <f>'Nav2'!A2965</f>
        <v>Jm Income Growth - Bonus Option</v>
      </c>
    </row>
    <row r="2986" spans="13:13">
      <c r="M2986" t="str">
        <f>'Nav2'!A2966</f>
        <v>Jm Mip Fund (Direct) - Dividend Option - Annual Dividend</v>
      </c>
    </row>
    <row r="2987" spans="13:13">
      <c r="M2987" t="str">
        <f>'Nav2'!A2967</f>
        <v>Jm Mip Fund (Direct) - Dividend Option - Quarterly Dividend</v>
      </c>
    </row>
    <row r="2988" spans="13:13">
      <c r="M2988" t="str">
        <f>'Nav2'!A2968</f>
        <v>Jm Mip Fund (Direct) - Growth Option</v>
      </c>
    </row>
    <row r="2989" spans="13:13">
      <c r="M2989" t="str">
        <f>'Nav2'!A2969</f>
        <v>Jm Mip Fund (Direct)- Dividend Option - Monthly Dividend</v>
      </c>
    </row>
    <row r="2990" spans="13:13">
      <c r="M2990" t="str">
        <f>'Nav2'!A2970</f>
        <v>Jm Mip Fund-Annual Dividend</v>
      </c>
    </row>
    <row r="2991" spans="13:13">
      <c r="M2991" t="str">
        <f>'Nav2'!A2971</f>
        <v>Jm Mip Fund-Growth</v>
      </c>
    </row>
    <row r="2992" spans="13:13">
      <c r="M2992" t="str">
        <f>'Nav2'!A2972</f>
        <v>Jm Mip Fund-Monthly Dividend</v>
      </c>
    </row>
    <row r="2993" spans="13:13">
      <c r="M2993" t="str">
        <f>'Nav2'!A2973</f>
        <v>Jm Mip Fund-Quarterly Dividend</v>
      </c>
    </row>
    <row r="2994" spans="13:13">
      <c r="M2994" t="str">
        <f>'Nav2'!A2974</f>
        <v>Jm Money Manager Fund - Regular Plan - Bonus Option - Principal Units</v>
      </c>
    </row>
    <row r="2995" spans="13:13">
      <c r="M2995" t="str">
        <f>'Nav2'!A2975</f>
        <v>Jm Money Manager Fund - Regular Plan - Dividend Option - Daily Dividend</v>
      </c>
    </row>
    <row r="2996" spans="13:13">
      <c r="M2996" t="str">
        <f>'Nav2'!A2976</f>
        <v>Jm Money Manager Fund - Regular Plan - Dividend Option - Fortnightly</v>
      </c>
    </row>
    <row r="2997" spans="13:13">
      <c r="M2997" t="str">
        <f>'Nav2'!A2977</f>
        <v>Jm Money Manager Fund - Regular Plan - Dividend Option - Weekly Dividend</v>
      </c>
    </row>
    <row r="2998" spans="13:13">
      <c r="M2998" t="str">
        <f>'Nav2'!A2978</f>
        <v>Jm Money Manager Fund - Regular Plan - Growth Option</v>
      </c>
    </row>
    <row r="2999" spans="13:13">
      <c r="M2999" t="str">
        <f>'Nav2'!A2979</f>
        <v>Jm Money Manager Fund - Regular Plan (Direct) - Bonus Option - Principal Units</v>
      </c>
    </row>
    <row r="3000" spans="13:13">
      <c r="M3000" t="str">
        <f>'Nav2'!A2980</f>
        <v>Jm Money Manager Fund - Regular Plan (Direct) - Fortnightly Dividend Option</v>
      </c>
    </row>
    <row r="3001" spans="13:13">
      <c r="M3001" t="str">
        <f>'Nav2'!A2981</f>
        <v>Jm Money Manager Fund - Regular Plan (Direct) - Growth Option</v>
      </c>
    </row>
    <row r="3002" spans="13:13">
      <c r="M3002" t="str">
        <f>'Nav2'!A2982</f>
        <v>Jm Money Manager Fund - Regular Plan (Direct) -Daily Dividend Option</v>
      </c>
    </row>
    <row r="3003" spans="13:13">
      <c r="M3003" t="str">
        <f>'Nav2'!A2983</f>
        <v>Jm Money Manager Fund - Regular Plan (Direct) -Weekly Dividend Option</v>
      </c>
    </row>
    <row r="3004" spans="13:13">
      <c r="M3004" t="str">
        <f>'Nav2'!A2984</f>
        <v>Jm Money Manager Fund - Super Plan - Bonus Option - Principal Units</v>
      </c>
    </row>
    <row r="3005" spans="13:13">
      <c r="M3005" t="str">
        <f>'Nav2'!A2985</f>
        <v>Jm Money Manager Fund - Super Plan - Dividend Option - Daily Dividend</v>
      </c>
    </row>
    <row r="3006" spans="13:13">
      <c r="M3006" t="str">
        <f>'Nav2'!A2986</f>
        <v>Jm Money Manager Fund - Super Plan - Dividend Option - Fortnightly</v>
      </c>
    </row>
    <row r="3007" spans="13:13">
      <c r="M3007" t="str">
        <f>'Nav2'!A2987</f>
        <v>Jm Money Manager Fund - Super Plan - Dividend Option - Weekly Dividend</v>
      </c>
    </row>
    <row r="3008" spans="13:13">
      <c r="M3008" t="str">
        <f>'Nav2'!A2988</f>
        <v>Jm Money Manager Fund - Super Plan - Growth Plan</v>
      </c>
    </row>
    <row r="3009" spans="13:13">
      <c r="M3009" t="str">
        <f>'Nav2'!A2989</f>
        <v>Jm Money Manager Fund - Super Plan (Direct) - Bonus Option - Principal Units</v>
      </c>
    </row>
    <row r="3010" spans="13:13">
      <c r="M3010" t="str">
        <f>'Nav2'!A2990</f>
        <v>Jm Money Manager Fund - Super Plan (Direct) - Daily Dividend Option</v>
      </c>
    </row>
    <row r="3011" spans="13:13">
      <c r="M3011" t="str">
        <f>'Nav2'!A2991</f>
        <v>Jm Money Manager Fund - Super Plan (Direct) - Fortnightly Dividend Option</v>
      </c>
    </row>
    <row r="3012" spans="13:13">
      <c r="M3012" t="str">
        <f>'Nav2'!A2992</f>
        <v>Jm Money Manager Fund - Super Plan (Direct) - Growth Option</v>
      </c>
    </row>
    <row r="3013" spans="13:13">
      <c r="M3013" t="str">
        <f>'Nav2'!A2993</f>
        <v>Jm Money Manager Fund - Super Plan (Direct) - Weekly Dividend Option</v>
      </c>
    </row>
    <row r="3014" spans="13:13">
      <c r="M3014" t="str">
        <f>'Nav2'!A2994</f>
        <v>Jm Money Manager Fund - Super Plus Plan - Bonus Option - Principal Units</v>
      </c>
    </row>
    <row r="3015" spans="13:13">
      <c r="M3015" t="str">
        <f>'Nav2'!A2995</f>
        <v>Jm Money Manager Fund - Super Plus Plan - Dividend Option - Daily Dividend</v>
      </c>
    </row>
    <row r="3016" spans="13:13">
      <c r="M3016" t="str">
        <f>'Nav2'!A2996</f>
        <v>Jm Money Manager Fund - Super Plus Plan - Dividend Option - Fortnightly</v>
      </c>
    </row>
    <row r="3017" spans="13:13">
      <c r="M3017" t="str">
        <f>'Nav2'!A2997</f>
        <v>Jm Money Manager Fund - Super Plus Plan - Dividend Option - Weekly Dividend</v>
      </c>
    </row>
    <row r="3018" spans="13:13">
      <c r="M3018" t="str">
        <f>'Nav2'!A2998</f>
        <v>Jm Money Manager Fund - Super Plus Plan - Growth Option</v>
      </c>
    </row>
    <row r="3019" spans="13:13">
      <c r="M3019" t="str">
        <f>'Nav2'!A2999</f>
        <v>Jm Money Manager Fund - Super Plus Plan (Direct) - Bonus Option - Principal Units</v>
      </c>
    </row>
    <row r="3020" spans="13:13">
      <c r="M3020" t="str">
        <f>'Nav2'!A3000</f>
        <v>Jm Money Manager Fund - Super Plus Plan (Direct) - Daily Dividend Option</v>
      </c>
    </row>
    <row r="3021" spans="13:13">
      <c r="M3021" t="str">
        <f>'Nav2'!A3001</f>
        <v>Jm Money Manager Fund - Super Plus Plan (Direct) - Fortnightly Dividend Option</v>
      </c>
    </row>
    <row r="3022" spans="13:13">
      <c r="M3022" t="str">
        <f>'Nav2'!A3002</f>
        <v>Jm Money Manager Fund - Super Plus Plan (Direct) - Growth Option</v>
      </c>
    </row>
    <row r="3023" spans="13:13">
      <c r="M3023" t="str">
        <f>'Nav2'!A3003</f>
        <v>Jm Money Manager Fund - Super Plus Plan (Direct) - Weekly Dividend Option</v>
      </c>
    </row>
    <row r="3024" spans="13:13">
      <c r="M3024" t="str">
        <f>'Nav2'!A3004</f>
        <v>Jm Multi Strategy Fund - Dividend Option</v>
      </c>
    </row>
    <row r="3025" spans="13:13">
      <c r="M3025" t="str">
        <f>'Nav2'!A3005</f>
        <v>Jm Multi Strategy Fund - Growth Option</v>
      </c>
    </row>
    <row r="3026" spans="13:13">
      <c r="M3026" t="str">
        <f>'Nav2'!A3006</f>
        <v>Jm Multi Strategy Fund (Direct) - Dividend Option</v>
      </c>
    </row>
    <row r="3027" spans="13:13">
      <c r="M3027" t="str">
        <f>'Nav2'!A3007</f>
        <v>Jm Multi Strategy Fund (Direct) - Growth Option</v>
      </c>
    </row>
    <row r="3028" spans="13:13">
      <c r="M3028" t="str">
        <f>'Nav2'!A3008</f>
        <v>Jm Short Term Fund (Direct) - Daily Dividend Option</v>
      </c>
    </row>
    <row r="3029" spans="13:13">
      <c r="M3029" t="str">
        <f>'Nav2'!A3009</f>
        <v>Jm Short Term Fund (Direct) - Dividend Option</v>
      </c>
    </row>
    <row r="3030" spans="13:13">
      <c r="M3030" t="str">
        <f>'Nav2'!A3010</f>
        <v>Jm Short Term Fund (Direct) - Growth Option</v>
      </c>
    </row>
    <row r="3031" spans="13:13">
      <c r="M3031" t="str">
        <f>'Nav2'!A3011</f>
        <v>Jm Short Term Fund..-- Institutional Plan - Dividend</v>
      </c>
    </row>
    <row r="3032" spans="13:13">
      <c r="M3032" t="str">
        <f>'Nav2'!A3012</f>
        <v>Jm Short Term Fund..-- Institutional Plan - Growth</v>
      </c>
    </row>
    <row r="3033" spans="13:13">
      <c r="M3033" t="str">
        <f>'Nav2'!A3013</f>
        <v>Jm Short Term Fund.. --Institutional Plan Daily Dividend</v>
      </c>
    </row>
    <row r="3034" spans="13:13">
      <c r="M3034" t="str">
        <f>'Nav2'!A3014</f>
        <v>Jm Short Term Fund.. --Regular Plan Daily Dividend</v>
      </c>
    </row>
    <row r="3035" spans="13:13">
      <c r="M3035" t="str">
        <f>'Nav2'!A3015</f>
        <v>Jm Short Term Fund..-Dividend Plan</v>
      </c>
    </row>
    <row r="3036" spans="13:13">
      <c r="M3036" t="str">
        <f>'Nav2'!A3016</f>
        <v>Jm Short Term Fund..-Growth Plan</v>
      </c>
    </row>
    <row r="3037" spans="13:13">
      <c r="M3037" t="str">
        <f>'Nav2'!A3017</f>
        <v>Jm Tax Gain Fund - Dividend Option</v>
      </c>
    </row>
    <row r="3038" spans="13:13">
      <c r="M3038" t="str">
        <f>'Nav2'!A3018</f>
        <v>Jm Tax Gain Fund - Growth Option</v>
      </c>
    </row>
    <row r="3039" spans="13:13">
      <c r="M3039" t="str">
        <f>'Nav2'!A3019</f>
        <v>Jm Tax Gain Fund (Direct) - Dividend Option</v>
      </c>
    </row>
    <row r="3040" spans="13:13">
      <c r="M3040" t="str">
        <f>'Nav2'!A3020</f>
        <v>Jm Tax Gain Fund (Direct) - Growth Option</v>
      </c>
    </row>
    <row r="3041" spans="13:13">
      <c r="M3041" t="str">
        <f>'Nav2'!A3021</f>
        <v>Jpmorgan Asean Equity Off-Shore Fund - Direct Plan - Growth Option</v>
      </c>
    </row>
    <row r="3042" spans="13:13">
      <c r="M3042" t="str">
        <f>'Nav2'!A3022</f>
        <v>Jpmorgan Asean Equity Off-Shore Fund - Regular Plan - Growth Option</v>
      </c>
    </row>
    <row r="3043" spans="13:13">
      <c r="M3043" t="str">
        <f>'Nav2'!A3023</f>
        <v>Jpmorgan Eemea Equity Off-Shore Fund - Direct Plan - Growth Option</v>
      </c>
    </row>
    <row r="3044" spans="13:13">
      <c r="M3044" t="str">
        <f>'Nav2'!A3024</f>
        <v>Jpmorgan Eemea Equity Off-Shore Fund - Regular Plan - Growth Option</v>
      </c>
    </row>
    <row r="3045" spans="13:13">
      <c r="M3045" t="str">
        <f>'Nav2'!A3025</f>
        <v>Jpmorgan Greater China Equity Off-Shore Fund - Direct Plan - Growth Option</v>
      </c>
    </row>
    <row r="3046" spans="13:13">
      <c r="M3046" t="str">
        <f>'Nav2'!A3026</f>
        <v>Jpmorgan Greater China Equity Off-Shore Fund - Regular Plan - Growth Option</v>
      </c>
    </row>
    <row r="3047" spans="13:13">
      <c r="M3047" t="str">
        <f>'Nav2'!A3027</f>
        <v>Jpmorgan India Active Bond Fund - Direct Plan - Growth Option</v>
      </c>
    </row>
    <row r="3048" spans="13:13">
      <c r="M3048" t="str">
        <f>'Nav2'!A3028</f>
        <v>Jpmorgan India Active Bond Fund - Institutional Plan - Dividend Option</v>
      </c>
    </row>
    <row r="3049" spans="13:13">
      <c r="M3049" t="str">
        <f>'Nav2'!A3029</f>
        <v>Jpmorgan India Active Bond Fund - Institutional Plan - Growth Option</v>
      </c>
    </row>
    <row r="3050" spans="13:13">
      <c r="M3050" t="str">
        <f>'Nav2'!A3030</f>
        <v>Jpmorgan India Active Bond Fund - Retail Plan - Annual Dividend Option</v>
      </c>
    </row>
    <row r="3051" spans="13:13">
      <c r="M3051" t="str">
        <f>'Nav2'!A3031</f>
        <v>Jpmorgan India Active Bond Fund - Retail Plan - Bonus Option</v>
      </c>
    </row>
    <row r="3052" spans="13:13">
      <c r="M3052" t="str">
        <f>'Nav2'!A3032</f>
        <v>Jpmorgan India Active Bond Fund - Retail Plan - Dividend Option</v>
      </c>
    </row>
    <row r="3053" spans="13:13">
      <c r="M3053" t="str">
        <f>'Nav2'!A3033</f>
        <v>Jpmorgan India Active Bond Fund - Retail Plan - Growth Option</v>
      </c>
    </row>
    <row r="3054" spans="13:13">
      <c r="M3054" t="str">
        <f>'Nav2'!A3034</f>
        <v>Jpmorgan India Banking And Psu Debt Fund - Direct Plan - Growth Option</v>
      </c>
    </row>
    <row r="3055" spans="13:13">
      <c r="M3055" t="str">
        <f>'Nav2'!A3035</f>
        <v>Jpmorgan India Banking And Psu Debt Fund - Direct Plan - Monthly Dividend Option</v>
      </c>
    </row>
    <row r="3056" spans="13:13">
      <c r="M3056" t="str">
        <f>'Nav2'!A3036</f>
        <v>Jpmorgan India Banking And Psu Debt Fund - Direct Plan - Weekly Dividend Option</v>
      </c>
    </row>
    <row r="3057" spans="13:13">
      <c r="M3057" t="str">
        <f>'Nav2'!A3037</f>
        <v>Jpmorgan India Banking And Psu Debt Fund - Regular Plan - Dividend Option</v>
      </c>
    </row>
    <row r="3058" spans="13:13">
      <c r="M3058" t="str">
        <f>'Nav2'!A3038</f>
        <v>Jpmorgan India Banking And Psu Debt Fund - Regular Plan - Fortnightly Dividend Option</v>
      </c>
    </row>
    <row r="3059" spans="13:13">
      <c r="M3059" t="str">
        <f>'Nav2'!A3039</f>
        <v>Jpmorgan India Banking And Psu Debt Fund - Regular Plan - Growth Option</v>
      </c>
    </row>
    <row r="3060" spans="13:13">
      <c r="M3060" t="str">
        <f>'Nav2'!A3040</f>
        <v>Jpmorgan India Banking And Psu Debt Fund - Regular Plan - Weekly Dividend Option</v>
      </c>
    </row>
    <row r="3061" spans="13:13">
      <c r="M3061" t="str">
        <f>'Nav2'!A3041</f>
        <v>Jpmorgan India Equity Fund - Direct Plan - Dividend Option</v>
      </c>
    </row>
    <row r="3062" spans="13:13">
      <c r="M3062" t="str">
        <f>'Nav2'!A3042</f>
        <v>Jpmorgan India Equity Fund - Direct Plan - Growth Option</v>
      </c>
    </row>
    <row r="3063" spans="13:13">
      <c r="M3063" t="str">
        <f>'Nav2'!A3043</f>
        <v>Jpmorgan India Equity Fund - Regular Plan - Dividend Option</v>
      </c>
    </row>
    <row r="3064" spans="13:13">
      <c r="M3064" t="str">
        <f>'Nav2'!A3044</f>
        <v>Jpmorgan India Equity Fund - Regular Plan - Growth Option</v>
      </c>
    </row>
    <row r="3065" spans="13:13">
      <c r="M3065" t="str">
        <f>'Nav2'!A3045</f>
        <v>Jpmorgan India Liquid Fund - Direct Plan - Daily Dividend Option</v>
      </c>
    </row>
    <row r="3066" spans="13:13">
      <c r="M3066" t="str">
        <f>'Nav2'!A3046</f>
        <v>Jpmorgan India Liquid Fund - Direct Plan - Fortnightly Dividend Option</v>
      </c>
    </row>
    <row r="3067" spans="13:13">
      <c r="M3067" t="str">
        <f>'Nav2'!A3047</f>
        <v>Jpmorgan India Liquid Fund - Direct Plan - Growth Option</v>
      </c>
    </row>
    <row r="3068" spans="13:13">
      <c r="M3068" t="str">
        <f>'Nav2'!A3048</f>
        <v>Jpmorgan India Liquid Fund - Direct Plan - Monthly Dividend Option</v>
      </c>
    </row>
    <row r="3069" spans="13:13">
      <c r="M3069" t="str">
        <f>'Nav2'!A3049</f>
        <v>Jpmorgan India Liquid Fund - Direct Plan - Weekly Dividend Option</v>
      </c>
    </row>
    <row r="3070" spans="13:13">
      <c r="M3070" t="str">
        <f>'Nav2'!A3050</f>
        <v>Jpmorgan India Liquid Fund - Retail Plan - Daily Dividend Option</v>
      </c>
    </row>
    <row r="3071" spans="13:13">
      <c r="M3071" t="str">
        <f>'Nav2'!A3051</f>
        <v>Jpmorgan India Liquid Fund - Retail Plan - Fortnightly Dividend Option</v>
      </c>
    </row>
    <row r="3072" spans="13:13">
      <c r="M3072" t="str">
        <f>'Nav2'!A3052</f>
        <v>Jpmorgan India Liquid Fund - Retail Plan - Growth Option</v>
      </c>
    </row>
    <row r="3073" spans="13:13">
      <c r="M3073" t="str">
        <f>'Nav2'!A3053</f>
        <v>Jpmorgan India Liquid Fund - Retail Plan - Monthly Dividend Option</v>
      </c>
    </row>
    <row r="3074" spans="13:13">
      <c r="M3074" t="str">
        <f>'Nav2'!A3054</f>
        <v>Jpmorgan India Liquid Fund - Retail Plan - Weekly Dividend Option</v>
      </c>
    </row>
    <row r="3075" spans="13:13">
      <c r="M3075" t="str">
        <f>'Nav2'!A3055</f>
        <v>Jpmorgan India Liquid Fund - Super Institutional Plan - Annual Dividend Option</v>
      </c>
    </row>
    <row r="3076" spans="13:13">
      <c r="M3076" t="str">
        <f>'Nav2'!A3056</f>
        <v>Jpmorgan India Liquid Fund - Super Institutional Plan - Bonus Option</v>
      </c>
    </row>
    <row r="3077" spans="13:13">
      <c r="M3077" t="str">
        <f>'Nav2'!A3057</f>
        <v>Jpmorgan India Liquid Fund - Super Institutional Plan - Daily Dividend Option</v>
      </c>
    </row>
    <row r="3078" spans="13:13">
      <c r="M3078" t="str">
        <f>'Nav2'!A3058</f>
        <v>Jpmorgan India Liquid Fund - Super Institutional Plan - Fortnightly Dividend Option</v>
      </c>
    </row>
    <row r="3079" spans="13:13">
      <c r="M3079" t="str">
        <f>'Nav2'!A3059</f>
        <v>Jpmorgan India Liquid Fund - Super Institutional Plan - Growth Option</v>
      </c>
    </row>
    <row r="3080" spans="13:13">
      <c r="M3080" t="str">
        <f>'Nav2'!A3060</f>
        <v>Jpmorgan India Liquid Fund - Super Institutional Plan - Monthly Dividend Option</v>
      </c>
    </row>
    <row r="3081" spans="13:13">
      <c r="M3081" t="str">
        <f>'Nav2'!A3061</f>
        <v>Jpmorgan India Liquid Fund - Super Institutional Plan - Weekly Dividend Option</v>
      </c>
    </row>
    <row r="3082" spans="13:13">
      <c r="M3082" t="str">
        <f>'Nav2'!A3062</f>
        <v>Jpmorgan India Short Term Income Fund - Direct Plan -  Growth Option</v>
      </c>
    </row>
    <row r="3083" spans="13:13">
      <c r="M3083" t="str">
        <f>'Nav2'!A3063</f>
        <v>Jpmorgan India Short Term Income Fund - Direct Plan - Dividend Option</v>
      </c>
    </row>
    <row r="3084" spans="13:13">
      <c r="M3084" t="str">
        <f>'Nav2'!A3064</f>
        <v>Jpmorgan India Short Term Income Fund - Direct Plan - Weekly Dividend Option</v>
      </c>
    </row>
    <row r="3085" spans="13:13">
      <c r="M3085" t="str">
        <f>'Nav2'!A3065</f>
        <v>Jpmorgan India Short Term Income Fund - Regular Plan - Dividend Option</v>
      </c>
    </row>
    <row r="3086" spans="13:13">
      <c r="M3086" t="str">
        <f>'Nav2'!A3066</f>
        <v>Jpmorgan India Short Term Income Fund - Regular Plan - Fortnightly Dividend Option</v>
      </c>
    </row>
    <row r="3087" spans="13:13">
      <c r="M3087" t="str">
        <f>'Nav2'!A3067</f>
        <v>Jpmorgan India Short Term Income Fund - Regular Plan - Growth Option</v>
      </c>
    </row>
    <row r="3088" spans="13:13">
      <c r="M3088" t="str">
        <f>'Nav2'!A3068</f>
        <v>Jpmorgan India Short Term Income Fund - Regular Plan - Monthly Dividend Option</v>
      </c>
    </row>
    <row r="3089" spans="13:13">
      <c r="M3089" t="str">
        <f>'Nav2'!A3069</f>
        <v>Jpmorgan India Short Term Income Fund - Regular Plan - Weekly Dividend Option</v>
      </c>
    </row>
    <row r="3090" spans="13:13">
      <c r="M3090" t="str">
        <f>'Nav2'!A3070</f>
        <v>Jpmorgan India Smaller Companies Fund - Direct Plan - Dividend Option</v>
      </c>
    </row>
    <row r="3091" spans="13:13">
      <c r="M3091" t="str">
        <f>'Nav2'!A3071</f>
        <v>Jpmorgan India Smaller Companies Fund - Direct Plan - Growth Option</v>
      </c>
    </row>
    <row r="3092" spans="13:13">
      <c r="M3092" t="str">
        <f>'Nav2'!A3072</f>
        <v>Jpmorgan India Smaller Companies Fund - Regular Plan - Dividend Option</v>
      </c>
    </row>
    <row r="3093" spans="13:13">
      <c r="M3093" t="str">
        <f>'Nav2'!A3073</f>
        <v>Jpmorgan India Smaller Companies Fund - Regular Plan - Growth Option</v>
      </c>
    </row>
    <row r="3094" spans="13:13">
      <c r="M3094" t="str">
        <f>'Nav2'!A3074</f>
        <v>Jpmorgan India Tax Advantage Fund - Direct Plan - Dividend Option</v>
      </c>
    </row>
    <row r="3095" spans="13:13">
      <c r="M3095" t="str">
        <f>'Nav2'!A3075</f>
        <v>Jpmorgan India Tax Advantage Fund - Direct Plan - Growth Option</v>
      </c>
    </row>
    <row r="3096" spans="13:13">
      <c r="M3096" t="str">
        <f>'Nav2'!A3076</f>
        <v>Jpmorgan India Tax Advantage Fund - Regular Plan - Dividend Option</v>
      </c>
    </row>
    <row r="3097" spans="13:13">
      <c r="M3097" t="str">
        <f>'Nav2'!A3077</f>
        <v>Jpmorgan India Tax Advantage Fund - Regular Plan - Growth Option</v>
      </c>
    </row>
    <row r="3098" spans="13:13">
      <c r="M3098" t="str">
        <f>'Nav2'!A3078</f>
        <v>Jpmorgan India Treasury Fund - Direct Plan - Bonus Option</v>
      </c>
    </row>
    <row r="3099" spans="13:13">
      <c r="M3099" t="str">
        <f>'Nav2'!A3079</f>
        <v>Jpmorgan India Treasury Fund - Direct Plan - Daily Dividend Option</v>
      </c>
    </row>
    <row r="3100" spans="13:13">
      <c r="M3100" t="str">
        <f>'Nav2'!A3080</f>
        <v>Jpmorgan India Treasury Fund - Direct Plan - Dividend Option</v>
      </c>
    </row>
    <row r="3101" spans="13:13">
      <c r="M3101" t="str">
        <f>'Nav2'!A3081</f>
        <v>Jpmorgan India Treasury Fund - Direct Plan - Growth Option</v>
      </c>
    </row>
    <row r="3102" spans="13:13">
      <c r="M3102" t="str">
        <f>'Nav2'!A3082</f>
        <v>Jpmorgan India Treasury Fund - Direct Plan - Monthly Dividend Option</v>
      </c>
    </row>
    <row r="3103" spans="13:13">
      <c r="M3103" t="str">
        <f>'Nav2'!A3083</f>
        <v>Jpmorgan India Treasury Fund - Direct Plan - Weekly Dividend Option</v>
      </c>
    </row>
    <row r="3104" spans="13:13">
      <c r="M3104" t="str">
        <f>'Nav2'!A3084</f>
        <v>Jpmorgan India Treasury Fund - Retail Plan - Daily Dividend Option</v>
      </c>
    </row>
    <row r="3105" spans="13:13">
      <c r="M3105" t="str">
        <f>'Nav2'!A3085</f>
        <v>Jpmorgan India Treasury Fund - Retail Plan - Dividend Option</v>
      </c>
    </row>
    <row r="3106" spans="13:13">
      <c r="M3106" t="str">
        <f>'Nav2'!A3086</f>
        <v>Jpmorgan India Treasury Fund - Retail Plan - Fortnightly Dividend Option</v>
      </c>
    </row>
    <row r="3107" spans="13:13">
      <c r="M3107" t="str">
        <f>'Nav2'!A3087</f>
        <v>Jpmorgan India Treasury Fund - Retail Plan - Growth Option</v>
      </c>
    </row>
    <row r="3108" spans="13:13">
      <c r="M3108" t="str">
        <f>'Nav2'!A3088</f>
        <v>Jpmorgan India Treasury Fund - Retail Plan - Monthly Dividend Option</v>
      </c>
    </row>
    <row r="3109" spans="13:13">
      <c r="M3109" t="str">
        <f>'Nav2'!A3089</f>
        <v>Jpmorgan India Treasury Fund - Retail Plan - Weekly Dividend Option</v>
      </c>
    </row>
    <row r="3110" spans="13:13">
      <c r="M3110" t="str">
        <f>'Nav2'!A3090</f>
        <v>Jpmorgan India Treasury Fund - Super Institutional Plan - Bonus Option</v>
      </c>
    </row>
    <row r="3111" spans="13:13">
      <c r="M3111" t="str">
        <f>'Nav2'!A3091</f>
        <v>Jpmorgan India Treasury Fund - Super Institutional Plan - Daily Dividend Option</v>
      </c>
    </row>
    <row r="3112" spans="13:13">
      <c r="M3112" t="str">
        <f>'Nav2'!A3092</f>
        <v>Jpmorgan India Treasury Fund - Super Institutional Plan - Dividend Option</v>
      </c>
    </row>
    <row r="3113" spans="13:13">
      <c r="M3113" t="str">
        <f>'Nav2'!A3093</f>
        <v>Jpmorgan India Treasury Fund - Super Institutional Plan - Fortnightly Dividend Option</v>
      </c>
    </row>
    <row r="3114" spans="13:13">
      <c r="M3114" t="str">
        <f>'Nav2'!A3094</f>
        <v>Jpmorgan India Treasury Fund - Super Institutional Plan - Growth Option</v>
      </c>
    </row>
    <row r="3115" spans="13:13">
      <c r="M3115" t="str">
        <f>'Nav2'!A3095</f>
        <v>Jpmorgan India Treasury Fund - Super Institutional Plan - Monthly Dividend Option</v>
      </c>
    </row>
    <row r="3116" spans="13:13">
      <c r="M3116" t="str">
        <f>'Nav2'!A3096</f>
        <v>Jpmorgan India Treasury Fund - Super Institutional Plan - Weekly Dividend Option</v>
      </c>
    </row>
    <row r="3117" spans="13:13">
      <c r="M3117" t="str">
        <f>'Nav2'!A3097</f>
        <v>Jpmorgan Us Value Equity Offshore Fund - Direct Plan - Growth Option</v>
      </c>
    </row>
    <row r="3118" spans="13:13">
      <c r="M3118" t="str">
        <f>'Nav2'!A3098</f>
        <v>Jpmorgan Us Value Equity Offshore Fund - Regular Plan - Growth Option</v>
      </c>
    </row>
    <row r="3119" spans="13:13">
      <c r="M3119" t="str">
        <f>'Nav2'!A3099</f>
        <v>Kotak 50 - Dividend</v>
      </c>
    </row>
    <row r="3120" spans="13:13">
      <c r="M3120" t="str">
        <f>'Nav2'!A3100</f>
        <v>Kotak 50 - Dividend - Direct</v>
      </c>
    </row>
    <row r="3121" spans="13:13">
      <c r="M3121" t="str">
        <f>'Nav2'!A3101</f>
        <v>Kotak 50 - Growth</v>
      </c>
    </row>
    <row r="3122" spans="13:13">
      <c r="M3122" t="str">
        <f>'Nav2'!A3102</f>
        <v>Kotak 50 - Growth - Direct</v>
      </c>
    </row>
    <row r="3123" spans="13:13">
      <c r="M3123" t="str">
        <f>'Nav2'!A3103</f>
        <v>Kotak Balance</v>
      </c>
    </row>
    <row r="3124" spans="13:13">
      <c r="M3124" t="str">
        <f>'Nav2'!A3104</f>
        <v>Kotak Balance - Dividend - Direct</v>
      </c>
    </row>
    <row r="3125" spans="13:13">
      <c r="M3125" t="str">
        <f>'Nav2'!A3105</f>
        <v>Kotak Banking And Psu Debt - Annual Dividend</v>
      </c>
    </row>
    <row r="3126" spans="13:13">
      <c r="M3126" t="str">
        <f>'Nav2'!A3106</f>
        <v>Kotak Banking And Psu Debt - Daily Dividend Reinvestment</v>
      </c>
    </row>
    <row r="3127" spans="13:13">
      <c r="M3127" t="str">
        <f>'Nav2'!A3107</f>
        <v>Kotak Banking And Psu Debt - Direct Daily Dividend Reinvestment</v>
      </c>
    </row>
    <row r="3128" spans="13:13">
      <c r="M3128" t="str">
        <f>'Nav2'!A3108</f>
        <v>Kotak Banking And Psu Debt - Growth</v>
      </c>
    </row>
    <row r="3129" spans="13:13">
      <c r="M3129" t="str">
        <f>'Nav2'!A3109</f>
        <v>Kotak Banking And Psu Debt - Monthly Dividend</v>
      </c>
    </row>
    <row r="3130" spans="13:13">
      <c r="M3130" t="str">
        <f>'Nav2'!A3110</f>
        <v>Kotak Banking And Psu Debt Direct - Annual Dividend</v>
      </c>
    </row>
    <row r="3131" spans="13:13">
      <c r="M3131" t="str">
        <f>'Nav2'!A3111</f>
        <v>Kotak Banking And Psu Debt Direct - Growth</v>
      </c>
    </row>
    <row r="3132" spans="13:13">
      <c r="M3132" t="str">
        <f>'Nav2'!A3112</f>
        <v>Kotak Banking And Psu Debt Direct - Monthly Dividend</v>
      </c>
    </row>
    <row r="3133" spans="13:13">
      <c r="M3133" t="str">
        <f>'Nav2'!A3113</f>
        <v>Kotak Bond Short Term Plan-(Dividend)</v>
      </c>
    </row>
    <row r="3134" spans="13:13">
      <c r="M3134" t="str">
        <f>'Nav2'!A3114</f>
        <v>Kotak Bond Short Term Plan-(Dividend) - Direct</v>
      </c>
    </row>
    <row r="3135" spans="13:13">
      <c r="M3135" t="str">
        <f>'Nav2'!A3115</f>
        <v>Kotak Bond Short Term Plan-(Growth)</v>
      </c>
    </row>
    <row r="3136" spans="13:13">
      <c r="M3136" t="str">
        <f>'Nav2'!A3116</f>
        <v>Kotak Bond Short Term Plan-(Growth) - Direct</v>
      </c>
    </row>
    <row r="3137" spans="13:13">
      <c r="M3137" t="str">
        <f>'Nav2'!A3117</f>
        <v>Kotak Bond-Deposit-Dividend</v>
      </c>
    </row>
    <row r="3138" spans="13:13">
      <c r="M3138" t="str">
        <f>'Nav2'!A3118</f>
        <v>Kotak Bond-Deposit-Growth</v>
      </c>
    </row>
    <row r="3139" spans="13:13">
      <c r="M3139" t="str">
        <f>'Nav2'!A3119</f>
        <v>Kotak Bond-Plan A-Annual Dividend</v>
      </c>
    </row>
    <row r="3140" spans="13:13">
      <c r="M3140" t="str">
        <f>'Nav2'!A3120</f>
        <v>Kotak Bond-Plan A-Annual Dividend - Direct</v>
      </c>
    </row>
    <row r="3141" spans="13:13">
      <c r="M3141" t="str">
        <f>'Nav2'!A3121</f>
        <v>Kotak Bond-Plan A-Bonus Plan</v>
      </c>
    </row>
    <row r="3142" spans="13:13">
      <c r="M3142" t="str">
        <f>'Nav2'!A3122</f>
        <v>Kotak Bond-Plan A-Growth</v>
      </c>
    </row>
    <row r="3143" spans="13:13">
      <c r="M3143" t="str">
        <f>'Nav2'!A3123</f>
        <v>Kotak Bond-Plan A-Growth - Direct</v>
      </c>
    </row>
    <row r="3144" spans="13:13">
      <c r="M3144" t="str">
        <f>'Nav2'!A3124</f>
        <v>Kotak Bond-Plan A-Quaterly Dividend</v>
      </c>
    </row>
    <row r="3145" spans="13:13">
      <c r="M3145" t="str">
        <f>'Nav2'!A3125</f>
        <v>Kotak Bond-Plan A-Quaterly Dividend - Direct</v>
      </c>
    </row>
    <row r="3146" spans="13:13">
      <c r="M3146" t="str">
        <f>'Nav2'!A3126</f>
        <v>Kotak Classic Equity Scheme---Dividend</v>
      </c>
    </row>
    <row r="3147" spans="13:13">
      <c r="M3147" t="str">
        <f>'Nav2'!A3127</f>
        <v>Kotak Classic Equity Scheme---Dividend - Direct</v>
      </c>
    </row>
    <row r="3148" spans="13:13">
      <c r="M3148" t="str">
        <f>'Nav2'!A3128</f>
        <v>Kotak Classic Equity Scheme---Growth</v>
      </c>
    </row>
    <row r="3149" spans="13:13">
      <c r="M3149" t="str">
        <f>'Nav2'!A3129</f>
        <v>Kotak Classic Equity Scheme---Growth - Direct</v>
      </c>
    </row>
    <row r="3150" spans="13:13">
      <c r="M3150" t="str">
        <f>'Nav2'!A3130</f>
        <v>Kotak Emerging Equity Scheme - Dividend</v>
      </c>
    </row>
    <row r="3151" spans="13:13">
      <c r="M3151" t="str">
        <f>'Nav2'!A3131</f>
        <v>Kotak Emerging Equity Scheme - Dividend - Direct</v>
      </c>
    </row>
    <row r="3152" spans="13:13">
      <c r="M3152" t="str">
        <f>'Nav2'!A3132</f>
        <v>Kotak Emerging Equity Scheme - Growth</v>
      </c>
    </row>
    <row r="3153" spans="13:13">
      <c r="M3153" t="str">
        <f>'Nav2'!A3133</f>
        <v>Kotak Emerging Equity Scheme - Growth - Direct</v>
      </c>
    </row>
    <row r="3154" spans="13:13">
      <c r="M3154" t="str">
        <f>'Nav2'!A3134</f>
        <v>Kotak Equity Arbitrage Fund - Dividend</v>
      </c>
    </row>
    <row r="3155" spans="13:13">
      <c r="M3155" t="str">
        <f>'Nav2'!A3135</f>
        <v>Kotak Equity Arbitrage Fund - Dividend - Direct</v>
      </c>
    </row>
    <row r="3156" spans="13:13">
      <c r="M3156" t="str">
        <f>'Nav2'!A3136</f>
        <v>Kotak Equity Arbitrage Fund - Growth</v>
      </c>
    </row>
    <row r="3157" spans="13:13">
      <c r="M3157" t="str">
        <f>'Nav2'!A3137</f>
        <v>Kotak Equity Arbitrage Fund - Growth - Direct</v>
      </c>
    </row>
    <row r="3158" spans="13:13">
      <c r="M3158" t="str">
        <f>'Nav2'!A3138</f>
        <v>Kotak Equity-Fof-Dividend</v>
      </c>
    </row>
    <row r="3159" spans="13:13">
      <c r="M3159" t="str">
        <f>'Nav2'!A3139</f>
        <v>Kotak Equity-Fof-Dividend - Direct</v>
      </c>
    </row>
    <row r="3160" spans="13:13">
      <c r="M3160" t="str">
        <f>'Nav2'!A3140</f>
        <v>Kotak Equity-Fof-Growth</v>
      </c>
    </row>
    <row r="3161" spans="13:13">
      <c r="M3161" t="str">
        <f>'Nav2'!A3141</f>
        <v>Kotak Equity-Fof-Growth - Direct</v>
      </c>
    </row>
    <row r="3162" spans="13:13">
      <c r="M3162" t="str">
        <f>'Nav2'!A3142</f>
        <v>Kotak Flexi Debt - Plan A - Quarterly Dividend</v>
      </c>
    </row>
    <row r="3163" spans="13:13">
      <c r="M3163" t="str">
        <f>'Nav2'!A3143</f>
        <v>Kotak Flexi Debt - Plan A - Quarterly Dividend - Dividend</v>
      </c>
    </row>
    <row r="3164" spans="13:13">
      <c r="M3164" t="str">
        <f>'Nav2'!A3144</f>
        <v>Kotak Flexi Debt - Plan A -Daily Dividend</v>
      </c>
    </row>
    <row r="3165" spans="13:13">
      <c r="M3165" t="str">
        <f>'Nav2'!A3145</f>
        <v>Kotak Flexi Debt - Plan A -Daily Dividend - Direct</v>
      </c>
    </row>
    <row r="3166" spans="13:13">
      <c r="M3166" t="str">
        <f>'Nav2'!A3146</f>
        <v>Kotak Flexi Debt - Plan A -Growth</v>
      </c>
    </row>
    <row r="3167" spans="13:13">
      <c r="M3167" t="str">
        <f>'Nav2'!A3147</f>
        <v>Kotak Flexi Debt - Plan A -Growth - Direct</v>
      </c>
    </row>
    <row r="3168" spans="13:13">
      <c r="M3168" t="str">
        <f>'Nav2'!A3148</f>
        <v>Kotak Flexi Debt - Plan A -Weekly Dividend</v>
      </c>
    </row>
    <row r="3169" spans="13:13">
      <c r="M3169" t="str">
        <f>'Nav2'!A3149</f>
        <v>Kotak Flexi Debt - Plan A -Weekly Dividend - Direct</v>
      </c>
    </row>
    <row r="3170" spans="13:13">
      <c r="M3170" t="str">
        <f>'Nav2'!A3150</f>
        <v>Kotak Flexi Debt - Regular Plan- Weekly Dividend</v>
      </c>
    </row>
    <row r="3171" spans="13:13">
      <c r="M3171" t="str">
        <f>'Nav2'!A3151</f>
        <v>Kotak Flexi-Debt - Regular Plan - Dividend</v>
      </c>
    </row>
    <row r="3172" spans="13:13">
      <c r="M3172" t="str">
        <f>'Nav2'!A3152</f>
        <v>Kotak Flexi-Debt - Regular Plan - Growth</v>
      </c>
    </row>
    <row r="3173" spans="13:13">
      <c r="M3173" t="str">
        <f>'Nav2'!A3153</f>
        <v>Kotak Flexi-Debt- Regular Plan - Daily Dividend</v>
      </c>
    </row>
    <row r="3174" spans="13:13">
      <c r="M3174" t="str">
        <f>'Nav2'!A3154</f>
        <v>Kotak Floater Long-Term-Daily Dividend</v>
      </c>
    </row>
    <row r="3175" spans="13:13">
      <c r="M3175" t="str">
        <f>'Nav2'!A3155</f>
        <v>Kotak Floater Long-Term-Daily Dividend - Direct</v>
      </c>
    </row>
    <row r="3176" spans="13:13">
      <c r="M3176" t="str">
        <f>'Nav2'!A3156</f>
        <v>Kotak Floater Long-Term-Growth</v>
      </c>
    </row>
    <row r="3177" spans="13:13">
      <c r="M3177" t="str">
        <f>'Nav2'!A3157</f>
        <v>Kotak Floater Long-Term-Growth - Direct</v>
      </c>
    </row>
    <row r="3178" spans="13:13">
      <c r="M3178" t="str">
        <f>'Nav2'!A3158</f>
        <v>Kotak Floater Long-Term-Monthly Dividend</v>
      </c>
    </row>
    <row r="3179" spans="13:13">
      <c r="M3179" t="str">
        <f>'Nav2'!A3159</f>
        <v>Kotak Floater Long-Term-Monthly Dividend - Direct</v>
      </c>
    </row>
    <row r="3180" spans="13:13">
      <c r="M3180" t="str">
        <f>'Nav2'!A3160</f>
        <v>Kotak Floater Long-Term-Weekly Dividend</v>
      </c>
    </row>
    <row r="3181" spans="13:13">
      <c r="M3181" t="str">
        <f>'Nav2'!A3161</f>
        <v>Kotak Floater Long-Term-Weekly Dividend - Direct</v>
      </c>
    </row>
    <row r="3182" spans="13:13">
      <c r="M3182" t="str">
        <f>'Nav2'!A3162</f>
        <v>Kotak Floater Short Term - (Daily Dividend)</v>
      </c>
    </row>
    <row r="3183" spans="13:13">
      <c r="M3183" t="str">
        <f>'Nav2'!A3163</f>
        <v>Kotak Floater Short Term - (Daily Dividend) - Direct</v>
      </c>
    </row>
    <row r="3184" spans="13:13">
      <c r="M3184" t="str">
        <f>'Nav2'!A3164</f>
        <v>Kotak Floater Short Term-(Growth)</v>
      </c>
    </row>
    <row r="3185" spans="13:13">
      <c r="M3185" t="str">
        <f>'Nav2'!A3165</f>
        <v>Kotak Floater Short Term-(Growth) - Direct</v>
      </c>
    </row>
    <row r="3186" spans="13:13">
      <c r="M3186" t="str">
        <f>'Nav2'!A3166</f>
        <v>Kotak Floater Short Term-(Monthly Dividend)</v>
      </c>
    </row>
    <row r="3187" spans="13:13">
      <c r="M3187" t="str">
        <f>'Nav2'!A3167</f>
        <v>Kotak Floater Short Term-(Monthly Dividend) - Direct</v>
      </c>
    </row>
    <row r="3188" spans="13:13">
      <c r="M3188" t="str">
        <f>'Nav2'!A3168</f>
        <v>Kotak Floater Short Term-(Weekly Dividend)</v>
      </c>
    </row>
    <row r="3189" spans="13:13">
      <c r="M3189" t="str">
        <f>'Nav2'!A3169</f>
        <v>Kotak Floater Short Term-(Weekly Dividend) - Direct</v>
      </c>
    </row>
    <row r="3190" spans="13:13">
      <c r="M3190" t="str">
        <f>'Nav2'!A3170</f>
        <v>Kotak Gilt-Investment  Provident Fund And Trust-Dividend</v>
      </c>
    </row>
    <row r="3191" spans="13:13">
      <c r="M3191" t="str">
        <f>'Nav2'!A3171</f>
        <v>Kotak Gilt-Investment  Provident Fund And Trust-Growth</v>
      </c>
    </row>
    <row r="3192" spans="13:13">
      <c r="M3192" t="str">
        <f>'Nav2'!A3172</f>
        <v>Kotak Gilt-Investment  Provident Fund And Trust-Growth - Direct</v>
      </c>
    </row>
    <row r="3193" spans="13:13">
      <c r="M3193" t="str">
        <f>'Nav2'!A3173</f>
        <v>Kotak Gilt-Investment Regular-Dividend</v>
      </c>
    </row>
    <row r="3194" spans="13:13">
      <c r="M3194" t="str">
        <f>'Nav2'!A3174</f>
        <v>Kotak Gilt-Investment Regular-Dividend - Direct</v>
      </c>
    </row>
    <row r="3195" spans="13:13">
      <c r="M3195" t="str">
        <f>'Nav2'!A3175</f>
        <v>Kotak Gilt-Investment Regular-Growth</v>
      </c>
    </row>
    <row r="3196" spans="13:13">
      <c r="M3196" t="str">
        <f>'Nav2'!A3176</f>
        <v>Kotak Gilt-Investment Regular-Growth - Direct</v>
      </c>
    </row>
    <row r="3197" spans="13:13">
      <c r="M3197" t="str">
        <f>'Nav2'!A3177</f>
        <v>Kotak Global Emerging Market Fund - Dividend</v>
      </c>
    </row>
    <row r="3198" spans="13:13">
      <c r="M3198" t="str">
        <f>'Nav2'!A3178</f>
        <v>Kotak Global Emerging Market Fund - Dividend - Direct</v>
      </c>
    </row>
    <row r="3199" spans="13:13">
      <c r="M3199" t="str">
        <f>'Nav2'!A3179</f>
        <v>Kotak Global Emerging Market Fund - Growth</v>
      </c>
    </row>
    <row r="3200" spans="13:13">
      <c r="M3200" t="str">
        <f>'Nav2'!A3180</f>
        <v>Kotak Global Emerging Market Fund - Growth - Direct</v>
      </c>
    </row>
    <row r="3201" spans="13:13">
      <c r="M3201" t="str">
        <f>'Nav2'!A3181</f>
        <v>Kotak Gold Etf</v>
      </c>
    </row>
    <row r="3202" spans="13:13">
      <c r="M3202" t="str">
        <f>'Nav2'!A3182</f>
        <v>Kotak Gold Fund Dividend</v>
      </c>
    </row>
    <row r="3203" spans="13:13">
      <c r="M3203" t="str">
        <f>'Nav2'!A3183</f>
        <v>Kotak Gold Fund Dividend - Direct</v>
      </c>
    </row>
    <row r="3204" spans="13:13">
      <c r="M3204" t="str">
        <f>'Nav2'!A3184</f>
        <v>Kotak Gold Fund Growth</v>
      </c>
    </row>
    <row r="3205" spans="13:13">
      <c r="M3205" t="str">
        <f>'Nav2'!A3185</f>
        <v>Kotak Gold Fund Growth - Direct</v>
      </c>
    </row>
    <row r="3206" spans="13:13">
      <c r="M3206" t="str">
        <f>'Nav2'!A3186</f>
        <v>Kotak Income Opportunities Fund - Annual Dividend</v>
      </c>
    </row>
    <row r="3207" spans="13:13">
      <c r="M3207" t="str">
        <f>'Nav2'!A3187</f>
        <v>Kotak Income Opportunities Fund - Growth</v>
      </c>
    </row>
    <row r="3208" spans="13:13">
      <c r="M3208" t="str">
        <f>'Nav2'!A3188</f>
        <v>Kotak Income Opportunities Fund - Growth - Direct</v>
      </c>
    </row>
    <row r="3209" spans="13:13">
      <c r="M3209" t="str">
        <f>'Nav2'!A3189</f>
        <v>Kotak Income Opportunities Fund - Monthly Dividend</v>
      </c>
    </row>
    <row r="3210" spans="13:13">
      <c r="M3210" t="str">
        <f>'Nav2'!A3190</f>
        <v>Kotak Income Opportunities Fund - Monthly Dividend - Direct</v>
      </c>
    </row>
    <row r="3211" spans="13:13">
      <c r="M3211" t="str">
        <f>'Nav2'!A3191</f>
        <v>Kotak Income Opportunities Fund - Quarterly Dividend</v>
      </c>
    </row>
    <row r="3212" spans="13:13">
      <c r="M3212" t="str">
        <f>'Nav2'!A3192</f>
        <v>Kotak Income Opportunities Fund - Weekly Dividend</v>
      </c>
    </row>
    <row r="3213" spans="13:13">
      <c r="M3213" t="str">
        <f>'Nav2'!A3193</f>
        <v>Kotak Liquid-Institutional Plan - (Daily Dividend)</v>
      </c>
    </row>
    <row r="3214" spans="13:13">
      <c r="M3214" t="str">
        <f>'Nav2'!A3194</f>
        <v>Kotak Liquid-Institutional Plan  (Growth)</v>
      </c>
    </row>
    <row r="3215" spans="13:13">
      <c r="M3215" t="str">
        <f>'Nav2'!A3195</f>
        <v>Kotak Liquid-Institutional Plan (Weekly Dividend)</v>
      </c>
    </row>
    <row r="3216" spans="13:13">
      <c r="M3216" t="str">
        <f>'Nav2'!A3196</f>
        <v>Kotak Liquid-Plan A -(Daily Dividend)</v>
      </c>
    </row>
    <row r="3217" spans="13:13">
      <c r="M3217" t="str">
        <f>'Nav2'!A3197</f>
        <v>Kotak Liquid-Plan A -(Daily Dividend) - Direct</v>
      </c>
    </row>
    <row r="3218" spans="13:13">
      <c r="M3218" t="str">
        <f>'Nav2'!A3198</f>
        <v>Kotak Liquid-Plan A -(Dividend)</v>
      </c>
    </row>
    <row r="3219" spans="13:13">
      <c r="M3219" t="str">
        <f>'Nav2'!A3199</f>
        <v>Kotak Liquid-Plan A -(Dividend) - Direct</v>
      </c>
    </row>
    <row r="3220" spans="13:13">
      <c r="M3220" t="str">
        <f>'Nav2'!A3200</f>
        <v>Kotak Liquid-Plan A -(Growth)</v>
      </c>
    </row>
    <row r="3221" spans="13:13">
      <c r="M3221" t="str">
        <f>'Nav2'!A3201</f>
        <v>Kotak Liquid-Plan A -(Growth) - Direct</v>
      </c>
    </row>
    <row r="3222" spans="13:13">
      <c r="M3222" t="str">
        <f>'Nav2'!A3202</f>
        <v>Kotak Liquid-Regular (Dividend)</v>
      </c>
    </row>
    <row r="3223" spans="13:13">
      <c r="M3223" t="str">
        <f>'Nav2'!A3203</f>
        <v>Kotak Liquid-Regular (Growth)</v>
      </c>
    </row>
    <row r="3224" spans="13:13">
      <c r="M3224" t="str">
        <f>'Nav2'!A3204</f>
        <v>Kotak Monthly Income Plan - Growth</v>
      </c>
    </row>
    <row r="3225" spans="13:13">
      <c r="M3225" t="str">
        <f>'Nav2'!A3205</f>
        <v>Kotak Monthly Income Plan - Growth - Direct</v>
      </c>
    </row>
    <row r="3226" spans="13:13">
      <c r="M3226" t="str">
        <f>'Nav2'!A3206</f>
        <v>Kotak Monthly Income Plan - Monthly Dividend</v>
      </c>
    </row>
    <row r="3227" spans="13:13">
      <c r="M3227" t="str">
        <f>'Nav2'!A3207</f>
        <v>Kotak Monthly Income Plan - Monthly Dividend - Direct</v>
      </c>
    </row>
    <row r="3228" spans="13:13">
      <c r="M3228" t="str">
        <f>'Nav2'!A3208</f>
        <v>Kotak Monthly Income Plan - Quarterly Dividend</v>
      </c>
    </row>
    <row r="3229" spans="13:13">
      <c r="M3229" t="str">
        <f>'Nav2'!A3209</f>
        <v>Kotak Monthly Income Plan - Quarterly Dividend - Direct</v>
      </c>
    </row>
    <row r="3230" spans="13:13">
      <c r="M3230" t="str">
        <f>'Nav2'!A3210</f>
        <v>Kotak Multi Asset Allocation Fund-Annual Dividend</v>
      </c>
    </row>
    <row r="3231" spans="13:13">
      <c r="M3231" t="str">
        <f>'Nav2'!A3211</f>
        <v>Kotak Multi Asset Allocation Fund-Annual Dividend - Direct</v>
      </c>
    </row>
    <row r="3232" spans="13:13">
      <c r="M3232" t="str">
        <f>'Nav2'!A3212</f>
        <v>Kotak Multi Asset Allocation Fund-Growth</v>
      </c>
    </row>
    <row r="3233" spans="13:13">
      <c r="M3233" t="str">
        <f>'Nav2'!A3213</f>
        <v>Kotak Multi Asset Allocation Fund-Growth - Direct</v>
      </c>
    </row>
    <row r="3234" spans="13:13">
      <c r="M3234" t="str">
        <f>'Nav2'!A3214</f>
        <v>Kotak Multi Asset Allocation Fund-Monthly Dividend</v>
      </c>
    </row>
    <row r="3235" spans="13:13">
      <c r="M3235" t="str">
        <f>'Nav2'!A3215</f>
        <v>Kotak Multi Asset Allocation Fund-Monthly Dividend - Direct</v>
      </c>
    </row>
    <row r="3236" spans="13:13">
      <c r="M3236" t="str">
        <f>'Nav2'!A3216</f>
        <v>Kotak Multi Asset Allocation Fund-Quarterly Dividend</v>
      </c>
    </row>
    <row r="3237" spans="13:13">
      <c r="M3237" t="str">
        <f>'Nav2'!A3217</f>
        <v>Kotak Multi Asset Allocation Fund-Quarterly Dividend - Direct</v>
      </c>
    </row>
    <row r="3238" spans="13:13">
      <c r="M3238" t="str">
        <f>'Nav2'!A3218</f>
        <v>Kotak Nifty Etf</v>
      </c>
    </row>
    <row r="3239" spans="13:13">
      <c r="M3239" t="str">
        <f>'Nav2'!A3219</f>
        <v>Kotak Opportunities---Dividend</v>
      </c>
    </row>
    <row r="3240" spans="13:13">
      <c r="M3240" t="str">
        <f>'Nav2'!A3220</f>
        <v>Kotak Opportunities---Dividend - Direct</v>
      </c>
    </row>
    <row r="3241" spans="13:13">
      <c r="M3241" t="str">
        <f>'Nav2'!A3221</f>
        <v>Kotak Opportunities---Growth</v>
      </c>
    </row>
    <row r="3242" spans="13:13">
      <c r="M3242" t="str">
        <f>'Nav2'!A3222</f>
        <v>Kotak Opportunities---Growth - Direct</v>
      </c>
    </row>
    <row r="3243" spans="13:13">
      <c r="M3243" t="str">
        <f>'Nav2'!A3223</f>
        <v>Kotak Psu Bank Etf</v>
      </c>
    </row>
    <row r="3244" spans="13:13">
      <c r="M3244" t="str">
        <f>'Nav2'!A3224</f>
        <v>Kotak Quarterly Interval Plan Series 1 - Dividend</v>
      </c>
    </row>
    <row r="3245" spans="13:13">
      <c r="M3245" t="str">
        <f>'Nav2'!A3225</f>
        <v>Kotak Quarterly Interval Plan Series 1 - Growth</v>
      </c>
    </row>
    <row r="3246" spans="13:13">
      <c r="M3246" t="str">
        <f>'Nav2'!A3226</f>
        <v>Kotak Quarterly Interval Plan Series 1 - Growth - Direct</v>
      </c>
    </row>
    <row r="3247" spans="13:13">
      <c r="M3247" t="str">
        <f>'Nav2'!A3227</f>
        <v>Kotak Quarterly Interval Plan Series 10 - Dividend</v>
      </c>
    </row>
    <row r="3248" spans="13:13">
      <c r="M3248" t="str">
        <f>'Nav2'!A3228</f>
        <v>Kotak Quarterly Interval Plan Series 10 - Growth</v>
      </c>
    </row>
    <row r="3249" spans="13:13">
      <c r="M3249" t="str">
        <f>'Nav2'!A3229</f>
        <v>Kotak Quarterly Interval Plan Series 2 - Dividend</v>
      </c>
    </row>
    <row r="3250" spans="13:13">
      <c r="M3250" t="str">
        <f>'Nav2'!A3230</f>
        <v>Kotak Quarterly Interval Plan Series 2 - Dividend - Direct</v>
      </c>
    </row>
    <row r="3251" spans="13:13">
      <c r="M3251" t="str">
        <f>'Nav2'!A3231</f>
        <v>Kotak Quarterly Interval Plan Series 2 - Growth</v>
      </c>
    </row>
    <row r="3252" spans="13:13">
      <c r="M3252" t="str">
        <f>'Nav2'!A3232</f>
        <v>Kotak Quarterly Interval Plan Series 2 - Growth - Direct</v>
      </c>
    </row>
    <row r="3253" spans="13:13">
      <c r="M3253" t="str">
        <f>'Nav2'!A3233</f>
        <v>Kotak Quarterly Interval Plan Series 3 - Dividend</v>
      </c>
    </row>
    <row r="3254" spans="13:13">
      <c r="M3254" t="str">
        <f>'Nav2'!A3234</f>
        <v>Kotak Quarterly Interval Plan Series 3 - Dividend - Direct</v>
      </c>
    </row>
    <row r="3255" spans="13:13">
      <c r="M3255" t="str">
        <f>'Nav2'!A3235</f>
        <v>Kotak Quarterly Interval Plan Series 3 - Growth</v>
      </c>
    </row>
    <row r="3256" spans="13:13">
      <c r="M3256" t="str">
        <f>'Nav2'!A3236</f>
        <v>Kotak Quarterly Interval Plan Series 3 - Growth - Direct</v>
      </c>
    </row>
    <row r="3257" spans="13:13">
      <c r="M3257" t="str">
        <f>'Nav2'!A3237</f>
        <v>Kotak Quarterly Interval Plan Series 4 - Dividend</v>
      </c>
    </row>
    <row r="3258" spans="13:13">
      <c r="M3258" t="str">
        <f>'Nav2'!A3238</f>
        <v>Kotak Quarterly Interval Plan Series 4 - Dividend - Direct</v>
      </c>
    </row>
    <row r="3259" spans="13:13">
      <c r="M3259" t="str">
        <f>'Nav2'!A3239</f>
        <v>Kotak Quarterly Interval Plan Series 4 - Growth</v>
      </c>
    </row>
    <row r="3260" spans="13:13">
      <c r="M3260" t="str">
        <f>'Nav2'!A3240</f>
        <v>Kotak Quarterly Interval Plan Series 4 - Growth - Direct</v>
      </c>
    </row>
    <row r="3261" spans="13:13">
      <c r="M3261" t="str">
        <f>'Nav2'!A3241</f>
        <v>Kotak Quarterly Interval Plan Series 5-Dividend</v>
      </c>
    </row>
    <row r="3262" spans="13:13">
      <c r="M3262" t="str">
        <f>'Nav2'!A3242</f>
        <v>Kotak Quarterly Interval Plan Series 5-Growth</v>
      </c>
    </row>
    <row r="3263" spans="13:13">
      <c r="M3263" t="str">
        <f>'Nav2'!A3243</f>
        <v>Kotak Quarterly Interval Plan Series 5-Growth - Direct</v>
      </c>
    </row>
    <row r="3264" spans="13:13">
      <c r="M3264" t="str">
        <f>'Nav2'!A3244</f>
        <v>Kotak Quarterly Interval Plan Series 6 - Dividend</v>
      </c>
    </row>
    <row r="3265" spans="13:13">
      <c r="M3265" t="str">
        <f>'Nav2'!A3245</f>
        <v>Kotak Quarterly Interval Plan Series 6 - Dividend - Direct</v>
      </c>
    </row>
    <row r="3266" spans="13:13">
      <c r="M3266" t="str">
        <f>'Nav2'!A3246</f>
        <v>Kotak Quarterly Interval Plan Series 6 - Growth</v>
      </c>
    </row>
    <row r="3267" spans="13:13">
      <c r="M3267" t="str">
        <f>'Nav2'!A3247</f>
        <v>Kotak Quarterly Interval Plan Series 6 - Growth - Direct</v>
      </c>
    </row>
    <row r="3268" spans="13:13">
      <c r="M3268" t="str">
        <f>'Nav2'!A3248</f>
        <v>Kotak Quarterly Interval Plan Series 7 - Dividend</v>
      </c>
    </row>
    <row r="3269" spans="13:13">
      <c r="M3269" t="str">
        <f>'Nav2'!A3249</f>
        <v>Kotak Quarterly Interval Plan Series 7 - Dividend - Direct</v>
      </c>
    </row>
    <row r="3270" spans="13:13">
      <c r="M3270" t="str">
        <f>'Nav2'!A3250</f>
        <v>Kotak Quarterly Interval Plan Series 7 - Growth</v>
      </c>
    </row>
    <row r="3271" spans="13:13">
      <c r="M3271" t="str">
        <f>'Nav2'!A3251</f>
        <v>Kotak Quarterly Interval Plan Series 7 - Growth - Direct</v>
      </c>
    </row>
    <row r="3272" spans="13:13">
      <c r="M3272" t="str">
        <f>'Nav2'!A3252</f>
        <v>Kotak Quarterly Interval Plan Series 8 - Dividend</v>
      </c>
    </row>
    <row r="3273" spans="13:13">
      <c r="M3273" t="str">
        <f>'Nav2'!A3253</f>
        <v>Kotak Quarterly Interval Plan Series 8 - Growth</v>
      </c>
    </row>
    <row r="3274" spans="13:13">
      <c r="M3274" t="str">
        <f>'Nav2'!A3254</f>
        <v>Kotak Quarterly Interval Plan Series 8 - Growth - Direct</v>
      </c>
    </row>
    <row r="3275" spans="13:13">
      <c r="M3275" t="str">
        <f>'Nav2'!A3255</f>
        <v>Kotak Quarterly Interval Plan Series 9 - Dividend</v>
      </c>
    </row>
    <row r="3276" spans="13:13">
      <c r="M3276" t="str">
        <f>'Nav2'!A3256</f>
        <v>Kotak Quarterly Interval Plan Series 9 - Growth</v>
      </c>
    </row>
    <row r="3277" spans="13:13">
      <c r="M3277" t="str">
        <f>'Nav2'!A3257</f>
        <v>Kotak Quarterly Interval Plan Series 9 - Growth - Direct</v>
      </c>
    </row>
    <row r="3278" spans="13:13">
      <c r="M3278" t="str">
        <f>'Nav2'!A3258</f>
        <v>Kotak Select Focus Fund - Dividend</v>
      </c>
    </row>
    <row r="3279" spans="13:13">
      <c r="M3279" t="str">
        <f>'Nav2'!A3259</f>
        <v>Kotak Select Focus Fund - Dividend - Direct</v>
      </c>
    </row>
    <row r="3280" spans="13:13">
      <c r="M3280" t="str">
        <f>'Nav2'!A3260</f>
        <v>Kotak Select Focus Fund - Growth</v>
      </c>
    </row>
    <row r="3281" spans="13:13">
      <c r="M3281" t="str">
        <f>'Nav2'!A3261</f>
        <v>Kotak Select Focus Fund - Growth - Direct</v>
      </c>
    </row>
    <row r="3282" spans="13:13">
      <c r="M3282" t="str">
        <f>'Nav2'!A3262</f>
        <v>Kotak Sensex Etf</v>
      </c>
    </row>
    <row r="3283" spans="13:13">
      <c r="M3283" t="str">
        <f>'Nav2'!A3263</f>
        <v>Kotak Tax Saver-Scheme-Dividend</v>
      </c>
    </row>
    <row r="3284" spans="13:13">
      <c r="M3284" t="str">
        <f>'Nav2'!A3264</f>
        <v>Kotak Tax Saver-Scheme-Dividend - Direct</v>
      </c>
    </row>
    <row r="3285" spans="13:13">
      <c r="M3285" t="str">
        <f>'Nav2'!A3265</f>
        <v>Kotak Tax Saver-Scheme-Growth</v>
      </c>
    </row>
    <row r="3286" spans="13:13">
      <c r="M3286" t="str">
        <f>'Nav2'!A3266</f>
        <v>Kotak Tax Saver-Scheme-Growth - Direct</v>
      </c>
    </row>
    <row r="3287" spans="13:13">
      <c r="M3287" t="str">
        <f>'Nav2'!A3267</f>
        <v>Kotak-Mid-Cap-Dividend</v>
      </c>
    </row>
    <row r="3288" spans="13:13">
      <c r="M3288" t="str">
        <f>'Nav2'!A3268</f>
        <v>Kotak-Mid-Cap-Dividend - Direct</v>
      </c>
    </row>
    <row r="3289" spans="13:13">
      <c r="M3289" t="str">
        <f>'Nav2'!A3269</f>
        <v>Kotak-Mid-Cap-Growth</v>
      </c>
    </row>
    <row r="3290" spans="13:13">
      <c r="M3290" t="str">
        <f>'Nav2'!A3270</f>
        <v>Kotak-Mid-Cap-Growth - Direct</v>
      </c>
    </row>
    <row r="3291" spans="13:13">
      <c r="M3291" t="str">
        <f>'Nav2'!A3271</f>
        <v>L&amp;T  Cash Fund  - Monthly Dividend Option</v>
      </c>
    </row>
    <row r="3292" spans="13:13">
      <c r="M3292" t="str">
        <f>'Nav2'!A3272</f>
        <v>L&amp;T  Cash Fund - Direct Plan - Growth Option</v>
      </c>
    </row>
    <row r="3293" spans="13:13">
      <c r="M3293" t="str">
        <f>'Nav2'!A3273</f>
        <v>L&amp;T  Tax Advantage Fund-Direct Plan-Growth Option</v>
      </c>
    </row>
    <row r="3294" spans="13:13">
      <c r="M3294" t="str">
        <f>'Nav2'!A3274</f>
        <v>L&amp;T  Tax Advantage Fund-Growth Option</v>
      </c>
    </row>
    <row r="3295" spans="13:13">
      <c r="M3295" t="str">
        <f>'Nav2'!A3275</f>
        <v>L&amp;T Cash Fund - Daily Dividend Option</v>
      </c>
    </row>
    <row r="3296" spans="13:13">
      <c r="M3296" t="str">
        <f>'Nav2'!A3276</f>
        <v>L&amp;T Cash Fund - Direct Plan- Daily Dividend Option</v>
      </c>
    </row>
    <row r="3297" spans="13:13">
      <c r="M3297" t="str">
        <f>'Nav2'!A3277</f>
        <v>L&amp;T Cash Fund - Direct Plan- Monthly Dividend Option</v>
      </c>
    </row>
    <row r="3298" spans="13:13">
      <c r="M3298" t="str">
        <f>'Nav2'!A3278</f>
        <v>L&amp;T Cash Fund - Direct Plan- Weekly Dividend Option</v>
      </c>
    </row>
    <row r="3299" spans="13:13">
      <c r="M3299" t="str">
        <f>'Nav2'!A3279</f>
        <v>L&amp;T Cash Fund - Growth Option</v>
      </c>
    </row>
    <row r="3300" spans="13:13">
      <c r="M3300" t="str">
        <f>'Nav2'!A3280</f>
        <v>L&amp;T Cash Fund - Institutional Plan - Daily Dividend Option</v>
      </c>
    </row>
    <row r="3301" spans="13:13">
      <c r="M3301" t="str">
        <f>'Nav2'!A3281</f>
        <v>L&amp;T Cash Fund - Institutional Plan - Growth Option</v>
      </c>
    </row>
    <row r="3302" spans="13:13">
      <c r="M3302" t="str">
        <f>'Nav2'!A3282</f>
        <v>L&amp;T Cash Fund - Institutional Plan - Weekly Dividend Option</v>
      </c>
    </row>
    <row r="3303" spans="13:13">
      <c r="M3303" t="str">
        <f>'Nav2'!A3283</f>
        <v>L&amp;T Cash Fund - Retail Plan - Daily Dividend Option</v>
      </c>
    </row>
    <row r="3304" spans="13:13">
      <c r="M3304" t="str">
        <f>'Nav2'!A3284</f>
        <v>L&amp;T Cash Fund - Retail Plan - Growth Option</v>
      </c>
    </row>
    <row r="3305" spans="13:13">
      <c r="M3305" t="str">
        <f>'Nav2'!A3285</f>
        <v>L&amp;T Cash Fund - Retail Plan - Monthly Dividend Option</v>
      </c>
    </row>
    <row r="3306" spans="13:13">
      <c r="M3306" t="str">
        <f>'Nav2'!A3286</f>
        <v>L&amp;T Cash Fund - Retail Plan - Weekly Dividend Option</v>
      </c>
    </row>
    <row r="3307" spans="13:13">
      <c r="M3307" t="str">
        <f>'Nav2'!A3287</f>
        <v>L&amp;T Cash Fund - Weekly Dividend Option</v>
      </c>
    </row>
    <row r="3308" spans="13:13">
      <c r="M3308" t="str">
        <f>'Nav2'!A3288</f>
        <v>L&amp;T Contra Fund-Cumulative Option</v>
      </c>
    </row>
    <row r="3309" spans="13:13">
      <c r="M3309" t="str">
        <f>'Nav2'!A3289</f>
        <v>L&amp;T Contra Fund-Dividend Option</v>
      </c>
    </row>
    <row r="3310" spans="13:13">
      <c r="M3310" t="str">
        <f>'Nav2'!A3290</f>
        <v>L&amp;T Equity Fund-Direct Plan-Dividend Option</v>
      </c>
    </row>
    <row r="3311" spans="13:13">
      <c r="M3311" t="str">
        <f>'Nav2'!A3291</f>
        <v>L&amp;T Equity Fund-Direct Plan-Growth Option</v>
      </c>
    </row>
    <row r="3312" spans="13:13">
      <c r="M3312" t="str">
        <f>'Nav2'!A3292</f>
        <v>L&amp;T Equity Fund-Dividend Option</v>
      </c>
    </row>
    <row r="3313" spans="13:13">
      <c r="M3313" t="str">
        <f>'Nav2'!A3293</f>
        <v>L&amp;T Equity Fund-Growth Option</v>
      </c>
    </row>
    <row r="3314" spans="13:13">
      <c r="M3314" t="str">
        <f>'Nav2'!A3294</f>
        <v>L&amp;T Flexi Bond Fund - Direct Plan- Dividend Option</v>
      </c>
    </row>
    <row r="3315" spans="13:13">
      <c r="M3315" t="str">
        <f>'Nav2'!A3295</f>
        <v>L&amp;T Flexi Bond Fund - Direct Plan- Growth Option</v>
      </c>
    </row>
    <row r="3316" spans="13:13">
      <c r="M3316" t="str">
        <f>'Nav2'!A3296</f>
        <v>L&amp;T Flexi Bond Fund - Dividend Option</v>
      </c>
    </row>
    <row r="3317" spans="13:13">
      <c r="M3317" t="str">
        <f>'Nav2'!A3297</f>
        <v>L&amp;T Flexi Bond Fund - Growth Option</v>
      </c>
    </row>
    <row r="3318" spans="13:13">
      <c r="M3318" t="str">
        <f>'Nav2'!A3298</f>
        <v>L&amp;T Flexi Bond Fund - Retail Plan Dividend Option</v>
      </c>
    </row>
    <row r="3319" spans="13:13">
      <c r="M3319" t="str">
        <f>'Nav2'!A3299</f>
        <v>L&amp;T Flexi Bond Fund - Retail Plan Growth Option</v>
      </c>
    </row>
    <row r="3320" spans="13:13">
      <c r="M3320" t="str">
        <f>'Nav2'!A3300</f>
        <v>L&amp;T Floating Rate Fund - Daily Dividend Reinvestment</v>
      </c>
    </row>
    <row r="3321" spans="13:13">
      <c r="M3321" t="str">
        <f>'Nav2'!A3301</f>
        <v>L&amp;T Floating Rate Fund - Direct Plan - Daily Dividend Reinvestment</v>
      </c>
    </row>
    <row r="3322" spans="13:13">
      <c r="M3322" t="str">
        <f>'Nav2'!A3302</f>
        <v>L&amp;T Floating Rate Fund - Direct Plan - Weekly Dividend</v>
      </c>
    </row>
    <row r="3323" spans="13:13">
      <c r="M3323" t="str">
        <f>'Nav2'!A3303</f>
        <v>L&amp;T Floating Rate Fund - Growth Option</v>
      </c>
    </row>
    <row r="3324" spans="13:13">
      <c r="M3324" t="str">
        <f>'Nav2'!A3304</f>
        <v>L&amp;T Floating Rate Fund - Monthly Dividend</v>
      </c>
    </row>
    <row r="3325" spans="13:13">
      <c r="M3325" t="str">
        <f>'Nav2'!A3305</f>
        <v>L&amp;T Floating Rate Fund - Weekly Dividend Reinvestment</v>
      </c>
    </row>
    <row r="3326" spans="13:13">
      <c r="M3326" t="str">
        <f>'Nav2'!A3306</f>
        <v>L&amp;T Floating Rate Fund -Direct Plan- Growth Option</v>
      </c>
    </row>
    <row r="3327" spans="13:13">
      <c r="M3327" t="str">
        <f>'Nav2'!A3307</f>
        <v>L&amp;T Floating Rate Fund -Direct Plan- Monthly Dividend</v>
      </c>
    </row>
    <row r="3328" spans="13:13">
      <c r="M3328" t="str">
        <f>'Nav2'!A3308</f>
        <v>L&amp;T Gilt Fund-Direct Plan-Growth</v>
      </c>
    </row>
    <row r="3329" spans="13:13">
      <c r="M3329" t="str">
        <f>'Nav2'!A3309</f>
        <v>L&amp;T Gilt Fund-Direct Plan-Quarterly Dividend</v>
      </c>
    </row>
    <row r="3330" spans="13:13">
      <c r="M3330" t="str">
        <f>'Nav2'!A3310</f>
        <v>L&amp;T Gilt Fund-Growth</v>
      </c>
    </row>
    <row r="3331" spans="13:13">
      <c r="M3331" t="str">
        <f>'Nav2'!A3311</f>
        <v>L&amp;T Gilt Fund-Quarterly Dividend</v>
      </c>
    </row>
    <row r="3332" spans="13:13">
      <c r="M3332" t="str">
        <f>'Nav2'!A3312</f>
        <v>L&amp;T Global Real Assets Fund-Direct Plan-Dividend Option</v>
      </c>
    </row>
    <row r="3333" spans="13:13">
      <c r="M3333" t="str">
        <f>'Nav2'!A3313</f>
        <v>L&amp;T Global Real Assets Fund-Direct Plan-Growth Option</v>
      </c>
    </row>
    <row r="3334" spans="13:13">
      <c r="M3334" t="str">
        <f>'Nav2'!A3314</f>
        <v>L&amp;T Global Real Assets Fund-Dividend Option</v>
      </c>
    </row>
    <row r="3335" spans="13:13">
      <c r="M3335" t="str">
        <f>'Nav2'!A3315</f>
        <v>L&amp;T Global Real Assets Fund-Growth Option</v>
      </c>
    </row>
    <row r="3336" spans="13:13">
      <c r="M3336" t="str">
        <f>'Nav2'!A3316</f>
        <v>L&amp;T Growth Fund- Dividend Payout</v>
      </c>
    </row>
    <row r="3337" spans="13:13">
      <c r="M3337" t="str">
        <f>'Nav2'!A3317</f>
        <v>L&amp;T Growth Fund-Cumulative</v>
      </c>
    </row>
    <row r="3338" spans="13:13">
      <c r="M3338" t="str">
        <f>'Nav2'!A3318</f>
        <v>L&amp;T Hedged Equity Fund - Cumulative</v>
      </c>
    </row>
    <row r="3339" spans="13:13">
      <c r="M3339" t="str">
        <f>'Nav2'!A3319</f>
        <v>L&amp;T Hedged Equity Fund - Dividend</v>
      </c>
    </row>
    <row r="3340" spans="13:13">
      <c r="M3340" t="str">
        <f>'Nav2'!A3320</f>
        <v>L&amp;T Income Opportunities- Inst Dividend</v>
      </c>
    </row>
    <row r="3341" spans="13:13">
      <c r="M3341" t="str">
        <f>'Nav2'!A3321</f>
        <v>L&amp;T Income Opportunities- Inst Growth</v>
      </c>
    </row>
    <row r="3342" spans="13:13">
      <c r="M3342" t="str">
        <f>'Nav2'!A3322</f>
        <v>L&amp;T Income Opportunities- Regular Dividend</v>
      </c>
    </row>
    <row r="3343" spans="13:13">
      <c r="M3343" t="str">
        <f>'Nav2'!A3323</f>
        <v>L&amp;T Income Opportunities- Retail Bonus</v>
      </c>
    </row>
    <row r="3344" spans="13:13">
      <c r="M3344" t="str">
        <f>'Nav2'!A3324</f>
        <v>L&amp;T Income Opportunities Retail -Cumulative</v>
      </c>
    </row>
    <row r="3345" spans="13:13">
      <c r="M3345" t="str">
        <f>'Nav2'!A3325</f>
        <v>L&amp;T Income Opportunities- Retail Qtly Dividend</v>
      </c>
    </row>
    <row r="3346" spans="13:13">
      <c r="M3346" t="str">
        <f>'Nav2'!A3326</f>
        <v>L&amp;T Income Opportunities-Direct Plan- Inst Dividend</v>
      </c>
    </row>
    <row r="3347" spans="13:13">
      <c r="M3347" t="str">
        <f>'Nav2'!A3327</f>
        <v>L&amp;T Income Opportunities-Direct Plan- Inst Growth</v>
      </c>
    </row>
    <row r="3348" spans="13:13">
      <c r="M3348" t="str">
        <f>'Nav2'!A3328</f>
        <v>L&amp;T India  Large Cap Fund - Direct Plan - Growth Option</v>
      </c>
    </row>
    <row r="3349" spans="13:13">
      <c r="M3349" t="str">
        <f>'Nav2'!A3329</f>
        <v>L&amp;T India Equity And Gold Fund-Direct Plan-Dividend Option</v>
      </c>
    </row>
    <row r="3350" spans="13:13">
      <c r="M3350" t="str">
        <f>'Nav2'!A3330</f>
        <v>L&amp;T India Equity And Gold Fund-Direct Plan-Growth Option</v>
      </c>
    </row>
    <row r="3351" spans="13:13">
      <c r="M3351" t="str">
        <f>'Nav2'!A3331</f>
        <v>L&amp;T India Equity And Gold Fund-Dividend Option</v>
      </c>
    </row>
    <row r="3352" spans="13:13">
      <c r="M3352" t="str">
        <f>'Nav2'!A3332</f>
        <v>L&amp;T India Equity And Gold Fund-Growth Option</v>
      </c>
    </row>
    <row r="3353" spans="13:13">
      <c r="M3353" t="str">
        <f>'Nav2'!A3333</f>
        <v>L&amp;T India Large Cap Fund - Direct Plan- Dividend Option</v>
      </c>
    </row>
    <row r="3354" spans="13:13">
      <c r="M3354" t="str">
        <f>'Nav2'!A3334</f>
        <v>L&amp;T India Large Cap Fund - Dividend Option</v>
      </c>
    </row>
    <row r="3355" spans="13:13">
      <c r="M3355" t="str">
        <f>'Nav2'!A3335</f>
        <v>L&amp;T India Large Cap Fund - Growth Option</v>
      </c>
    </row>
    <row r="3356" spans="13:13">
      <c r="M3356" t="str">
        <f>'Nav2'!A3336</f>
        <v>L&amp;T India Prudence Fund- Direct Plan -Dividend Option</v>
      </c>
    </row>
    <row r="3357" spans="13:13">
      <c r="M3357" t="str">
        <f>'Nav2'!A3337</f>
        <v>L&amp;T India Prudence Fund- Direct Plan-Growth Option</v>
      </c>
    </row>
    <row r="3358" spans="13:13">
      <c r="M3358" t="str">
        <f>'Nav2'!A3338</f>
        <v>L&amp;T India Prudence Fund- Dividend Option</v>
      </c>
    </row>
    <row r="3359" spans="13:13">
      <c r="M3359" t="str">
        <f>'Nav2'!A3339</f>
        <v>L&amp;T India Prudence Fund- Growth Option</v>
      </c>
    </row>
    <row r="3360" spans="13:13">
      <c r="M3360" t="str">
        <f>'Nav2'!A3340</f>
        <v>L&amp;T India Special Situations Fund- Direct Plan -Dividend Option</v>
      </c>
    </row>
    <row r="3361" spans="13:13">
      <c r="M3361" t="str">
        <f>'Nav2'!A3341</f>
        <v>L&amp;T India Special Situations Fund-Direct Plan-Growth Option</v>
      </c>
    </row>
    <row r="3362" spans="13:13">
      <c r="M3362" t="str">
        <f>'Nav2'!A3342</f>
        <v>L&amp;T India Special Situations Fund-Dividend Option</v>
      </c>
    </row>
    <row r="3363" spans="13:13">
      <c r="M3363" t="str">
        <f>'Nav2'!A3343</f>
        <v>L&amp;T India Special Situations Fund-Growth Option</v>
      </c>
    </row>
    <row r="3364" spans="13:13">
      <c r="M3364" t="str">
        <f>'Nav2'!A3344</f>
        <v>L&amp;T India Value Fund-Direct Plan-Dividend Option</v>
      </c>
    </row>
    <row r="3365" spans="13:13">
      <c r="M3365" t="str">
        <f>'Nav2'!A3345</f>
        <v>L&amp;T India Value Fund-Direct Plan-Growth Option</v>
      </c>
    </row>
    <row r="3366" spans="13:13">
      <c r="M3366" t="str">
        <f>'Nav2'!A3346</f>
        <v>L&amp;T India Value Fund-Dividend Option</v>
      </c>
    </row>
    <row r="3367" spans="13:13">
      <c r="M3367" t="str">
        <f>'Nav2'!A3347</f>
        <v>L&amp;T India Value Fund-Growth Option</v>
      </c>
    </row>
    <row r="3368" spans="13:13">
      <c r="M3368" t="str">
        <f>'Nav2'!A3348</f>
        <v>L&amp;T Indo Asia Fund - Dividend Option</v>
      </c>
    </row>
    <row r="3369" spans="13:13">
      <c r="M3369" t="str">
        <f>'Nav2'!A3349</f>
        <v>L&amp;T Indo Asia Fund - Growth Option</v>
      </c>
    </row>
    <row r="3370" spans="13:13">
      <c r="M3370" t="str">
        <f>'Nav2'!A3350</f>
        <v>L&amp;T Indo Asia Fund-Direct Plan-Dividend Option</v>
      </c>
    </row>
    <row r="3371" spans="13:13">
      <c r="M3371" t="str">
        <f>'Nav2'!A3351</f>
        <v>L&amp;T Indo Asia Fund-Direct Plan-Growth Option</v>
      </c>
    </row>
    <row r="3372" spans="13:13">
      <c r="M3372" t="str">
        <f>'Nav2'!A3352</f>
        <v>L&amp;T Infrastructure Fund - Dividend Option</v>
      </c>
    </row>
    <row r="3373" spans="13:13">
      <c r="M3373" t="str">
        <f>'Nav2'!A3353</f>
        <v>L&amp;T Infrastructure Fund - Growth Option</v>
      </c>
    </row>
    <row r="3374" spans="13:13">
      <c r="M3374" t="str">
        <f>'Nav2'!A3354</f>
        <v>L&amp;T Infrastructure Fund -Direct Plan-Growth Option</v>
      </c>
    </row>
    <row r="3375" spans="13:13">
      <c r="M3375" t="str">
        <f>'Nav2'!A3355</f>
        <v>L&amp;T Infrastructure Fund-Direct Plan-Dividend Option</v>
      </c>
    </row>
    <row r="3376" spans="13:13">
      <c r="M3376" t="str">
        <f>'Nav2'!A3356</f>
        <v>L&amp;T Liquid Fund - Daily Div Reinvt</v>
      </c>
    </row>
    <row r="3377" spans="13:13">
      <c r="M3377" t="str">
        <f>'Nav2'!A3357</f>
        <v>L&amp;T Liquid Fund - Direct Plan -Daily Dividend</v>
      </c>
    </row>
    <row r="3378" spans="13:13">
      <c r="M3378" t="str">
        <f>'Nav2'!A3358</f>
        <v>L&amp;T Liquid Fund - Direct Plan -Growth</v>
      </c>
    </row>
    <row r="3379" spans="13:13">
      <c r="M3379" t="str">
        <f>'Nav2'!A3359</f>
        <v>L&amp;T Liquid Fund - Growth</v>
      </c>
    </row>
    <row r="3380" spans="13:13">
      <c r="M3380" t="str">
        <f>'Nav2'!A3360</f>
        <v>L&amp;T Liquid Fund - Institutional Plus Weekly Dividend</v>
      </c>
    </row>
    <row r="3381" spans="13:13">
      <c r="M3381" t="str">
        <f>'Nav2'!A3361</f>
        <v>L&amp;T Liquid Fund - Regular Weekly Dividend</v>
      </c>
    </row>
    <row r="3382" spans="13:13">
      <c r="M3382" t="str">
        <f>'Nav2'!A3362</f>
        <v>L&amp;T Liquid Fund -Direct Plan-Weekly Dividend</v>
      </c>
    </row>
    <row r="3383" spans="13:13">
      <c r="M3383" t="str">
        <f>'Nav2'!A3363</f>
        <v>L&amp;T Liquid Fund-Cum -Institutional Plus</v>
      </c>
    </row>
    <row r="3384" spans="13:13">
      <c r="M3384" t="str">
        <f>'Nav2'!A3364</f>
        <v>L&amp;T Liquid Fund-Regular Cumulative</v>
      </c>
    </row>
    <row r="3385" spans="13:13">
      <c r="M3385" t="str">
        <f>'Nav2'!A3365</f>
        <v>L&amp;T Liquid Fund-Weekly Dividend</v>
      </c>
    </row>
    <row r="3386" spans="13:13">
      <c r="M3386" t="str">
        <f>'Nav2'!A3366</f>
        <v>L&amp;T Low Duration Fund -  Direct Plan - Monthly Dividend Option</v>
      </c>
    </row>
    <row r="3387" spans="13:13">
      <c r="M3387" t="str">
        <f>'Nav2'!A3367</f>
        <v>L&amp;T Low Duration Fund -  Monthly Dividend Option</v>
      </c>
    </row>
    <row r="3388" spans="13:13">
      <c r="M3388" t="str">
        <f>'Nav2'!A3368</f>
        <v>L&amp;T Low Duration Fund - Daily Dividend Option</v>
      </c>
    </row>
    <row r="3389" spans="13:13">
      <c r="M3389" t="str">
        <f>'Nav2'!A3369</f>
        <v>L&amp;T Low Duration Fund - Direct Plan - Daily Dividend Option</v>
      </c>
    </row>
    <row r="3390" spans="13:13">
      <c r="M3390" t="str">
        <f>'Nav2'!A3370</f>
        <v>L&amp;T Low Duration Fund - Direct Plan - Growth Option</v>
      </c>
    </row>
    <row r="3391" spans="13:13">
      <c r="M3391" t="str">
        <f>'Nav2'!A3371</f>
        <v>L&amp;T Low Duration Fund - Direct Plan - Weekly Dividend Option</v>
      </c>
    </row>
    <row r="3392" spans="13:13">
      <c r="M3392" t="str">
        <f>'Nav2'!A3372</f>
        <v>L&amp;T Low Duration Fund - Growth Option</v>
      </c>
    </row>
    <row r="3393" spans="13:13">
      <c r="M3393" t="str">
        <f>'Nav2'!A3373</f>
        <v>L&amp;T Low Duration Fund - Institutional Plan - Growth Option</v>
      </c>
    </row>
    <row r="3394" spans="13:13">
      <c r="M3394" t="str">
        <f>'Nav2'!A3374</f>
        <v>L&amp;T Low Duration Fund - Institutional Plan - Weekly Dividend Option</v>
      </c>
    </row>
    <row r="3395" spans="13:13">
      <c r="M3395" t="str">
        <f>'Nav2'!A3375</f>
        <v>L&amp;T Low Duration Fund - Retail Plan - Growth Option</v>
      </c>
    </row>
    <row r="3396" spans="13:13">
      <c r="M3396" t="str">
        <f>'Nav2'!A3376</f>
        <v>L&amp;T Low Duration Fund - Retail Plan - Monthly Dividend Option</v>
      </c>
    </row>
    <row r="3397" spans="13:13">
      <c r="M3397" t="str">
        <f>'Nav2'!A3377</f>
        <v>L&amp;T Low Duration Fund - Retail Plan - Weekly Dividend Option</v>
      </c>
    </row>
    <row r="3398" spans="13:13">
      <c r="M3398" t="str">
        <f>'Nav2'!A3378</f>
        <v>L&amp;T Low Duration Fund - Weekly Dividend Option</v>
      </c>
    </row>
    <row r="3399" spans="13:13">
      <c r="M3399" t="str">
        <f>'Nav2'!A3379</f>
        <v>L&amp;T Mid Cap Fund-Direct Plan -Dividend Plan</v>
      </c>
    </row>
    <row r="3400" spans="13:13">
      <c r="M3400" t="str">
        <f>'Nav2'!A3380</f>
        <v>L&amp;T Mid Cap Fund-Direct Plan-Growth Plan</v>
      </c>
    </row>
    <row r="3401" spans="13:13">
      <c r="M3401" t="str">
        <f>'Nav2'!A3381</f>
        <v>L&amp;T Mid Cap Fund-Dividend</v>
      </c>
    </row>
    <row r="3402" spans="13:13">
      <c r="M3402" t="str">
        <f>'Nav2'!A3382</f>
        <v>L&amp;T Mid Cap Fund-Growth</v>
      </c>
    </row>
    <row r="3403" spans="13:13">
      <c r="M3403" t="str">
        <f>'Nav2'!A3383</f>
        <v>L&amp;T Mip Â€“ Wealth Builder Fund Â€“ Direct Plan-Growth Plan</v>
      </c>
    </row>
    <row r="3404" spans="13:13">
      <c r="M3404" t="str">
        <f>'Nav2'!A3384</f>
        <v>L&amp;T Mip Â€“ Wealth Builder Fund Â€“ Direct Plan-Monthly Dividend</v>
      </c>
    </row>
    <row r="3405" spans="13:13">
      <c r="M3405" t="str">
        <f>'Nav2'!A3385</f>
        <v>L&amp;T Mip Â€“ Wealth Builder Fund Â€“ Direct Plan-Quarterly Dividend</v>
      </c>
    </row>
    <row r="3406" spans="13:13">
      <c r="M3406" t="str">
        <f>'Nav2'!A3386</f>
        <v>L&amp;T Mip Â€“ Wealth Builder Fund Â€“ Growth Option</v>
      </c>
    </row>
    <row r="3407" spans="13:13">
      <c r="M3407" t="str">
        <f>'Nav2'!A3387</f>
        <v>L&amp;T Mip Â€“ Wealth Builder Fund Â€“ Monthly Dividend Payout</v>
      </c>
    </row>
    <row r="3408" spans="13:13">
      <c r="M3408" t="str">
        <f>'Nav2'!A3388</f>
        <v>L&amp;T Mip Â€“ Wealth Builder Fund Â€“ Quarterly Dividend Payout</v>
      </c>
    </row>
    <row r="3409" spans="13:13">
      <c r="M3409" t="str">
        <f>'Nav2'!A3389</f>
        <v>L&amp;T Monthly Income Plan - Growth Plan</v>
      </c>
    </row>
    <row r="3410" spans="13:13">
      <c r="M3410" t="str">
        <f>'Nav2'!A3390</f>
        <v>L&amp;T Monthly Income Plan -Direct Plan- Growth Plan</v>
      </c>
    </row>
    <row r="3411" spans="13:13">
      <c r="M3411" t="str">
        <f>'Nav2'!A3391</f>
        <v>L&amp;T Monthly Income Plan -Direct Plan-Quarterly Dividend</v>
      </c>
    </row>
    <row r="3412" spans="13:13">
      <c r="M3412" t="str">
        <f>'Nav2'!A3392</f>
        <v>L&amp;T Monthly Income Plan -Quarterly Dividend</v>
      </c>
    </row>
    <row r="3413" spans="13:13">
      <c r="M3413" t="str">
        <f>'Nav2'!A3393</f>
        <v>L&amp;T Monthly Income Plan-Direct Plan-Monthly Dividend</v>
      </c>
    </row>
    <row r="3414" spans="13:13">
      <c r="M3414" t="str">
        <f>'Nav2'!A3394</f>
        <v>L&amp;T Monthly Income Plan-Monthly Dividend</v>
      </c>
    </row>
    <row r="3415" spans="13:13">
      <c r="M3415" t="str">
        <f>'Nav2'!A3395</f>
        <v>L&amp;T Opportunities Fund- Dividend Payout</v>
      </c>
    </row>
    <row r="3416" spans="13:13">
      <c r="M3416" t="str">
        <f>'Nav2'!A3396</f>
        <v>L&amp;T Opportunities Fund-Cumulative</v>
      </c>
    </row>
    <row r="3417" spans="13:13">
      <c r="M3417" t="str">
        <f>'Nav2'!A3397</f>
        <v>L&amp;T Short Term Income Fund-Direct Plan-Dividend Option</v>
      </c>
    </row>
    <row r="3418" spans="13:13">
      <c r="M3418" t="str">
        <f>'Nav2'!A3398</f>
        <v>L&amp;T Short Term Income Fund-Direct Plan-Growth Option</v>
      </c>
    </row>
    <row r="3419" spans="13:13">
      <c r="M3419" t="str">
        <f>'Nav2'!A3399</f>
        <v>L&amp;T Short Term Income Fund-Dividend Option</v>
      </c>
    </row>
    <row r="3420" spans="13:13">
      <c r="M3420" t="str">
        <f>'Nav2'!A3400</f>
        <v>L&amp;T Short Term Income Fund-Growth Option</v>
      </c>
    </row>
    <row r="3421" spans="13:13">
      <c r="M3421" t="str">
        <f>'Nav2'!A3401</f>
        <v>L&amp;T Short Term Opportunities Fund - Bonus Option</v>
      </c>
    </row>
    <row r="3422" spans="13:13">
      <c r="M3422" t="str">
        <f>'Nav2'!A3402</f>
        <v>L&amp;T Short Term Opportunities Fund - Direct Plan - Quarterly Dividend</v>
      </c>
    </row>
    <row r="3423" spans="13:13">
      <c r="M3423" t="str">
        <f>'Nav2'!A3403</f>
        <v>L&amp;T Short Term Opportunities Fund - Growth Option</v>
      </c>
    </row>
    <row r="3424" spans="13:13">
      <c r="M3424" t="str">
        <f>'Nav2'!A3404</f>
        <v>L&amp;T Short Term Opportunities Fund - Monthly Dividend Option</v>
      </c>
    </row>
    <row r="3425" spans="13:13">
      <c r="M3425" t="str">
        <f>'Nav2'!A3405</f>
        <v>L&amp;T Short Term Opportunities Fund - Quarterly Dividend Option</v>
      </c>
    </row>
    <row r="3426" spans="13:13">
      <c r="M3426" t="str">
        <f>'Nav2'!A3406</f>
        <v>L&amp;T Short Term Opportunities Fund -Direct Plan -  Monthly Dividend Option</v>
      </c>
    </row>
    <row r="3427" spans="13:13">
      <c r="M3427" t="str">
        <f>'Nav2'!A3407</f>
        <v>L&amp;T Short Term Opportunities Fund -Direct Plan - Bonus Option</v>
      </c>
    </row>
    <row r="3428" spans="13:13">
      <c r="M3428" t="str">
        <f>'Nav2'!A3408</f>
        <v>L&amp;T Short Term Opportunities Fund -Direct Plan- Growth Option</v>
      </c>
    </row>
    <row r="3429" spans="13:13">
      <c r="M3429" t="str">
        <f>'Nav2'!A3409</f>
        <v>L&amp;T Tax Advantage Fund-Direct Paln-Dividend Option</v>
      </c>
    </row>
    <row r="3430" spans="13:13">
      <c r="M3430" t="str">
        <f>'Nav2'!A3410</f>
        <v>L&amp;T Tax Advantage Fund-Dividend Option</v>
      </c>
    </row>
    <row r="3431" spans="13:13">
      <c r="M3431" t="str">
        <f>'Nav2'!A3411</f>
        <v>L&amp;T Tax Saver Fund-Cumulative Option</v>
      </c>
    </row>
    <row r="3432" spans="13:13">
      <c r="M3432" t="str">
        <f>'Nav2'!A3412</f>
        <v>L&amp;T Tax Saver Fund-Dividend Option</v>
      </c>
    </row>
    <row r="3433" spans="13:13">
      <c r="M3433" t="str">
        <f>'Nav2'!A3413</f>
        <v>L&amp;T Triple Ace Bond Fund - Direct Plan -Growth Plan</v>
      </c>
    </row>
    <row r="3434" spans="13:13">
      <c r="M3434" t="str">
        <f>'Nav2'!A3414</f>
        <v>L&amp;T Triple Ace Bond Fund - Direct Plan -Semi Annual Dividend</v>
      </c>
    </row>
    <row r="3435" spans="13:13">
      <c r="M3435" t="str">
        <f>'Nav2'!A3415</f>
        <v>L&amp;T Triple Ace Bond Fund - Quarterly Dividend</v>
      </c>
    </row>
    <row r="3436" spans="13:13">
      <c r="M3436" t="str">
        <f>'Nav2'!A3416</f>
        <v>L&amp;T Triple Ace Bond Fund -Direct Plan- Quarterly Dividend</v>
      </c>
    </row>
    <row r="3437" spans="13:13">
      <c r="M3437" t="str">
        <f>'Nav2'!A3417</f>
        <v>L&amp;T Triple Ace Bond Fund -Regular Bonus</v>
      </c>
    </row>
    <row r="3438" spans="13:13">
      <c r="M3438" t="str">
        <f>'Nav2'!A3418</f>
        <v>L&amp;T Triple Ace Bond Fund -Semi Annual Dividend</v>
      </c>
    </row>
    <row r="3439" spans="13:13">
      <c r="M3439" t="str">
        <f>'Nav2'!A3419</f>
        <v>L&amp;T Triple Ace Bond Fund-Growth Plan</v>
      </c>
    </row>
    <row r="3440" spans="13:13">
      <c r="M3440" t="str">
        <f>'Nav2'!A3420</f>
        <v>L&amp;T Ultra Short Term Fund - Growth Plan</v>
      </c>
    </row>
    <row r="3441" spans="13:13">
      <c r="M3441" t="str">
        <f>'Nav2'!A3421</f>
        <v>L&amp;T Ultra Short Term Fund - Monthly Dividend</v>
      </c>
    </row>
    <row r="3442" spans="13:13">
      <c r="M3442" t="str">
        <f>'Nav2'!A3422</f>
        <v>L&amp;T Ultra Short Term Fund - Regular-Semi Annual Dividend</v>
      </c>
    </row>
    <row r="3443" spans="13:13">
      <c r="M3443" t="str">
        <f>'Nav2'!A3423</f>
        <v>L&amp;T Ultra Short Term Fund- Daily Dividend</v>
      </c>
    </row>
    <row r="3444" spans="13:13">
      <c r="M3444" t="str">
        <f>'Nav2'!A3424</f>
        <v>L&amp;T Ultra Short Term Fund- Direct Plan - Daily Dividend</v>
      </c>
    </row>
    <row r="3445" spans="13:13">
      <c r="M3445" t="str">
        <f>'Nav2'!A3425</f>
        <v>L&amp;T Ultra Short Term Fund- Direct Plan- Weekly Dividend</v>
      </c>
    </row>
    <row r="3446" spans="13:13">
      <c r="M3446" t="str">
        <f>'Nav2'!A3426</f>
        <v>L&amp;T Ultra Short Term Fund -Regular - Cumulative</v>
      </c>
    </row>
    <row r="3447" spans="13:13">
      <c r="M3447" t="str">
        <f>'Nav2'!A3427</f>
        <v>L&amp;T Ultra Short Term Fund- Regular- Daily Dividend Re-Investment Plan</v>
      </c>
    </row>
    <row r="3448" spans="13:13">
      <c r="M3448" t="str">
        <f>'Nav2'!A3428</f>
        <v>L&amp;T Ultra Short Term Fund-Direct Plan - Growth</v>
      </c>
    </row>
    <row r="3449" spans="13:13">
      <c r="M3449" t="str">
        <f>'Nav2'!A3429</f>
        <v>L&amp;T Ultra Short Term Fund-Direct Plan -Monthly Dividend</v>
      </c>
    </row>
    <row r="3450" spans="13:13">
      <c r="M3450" t="str">
        <f>'Nav2'!A3430</f>
        <v>L&amp;T Ultra Short Term Fund-Regular-Monthly Dividend</v>
      </c>
    </row>
    <row r="3451" spans="13:13">
      <c r="M3451" t="str">
        <f>'Nav2'!A3431</f>
        <v>L&amp;T Ultra Short Term Fund-Weekly Dividend</v>
      </c>
    </row>
    <row r="3452" spans="13:13">
      <c r="M3452" t="str">
        <f>'Nav2'!A3432</f>
        <v>Lic  Nomura Mf Index Fund-Sensex Advantage-Direct Plan Growth Option</v>
      </c>
    </row>
    <row r="3453" spans="13:13">
      <c r="M3453" t="str">
        <f>'Nav2'!A3433</f>
        <v>Lic  Nomura Mf Index Fund-Sensex Advantage-Growth</v>
      </c>
    </row>
    <row r="3454" spans="13:13">
      <c r="M3454" t="str">
        <f>'Nav2'!A3434</f>
        <v>Lic Nomura  Mf Equity Fund-Direct Plan Dividend Option</v>
      </c>
    </row>
    <row r="3455" spans="13:13">
      <c r="M3455" t="str">
        <f>'Nav2'!A3435</f>
        <v>Lic Nomura  Mf Equity Fund-Direct Plan Growth Option</v>
      </c>
    </row>
    <row r="3456" spans="13:13">
      <c r="M3456" t="str">
        <f>'Nav2'!A3436</f>
        <v>Lic Nomura  Mf Equity Fund-Dividend</v>
      </c>
    </row>
    <row r="3457" spans="13:13">
      <c r="M3457" t="str">
        <f>'Nav2'!A3437</f>
        <v>Lic Nomura  Mf Equity Fund-Growth</v>
      </c>
    </row>
    <row r="3458" spans="13:13">
      <c r="M3458" t="str">
        <f>'Nav2'!A3438</f>
        <v>Lic Nomura  Mf Income  Plus Fund - Daily Dividend Option</v>
      </c>
    </row>
    <row r="3459" spans="13:13">
      <c r="M3459" t="str">
        <f>'Nav2'!A3439</f>
        <v>Lic Nomura  Mf Income  Plus Fund - Direct Plan  Growth Option</v>
      </c>
    </row>
    <row r="3460" spans="13:13">
      <c r="M3460" t="str">
        <f>'Nav2'!A3440</f>
        <v>Lic Nomura  Mf Income  Plus Fund - Direct Plan Daily Dividend Option</v>
      </c>
    </row>
    <row r="3461" spans="13:13">
      <c r="M3461" t="str">
        <f>'Nav2'!A3441</f>
        <v>Lic Nomura  Mf Income  Plus Fund - Direct Plan Monthly Dividend Option</v>
      </c>
    </row>
    <row r="3462" spans="13:13">
      <c r="M3462" t="str">
        <f>'Nav2'!A3442</f>
        <v>Lic Nomura  Mf Income  Plus Fund - Direct Plan Weekly  Dividend Option</v>
      </c>
    </row>
    <row r="3463" spans="13:13">
      <c r="M3463" t="str">
        <f>'Nav2'!A3443</f>
        <v>Lic Nomura  Mf Index Fund-Nifty-Direct Plan Growth Option</v>
      </c>
    </row>
    <row r="3464" spans="13:13">
      <c r="M3464" t="str">
        <f>'Nav2'!A3444</f>
        <v>Lic Nomura  Mf Index Fund-Nifty-Growth</v>
      </c>
    </row>
    <row r="3465" spans="13:13">
      <c r="M3465" t="str">
        <f>'Nav2'!A3445</f>
        <v>Lic Nomura  Mf Ulis Direct Plan</v>
      </c>
    </row>
    <row r="3466" spans="13:13">
      <c r="M3466" t="str">
        <f>'Nav2'!A3446</f>
        <v>Lic Nomura  Mf Ulis Regular Plan</v>
      </c>
    </row>
    <row r="3467" spans="13:13">
      <c r="M3467" t="str">
        <f>'Nav2'!A3447</f>
        <v>Lic Nomura Mf Balanced Fund-Direct Plan Dividend Option</v>
      </c>
    </row>
    <row r="3468" spans="13:13">
      <c r="M3468" t="str">
        <f>'Nav2'!A3448</f>
        <v>Lic Nomura Mf Balanced Fund-Direct Plan Growth Option</v>
      </c>
    </row>
    <row r="3469" spans="13:13">
      <c r="M3469" t="str">
        <f>'Nav2'!A3449</f>
        <v>Lic Nomura Mf Balanced Fund-Growth</v>
      </c>
    </row>
    <row r="3470" spans="13:13">
      <c r="M3470" t="str">
        <f>'Nav2'!A3450</f>
        <v>Lic Nomura Mf Bond Fund-Direct Plan Dividend Option</v>
      </c>
    </row>
    <row r="3471" spans="13:13">
      <c r="M3471" t="str">
        <f>'Nav2'!A3451</f>
        <v>Lic Nomura Mf Bond Fund-Direct Plan Growth Option</v>
      </c>
    </row>
    <row r="3472" spans="13:13">
      <c r="M3472" t="str">
        <f>'Nav2'!A3452</f>
        <v>Lic Nomura Mf Bond Fund-Dividend</v>
      </c>
    </row>
    <row r="3473" spans="13:13">
      <c r="M3473" t="str">
        <f>'Nav2'!A3453</f>
        <v>Lic Nomura Mf Bond Fund-Growth</v>
      </c>
    </row>
    <row r="3474" spans="13:13">
      <c r="M3474" t="str">
        <f>'Nav2'!A3454</f>
        <v>Lic Nomura Mf Children Fund Direct Plan</v>
      </c>
    </row>
    <row r="3475" spans="13:13">
      <c r="M3475" t="str">
        <f>'Nav2'!A3455</f>
        <v>Lic Nomura Mf Children Fund Regular Plan</v>
      </c>
    </row>
    <row r="3476" spans="13:13">
      <c r="M3476" t="str">
        <f>'Nav2'!A3456</f>
        <v>Lic Nomura Mf Floater Mip - Direct Plan-Growth Option</v>
      </c>
    </row>
    <row r="3477" spans="13:13">
      <c r="M3477" t="str">
        <f>'Nav2'!A3457</f>
        <v>Lic Nomura Mf Floater Mip - Direct Plan-Monthly Option</v>
      </c>
    </row>
    <row r="3478" spans="13:13">
      <c r="M3478" t="str">
        <f>'Nav2'!A3458</f>
        <v>Lic Nomura Mf Floater Mip - Direct Plan-Quarterly Dividend Option</v>
      </c>
    </row>
    <row r="3479" spans="13:13">
      <c r="M3479" t="str">
        <f>'Nav2'!A3459</f>
        <v>Lic Nomura Mf Floater Mip - Direct Plan-Yearly Dividend Option</v>
      </c>
    </row>
    <row r="3480" spans="13:13">
      <c r="M3480" t="str">
        <f>'Nav2'!A3460</f>
        <v>Lic Nomura Mf Floater Mip - Growth</v>
      </c>
    </row>
    <row r="3481" spans="13:13">
      <c r="M3481" t="str">
        <f>'Nav2'!A3461</f>
        <v>Lic Nomura Mf Floater Mip - Monthly Dividend</v>
      </c>
    </row>
    <row r="3482" spans="13:13">
      <c r="M3482" t="str">
        <f>'Nav2'!A3462</f>
        <v>Lic Nomura Mf Floater Mip - Quarterly Dividend</v>
      </c>
    </row>
    <row r="3483" spans="13:13">
      <c r="M3483" t="str">
        <f>'Nav2'!A3463</f>
        <v>Lic Nomura Mf Floater Mip - Yearly Dividend</v>
      </c>
    </row>
    <row r="3484" spans="13:13">
      <c r="M3484" t="str">
        <f>'Nav2'!A3464</f>
        <v>Lic Nomura Mf Floating Rate Fund - Short Term Plan - Daily Dividend</v>
      </c>
    </row>
    <row r="3485" spans="13:13">
      <c r="M3485" t="str">
        <f>'Nav2'!A3465</f>
        <v>Lic Nomura Mf Floating Rate Fund - Short Term Plan - Direct Plan Daily Dividend Option</v>
      </c>
    </row>
    <row r="3486" spans="13:13">
      <c r="M3486" t="str">
        <f>'Nav2'!A3466</f>
        <v>Lic Nomura Mf Floating Rate Fund - Short Term Plan - Direct Plan Daily Weekly Option</v>
      </c>
    </row>
    <row r="3487" spans="13:13">
      <c r="M3487" t="str">
        <f>'Nav2'!A3467</f>
        <v>Lic Nomura Mf Floating Rate Fund - Short Term Plan - Direct Plan Growth Option</v>
      </c>
    </row>
    <row r="3488" spans="13:13">
      <c r="M3488" t="str">
        <f>'Nav2'!A3468</f>
        <v>Lic Nomura Mf Floating Rate Fund - Short Term Plan-Growth</v>
      </c>
    </row>
    <row r="3489" spans="13:13">
      <c r="M3489" t="str">
        <f>'Nav2'!A3469</f>
        <v>Lic Nomura Mf Floating Rate Fund - Short Term Plan-Weekly Dividend</v>
      </c>
    </row>
    <row r="3490" spans="13:13">
      <c r="M3490" t="str">
        <f>'Nav2'!A3470</f>
        <v>Lic Nomura Mf Govt Securities Fund-Direct Plan Growth Option</v>
      </c>
    </row>
    <row r="3491" spans="13:13">
      <c r="M3491" t="str">
        <f>'Nav2'!A3471</f>
        <v>Lic Nomura Mf Govt Securities Fund-Pf Plan (D)</v>
      </c>
    </row>
    <row r="3492" spans="13:13">
      <c r="M3492" t="str">
        <f>'Nav2'!A3472</f>
        <v>Lic Nomura Mf Govt Securities Fund-Pf Plan (G)</v>
      </c>
    </row>
    <row r="3493" spans="13:13">
      <c r="M3493" t="str">
        <f>'Nav2'!A3473</f>
        <v>Lic Nomura Mf Govt Securities Fund-Regular Direct Plan Dividend Option</v>
      </c>
    </row>
    <row r="3494" spans="13:13">
      <c r="M3494" t="str">
        <f>'Nav2'!A3474</f>
        <v>Lic Nomura Mf Govt Securities Fund-Regular Plan (D)</v>
      </c>
    </row>
    <row r="3495" spans="13:13">
      <c r="M3495" t="str">
        <f>'Nav2'!A3475</f>
        <v>Lic Nomura Mf Govt Securities Fund-Regular Plan (G)</v>
      </c>
    </row>
    <row r="3496" spans="13:13">
      <c r="M3496" t="str">
        <f>'Nav2'!A3476</f>
        <v>Lic Nomura Mf Growth Fund - Direct Plan Dividend Option</v>
      </c>
    </row>
    <row r="3497" spans="13:13">
      <c r="M3497" t="str">
        <f>'Nav2'!A3477</f>
        <v>Lic Nomura Mf Growth Fund - Direct Plan Growth Option</v>
      </c>
    </row>
    <row r="3498" spans="13:13">
      <c r="M3498" t="str">
        <f>'Nav2'!A3478</f>
        <v>Lic Nomura Mf Growth Fund - Dividend Option</v>
      </c>
    </row>
    <row r="3499" spans="13:13">
      <c r="M3499" t="str">
        <f>'Nav2'!A3479</f>
        <v>Lic Nomura Mf Growth Fund - Growth Option</v>
      </c>
    </row>
    <row r="3500" spans="13:13">
      <c r="M3500" t="str">
        <f>'Nav2'!A3480</f>
        <v>Lic Nomura Mf Income  Plus Fund - Growth Option</v>
      </c>
    </row>
    <row r="3501" spans="13:13">
      <c r="M3501" t="str">
        <f>'Nav2'!A3481</f>
        <v>Lic Nomura Mf Income  Plus Fund - Monthly Dividend Option</v>
      </c>
    </row>
    <row r="3502" spans="13:13">
      <c r="M3502" t="str">
        <f>'Nav2'!A3482</f>
        <v>Lic Nomura Mf Income Plus Fund - Weekly Dividend Option</v>
      </c>
    </row>
    <row r="3503" spans="13:13">
      <c r="M3503" t="str">
        <f>'Nav2'!A3483</f>
        <v>Lic Nomura Mf Index Fund-Nifty-Direct Plan Dividend Option</v>
      </c>
    </row>
    <row r="3504" spans="13:13">
      <c r="M3504" t="str">
        <f>'Nav2'!A3484</f>
        <v>Lic Nomura Mf Index Fund-Nifty-Dividend</v>
      </c>
    </row>
    <row r="3505" spans="13:13">
      <c r="M3505" t="str">
        <f>'Nav2'!A3485</f>
        <v>Lic Nomura Mf Index Fund-Sensex Advantage-Direct Plan Dividend Option</v>
      </c>
    </row>
    <row r="3506" spans="13:13">
      <c r="M3506" t="str">
        <f>'Nav2'!A3486</f>
        <v>Lic Nomura Mf Index Fund-Sensex Advantage-Dividend</v>
      </c>
    </row>
    <row r="3507" spans="13:13">
      <c r="M3507" t="str">
        <f>'Nav2'!A3487</f>
        <v>Lic Nomura Mf Index Fund-Sensex-Direct Plan Dividend Option</v>
      </c>
    </row>
    <row r="3508" spans="13:13">
      <c r="M3508" t="str">
        <f>'Nav2'!A3488</f>
        <v>Lic Nomura Mf Index Fund-Sensex-Direct Plan Growthoption</v>
      </c>
    </row>
    <row r="3509" spans="13:13">
      <c r="M3509" t="str">
        <f>'Nav2'!A3489</f>
        <v>Lic Nomura Mf Index Fund-Sensex-Dividend</v>
      </c>
    </row>
    <row r="3510" spans="13:13">
      <c r="M3510" t="str">
        <f>'Nav2'!A3490</f>
        <v>Lic Nomura Mf Index Fund-Sensex-Growth</v>
      </c>
    </row>
    <row r="3511" spans="13:13">
      <c r="M3511" t="str">
        <f>'Nav2'!A3491</f>
        <v>Lic Nomura Mf Infrastructure Fund - Direct Plan Dividend Option</v>
      </c>
    </row>
    <row r="3512" spans="13:13">
      <c r="M3512" t="str">
        <f>'Nav2'!A3492</f>
        <v>Lic Nomura Mf Infrastructure Fund - Direct Plan Growth Option</v>
      </c>
    </row>
    <row r="3513" spans="13:13">
      <c r="M3513" t="str">
        <f>'Nav2'!A3493</f>
        <v>Lic Nomura Mf Infrastructure Fund - Dividend Option</v>
      </c>
    </row>
    <row r="3514" spans="13:13">
      <c r="M3514" t="str">
        <f>'Nav2'!A3494</f>
        <v>Lic Nomura Mf Infrastructure Fund - Growth Option</v>
      </c>
    </row>
    <row r="3515" spans="13:13">
      <c r="M3515" t="str">
        <f>'Nav2'!A3495</f>
        <v>Lic Nomura Mf Liquid Fund-Direct Plan Dividend Option</v>
      </c>
    </row>
    <row r="3516" spans="13:13">
      <c r="M3516" t="str">
        <f>'Nav2'!A3496</f>
        <v>Lic Nomura Mf Liquid Fund-Direct Plan-Growth Option</v>
      </c>
    </row>
    <row r="3517" spans="13:13">
      <c r="M3517" t="str">
        <f>'Nav2'!A3497</f>
        <v>Lic Nomura Mf Liquid Fund-Dividend</v>
      </c>
    </row>
    <row r="3518" spans="13:13">
      <c r="M3518" t="str">
        <f>'Nav2'!A3498</f>
        <v>Lic Nomura Mf Liquid Fund-Growth</v>
      </c>
    </row>
    <row r="3519" spans="13:13">
      <c r="M3519" t="str">
        <f>'Nav2'!A3499</f>
        <v>Lic Nomura Mf Savings Plus Fund - Daily Dividned</v>
      </c>
    </row>
    <row r="3520" spans="13:13">
      <c r="M3520" t="str">
        <f>'Nav2'!A3500</f>
        <v>Lic Nomura Mf Savings Plus Fund - Direct Plan Daily Dividned Option</v>
      </c>
    </row>
    <row r="3521" spans="13:13">
      <c r="M3521" t="str">
        <f>'Nav2'!A3501</f>
        <v>Lic Nomura Mf Savings Plus Fund - Direct Plan Growth Option</v>
      </c>
    </row>
    <row r="3522" spans="13:13">
      <c r="M3522" t="str">
        <f>'Nav2'!A3502</f>
        <v>Lic Nomura Mf Savings Plus Fund - Direct Plan Monthly Dividned Option</v>
      </c>
    </row>
    <row r="3523" spans="13:13">
      <c r="M3523" t="str">
        <f>'Nav2'!A3503</f>
        <v>Lic Nomura Mf Savings Plus Fund - Direct Plan Weekly Dividned Option</v>
      </c>
    </row>
    <row r="3524" spans="13:13">
      <c r="M3524" t="str">
        <f>'Nav2'!A3504</f>
        <v>Lic Nomura Mf Savings Plus Fund - Growth Option</v>
      </c>
    </row>
    <row r="3525" spans="13:13">
      <c r="M3525" t="str">
        <f>'Nav2'!A3505</f>
        <v>Lic Nomura Mf Savings Plus Fund - Monthly Dividend Option</v>
      </c>
    </row>
    <row r="3526" spans="13:13">
      <c r="M3526" t="str">
        <f>'Nav2'!A3506</f>
        <v>Lic Nomura Mf Savings Plus Fund - Weekly Dividend</v>
      </c>
    </row>
    <row r="3527" spans="13:13">
      <c r="M3527" t="str">
        <f>'Nav2'!A3507</f>
        <v>Lic Nomura Mf Taxplan-Direct Plan Dividend Option</v>
      </c>
    </row>
    <row r="3528" spans="13:13">
      <c r="M3528" t="str">
        <f>'Nav2'!A3508</f>
        <v>Lic Nomura Mf Taxplan-Direct Plan Growth Option</v>
      </c>
    </row>
    <row r="3529" spans="13:13">
      <c r="M3529" t="str">
        <f>'Nav2'!A3509</f>
        <v>Lic Nomura Mf Taxplan-Dividend</v>
      </c>
    </row>
    <row r="3530" spans="13:13">
      <c r="M3530" t="str">
        <f>'Nav2'!A3510</f>
        <v>Lic Nomura Mf Taxplan-Growth</v>
      </c>
    </row>
    <row r="3531" spans="13:13">
      <c r="M3531" t="str">
        <f>'Nav2'!A3511</f>
        <v>Licmf Balanced Fund-Dividend</v>
      </c>
    </row>
    <row r="3532" spans="13:13">
      <c r="M3532" t="str">
        <f>'Nav2'!A3512</f>
        <v>Licmf Monthly Income Plan-Direct Plan Growth Option</v>
      </c>
    </row>
    <row r="3533" spans="13:13">
      <c r="M3533" t="str">
        <f>'Nav2'!A3513</f>
        <v>Licmf Monthly Income Plan-Direct Plan Monthly Option</v>
      </c>
    </row>
    <row r="3534" spans="13:13">
      <c r="M3534" t="str">
        <f>'Nav2'!A3514</f>
        <v>Licmf Monthly Income Plan-Direct Plan Quarterly Option</v>
      </c>
    </row>
    <row r="3535" spans="13:13">
      <c r="M3535" t="str">
        <f>'Nav2'!A3515</f>
        <v>Licmf Monthly Income Plan-Direct Plan Yearly Option</v>
      </c>
    </row>
    <row r="3536" spans="13:13">
      <c r="M3536" t="str">
        <f>'Nav2'!A3516</f>
        <v>Licmf Monthly Income Plan-Growth Option</v>
      </c>
    </row>
    <row r="3537" spans="13:13">
      <c r="M3537" t="str">
        <f>'Nav2'!A3517</f>
        <v>Licmf Monthly Income Plan-Monthly Option</v>
      </c>
    </row>
    <row r="3538" spans="13:13">
      <c r="M3538" t="str">
        <f>'Nav2'!A3518</f>
        <v>Licmf Monthly Income Plan-Quarterly Option</v>
      </c>
    </row>
    <row r="3539" spans="13:13">
      <c r="M3539" t="str">
        <f>'Nav2'!A3519</f>
        <v>Licmf Monthly Income Plan-Yearly Option</v>
      </c>
    </row>
    <row r="3540" spans="13:13">
      <c r="M3540" t="str">
        <f>'Nav2'!A3520</f>
        <v>Liquid Fund-Cash Plan-Inst Mthl - Direct</v>
      </c>
    </row>
    <row r="3541" spans="13:13">
      <c r="M3541" t="str">
        <f>'Nav2'!A3521</f>
        <v>Mirae Asset Cash Management Fund - Bonus</v>
      </c>
    </row>
    <row r="3542" spans="13:13">
      <c r="M3542" t="str">
        <f>'Nav2'!A3522</f>
        <v>Mirae Asset Cash Management Fund - Daily Dividend</v>
      </c>
    </row>
    <row r="3543" spans="13:13">
      <c r="M3543" t="str">
        <f>'Nav2'!A3523</f>
        <v>Mirae Asset Cash Management Fund - Direct Plan - Daily Dividend</v>
      </c>
    </row>
    <row r="3544" spans="13:13">
      <c r="M3544" t="str">
        <f>'Nav2'!A3524</f>
        <v>Mirae Asset Cash Management Fund - Direct Plan - Growth</v>
      </c>
    </row>
    <row r="3545" spans="13:13">
      <c r="M3545" t="str">
        <f>'Nav2'!A3525</f>
        <v>Mirae Asset Cash Management Fund - Direct Plan - Monthly Dividend</v>
      </c>
    </row>
    <row r="3546" spans="13:13">
      <c r="M3546" t="str">
        <f>'Nav2'!A3526</f>
        <v>Mirae Asset Cash Management Fund - Direct Plan - Weekly Dividend</v>
      </c>
    </row>
    <row r="3547" spans="13:13">
      <c r="M3547" t="str">
        <f>'Nav2'!A3527</f>
        <v>Mirae Asset Cash Management Fund - Growth</v>
      </c>
    </row>
    <row r="3548" spans="13:13">
      <c r="M3548" t="str">
        <f>'Nav2'!A3528</f>
        <v>Mirae Asset Cash Management Fund - Monthly Dividend</v>
      </c>
    </row>
    <row r="3549" spans="13:13">
      <c r="M3549" t="str">
        <f>'Nav2'!A3529</f>
        <v>Mirae Asset Cash Management Fund - Weekly Dividend</v>
      </c>
    </row>
    <row r="3550" spans="13:13">
      <c r="M3550" t="str">
        <f>'Nav2'!A3530</f>
        <v>Mirae Asset China Advantage Fund - Direct Plan - Dividend</v>
      </c>
    </row>
    <row r="3551" spans="13:13">
      <c r="M3551" t="str">
        <f>'Nav2'!A3531</f>
        <v>Mirae Asset China Advantage Fund - Direct Plan - Growth</v>
      </c>
    </row>
    <row r="3552" spans="13:13">
      <c r="M3552" t="str">
        <f>'Nav2'!A3532</f>
        <v>Mirae Asset China Advantage Fund - Regular Plan Dividend Option</v>
      </c>
    </row>
    <row r="3553" spans="13:13">
      <c r="M3553" t="str">
        <f>'Nav2'!A3533</f>
        <v>Mirae Asset China Advantage Fund - Regular Plan Growth Option</v>
      </c>
    </row>
    <row r="3554" spans="13:13">
      <c r="M3554" t="str">
        <f>'Nav2'!A3534</f>
        <v>Mirae Asset Emerging Bluechip Fund - Direct Plan - Dividend</v>
      </c>
    </row>
    <row r="3555" spans="13:13">
      <c r="M3555" t="str">
        <f>'Nav2'!A3535</f>
        <v>Mirae Asset Emerging Bluechip Fund - Direct Plan - Growth</v>
      </c>
    </row>
    <row r="3556" spans="13:13">
      <c r="M3556" t="str">
        <f>'Nav2'!A3536</f>
        <v>Mirae Asset Emerging Bluechip Fund - Regular Plan - Dividend Option</v>
      </c>
    </row>
    <row r="3557" spans="13:13">
      <c r="M3557" t="str">
        <f>'Nav2'!A3537</f>
        <v>Mirae Asset Emerging Bluechip Fund - Regular Plan - Growth Option</v>
      </c>
    </row>
    <row r="3558" spans="13:13">
      <c r="M3558" t="str">
        <f>'Nav2'!A3538</f>
        <v>Mirae Asset Gilt Fund Investment Plan - Bonus Plan</v>
      </c>
    </row>
    <row r="3559" spans="13:13">
      <c r="M3559" t="str">
        <f>'Nav2'!A3539</f>
        <v>Mirae Asset Gilt Fund Investment Plan - Institutional Dividend</v>
      </c>
    </row>
    <row r="3560" spans="13:13">
      <c r="M3560" t="str">
        <f>'Nav2'!A3540</f>
        <v>Mirae Asset Gilt Fund Investment Plan - Institutional Growth</v>
      </c>
    </row>
    <row r="3561" spans="13:13">
      <c r="M3561" t="str">
        <f>'Nav2'!A3541</f>
        <v>Mirae Asset Gilt Fund Investment Plan - Provident Fund Automatic Annual Reinvestment</v>
      </c>
    </row>
    <row r="3562" spans="13:13">
      <c r="M3562" t="str">
        <f>'Nav2'!A3542</f>
        <v>Mirae Asset Gilt Fund Investment Plan - Provident Fund Automatic Capital Appreciation Monthly</v>
      </c>
    </row>
    <row r="3563" spans="13:13">
      <c r="M3563" t="str">
        <f>'Nav2'!A3543</f>
        <v>Mirae Asset Gilt Fund Investment Plan - Provident Fund Automatic Capital Appreciation Quarterly</v>
      </c>
    </row>
    <row r="3564" spans="13:13">
      <c r="M3564" t="str">
        <f>'Nav2'!A3544</f>
        <v>Mirae Asset Gilt Fund Investment Plan - Provident Fund Defined Maturity Date</v>
      </c>
    </row>
    <row r="3565" spans="13:13">
      <c r="M3565" t="str">
        <f>'Nav2'!A3545</f>
        <v>Mirae Asset Gilt Fund Investment Plan - Regular Dividend</v>
      </c>
    </row>
    <row r="3566" spans="13:13">
      <c r="M3566" t="str">
        <f>'Nav2'!A3546</f>
        <v>Mirae Asset Gilt Fund Investment Plan - Regular Growth</v>
      </c>
    </row>
    <row r="3567" spans="13:13">
      <c r="M3567" t="str">
        <f>'Nav2'!A3547</f>
        <v>Mirae Asset Gilt Fund Savings Plan - Bonus Plan</v>
      </c>
    </row>
    <row r="3568" spans="13:13">
      <c r="M3568" t="str">
        <f>'Nav2'!A3548</f>
        <v>Mirae Asset Gilt Fund Savings Plan - Institutional Dividend</v>
      </c>
    </row>
    <row r="3569" spans="13:13">
      <c r="M3569" t="str">
        <f>'Nav2'!A3549</f>
        <v>Mirae Asset Gilt Fund Savings Plan - Institutional Growth</v>
      </c>
    </row>
    <row r="3570" spans="13:13">
      <c r="M3570" t="str">
        <f>'Nav2'!A3550</f>
        <v>Mirae Asset Gilt Fund Savings Plan - Provident Fund Automatic Capital Appreciation Half Yearly</v>
      </c>
    </row>
    <row r="3571" spans="13:13">
      <c r="M3571" t="str">
        <f>'Nav2'!A3551</f>
        <v>Mirae Asset Gilt Fund Savings Plan - Provident Fund Automatic Capital Appreciation Quarterly</v>
      </c>
    </row>
    <row r="3572" spans="13:13">
      <c r="M3572" t="str">
        <f>'Nav2'!A3552</f>
        <v>Mirae Asset Gilt Fund Savings Plan - Regular Dividend</v>
      </c>
    </row>
    <row r="3573" spans="13:13">
      <c r="M3573" t="str">
        <f>'Nav2'!A3553</f>
        <v>Mirae Asset Gilt Fund Savings Plan - Regular Growth</v>
      </c>
    </row>
    <row r="3574" spans="13:13">
      <c r="M3574" t="str">
        <f>'Nav2'!A3554</f>
        <v>Mirae Asset Global Commodity Stocks - Direct Plan - Dividend</v>
      </c>
    </row>
    <row r="3575" spans="13:13">
      <c r="M3575" t="str">
        <f>'Nav2'!A3555</f>
        <v>Mirae Asset Global Commodity Stocks - Direct Plan - Growth</v>
      </c>
    </row>
    <row r="3576" spans="13:13">
      <c r="M3576" t="str">
        <f>'Nav2'!A3556</f>
        <v>Mirae Asset Global Commodity Stocks - Dividend Option</v>
      </c>
    </row>
    <row r="3577" spans="13:13">
      <c r="M3577" t="str">
        <f>'Nav2'!A3557</f>
        <v>Mirae Asset Global Commodity Stocks - Growth Option</v>
      </c>
    </row>
    <row r="3578" spans="13:13">
      <c r="M3578" t="str">
        <f>'Nav2'!A3558</f>
        <v>Mirae Asset India Opportunities Fund - Direct Plan - Dividend</v>
      </c>
    </row>
    <row r="3579" spans="13:13">
      <c r="M3579" t="str">
        <f>'Nav2'!A3559</f>
        <v>Mirae Asset India Opportunities Fund - Direct Plan - Growth</v>
      </c>
    </row>
    <row r="3580" spans="13:13">
      <c r="M3580" t="str">
        <f>'Nav2'!A3560</f>
        <v>Mirae Asset India Opportunities Fund - Dividend Plan</v>
      </c>
    </row>
    <row r="3581" spans="13:13">
      <c r="M3581" t="str">
        <f>'Nav2'!A3561</f>
        <v>Mirae Asset India Opportunities Fund - Growth Plan</v>
      </c>
    </row>
    <row r="3582" spans="13:13">
      <c r="M3582" t="str">
        <f>'Nav2'!A3562</f>
        <v>Mirae Asset India Opportunities Fund -Institutional Option - Dividend Plan</v>
      </c>
    </row>
    <row r="3583" spans="13:13">
      <c r="M3583" t="str">
        <f>'Nav2'!A3563</f>
        <v>Mirae Asset India-China Consumption Fund - Direct Plan Â€“ Dividend</v>
      </c>
    </row>
    <row r="3584" spans="13:13">
      <c r="M3584" t="str">
        <f>'Nav2'!A3564</f>
        <v>Mirae Asset India-China Consumption Fund - Direct Plan Â€“ Growth</v>
      </c>
    </row>
    <row r="3585" spans="13:13">
      <c r="M3585" t="str">
        <f>'Nav2'!A3565</f>
        <v>Mirae Asset India-China Consumption Fund - Regular Plan Â€“ Dividend Option</v>
      </c>
    </row>
    <row r="3586" spans="13:13">
      <c r="M3586" t="str">
        <f>'Nav2'!A3566</f>
        <v>Mirae Asset India-China Consumption Fund Â€“ Regular Plan Â€“ Growth Option</v>
      </c>
    </row>
    <row r="3587" spans="13:13">
      <c r="M3587" t="str">
        <f>'Nav2'!A3567</f>
        <v>Mirae Asset Interval Fund Â€“ Quarterly Plan Â€“ Series Â€“ Ii Â€“ Institutional Dividend</v>
      </c>
    </row>
    <row r="3588" spans="13:13">
      <c r="M3588" t="str">
        <f>'Nav2'!A3568</f>
        <v>Mirae Asset Interval Fund Â€“ Quarterly Plan Â€“ Series Â€“ Ii Â€“ Institutional Growth</v>
      </c>
    </row>
    <row r="3589" spans="13:13">
      <c r="M3589" t="str">
        <f>'Nav2'!A3569</f>
        <v>Mirae Asset Interval Fund Â€“ Quarterly Plan Â€“ Series Â€“ Ii Â€“ Regular Dividend</v>
      </c>
    </row>
    <row r="3590" spans="13:13">
      <c r="M3590" t="str">
        <f>'Nav2'!A3570</f>
        <v>Mirae Asset Interval Fund Â€“ Quarterly Plan Â€“ Series Â€“ Ii Â€“ Regular Growth</v>
      </c>
    </row>
    <row r="3591" spans="13:13">
      <c r="M3591" t="str">
        <f>'Nav2'!A3571</f>
        <v>Mirae Asset Interval Fund Quarterly Plan Series I - Institutional Dividend</v>
      </c>
    </row>
    <row r="3592" spans="13:13">
      <c r="M3592" t="str">
        <f>'Nav2'!A3572</f>
        <v>Mirae Asset Interval Fund Quarterly Plan Series I - Institutional Growth</v>
      </c>
    </row>
    <row r="3593" spans="13:13">
      <c r="M3593" t="str">
        <f>'Nav2'!A3573</f>
        <v>Mirae Asset Interval Fund Quarterly Plan Series I - Regular Dividend</v>
      </c>
    </row>
    <row r="3594" spans="13:13">
      <c r="M3594" t="str">
        <f>'Nav2'!A3574</f>
        <v>Mirae Asset Interval Fund Quarterly Plan Series I - Regular Growth</v>
      </c>
    </row>
    <row r="3595" spans="13:13">
      <c r="M3595" t="str">
        <f>'Nav2'!A3575</f>
        <v>Mirae Asset Liquid Fund - Direct Plan - Growth</v>
      </c>
    </row>
    <row r="3596" spans="13:13">
      <c r="M3596" t="str">
        <f>'Nav2'!A3576</f>
        <v>Mirae Asset Liquid Fund- Institutional Plan - Daily Dividend</v>
      </c>
    </row>
    <row r="3597" spans="13:13">
      <c r="M3597" t="str">
        <f>'Nav2'!A3577</f>
        <v>Mirae Asset Liquid Fund- Institutional Plan - Growth</v>
      </c>
    </row>
    <row r="3598" spans="13:13">
      <c r="M3598" t="str">
        <f>'Nav2'!A3578</f>
        <v>Mirae Asset Liquid Fund- Institutional Plan - Monthly Dividend</v>
      </c>
    </row>
    <row r="3599" spans="13:13">
      <c r="M3599" t="str">
        <f>'Nav2'!A3579</f>
        <v>Mirae Asset Liquid Fund- Institutional Plan - Weekly Dividend</v>
      </c>
    </row>
    <row r="3600" spans="13:13">
      <c r="M3600" t="str">
        <f>'Nav2'!A3580</f>
        <v>Mirae Asset Liquid Fund- Regular Plan - Bonus</v>
      </c>
    </row>
    <row r="3601" spans="13:13">
      <c r="M3601" t="str">
        <f>'Nav2'!A3581</f>
        <v>Mirae Asset Liquid Fund- Regular Plan - Daily Dividend</v>
      </c>
    </row>
    <row r="3602" spans="13:13">
      <c r="M3602" t="str">
        <f>'Nav2'!A3582</f>
        <v>Mirae Asset Liquid Fund- Regular Plan - Growth</v>
      </c>
    </row>
    <row r="3603" spans="13:13">
      <c r="M3603" t="str">
        <f>'Nav2'!A3583</f>
        <v>Mirae Asset Liquid Fund- Regular Plan - Monthly Dividend</v>
      </c>
    </row>
    <row r="3604" spans="13:13">
      <c r="M3604" t="str">
        <f>'Nav2'!A3584</f>
        <v>Mirae Asset Liquid Fund- Regular Plan - Weekly Dividend</v>
      </c>
    </row>
    <row r="3605" spans="13:13">
      <c r="M3605" t="str">
        <f>'Nav2'!A3585</f>
        <v>Mirae Asset Liquid Fund- Super Institutional Plan - Daily Dividend</v>
      </c>
    </row>
    <row r="3606" spans="13:13">
      <c r="M3606" t="str">
        <f>'Nav2'!A3586</f>
        <v>Mirae Asset Liquid Fund- Super Institutional Plan - Growth</v>
      </c>
    </row>
    <row r="3607" spans="13:13">
      <c r="M3607" t="str">
        <f>'Nav2'!A3587</f>
        <v>Mirae Asset Liquid Fund- Super Institutional Plan - Weekly Dividend</v>
      </c>
    </row>
    <row r="3608" spans="13:13">
      <c r="M3608" t="str">
        <f>'Nav2'!A3588</f>
        <v>Mirae Asset Short Term Bond Fund - Direct Plan - Growth</v>
      </c>
    </row>
    <row r="3609" spans="13:13">
      <c r="M3609" t="str">
        <f>'Nav2'!A3589</f>
        <v>Mirae Asset Short Term Bond Fund - Direct Plan - Monthly Dividend</v>
      </c>
    </row>
    <row r="3610" spans="13:13">
      <c r="M3610" t="str">
        <f>'Nav2'!A3590</f>
        <v>Mirae Asset Short Term Bond Fund - Direct Plan - Quarterly Dividend</v>
      </c>
    </row>
    <row r="3611" spans="13:13">
      <c r="M3611" t="str">
        <f>'Nav2'!A3591</f>
        <v>Mirae Asset Short Term Bond Fund - Direct Plan - Weekly Dividend</v>
      </c>
    </row>
    <row r="3612" spans="13:13">
      <c r="M3612" t="str">
        <f>'Nav2'!A3592</f>
        <v>Mirae Asset Short Term Bond Fund - Institutional - Dividend Transfer Option</v>
      </c>
    </row>
    <row r="3613" spans="13:13">
      <c r="M3613" t="str">
        <f>'Nav2'!A3593</f>
        <v>Mirae Asset Short Term Bond Fund - Institutional - Growth Option</v>
      </c>
    </row>
    <row r="3614" spans="13:13">
      <c r="M3614" t="str">
        <f>'Nav2'!A3594</f>
        <v>Mirae Asset Short Term Bond Fund - Institutional - Weekly Dividend Reinvestment Option</v>
      </c>
    </row>
    <row r="3615" spans="13:13">
      <c r="M3615" t="str">
        <f>'Nav2'!A3595</f>
        <v>Mirae Asset Short Term Bond Fund - Regular - Fortnightly Dividend Reinvestment Option</v>
      </c>
    </row>
    <row r="3616" spans="13:13">
      <c r="M3616" t="str">
        <f>'Nav2'!A3596</f>
        <v>Mirae Asset Short Term Bond Fund - Regular - Growth Option</v>
      </c>
    </row>
    <row r="3617" spans="13:13">
      <c r="M3617" t="str">
        <f>'Nav2'!A3597</f>
        <v>Mirae Asset Short Term Bond Fund - Regular - Mly Dividend Option</v>
      </c>
    </row>
    <row r="3618" spans="13:13">
      <c r="M3618" t="str">
        <f>'Nav2'!A3598</f>
        <v>Mirae Asset Short Term Bond Fund - Regular - Quarterly Dividend Reinvestment Option</v>
      </c>
    </row>
    <row r="3619" spans="13:13">
      <c r="M3619" t="str">
        <f>'Nav2'!A3599</f>
        <v>Mirae Asset Short Term Bond Fund - Regular - Weekly Dividend Reinvestment Option</v>
      </c>
    </row>
    <row r="3620" spans="13:13">
      <c r="M3620" t="str">
        <f>'Nav2'!A3600</f>
        <v>Mirae Asset Ultra Short Term Bond Fund - Direct Plan - Growth</v>
      </c>
    </row>
    <row r="3621" spans="13:13">
      <c r="M3621" t="str">
        <f>'Nav2'!A3601</f>
        <v>Mirae Asset Ultra Short Term Bond Fund - Direct Plan - Monthly Dividend</v>
      </c>
    </row>
    <row r="3622" spans="13:13">
      <c r="M3622" t="str">
        <f>'Nav2'!A3602</f>
        <v>Mirae Asset Ultra Short Term Bond Fund - Direct Plan - Quarterly Dividend</v>
      </c>
    </row>
    <row r="3623" spans="13:13">
      <c r="M3623" t="str">
        <f>'Nav2'!A3603</f>
        <v>Mirae Asset Ultra Short Term Bond Fund - Direct Plan - Weekly Dividend</v>
      </c>
    </row>
    <row r="3624" spans="13:13">
      <c r="M3624" t="str">
        <f>'Nav2'!A3604</f>
        <v>Mirae Asset Ultra Short Term Bond Fund-Institutional Plan- Daily Dividend</v>
      </c>
    </row>
    <row r="3625" spans="13:13">
      <c r="M3625" t="str">
        <f>'Nav2'!A3605</f>
        <v>Mirae Asset Ultra Short Term Bond Fund-Institutional Plan- Growth</v>
      </c>
    </row>
    <row r="3626" spans="13:13">
      <c r="M3626" t="str">
        <f>'Nav2'!A3606</f>
        <v>Mirae Asset Ultra Short Term Bond Fund-Institutional Plan- Monthly Dividend</v>
      </c>
    </row>
    <row r="3627" spans="13:13">
      <c r="M3627" t="str">
        <f>'Nav2'!A3607</f>
        <v>Mirae Asset Ultra Short Term Bond Fund-Institutional Plan- Quarterly Dividend</v>
      </c>
    </row>
    <row r="3628" spans="13:13">
      <c r="M3628" t="str">
        <f>'Nav2'!A3608</f>
        <v>Mirae Asset Ultra Short Term Bond Fund-Institutional Plan- Weekly Dividend</v>
      </c>
    </row>
    <row r="3629" spans="13:13">
      <c r="M3629" t="str">
        <f>'Nav2'!A3609</f>
        <v>Mirae Asset Ultra Short Term Bond Fund-Regular Plan- Bonus</v>
      </c>
    </row>
    <row r="3630" spans="13:13">
      <c r="M3630" t="str">
        <f>'Nav2'!A3610</f>
        <v>Mirae Asset Ultra Short Term Bond Fund-Regular Plan- Daily Dividend</v>
      </c>
    </row>
    <row r="3631" spans="13:13">
      <c r="M3631" t="str">
        <f>'Nav2'!A3611</f>
        <v>Mirae Asset Ultra Short Term Bond Fund-Regular Plan- Growth</v>
      </c>
    </row>
    <row r="3632" spans="13:13">
      <c r="M3632" t="str">
        <f>'Nav2'!A3612</f>
        <v>Mirae Asset Ultra Short Term Bond Fund-Regular Plan- Monthly Dividend</v>
      </c>
    </row>
    <row r="3633" spans="13:13">
      <c r="M3633" t="str">
        <f>'Nav2'!A3613</f>
        <v>Mirae Asset Ultra Short Term Bond Fund-Regular Plan- Quarterly Dividend</v>
      </c>
    </row>
    <row r="3634" spans="13:13">
      <c r="M3634" t="str">
        <f>'Nav2'!A3614</f>
        <v>Mirae Asset Ultra Short Term Bond Fund-Regular Plan- Weekly Dividend</v>
      </c>
    </row>
    <row r="3635" spans="13:13">
      <c r="M3635" t="str">
        <f>'Nav2'!A3615</f>
        <v>Mirae Asset Ultra Short Term Bond Fund-Super Institutional Plan- Daily Dividend</v>
      </c>
    </row>
    <row r="3636" spans="13:13">
      <c r="M3636" t="str">
        <f>'Nav2'!A3616</f>
        <v>Mirae Asset Ultra Short Term Bond Fund-Super Institutional Plan- Growth</v>
      </c>
    </row>
    <row r="3637" spans="13:13">
      <c r="M3637" t="str">
        <f>'Nav2'!A3617</f>
        <v>Mirae Asset Ultra Short Term Bond Fund-Super Institutional Plan- Monthly Dividend</v>
      </c>
    </row>
    <row r="3638" spans="13:13">
      <c r="M3638" t="str">
        <f>'Nav2'!A3618</f>
        <v>Mirae Asset Ultra Short Term Bond Fund-Super Institutional Plan- Weekly Dividend</v>
      </c>
    </row>
    <row r="3639" spans="13:13">
      <c r="M3639" t="str">
        <f>'Nav2'!A3619</f>
        <v>Morgan Stanley A.C.E. Fund- Regular Dividend Plan</v>
      </c>
    </row>
    <row r="3640" spans="13:13">
      <c r="M3640" t="str">
        <f>'Nav2'!A3620</f>
        <v>Morgan Stanley A.C.E. Fund- Regular Growth Plan</v>
      </c>
    </row>
    <row r="3641" spans="13:13">
      <c r="M3641" t="str">
        <f>'Nav2'!A3621</f>
        <v>Morgan Stanley A.C.E. Fund-Direct Dividend Plan</v>
      </c>
    </row>
    <row r="3642" spans="13:13">
      <c r="M3642" t="str">
        <f>'Nav2'!A3622</f>
        <v>Morgan Stanley A.C.E. Fund-Direct Growth Plan</v>
      </c>
    </row>
    <row r="3643" spans="13:13">
      <c r="M3643" t="str">
        <f>'Nav2'!A3623</f>
        <v>Morgan Stanley Active Bond Fund - Direct Growth Plan</v>
      </c>
    </row>
    <row r="3644" spans="13:13">
      <c r="M3644" t="str">
        <f>'Nav2'!A3624</f>
        <v>Morgan Stanley Active Bond Fund- Regular- Dividend- Quarterly</v>
      </c>
    </row>
    <row r="3645" spans="13:13">
      <c r="M3645" t="str">
        <f>'Nav2'!A3625</f>
        <v>Morgan Stanley Active Bond Fund- Regular Growth Plan</v>
      </c>
    </row>
    <row r="3646" spans="13:13">
      <c r="M3646" t="str">
        <f>'Nav2'!A3626</f>
        <v>Morgan Stanley Active Bond Fund-Direct Dividend Quarterly</v>
      </c>
    </row>
    <row r="3647" spans="13:13">
      <c r="M3647" t="str">
        <f>'Nav2'!A3627</f>
        <v>Morgan Stanley Gilt Fund - Direct Growth</v>
      </c>
    </row>
    <row r="3648" spans="13:13">
      <c r="M3648" t="str">
        <f>'Nav2'!A3628</f>
        <v>Morgan Stanley Gilt Fund - Direct Quarterly Dividend</v>
      </c>
    </row>
    <row r="3649" spans="13:13">
      <c r="M3649" t="str">
        <f>'Nav2'!A3629</f>
        <v>Morgan Stanley Gilt Fund - Regular Growth</v>
      </c>
    </row>
    <row r="3650" spans="13:13">
      <c r="M3650" t="str">
        <f>'Nav2'!A3630</f>
        <v>Morgan Stanley Gilt Fund - Regular Quarterly Dividend</v>
      </c>
    </row>
    <row r="3651" spans="13:13">
      <c r="M3651" t="str">
        <f>'Nav2'!A3631</f>
        <v>Morgan Stanley Growth Fund -  Direct Dividend Plan</v>
      </c>
    </row>
    <row r="3652" spans="13:13">
      <c r="M3652" t="str">
        <f>'Nav2'!A3632</f>
        <v>Morgan Stanley Growth Fund - Direct Growth Plan</v>
      </c>
    </row>
    <row r="3653" spans="13:13">
      <c r="M3653" t="str">
        <f>'Nav2'!A3633</f>
        <v>Morgan Stanley Growth Fund- Regular Dividend Plan</v>
      </c>
    </row>
    <row r="3654" spans="13:13">
      <c r="M3654" t="str">
        <f>'Nav2'!A3634</f>
        <v>Morgan Stanley Growth Fund- Regular Growth Plan</v>
      </c>
    </row>
    <row r="3655" spans="13:13">
      <c r="M3655" t="str">
        <f>'Nav2'!A3635</f>
        <v>Morgan Stanley Liquid Fund - Direct Daily Dividend</v>
      </c>
    </row>
    <row r="3656" spans="13:13">
      <c r="M3656" t="str">
        <f>'Nav2'!A3636</f>
        <v>Morgan Stanley Liquid Fund - Direct Growth Plan</v>
      </c>
    </row>
    <row r="3657" spans="13:13">
      <c r="M3657" t="str">
        <f>'Nav2'!A3637</f>
        <v>Morgan Stanley Liquid Fund - Direct Monthly Dividend</v>
      </c>
    </row>
    <row r="3658" spans="13:13">
      <c r="M3658" t="str">
        <f>'Nav2'!A3638</f>
        <v>Morgan Stanley Liquid Fund - Direct Weekly Dividend</v>
      </c>
    </row>
    <row r="3659" spans="13:13">
      <c r="M3659" t="str">
        <f>'Nav2'!A3639</f>
        <v>Morgan Stanley Multi Asset Fund- Plan A - Direct Growth Plan</v>
      </c>
    </row>
    <row r="3660" spans="13:13">
      <c r="M3660" t="str">
        <f>'Nav2'!A3640</f>
        <v>Morgan Stanley Multi Asset Fund- Plan A - Direct Monthly Dividend</v>
      </c>
    </row>
    <row r="3661" spans="13:13">
      <c r="M3661" t="str">
        <f>'Nav2'!A3641</f>
        <v>Morgan Stanley Multi Asset Fund- Plan A - Direct Quarterly Dividend</v>
      </c>
    </row>
    <row r="3662" spans="13:13">
      <c r="M3662" t="str">
        <f>'Nav2'!A3642</f>
        <v>Morgan Stanley Multi Asset Fund- Plan A- Regular- Growth</v>
      </c>
    </row>
    <row r="3663" spans="13:13">
      <c r="M3663" t="str">
        <f>'Nav2'!A3643</f>
        <v>Morgan Stanley Multi Asset Fund Plan A- Regular- Monthly Dividend</v>
      </c>
    </row>
    <row r="3664" spans="13:13">
      <c r="M3664" t="str">
        <f>'Nav2'!A3644</f>
        <v>Morgan Stanley Multi Asset Fund Plan A- Regular Qtr Dividend</v>
      </c>
    </row>
    <row r="3665" spans="13:13">
      <c r="M3665" t="str">
        <f>'Nav2'!A3645</f>
        <v>Morgan Stanley Multi Asset Fund- Plan B - Direct Growth Plan</v>
      </c>
    </row>
    <row r="3666" spans="13:13">
      <c r="M3666" t="str">
        <f>'Nav2'!A3646</f>
        <v>Morgan Stanley Multi Asset Fund- Plan B - Direct Monthly Dividend</v>
      </c>
    </row>
    <row r="3667" spans="13:13">
      <c r="M3667" t="str">
        <f>'Nav2'!A3647</f>
        <v>Morgan Stanley Multi Asset Fund- Plan B - Direct Quarterly Dividend</v>
      </c>
    </row>
    <row r="3668" spans="13:13">
      <c r="M3668" t="str">
        <f>'Nav2'!A3648</f>
        <v>Morgan Stanley Multi Asset Fund- Plan B- Regular Growth</v>
      </c>
    </row>
    <row r="3669" spans="13:13">
      <c r="M3669" t="str">
        <f>'Nav2'!A3649</f>
        <v>Morgan Stanley Multi Asset Fund Plan B- Regular Monthly Dividend</v>
      </c>
    </row>
    <row r="3670" spans="13:13">
      <c r="M3670" t="str">
        <f>'Nav2'!A3650</f>
        <v>Morgan Stanley Multi Asset Fund Plan B- Regular- Qtr Dividend</v>
      </c>
    </row>
    <row r="3671" spans="13:13">
      <c r="M3671" t="str">
        <f>'Nav2'!A3651</f>
        <v>Morgan Stanley Short Term Bond Fund - Direct Growth</v>
      </c>
    </row>
    <row r="3672" spans="13:13">
      <c r="M3672" t="str">
        <f>'Nav2'!A3652</f>
        <v>Morgan Stanley Short Term Bond Fund - Direct Monthly Dividend</v>
      </c>
    </row>
    <row r="3673" spans="13:13">
      <c r="M3673" t="str">
        <f>'Nav2'!A3653</f>
        <v>Morgan Stanley Short Term Bond Fund - Direct Weekly Dividend</v>
      </c>
    </row>
    <row r="3674" spans="13:13">
      <c r="M3674" t="str">
        <f>'Nav2'!A3654</f>
        <v>Morgan Stanley Short Term Bond Fund- Institutional Plus- Dividend- Monthly</v>
      </c>
    </row>
    <row r="3675" spans="13:13">
      <c r="M3675" t="str">
        <f>'Nav2'!A3655</f>
        <v>Morgan Stanley Short Term Bond Fund- Institutional Plus- Dividend- Weekly</v>
      </c>
    </row>
    <row r="3676" spans="13:13">
      <c r="M3676" t="str">
        <f>'Nav2'!A3656</f>
        <v>Morgan Stanley Short Term Bond Fund- Institutional Plus- Growth</v>
      </c>
    </row>
    <row r="3677" spans="13:13">
      <c r="M3677" t="str">
        <f>'Nav2'!A3657</f>
        <v>Morgan Stanley Short Term Bond Fund- Regular- Dividend Monthly</v>
      </c>
    </row>
    <row r="3678" spans="13:13">
      <c r="M3678" t="str">
        <f>'Nav2'!A3658</f>
        <v>Morgan Stanley Short Term Bond Fund- Regular- Dividend- Weekly</v>
      </c>
    </row>
    <row r="3679" spans="13:13">
      <c r="M3679" t="str">
        <f>'Nav2'!A3659</f>
        <v>Morgan Stanley Short Term Bond Fund- Regular- Growth</v>
      </c>
    </row>
    <row r="3680" spans="13:13">
      <c r="M3680" t="str">
        <f>'Nav2'!A3660</f>
        <v>Morgan Stanley Ultra Short Term Fund - Regular Growth</v>
      </c>
    </row>
    <row r="3681" spans="13:13">
      <c r="M3681" t="str">
        <f>'Nav2'!A3661</f>
        <v>Morgan Stanley Ultra Short Term Fund-Direct Growth</v>
      </c>
    </row>
    <row r="3682" spans="13:13">
      <c r="M3682" t="str">
        <f>'Nav2'!A3662</f>
        <v>Morgan Stanley Ultra Short Term Fund-Direct Monthly Dividend</v>
      </c>
    </row>
    <row r="3683" spans="13:13">
      <c r="M3683" t="str">
        <f>'Nav2'!A3663</f>
        <v>Morgan Stanley Ultra Short Term Fund-Direct Weekly Dividend</v>
      </c>
    </row>
    <row r="3684" spans="13:13">
      <c r="M3684" t="str">
        <f>'Nav2'!A3664</f>
        <v>Morgan Stanley Ultra Short Term Fund-Direct-Daily Dividend</v>
      </c>
    </row>
    <row r="3685" spans="13:13">
      <c r="M3685" t="str">
        <f>'Nav2'!A3665</f>
        <v>Morgan Stanley Ultra Short Term Fund-Regular Daily Dividend</v>
      </c>
    </row>
    <row r="3686" spans="13:13">
      <c r="M3686" t="str">
        <f>'Nav2'!A3666</f>
        <v>Morgan Stanley Ultra Short Term Fund-Regular Monthly Dividend</v>
      </c>
    </row>
    <row r="3687" spans="13:13">
      <c r="M3687" t="str">
        <f>'Nav2'!A3667</f>
        <v>Morgan Stanley Ultra Short Term Fund-Regular Weekly Dividend</v>
      </c>
    </row>
    <row r="3688" spans="13:13">
      <c r="M3688" t="str">
        <f>'Nav2'!A3668</f>
        <v>Most 10 Year Gilt Fund - Dividend</v>
      </c>
    </row>
    <row r="3689" spans="13:13">
      <c r="M3689" t="str">
        <f>'Nav2'!A3669</f>
        <v>Most 10 Year Gilt Fund - Growth</v>
      </c>
    </row>
    <row r="3690" spans="13:13">
      <c r="M3690" t="str">
        <f>'Nav2'!A3670</f>
        <v>Most 10 Year Gilt Fund Â€“ Direct Plan - Dividend</v>
      </c>
    </row>
    <row r="3691" spans="13:13">
      <c r="M3691" t="str">
        <f>'Nav2'!A3671</f>
        <v>Most 10 Year Gilt Fund Â€“ Direct Plan - Growth</v>
      </c>
    </row>
    <row r="3692" spans="13:13">
      <c r="M3692" t="str">
        <f>'Nav2'!A3672</f>
        <v>Most Focused 25 Fund- Direct Plan Dividend Option</v>
      </c>
    </row>
    <row r="3693" spans="13:13">
      <c r="M3693" t="str">
        <f>'Nav2'!A3673</f>
        <v>Most Focused 25 Fund- Direct Plan Growth Option</v>
      </c>
    </row>
    <row r="3694" spans="13:13">
      <c r="M3694" t="str">
        <f>'Nav2'!A3674</f>
        <v>Most Focused 25 Fund- Regular Plan Dividend Option</v>
      </c>
    </row>
    <row r="3695" spans="13:13">
      <c r="M3695" t="str">
        <f>'Nav2'!A3675</f>
        <v>Most Focused 25 Fund- Regular Plan Growth Option</v>
      </c>
    </row>
    <row r="3696" spans="13:13">
      <c r="M3696" t="str">
        <f>'Nav2'!A3676</f>
        <v>Most Shares M100</v>
      </c>
    </row>
    <row r="3697" spans="13:13">
      <c r="M3697" t="str">
        <f>'Nav2'!A3677</f>
        <v>Most Shares M50</v>
      </c>
    </row>
    <row r="3698" spans="13:13">
      <c r="M3698" t="str">
        <f>'Nav2'!A3678</f>
        <v>Most Ultra Short Term Bond Fund-Direct Plan- Growth</v>
      </c>
    </row>
    <row r="3699" spans="13:13">
      <c r="M3699" t="str">
        <f>'Nav2'!A3679</f>
        <v>Most Ultra Short Term Bond Fund-Direct Plan-Daily Dividend Option</v>
      </c>
    </row>
    <row r="3700" spans="13:13">
      <c r="M3700" t="str">
        <f>'Nav2'!A3680</f>
        <v>Most Ultra Short Term Bond Fund-Direct Plan-Monthly Dividend Option</v>
      </c>
    </row>
    <row r="3701" spans="13:13">
      <c r="M3701" t="str">
        <f>'Nav2'!A3681</f>
        <v>Most Ultra Short Term Bond Fund-Regular Plan- Growth</v>
      </c>
    </row>
    <row r="3702" spans="13:13">
      <c r="M3702" t="str">
        <f>'Nav2'!A3682</f>
        <v>Most Ultra Short Term Bond Fund-Regular Plan-Daily Dividend Option</v>
      </c>
    </row>
    <row r="3703" spans="13:13">
      <c r="M3703" t="str">
        <f>'Nav2'!A3683</f>
        <v>Most Ultra Short Term Bond Fund-Regular Plan-Monthly Dividend Payout</v>
      </c>
    </row>
    <row r="3704" spans="13:13">
      <c r="M3704" t="str">
        <f>'Nav2'!A3684</f>
        <v>Most Ultra Short Term Bond Fund-Regular Plan-Quarterly Dividend Payout</v>
      </c>
    </row>
    <row r="3705" spans="13:13">
      <c r="M3705" t="str">
        <f>'Nav2'!A3685</f>
        <v>Most Ultra Short Term Bond Fund-Regular Plan-Weekly Dividend Option</v>
      </c>
    </row>
    <row r="3706" spans="13:13">
      <c r="M3706" t="str">
        <f>'Nav2'!A3686</f>
        <v>Motilal Oswal Most Shares Gold Etf (Most Gold Shares)</v>
      </c>
    </row>
    <row r="3707" spans="13:13">
      <c r="M3707" t="str">
        <f>'Nav2'!A3687</f>
        <v>Motilal Oswal Most Shares Nasdaq-100 Etf (Most Shares Nasdaq 100)</v>
      </c>
    </row>
    <row r="3708" spans="13:13">
      <c r="M3708" t="str">
        <f>'Nav2'!A3688</f>
        <v>Ms Liquid Fund - Regular- Growth</v>
      </c>
    </row>
    <row r="3709" spans="13:13">
      <c r="M3709" t="str">
        <f>'Nav2'!A3689</f>
        <v>Ms Liquid Fund - Regular- Weekly Dividend Plan</v>
      </c>
    </row>
    <row r="3710" spans="13:13">
      <c r="M3710" t="str">
        <f>'Nav2'!A3690</f>
        <v>Ms Liquid Fund- Regular Daily Dividend Plan</v>
      </c>
    </row>
    <row r="3711" spans="13:13">
      <c r="M3711" t="str">
        <f>'Nav2'!A3691</f>
        <v>Ms Liquid Fund- Regular Monthly Dividend Plan</v>
      </c>
    </row>
    <row r="3712" spans="13:13">
      <c r="M3712" t="str">
        <f>'Nav2'!A3692</f>
        <v>Oi Axa Tax Advantage Fund-Direct Plan- Growth</v>
      </c>
    </row>
    <row r="3713" spans="13:13">
      <c r="M3713" t="str">
        <f>'Nav2'!A3693</f>
        <v>Old-Sbi Magnum Income Fund - F R P - Long Term - Inst. (G)</v>
      </c>
    </row>
    <row r="3714" spans="13:13">
      <c r="M3714" t="str">
        <f>'Nav2'!A3694</f>
        <v>Peerless Equity Fund - Dividend Option</v>
      </c>
    </row>
    <row r="3715" spans="13:13">
      <c r="M3715" t="str">
        <f>'Nav2'!A3695</f>
        <v>Peerless Equity Fund - Growth Option</v>
      </c>
    </row>
    <row r="3716" spans="13:13">
      <c r="M3716" t="str">
        <f>'Nav2'!A3696</f>
        <v>Peerless Equity Fund-Direct Plan-Dividend Option</v>
      </c>
    </row>
    <row r="3717" spans="13:13">
      <c r="M3717" t="str">
        <f>'Nav2'!A3697</f>
        <v>Peerless Equity Fund-Direct Plan-Growth Option</v>
      </c>
    </row>
    <row r="3718" spans="13:13">
      <c r="M3718" t="str">
        <f>'Nav2'!A3698</f>
        <v>Peerless Flexible Income Fund - Quarterly Dividend</v>
      </c>
    </row>
    <row r="3719" spans="13:13">
      <c r="M3719" t="str">
        <f>'Nav2'!A3699</f>
        <v>Peerless Flexible Income Fund Monthly Dividend</v>
      </c>
    </row>
    <row r="3720" spans="13:13">
      <c r="M3720" t="str">
        <f>'Nav2'!A3700</f>
        <v>Peerless Flexible Income Fund-Direct Plan-Growth Option</v>
      </c>
    </row>
    <row r="3721" spans="13:13">
      <c r="M3721" t="str">
        <f>'Nav2'!A3701</f>
        <v>Peerless Flexible Income Fund-Direct Plan-Monthly Dividend Option</v>
      </c>
    </row>
    <row r="3722" spans="13:13">
      <c r="M3722" t="str">
        <f>'Nav2'!A3702</f>
        <v>Peerless Flexible Income Fund-Direct Plan-Quarterly Dividend Option</v>
      </c>
    </row>
    <row r="3723" spans="13:13">
      <c r="M3723" t="str">
        <f>'Nav2'!A3703</f>
        <v>Peerless Flexible Income Fund-Growth</v>
      </c>
    </row>
    <row r="3724" spans="13:13">
      <c r="M3724" t="str">
        <f>'Nav2'!A3704</f>
        <v>Peerless Income Plus Fund-Direct Plan-Growth Option</v>
      </c>
    </row>
    <row r="3725" spans="13:13">
      <c r="M3725" t="str">
        <f>'Nav2'!A3705</f>
        <v>Peerless Income Plus Fund-Direct Plan-Monthly Dividend Option</v>
      </c>
    </row>
    <row r="3726" spans="13:13">
      <c r="M3726" t="str">
        <f>'Nav2'!A3706</f>
        <v>Peerless Income Plus Fund-Direct Plan-Quarterly Dividend Option</v>
      </c>
    </row>
    <row r="3727" spans="13:13">
      <c r="M3727" t="str">
        <f>'Nav2'!A3707</f>
        <v>Peerless Income Plus Fund-Dividend Option-Monthly Dividend</v>
      </c>
    </row>
    <row r="3728" spans="13:13">
      <c r="M3728" t="str">
        <f>'Nav2'!A3708</f>
        <v>Peerless Income Plus Fund-Dividend Option-Quarterly Dividend</v>
      </c>
    </row>
    <row r="3729" spans="13:13">
      <c r="M3729" t="str">
        <f>'Nav2'!A3709</f>
        <v>Peerless Income Plus Fund-Growth</v>
      </c>
    </row>
    <row r="3730" spans="13:13">
      <c r="M3730" t="str">
        <f>'Nav2'!A3710</f>
        <v>Peerless Liquid Fund-Direct Plan-Dividend Option-Daily</v>
      </c>
    </row>
    <row r="3731" spans="13:13">
      <c r="M3731" t="str">
        <f>'Nav2'!A3711</f>
        <v>Peerless Liquid Fund-Direct Plan-Dividend Option-Monthly</v>
      </c>
    </row>
    <row r="3732" spans="13:13">
      <c r="M3732" t="str">
        <f>'Nav2'!A3712</f>
        <v>Peerless Liquid Fund-Direct Plan-Dividend Option-Weekly</v>
      </c>
    </row>
    <row r="3733" spans="13:13">
      <c r="M3733" t="str">
        <f>'Nav2'!A3713</f>
        <v>Peerless Liquid Fund-Direct Plan-Growth Option</v>
      </c>
    </row>
    <row r="3734" spans="13:13">
      <c r="M3734" t="str">
        <f>'Nav2'!A3714</f>
        <v>Peerless Liquid Fund-Institutional Plan-Dividend Option-Daily</v>
      </c>
    </row>
    <row r="3735" spans="13:13">
      <c r="M3735" t="str">
        <f>'Nav2'!A3715</f>
        <v>Peerless Liquid Fund-Institutional Plan-Dividend Option-Monthly</v>
      </c>
    </row>
    <row r="3736" spans="13:13">
      <c r="M3736" t="str">
        <f>'Nav2'!A3716</f>
        <v>Peerless Liquid Fund-Institutional Plan-Dividend Option-Weekly</v>
      </c>
    </row>
    <row r="3737" spans="13:13">
      <c r="M3737" t="str">
        <f>'Nav2'!A3717</f>
        <v>Peerless Liquid Fund-Institutional Plan-Growth</v>
      </c>
    </row>
    <row r="3738" spans="13:13">
      <c r="M3738" t="str">
        <f>'Nav2'!A3718</f>
        <v>Peerless Liquid Fund-Retail Plan-Dividend Option-Daily</v>
      </c>
    </row>
    <row r="3739" spans="13:13">
      <c r="M3739" t="str">
        <f>'Nav2'!A3719</f>
        <v>Peerless Liquid Fund-Retail Plan-Dividend Option-Monthly</v>
      </c>
    </row>
    <row r="3740" spans="13:13">
      <c r="M3740" t="str">
        <f>'Nav2'!A3720</f>
        <v>Peerless Liquid Fund-Retail Plan-Dividend Option-Weekly</v>
      </c>
    </row>
    <row r="3741" spans="13:13">
      <c r="M3741" t="str">
        <f>'Nav2'!A3721</f>
        <v>Peerless Liquid Fund-Retail Plan-Growth</v>
      </c>
    </row>
    <row r="3742" spans="13:13">
      <c r="M3742" t="str">
        <f>'Nav2'!A3722</f>
        <v>Peerless Liquid Fund-Super Institutional Plan-Dividend Option-Daily</v>
      </c>
    </row>
    <row r="3743" spans="13:13">
      <c r="M3743" t="str">
        <f>'Nav2'!A3723</f>
        <v>Peerless Liquid Fund-Super Institutional Plan-Dividend Option-Monthly</v>
      </c>
    </row>
    <row r="3744" spans="13:13">
      <c r="M3744" t="str">
        <f>'Nav2'!A3724</f>
        <v>Peerless Liquid Fund-Super Institutional Plan-Dividend Option-Weekly</v>
      </c>
    </row>
    <row r="3745" spans="13:13">
      <c r="M3745" t="str">
        <f>'Nav2'!A3725</f>
        <v>Peerless Liquid Fund-Super Institutional Plan-Growth Option</v>
      </c>
    </row>
    <row r="3746" spans="13:13">
      <c r="M3746" t="str">
        <f>'Nav2'!A3726</f>
        <v>Peerless Mf Child Plan-Direct Plan-Dividend Option-Monthly Dividend</v>
      </c>
    </row>
    <row r="3747" spans="13:13">
      <c r="M3747" t="str">
        <f>'Nav2'!A3727</f>
        <v>Peerless Mf Child Plan-Direct Plan-Dividend Option-Quarterly Dividend</v>
      </c>
    </row>
    <row r="3748" spans="13:13">
      <c r="M3748" t="str">
        <f>'Nav2'!A3728</f>
        <v>Peerless Mf Child Plan-Direct Plan-Growth Option</v>
      </c>
    </row>
    <row r="3749" spans="13:13">
      <c r="M3749" t="str">
        <f>'Nav2'!A3729</f>
        <v>Peerless Mf Child Plan-Dividend Option-Monthly Dividend</v>
      </c>
    </row>
    <row r="3750" spans="13:13">
      <c r="M3750" t="str">
        <f>'Nav2'!A3730</f>
        <v>Peerless Mf Child Plan-Dividend Option-Quarterly Dividend</v>
      </c>
    </row>
    <row r="3751" spans="13:13">
      <c r="M3751" t="str">
        <f>'Nav2'!A3731</f>
        <v>Peerless Mf Child Plan-Growth</v>
      </c>
    </row>
    <row r="3752" spans="13:13">
      <c r="M3752" t="str">
        <f>'Nav2'!A3732</f>
        <v>Peerless Short Term Fund-Direct Plan-Dividend Option-Monthly Dividend</v>
      </c>
    </row>
    <row r="3753" spans="13:13">
      <c r="M3753" t="str">
        <f>'Nav2'!A3733</f>
        <v>Peerless Short Term Fund-Direct Plan-Dividend Option-Quarterly Dividend</v>
      </c>
    </row>
    <row r="3754" spans="13:13">
      <c r="M3754" t="str">
        <f>'Nav2'!A3734</f>
        <v>Peerless Short Term Fund-Direct Plan-Growth Option</v>
      </c>
    </row>
    <row r="3755" spans="13:13">
      <c r="M3755" t="str">
        <f>'Nav2'!A3735</f>
        <v>Peerless Short Term Fund-Dividend Option-Monthly Dividend</v>
      </c>
    </row>
    <row r="3756" spans="13:13">
      <c r="M3756" t="str">
        <f>'Nav2'!A3736</f>
        <v>Peerless Short Term Fund-Dividend Option-Quarterly Dividend</v>
      </c>
    </row>
    <row r="3757" spans="13:13">
      <c r="M3757" t="str">
        <f>'Nav2'!A3737</f>
        <v>Peerless Short Term Fund-Growth</v>
      </c>
    </row>
    <row r="3758" spans="13:13">
      <c r="M3758" t="str">
        <f>'Nav2'!A3738</f>
        <v>Peerless Ultra Short Term Fund Â€“ Direct Plan-Dividend Option-Daily</v>
      </c>
    </row>
    <row r="3759" spans="13:13">
      <c r="M3759" t="str">
        <f>'Nav2'!A3739</f>
        <v>Peerless Ultra Short Term Fund Â€“ Direct Plan-Dividend Option-Monthly</v>
      </c>
    </row>
    <row r="3760" spans="13:13">
      <c r="M3760" t="str">
        <f>'Nav2'!A3740</f>
        <v>Peerless Ultra Short Term Fund Â€“ Direct Plan-Dividend Option-Weekly</v>
      </c>
    </row>
    <row r="3761" spans="13:13">
      <c r="M3761" t="str">
        <f>'Nav2'!A3741</f>
        <v>Peerless Ultra Short Term Fund Â€“ Direct Plan-Growth Option</v>
      </c>
    </row>
    <row r="3762" spans="13:13">
      <c r="M3762" t="str">
        <f>'Nav2'!A3742</f>
        <v>Peerless Ultra Short Term Fund Â€“ Institutional Plan-Dividend Option-Daily</v>
      </c>
    </row>
    <row r="3763" spans="13:13">
      <c r="M3763" t="str">
        <f>'Nav2'!A3743</f>
        <v>Peerless Ultra Short Term Fund Â€“ Institutional Plan-Dividend Option-Monthly</v>
      </c>
    </row>
    <row r="3764" spans="13:13">
      <c r="M3764" t="str">
        <f>'Nav2'!A3744</f>
        <v>Peerless Ultra Short Term Fund Â€“ Institutional Plan-Dividend Option-Weekly</v>
      </c>
    </row>
    <row r="3765" spans="13:13">
      <c r="M3765" t="str">
        <f>'Nav2'!A3745</f>
        <v>Peerless Ultra Short Term Fund Â€“ Institutional Plan-Growth</v>
      </c>
    </row>
    <row r="3766" spans="13:13">
      <c r="M3766" t="str">
        <f>'Nav2'!A3746</f>
        <v>Peerless Ultra Short Term Fund Â€“ Retail Plan-Dividend Option-Daily</v>
      </c>
    </row>
    <row r="3767" spans="13:13">
      <c r="M3767" t="str">
        <f>'Nav2'!A3747</f>
        <v>Peerless Ultra Short Term Fund Â€“ Retail Plan-Dividend Option-Monthly</v>
      </c>
    </row>
    <row r="3768" spans="13:13">
      <c r="M3768" t="str">
        <f>'Nav2'!A3748</f>
        <v>Peerless Ultra Short Term Fund Â€“ Retail Plan-Dividend Option-Weekly</v>
      </c>
    </row>
    <row r="3769" spans="13:13">
      <c r="M3769" t="str">
        <f>'Nav2'!A3749</f>
        <v>Peerless Ultra Short Term Fund Â€“ Retail Plan-Growth</v>
      </c>
    </row>
    <row r="3770" spans="13:13">
      <c r="M3770" t="str">
        <f>'Nav2'!A3750</f>
        <v>Peerless Ultra Short Term Fund Â€“Super Institutional Plan-Dividend Option-Daily</v>
      </c>
    </row>
    <row r="3771" spans="13:13">
      <c r="M3771" t="str">
        <f>'Nav2'!A3751</f>
        <v>Peerless Ultra Short Term Fund Â€“Super Institutional Plan-Dividend Option-Monthly</v>
      </c>
    </row>
    <row r="3772" spans="13:13">
      <c r="M3772" t="str">
        <f>'Nav2'!A3752</f>
        <v>Peerless Ultra Short Term Fund Â€“Super Institutional Plan-Dividend Option-Weekly</v>
      </c>
    </row>
    <row r="3773" spans="13:13">
      <c r="M3773" t="str">
        <f>'Nav2'!A3753</f>
        <v>Peerless Ultra Short Term Fund Â€“Super Institutional Plan-Growth</v>
      </c>
    </row>
    <row r="3774" spans="13:13">
      <c r="M3774" t="str">
        <f>'Nav2'!A3754</f>
        <v>Pinebridge India  Short Term Fund- Direct Plan- Monthly Dividend Option</v>
      </c>
    </row>
    <row r="3775" spans="13:13">
      <c r="M3775" t="str">
        <f>'Nav2'!A3755</f>
        <v>Pinebridge India Equity Fund- Direct Plan- Dividend Option</v>
      </c>
    </row>
    <row r="3776" spans="13:13">
      <c r="M3776" t="str">
        <f>'Nav2'!A3756</f>
        <v>Pinebridge India Equity Fund- Direct Plan- Growth Option</v>
      </c>
    </row>
    <row r="3777" spans="13:13">
      <c r="M3777" t="str">
        <f>'Nav2'!A3757</f>
        <v>Pinebridge India Equity Fund- Standard Plan- Dividend Option</v>
      </c>
    </row>
    <row r="3778" spans="13:13">
      <c r="M3778" t="str">
        <f>'Nav2'!A3758</f>
        <v>Pinebridge India Equity Fund- Standard Plan- Growth Option</v>
      </c>
    </row>
    <row r="3779" spans="13:13">
      <c r="M3779" t="str">
        <f>'Nav2'!A3759</f>
        <v>Pinebridge India Liquid Fund- Direct Plan- Bonus Option</v>
      </c>
    </row>
    <row r="3780" spans="13:13">
      <c r="M3780" t="str">
        <f>'Nav2'!A3760</f>
        <v>Pinebridge India Liquid Fund- Direct Plan- Daily Dividend Option</v>
      </c>
    </row>
    <row r="3781" spans="13:13">
      <c r="M3781" t="str">
        <f>'Nav2'!A3761</f>
        <v>Pinebridge India Liquid Fund- Direct Plan- Growth Option</v>
      </c>
    </row>
    <row r="3782" spans="13:13">
      <c r="M3782" t="str">
        <f>'Nav2'!A3762</f>
        <v>Pinebridge India Liquid Fund- Direct Plan- Monthly Dividend Option</v>
      </c>
    </row>
    <row r="3783" spans="13:13">
      <c r="M3783" t="str">
        <f>'Nav2'!A3763</f>
        <v>Pinebridge India Liquid Fund- Direct Plan- Quarterly Dividend Option</v>
      </c>
    </row>
    <row r="3784" spans="13:13">
      <c r="M3784" t="str">
        <f>'Nav2'!A3764</f>
        <v>Pinebridge India Liquid Fund- Direct Plan- Weekly Dividend Option</v>
      </c>
    </row>
    <row r="3785" spans="13:13">
      <c r="M3785" t="str">
        <f>'Nav2'!A3765</f>
        <v>Pinebridge India Liquid Fund- Standard Plan-Bonus Option</v>
      </c>
    </row>
    <row r="3786" spans="13:13">
      <c r="M3786" t="str">
        <f>'Nav2'!A3766</f>
        <v>Pinebridge India Liquid Fund- Standard Plan-Daily Dividend Option</v>
      </c>
    </row>
    <row r="3787" spans="13:13">
      <c r="M3787" t="str">
        <f>'Nav2'!A3767</f>
        <v>Pinebridge India Liquid Fund- Standard Plan-Growth Option</v>
      </c>
    </row>
    <row r="3788" spans="13:13">
      <c r="M3788" t="str">
        <f>'Nav2'!A3768</f>
        <v>Pinebridge India Liquid Fund- Standard Plan-Monthly Dividend Option</v>
      </c>
    </row>
    <row r="3789" spans="13:13">
      <c r="M3789" t="str">
        <f>'Nav2'!A3769</f>
        <v>Pinebridge India Liquid Fund- Standard Plan-Quarterly Dividend Option</v>
      </c>
    </row>
    <row r="3790" spans="13:13">
      <c r="M3790" t="str">
        <f>'Nav2'!A3770</f>
        <v>Pinebridge India Liquid Fund- Standard Plan-Weekly Dividend Option</v>
      </c>
    </row>
    <row r="3791" spans="13:13">
      <c r="M3791" t="str">
        <f>'Nav2'!A3771</f>
        <v>Pinebridge India Liquid Fund-Institutional Plan-Daily Dividend Option</v>
      </c>
    </row>
    <row r="3792" spans="13:13">
      <c r="M3792" t="str">
        <f>'Nav2'!A3772</f>
        <v>Pinebridge India Liquid Fund-Institutional Plan-Growth Option</v>
      </c>
    </row>
    <row r="3793" spans="13:13">
      <c r="M3793" t="str">
        <f>'Nav2'!A3773</f>
        <v>Pinebridge India Liquid Fund-Institutional Plan-Weekly Dividend Option</v>
      </c>
    </row>
    <row r="3794" spans="13:13">
      <c r="M3794" t="str">
        <f>'Nav2'!A3774</f>
        <v>Pinebridge India Liquid Fund-Retail Plan-Dailydividend Option</v>
      </c>
    </row>
    <row r="3795" spans="13:13">
      <c r="M3795" t="str">
        <f>'Nav2'!A3775</f>
        <v>Pinebridge India Liquid Fund-Retail Plan-Growth Option</v>
      </c>
    </row>
    <row r="3796" spans="13:13">
      <c r="M3796" t="str">
        <f>'Nav2'!A3776</f>
        <v>Pinebridge India Liquid Fund-Retail Plan-Monthly Dividend Option</v>
      </c>
    </row>
    <row r="3797" spans="13:13">
      <c r="M3797" t="str">
        <f>'Nav2'!A3777</f>
        <v>Pinebridge India Liquid Fund-Retail Plan-Quarterly Dividend Option</v>
      </c>
    </row>
    <row r="3798" spans="13:13">
      <c r="M3798" t="str">
        <f>'Nav2'!A3778</f>
        <v>Pinebridge India Liquid Fund-Retail Plan-Weekly Dividend Option</v>
      </c>
    </row>
    <row r="3799" spans="13:13">
      <c r="M3799" t="str">
        <f>'Nav2'!A3779</f>
        <v>Pinebridge India Short Term Fund- Direct Plan- Bonus Option</v>
      </c>
    </row>
    <row r="3800" spans="13:13">
      <c r="M3800" t="str">
        <f>'Nav2'!A3780</f>
        <v>Pinebridge India Short Term Fund- Direct Plan- Growth Option</v>
      </c>
    </row>
    <row r="3801" spans="13:13">
      <c r="M3801" t="str">
        <f>'Nav2'!A3781</f>
        <v>Pinebridge India Short Term Fund- Direct Plan- Weekly Dividend Option</v>
      </c>
    </row>
    <row r="3802" spans="13:13">
      <c r="M3802" t="str">
        <f>'Nav2'!A3782</f>
        <v>Pinebridge India Short Term Fund- Standard Plan-Bonus Option</v>
      </c>
    </row>
    <row r="3803" spans="13:13">
      <c r="M3803" t="str">
        <f>'Nav2'!A3783</f>
        <v>Pinebridge India Short Term Fund- Standard Plan-Growth Option</v>
      </c>
    </row>
    <row r="3804" spans="13:13">
      <c r="M3804" t="str">
        <f>'Nav2'!A3784</f>
        <v>Pinebridge India Short Term Fund- Standard Plan-Monthly Dividend Option</v>
      </c>
    </row>
    <row r="3805" spans="13:13">
      <c r="M3805" t="str">
        <f>'Nav2'!A3785</f>
        <v>Pinebridge India Short Term Fund- Standard Plan-Weekly Dividend Option</v>
      </c>
    </row>
    <row r="3806" spans="13:13">
      <c r="M3806" t="str">
        <f>'Nav2'!A3786</f>
        <v>Pinebridge India Short Term Fund-Retail Plan-Bonus Option</v>
      </c>
    </row>
    <row r="3807" spans="13:13">
      <c r="M3807" t="str">
        <f>'Nav2'!A3787</f>
        <v>Pinebridge India Short Term Fund-Retail Plan-Growth Option</v>
      </c>
    </row>
    <row r="3808" spans="13:13">
      <c r="M3808" t="str">
        <f>'Nav2'!A3788</f>
        <v>Pinebridge India Short Term Fund-Retail Plan-Monthly Dividend Option</v>
      </c>
    </row>
    <row r="3809" spans="13:13">
      <c r="M3809" t="str">
        <f>'Nav2'!A3789</f>
        <v>Pinebridge India Short Term Fund-Retail Plan-Weekly Dividend Option</v>
      </c>
    </row>
    <row r="3810" spans="13:13">
      <c r="M3810" t="str">
        <f>'Nav2'!A3790</f>
        <v>Pinebridge India Total Return Bond Fund- Direct Plan- Bonus Option</v>
      </c>
    </row>
    <row r="3811" spans="13:13">
      <c r="M3811" t="str">
        <f>'Nav2'!A3791</f>
        <v>Pinebridge India Total Return Bond Fund- Direct Plan -Daily Dividend Option</v>
      </c>
    </row>
    <row r="3812" spans="13:13">
      <c r="M3812" t="str">
        <f>'Nav2'!A3792</f>
        <v>Pinebridge India Total Return Bond Fund- Direct Plan- Growth Option</v>
      </c>
    </row>
    <row r="3813" spans="13:13">
      <c r="M3813" t="str">
        <f>'Nav2'!A3793</f>
        <v>Pinebridge India Total Return Bond Fund- Direct Plan- Monthly Dividend Option</v>
      </c>
    </row>
    <row r="3814" spans="13:13">
      <c r="M3814" t="str">
        <f>'Nav2'!A3794</f>
        <v>Pinebridge India Total Return Bond Fund- Direct Plan- Quarterly Dividend Option</v>
      </c>
    </row>
    <row r="3815" spans="13:13">
      <c r="M3815" t="str">
        <f>'Nav2'!A3795</f>
        <v>Pinebridge India Total Return Bond Fund- Direct Plan- Weekly Dividend Option</v>
      </c>
    </row>
    <row r="3816" spans="13:13">
      <c r="M3816" t="str">
        <f>'Nav2'!A3796</f>
        <v>Pinebridge India Total Return Bond Fund- Institutional Plan-Daily Dividend Option</v>
      </c>
    </row>
    <row r="3817" spans="13:13">
      <c r="M3817" t="str">
        <f>'Nav2'!A3797</f>
        <v>Pinebridge India Total Return Bond Fund- Institutional Plan-Growth Option</v>
      </c>
    </row>
    <row r="3818" spans="13:13">
      <c r="M3818" t="str">
        <f>'Nav2'!A3798</f>
        <v>Pinebridge India Total Return Bond Fund- Institutional Plan-Monthly Dividend Option</v>
      </c>
    </row>
    <row r="3819" spans="13:13">
      <c r="M3819" t="str">
        <f>'Nav2'!A3799</f>
        <v>Pinebridge India Total Return Bond Fund- Institutional Plan-Weekly Dividend Option</v>
      </c>
    </row>
    <row r="3820" spans="13:13">
      <c r="M3820" t="str">
        <f>'Nav2'!A3800</f>
        <v>Pinebridge India Total Return Bond Fund- Retail Plan- Monthly Dividend Option</v>
      </c>
    </row>
    <row r="3821" spans="13:13">
      <c r="M3821" t="str">
        <f>'Nav2'!A3801</f>
        <v>Pinebridge India Total Return Bond Fund- Retail Plan- Quarterly Dividend Option</v>
      </c>
    </row>
    <row r="3822" spans="13:13">
      <c r="M3822" t="str">
        <f>'Nav2'!A3802</f>
        <v>Pinebridge India Total Return Bond Fund- Retail Plan- Weekly Dividend Option</v>
      </c>
    </row>
    <row r="3823" spans="13:13">
      <c r="M3823" t="str">
        <f>'Nav2'!A3803</f>
        <v>Pinebridge India Total Return Bond Fund- Retail Plan-Bonus Option</v>
      </c>
    </row>
    <row r="3824" spans="13:13">
      <c r="M3824" t="str">
        <f>'Nav2'!A3804</f>
        <v>Pinebridge India Total Return Bond Fund- Retail Plan-Daily Dividend Option</v>
      </c>
    </row>
    <row r="3825" spans="13:13">
      <c r="M3825" t="str">
        <f>'Nav2'!A3805</f>
        <v>Pinebridge India Total Return Bond Fund- Retail Plan-Growth Option</v>
      </c>
    </row>
    <row r="3826" spans="13:13">
      <c r="M3826" t="str">
        <f>'Nav2'!A3806</f>
        <v>Pinebridge India Total Return Bond Fund- Standard Plan-Bonus Option</v>
      </c>
    </row>
    <row r="3827" spans="13:13">
      <c r="M3827" t="str">
        <f>'Nav2'!A3807</f>
        <v>Pinebridge India Total Return Bond Fund- Standard Plan-Daily Dividend Option</v>
      </c>
    </row>
    <row r="3828" spans="13:13">
      <c r="M3828" t="str">
        <f>'Nav2'!A3808</f>
        <v>Pinebridge India Total Return Bond Fund- Standard Plan-Growth Option</v>
      </c>
    </row>
    <row r="3829" spans="13:13">
      <c r="M3829" t="str">
        <f>'Nav2'!A3809</f>
        <v>Pinebridge India Total Return Bond Fund- Standard Plan-Monthly Dividend Option</v>
      </c>
    </row>
    <row r="3830" spans="13:13">
      <c r="M3830" t="str">
        <f>'Nav2'!A3810</f>
        <v>Pinebridge India Total Return Bond Fund- Standard Plan-Quarterly Dividend Option</v>
      </c>
    </row>
    <row r="3831" spans="13:13">
      <c r="M3831" t="str">
        <f>'Nav2'!A3811</f>
        <v>Pinebridge India Total Return Bond Fund- Standard Plan-Weekly Dividend Option</v>
      </c>
    </row>
    <row r="3832" spans="13:13">
      <c r="M3832" t="str">
        <f>'Nav2'!A3812</f>
        <v>Pinebridge Infrastructure &amp; Economic Reform Fund - Institutional Plan-Dividend</v>
      </c>
    </row>
    <row r="3833" spans="13:13">
      <c r="M3833" t="str">
        <f>'Nav2'!A3813</f>
        <v>Pinebridge Infrastructure &amp; Economic Reform Fund - Institutional Plan-Growth</v>
      </c>
    </row>
    <row r="3834" spans="13:13">
      <c r="M3834" t="str">
        <f>'Nav2'!A3814</f>
        <v>Pinebridge Infrastructure &amp; Economic Reform Fund - Standard Plan-Dividend</v>
      </c>
    </row>
    <row r="3835" spans="13:13">
      <c r="M3835" t="str">
        <f>'Nav2'!A3815</f>
        <v>Pinebridge Infrastructure &amp; Economic Reform Fund - Standard Plan-Growth</v>
      </c>
    </row>
    <row r="3836" spans="13:13">
      <c r="M3836" t="str">
        <f>'Nav2'!A3816</f>
        <v>Pinebridge Infrastructure &amp; Economic Reform Fund- Direct Plan- Dividend Option</v>
      </c>
    </row>
    <row r="3837" spans="13:13">
      <c r="M3837" t="str">
        <f>'Nav2'!A3817</f>
        <v>Pinebridge Infrastructure &amp; Economic Reform Fund- Direct Plan- Growth Option</v>
      </c>
    </row>
    <row r="3838" spans="13:13">
      <c r="M3838" t="str">
        <f>'Nav2'!A3818</f>
        <v>Pinebridge World Gold Fund - Standard Plan - Dividend Option</v>
      </c>
    </row>
    <row r="3839" spans="13:13">
      <c r="M3839" t="str">
        <f>'Nav2'!A3819</f>
        <v>Pinebridge World Gold Fund - Standard Plan - Growth Option</v>
      </c>
    </row>
    <row r="3840" spans="13:13">
      <c r="M3840" t="str">
        <f>'Nav2'!A3820</f>
        <v>Pinebridge World Gold Fund- Direct Plan- Dividend Option</v>
      </c>
    </row>
    <row r="3841" spans="13:13">
      <c r="M3841" t="str">
        <f>'Nav2'!A3821</f>
        <v>Pinebridge World Gold Fund- Direct Plan- Growth Option</v>
      </c>
    </row>
    <row r="3842" spans="13:13">
      <c r="M3842" t="str">
        <f>'Nav2'!A3822</f>
        <v>Ppfas Long Term Value Fund - Direct Plan - Growth</v>
      </c>
    </row>
    <row r="3843" spans="13:13">
      <c r="M3843" t="str">
        <f>'Nav2'!A3823</f>
        <v>Ppfas Long Term Value Fund - Regular Plan - Growth</v>
      </c>
    </row>
    <row r="3844" spans="13:13">
      <c r="M3844" t="str">
        <f>'Nav2'!A3824</f>
        <v>Pramerica Credit Opportunities Fund - Direct Plan- Growth Option</v>
      </c>
    </row>
    <row r="3845" spans="13:13">
      <c r="M3845" t="str">
        <f>'Nav2'!A3825</f>
        <v>Pramerica Credit Opportunities Fund - Direct Plan-Dividend Option</v>
      </c>
    </row>
    <row r="3846" spans="13:13">
      <c r="M3846" t="str">
        <f>'Nav2'!A3826</f>
        <v>Pramerica Credit Opportunities Fund - Dividend Option</v>
      </c>
    </row>
    <row r="3847" spans="13:13">
      <c r="M3847" t="str">
        <f>'Nav2'!A3827</f>
        <v>Pramerica Credit Opportunities Fund - Growth Option</v>
      </c>
    </row>
    <row r="3848" spans="13:13">
      <c r="M3848" t="str">
        <f>'Nav2'!A3828</f>
        <v>Pramerica Credit Opportunities Fund-Bonus Option</v>
      </c>
    </row>
    <row r="3849" spans="13:13">
      <c r="M3849" t="str">
        <f>'Nav2'!A3829</f>
        <v>Pramerica Credit Opportunities Fund-Direct Plan-Bonus Option</v>
      </c>
    </row>
    <row r="3850" spans="13:13">
      <c r="M3850" t="str">
        <f>'Nav2'!A3830</f>
        <v>Pramerica Dynamic Asset Allocation Fund - Direct Plan-Growth Option</v>
      </c>
    </row>
    <row r="3851" spans="13:13">
      <c r="M3851" t="str">
        <f>'Nav2'!A3831</f>
        <v>Pramerica Dynamic Asset Allocation Fund - Dividend Option</v>
      </c>
    </row>
    <row r="3852" spans="13:13">
      <c r="M3852" t="str">
        <f>'Nav2'!A3832</f>
        <v>Pramerica Dynamic Asset Allocation Fund - Growth Option</v>
      </c>
    </row>
    <row r="3853" spans="13:13">
      <c r="M3853" t="str">
        <f>'Nav2'!A3833</f>
        <v>Pramerica Dynamic Asset Allocation Fund- Direct Plan-Dividend Option</v>
      </c>
    </row>
    <row r="3854" spans="13:13">
      <c r="M3854" t="str">
        <f>'Nav2'!A3834</f>
        <v>Pramerica Dynamic Bond Fund - Direct Plan-Growth Option</v>
      </c>
    </row>
    <row r="3855" spans="13:13">
      <c r="M3855" t="str">
        <f>'Nav2'!A3835</f>
        <v>Pramerica Dynamic Bond Fund - Direct Plan-Monthly Dividend Option</v>
      </c>
    </row>
    <row r="3856" spans="13:13">
      <c r="M3856" t="str">
        <f>'Nav2'!A3836</f>
        <v>Pramerica Dynamic Bond Fund - Direct Plan-Quarterly Dividend Option</v>
      </c>
    </row>
    <row r="3857" spans="13:13">
      <c r="M3857" t="str">
        <f>'Nav2'!A3837</f>
        <v>Pramerica Dynamic Bond Fund - Dividend Option - Monthly</v>
      </c>
    </row>
    <row r="3858" spans="13:13">
      <c r="M3858" t="str">
        <f>'Nav2'!A3838</f>
        <v>Pramerica Dynamic Bond Fund - Dividend Option - Quarterly</v>
      </c>
    </row>
    <row r="3859" spans="13:13">
      <c r="M3859" t="str">
        <f>'Nav2'!A3839</f>
        <v>Pramerica Dynamic Bond Fund - Growth Option</v>
      </c>
    </row>
    <row r="3860" spans="13:13">
      <c r="M3860" t="str">
        <f>'Nav2'!A3840</f>
        <v>Pramerica Dynamic Bond Fund-Bonus Option</v>
      </c>
    </row>
    <row r="3861" spans="13:13">
      <c r="M3861" t="str">
        <f>'Nav2'!A3841</f>
        <v>Pramerica Dynamic Bond Fund-Direct Plan-Bonus Option</v>
      </c>
    </row>
    <row r="3862" spans="13:13">
      <c r="M3862" t="str">
        <f>'Nav2'!A3842</f>
        <v>Pramerica Dynamic Monthly Income Fund - Direct Plan-Growth Option</v>
      </c>
    </row>
    <row r="3863" spans="13:13">
      <c r="M3863" t="str">
        <f>'Nav2'!A3843</f>
        <v>Pramerica Dynamic Monthly Income Fund - Direct Plan-Monthly Dividend Option</v>
      </c>
    </row>
    <row r="3864" spans="13:13">
      <c r="M3864" t="str">
        <f>'Nav2'!A3844</f>
        <v>Pramerica Dynamic Monthly Income Fund - Dividend Option</v>
      </c>
    </row>
    <row r="3865" spans="13:13">
      <c r="M3865" t="str">
        <f>'Nav2'!A3845</f>
        <v>Pramerica Dynamic Monthly Income Fund - Growth Option</v>
      </c>
    </row>
    <row r="3866" spans="13:13">
      <c r="M3866" t="str">
        <f>'Nav2'!A3846</f>
        <v>Pramerica Dynamic Monthly Income Fund-Direct Plan-Bonus Option</v>
      </c>
    </row>
    <row r="3867" spans="13:13">
      <c r="M3867" t="str">
        <f>'Nav2'!A3847</f>
        <v>Pramerica Large Cap Equity Fund - Direct Plan-Dividend Option</v>
      </c>
    </row>
    <row r="3868" spans="13:13">
      <c r="M3868" t="str">
        <f>'Nav2'!A3848</f>
        <v>Pramerica Large Cap Equity Fund - Direct Plan-Growth Option</v>
      </c>
    </row>
    <row r="3869" spans="13:13">
      <c r="M3869" t="str">
        <f>'Nav2'!A3849</f>
        <v>Pramerica Large Cap Equity Fund - Dividend Option</v>
      </c>
    </row>
    <row r="3870" spans="13:13">
      <c r="M3870" t="str">
        <f>'Nav2'!A3850</f>
        <v>Pramerica Large Cap Equity Fund - Growth Option</v>
      </c>
    </row>
    <row r="3871" spans="13:13">
      <c r="M3871" t="str">
        <f>'Nav2'!A3851</f>
        <v>Pramerica Liquid Fund - Direct Plan-Daily Dividend Option</v>
      </c>
    </row>
    <row r="3872" spans="13:13">
      <c r="M3872" t="str">
        <f>'Nav2'!A3852</f>
        <v>Pramerica Liquid Fund - Direct Plan-Growth Option</v>
      </c>
    </row>
    <row r="3873" spans="13:13">
      <c r="M3873" t="str">
        <f>'Nav2'!A3853</f>
        <v>Pramerica Liquid Fund - Direct Plan-Monthly Dividend Option</v>
      </c>
    </row>
    <row r="3874" spans="13:13">
      <c r="M3874" t="str">
        <f>'Nav2'!A3854</f>
        <v>Pramerica Liquid Fund - Direct Plan-Weekly Dividend - Option</v>
      </c>
    </row>
    <row r="3875" spans="13:13">
      <c r="M3875" t="str">
        <f>'Nav2'!A3855</f>
        <v>Pramerica Liquid Fund - Dividend Option - Daily</v>
      </c>
    </row>
    <row r="3876" spans="13:13">
      <c r="M3876" t="str">
        <f>'Nav2'!A3856</f>
        <v>Pramerica Liquid Fund - Dividend Option - Fortnightly</v>
      </c>
    </row>
    <row r="3877" spans="13:13">
      <c r="M3877" t="str">
        <f>'Nav2'!A3857</f>
        <v>Pramerica Liquid Fund - Dividend Option - Monthly</v>
      </c>
    </row>
    <row r="3878" spans="13:13">
      <c r="M3878" t="str">
        <f>'Nav2'!A3858</f>
        <v>Pramerica Liquid Fund - Growth Option</v>
      </c>
    </row>
    <row r="3879" spans="13:13">
      <c r="M3879" t="str">
        <f>'Nav2'!A3859</f>
        <v>Pramerica Liquid Fund -Dividend Option- Weekly</v>
      </c>
    </row>
    <row r="3880" spans="13:13">
      <c r="M3880" t="str">
        <f>'Nav2'!A3860</f>
        <v>Pramerica Liquid Fund-Bonus Option</v>
      </c>
    </row>
    <row r="3881" spans="13:13">
      <c r="M3881" t="str">
        <f>'Nav2'!A3861</f>
        <v>Pramerica Liquid Fund-Direct Plan-Bonus Option</v>
      </c>
    </row>
    <row r="3882" spans="13:13">
      <c r="M3882" t="str">
        <f>'Nav2'!A3862</f>
        <v>Pramerica Short Term Floating Rate Fund - Daily Dividend  Option</v>
      </c>
    </row>
    <row r="3883" spans="13:13">
      <c r="M3883" t="str">
        <f>'Nav2'!A3863</f>
        <v>Pramerica Short Term Floating Rate Fund - Direct Plan - Daily Dividend Option</v>
      </c>
    </row>
    <row r="3884" spans="13:13">
      <c r="M3884" t="str">
        <f>'Nav2'!A3864</f>
        <v>Pramerica Short Term Floating Rate Fund - Direct Plan - Growth Option</v>
      </c>
    </row>
    <row r="3885" spans="13:13">
      <c r="M3885" t="str">
        <f>'Nav2'!A3865</f>
        <v>Pramerica Short Term Floating Rate Fund - Direct Plan - Monthly Dividend Option</v>
      </c>
    </row>
    <row r="3886" spans="13:13">
      <c r="M3886" t="str">
        <f>'Nav2'!A3866</f>
        <v>Pramerica Short Term Floating Rate Fund - Direct Plan - Weekly Dividend Option</v>
      </c>
    </row>
    <row r="3887" spans="13:13">
      <c r="M3887" t="str">
        <f>'Nav2'!A3867</f>
        <v>Pramerica Short Term Floating Rate Fund - Growth</v>
      </c>
    </row>
    <row r="3888" spans="13:13">
      <c r="M3888" t="str">
        <f>'Nav2'!A3868</f>
        <v>Pramerica Short Term Floating Rate Fund - Monthly Dividend Option</v>
      </c>
    </row>
    <row r="3889" spans="13:13">
      <c r="M3889" t="str">
        <f>'Nav2'!A3869</f>
        <v>Pramerica Short Term Floating Rate Fund - Weekly Dividend Option</v>
      </c>
    </row>
    <row r="3890" spans="13:13">
      <c r="M3890" t="str">
        <f>'Nav2'!A3870</f>
        <v>Pramerica Short Term Floating Rate Fund-Bonus Option</v>
      </c>
    </row>
    <row r="3891" spans="13:13">
      <c r="M3891" t="str">
        <f>'Nav2'!A3871</f>
        <v>Pramerica Short Term Floating Rate Fund-Direct Plan-Bonus Option</v>
      </c>
    </row>
    <row r="3892" spans="13:13">
      <c r="M3892" t="str">
        <f>'Nav2'!A3872</f>
        <v>Pramerica Short Term Income Fund - Direct Plan-Fortnightly Dividend Option</v>
      </c>
    </row>
    <row r="3893" spans="13:13">
      <c r="M3893" t="str">
        <f>'Nav2'!A3873</f>
        <v>Pramerica Short Term Income Fund - Direct Plan-Growth Option</v>
      </c>
    </row>
    <row r="3894" spans="13:13">
      <c r="M3894" t="str">
        <f>'Nav2'!A3874</f>
        <v>Pramerica Short Term Income Fund - Direct Plan-Monthly Dividend Option</v>
      </c>
    </row>
    <row r="3895" spans="13:13">
      <c r="M3895" t="str">
        <f>'Nav2'!A3875</f>
        <v>Pramerica Short Term Income Fund - Direct Plan-Quarterly Dividend Option</v>
      </c>
    </row>
    <row r="3896" spans="13:13">
      <c r="M3896" t="str">
        <f>'Nav2'!A3876</f>
        <v>Pramerica Short Term Income Fund - Direct Plan-Weekly Dividend Option</v>
      </c>
    </row>
    <row r="3897" spans="13:13">
      <c r="M3897" t="str">
        <f>'Nav2'!A3877</f>
        <v>Pramerica Short Term Income Fund - Fortnightly Dividend Option</v>
      </c>
    </row>
    <row r="3898" spans="13:13">
      <c r="M3898" t="str">
        <f>'Nav2'!A3878</f>
        <v>Pramerica Short Term Income Fund - Growth Option</v>
      </c>
    </row>
    <row r="3899" spans="13:13">
      <c r="M3899" t="str">
        <f>'Nav2'!A3879</f>
        <v>Pramerica Short Term Income Fund - Monthly Dividend Option</v>
      </c>
    </row>
    <row r="3900" spans="13:13">
      <c r="M3900" t="str">
        <f>'Nav2'!A3880</f>
        <v>Pramerica Short Term Income Fund - Quarterly Dividend Opt</v>
      </c>
    </row>
    <row r="3901" spans="13:13">
      <c r="M3901" t="str">
        <f>'Nav2'!A3881</f>
        <v>Pramerica Short Term Income Fund - Weekly Dividend Option</v>
      </c>
    </row>
    <row r="3902" spans="13:13">
      <c r="M3902" t="str">
        <f>'Nav2'!A3882</f>
        <v>Pramerica Short Term Income Fund-Bonus Option</v>
      </c>
    </row>
    <row r="3903" spans="13:13">
      <c r="M3903" t="str">
        <f>'Nav2'!A3883</f>
        <v>Pramerica Short Term Income Fund-Direct Plan-Bonus Option</v>
      </c>
    </row>
    <row r="3904" spans="13:13">
      <c r="M3904" t="str">
        <f>'Nav2'!A3884</f>
        <v>Pramerica Treasury Advantage Fund - Daily Dividend Option</v>
      </c>
    </row>
    <row r="3905" spans="13:13">
      <c r="M3905" t="str">
        <f>'Nav2'!A3885</f>
        <v>Pramerica Treasury Advantage Fund - Direct Plan - Daily Dividend Option</v>
      </c>
    </row>
    <row r="3906" spans="13:13">
      <c r="M3906" t="str">
        <f>'Nav2'!A3886</f>
        <v>Pramerica Treasury Advantage Fund - Direct Plan-Growth Option</v>
      </c>
    </row>
    <row r="3907" spans="13:13">
      <c r="M3907" t="str">
        <f>'Nav2'!A3887</f>
        <v>Pramerica Treasury Advantage Fund - Direct Plan-Monthly Dividend Option</v>
      </c>
    </row>
    <row r="3908" spans="13:13">
      <c r="M3908" t="str">
        <f>'Nav2'!A3888</f>
        <v>Pramerica Treasury Advantage Fund - Direct Plan-Weekly Dividend Option</v>
      </c>
    </row>
    <row r="3909" spans="13:13">
      <c r="M3909" t="str">
        <f>'Nav2'!A3889</f>
        <v>Pramerica Treasury Advantage Fund - Fortnightly Dividend Opt</v>
      </c>
    </row>
    <row r="3910" spans="13:13">
      <c r="M3910" t="str">
        <f>'Nav2'!A3890</f>
        <v>Pramerica Treasury Advantage Fund - Growth Option</v>
      </c>
    </row>
    <row r="3911" spans="13:13">
      <c r="M3911" t="str">
        <f>'Nav2'!A3891</f>
        <v>Pramerica Treasury Advantage Fund - Monthly Dividend Option</v>
      </c>
    </row>
    <row r="3912" spans="13:13">
      <c r="M3912" t="str">
        <f>'Nav2'!A3892</f>
        <v>Pramerica Treasury Advantage Fund - Weekly Dividend Option</v>
      </c>
    </row>
    <row r="3913" spans="13:13">
      <c r="M3913" t="str">
        <f>'Nav2'!A3893</f>
        <v>Pramerica Treasury Advantage Fund-Bonus Option</v>
      </c>
    </row>
    <row r="3914" spans="13:13">
      <c r="M3914" t="str">
        <f>'Nav2'!A3894</f>
        <v>Pramerica Treasury Advantage Fund-Direct Plan-Bonus Option</v>
      </c>
    </row>
    <row r="3915" spans="13:13">
      <c r="M3915" t="str">
        <f>'Nav2'!A3895</f>
        <v>Pramerica Ultra Short Term Bond Fund - Daily Dividend Option</v>
      </c>
    </row>
    <row r="3916" spans="13:13">
      <c r="M3916" t="str">
        <f>'Nav2'!A3896</f>
        <v>Pramerica Ultra Short Term Bond Fund - Direct Plan-Daily Dividend Option</v>
      </c>
    </row>
    <row r="3917" spans="13:13">
      <c r="M3917" t="str">
        <f>'Nav2'!A3897</f>
        <v>Pramerica Ultra Short Term Bond Fund - Direct Plan-Growth Option</v>
      </c>
    </row>
    <row r="3918" spans="13:13">
      <c r="M3918" t="str">
        <f>'Nav2'!A3898</f>
        <v>Pramerica Ultra Short Term Bond Fund - Direct Plan-Monthly Dividend Option</v>
      </c>
    </row>
    <row r="3919" spans="13:13">
      <c r="M3919" t="str">
        <f>'Nav2'!A3899</f>
        <v>Pramerica Ultra Short Term Bond Fund - Direct Plan-Weekly Dividend Option</v>
      </c>
    </row>
    <row r="3920" spans="13:13">
      <c r="M3920" t="str">
        <f>'Nav2'!A3900</f>
        <v>Pramerica Ultra Short Term Bond Fund - Fortnightly Dividend Option</v>
      </c>
    </row>
    <row r="3921" spans="13:13">
      <c r="M3921" t="str">
        <f>'Nav2'!A3901</f>
        <v>Pramerica Ultra Short Term Bond Fund - Growth Option</v>
      </c>
    </row>
    <row r="3922" spans="13:13">
      <c r="M3922" t="str">
        <f>'Nav2'!A3902</f>
        <v>Pramerica Ultra Short Term Bond Fund - Monthly Dividend Option</v>
      </c>
    </row>
    <row r="3923" spans="13:13">
      <c r="M3923" t="str">
        <f>'Nav2'!A3903</f>
        <v>Pramerica Ultra Short Term Bond Fund - Weekly Dividend Option</v>
      </c>
    </row>
    <row r="3924" spans="13:13">
      <c r="M3924" t="str">
        <f>'Nav2'!A3904</f>
        <v>Pramerica Ultra Short Term Bond Fund-Bonus Option</v>
      </c>
    </row>
    <row r="3925" spans="13:13">
      <c r="M3925" t="str">
        <f>'Nav2'!A3905</f>
        <v>Pramerica Ultra Short Term Bond Fund-Direct Plan-Bonus Option</v>
      </c>
    </row>
    <row r="3926" spans="13:13">
      <c r="M3926" t="str">
        <f>'Nav2'!A3906</f>
        <v>Principal Balanced Fund- Direct Plan - Growth Option</v>
      </c>
    </row>
    <row r="3927" spans="13:13">
      <c r="M3927" t="str">
        <f>'Nav2'!A3907</f>
        <v>Principal Balanced Fund-Direct Plan - Dividend Option</v>
      </c>
    </row>
    <row r="3928" spans="13:13">
      <c r="M3928" t="str">
        <f>'Nav2'!A3908</f>
        <v>Principal Balanced Fund-Dividend</v>
      </c>
    </row>
    <row r="3929" spans="13:13">
      <c r="M3929" t="str">
        <f>'Nav2'!A3909</f>
        <v>Principal Balanced Fund-Growth</v>
      </c>
    </row>
    <row r="3930" spans="13:13">
      <c r="M3930" t="str">
        <f>'Nav2'!A3910</f>
        <v>Principal Bank Cd Fund - Direct Plan - Dividend Option-Monthly</v>
      </c>
    </row>
    <row r="3931" spans="13:13">
      <c r="M3931" t="str">
        <f>'Nav2'!A3911</f>
        <v>Principal Bank Cd Fund - Growth Option</v>
      </c>
    </row>
    <row r="3932" spans="13:13">
      <c r="M3932" t="str">
        <f>'Nav2'!A3912</f>
        <v>Principal Bank Cd Fund -Div Option-Monthly</v>
      </c>
    </row>
    <row r="3933" spans="13:13">
      <c r="M3933" t="str">
        <f>'Nav2'!A3913</f>
        <v>Principal Cash Management Fund - Daily Dividend</v>
      </c>
    </row>
    <row r="3934" spans="13:13">
      <c r="M3934" t="str">
        <f>'Nav2'!A3914</f>
        <v>Principal Cash Management Fund - Direct Plan - Dividend Option - Daily</v>
      </c>
    </row>
    <row r="3935" spans="13:13">
      <c r="M3935" t="str">
        <f>'Nav2'!A3915</f>
        <v>Principal Cash Management Fund - Direct Plan - Dividend Option - Weekly</v>
      </c>
    </row>
    <row r="3936" spans="13:13">
      <c r="M3936" t="str">
        <f>'Nav2'!A3916</f>
        <v>Principal Cash Management Fund - Direct Plan - Growth Option</v>
      </c>
    </row>
    <row r="3937" spans="13:13">
      <c r="M3937" t="str">
        <f>'Nav2'!A3917</f>
        <v>Principal Cash Management Fund - Monthly Dividend Option</v>
      </c>
    </row>
    <row r="3938" spans="13:13">
      <c r="M3938" t="str">
        <f>'Nav2'!A3918</f>
        <v>Principal Cash Management Fund - Weekly Dividend Option</v>
      </c>
    </row>
    <row r="3939" spans="13:13">
      <c r="M3939" t="str">
        <f>'Nav2'!A3919</f>
        <v>Principal Cash Management Fund -Direct Plan - Dividend Option - Monthly</v>
      </c>
    </row>
    <row r="3940" spans="13:13">
      <c r="M3940" t="str">
        <f>'Nav2'!A3920</f>
        <v>Principal Cash Management Fund -Growth Option</v>
      </c>
    </row>
    <row r="3941" spans="13:13">
      <c r="M3941" t="str">
        <f>'Nav2'!A3921</f>
        <v>Principal Debt Opportunities Fund - Conservative Plan - Direct Plan - Daily Dividend Option</v>
      </c>
    </row>
    <row r="3942" spans="13:13">
      <c r="M3942" t="str">
        <f>'Nav2'!A3922</f>
        <v>Principal Debt Opportunities Fund - Conservative Plan - Direct Plan - Growth Option</v>
      </c>
    </row>
    <row r="3943" spans="13:13">
      <c r="M3943" t="str">
        <f>'Nav2'!A3923</f>
        <v>Principal Debt Opportunities Fund - Conservative Plan - Direct Plan - Monthly Dividend Option</v>
      </c>
    </row>
    <row r="3944" spans="13:13">
      <c r="M3944" t="str">
        <f>'Nav2'!A3924</f>
        <v>Principal Debt Opportunities Fund - Conservative Plan - Direct Plan - Weekly Dividend Option</v>
      </c>
    </row>
    <row r="3945" spans="13:13">
      <c r="M3945" t="str">
        <f>'Nav2'!A3925</f>
        <v>Principal Debt Opportunities Fund - Conservative Plan - Growth Option</v>
      </c>
    </row>
    <row r="3946" spans="13:13">
      <c r="M3946" t="str">
        <f>'Nav2'!A3926</f>
        <v>Principal Debt Opportunities Fund - Conservative Plan - Monthly Dividend Option</v>
      </c>
    </row>
    <row r="3947" spans="13:13">
      <c r="M3947" t="str">
        <f>'Nav2'!A3927</f>
        <v>Principal Debt Opportunities Fund - Conservative Plan - Weekly Dividend Option</v>
      </c>
    </row>
    <row r="3948" spans="13:13">
      <c r="M3948" t="str">
        <f>'Nav2'!A3928</f>
        <v>Principal Debt Opportunities Fund - Conservative Plan -Daily Dividend Option</v>
      </c>
    </row>
    <row r="3949" spans="13:13">
      <c r="M3949" t="str">
        <f>'Nav2'!A3929</f>
        <v>Principal Debt Opportunities Fund - Corporate Bond Plan - Direct Plan - Growth Option</v>
      </c>
    </row>
    <row r="3950" spans="13:13">
      <c r="M3950" t="str">
        <f>'Nav2'!A3930</f>
        <v>Principal Debt Opportunities Fund - Corporate Bond Plan - Regular Plan - Growth Option</v>
      </c>
    </row>
    <row r="3951" spans="13:13">
      <c r="M3951" t="str">
        <f>'Nav2'!A3931</f>
        <v>Principal Debt Opportunities Fund - Corporate Bond Plan- Direct Plan - Monthly Dividend Option</v>
      </c>
    </row>
    <row r="3952" spans="13:13">
      <c r="M3952" t="str">
        <f>'Nav2'!A3932</f>
        <v>Principal Debt Opportunities Fund - Corporate Bond Plan- Regular Plan - Monthly Dividend Option</v>
      </c>
    </row>
    <row r="3953" spans="13:13">
      <c r="M3953" t="str">
        <f>'Nav2'!A3933</f>
        <v>Principal Debt Savings Fund - Mip - Direct Plan - Dividend Option - Quaterly</v>
      </c>
    </row>
    <row r="3954" spans="13:13">
      <c r="M3954" t="str">
        <f>'Nav2'!A3934</f>
        <v>Principal Debt Savings Fund - Mip - Direct Plan - Growth Option</v>
      </c>
    </row>
    <row r="3955" spans="13:13">
      <c r="M3955" t="str">
        <f>'Nav2'!A3935</f>
        <v>Principal Debt Savings Fund - Mip - Growth Option</v>
      </c>
    </row>
    <row r="3956" spans="13:13">
      <c r="M3956" t="str">
        <f>'Nav2'!A3936</f>
        <v>Principal Debt Savings Fund - Mip- Direct Plan - Dividend Option - Monthly</v>
      </c>
    </row>
    <row r="3957" spans="13:13">
      <c r="M3957" t="str">
        <f>'Nav2'!A3937</f>
        <v>Principal Debt Savings Fund - Mip -Quaterly Dividend</v>
      </c>
    </row>
    <row r="3958" spans="13:13">
      <c r="M3958" t="str">
        <f>'Nav2'!A3938</f>
        <v>Principal Debt Savings Fund - Mip-Monthly Dividend</v>
      </c>
    </row>
    <row r="3959" spans="13:13">
      <c r="M3959" t="str">
        <f>'Nav2'!A3939</f>
        <v>Principal Debt Savings Fund - Retail Plan - Direct Plan - Dividend Option - Monthly</v>
      </c>
    </row>
    <row r="3960" spans="13:13">
      <c r="M3960" t="str">
        <f>'Nav2'!A3940</f>
        <v>Principal Debt Savings Fund - Retail Plan - Direct Plan - Dividend Option - Quarterly</v>
      </c>
    </row>
    <row r="3961" spans="13:13">
      <c r="M3961" t="str">
        <f>'Nav2'!A3941</f>
        <v>Principal Debt Savings Fund - Retail Plan - Direct Plan -Growth Option</v>
      </c>
    </row>
    <row r="3962" spans="13:13">
      <c r="M3962" t="str">
        <f>'Nav2'!A3942</f>
        <v>Principal Debt Savings Fund - Retail Plan - Dividend - Monthly</v>
      </c>
    </row>
    <row r="3963" spans="13:13">
      <c r="M3963" t="str">
        <f>'Nav2'!A3943</f>
        <v>Principal Debt Savings Fund - Retail Plan - Dividend - Quarterly</v>
      </c>
    </row>
    <row r="3964" spans="13:13">
      <c r="M3964" t="str">
        <f>'Nav2'!A3944</f>
        <v>Principal Debt Savings Fund - Retail Plan -Growth</v>
      </c>
    </row>
    <row r="3965" spans="13:13">
      <c r="M3965" t="str">
        <f>'Nav2'!A3945</f>
        <v>Principal Dividend Yield Fund - Direct Plan - Growth Option</v>
      </c>
    </row>
    <row r="3966" spans="13:13">
      <c r="M3966" t="str">
        <f>'Nav2'!A3946</f>
        <v>Principal Dividend Yield Fund- Direct Plan - Dividend Option</v>
      </c>
    </row>
    <row r="3967" spans="13:13">
      <c r="M3967" t="str">
        <f>'Nav2'!A3947</f>
        <v>Principal Dividend Yield Fund-Dividend Plan</v>
      </c>
    </row>
    <row r="3968" spans="13:13">
      <c r="M3968" t="str">
        <f>'Nav2'!A3948</f>
        <v>Principal Dividend Yield Fund-Growth Plan</v>
      </c>
    </row>
    <row r="3969" spans="13:13">
      <c r="M3969" t="str">
        <f>'Nav2'!A3949</f>
        <v>Principal Emerging Bluechip Fund - Direct Plan - Dividend Option</v>
      </c>
    </row>
    <row r="3970" spans="13:13">
      <c r="M3970" t="str">
        <f>'Nav2'!A3950</f>
        <v>Principal Emerging Bluechip Fund - Direct Plan - Growth Option</v>
      </c>
    </row>
    <row r="3971" spans="13:13">
      <c r="M3971" t="str">
        <f>'Nav2'!A3951</f>
        <v>Principal Emerging Bluechip Fund - Dividend Option</v>
      </c>
    </row>
    <row r="3972" spans="13:13">
      <c r="M3972" t="str">
        <f>'Nav2'!A3952</f>
        <v>Principal Emerging Bluechip Fund - Growth Option</v>
      </c>
    </row>
    <row r="3973" spans="13:13">
      <c r="M3973" t="str">
        <f>'Nav2'!A3953</f>
        <v>Principal Global Opportunities Fund- Direct Plan - Dividend Option</v>
      </c>
    </row>
    <row r="3974" spans="13:13">
      <c r="M3974" t="str">
        <f>'Nav2'!A3954</f>
        <v>Principal Global Opportunities Fund- Dividend Option</v>
      </c>
    </row>
    <row r="3975" spans="13:13">
      <c r="M3975" t="str">
        <f>'Nav2'!A3955</f>
        <v>Principal Global Opportunities Fund-Direct Plan - Growth Option</v>
      </c>
    </row>
    <row r="3976" spans="13:13">
      <c r="M3976" t="str">
        <f>'Nav2'!A3956</f>
        <v>Principal Global Opportunities Fund-Growth Option</v>
      </c>
    </row>
    <row r="3977" spans="13:13">
      <c r="M3977" t="str">
        <f>'Nav2'!A3957</f>
        <v>Principal Government Securities Fund- Direct Plan - Dividend Option - Quarterly</v>
      </c>
    </row>
    <row r="3978" spans="13:13">
      <c r="M3978" t="str">
        <f>'Nav2'!A3958</f>
        <v>Principal Government Securities Fund- Direct Plan - Dividend Option- Annually</v>
      </c>
    </row>
    <row r="3979" spans="13:13">
      <c r="M3979" t="str">
        <f>'Nav2'!A3959</f>
        <v>Principal Government Securities Fund-Direct Plan - Growth Option</v>
      </c>
    </row>
    <row r="3980" spans="13:13">
      <c r="M3980" t="str">
        <f>'Nav2'!A3960</f>
        <v>Principal Government Securities Fund-Dividend Option - Quarterly</v>
      </c>
    </row>
    <row r="3981" spans="13:13">
      <c r="M3981" t="str">
        <f>'Nav2'!A3961</f>
        <v>Principal Government Securities Fund-Dividend Option- Annually</v>
      </c>
    </row>
    <row r="3982" spans="13:13">
      <c r="M3982" t="str">
        <f>'Nav2'!A3962</f>
        <v>Principal Government Securities Fund-Growth</v>
      </c>
    </row>
    <row r="3983" spans="13:13">
      <c r="M3983" t="str">
        <f>'Nav2'!A3963</f>
        <v>Principal Growth Fund - Direct Plan -Dividend Option</v>
      </c>
    </row>
    <row r="3984" spans="13:13">
      <c r="M3984" t="str">
        <f>'Nav2'!A3964</f>
        <v>Principal Growth Fund-Dividend Option</v>
      </c>
    </row>
    <row r="3985" spans="13:13">
      <c r="M3985" t="str">
        <f>'Nav2'!A3965</f>
        <v>Principal Growth Fund-Growth Option</v>
      </c>
    </row>
    <row r="3986" spans="13:13">
      <c r="M3986" t="str">
        <f>'Nav2'!A3966</f>
        <v>Principal Income Fund - Short Term Plan - Direct Plan - Dividend Plan - Monthly</v>
      </c>
    </row>
    <row r="3987" spans="13:13">
      <c r="M3987" t="str">
        <f>'Nav2'!A3967</f>
        <v>Principal Income Fund - Short Term Plan - Dividend Option - Monthly</v>
      </c>
    </row>
    <row r="3988" spans="13:13">
      <c r="M3988" t="str">
        <f>'Nav2'!A3968</f>
        <v>Principal Income Fund - Short Term Planâ€“ Direct Plan  - Growth Option</v>
      </c>
    </row>
    <row r="3989" spans="13:13">
      <c r="M3989" t="str">
        <f>'Nav2'!A3969</f>
        <v>Principal Income Fund - Short Term Planâ€“ Growth Plan</v>
      </c>
    </row>
    <row r="3990" spans="13:13">
      <c r="M3990" t="str">
        <f>'Nav2'!A3970</f>
        <v>Principal Income Fund- Long Term Plan - Direct Plan - Dividend Option - Quarterly</v>
      </c>
    </row>
    <row r="3991" spans="13:13">
      <c r="M3991" t="str">
        <f>'Nav2'!A3971</f>
        <v>Principal Income Fund- Long Term Plan - Direct Plan - Dividend Option -Annually</v>
      </c>
    </row>
    <row r="3992" spans="13:13">
      <c r="M3992" t="str">
        <f>'Nav2'!A3972</f>
        <v>Principal Income Fund- Long Term Plan - Direct Plan - Growth Option</v>
      </c>
    </row>
    <row r="3993" spans="13:13">
      <c r="M3993" t="str">
        <f>'Nav2'!A3973</f>
        <v>Principal Income Fund- Long Term Plan - Dividend Option -Annual</v>
      </c>
    </row>
    <row r="3994" spans="13:13">
      <c r="M3994" t="str">
        <f>'Nav2'!A3974</f>
        <v>Principal Income Fund- Long Term Plan - Growth Option</v>
      </c>
    </row>
    <row r="3995" spans="13:13">
      <c r="M3995" t="str">
        <f>'Nav2'!A3975</f>
        <v>Principal Income Fund- Long Term Plan -Dividend Option - Quarterly</v>
      </c>
    </row>
    <row r="3996" spans="13:13">
      <c r="M3996" t="str">
        <f>'Nav2'!A3976</f>
        <v>Principal Index Fund- Direct Plan - Dividend Option</v>
      </c>
    </row>
    <row r="3997" spans="13:13">
      <c r="M3997" t="str">
        <f>'Nav2'!A3977</f>
        <v>Principal Index Fund- Direct Plan - Growth Option</v>
      </c>
    </row>
    <row r="3998" spans="13:13">
      <c r="M3998" t="str">
        <f>'Nav2'!A3978</f>
        <v>Principal Index Fund-Dividend</v>
      </c>
    </row>
    <row r="3999" spans="13:13">
      <c r="M3999" t="str">
        <f>'Nav2'!A3979</f>
        <v>Principal Index Fund-Growth</v>
      </c>
    </row>
    <row r="4000" spans="13:13">
      <c r="M4000" t="str">
        <f>'Nav2'!A3980</f>
        <v>Principal Large Cap Fund- Direct Plan - Dividend Option</v>
      </c>
    </row>
    <row r="4001" spans="13:13">
      <c r="M4001" t="str">
        <f>'Nav2'!A3981</f>
        <v>Principal Large Cap Fund- Direct Plan - Growth Option</v>
      </c>
    </row>
    <row r="4002" spans="13:13">
      <c r="M4002" t="str">
        <f>'Nav2'!A3982</f>
        <v>Principal Large Cap Fund-Dividend Option</v>
      </c>
    </row>
    <row r="4003" spans="13:13">
      <c r="M4003" t="str">
        <f>'Nav2'!A3983</f>
        <v>Principal Large Cap Fund-Growth Option</v>
      </c>
    </row>
    <row r="4004" spans="13:13">
      <c r="M4004" t="str">
        <f>'Nav2'!A3984</f>
        <v>Principal Personal Tax Saver Fund</v>
      </c>
    </row>
    <row r="4005" spans="13:13">
      <c r="M4005" t="str">
        <f>'Nav2'!A3985</f>
        <v>Principal Personal Tax Saver Fund - Direct Plan</v>
      </c>
    </row>
    <row r="4006" spans="13:13">
      <c r="M4006" t="str">
        <f>'Nav2'!A3986</f>
        <v>Principal Retail Equity Savings Fund - Direct Plan - Dividend Option</v>
      </c>
    </row>
    <row r="4007" spans="13:13">
      <c r="M4007" t="str">
        <f>'Nav2'!A3987</f>
        <v>Principal Retail Equity Savings Fund - Direct Plan - Growth Option</v>
      </c>
    </row>
    <row r="4008" spans="13:13">
      <c r="M4008" t="str">
        <f>'Nav2'!A3988</f>
        <v>Principal Retail Equity Savings Fund - Dividend Option</v>
      </c>
    </row>
    <row r="4009" spans="13:13">
      <c r="M4009" t="str">
        <f>'Nav2'!A3989</f>
        <v>Principal Retail Equity Savings Fund - Growth Option</v>
      </c>
    </row>
    <row r="4010" spans="13:13">
      <c r="M4010" t="str">
        <f>'Nav2'!A3990</f>
        <v>Principal Retail Money Manager Fund- Direct Plan - Dividend Option - Monthly</v>
      </c>
    </row>
    <row r="4011" spans="13:13">
      <c r="M4011" t="str">
        <f>'Nav2'!A3991</f>
        <v>Principal Retail Money Manager Fund- Direct Plan -Growth Option</v>
      </c>
    </row>
    <row r="4012" spans="13:13">
      <c r="M4012" t="str">
        <f>'Nav2'!A3992</f>
        <v>Principal Retail Money Manager Fund-Daily Dividend Option</v>
      </c>
    </row>
    <row r="4013" spans="13:13">
      <c r="M4013" t="str">
        <f>'Nav2'!A3993</f>
        <v>Principal Retail Money Manager Fund-Growth Option</v>
      </c>
    </row>
    <row r="4014" spans="13:13">
      <c r="M4014" t="str">
        <f>'Nav2'!A3994</f>
        <v>Principal Retail Money Manager Fund-Monthly Dividend Option</v>
      </c>
    </row>
    <row r="4015" spans="13:13">
      <c r="M4015" t="str">
        <f>'Nav2'!A3995</f>
        <v>Principal Retail Money Manager Fund-Weekly Dividend Option</v>
      </c>
    </row>
    <row r="4016" spans="13:13">
      <c r="M4016" t="str">
        <f>'Nav2'!A3996</f>
        <v>Principal Services Industries Fund-Dividend</v>
      </c>
    </row>
    <row r="4017" spans="13:13">
      <c r="M4017" t="str">
        <f>'Nav2'!A3997</f>
        <v>Principal Services Industries Fund-Growth</v>
      </c>
    </row>
    <row r="4018" spans="13:13">
      <c r="M4018" t="str">
        <f>'Nav2'!A3998</f>
        <v>Principal Smart Equity Fund - Direct Plan - Dividend Option</v>
      </c>
    </row>
    <row r="4019" spans="13:13">
      <c r="M4019" t="str">
        <f>'Nav2'!A3999</f>
        <v>Principal Smart Equity Fund - Direct Plan - Growth Option</v>
      </c>
    </row>
    <row r="4020" spans="13:13">
      <c r="M4020" t="str">
        <f>'Nav2'!A4000</f>
        <v>Principal Smart Equity Fund - Dividend Option</v>
      </c>
    </row>
    <row r="4021" spans="13:13">
      <c r="M4021" t="str">
        <f>'Nav2'!A4001</f>
        <v>Principal Smart Equity Fund - Growth Option</v>
      </c>
    </row>
    <row r="4022" spans="13:13">
      <c r="M4022" t="str">
        <f>'Nav2'!A4002</f>
        <v>Principal Tax Savings Fund</v>
      </c>
    </row>
    <row r="4023" spans="13:13">
      <c r="M4023" t="str">
        <f>'Nav2'!A4003</f>
        <v>Principal Tax Savings Fund - Direct Plan</v>
      </c>
    </row>
    <row r="4024" spans="13:13">
      <c r="M4024" t="str">
        <f>'Nav2'!A4004</f>
        <v>Quantum Equity Fund Of Funds-Dividend Option</v>
      </c>
    </row>
    <row r="4025" spans="13:13">
      <c r="M4025" t="str">
        <f>'Nav2'!A4005</f>
        <v>Quantum Equity Fund Of Funds-Growth Option</v>
      </c>
    </row>
    <row r="4026" spans="13:13">
      <c r="M4026" t="str">
        <f>'Nav2'!A4006</f>
        <v>Quantum Gold Fund (An Etf)</v>
      </c>
    </row>
    <row r="4027" spans="13:13">
      <c r="M4027" t="str">
        <f>'Nav2'!A4007</f>
        <v>Quantum Gold Savings Fund - Growth Option</v>
      </c>
    </row>
    <row r="4028" spans="13:13">
      <c r="M4028" t="str">
        <f>'Nav2'!A4008</f>
        <v>Quantum Index Fund (An Etf)</v>
      </c>
    </row>
    <row r="4029" spans="13:13">
      <c r="M4029" t="str">
        <f>'Nav2'!A4009</f>
        <v>Quantum Liquid Fund-Daily Dividend Re-Investment Option</v>
      </c>
    </row>
    <row r="4030" spans="13:13">
      <c r="M4030" t="str">
        <f>'Nav2'!A4010</f>
        <v>Quantum Liquid Fund-Growth Option</v>
      </c>
    </row>
    <row r="4031" spans="13:13">
      <c r="M4031" t="str">
        <f>'Nav2'!A4011</f>
        <v>Quantum Liquid Fund-Monthly Dividend Payout Option</v>
      </c>
    </row>
    <row r="4032" spans="13:13">
      <c r="M4032" t="str">
        <f>'Nav2'!A4012</f>
        <v>Quantum Long-Term Equity Fund-Dividend Option</v>
      </c>
    </row>
    <row r="4033" spans="13:13">
      <c r="M4033" t="str">
        <f>'Nav2'!A4013</f>
        <v>Quantum Long-Term Equity Fund-Growth Option</v>
      </c>
    </row>
    <row r="4034" spans="13:13">
      <c r="M4034" t="str">
        <f>'Nav2'!A4014</f>
        <v>Quantum Multi Asset Fund - Growth Option</v>
      </c>
    </row>
    <row r="4035" spans="13:13">
      <c r="M4035" t="str">
        <f>'Nav2'!A4015</f>
        <v>Quantum Tax Saving Fund - Dividend Option</v>
      </c>
    </row>
    <row r="4036" spans="13:13">
      <c r="M4036" t="str">
        <f>'Nav2'!A4016</f>
        <v>Quantum Tax Saving Fund - Growth Option</v>
      </c>
    </row>
    <row r="4037" spans="13:13">
      <c r="M4037" t="str">
        <f>'Nav2'!A4017</f>
        <v>R * Shares Banking Etf -Dividend Payout Option</v>
      </c>
    </row>
    <row r="4038" spans="13:13">
      <c r="M4038" t="str">
        <f>'Nav2'!A4018</f>
        <v>R * Shares Gold Etf -Dividend Payout Option</v>
      </c>
    </row>
    <row r="4039" spans="13:13">
      <c r="M4039" t="str">
        <f>'Nav2'!A4019</f>
        <v>R*Shares Cnx 100 Fund</v>
      </c>
    </row>
    <row r="4040" spans="13:13">
      <c r="M4040" t="str">
        <f>'Nav2'!A4020</f>
        <v>Reliance Annual Interval Fund - Series I - Direct Plan Growth Plan - Growth</v>
      </c>
    </row>
    <row r="4041" spans="13:13">
      <c r="M4041" t="str">
        <f>'Nav2'!A4021</f>
        <v>Reliance Arbitrage Advantage Fund - Direct Plan Dividend Plan - Dividend Payout Option</v>
      </c>
    </row>
    <row r="4042" spans="13:13">
      <c r="M4042" t="str">
        <f>'Nav2'!A4022</f>
        <v>Reliance Arbitrage Advantage Fund - Direct Plan Growth Plan - Growth</v>
      </c>
    </row>
    <row r="4043" spans="13:13">
      <c r="M4043" t="str">
        <f>'Nav2'!A4023</f>
        <v>Reliance Arbitrage Advantage Fund - Dividend Plan - Dividend Option</v>
      </c>
    </row>
    <row r="4044" spans="13:13">
      <c r="M4044" t="str">
        <f>'Nav2'!A4024</f>
        <v>Reliance Arbitrage Advantage Fund - Growth Plan - Growth Option</v>
      </c>
    </row>
    <row r="4045" spans="13:13">
      <c r="M4045" t="str">
        <f>'Nav2'!A4025</f>
        <v>Reliance Banking Fund - Direct Plan Bonus Plan - Bonus</v>
      </c>
    </row>
    <row r="4046" spans="13:13">
      <c r="M4046" t="str">
        <f>'Nav2'!A4026</f>
        <v>Reliance Banking Fund - Direct Plan Dividend Plan - Dividend Payout Option</v>
      </c>
    </row>
    <row r="4047" spans="13:13">
      <c r="M4047" t="str">
        <f>'Nav2'!A4027</f>
        <v>Reliance Banking Fund - Direct Plan Growth Plan - Growth</v>
      </c>
    </row>
    <row r="4048" spans="13:13">
      <c r="M4048" t="str">
        <f>'Nav2'!A4028</f>
        <v>Reliance Banking Fund - Institutional Plan - Bonus Option</v>
      </c>
    </row>
    <row r="4049" spans="13:13">
      <c r="M4049" t="str">
        <f>'Nav2'!A4029</f>
        <v>Reliance Banking Fund - Institutional Plan - Dividend Option</v>
      </c>
    </row>
    <row r="4050" spans="13:13">
      <c r="M4050" t="str">
        <f>'Nav2'!A4030</f>
        <v>Reliance Banking Fund - Institutional Plan - Growth Option</v>
      </c>
    </row>
    <row r="4051" spans="13:13">
      <c r="M4051" t="str">
        <f>'Nav2'!A4031</f>
        <v>Reliance Banking Fund-Dividend Plan-Dividend Option</v>
      </c>
    </row>
    <row r="4052" spans="13:13">
      <c r="M4052" t="str">
        <f>'Nav2'!A4032</f>
        <v>Reliance Banking Fund-Growth Plan-Bonus Option</v>
      </c>
    </row>
    <row r="4053" spans="13:13">
      <c r="M4053" t="str">
        <f>'Nav2'!A4033</f>
        <v>Reliance Banking Fund-Growth Plan-Growth Option</v>
      </c>
    </row>
    <row r="4054" spans="13:13">
      <c r="M4054" t="str">
        <f>'Nav2'!A4034</f>
        <v>Reliance Diversified Power Sector Fund - Direct Plan Bonus Plan - Bonus</v>
      </c>
    </row>
    <row r="4055" spans="13:13">
      <c r="M4055" t="str">
        <f>'Nav2'!A4035</f>
        <v>Reliance Diversified Power Sector Fund - Direct Plan Dividend Plan - Dividend Payout Option</v>
      </c>
    </row>
    <row r="4056" spans="13:13">
      <c r="M4056" t="str">
        <f>'Nav2'!A4036</f>
        <v>Reliance Diversified Power Sector Fund - Direct Plan Growth Plan - Growth Option - Growth</v>
      </c>
    </row>
    <row r="4057" spans="13:13">
      <c r="M4057" t="str">
        <f>'Nav2'!A4037</f>
        <v>Reliance Diversified Power Sector Fund Institutional Plan -Dividend Option</v>
      </c>
    </row>
    <row r="4058" spans="13:13">
      <c r="M4058" t="str">
        <f>'Nav2'!A4038</f>
        <v>Reliance Diversified Power Sector Fund Institutional Plan Growth Plan Bonus Option</v>
      </c>
    </row>
    <row r="4059" spans="13:13">
      <c r="M4059" t="str">
        <f>'Nav2'!A4039</f>
        <v>Reliance Diversified Power Sector Fund Institutional Plan Growth Plan Growth Option</v>
      </c>
    </row>
    <row r="4060" spans="13:13">
      <c r="M4060" t="str">
        <f>'Nav2'!A4040</f>
        <v>Reliance Diversified Power Sector Fund-Dividend Plan-Dividend</v>
      </c>
    </row>
    <row r="4061" spans="13:13">
      <c r="M4061" t="str">
        <f>'Nav2'!A4041</f>
        <v>Reliance Diversified Power Sector Fund-Growth-Bonus</v>
      </c>
    </row>
    <row r="4062" spans="13:13">
      <c r="M4062" t="str">
        <f>'Nav2'!A4042</f>
        <v>Reliance Diversified Power Sector Fund-Growth-Growth</v>
      </c>
    </row>
    <row r="4063" spans="13:13">
      <c r="M4063" t="str">
        <f>'Nav2'!A4043</f>
        <v>Reliance Dynamic Bond Fund - Direct Plan Dividend Plan - Dividend Payout Option</v>
      </c>
    </row>
    <row r="4064" spans="13:13">
      <c r="M4064" t="str">
        <f>'Nav2'!A4044</f>
        <v>Reliance Dynamic Bond Fund - Direct Plan Growth Plan - Growth Option - Growth</v>
      </c>
    </row>
    <row r="4065" spans="13:13">
      <c r="M4065" t="str">
        <f>'Nav2'!A4045</f>
        <v>Reliance Dynamic Bond Fund - Direct Plan Quarterly Dividend Plan - Dividend Payout Option</v>
      </c>
    </row>
    <row r="4066" spans="13:13">
      <c r="M4066" t="str">
        <f>'Nav2'!A4046</f>
        <v>Reliance Dynamic Bond Fund-Dividend Plan-Dividend Option</v>
      </c>
    </row>
    <row r="4067" spans="13:13">
      <c r="M4067" t="str">
        <f>'Nav2'!A4047</f>
        <v>Reliance Dynamic Bond Fund-Dividend Plan-Quarterly Dividend Option</v>
      </c>
    </row>
    <row r="4068" spans="13:13">
      <c r="M4068" t="str">
        <f>'Nav2'!A4048</f>
        <v>Reliance Dynamic Bond-Growth Plan-Growth Option</v>
      </c>
    </row>
    <row r="4069" spans="13:13">
      <c r="M4069" t="str">
        <f>'Nav2'!A4049</f>
        <v>Reliance Equity Fund - Direct Plan Bonus Plan - Bonus</v>
      </c>
    </row>
    <row r="4070" spans="13:13">
      <c r="M4070" t="str">
        <f>'Nav2'!A4050</f>
        <v>Reliance Equity Fund - Direct Plan Dividend Plan - Dividend Payout Option</v>
      </c>
    </row>
    <row r="4071" spans="13:13">
      <c r="M4071" t="str">
        <f>'Nav2'!A4051</f>
        <v>Reliance Equity Fund - Direct Plan Growth Plan - Growth</v>
      </c>
    </row>
    <row r="4072" spans="13:13">
      <c r="M4072" t="str">
        <f>'Nav2'!A4052</f>
        <v>Reliance Equity Fund Institutional Plan Dividend Option</v>
      </c>
    </row>
    <row r="4073" spans="13:13">
      <c r="M4073" t="str">
        <f>'Nav2'!A4053</f>
        <v>Reliance Equity Fund Institutional Plan Growth Plan Bonus Option</v>
      </c>
    </row>
    <row r="4074" spans="13:13">
      <c r="M4074" t="str">
        <f>'Nav2'!A4054</f>
        <v>Reliance Equity Fund Institutional Plan Growth Plan Growth Option</v>
      </c>
    </row>
    <row r="4075" spans="13:13">
      <c r="M4075" t="str">
        <f>'Nav2'!A4055</f>
        <v>Reliance Equity Fund-Dividend Plan-Dividend Option</v>
      </c>
    </row>
    <row r="4076" spans="13:13">
      <c r="M4076" t="str">
        <f>'Nav2'!A4056</f>
        <v>Reliance Equity Fund-Growth Plan-Bonus Option</v>
      </c>
    </row>
    <row r="4077" spans="13:13">
      <c r="M4077" t="str">
        <f>'Nav2'!A4057</f>
        <v>Reliance Equity Fund-Growth Plan-Growth Option</v>
      </c>
    </row>
    <row r="4078" spans="13:13">
      <c r="M4078" t="str">
        <f>'Nav2'!A4058</f>
        <v>Reliance Equity Opportunities  Fund Institutional Plan Dividend Option</v>
      </c>
    </row>
    <row r="4079" spans="13:13">
      <c r="M4079" t="str">
        <f>'Nav2'!A4059</f>
        <v>Reliance Equity Opportunities  Fund Institutional Plan Growth Plan Bonus Option</v>
      </c>
    </row>
    <row r="4080" spans="13:13">
      <c r="M4080" t="str">
        <f>'Nav2'!A4060</f>
        <v>Reliance Equity Opportunities  Fund Institutional Plan Growth Plan Growth Option</v>
      </c>
    </row>
    <row r="4081" spans="13:13">
      <c r="M4081" t="str">
        <f>'Nav2'!A4061</f>
        <v>Reliance Equity Opportunities  Fund-Dividend Plan-Dividend Option</v>
      </c>
    </row>
    <row r="4082" spans="13:13">
      <c r="M4082" t="str">
        <f>'Nav2'!A4062</f>
        <v>Reliance Equity Opportunities  Fund-Growth Plan-Bonus Option</v>
      </c>
    </row>
    <row r="4083" spans="13:13">
      <c r="M4083" t="str">
        <f>'Nav2'!A4063</f>
        <v>Reliance Equity Opportunities  Fund-Growth Plan-Growth Option</v>
      </c>
    </row>
    <row r="4084" spans="13:13">
      <c r="M4084" t="str">
        <f>'Nav2'!A4064</f>
        <v>Reliance Equity Opportunities Fund - Direct Plan Bonus Plan - Bonus</v>
      </c>
    </row>
    <row r="4085" spans="13:13">
      <c r="M4085" t="str">
        <f>'Nav2'!A4065</f>
        <v>Reliance Equity Opportunities Fund - Direct Plan Dividend Plan - Dividend Payout Option</v>
      </c>
    </row>
    <row r="4086" spans="13:13">
      <c r="M4086" t="str">
        <f>'Nav2'!A4066</f>
        <v>Reliance Equity Opportunities Fund - Direct Plan Growth Plan - Growth</v>
      </c>
    </row>
    <row r="4087" spans="13:13">
      <c r="M4087" t="str">
        <f>'Nav2'!A4067</f>
        <v>Reliance Floating Rate Fund - Short Term Plan - Direct Plan Daily Dividend Reinvestment Plan - Dividend Reinvestment</v>
      </c>
    </row>
    <row r="4088" spans="13:13">
      <c r="M4088" t="str">
        <f>'Nav2'!A4068</f>
        <v>Reliance Floating Rate Fund - Short Term Plan - Direct Plan Growth Plan - Growth Option - Growth</v>
      </c>
    </row>
    <row r="4089" spans="13:13">
      <c r="M4089" t="str">
        <f>'Nav2'!A4069</f>
        <v>Reliance Floating Rate Fund - Short Term Plan - Direct Plan Monthly Dividend Plan - Dividend Payout Option</v>
      </c>
    </row>
    <row r="4090" spans="13:13">
      <c r="M4090" t="str">
        <f>'Nav2'!A4070</f>
        <v>Reliance Floating Rate Fund - Short Term Plan - Direct Plan Quarterly Dividend Plan - Dividend Payout Option</v>
      </c>
    </row>
    <row r="4091" spans="13:13">
      <c r="M4091" t="str">
        <f>'Nav2'!A4071</f>
        <v>Reliance Floating Rate Fund - Short Term Plan - Direct Plan Weekly Dividend Plan - Dividend Payout Option</v>
      </c>
    </row>
    <row r="4092" spans="13:13">
      <c r="M4092" t="str">
        <f>'Nav2'!A4072</f>
        <v>Reliance Floating Rate Fund - Short Term Plan - Dividend Plan-Daily Dividend Option</v>
      </c>
    </row>
    <row r="4093" spans="13:13">
      <c r="M4093" t="str">
        <f>'Nav2'!A4073</f>
        <v>Reliance Floating Rate Fund - Short Term Plan - Dividend Plan-Monthly Dividend Option</v>
      </c>
    </row>
    <row r="4094" spans="13:13">
      <c r="M4094" t="str">
        <f>'Nav2'!A4074</f>
        <v>Reliance Floating Rate Fund - Short Term Plan - Dividend Plan-Quarterly Dividend Option</v>
      </c>
    </row>
    <row r="4095" spans="13:13">
      <c r="M4095" t="str">
        <f>'Nav2'!A4075</f>
        <v>Reliance Floating Rate Fund - Short Term Plan - Dividend Plan-Weekly Dividend Option</v>
      </c>
    </row>
    <row r="4096" spans="13:13">
      <c r="M4096" t="str">
        <f>'Nav2'!A4076</f>
        <v>Reliance Floating Rate Fund - Short Term Plan - Growth-Growth Option</v>
      </c>
    </row>
    <row r="4097" spans="13:13">
      <c r="M4097" t="str">
        <f>'Nav2'!A4077</f>
        <v>Reliance Floating Rate Fund-Short Term Plan -Direct Plan -Dividend Plan</v>
      </c>
    </row>
    <row r="4098" spans="13:13">
      <c r="M4098" t="str">
        <f>'Nav2'!A4078</f>
        <v>Reliance Floating Rate Fund-Short Term Plan-Dividend Plan</v>
      </c>
    </row>
    <row r="4099" spans="13:13">
      <c r="M4099" t="str">
        <f>'Nav2'!A4079</f>
        <v>Reliance Gilt Securities Fund - Direct Plan Automatic Annual Reinvest Option - Reinvestment</v>
      </c>
    </row>
    <row r="4100" spans="13:13">
      <c r="M4100" t="str">
        <f>'Nav2'!A4080</f>
        <v>Reliance Gilt Securities Fund - Direct Plan Automatic Capital Appreciation Payout Option - Dividend Payout</v>
      </c>
    </row>
    <row r="4101" spans="13:13">
      <c r="M4101" t="str">
        <f>'Nav2'!A4081</f>
        <v>Reliance Gilt Securities Fund - Direct Plan Defined Maturity Date Option - Growth</v>
      </c>
    </row>
    <row r="4102" spans="13:13">
      <c r="M4102" t="str">
        <f>'Nav2'!A4082</f>
        <v>Reliance Gilt Securities Fund - Direct Plan Dividend Plan - Dividend Payout Option</v>
      </c>
    </row>
    <row r="4103" spans="13:13">
      <c r="M4103" t="str">
        <f>'Nav2'!A4083</f>
        <v>Reliance Gilt Securities Fund - Direct Plan Growth Plan - Growth</v>
      </c>
    </row>
    <row r="4104" spans="13:13">
      <c r="M4104" t="str">
        <f>'Nav2'!A4084</f>
        <v>Reliance Gilt Securities Fund - Institutional Plan-Dividend Option</v>
      </c>
    </row>
    <row r="4105" spans="13:13">
      <c r="M4105" t="str">
        <f>'Nav2'!A4085</f>
        <v>Reliance Gilt Securities Fund - Institutional Plan-Growth Option</v>
      </c>
    </row>
    <row r="4106" spans="13:13">
      <c r="M4106" t="str">
        <f>'Nav2'!A4086</f>
        <v>Reliance Gilt Securities Fund -Dividend Option</v>
      </c>
    </row>
    <row r="4107" spans="13:13">
      <c r="M4107" t="str">
        <f>'Nav2'!A4087</f>
        <v>Reliance Gilt Securities Fund -Growth Option</v>
      </c>
    </row>
    <row r="4108" spans="13:13">
      <c r="M4108" t="str">
        <f>'Nav2'!A4088</f>
        <v>Reliance Gilt Securities Fund -P F Option-Automatic Annual Reinvest Option</v>
      </c>
    </row>
    <row r="4109" spans="13:13">
      <c r="M4109" t="str">
        <f>'Nav2'!A4089</f>
        <v>Reliance Gilt Securities Fund -P F Option-Defined Maturity Date Option</v>
      </c>
    </row>
    <row r="4110" spans="13:13">
      <c r="M4110" t="str">
        <f>'Nav2'!A4090</f>
        <v>Reliance Gilt Securities Fund-Institutional Plan-P F Option-Automatic Annual Reinvest Option</v>
      </c>
    </row>
    <row r="4111" spans="13:13">
      <c r="M4111" t="str">
        <f>'Nav2'!A4091</f>
        <v>Reliance Gilt Securities Fund-Institutional Plan-P F Option-Automatic Capital Appreciation Payout Option</v>
      </c>
    </row>
    <row r="4112" spans="13:13">
      <c r="M4112" t="str">
        <f>'Nav2'!A4092</f>
        <v>Reliance Gilt Securities Fund-Institutional Plan-P F Option-Defined Maturity Date Option</v>
      </c>
    </row>
    <row r="4113" spans="13:13">
      <c r="M4113" t="str">
        <f>'Nav2'!A4093</f>
        <v>Reliance Gilt Securities Fund-P F Option-Automatic Capital Appreciation Payout Option</v>
      </c>
    </row>
    <row r="4114" spans="13:13">
      <c r="M4114" t="str">
        <f>'Nav2'!A4094</f>
        <v>Reliance Gold Savings Fund - Direct Plan Dividend Plan - Dividend Payout Option</v>
      </c>
    </row>
    <row r="4115" spans="13:13">
      <c r="M4115" t="str">
        <f>'Nav2'!A4095</f>
        <v>Reliance Gold Savings Fund - Direct Plan Growth Plan - Growth</v>
      </c>
    </row>
    <row r="4116" spans="13:13">
      <c r="M4116" t="str">
        <f>'Nav2'!A4096</f>
        <v>Reliance Gold Savings Fund-Dividend Plan-Dividend Option</v>
      </c>
    </row>
    <row r="4117" spans="13:13">
      <c r="M4117" t="str">
        <f>'Nav2'!A4097</f>
        <v>Reliance Gold Savings Fund-Growth Plan- Growth Option</v>
      </c>
    </row>
    <row r="4118" spans="13:13">
      <c r="M4118" t="str">
        <f>'Nav2'!A4098</f>
        <v>Reliance Growth Fund - Direct Plan Bonus Plan - Bonus</v>
      </c>
    </row>
    <row r="4119" spans="13:13">
      <c r="M4119" t="str">
        <f>'Nav2'!A4099</f>
        <v>Reliance Growth Fund - Direct Plan Dividend Plan - Dividend Payout Option</v>
      </c>
    </row>
    <row r="4120" spans="13:13">
      <c r="M4120" t="str">
        <f>'Nav2'!A4100</f>
        <v>Reliance Growth Fund - Direct Plan Growth Plan - Growth</v>
      </c>
    </row>
    <row r="4121" spans="13:13">
      <c r="M4121" t="str">
        <f>'Nav2'!A4101</f>
        <v>Reliance Growth Fund Institutional Plan Dividend Option</v>
      </c>
    </row>
    <row r="4122" spans="13:13">
      <c r="M4122" t="str">
        <f>'Nav2'!A4102</f>
        <v>Reliance Growth Fund Institutional Plan Growth Plan Bonus Option</v>
      </c>
    </row>
    <row r="4123" spans="13:13">
      <c r="M4123" t="str">
        <f>'Nav2'!A4103</f>
        <v>Reliance Growth Fund Institutional Plan Growth Plan Growth Option</v>
      </c>
    </row>
    <row r="4124" spans="13:13">
      <c r="M4124" t="str">
        <f>'Nav2'!A4104</f>
        <v>Reliance Growth Fund-Dividend Plan-(D)</v>
      </c>
    </row>
    <row r="4125" spans="13:13">
      <c r="M4125" t="str">
        <f>'Nav2'!A4105</f>
        <v>Reliance Growth Fund-Growth Plan-Bonus Option</v>
      </c>
    </row>
    <row r="4126" spans="13:13">
      <c r="M4126" t="str">
        <f>'Nav2'!A4106</f>
        <v>Reliance Growth Fund-Growth Plan-Growth Option</v>
      </c>
    </row>
    <row r="4127" spans="13:13">
      <c r="M4127" t="str">
        <f>'Nav2'!A4107</f>
        <v>Reliance Income Fund - Annual Dividend Plan</v>
      </c>
    </row>
    <row r="4128" spans="13:13">
      <c r="M4128" t="str">
        <f>'Nav2'!A4108</f>
        <v>Reliance Income Fund - Direct Plan Annual Dividend Plan - Dividend Payout Option</v>
      </c>
    </row>
    <row r="4129" spans="13:13">
      <c r="M4129" t="str">
        <f>'Nav2'!A4109</f>
        <v>Reliance Income Fund - Direct Plan Growth Plan - Growth Option - Growth</v>
      </c>
    </row>
    <row r="4130" spans="13:13">
      <c r="M4130" t="str">
        <f>'Nav2'!A4110</f>
        <v>Reliance Income Fund - Direct Plan Growth Plan-Bonus Option - Bonus</v>
      </c>
    </row>
    <row r="4131" spans="13:13">
      <c r="M4131" t="str">
        <f>'Nav2'!A4111</f>
        <v>Reliance Income Fund - Direct Plan Half Yearly Dividend Plan - Dividend Payout Option</v>
      </c>
    </row>
    <row r="4132" spans="13:13">
      <c r="M4132" t="str">
        <f>'Nav2'!A4112</f>
        <v>Reliance Income Fund - Direct Plan Monthly Dividend Plan - Dividend Payout Option</v>
      </c>
    </row>
    <row r="4133" spans="13:13">
      <c r="M4133" t="str">
        <f>'Nav2'!A4113</f>
        <v>Reliance Income Fund - Direct Plan Quarterly Dividend Plan - Dividend Payout Option</v>
      </c>
    </row>
    <row r="4134" spans="13:13">
      <c r="M4134" t="str">
        <f>'Nav2'!A4114</f>
        <v>Reliance Income Fund - Growth Plan Bonus Option</v>
      </c>
    </row>
    <row r="4135" spans="13:13">
      <c r="M4135" t="str">
        <f>'Nav2'!A4115</f>
        <v>Reliance Income Fund - Growth Plan Growth Option</v>
      </c>
    </row>
    <row r="4136" spans="13:13">
      <c r="M4136" t="str">
        <f>'Nav2'!A4116</f>
        <v>Reliance Income Fund - Half Yearly Dividend Plan</v>
      </c>
    </row>
    <row r="4137" spans="13:13">
      <c r="M4137" t="str">
        <f>'Nav2'!A4117</f>
        <v>Reliance Income Fund - Monthly Dividend Plan</v>
      </c>
    </row>
    <row r="4138" spans="13:13">
      <c r="M4138" t="str">
        <f>'Nav2'!A4118</f>
        <v>Reliance Income Fund - Quarterly Dividend Plan</v>
      </c>
    </row>
    <row r="4139" spans="13:13">
      <c r="M4139" t="str">
        <f>'Nav2'!A4119</f>
        <v>Reliance Index Fund - Nifty Plan - Direct Plan Growth Plan - Bonus Option - Bonus</v>
      </c>
    </row>
    <row r="4140" spans="13:13">
      <c r="M4140" t="str">
        <f>'Nav2'!A4120</f>
        <v>Reliance Index Fund - Nifty Plan - Direct Plan Growth Plan - Growth</v>
      </c>
    </row>
    <row r="4141" spans="13:13">
      <c r="M4141" t="str">
        <f>'Nav2'!A4121</f>
        <v>Reliance Index Fund - Nifty Plan - Direct Plan Half Yearly - Dividend Plan - Dividend Payout Option</v>
      </c>
    </row>
    <row r="4142" spans="13:13">
      <c r="M4142" t="str">
        <f>'Nav2'!A4122</f>
        <v>Reliance Index Fund - Nifty Plan - Direct Plan Quarterly - Dividend Plan - Dividend Payout Option</v>
      </c>
    </row>
    <row r="4143" spans="13:13">
      <c r="M4143" t="str">
        <f>'Nav2'!A4123</f>
        <v>Reliance Index Fund - Nifty Plan - Direct Plan Yearly - Dividend Plan - Dividend Payout Option</v>
      </c>
    </row>
    <row r="4144" spans="13:13">
      <c r="M4144" t="str">
        <f>'Nav2'!A4124</f>
        <v>Reliance Index Fund - Nifty Plan - Dividend Plan - Annual Dividend Payout Option</v>
      </c>
    </row>
    <row r="4145" spans="13:13">
      <c r="M4145" t="str">
        <f>'Nav2'!A4125</f>
        <v>Reliance Index Fund - Nifty Plan - Dividend Plan - Half Yearly Dividend Payout Option</v>
      </c>
    </row>
    <row r="4146" spans="13:13">
      <c r="M4146" t="str">
        <f>'Nav2'!A4126</f>
        <v>Reliance Index Fund - Nifty Plan - Dividend Plan - Quarterly Dividend Payout Option</v>
      </c>
    </row>
    <row r="4147" spans="13:13">
      <c r="M4147" t="str">
        <f>'Nav2'!A4127</f>
        <v>Reliance Index Fund - Nifty Plan - Growth Plan - Bonus Option</v>
      </c>
    </row>
    <row r="4148" spans="13:13">
      <c r="M4148" t="str">
        <f>'Nav2'!A4128</f>
        <v>Reliance Index Fund - Nifty Plan - Growth Plan - Growth Option</v>
      </c>
    </row>
    <row r="4149" spans="13:13">
      <c r="M4149" t="str">
        <f>'Nav2'!A4129</f>
        <v>Reliance Index Fund - Sensex Plan - Annual Dividend Payout Option</v>
      </c>
    </row>
    <row r="4150" spans="13:13">
      <c r="M4150" t="str">
        <f>'Nav2'!A4130</f>
        <v>Reliance Index Fund - Sensex Plan - Direct Plan Growth Plan - Bonus Option - Bonus</v>
      </c>
    </row>
    <row r="4151" spans="13:13">
      <c r="M4151" t="str">
        <f>'Nav2'!A4131</f>
        <v>Reliance Index Fund - Sensex Plan - Direct Plan Growth Plan - Growth</v>
      </c>
    </row>
    <row r="4152" spans="13:13">
      <c r="M4152" t="str">
        <f>'Nav2'!A4132</f>
        <v>Reliance Index Fund - Sensex Plan - Direct Plan Half Yearly - Dividend Plan - Dividend Payout Option</v>
      </c>
    </row>
    <row r="4153" spans="13:13">
      <c r="M4153" t="str">
        <f>'Nav2'!A4133</f>
        <v>Reliance Index Fund - Sensex Plan - Direct Plan Quarterly - Dividend Plan - Dividend Payout Option</v>
      </c>
    </row>
    <row r="4154" spans="13:13">
      <c r="M4154" t="str">
        <f>'Nav2'!A4134</f>
        <v>Reliance Index Fund - Sensex Plan - Direct Plan Yearly - Dividend Plan - Dividend Payout Option</v>
      </c>
    </row>
    <row r="4155" spans="13:13">
      <c r="M4155" t="str">
        <f>'Nav2'!A4135</f>
        <v>Reliance Index Fund - Sensex Plan - Dividend Plan - Half Yearly Dividend Payout Option</v>
      </c>
    </row>
    <row r="4156" spans="13:13">
      <c r="M4156" t="str">
        <f>'Nav2'!A4136</f>
        <v>Reliance Index Fund - Sensex Plan - Dividend Plan - Quarterly Dividend Payout Option</v>
      </c>
    </row>
    <row r="4157" spans="13:13">
      <c r="M4157" t="str">
        <f>'Nav2'!A4137</f>
        <v>Reliance Index Fund - Sensex Plan - Growth Plan - Bonus Option</v>
      </c>
    </row>
    <row r="4158" spans="13:13">
      <c r="M4158" t="str">
        <f>'Nav2'!A4138</f>
        <v>Reliance Index Fund - Sensex Plan - Growth Plan - Growth Option</v>
      </c>
    </row>
    <row r="4159" spans="13:13">
      <c r="M4159" t="str">
        <f>'Nav2'!A4139</f>
        <v>Reliance Infrastructure Fund - Direct Plan Dividend Plan - Dividend Payout Option</v>
      </c>
    </row>
    <row r="4160" spans="13:13">
      <c r="M4160" t="str">
        <f>'Nav2'!A4140</f>
        <v>Reliance Infrastructure Fund - Direct Plan Growth Plan - Bonus Option - Bonus</v>
      </c>
    </row>
    <row r="4161" spans="13:13">
      <c r="M4161" t="str">
        <f>'Nav2'!A4141</f>
        <v>Reliance Infrastructure Fund - Direct Plan Growth Plan - Growth</v>
      </c>
    </row>
    <row r="4162" spans="13:13">
      <c r="M4162" t="str">
        <f>'Nav2'!A4142</f>
        <v>Reliance Infrastructure Fund -Bonus Option</v>
      </c>
    </row>
    <row r="4163" spans="13:13">
      <c r="M4163" t="str">
        <f>'Nav2'!A4143</f>
        <v>Reliance Infrastructure Fund -Dividend Option</v>
      </c>
    </row>
    <row r="4164" spans="13:13">
      <c r="M4164" t="str">
        <f>'Nav2'!A4144</f>
        <v>Reliance Infrastructure Fund -Growth Option</v>
      </c>
    </row>
    <row r="4165" spans="13:13">
      <c r="M4165" t="str">
        <f>'Nav2'!A4145</f>
        <v>Reliance Infrastructure Fund- Institutional Plan-Bonus Option</v>
      </c>
    </row>
    <row r="4166" spans="13:13">
      <c r="M4166" t="str">
        <f>'Nav2'!A4146</f>
        <v>Reliance Infrastructure Fund- Institutional Plan-Dividend Option</v>
      </c>
    </row>
    <row r="4167" spans="13:13">
      <c r="M4167" t="str">
        <f>'Nav2'!A4147</f>
        <v>Reliance Infrastructure Fund- Institutional Plan-Growth Option</v>
      </c>
    </row>
    <row r="4168" spans="13:13">
      <c r="M4168" t="str">
        <f>'Nav2'!A4148</f>
        <v>Reliance Interval Fund Annual Interval Fund Series-I -Dividend Option</v>
      </c>
    </row>
    <row r="4169" spans="13:13">
      <c r="M4169" t="str">
        <f>'Nav2'!A4149</f>
        <v>Reliance Interval Fund Annual Interval Fund Series-I- Growth Option</v>
      </c>
    </row>
    <row r="4170" spans="13:13">
      <c r="M4170" t="str">
        <f>'Nav2'!A4150</f>
        <v>Reliance Interval Fund Annual Interval Fund Series-I-Retail Plan Growth Option</v>
      </c>
    </row>
    <row r="4171" spans="13:13">
      <c r="M4171" t="str">
        <f>'Nav2'!A4151</f>
        <v>Reliance Interval Fund Annual Interval Fund Series-I-Retail Plan-Dividend Option</v>
      </c>
    </row>
    <row r="4172" spans="13:13">
      <c r="M4172" t="str">
        <f>'Nav2'!A4152</f>
        <v>Reliance Interval Fund-Monthly Interval Fund-Series-I -Dividend Option</v>
      </c>
    </row>
    <row r="4173" spans="13:13">
      <c r="M4173" t="str">
        <f>'Nav2'!A4153</f>
        <v>Reliance Interval Fund-Monthly Interval Fund-Series-I- Growth Option</v>
      </c>
    </row>
    <row r="4174" spans="13:13">
      <c r="M4174" t="str">
        <f>'Nav2'!A4154</f>
        <v>Reliance Interval Fund-Monthly Interval Fund-Series-Ii -Dividend Option</v>
      </c>
    </row>
    <row r="4175" spans="13:13">
      <c r="M4175" t="str">
        <f>'Nav2'!A4155</f>
        <v>Reliance Interval Fund-Monthly Interval Fund-Series-Ii -Growth Option</v>
      </c>
    </row>
    <row r="4176" spans="13:13">
      <c r="M4176" t="str">
        <f>'Nav2'!A4156</f>
        <v>Reliance Interval Fund-Monthly Interval Fund-Series-Ii-Institutional Plan-Dividend Option</v>
      </c>
    </row>
    <row r="4177" spans="13:13">
      <c r="M4177" t="str">
        <f>'Nav2'!A4157</f>
        <v>Reliance Interval Fund-Monthly Interval Fund-Series-Ii-Institutional Plan-Growth Option</v>
      </c>
    </row>
    <row r="4178" spans="13:13">
      <c r="M4178" t="str">
        <f>'Nav2'!A4158</f>
        <v>Reliance Interval Fund-Monthly Interval Fund-Series-I-Institutional Plan-Dividend Option</v>
      </c>
    </row>
    <row r="4179" spans="13:13">
      <c r="M4179" t="str">
        <f>'Nav2'!A4159</f>
        <v>Reliance Interval Fund-Monthly Interval Fund-Series-I-Institutional Plan-Growth Option</v>
      </c>
    </row>
    <row r="4180" spans="13:13">
      <c r="M4180" t="str">
        <f>'Nav2'!A4160</f>
        <v>Reliance Interval Fund-Quarterly Interval Fund Serie-Ii-Institutional Plan -Dividend Option</v>
      </c>
    </row>
    <row r="4181" spans="13:13">
      <c r="M4181" t="str">
        <f>'Nav2'!A4161</f>
        <v>Reliance Interval Fund-Quarterly Interval Fund Serie-Ii-Institutional Plan Growth Option</v>
      </c>
    </row>
    <row r="4182" spans="13:13">
      <c r="M4182" t="str">
        <f>'Nav2'!A4162</f>
        <v>Reliance Interval Fund-Quarterly Interval Fund Series-Ii-Dividend Option</v>
      </c>
    </row>
    <row r="4183" spans="13:13">
      <c r="M4183" t="str">
        <f>'Nav2'!A4163</f>
        <v>Reliance Interval Fund-Quarterly Interval Fund Series-Ii-Growth Option</v>
      </c>
    </row>
    <row r="4184" spans="13:13">
      <c r="M4184" t="str">
        <f>'Nav2'!A4164</f>
        <v>Reliance Interval Fund-Quarterly Interval Fund-Series-I - Growth Option</v>
      </c>
    </row>
    <row r="4185" spans="13:13">
      <c r="M4185" t="str">
        <f>'Nav2'!A4165</f>
        <v>Reliance Interval Fund-Quarterly Interval Fund-Series-I -Dividend Option</v>
      </c>
    </row>
    <row r="4186" spans="13:13">
      <c r="M4186" t="str">
        <f>'Nav2'!A4166</f>
        <v>Reliance Interval Fund-Quarterly Interval Fund-Series-Iii- Dividend Option</v>
      </c>
    </row>
    <row r="4187" spans="13:13">
      <c r="M4187" t="str">
        <f>'Nav2'!A4167</f>
        <v>Reliance Interval Fund-Quarterly Interval Fund-Series-Iii- Growth Option</v>
      </c>
    </row>
    <row r="4188" spans="13:13">
      <c r="M4188" t="str">
        <f>'Nav2'!A4168</f>
        <v>Reliance Interval Fund-Quarterly Interval Fund-Series-Iii-Institutional Plan-Dividend Option</v>
      </c>
    </row>
    <row r="4189" spans="13:13">
      <c r="M4189" t="str">
        <f>'Nav2'!A4169</f>
        <v>Reliance Interval Fund-Quarterly Interval Fund-Series-Iii-Institutional Plan-Growth Option</v>
      </c>
    </row>
    <row r="4190" spans="13:13">
      <c r="M4190" t="str">
        <f>'Nav2'!A4170</f>
        <v>Reliance Interval Fund-Quarterly Interval Fund-Series-I-Institutional Plan-Dividend Option</v>
      </c>
    </row>
    <row r="4191" spans="13:13">
      <c r="M4191" t="str">
        <f>'Nav2'!A4171</f>
        <v>Reliance Interval Fund-Quarterly Interval Fund-Series-I-Institutional Plan-Growth Option</v>
      </c>
    </row>
    <row r="4192" spans="13:13">
      <c r="M4192" t="str">
        <f>'Nav2'!A4172</f>
        <v>Reliance Liquid Cash Plan-Bonus Option</v>
      </c>
    </row>
    <row r="4193" spans="13:13">
      <c r="M4193" t="str">
        <f>'Nav2'!A4173</f>
        <v>Reliance Liquid Fund - Cash Plan - Direct Plan Daily Dividend Option - Dividend Reinvestment</v>
      </c>
    </row>
    <row r="4194" spans="13:13">
      <c r="M4194" t="str">
        <f>'Nav2'!A4174</f>
        <v>Reliance Liquid Fund - Cash Plan - Direct Plan Growth Option - Growth Plan - Growth</v>
      </c>
    </row>
    <row r="4195" spans="13:13">
      <c r="M4195" t="str">
        <f>'Nav2'!A4175</f>
        <v>Reliance Liquid Fund - Cash Plan - Direct Plan Monthly Dividend Plan - Dividend Payout Option</v>
      </c>
    </row>
    <row r="4196" spans="13:13">
      <c r="M4196" t="str">
        <f>'Nav2'!A4176</f>
        <v>Reliance Liquid Fund - Cash Plan - Direct Plan Quarterly Dividend Plan - Dividend Payout Option</v>
      </c>
    </row>
    <row r="4197" spans="13:13">
      <c r="M4197" t="str">
        <f>'Nav2'!A4177</f>
        <v>Reliance Liquid Fund - Cash Plan - Direct Plan Weekly Dividend Option - Dividend Reinvestment</v>
      </c>
    </row>
    <row r="4198" spans="13:13">
      <c r="M4198" t="str">
        <f>'Nav2'!A4178</f>
        <v>Reliance Liquid Fund - Treasury Plan - Direct Plan Daily Dividend Option - Dividend Reinvestment</v>
      </c>
    </row>
    <row r="4199" spans="13:13">
      <c r="M4199" t="str">
        <f>'Nav2'!A4179</f>
        <v>Reliance Liquid Fund - Treasury Plan - Direct Plan Growth Plan - Growth Option - Growth</v>
      </c>
    </row>
    <row r="4200" spans="13:13">
      <c r="M4200" t="str">
        <f>'Nav2'!A4180</f>
        <v>Reliance Liquid Fund - Treasury Plan - Direct Plan Monthly Dividend Option - Dividend Payout Option</v>
      </c>
    </row>
    <row r="4201" spans="13:13">
      <c r="M4201" t="str">
        <f>'Nav2'!A4181</f>
        <v>Reliance Liquid Fund - Treasury Plan - Direct Plan Quarterly Dividend Option - Dividend Payout Option</v>
      </c>
    </row>
    <row r="4202" spans="13:13">
      <c r="M4202" t="str">
        <f>'Nav2'!A4182</f>
        <v>Reliance Liquid Fund - Treasury Plan - Direct Plan Weekly Dividend Option - Dividend Reinvestment</v>
      </c>
    </row>
    <row r="4203" spans="13:13">
      <c r="M4203" t="str">
        <f>'Nav2'!A4183</f>
        <v>Reliance Liquid Fund-Cash Plan-Bonus Plan (Growth)</v>
      </c>
    </row>
    <row r="4204" spans="13:13">
      <c r="M4204" t="str">
        <f>'Nav2'!A4184</f>
        <v>Reliance Liquid Fund-Cash Plan-Daily Dividend Option</v>
      </c>
    </row>
    <row r="4205" spans="13:13">
      <c r="M4205" t="str">
        <f>'Nav2'!A4185</f>
        <v>Reliance Liquid Fund-Cash Plan-Growth</v>
      </c>
    </row>
    <row r="4206" spans="13:13">
      <c r="M4206" t="str">
        <f>'Nav2'!A4186</f>
        <v>Reliance Liquid Fund-Cash Plan-Monthly Dividend Option</v>
      </c>
    </row>
    <row r="4207" spans="13:13">
      <c r="M4207" t="str">
        <f>'Nav2'!A4187</f>
        <v>Reliance Liquid Fund-Cash Plan-Quarterly Dividend Option</v>
      </c>
    </row>
    <row r="4208" spans="13:13">
      <c r="M4208" t="str">
        <f>'Nav2'!A4188</f>
        <v>Reliance Liquid Fund-Cash Plan-Weekly Dividend Option</v>
      </c>
    </row>
    <row r="4209" spans="13:13">
      <c r="M4209" t="str">
        <f>'Nav2'!A4189</f>
        <v>Reliance Liquid Fund-Treasury Plan - Quarterly Dividend Option</v>
      </c>
    </row>
    <row r="4210" spans="13:13">
      <c r="M4210" t="str">
        <f>'Nav2'!A4190</f>
        <v>Reliance Liquid Fund-Treasury Plan -Daily Dividend Option</v>
      </c>
    </row>
    <row r="4211" spans="13:13">
      <c r="M4211" t="str">
        <f>'Nav2'!A4191</f>
        <v>Reliance Liquid Fund-Treasury Plan -Growth Option</v>
      </c>
    </row>
    <row r="4212" spans="13:13">
      <c r="M4212" t="str">
        <f>'Nav2'!A4192</f>
        <v>Reliance Liquid Fund-Treasury Plan -Monthly Dividend</v>
      </c>
    </row>
    <row r="4213" spans="13:13">
      <c r="M4213" t="str">
        <f>'Nav2'!A4193</f>
        <v>Reliance Liquid Fund-Treasury Plan -Weekly Dividend</v>
      </c>
    </row>
    <row r="4214" spans="13:13">
      <c r="M4214" t="str">
        <f>'Nav2'!A4194</f>
        <v>Reliance Liquid Fund-Treasury Plan-Retail Option - Daily Dividend Option</v>
      </c>
    </row>
    <row r="4215" spans="13:13">
      <c r="M4215" t="str">
        <f>'Nav2'!A4195</f>
        <v>Reliance Liquid Fund-Treasury Plan-Retail Option - Growth Option Growth Plan</v>
      </c>
    </row>
    <row r="4216" spans="13:13">
      <c r="M4216" t="str">
        <f>'Nav2'!A4196</f>
        <v>Reliance Liquid Fund-Treasury Plan-Retail Option - Weekly Dividend</v>
      </c>
    </row>
    <row r="4217" spans="13:13">
      <c r="M4217" t="str">
        <f>'Nav2'!A4197</f>
        <v>Reliance Liquid Fund-Treasury Plan-Retail Plan Monthly Dividend</v>
      </c>
    </row>
    <row r="4218" spans="13:13">
      <c r="M4218" t="str">
        <f>'Nav2'!A4198</f>
        <v>Reliance Liquid Fund-Treasury Plan-Retail Plan Quarterly Dividend Option</v>
      </c>
    </row>
    <row r="4219" spans="13:13">
      <c r="M4219" t="str">
        <f>'Nav2'!A4199</f>
        <v>Reliance Liquidity Fund - Direct Plan Bonus Plan - Bonus Option - Bonus</v>
      </c>
    </row>
    <row r="4220" spans="13:13">
      <c r="M4220" t="str">
        <f>'Nav2'!A4200</f>
        <v>Reliance Liquidity Fund - Direct Plan Daily Dividend Reinvestment Option - Dividend Reinvestment</v>
      </c>
    </row>
    <row r="4221" spans="13:13">
      <c r="M4221" t="str">
        <f>'Nav2'!A4201</f>
        <v>Reliance Liquidity Fund - Direct Plan Growth Option - Growth</v>
      </c>
    </row>
    <row r="4222" spans="13:13">
      <c r="M4222" t="str">
        <f>'Nav2'!A4202</f>
        <v>Reliance Liquidity Fund - Direct Plan Monthly Dividend Payout Option - Dividend Payout Option</v>
      </c>
    </row>
    <row r="4223" spans="13:13">
      <c r="M4223" t="str">
        <f>'Nav2'!A4203</f>
        <v>Reliance Liquidity Fund - Direct Plan Quarterly Dividend Payout Option - Dividend Payout Option</v>
      </c>
    </row>
    <row r="4224" spans="13:13">
      <c r="M4224" t="str">
        <f>'Nav2'!A4204</f>
        <v>Reliance Liquidity Fund - Direct Plan Weekly Dividend Reinvestment Option - Dividend Reinvestment</v>
      </c>
    </row>
    <row r="4225" spans="13:13">
      <c r="M4225" t="str">
        <f>'Nav2'!A4205</f>
        <v>Reliance Liquidity Fund-Bonus Plan-Bonus Option</v>
      </c>
    </row>
    <row r="4226" spans="13:13">
      <c r="M4226" t="str">
        <f>'Nav2'!A4206</f>
        <v>Reliance Liquidity Fund-Dividend Plan-Daily Dividend Reinvestment</v>
      </c>
    </row>
    <row r="4227" spans="13:13">
      <c r="M4227" t="str">
        <f>'Nav2'!A4207</f>
        <v>Reliance Liquidity Fund-Dividend Plan-Monthly Dividend Plan</v>
      </c>
    </row>
    <row r="4228" spans="13:13">
      <c r="M4228" t="str">
        <f>'Nav2'!A4208</f>
        <v>Reliance Liquidity Fund-Dividend Plan-Quarterly Dividend Plan</v>
      </c>
    </row>
    <row r="4229" spans="13:13">
      <c r="M4229" t="str">
        <f>'Nav2'!A4209</f>
        <v>Reliance Liquidity Fund-Dividend Plan-Weekly Dividend Reinvesment</v>
      </c>
    </row>
    <row r="4230" spans="13:13">
      <c r="M4230" t="str">
        <f>'Nav2'!A4210</f>
        <v>Reliance Liquidity Fund-Growth Plan-Growth Option</v>
      </c>
    </row>
    <row r="4231" spans="13:13">
      <c r="M4231" t="str">
        <f>'Nav2'!A4211</f>
        <v>Reliance Long Term Equity Fund - Direct Plan Dividend Option - Dividend Payout Option</v>
      </c>
    </row>
    <row r="4232" spans="13:13">
      <c r="M4232" t="str">
        <f>'Nav2'!A4212</f>
        <v>Reliance Long Term Equity Fund - Direct Plan Growth Option - Growth</v>
      </c>
    </row>
    <row r="4233" spans="13:13">
      <c r="M4233" t="str">
        <f>'Nav2'!A4213</f>
        <v>Reliance Long Term Equity Fund -Dividend Plan Dividend Option</v>
      </c>
    </row>
    <row r="4234" spans="13:13">
      <c r="M4234" t="str">
        <f>'Nav2'!A4214</f>
        <v>Reliance Long Term Equity Fund -Growth Plan -Growth Option</v>
      </c>
    </row>
    <row r="4235" spans="13:13">
      <c r="M4235" t="str">
        <f>'Nav2'!A4215</f>
        <v>Reliance Media &amp; Entertainment Fund - Direct Plan Bonus Plan - Bonus</v>
      </c>
    </row>
    <row r="4236" spans="13:13">
      <c r="M4236" t="str">
        <f>'Nav2'!A4216</f>
        <v>Reliance Media &amp; Entertainment Fund - Direct Plan Dividend Plan - Dividend Payout Option</v>
      </c>
    </row>
    <row r="4237" spans="13:13">
      <c r="M4237" t="str">
        <f>'Nav2'!A4217</f>
        <v>Reliance Media &amp; Entertainment Fund - Direct Plan Growth Plan - Growth Option - Growth</v>
      </c>
    </row>
    <row r="4238" spans="13:13">
      <c r="M4238" t="str">
        <f>'Nav2'!A4218</f>
        <v>Reliance Media &amp; Entertainment Fund-Dividend Plan-Dividend Option</v>
      </c>
    </row>
    <row r="4239" spans="13:13">
      <c r="M4239" t="str">
        <f>'Nav2'!A4219</f>
        <v>Reliance Media &amp; Entertainment Fund-Growth Plan-Bonus Option</v>
      </c>
    </row>
    <row r="4240" spans="13:13">
      <c r="M4240" t="str">
        <f>'Nav2'!A4220</f>
        <v>Reliance Media &amp; Entertainment Fund-Growth Plan-Growth Option</v>
      </c>
    </row>
    <row r="4241" spans="13:13">
      <c r="M4241" t="str">
        <f>'Nav2'!A4221</f>
        <v>Reliance Medium Term Fund - Direct Plan Bonus Plan - Bonus</v>
      </c>
    </row>
    <row r="4242" spans="13:13">
      <c r="M4242" t="str">
        <f>'Nav2'!A4222</f>
        <v>Reliance Medium Term Fund - Direct Plan Daily Dividend Plan - Dividend Reinvestment</v>
      </c>
    </row>
    <row r="4243" spans="13:13">
      <c r="M4243" t="str">
        <f>'Nav2'!A4223</f>
        <v>Reliance Medium Term Fund - Direct Plan Growth Plan - Growth Option - Growth</v>
      </c>
    </row>
    <row r="4244" spans="13:13">
      <c r="M4244" t="str">
        <f>'Nav2'!A4224</f>
        <v>Reliance Medium Term Fund - Direct Plan Monthly Dividend Plan - Dividend Payout Option</v>
      </c>
    </row>
    <row r="4245" spans="13:13">
      <c r="M4245" t="str">
        <f>'Nav2'!A4225</f>
        <v>Reliance Medium Term Fund - Direct Plan Quarterly Dividend Plan - Dividend Payout Option</v>
      </c>
    </row>
    <row r="4246" spans="13:13">
      <c r="M4246" t="str">
        <f>'Nav2'!A4226</f>
        <v>Reliance Medium Term Fund - Direct Plan Weekly Dividend Plan - Dividend Payout Option</v>
      </c>
    </row>
    <row r="4247" spans="13:13">
      <c r="M4247" t="str">
        <f>'Nav2'!A4227</f>
        <v>Reliance Medium Term Fund - Growth Plan - Bonus Option</v>
      </c>
    </row>
    <row r="4248" spans="13:13">
      <c r="M4248" t="str">
        <f>'Nav2'!A4228</f>
        <v>Reliance Medium Term Fund - Growth Plan - Growth Option</v>
      </c>
    </row>
    <row r="4249" spans="13:13">
      <c r="M4249" t="str">
        <f>'Nav2'!A4229</f>
        <v>Reliance Medium Term Fund - Monthly Dividend Plan</v>
      </c>
    </row>
    <row r="4250" spans="13:13">
      <c r="M4250" t="str">
        <f>'Nav2'!A4230</f>
        <v>Reliance Medium Term Fund - Quarterly Dividend Plan</v>
      </c>
    </row>
    <row r="4251" spans="13:13">
      <c r="M4251" t="str">
        <f>'Nav2'!A4231</f>
        <v>Reliance Medium Term Fund- Daily Dividend Plan</v>
      </c>
    </row>
    <row r="4252" spans="13:13">
      <c r="M4252" t="str">
        <f>'Nav2'!A4232</f>
        <v>Reliance Medium Term Fund- Weekly Dividend Plan</v>
      </c>
    </row>
    <row r="4253" spans="13:13">
      <c r="M4253" t="str">
        <f>'Nav2'!A4233</f>
        <v>Reliance Money Manager Fund - Direct Plan Bonus Plan - Bonus</v>
      </c>
    </row>
    <row r="4254" spans="13:13">
      <c r="M4254" t="str">
        <f>'Nav2'!A4234</f>
        <v>Reliance Money Manager Fund - Direct Plan Daily Dividend Plan - Dividend Reinvestment</v>
      </c>
    </row>
    <row r="4255" spans="13:13">
      <c r="M4255" t="str">
        <f>'Nav2'!A4235</f>
        <v>Reliance Money Manager Fund - Direct Plan Growth Plan - Growth</v>
      </c>
    </row>
    <row r="4256" spans="13:13">
      <c r="M4256" t="str">
        <f>'Nav2'!A4236</f>
        <v>Reliance Money Manager Fund - Direct Plan Monthly Dividend Plan - Dividend Payout Option</v>
      </c>
    </row>
    <row r="4257" spans="13:13">
      <c r="M4257" t="str">
        <f>'Nav2'!A4237</f>
        <v>Reliance Money Manager Fund - Direct Plan Quarterly Dividend Plan - Dividend Payout Option</v>
      </c>
    </row>
    <row r="4258" spans="13:13">
      <c r="M4258" t="str">
        <f>'Nav2'!A4238</f>
        <v>Reliance Money Manager Fund - Direct Plan Weekly Dividend Plan - Dividend Payout Option</v>
      </c>
    </row>
    <row r="4259" spans="13:13">
      <c r="M4259" t="str">
        <f>'Nav2'!A4239</f>
        <v>Reliance Money Manager Fund - Retail Plan - Bonus Option</v>
      </c>
    </row>
    <row r="4260" spans="13:13">
      <c r="M4260" t="str">
        <f>'Nav2'!A4240</f>
        <v>Reliance Money Manager Fund - Retail Plan - Daily Dividend Option</v>
      </c>
    </row>
    <row r="4261" spans="13:13">
      <c r="M4261" t="str">
        <f>'Nav2'!A4241</f>
        <v>Reliance Money Manager Fund - Retail Plan - Growth Option</v>
      </c>
    </row>
    <row r="4262" spans="13:13">
      <c r="M4262" t="str">
        <f>'Nav2'!A4242</f>
        <v>Reliance Money Manager Fund - Retail Plan - Monthly Dividend Option</v>
      </c>
    </row>
    <row r="4263" spans="13:13">
      <c r="M4263" t="str">
        <f>'Nav2'!A4243</f>
        <v>Reliance Money Manager Fund - Retail Plan - Quarterly Dividend Option</v>
      </c>
    </row>
    <row r="4264" spans="13:13">
      <c r="M4264" t="str">
        <f>'Nav2'!A4244</f>
        <v>Reliance Money Manager Fund - Retail Plan - Weekly Dividend Option</v>
      </c>
    </row>
    <row r="4265" spans="13:13">
      <c r="M4265" t="str">
        <f>'Nav2'!A4245</f>
        <v>Reliance Money Manager Fund -Bonus Option</v>
      </c>
    </row>
    <row r="4266" spans="13:13">
      <c r="M4266" t="str">
        <f>'Nav2'!A4246</f>
        <v>Reliance Money Manager Fund -Daily Dividend Option</v>
      </c>
    </row>
    <row r="4267" spans="13:13">
      <c r="M4267" t="str">
        <f>'Nav2'!A4247</f>
        <v>Reliance Money Manager Fund- Growth Option</v>
      </c>
    </row>
    <row r="4268" spans="13:13">
      <c r="M4268" t="str">
        <f>'Nav2'!A4248</f>
        <v>Reliance Money Manager Fund -Monthly Dividend Option</v>
      </c>
    </row>
    <row r="4269" spans="13:13">
      <c r="M4269" t="str">
        <f>'Nav2'!A4249</f>
        <v>Reliance Money Manager Fund -Quarterly Dividend Option</v>
      </c>
    </row>
    <row r="4270" spans="13:13">
      <c r="M4270" t="str">
        <f>'Nav2'!A4250</f>
        <v>Reliance Money Manager Fund -Weekly Dividend Option</v>
      </c>
    </row>
    <row r="4271" spans="13:13">
      <c r="M4271" t="str">
        <f>'Nav2'!A4251</f>
        <v>Reliance Monthly Income Plan - Direct Plan Growth Plan - Growth</v>
      </c>
    </row>
    <row r="4272" spans="13:13">
      <c r="M4272" t="str">
        <f>'Nav2'!A4252</f>
        <v>Reliance Monthly Income Plan - Direct Plan Monthly Dividend Plan - Dividend Payout Option</v>
      </c>
    </row>
    <row r="4273" spans="13:13">
      <c r="M4273" t="str">
        <f>'Nav2'!A4253</f>
        <v>Reliance Monthly Income Plan - Direct Plan Quarterly Dividend Plan - Dividend Payout Option</v>
      </c>
    </row>
    <row r="4274" spans="13:13">
      <c r="M4274" t="str">
        <f>'Nav2'!A4254</f>
        <v>Reliance Monthly Income Plan-Growth Plan</v>
      </c>
    </row>
    <row r="4275" spans="13:13">
      <c r="M4275" t="str">
        <f>'Nav2'!A4255</f>
        <v>Reliance Monthly Income Plan-Monthly Dividend Plan</v>
      </c>
    </row>
    <row r="4276" spans="13:13">
      <c r="M4276" t="str">
        <f>'Nav2'!A4256</f>
        <v>Reliance Monthly Income Plan-Quarterly Diviend Plan</v>
      </c>
    </row>
    <row r="4277" spans="13:13">
      <c r="M4277" t="str">
        <f>'Nav2'!A4257</f>
        <v>Reliance Monthly Interval Fund - Series I - Direct Plan Dividend Plan - Dividend Payout Option</v>
      </c>
    </row>
    <row r="4278" spans="13:13">
      <c r="M4278" t="str">
        <f>'Nav2'!A4258</f>
        <v>Reliance Monthly Interval Fund - Series I - Direct Plan Growth Plan - Growth</v>
      </c>
    </row>
    <row r="4279" spans="13:13">
      <c r="M4279" t="str">
        <f>'Nav2'!A4259</f>
        <v>Reliance Monthly Interval Fund - Series Ii - Direct Plan Dividend Plan - Dividend Payout Option</v>
      </c>
    </row>
    <row r="4280" spans="13:13">
      <c r="M4280" t="str">
        <f>'Nav2'!A4260</f>
        <v>Reliance Monthly Interval Fund - Series Ii - Direct Plan Growth Plan - Growth</v>
      </c>
    </row>
    <row r="4281" spans="13:13">
      <c r="M4281" t="str">
        <f>'Nav2'!A4261</f>
        <v>Reliance Natural Resources Fund - Direct Plan Bonus Plan - Bonus</v>
      </c>
    </row>
    <row r="4282" spans="13:13">
      <c r="M4282" t="str">
        <f>'Nav2'!A4262</f>
        <v>Reliance Natural Resources Fund - Direct Plan Dividend Plan - Dividend Payout Option</v>
      </c>
    </row>
    <row r="4283" spans="13:13">
      <c r="M4283" t="str">
        <f>'Nav2'!A4263</f>
        <v>Reliance Natural Resources Fund - Direct Plan Growth Plan - Growth Option - Growth</v>
      </c>
    </row>
    <row r="4284" spans="13:13">
      <c r="M4284" t="str">
        <f>'Nav2'!A4264</f>
        <v>Reliance Natural Resources Fund - Institutional Plan - Bonus Option</v>
      </c>
    </row>
    <row r="4285" spans="13:13">
      <c r="M4285" t="str">
        <f>'Nav2'!A4265</f>
        <v>Reliance Natural Resources Fund - Institutional Plan - Dividend Option</v>
      </c>
    </row>
    <row r="4286" spans="13:13">
      <c r="M4286" t="str">
        <f>'Nav2'!A4266</f>
        <v>Reliance Natural Resources Fund - Institutional Plan - Growth Option</v>
      </c>
    </row>
    <row r="4287" spans="13:13">
      <c r="M4287" t="str">
        <f>'Nav2'!A4267</f>
        <v>Reliance Natural Resources Fund-Dividend Plan-Dividend Option</v>
      </c>
    </row>
    <row r="4288" spans="13:13">
      <c r="M4288" t="str">
        <f>'Nav2'!A4268</f>
        <v>Reliance Natural Resources Fund-Growth Plan-Bonus Option</v>
      </c>
    </row>
    <row r="4289" spans="13:13">
      <c r="M4289" t="str">
        <f>'Nav2'!A4269</f>
        <v>Reliance Natural Resources Fund-Growth Plan-Growth Option</v>
      </c>
    </row>
    <row r="4290" spans="13:13">
      <c r="M4290" t="str">
        <f>'Nav2'!A4270</f>
        <v>Reliance Nri Equity Fund - Direct Plan Bonus Plan - Bonus</v>
      </c>
    </row>
    <row r="4291" spans="13:13">
      <c r="M4291" t="str">
        <f>'Nav2'!A4271</f>
        <v>Reliance Nri Equity Fund - Direct Plan Dividend Plan - Dividend Payout Option</v>
      </c>
    </row>
    <row r="4292" spans="13:13">
      <c r="M4292" t="str">
        <f>'Nav2'!A4272</f>
        <v>Reliance Nri Equity Fund - Direct Plan Growth Plan - Growth Option - Growth</v>
      </c>
    </row>
    <row r="4293" spans="13:13">
      <c r="M4293" t="str">
        <f>'Nav2'!A4273</f>
        <v>Reliance Nri Equity Fund-Dividend Plan-Dividend Option</v>
      </c>
    </row>
    <row r="4294" spans="13:13">
      <c r="M4294" t="str">
        <f>'Nav2'!A4274</f>
        <v>Reliance Nri Equity Fund-Growth Plan-Bonus Option</v>
      </c>
    </row>
    <row r="4295" spans="13:13">
      <c r="M4295" t="str">
        <f>'Nav2'!A4275</f>
        <v>Reliance Nri Equity Fund-Growth Plan-Growth Option</v>
      </c>
    </row>
    <row r="4296" spans="13:13">
      <c r="M4296" t="str">
        <f>'Nav2'!A4276</f>
        <v>Reliance Pharma Fund - Direct Plan Bonus Plan - Bonus</v>
      </c>
    </row>
    <row r="4297" spans="13:13">
      <c r="M4297" t="str">
        <f>'Nav2'!A4277</f>
        <v>Reliance Pharma Fund - Direct Plan Dividend Plan - Dividend Payout Option</v>
      </c>
    </row>
    <row r="4298" spans="13:13">
      <c r="M4298" t="str">
        <f>'Nav2'!A4278</f>
        <v>Reliance Pharma Fund - Direct Plan Growth Plan - Growth Option - Growth</v>
      </c>
    </row>
    <row r="4299" spans="13:13">
      <c r="M4299" t="str">
        <f>'Nav2'!A4279</f>
        <v>Reliance Pharma Fund-Dividend-Dividend</v>
      </c>
    </row>
    <row r="4300" spans="13:13">
      <c r="M4300" t="str">
        <f>'Nav2'!A4280</f>
        <v>Reliance Pharma Fund-Growth Plan-Bonus</v>
      </c>
    </row>
    <row r="4301" spans="13:13">
      <c r="M4301" t="str">
        <f>'Nav2'!A4281</f>
        <v>Reliance Pharma Fund-Growth Plan-Growth</v>
      </c>
    </row>
    <row r="4302" spans="13:13">
      <c r="M4302" t="str">
        <f>'Nav2'!A4282</f>
        <v>Reliance Quant Plus Fund - Direct Plan Bonus Plan - Bonus</v>
      </c>
    </row>
    <row r="4303" spans="13:13">
      <c r="M4303" t="str">
        <f>'Nav2'!A4283</f>
        <v>Reliance Quant Plus Fund - Direct Plan Dividend Plan - Dividend Payout Option</v>
      </c>
    </row>
    <row r="4304" spans="13:13">
      <c r="M4304" t="str">
        <f>'Nav2'!A4284</f>
        <v>Reliance Quant Plus Fund - Direct Plan Growth Plan - Growth</v>
      </c>
    </row>
    <row r="4305" spans="13:13">
      <c r="M4305" t="str">
        <f>'Nav2'!A4285</f>
        <v>Reliance Quant Plus Fund -Bonus Option</v>
      </c>
    </row>
    <row r="4306" spans="13:13">
      <c r="M4306" t="str">
        <f>'Nav2'!A4286</f>
        <v>Reliance Quant Plus Fund -Dividend Option</v>
      </c>
    </row>
    <row r="4307" spans="13:13">
      <c r="M4307" t="str">
        <f>'Nav2'!A4287</f>
        <v>Reliance Quant Plus Fund -Growth Option</v>
      </c>
    </row>
    <row r="4308" spans="13:13">
      <c r="M4308" t="str">
        <f>'Nav2'!A4288</f>
        <v>Reliance Quant Plus Fund- Institutional Plan-Bonus Option</v>
      </c>
    </row>
    <row r="4309" spans="13:13">
      <c r="M4309" t="str">
        <f>'Nav2'!A4289</f>
        <v>Reliance Quant Plus Fund- Institutional Plan-Dividend Option</v>
      </c>
    </row>
    <row r="4310" spans="13:13">
      <c r="M4310" t="str">
        <f>'Nav2'!A4290</f>
        <v>Reliance Quant Plus Fund- Institutional Plan-Growth Option</v>
      </c>
    </row>
    <row r="4311" spans="13:13">
      <c r="M4311" t="str">
        <f>'Nav2'!A4291</f>
        <v>Reliance Quarterly Interval Fund - Series Ii - Direct Plan Dividend Plan - Dividend Payout Option</v>
      </c>
    </row>
    <row r="4312" spans="13:13">
      <c r="M4312" t="str">
        <f>'Nav2'!A4292</f>
        <v>Reliance Quarterly Interval Fund - Series Ii - Direct Plan Growth Plan - Growth</v>
      </c>
    </row>
    <row r="4313" spans="13:13">
      <c r="M4313" t="str">
        <f>'Nav2'!A4293</f>
        <v>Reliance Quarterly Interval Fund - Series Iii - Direct Plan Dividend Plan - Dividend Payout Option</v>
      </c>
    </row>
    <row r="4314" spans="13:13">
      <c r="M4314" t="str">
        <f>'Nav2'!A4294</f>
        <v>Reliance Quarterly Interval Fund - Series Iii - Direct Plan Growth Plan - Growth</v>
      </c>
    </row>
    <row r="4315" spans="13:13">
      <c r="M4315" t="str">
        <f>'Nav2'!A4295</f>
        <v>Reliance Regular Savings Fund - Balanced Option  - Direct Plan Growth Option - Growth</v>
      </c>
    </row>
    <row r="4316" spans="13:13">
      <c r="M4316" t="str">
        <f>'Nav2'!A4296</f>
        <v>Reliance Regular Savings Fund - Balanced Option - Direct Plan Dividend Plan - Dividend Payout Option</v>
      </c>
    </row>
    <row r="4317" spans="13:13">
      <c r="M4317" t="str">
        <f>'Nav2'!A4297</f>
        <v>Reliance Regular Savings Fund - Balanced Option - Dividend Plan</v>
      </c>
    </row>
    <row r="4318" spans="13:13">
      <c r="M4318" t="str">
        <f>'Nav2'!A4298</f>
        <v>Reliance Regular Savings Fund - Balanced Option - Growth Plan</v>
      </c>
    </row>
    <row r="4319" spans="13:13">
      <c r="M4319" t="str">
        <f>'Nav2'!A4299</f>
        <v>Reliance Regular Savings Fund - Balanced Option - Quarterly Dividend Option</v>
      </c>
    </row>
    <row r="4320" spans="13:13">
      <c r="M4320" t="str">
        <f>'Nav2'!A4300</f>
        <v>Reliance Regular Savings Fund - Debt Option - Direct Plan Growth Option - Growth</v>
      </c>
    </row>
    <row r="4321" spans="13:13">
      <c r="M4321" t="str">
        <f>'Nav2'!A4301</f>
        <v>Reliance Regular Savings Fund - Debt Option - Direct Plan Quarterly Dividend Plan - Dividend Payout</v>
      </c>
    </row>
    <row r="4322" spans="13:13">
      <c r="M4322" t="str">
        <f>'Nav2'!A4302</f>
        <v>Reliance Regular Savings Fund - Debt Option - Growth</v>
      </c>
    </row>
    <row r="4323" spans="13:13">
      <c r="M4323" t="str">
        <f>'Nav2'!A4303</f>
        <v>Reliance Regular Savings Fund - Debt Option - Institutional Growth</v>
      </c>
    </row>
    <row r="4324" spans="13:13">
      <c r="M4324" t="str">
        <f>'Nav2'!A4304</f>
        <v>Reliance Regular Savings Fund - Debt Option - Institutional Quarterly Dividend</v>
      </c>
    </row>
    <row r="4325" spans="13:13">
      <c r="M4325" t="str">
        <f>'Nav2'!A4305</f>
        <v>Reliance Regular Savings Fund - Debt Option - Quarterly Dividend</v>
      </c>
    </row>
    <row r="4326" spans="13:13">
      <c r="M4326" t="str">
        <f>'Nav2'!A4306</f>
        <v>Reliance Regular Savings Fund - Equity Option - Direct Plan Dividend Plan - Dividend Payout Option</v>
      </c>
    </row>
    <row r="4327" spans="13:13">
      <c r="M4327" t="str">
        <f>'Nav2'!A4307</f>
        <v>Reliance Regular Savings Fund - Equity Option - Direct Plan Growth Option - Growth</v>
      </c>
    </row>
    <row r="4328" spans="13:13">
      <c r="M4328" t="str">
        <f>'Nav2'!A4308</f>
        <v>Reliance Regular Savings Fund-Equity Option-Dividend Option</v>
      </c>
    </row>
    <row r="4329" spans="13:13">
      <c r="M4329" t="str">
        <f>'Nav2'!A4309</f>
        <v>Reliance Regular Savings Fund-Equity Option-Growth Option</v>
      </c>
    </row>
    <row r="4330" spans="13:13">
      <c r="M4330" t="str">
        <f>'Nav2'!A4310</f>
        <v>Reliance Short Term Fund - Direct Plan Dividend Plan - Dividend Payout Option</v>
      </c>
    </row>
    <row r="4331" spans="13:13">
      <c r="M4331" t="str">
        <f>'Nav2'!A4311</f>
        <v>Reliance Short Term Fund - Direct Plan Growth Plan - Growth</v>
      </c>
    </row>
    <row r="4332" spans="13:13">
      <c r="M4332" t="str">
        <f>'Nav2'!A4312</f>
        <v>Reliance Short Term Fund - Direct Plan Quarterly Dividend Option - Dividend Payout Option</v>
      </c>
    </row>
    <row r="4333" spans="13:13">
      <c r="M4333" t="str">
        <f>'Nav2'!A4313</f>
        <v>Reliance Short Term Fund-Dividend Re-Investment Plan</v>
      </c>
    </row>
    <row r="4334" spans="13:13">
      <c r="M4334" t="str">
        <f>'Nav2'!A4314</f>
        <v>Reliance Short Term Fund-Growth Plan</v>
      </c>
    </row>
    <row r="4335" spans="13:13">
      <c r="M4335" t="str">
        <f>'Nav2'!A4315</f>
        <v>Reliance Short Term Fund-Quarterly Dividend Plan</v>
      </c>
    </row>
    <row r="4336" spans="13:13">
      <c r="M4336" t="str">
        <f>'Nav2'!A4316</f>
        <v>Reliance Small Cap Fund - Direct Plan Dividend Plan - Dividend Payout Option</v>
      </c>
    </row>
    <row r="4337" spans="13:13">
      <c r="M4337" t="str">
        <f>'Nav2'!A4317</f>
        <v>Reliance Small Cap Fund - Direct Plan Growth Plan - Bonus Option - Bonus</v>
      </c>
    </row>
    <row r="4338" spans="13:13">
      <c r="M4338" t="str">
        <f>'Nav2'!A4318</f>
        <v>Reliance Small Cap Fund - Direct Plan Growth Plan - Growth</v>
      </c>
    </row>
    <row r="4339" spans="13:13">
      <c r="M4339" t="str">
        <f>'Nav2'!A4319</f>
        <v>Reliance Small Cap Fund - Dividend Plan - Dividend Option</v>
      </c>
    </row>
    <row r="4340" spans="13:13">
      <c r="M4340" t="str">
        <f>'Nav2'!A4320</f>
        <v>Reliance Small Cap Fund - Growth Plan - Bonus Option</v>
      </c>
    </row>
    <row r="4341" spans="13:13">
      <c r="M4341" t="str">
        <f>'Nav2'!A4321</f>
        <v>Reliance Small Cap Fund - Growth Plan - Growth Option</v>
      </c>
    </row>
    <row r="4342" spans="13:13">
      <c r="M4342" t="str">
        <f>'Nav2'!A4322</f>
        <v>Reliance Tax Saver (Elss) Fund-Dividend Plan-Dividend Option</v>
      </c>
    </row>
    <row r="4343" spans="13:13">
      <c r="M4343" t="str">
        <f>'Nav2'!A4323</f>
        <v>Reliance Tax Saver (Elss) Fund-Growth Plan-Growth Option</v>
      </c>
    </row>
    <row r="4344" spans="13:13">
      <c r="M4344" t="str">
        <f>'Nav2'!A4324</f>
        <v>Reliance Tax Saver Fund - Direct Plan Dividend Plan - Dividend Payout Option</v>
      </c>
    </row>
    <row r="4345" spans="13:13">
      <c r="M4345" t="str">
        <f>'Nav2'!A4325</f>
        <v>Reliance Tax Saver Fund - Direct Plan Growth Plan - Growth Option - Growth</v>
      </c>
    </row>
    <row r="4346" spans="13:13">
      <c r="M4346" t="str">
        <f>'Nav2'!A4326</f>
        <v>Reliance Top 200 Fund - Direct Plan Bonus Plan - Bonus</v>
      </c>
    </row>
    <row r="4347" spans="13:13">
      <c r="M4347" t="str">
        <f>'Nav2'!A4327</f>
        <v>Reliance Top 200 Fund - Direct Plan Dividend Plan - Dividend Payout Option</v>
      </c>
    </row>
    <row r="4348" spans="13:13">
      <c r="M4348" t="str">
        <f>'Nav2'!A4328</f>
        <v>Reliance Top 200 Fund - Direct Plan Growth Plan - Growth</v>
      </c>
    </row>
    <row r="4349" spans="13:13">
      <c r="M4349" t="str">
        <f>'Nav2'!A4329</f>
        <v>Reliance Top 200 Fund- Dividend Option</v>
      </c>
    </row>
    <row r="4350" spans="13:13">
      <c r="M4350" t="str">
        <f>'Nav2'!A4330</f>
        <v>Reliance Top 200 Fund- Growth Plan Bonus Option</v>
      </c>
    </row>
    <row r="4351" spans="13:13">
      <c r="M4351" t="str">
        <f>'Nav2'!A4331</f>
        <v>Reliance Top 200 Fund- Growth Plan -Growth Option</v>
      </c>
    </row>
    <row r="4352" spans="13:13">
      <c r="M4352" t="str">
        <f>'Nav2'!A4332</f>
        <v>Reliance Top 200 Fund-Institutional Plan Dividend Option</v>
      </c>
    </row>
    <row r="4353" spans="13:13">
      <c r="M4353" t="str">
        <f>'Nav2'!A4333</f>
        <v>Reliance Top 200 Fund-Institutional Plan Growth Plan Bonus Option</v>
      </c>
    </row>
    <row r="4354" spans="13:13">
      <c r="M4354" t="str">
        <f>'Nav2'!A4334</f>
        <v>Reliance Top 200 Fund-Institutional Plan Growth Plan Growth Option</v>
      </c>
    </row>
    <row r="4355" spans="13:13">
      <c r="M4355" t="str">
        <f>'Nav2'!A4335</f>
        <v>Reliance Vision Fund - Direct Plan Bonus Plan - Bonus</v>
      </c>
    </row>
    <row r="4356" spans="13:13">
      <c r="M4356" t="str">
        <f>'Nav2'!A4336</f>
        <v>Reliance Vision Fund - Direct Plan Dividend Plan - Dividend Payout Option</v>
      </c>
    </row>
    <row r="4357" spans="13:13">
      <c r="M4357" t="str">
        <f>'Nav2'!A4337</f>
        <v>Reliance Vision Fund - Direct Plan Growth Plan - Growth</v>
      </c>
    </row>
    <row r="4358" spans="13:13">
      <c r="M4358" t="str">
        <f>'Nav2'!A4338</f>
        <v>Reliance Vision Fund Institutional Plan Dividend Option</v>
      </c>
    </row>
    <row r="4359" spans="13:13">
      <c r="M4359" t="str">
        <f>'Nav2'!A4339</f>
        <v>Reliance Vision Fund Institutional Plan Growth Plan Bonus Option</v>
      </c>
    </row>
    <row r="4360" spans="13:13">
      <c r="M4360" t="str">
        <f>'Nav2'!A4340</f>
        <v>Reliance Vision Fund Institutional Plan Growth Plan Growth Option</v>
      </c>
    </row>
    <row r="4361" spans="13:13">
      <c r="M4361" t="str">
        <f>'Nav2'!A4341</f>
        <v>Reliance Vision Fund-Dividend Plan-D</v>
      </c>
    </row>
    <row r="4362" spans="13:13">
      <c r="M4362" t="str">
        <f>'Nav2'!A4342</f>
        <v>Reliance Vision Fund-Growth Plan-Bonus Option</v>
      </c>
    </row>
    <row r="4363" spans="13:13">
      <c r="M4363" t="str">
        <f>'Nav2'!A4343</f>
        <v>Reliance Vision Fund-Growth Plan-Growth Option</v>
      </c>
    </row>
    <row r="4364" spans="13:13">
      <c r="M4364" t="str">
        <f>'Nav2'!A4344</f>
        <v>Reliance Yearly Interval Fund - Series 1 - Direct Plan - Dividend Plan - Dividend Option</v>
      </c>
    </row>
    <row r="4365" spans="13:13">
      <c r="M4365" t="str">
        <f>'Nav2'!A4345</f>
        <v>Reliance Yearly Interval Fund - Series 1 - Direct Plan - Growth Plan - Growth Option</v>
      </c>
    </row>
    <row r="4366" spans="13:13">
      <c r="M4366" t="str">
        <f>'Nav2'!A4346</f>
        <v>Reliance Yearly Interval Fund - Series 1 - Dividend Plan - Dividend Option</v>
      </c>
    </row>
    <row r="4367" spans="13:13">
      <c r="M4367" t="str">
        <f>'Nav2'!A4347</f>
        <v>Reliance Yearly Interval Fund - Series 1 - Growth Plan - Growth Option</v>
      </c>
    </row>
    <row r="4368" spans="13:13">
      <c r="M4368" t="str">
        <f>'Nav2'!A4348</f>
        <v>Reliance Yearly Interval Fund - Series 2 - Direct Plan - Dividend Plan - Dividend Option</v>
      </c>
    </row>
    <row r="4369" spans="13:13">
      <c r="M4369" t="str">
        <f>'Nav2'!A4349</f>
        <v>Reliance Yearly Interval Fund - Series 2 - Direct Plan - Growth Plan - Growth Option</v>
      </c>
    </row>
    <row r="4370" spans="13:13">
      <c r="M4370" t="str">
        <f>'Nav2'!A4350</f>
        <v>Reliance Yearly Interval Fund - Series 2 - Dividend Plan - Dividend Option</v>
      </c>
    </row>
    <row r="4371" spans="13:13">
      <c r="M4371" t="str">
        <f>'Nav2'!A4351</f>
        <v>Reliance Yearly Interval Fund - Series 2 - Growth Plan - Growth Option</v>
      </c>
    </row>
    <row r="4372" spans="13:13">
      <c r="M4372" t="str">
        <f>'Nav2'!A4352</f>
        <v>Reliance Yearly Interval Fund - Series 5 - Direct Plan - Growth Plan - Growth Option</v>
      </c>
    </row>
    <row r="4373" spans="13:13">
      <c r="M4373" t="str">
        <f>'Nav2'!A4353</f>
        <v>Reliance Yearly Interval Fund - Series 5 - Growth Plan - Growth Option</v>
      </c>
    </row>
    <row r="4374" spans="13:13">
      <c r="M4374" t="str">
        <f>'Nav2'!A4354</f>
        <v>Reliance Yearly Interval Fund - Series 8 - Direct Plan - Dividend Plan - Dividend Option</v>
      </c>
    </row>
    <row r="4375" spans="13:13">
      <c r="M4375" t="str">
        <f>'Nav2'!A4355</f>
        <v>Reliance Yearly Interval Fund - Series 8 - Direct Plan - Growth Plan - Growth Option</v>
      </c>
    </row>
    <row r="4376" spans="13:13">
      <c r="M4376" t="str">
        <f>'Nav2'!A4356</f>
        <v>Reliance Yearly Interval Fund - Series 8 - Dividend Plan - Dividend Option</v>
      </c>
    </row>
    <row r="4377" spans="13:13">
      <c r="M4377" t="str">
        <f>'Nav2'!A4357</f>
        <v>Reliance Yearly Interval Fund - Series 8 - Growth Plan - Growth Option</v>
      </c>
    </row>
    <row r="4378" spans="13:13">
      <c r="M4378" t="str">
        <f>'Nav2'!A4358</f>
        <v>Reliance Yearly Interval Fund - Series 9 - Direct Plan - Growth Plan - Growth Option</v>
      </c>
    </row>
    <row r="4379" spans="13:13">
      <c r="M4379" t="str">
        <f>'Nav2'!A4359</f>
        <v>Reliance Yearly Interval Fund - Series 9 - Dividend Plan - Dividend Option</v>
      </c>
    </row>
    <row r="4380" spans="13:13">
      <c r="M4380" t="str">
        <f>'Nav2'!A4360</f>
        <v>Reliance Yearly Interval Fund - Series 9 - Growth Plan - Growth Option</v>
      </c>
    </row>
    <row r="4381" spans="13:13">
      <c r="M4381" t="str">
        <f>'Nav2'!A4361</f>
        <v>Religare Half Yearly Interval Fund - Plan A - Institutional Dividend</v>
      </c>
    </row>
    <row r="4382" spans="13:13">
      <c r="M4382" t="str">
        <f>'Nav2'!A4362</f>
        <v>Religare Half Yearly Interval Fund - Plan A - Institutional Growth</v>
      </c>
    </row>
    <row r="4383" spans="13:13">
      <c r="M4383" t="str">
        <f>'Nav2'!A4363</f>
        <v>Religare Half Yearly Interval Fund - Plan A - Regular Dividend</v>
      </c>
    </row>
    <row r="4384" spans="13:13">
      <c r="M4384" t="str">
        <f>'Nav2'!A4364</f>
        <v>Religare Half Yearly Interval Fund - Plan A - Regular Growth</v>
      </c>
    </row>
    <row r="4385" spans="13:13">
      <c r="M4385" t="str">
        <f>'Nav2'!A4365</f>
        <v>Religare Invesco Active Income Fund - Annualdividend</v>
      </c>
    </row>
    <row r="4386" spans="13:13">
      <c r="M4386" t="str">
        <f>'Nav2'!A4366</f>
        <v>Religare Invesco Active Income Fund - Bonus</v>
      </c>
    </row>
    <row r="4387" spans="13:13">
      <c r="M4387" t="str">
        <f>'Nav2'!A4367</f>
        <v>Religare Invesco Active Income Fund - Direct Plan - Annualdividend</v>
      </c>
    </row>
    <row r="4388" spans="13:13">
      <c r="M4388" t="str">
        <f>'Nav2'!A4368</f>
        <v>Religare Invesco Active Income Fund - Direct Plan - Bonus</v>
      </c>
    </row>
    <row r="4389" spans="13:13">
      <c r="M4389" t="str">
        <f>'Nav2'!A4369</f>
        <v>Religare Invesco Active Income Fund - Direct Plan - Discretionary Dividend</v>
      </c>
    </row>
    <row r="4390" spans="13:13">
      <c r="M4390" t="str">
        <f>'Nav2'!A4370</f>
        <v>Religare Invesco Active Income Fund - Direct Plan - Growth</v>
      </c>
    </row>
    <row r="4391" spans="13:13">
      <c r="M4391" t="str">
        <f>'Nav2'!A4371</f>
        <v>Religare Invesco Active Income Fund - Direct Plan - Monthlydividend</v>
      </c>
    </row>
    <row r="4392" spans="13:13">
      <c r="M4392" t="str">
        <f>'Nav2'!A4372</f>
        <v>Religare Invesco Active Income Fund - Direct Plan - Quarterly Dividend</v>
      </c>
    </row>
    <row r="4393" spans="13:13">
      <c r="M4393" t="str">
        <f>'Nav2'!A4373</f>
        <v>Religare Invesco Active Income Fund - Discretionary Dividend</v>
      </c>
    </row>
    <row r="4394" spans="13:13">
      <c r="M4394" t="str">
        <f>'Nav2'!A4374</f>
        <v>Religare Invesco Active Income Fund - Growth</v>
      </c>
    </row>
    <row r="4395" spans="13:13">
      <c r="M4395" t="str">
        <f>'Nav2'!A4375</f>
        <v>Religare Invesco Active Income Fund - Monthlydividend</v>
      </c>
    </row>
    <row r="4396" spans="13:13">
      <c r="M4396" t="str">
        <f>'Nav2'!A4376</f>
        <v>Religare Invesco Active Income Fund - Plan B - Growth</v>
      </c>
    </row>
    <row r="4397" spans="13:13">
      <c r="M4397" t="str">
        <f>'Nav2'!A4377</f>
        <v>Religare Invesco Active Income Fund - Plan B - Monthlydividend</v>
      </c>
    </row>
    <row r="4398" spans="13:13">
      <c r="M4398" t="str">
        <f>'Nav2'!A4378</f>
        <v>Religare Invesco Active Income Fund - Plan B - Quarterlydividend</v>
      </c>
    </row>
    <row r="4399" spans="13:13">
      <c r="M4399" t="str">
        <f>'Nav2'!A4379</f>
        <v>Religare Invesco Active Income Fund - Quarterlydividend</v>
      </c>
    </row>
    <row r="4400" spans="13:13">
      <c r="M4400" t="str">
        <f>'Nav2'!A4380</f>
        <v>Religare Invesco Agile Fund - Direct Plan - Dividend Option</v>
      </c>
    </row>
    <row r="4401" spans="13:13">
      <c r="M4401" t="str">
        <f>'Nav2'!A4381</f>
        <v>Religare Invesco Agile Fund - Direct Plan - Growth Option</v>
      </c>
    </row>
    <row r="4402" spans="13:13">
      <c r="M4402" t="str">
        <f>'Nav2'!A4382</f>
        <v>Religare Invesco Agile Fund - Dividend Option</v>
      </c>
    </row>
    <row r="4403" spans="13:13">
      <c r="M4403" t="str">
        <f>'Nav2'!A4383</f>
        <v>Religare Invesco Agile Fund - Growth Option</v>
      </c>
    </row>
    <row r="4404" spans="13:13">
      <c r="M4404" t="str">
        <f>'Nav2'!A4384</f>
        <v>Religare Invesco Arbitrage Fund - Bonus Option</v>
      </c>
    </row>
    <row r="4405" spans="13:13">
      <c r="M4405" t="str">
        <f>'Nav2'!A4385</f>
        <v>Religare Invesco Arbitrage Fund - Direct Plan - Bonus Option</v>
      </c>
    </row>
    <row r="4406" spans="13:13">
      <c r="M4406" t="str">
        <f>'Nav2'!A4386</f>
        <v>Religare Invesco Arbitrage Fund - Direct Plan - Dividend Option</v>
      </c>
    </row>
    <row r="4407" spans="13:13">
      <c r="M4407" t="str">
        <f>'Nav2'!A4387</f>
        <v>Religare Invesco Arbitrage Fund - Direct Plan - Growth Option</v>
      </c>
    </row>
    <row r="4408" spans="13:13">
      <c r="M4408" t="str">
        <f>'Nav2'!A4388</f>
        <v>Religare Invesco Arbitrage Fund - Dividend Option</v>
      </c>
    </row>
    <row r="4409" spans="13:13">
      <c r="M4409" t="str">
        <f>'Nav2'!A4389</f>
        <v>Religare Invesco Arbitrage Fund - Growth Option</v>
      </c>
    </row>
    <row r="4410" spans="13:13">
      <c r="M4410" t="str">
        <f>'Nav2'!A4390</f>
        <v>Religare Invesco Bank Debt Fund - Bonus Option</v>
      </c>
    </row>
    <row r="4411" spans="13:13">
      <c r="M4411" t="str">
        <f>'Nav2'!A4391</f>
        <v>Religare Invesco Bank Debt Fund - Daily Dividend Option</v>
      </c>
    </row>
    <row r="4412" spans="13:13">
      <c r="M4412" t="str">
        <f>'Nav2'!A4392</f>
        <v>Religare Invesco Bank Debt Fund - Direct Plan -  Daily Dividend Option</v>
      </c>
    </row>
    <row r="4413" spans="13:13">
      <c r="M4413" t="str">
        <f>'Nav2'!A4393</f>
        <v>Religare Invesco Bank Debt Fund - Direct Plan -  Growth Option</v>
      </c>
    </row>
    <row r="4414" spans="13:13">
      <c r="M4414" t="str">
        <f>'Nav2'!A4394</f>
        <v>Religare Invesco Bank Debt Fund - Direct Plan -  Monthly Dividend Option</v>
      </c>
    </row>
    <row r="4415" spans="13:13">
      <c r="M4415" t="str">
        <f>'Nav2'!A4395</f>
        <v>Religare Invesco Bank Debt Fund - Direct Plan - Bonus Option</v>
      </c>
    </row>
    <row r="4416" spans="13:13">
      <c r="M4416" t="str">
        <f>'Nav2'!A4396</f>
        <v>Religare Invesco Bank Debt Fund - Growth Option</v>
      </c>
    </row>
    <row r="4417" spans="13:13">
      <c r="M4417" t="str">
        <f>'Nav2'!A4397</f>
        <v>Religare Invesco Bank Debt Fund - Monthly Dividend Option</v>
      </c>
    </row>
    <row r="4418" spans="13:13">
      <c r="M4418" t="str">
        <f>'Nav2'!A4398</f>
        <v>Religare Invesco Banking Fund - Direct Plan - Dividend</v>
      </c>
    </row>
    <row r="4419" spans="13:13">
      <c r="M4419" t="str">
        <f>'Nav2'!A4399</f>
        <v>Religare Invesco Banking Fund - Direct Plan - Growth</v>
      </c>
    </row>
    <row r="4420" spans="13:13">
      <c r="M4420" t="str">
        <f>'Nav2'!A4400</f>
        <v>Religare Invesco Banking Fund - Retail Dividend</v>
      </c>
    </row>
    <row r="4421" spans="13:13">
      <c r="M4421" t="str">
        <f>'Nav2'!A4401</f>
        <v>Religare Invesco Banking Fund - Retail Growth</v>
      </c>
    </row>
    <row r="4422" spans="13:13">
      <c r="M4422" t="str">
        <f>'Nav2'!A4402</f>
        <v>Religare Invesco Business Leaders Fund - Direct Plan - Dividend</v>
      </c>
    </row>
    <row r="4423" spans="13:13">
      <c r="M4423" t="str">
        <f>'Nav2'!A4403</f>
        <v>Religare Invesco Business Leaders Fund - Direct Plan - Growth</v>
      </c>
    </row>
    <row r="4424" spans="13:13">
      <c r="M4424" t="str">
        <f>'Nav2'!A4404</f>
        <v>Religare Invesco Business Leaders Fund - Dividend</v>
      </c>
    </row>
    <row r="4425" spans="13:13">
      <c r="M4425" t="str">
        <f>'Nav2'!A4405</f>
        <v>Religare Invesco Business Leaders Fund - Growth</v>
      </c>
    </row>
    <row r="4426" spans="13:13">
      <c r="M4426" t="str">
        <f>'Nav2'!A4406</f>
        <v>Religare Invesco Contra Fund - Direct Plan - Dividend</v>
      </c>
    </row>
    <row r="4427" spans="13:13">
      <c r="M4427" t="str">
        <f>'Nav2'!A4407</f>
        <v>Religare Invesco Contra Fund - Direct Plan - Growth</v>
      </c>
    </row>
    <row r="4428" spans="13:13">
      <c r="M4428" t="str">
        <f>'Nav2'!A4408</f>
        <v>Religare Invesco Contra Fund - Dividend</v>
      </c>
    </row>
    <row r="4429" spans="13:13">
      <c r="M4429" t="str">
        <f>'Nav2'!A4409</f>
        <v>Religare Invesco Contra Fund - Growth</v>
      </c>
    </row>
    <row r="4430" spans="13:13">
      <c r="M4430" t="str">
        <f>'Nav2'!A4410</f>
        <v>Religare Invesco Credit Opportunities Fund - Bonus Option</v>
      </c>
    </row>
    <row r="4431" spans="13:13">
      <c r="M4431" t="str">
        <f>'Nav2'!A4411</f>
        <v>Religare Invesco Credit Opportunities Fund - Daily Dividend</v>
      </c>
    </row>
    <row r="4432" spans="13:13">
      <c r="M4432" t="str">
        <f>'Nav2'!A4412</f>
        <v>Religare Invesco Credit Opportunities Fund - Direct Plan - Bonus Option</v>
      </c>
    </row>
    <row r="4433" spans="13:13">
      <c r="M4433" t="str">
        <f>'Nav2'!A4413</f>
        <v>Religare Invesco Credit Opportunities Fund - Direct Plan - Daily Dividend</v>
      </c>
    </row>
    <row r="4434" spans="13:13">
      <c r="M4434" t="str">
        <f>'Nav2'!A4414</f>
        <v>Religare Invesco Credit Opportunities Fund - Direct Plan - Discretionary Dividend</v>
      </c>
    </row>
    <row r="4435" spans="13:13">
      <c r="M4435" t="str">
        <f>'Nav2'!A4415</f>
        <v>Religare Invesco Credit Opportunities Fund - Direct Plan - Growth</v>
      </c>
    </row>
    <row r="4436" spans="13:13">
      <c r="M4436" t="str">
        <f>'Nav2'!A4416</f>
        <v>Religare Invesco Credit Opportunities Fund - Direct Plan - Monthly Dividend</v>
      </c>
    </row>
    <row r="4437" spans="13:13">
      <c r="M4437" t="str">
        <f>'Nav2'!A4417</f>
        <v>Religare Invesco Credit Opportunities Fund - Discretionary Dividend</v>
      </c>
    </row>
    <row r="4438" spans="13:13">
      <c r="M4438" t="str">
        <f>'Nav2'!A4418</f>
        <v>Religare Invesco Credit Opportunities Fund - Growth</v>
      </c>
    </row>
    <row r="4439" spans="13:13">
      <c r="M4439" t="str">
        <f>'Nav2'!A4419</f>
        <v>Religare Invesco Credit Opportunities Fund - Monthly Dividend</v>
      </c>
    </row>
    <row r="4440" spans="13:13">
      <c r="M4440" t="str">
        <f>'Nav2'!A4420</f>
        <v>Religare Invesco Credit Opportunities Fund - Regular - Growth</v>
      </c>
    </row>
    <row r="4441" spans="13:13">
      <c r="M4441" t="str">
        <f>'Nav2'!A4421</f>
        <v>Religare Invesco Credit Opportunities Fund - Regular - Monthly Dividend</v>
      </c>
    </row>
    <row r="4442" spans="13:13">
      <c r="M4442" t="str">
        <f>'Nav2'!A4422</f>
        <v>Religare Invesco Credit Opportunities Fund - Regular Plan - Daily Dividend</v>
      </c>
    </row>
    <row r="4443" spans="13:13">
      <c r="M4443" t="str">
        <f>'Nav2'!A4423</f>
        <v>Religare Invesco Equity Fund - Direct Plan - Dividend</v>
      </c>
    </row>
    <row r="4444" spans="13:13">
      <c r="M4444" t="str">
        <f>'Nav2'!A4424</f>
        <v>Religare Invesco Equity Fund - Direct Plan - Growth</v>
      </c>
    </row>
    <row r="4445" spans="13:13">
      <c r="M4445" t="str">
        <f>'Nav2'!A4425</f>
        <v>Religare Invesco Equity Fund - Dividend</v>
      </c>
    </row>
    <row r="4446" spans="13:13">
      <c r="M4446" t="str">
        <f>'Nav2'!A4426</f>
        <v>Religare Invesco Equity Fund - Growth</v>
      </c>
    </row>
    <row r="4447" spans="13:13">
      <c r="M4447" t="str">
        <f>'Nav2'!A4427</f>
        <v>Religare Invesco Fixed Maturity Plan - Series Xviii - Plan E (374 Days) - Direct - Growth Option</v>
      </c>
    </row>
    <row r="4448" spans="13:13">
      <c r="M4448" t="str">
        <f>'Nav2'!A4428</f>
        <v>Religare Invesco Fixed Maturity Plan - Series Xviii - Plan E (374 Days) - Dividend Payout Option</v>
      </c>
    </row>
    <row r="4449" spans="13:13">
      <c r="M4449" t="str">
        <f>'Nav2'!A4429</f>
        <v>Religare Invesco Fixed Maturity Plan - Series Xviii - Plan E (374 Days) - Growth Option</v>
      </c>
    </row>
    <row r="4450" spans="13:13">
      <c r="M4450" t="str">
        <f>'Nav2'!A4430</f>
        <v>Religare Invesco Gilt Fund - Long Duration Plan - Annual Dividend</v>
      </c>
    </row>
    <row r="4451" spans="13:13">
      <c r="M4451" t="str">
        <f>'Nav2'!A4431</f>
        <v>Religare Invesco Gilt Fund - Long Duration Plan - Bonus Option</v>
      </c>
    </row>
    <row r="4452" spans="13:13">
      <c r="M4452" t="str">
        <f>'Nav2'!A4432</f>
        <v>Religare Invesco Gilt Fund - Long Duration Plan - Direct  Plan - Growth</v>
      </c>
    </row>
    <row r="4453" spans="13:13">
      <c r="M4453" t="str">
        <f>'Nav2'!A4433</f>
        <v>Religare Invesco Gilt Fund - Long Duration Plan - Direct Plan - Annual Dividend</v>
      </c>
    </row>
    <row r="4454" spans="13:13">
      <c r="M4454" t="str">
        <f>'Nav2'!A4434</f>
        <v>Religare Invesco Gilt Fund - Long Duration Plan - Direct Plan - Bonus Option</v>
      </c>
    </row>
    <row r="4455" spans="13:13">
      <c r="M4455" t="str">
        <f>'Nav2'!A4435</f>
        <v>Religare Invesco Gilt Fund - Long Duration Plan - Direct Plan - Monthly Dividend</v>
      </c>
    </row>
    <row r="4456" spans="13:13">
      <c r="M4456" t="str">
        <f>'Nav2'!A4436</f>
        <v>Religare Invesco Gilt Fund - Long Duration Plan - Direct Plan - Quarterly Dividend</v>
      </c>
    </row>
    <row r="4457" spans="13:13">
      <c r="M4457" t="str">
        <f>'Nav2'!A4437</f>
        <v>Religare Invesco Gilt Fund - Long Duration Plan - Growth</v>
      </c>
    </row>
    <row r="4458" spans="13:13">
      <c r="M4458" t="str">
        <f>'Nav2'!A4438</f>
        <v>Religare Invesco Gilt Fund - Long Duration Plan - Institutional - Monthlydividend</v>
      </c>
    </row>
    <row r="4459" spans="13:13">
      <c r="M4459" t="str">
        <f>'Nav2'!A4439</f>
        <v>Religare Invesco Gilt Fund - Long Duration Plan - Institutional-Growth</v>
      </c>
    </row>
    <row r="4460" spans="13:13">
      <c r="M4460" t="str">
        <f>'Nav2'!A4440</f>
        <v>Religare Invesco Gilt Fund - Long Duration Plan - Monthly Dividend</v>
      </c>
    </row>
    <row r="4461" spans="13:13">
      <c r="M4461" t="str">
        <f>'Nav2'!A4441</f>
        <v>Religare Invesco Gilt Fund - Long Duration Plan - Quarterly Dividend</v>
      </c>
    </row>
    <row r="4462" spans="13:13">
      <c r="M4462" t="str">
        <f>'Nav2'!A4442</f>
        <v>Religare Invesco Gilt Fund - Short Duration Plan - Bonus Option</v>
      </c>
    </row>
    <row r="4463" spans="13:13">
      <c r="M4463" t="str">
        <f>'Nav2'!A4443</f>
        <v>Religare Invesco Gilt Fund - Short Duration Plan - Direct Plan - Bonus Option</v>
      </c>
    </row>
    <row r="4464" spans="13:13">
      <c r="M4464" t="str">
        <f>'Nav2'!A4444</f>
        <v>Religare Invesco Gilt Fund - Short Duration Plan - Direct Plan - Growth</v>
      </c>
    </row>
    <row r="4465" spans="13:13">
      <c r="M4465" t="str">
        <f>'Nav2'!A4445</f>
        <v>Religare Invesco Gilt Fund - Short Duration Plan - Direct Plan - Monthly Dividend</v>
      </c>
    </row>
    <row r="4466" spans="13:13">
      <c r="M4466" t="str">
        <f>'Nav2'!A4446</f>
        <v>Religare Invesco Gilt Fund - Short Duration Plan - Direct Plan - Weekly Dividend</v>
      </c>
    </row>
    <row r="4467" spans="13:13">
      <c r="M4467" t="str">
        <f>'Nav2'!A4447</f>
        <v>Religare Invesco Gilt Fund - Short Duration Plan - Growth</v>
      </c>
    </row>
    <row r="4468" spans="13:13">
      <c r="M4468" t="str">
        <f>'Nav2'!A4448</f>
        <v>Religare Invesco Gilt Fund - Short Duration Plan - Institutional - Growth</v>
      </c>
    </row>
    <row r="4469" spans="13:13">
      <c r="M4469" t="str">
        <f>'Nav2'!A4449</f>
        <v>Religare Invesco Gilt Fund - Short Duration Plan - Institutional - Weekly Dividend</v>
      </c>
    </row>
    <row r="4470" spans="13:13">
      <c r="M4470" t="str">
        <f>'Nav2'!A4450</f>
        <v>Religare Invesco Gilt Fund - Short Duration Plan - Monthly Dividend</v>
      </c>
    </row>
    <row r="4471" spans="13:13">
      <c r="M4471" t="str">
        <f>'Nav2'!A4451</f>
        <v>Religare Invesco Gilt Fund - Short Duration Plan - Weekly Dividend</v>
      </c>
    </row>
    <row r="4472" spans="13:13">
      <c r="M4472" t="str">
        <f>'Nav2'!A4452</f>
        <v>Religare Invesco Gold Exchange Traded Fund</v>
      </c>
    </row>
    <row r="4473" spans="13:13">
      <c r="M4473" t="str">
        <f>'Nav2'!A4453</f>
        <v>Religare Invesco Gold Fund - Direct  Plan - Dividend</v>
      </c>
    </row>
    <row r="4474" spans="13:13">
      <c r="M4474" t="str">
        <f>'Nav2'!A4454</f>
        <v>Religare Invesco Gold Fund - Direct Plan- - Growth</v>
      </c>
    </row>
    <row r="4475" spans="13:13">
      <c r="M4475" t="str">
        <f>'Nav2'!A4455</f>
        <v>Religare Invesco Gold Fund - Dividend</v>
      </c>
    </row>
    <row r="4476" spans="13:13">
      <c r="M4476" t="str">
        <f>'Nav2'!A4456</f>
        <v>Religare Invesco Gold Fund - Growth</v>
      </c>
    </row>
    <row r="4477" spans="13:13">
      <c r="M4477" t="str">
        <f>'Nav2'!A4457</f>
        <v>Religare Invesco Growth Fund - Direct Plan - Dividend</v>
      </c>
    </row>
    <row r="4478" spans="13:13">
      <c r="M4478" t="str">
        <f>'Nav2'!A4458</f>
        <v>Religare Invesco Growth Fund - Direct Plan - Growth</v>
      </c>
    </row>
    <row r="4479" spans="13:13">
      <c r="M4479" t="str">
        <f>'Nav2'!A4459</f>
        <v>Religare Invesco Growth Fund - Dividend</v>
      </c>
    </row>
    <row r="4480" spans="13:13">
      <c r="M4480" t="str">
        <f>'Nav2'!A4460</f>
        <v>Religare Invesco Growth Fund - Growth</v>
      </c>
    </row>
    <row r="4481" spans="13:13">
      <c r="M4481" t="str">
        <f>'Nav2'!A4461</f>
        <v>Religare Invesco Infrastructure Fund - Direct Pan - Dividend Option</v>
      </c>
    </row>
    <row r="4482" spans="13:13">
      <c r="M4482" t="str">
        <f>'Nav2'!A4462</f>
        <v>Religare Invesco Infrastructure Fund - Direct Pan - Growth Option</v>
      </c>
    </row>
    <row r="4483" spans="13:13">
      <c r="M4483" t="str">
        <f>'Nav2'!A4463</f>
        <v>Religare Invesco Infrastructure Fund - Dividend Option</v>
      </c>
    </row>
    <row r="4484" spans="13:13">
      <c r="M4484" t="str">
        <f>'Nav2'!A4464</f>
        <v>Religare Invesco Infrastructure Fund - Growth Option</v>
      </c>
    </row>
    <row r="4485" spans="13:13">
      <c r="M4485" t="str">
        <f>'Nav2'!A4465</f>
        <v>Religare Invesco Liquid Fund - Bonus Option</v>
      </c>
    </row>
    <row r="4486" spans="13:13">
      <c r="M4486" t="str">
        <f>'Nav2'!A4466</f>
        <v>Religare Invesco Liquid Fund - Daily Dividend</v>
      </c>
    </row>
    <row r="4487" spans="13:13">
      <c r="M4487" t="str">
        <f>'Nav2'!A4467</f>
        <v>Religare Invesco Liquid Fund - Direct Plan - Bonus Option</v>
      </c>
    </row>
    <row r="4488" spans="13:13">
      <c r="M4488" t="str">
        <f>'Nav2'!A4468</f>
        <v>Religare Invesco Liquid Fund - Direct Plan-  Daily Dividend</v>
      </c>
    </row>
    <row r="4489" spans="13:13">
      <c r="M4489" t="str">
        <f>'Nav2'!A4469</f>
        <v>Religare Invesco Liquid Fund - Direct Plan - Growth</v>
      </c>
    </row>
    <row r="4490" spans="13:13">
      <c r="M4490" t="str">
        <f>'Nav2'!A4470</f>
        <v>Religare Invesco Liquid Fund - Direct Plan - Monthly Dividend</v>
      </c>
    </row>
    <row r="4491" spans="13:13">
      <c r="M4491" t="str">
        <f>'Nav2'!A4471</f>
        <v>Religare Invesco Liquid Fund - Direct Plan - Weekly Dividend</v>
      </c>
    </row>
    <row r="4492" spans="13:13">
      <c r="M4492" t="str">
        <f>'Nav2'!A4472</f>
        <v>Religare Invesco Liquid Fund - Growth</v>
      </c>
    </row>
    <row r="4493" spans="13:13">
      <c r="M4493" t="str">
        <f>'Nav2'!A4473</f>
        <v>Religare Invesco Liquid Fund - Institutional - Daily Dividend</v>
      </c>
    </row>
    <row r="4494" spans="13:13">
      <c r="M4494" t="str">
        <f>'Nav2'!A4474</f>
        <v>Religare Invesco Liquid Fund - Institutional - Growth</v>
      </c>
    </row>
    <row r="4495" spans="13:13">
      <c r="M4495" t="str">
        <f>'Nav2'!A4475</f>
        <v>Religare Invesco Liquid Fund - Institutional - Weekly Dividend</v>
      </c>
    </row>
    <row r="4496" spans="13:13">
      <c r="M4496" t="str">
        <f>'Nav2'!A4476</f>
        <v>Religare Invesco Liquid Fund - Monthly Dividend</v>
      </c>
    </row>
    <row r="4497" spans="13:13">
      <c r="M4497" t="str">
        <f>'Nav2'!A4477</f>
        <v>Religare Invesco Liquid Fund - Regular - Growth</v>
      </c>
    </row>
    <row r="4498" spans="13:13">
      <c r="M4498" t="str">
        <f>'Nav2'!A4478</f>
        <v>Religare Invesco Liquid Fund - Regular - Weekly Dividend</v>
      </c>
    </row>
    <row r="4499" spans="13:13">
      <c r="M4499" t="str">
        <f>'Nav2'!A4479</f>
        <v>Religare Invesco Liquid Fund - Weekly Dividend</v>
      </c>
    </row>
    <row r="4500" spans="13:13">
      <c r="M4500" t="str">
        <f>'Nav2'!A4480</f>
        <v>Religare Invesco Medium Term Bond Fund - Annual Dividend</v>
      </c>
    </row>
    <row r="4501" spans="13:13">
      <c r="M4501" t="str">
        <f>'Nav2'!A4481</f>
        <v>Religare Invesco Medium Term Bond Fund - Bonus Option</v>
      </c>
    </row>
    <row r="4502" spans="13:13">
      <c r="M4502" t="str">
        <f>'Nav2'!A4482</f>
        <v>Religare Invesco Medium Term Bond Fund - Direct Plan - Annual Dividend</v>
      </c>
    </row>
    <row r="4503" spans="13:13">
      <c r="M4503" t="str">
        <f>'Nav2'!A4483</f>
        <v>Religare Invesco Medium Term Bond Fund - Direct Plan - Bonus Option</v>
      </c>
    </row>
    <row r="4504" spans="13:13">
      <c r="M4504" t="str">
        <f>'Nav2'!A4484</f>
        <v>Religare Invesco Medium Term Bond Fund - Direct Plan - Growth</v>
      </c>
    </row>
    <row r="4505" spans="13:13">
      <c r="M4505" t="str">
        <f>'Nav2'!A4485</f>
        <v>Religare Invesco Medium Term Bond Fund - Direct Plan - Monthly Dividend</v>
      </c>
    </row>
    <row r="4506" spans="13:13">
      <c r="M4506" t="str">
        <f>'Nav2'!A4486</f>
        <v>Religare Invesco Medium Term Bond Fund - Direct Plan - Quarterly Dividend</v>
      </c>
    </row>
    <row r="4507" spans="13:13">
      <c r="M4507" t="str">
        <f>'Nav2'!A4487</f>
        <v>Religare Invesco Medium Term Bond Fund - Growth</v>
      </c>
    </row>
    <row r="4508" spans="13:13">
      <c r="M4508" t="str">
        <f>'Nav2'!A4488</f>
        <v>Religare Invesco Medium Term Bond Fund - Monthly Dividend</v>
      </c>
    </row>
    <row r="4509" spans="13:13">
      <c r="M4509" t="str">
        <f>'Nav2'!A4489</f>
        <v>Religare Invesco Medium Term Bond Fund - Quarterly Dividend</v>
      </c>
    </row>
    <row r="4510" spans="13:13">
      <c r="M4510" t="str">
        <f>'Nav2'!A4490</f>
        <v>Religare Invesco Mid Cap Fund - Direct Plan - Dividend Option</v>
      </c>
    </row>
    <row r="4511" spans="13:13">
      <c r="M4511" t="str">
        <f>'Nav2'!A4491</f>
        <v>Religare Invesco Mid Cap Fund - Direct Plan - Growth Option</v>
      </c>
    </row>
    <row r="4512" spans="13:13">
      <c r="M4512" t="str">
        <f>'Nav2'!A4492</f>
        <v>Religare Invesco Mid Cap Fund - Dividend Option</v>
      </c>
    </row>
    <row r="4513" spans="13:13">
      <c r="M4513" t="str">
        <f>'Nav2'!A4493</f>
        <v>Religare Invesco Mid Cap Fund - Growth Option</v>
      </c>
    </row>
    <row r="4514" spans="13:13">
      <c r="M4514" t="str">
        <f>'Nav2'!A4494</f>
        <v>Religare Invesco Mid N Small Cap Fund - Direct Plan - Dividend Option</v>
      </c>
    </row>
    <row r="4515" spans="13:13">
      <c r="M4515" t="str">
        <f>'Nav2'!A4495</f>
        <v>Religare Invesco Mid N Small Cap Fund - Direct Plan - Growth Option</v>
      </c>
    </row>
    <row r="4516" spans="13:13">
      <c r="M4516" t="str">
        <f>'Nav2'!A4496</f>
        <v>Religare Invesco Mid N Small Cap Fund - Dividend Option</v>
      </c>
    </row>
    <row r="4517" spans="13:13">
      <c r="M4517" t="str">
        <f>'Nav2'!A4497</f>
        <v>Religare Invesco Mid N Small Cap Fund - Growth Option</v>
      </c>
    </row>
    <row r="4518" spans="13:13">
      <c r="M4518" t="str">
        <f>'Nav2'!A4498</f>
        <v>Religare Invesco Monthly Income Plan -  Direct Plan - Monthly Dividend</v>
      </c>
    </row>
    <row r="4519" spans="13:13">
      <c r="M4519" t="str">
        <f>'Nav2'!A4499</f>
        <v>Religare Invesco Monthly Income Plan - Direct Plan - Growth Option</v>
      </c>
    </row>
    <row r="4520" spans="13:13">
      <c r="M4520" t="str">
        <f>'Nav2'!A4500</f>
        <v>Religare Invesco Monthly Income Plan - Growth Option</v>
      </c>
    </row>
    <row r="4521" spans="13:13">
      <c r="M4521" t="str">
        <f>'Nav2'!A4501</f>
        <v>Religare Invesco Monthly Income Plan - Monthly Dividend</v>
      </c>
    </row>
    <row r="4522" spans="13:13">
      <c r="M4522" t="str">
        <f>'Nav2'!A4502</f>
        <v>Religare Invesco Monthly Income Plan (Mip) Plus - Direct Plan  - Growth</v>
      </c>
    </row>
    <row r="4523" spans="13:13">
      <c r="M4523" t="str">
        <f>'Nav2'!A4503</f>
        <v>Religare Invesco Monthly Income Plan (Mip) Plus - Direct Plan - Monthly Dividend</v>
      </c>
    </row>
    <row r="4524" spans="13:13">
      <c r="M4524" t="str">
        <f>'Nav2'!A4504</f>
        <v>Religare Invesco Monthly Income Plan (Mip) Plus - Growth</v>
      </c>
    </row>
    <row r="4525" spans="13:13">
      <c r="M4525" t="str">
        <f>'Nav2'!A4505</f>
        <v>Religare Invesco Monthly Income Plan (Mip) Plus - Monthly Dividend</v>
      </c>
    </row>
    <row r="4526" spans="13:13">
      <c r="M4526" t="str">
        <f>'Nav2'!A4506</f>
        <v>Religare Invesco Nifty Exchange Traded Fund</v>
      </c>
    </row>
    <row r="4527" spans="13:13">
      <c r="M4527" t="str">
        <f>'Nav2'!A4507</f>
        <v>Religare Invesco Overnight Fund - Bonus Option</v>
      </c>
    </row>
    <row r="4528" spans="13:13">
      <c r="M4528" t="str">
        <f>'Nav2'!A4508</f>
        <v>Religare Invesco Overnight Fund - Daily Dividend Reinvestment</v>
      </c>
    </row>
    <row r="4529" spans="13:13">
      <c r="M4529" t="str">
        <f>'Nav2'!A4509</f>
        <v>Religare Invesco Overnight Fund - Direct Plan - Bonus Option</v>
      </c>
    </row>
    <row r="4530" spans="13:13">
      <c r="M4530" t="str">
        <f>'Nav2'!A4510</f>
        <v>Religare Invesco Overnight Fund - Direct Plan - Daily Dividend Reinvestment</v>
      </c>
    </row>
    <row r="4531" spans="13:13">
      <c r="M4531" t="str">
        <f>'Nav2'!A4511</f>
        <v>Religare Invesco Overnight Fund - Direct Plan - Growth</v>
      </c>
    </row>
    <row r="4532" spans="13:13">
      <c r="M4532" t="str">
        <f>'Nav2'!A4512</f>
        <v>Religare Invesco Overnight Fund - Growth</v>
      </c>
    </row>
    <row r="4533" spans="13:13">
      <c r="M4533" t="str">
        <f>'Nav2'!A4513</f>
        <v>Religare Invesco Psu Equity Fund - Direct Plan - Dividend</v>
      </c>
    </row>
    <row r="4534" spans="13:13">
      <c r="M4534" t="str">
        <f>'Nav2'!A4514</f>
        <v>Religare Invesco Psu Equity Fund - Direct Plan - Growth</v>
      </c>
    </row>
    <row r="4535" spans="13:13">
      <c r="M4535" t="str">
        <f>'Nav2'!A4515</f>
        <v>Religare Invesco Psu Equity Fund - Dividend</v>
      </c>
    </row>
    <row r="4536" spans="13:13">
      <c r="M4536" t="str">
        <f>'Nav2'!A4516</f>
        <v>Religare Invesco Psu Equity Fund - Growth</v>
      </c>
    </row>
    <row r="4537" spans="13:13">
      <c r="M4537" t="str">
        <f>'Nav2'!A4517</f>
        <v>Religare Invesco Short Term Fund - Bonus Option</v>
      </c>
    </row>
    <row r="4538" spans="13:13">
      <c r="M4538" t="str">
        <f>'Nav2'!A4518</f>
        <v>Religare Invesco Short Term Fund - Daily Dividend</v>
      </c>
    </row>
    <row r="4539" spans="13:13">
      <c r="M4539" t="str">
        <f>'Nav2'!A4519</f>
        <v>Religare Invesco Short Term Fund - Direct Plan - Bonus Option</v>
      </c>
    </row>
    <row r="4540" spans="13:13">
      <c r="M4540" t="str">
        <f>'Nav2'!A4520</f>
        <v>Religare Invesco Short Term Fund - Direct Plan - Daily Dividend</v>
      </c>
    </row>
    <row r="4541" spans="13:13">
      <c r="M4541" t="str">
        <f>'Nav2'!A4521</f>
        <v>Religare Invesco Short Term Fund - Direct Plan - Growth</v>
      </c>
    </row>
    <row r="4542" spans="13:13">
      <c r="M4542" t="str">
        <f>'Nav2'!A4522</f>
        <v>Religare Invesco Short Term Fund - Direct Plan - Monthly Dividend</v>
      </c>
    </row>
    <row r="4543" spans="13:13">
      <c r="M4543" t="str">
        <f>'Nav2'!A4523</f>
        <v>Religare Invesco Short Term Fund - Direct Plan -Discretionary Dividend</v>
      </c>
    </row>
    <row r="4544" spans="13:13">
      <c r="M4544" t="str">
        <f>'Nav2'!A4524</f>
        <v>Religare Invesco Short Term Fund - Direct Plan -Weekly Dividend</v>
      </c>
    </row>
    <row r="4545" spans="13:13">
      <c r="M4545" t="str">
        <f>'Nav2'!A4525</f>
        <v>Religare Invesco Short Term Fund - Growth</v>
      </c>
    </row>
    <row r="4546" spans="13:13">
      <c r="M4546" t="str">
        <f>'Nav2'!A4526</f>
        <v>Religare Invesco Short Term Fund - Monthly Dividend</v>
      </c>
    </row>
    <row r="4547" spans="13:13">
      <c r="M4547" t="str">
        <f>'Nav2'!A4527</f>
        <v>Religare Invesco Short Term Fund - Plan B - Growth</v>
      </c>
    </row>
    <row r="4548" spans="13:13">
      <c r="M4548" t="str">
        <f>'Nav2'!A4528</f>
        <v>Religare Invesco Short Term Fund - Plan B - Monthly Dividend</v>
      </c>
    </row>
    <row r="4549" spans="13:13">
      <c r="M4549" t="str">
        <f>'Nav2'!A4529</f>
        <v>Religare Invesco Short Term Fund - Plan B - Weekly Dividend</v>
      </c>
    </row>
    <row r="4550" spans="13:13">
      <c r="M4550" t="str">
        <f>'Nav2'!A4530</f>
        <v>Religare Invesco Short Term Fund - Weekly Dividend</v>
      </c>
    </row>
    <row r="4551" spans="13:13">
      <c r="M4551" t="str">
        <f>'Nav2'!A4531</f>
        <v>Religare Invesco Short Term Fund- Discretionary Dividend</v>
      </c>
    </row>
    <row r="4552" spans="13:13">
      <c r="M4552" t="str">
        <f>'Nav2'!A4532</f>
        <v>Religare Invesco Short Term Fund- Plan B - Daily Dividend</v>
      </c>
    </row>
    <row r="4553" spans="13:13">
      <c r="M4553" t="str">
        <f>'Nav2'!A4533</f>
        <v>Religare Invesco Tax Plan - Direct Plan - Dividend</v>
      </c>
    </row>
    <row r="4554" spans="13:13">
      <c r="M4554" t="str">
        <f>'Nav2'!A4534</f>
        <v>Religare Invesco Tax Plan - Direct Plan - Growth</v>
      </c>
    </row>
    <row r="4555" spans="13:13">
      <c r="M4555" t="str">
        <f>'Nav2'!A4535</f>
        <v>Religare Invesco Tax Plan - Dividend</v>
      </c>
    </row>
    <row r="4556" spans="13:13">
      <c r="M4556" t="str">
        <f>'Nav2'!A4536</f>
        <v>Religare Invesco Tax Plan - Growth</v>
      </c>
    </row>
    <row r="4557" spans="13:13">
      <c r="M4557" t="str">
        <f>'Nav2'!A4537</f>
        <v>Religare Invesco Ultra Short Term Fund - Bonus</v>
      </c>
    </row>
    <row r="4558" spans="13:13">
      <c r="M4558" t="str">
        <f>'Nav2'!A4538</f>
        <v>Religare Invesco Ultra Short Term Fund - Daily Dividend</v>
      </c>
    </row>
    <row r="4559" spans="13:13">
      <c r="M4559" t="str">
        <f>'Nav2'!A4539</f>
        <v>Religare Invesco Ultra Short Term Fund - Direct Plan - Bonus</v>
      </c>
    </row>
    <row r="4560" spans="13:13">
      <c r="M4560" t="str">
        <f>'Nav2'!A4540</f>
        <v>Religare Invesco Ultra Short Term Fund - Direct Plan - Discretionary Dividend Option</v>
      </c>
    </row>
    <row r="4561" spans="13:13">
      <c r="M4561" t="str">
        <f>'Nav2'!A4541</f>
        <v>Religare Invesco Ultra Short Term Fund - Direct Plan - Growth</v>
      </c>
    </row>
    <row r="4562" spans="13:13">
      <c r="M4562" t="str">
        <f>'Nav2'!A4542</f>
        <v>Religare Invesco Ultra Short Term Fund - Direct Plan - Monthly Dividend</v>
      </c>
    </row>
    <row r="4563" spans="13:13">
      <c r="M4563" t="str">
        <f>'Nav2'!A4543</f>
        <v>Religare Invesco Ultra Short Term Fund - Direct Plan - Weekly Dividend</v>
      </c>
    </row>
    <row r="4564" spans="13:13">
      <c r="M4564" t="str">
        <f>'Nav2'!A4544</f>
        <v>Religare Invesco Ultra Short Term Fund - Direct Plan -Daily Dividend</v>
      </c>
    </row>
    <row r="4565" spans="13:13">
      <c r="M4565" t="str">
        <f>'Nav2'!A4545</f>
        <v>Religare Invesco Ultra Short Term Fund - Discretionary Dividend Option</v>
      </c>
    </row>
    <row r="4566" spans="13:13">
      <c r="M4566" t="str">
        <f>'Nav2'!A4546</f>
        <v>Religare Invesco Ultra Short Term Fund - Growth</v>
      </c>
    </row>
    <row r="4567" spans="13:13">
      <c r="M4567" t="str">
        <f>'Nav2'!A4547</f>
        <v>Religare Invesco Ultra Short Term Fund - Monthly Dividend</v>
      </c>
    </row>
    <row r="4568" spans="13:13">
      <c r="M4568" t="str">
        <f>'Nav2'!A4548</f>
        <v>Religare Invesco Ultra Short Term Fund - Regular - Bonus</v>
      </c>
    </row>
    <row r="4569" spans="13:13">
      <c r="M4569" t="str">
        <f>'Nav2'!A4549</f>
        <v>Religare Invesco Ultra Short Term Fund - Regular - Growth</v>
      </c>
    </row>
    <row r="4570" spans="13:13">
      <c r="M4570" t="str">
        <f>'Nav2'!A4550</f>
        <v>Religare Invesco Ultra Short Term Fund - Regular - Monthly Dividend</v>
      </c>
    </row>
    <row r="4571" spans="13:13">
      <c r="M4571" t="str">
        <f>'Nav2'!A4551</f>
        <v>Religare Invesco Ultra Short Term Fund - Regular - Weekly Dividend</v>
      </c>
    </row>
    <row r="4572" spans="13:13">
      <c r="M4572" t="str">
        <f>'Nav2'!A4552</f>
        <v>Religare Invesco Ultra Short Term Fund - Regular Daily Dividend</v>
      </c>
    </row>
    <row r="4573" spans="13:13">
      <c r="M4573" t="str">
        <f>'Nav2'!A4553</f>
        <v>Religare Invesco Ultra Short Term Fund - Weekly Dividend</v>
      </c>
    </row>
    <row r="4574" spans="13:13">
      <c r="M4574" t="str">
        <f>'Nav2'!A4554</f>
        <v>Religare Monthly Interval Fund Â€“ Plan A - Dividend</v>
      </c>
    </row>
    <row r="4575" spans="13:13">
      <c r="M4575" t="str">
        <f>'Nav2'!A4555</f>
        <v>Religare Monthly Interval Fund Â€“ Plan A - Growth</v>
      </c>
    </row>
    <row r="4576" spans="13:13">
      <c r="M4576" t="str">
        <f>'Nav2'!A4556</f>
        <v>Religare Monthly Interval Fund Â€“ Plan B - Dividend</v>
      </c>
    </row>
    <row r="4577" spans="13:13">
      <c r="M4577" t="str">
        <f>'Nav2'!A4557</f>
        <v>Religare Monthly Interval Fund Â€“ Plan B - Growth</v>
      </c>
    </row>
    <row r="4578" spans="13:13">
      <c r="M4578" t="str">
        <f>'Nav2'!A4558</f>
        <v>Religare Quarterly Interval Fund - Plan A -Growth</v>
      </c>
    </row>
    <row r="4579" spans="13:13">
      <c r="M4579" t="str">
        <f>'Nav2'!A4559</f>
        <v>Religare Quarterly Interval Fund - Plan A-Dividend</v>
      </c>
    </row>
    <row r="4580" spans="13:13">
      <c r="M4580" t="str">
        <f>'Nav2'!A4560</f>
        <v>Religare Quarterly Interval Fund - Plan B -Growth</v>
      </c>
    </row>
    <row r="4581" spans="13:13">
      <c r="M4581" t="str">
        <f>'Nav2'!A4561</f>
        <v>Religare Quarterly Interval Fund - Plan B-Dividend</v>
      </c>
    </row>
    <row r="4582" spans="13:13">
      <c r="M4582" t="str">
        <f>'Nav2'!A4562</f>
        <v>Religare Quarterly Interval Fund - Plan C -Dividend</v>
      </c>
    </row>
    <row r="4583" spans="13:13">
      <c r="M4583" t="str">
        <f>'Nav2'!A4563</f>
        <v>Religare Quarterly Interval Fund - Plan C -Growth</v>
      </c>
    </row>
    <row r="4584" spans="13:13">
      <c r="M4584" t="str">
        <f>'Nav2'!A4564</f>
        <v>Religare Quarterly Interval Fund - Plan D -Dividend</v>
      </c>
    </row>
    <row r="4585" spans="13:13">
      <c r="M4585" t="str">
        <f>'Nav2'!A4565</f>
        <v>Religare Quarterly Interval Fund - Plan D -Growth</v>
      </c>
    </row>
    <row r="4586" spans="13:13">
      <c r="M4586" t="str">
        <f>'Nav2'!A4566</f>
        <v>Religare Quarterly Interval Fund - Plan E -Dividend</v>
      </c>
    </row>
    <row r="4587" spans="13:13">
      <c r="M4587" t="str">
        <f>'Nav2'!A4567</f>
        <v>Religare Quarterly Interval Fund - Plan E -Growth</v>
      </c>
    </row>
    <row r="4588" spans="13:13">
      <c r="M4588" t="str">
        <f>'Nav2'!A4568</f>
        <v>Religare Quarterly Interval Fund - Plan F -Dividend</v>
      </c>
    </row>
    <row r="4589" spans="13:13">
      <c r="M4589" t="str">
        <f>'Nav2'!A4569</f>
        <v>Religare Quarterly Interval Fund - Plan F -Growth</v>
      </c>
    </row>
    <row r="4590" spans="13:13">
      <c r="M4590" t="str">
        <f>'Nav2'!A4570</f>
        <v>Religare Quarterly Interval Fund - Plan G -Regular Growth</v>
      </c>
    </row>
    <row r="4591" spans="13:13">
      <c r="M4591" t="str">
        <f>'Nav2'!A4571</f>
        <v>Religare Quarterly Interval Fund - Plan I -Regular Growth</v>
      </c>
    </row>
    <row r="4592" spans="13:13">
      <c r="M4592" t="str">
        <f>'Nav2'!A4572</f>
        <v>Religare Quarterly Interval Fund - Plan J -Regular Growth</v>
      </c>
    </row>
    <row r="4593" spans="13:13">
      <c r="M4593" t="str">
        <f>'Nav2'!A4573</f>
        <v>Religare Quarterly Interval Fund Plan G - Institutional Dividend</v>
      </c>
    </row>
    <row r="4594" spans="13:13">
      <c r="M4594" t="str">
        <f>'Nav2'!A4574</f>
        <v>Religare Quarterly Interval Fund Plan G - Institutional Growth</v>
      </c>
    </row>
    <row r="4595" spans="13:13">
      <c r="M4595" t="str">
        <f>'Nav2'!A4575</f>
        <v>Religare Quarterly Interval Fund Plan G - Regular Dividend</v>
      </c>
    </row>
    <row r="4596" spans="13:13">
      <c r="M4596" t="str">
        <f>'Nav2'!A4576</f>
        <v>Religare Quarterly Interval Fund Plan H - Institutional Dividend</v>
      </c>
    </row>
    <row r="4597" spans="13:13">
      <c r="M4597" t="str">
        <f>'Nav2'!A4577</f>
        <v>Religare Quarterly Interval Fund Plan H - Institutional Growth</v>
      </c>
    </row>
    <row r="4598" spans="13:13">
      <c r="M4598" t="str">
        <f>'Nav2'!A4578</f>
        <v>Religare Quarterly Interval Fund Plan H - Regular Dividend</v>
      </c>
    </row>
    <row r="4599" spans="13:13">
      <c r="M4599" t="str">
        <f>'Nav2'!A4579</f>
        <v>Religare Quarterly Interval Fund Plan H - Regular Growth</v>
      </c>
    </row>
    <row r="4600" spans="13:13">
      <c r="M4600" t="str">
        <f>'Nav2'!A4580</f>
        <v>Religare Quarterly Interval Fund Plan I - Institutional Dividend</v>
      </c>
    </row>
    <row r="4601" spans="13:13">
      <c r="M4601" t="str">
        <f>'Nav2'!A4581</f>
        <v>Religare Quarterly Interval Fund Plan I - Institutional Growth</v>
      </c>
    </row>
    <row r="4602" spans="13:13">
      <c r="M4602" t="str">
        <f>'Nav2'!A4582</f>
        <v>Religare Quarterly Interval Fund Plan I - Regular Dividend</v>
      </c>
    </row>
    <row r="4603" spans="13:13">
      <c r="M4603" t="str">
        <f>'Nav2'!A4583</f>
        <v>Religare Quarterly Interval Fund Plan J - Institutional Dividend</v>
      </c>
    </row>
    <row r="4604" spans="13:13">
      <c r="M4604" t="str">
        <f>'Nav2'!A4584</f>
        <v>Religare Quarterly Interval Fund Plan J - Institutional Growth</v>
      </c>
    </row>
    <row r="4605" spans="13:13">
      <c r="M4605" t="str">
        <f>'Nav2'!A4585</f>
        <v>Religare Quarterly Interval Fund Plan J - Regular Dividend</v>
      </c>
    </row>
    <row r="4606" spans="13:13">
      <c r="M4606" t="str">
        <f>'Nav2'!A4586</f>
        <v>Rincipal Bank Cd Fund - Direct Plan - Growth Option</v>
      </c>
    </row>
    <row r="4607" spans="13:13">
      <c r="M4607" t="str">
        <f>'Nav2'!A4587</f>
        <v>Rincipal Growth Fund-Direct Plan - Growth Option</v>
      </c>
    </row>
    <row r="4608" spans="13:13">
      <c r="M4608" t="str">
        <f>'Nav2'!A4588</f>
        <v>Sahara Banking &amp; Financial Services Fund- Growth - Direct</v>
      </c>
    </row>
    <row r="4609" spans="13:13">
      <c r="M4609" t="str">
        <f>'Nav2'!A4589</f>
        <v>Sahara Banking &amp; Financial Services Fund- Growth Option</v>
      </c>
    </row>
    <row r="4610" spans="13:13">
      <c r="M4610" t="str">
        <f>'Nav2'!A4590</f>
        <v>Sahara Banking &amp; Financial Services Fund-Dividend - Direct</v>
      </c>
    </row>
    <row r="4611" spans="13:13">
      <c r="M4611" t="str">
        <f>'Nav2'!A4591</f>
        <v>Sahara Banking &amp; Financial Services Fund-Dividend Option</v>
      </c>
    </row>
    <row r="4612" spans="13:13">
      <c r="M4612" t="str">
        <f>'Nav2'!A4592</f>
        <v>Sahara Classic Fund- Dividend Option</v>
      </c>
    </row>
    <row r="4613" spans="13:13">
      <c r="M4613" t="str">
        <f>'Nav2'!A4593</f>
        <v>Sahara Classic Fund- Dividend Option- Direct</v>
      </c>
    </row>
    <row r="4614" spans="13:13">
      <c r="M4614" t="str">
        <f>'Nav2'!A4594</f>
        <v>Sahara Classic Fund- Growth Option</v>
      </c>
    </row>
    <row r="4615" spans="13:13">
      <c r="M4615" t="str">
        <f>'Nav2'!A4595</f>
        <v>Sahara Classic Fund- Growth Option- Direct</v>
      </c>
    </row>
    <row r="4616" spans="13:13">
      <c r="M4616" t="str">
        <f>'Nav2'!A4596</f>
        <v>Sahara Gilt Fund-Dividend</v>
      </c>
    </row>
    <row r="4617" spans="13:13">
      <c r="M4617" t="str">
        <f>'Nav2'!A4597</f>
        <v>Sahara Gilt Fund-Dividend- Direct</v>
      </c>
    </row>
    <row r="4618" spans="13:13">
      <c r="M4618" t="str">
        <f>'Nav2'!A4598</f>
        <v>Sahara Gilt Fund-Growth</v>
      </c>
    </row>
    <row r="4619" spans="13:13">
      <c r="M4619" t="str">
        <f>'Nav2'!A4599</f>
        <v>Sahara Gilt Fund-Growth - Direct</v>
      </c>
    </row>
    <row r="4620" spans="13:13">
      <c r="M4620" t="str">
        <f>'Nav2'!A4600</f>
        <v>Sahara Growth Fund-Dividend</v>
      </c>
    </row>
    <row r="4621" spans="13:13">
      <c r="M4621" t="str">
        <f>'Nav2'!A4601</f>
        <v>Sahara Growth Fund-Dividend- Direct</v>
      </c>
    </row>
    <row r="4622" spans="13:13">
      <c r="M4622" t="str">
        <f>'Nav2'!A4602</f>
        <v>Sahara Growth Fund-Growth</v>
      </c>
    </row>
    <row r="4623" spans="13:13">
      <c r="M4623" t="str">
        <f>'Nav2'!A4603</f>
        <v>Sahara Growth Fund-Growth- Direct</v>
      </c>
    </row>
    <row r="4624" spans="13:13">
      <c r="M4624" t="str">
        <f>'Nav2'!A4604</f>
        <v>Sahara Income Fund-Dividend</v>
      </c>
    </row>
    <row r="4625" spans="13:13">
      <c r="M4625" t="str">
        <f>'Nav2'!A4605</f>
        <v>Sahara Income Fund-Dividend- Direct</v>
      </c>
    </row>
    <row r="4626" spans="13:13">
      <c r="M4626" t="str">
        <f>'Nav2'!A4606</f>
        <v>Sahara Income Fund-Growth</v>
      </c>
    </row>
    <row r="4627" spans="13:13">
      <c r="M4627" t="str">
        <f>'Nav2'!A4607</f>
        <v>Sahara Income Fund-Growth-Direct</v>
      </c>
    </row>
    <row r="4628" spans="13:13">
      <c r="M4628" t="str">
        <f>'Nav2'!A4608</f>
        <v>Sahara Infrastructure Fund ---Fixed Pricing -Direct-Dividend</v>
      </c>
    </row>
    <row r="4629" spans="13:13">
      <c r="M4629" t="str">
        <f>'Nav2'!A4609</f>
        <v>Sahara Infrastructure Fund ---Fixed Pricing Option-Direct-Growth</v>
      </c>
    </row>
    <row r="4630" spans="13:13">
      <c r="M4630" t="str">
        <f>'Nav2'!A4610</f>
        <v>Sahara Infrastructure Fund ---Fixed Pricing Option-Dividend Option</v>
      </c>
    </row>
    <row r="4631" spans="13:13">
      <c r="M4631" t="str">
        <f>'Nav2'!A4611</f>
        <v>Sahara Infrastructure Fund ---Fixed Pricing Option-Growth Option</v>
      </c>
    </row>
    <row r="4632" spans="13:13">
      <c r="M4632" t="str">
        <f>'Nav2'!A4612</f>
        <v>Sahara Infrastructure Fund ---Variable Pricing Option-Direct-Dividend</v>
      </c>
    </row>
    <row r="4633" spans="13:13">
      <c r="M4633" t="str">
        <f>'Nav2'!A4613</f>
        <v>Sahara Infrastructure Fund ---Variable Pricing Option-Direct-Growth</v>
      </c>
    </row>
    <row r="4634" spans="13:13">
      <c r="M4634" t="str">
        <f>'Nav2'!A4614</f>
        <v>Sahara Infrastructure Fund ---Variable Pricing Option-Dividend Option</v>
      </c>
    </row>
    <row r="4635" spans="13:13">
      <c r="M4635" t="str">
        <f>'Nav2'!A4615</f>
        <v>Sahara Infrastructure Fund ---Variable Pricing Option-Growth Option</v>
      </c>
    </row>
    <row r="4636" spans="13:13">
      <c r="M4636" t="str">
        <f>'Nav2'!A4616</f>
        <v>Sahara Interval Fund Quarterly Plan-Series 1 Dividend</v>
      </c>
    </row>
    <row r="4637" spans="13:13">
      <c r="M4637" t="str">
        <f>'Nav2'!A4617</f>
        <v>Sahara Interval Fund Quarterly Plan-Series 1 Dividend Option - Direct</v>
      </c>
    </row>
    <row r="4638" spans="13:13">
      <c r="M4638" t="str">
        <f>'Nav2'!A4618</f>
        <v>Sahara Interval Fund Quarterly Plan-Series 1 Growth</v>
      </c>
    </row>
    <row r="4639" spans="13:13">
      <c r="M4639" t="str">
        <f>'Nav2'!A4619</f>
        <v>Sahara Interval Fund Quarterly Plan-Series 1 Growth Option - Direct</v>
      </c>
    </row>
    <row r="4640" spans="13:13">
      <c r="M4640" t="str">
        <f>'Nav2'!A4620</f>
        <v>Sahara Liquid Fund-Fixed Pricing -  Weekly Dividend Option</v>
      </c>
    </row>
    <row r="4641" spans="13:13">
      <c r="M4641" t="str">
        <f>'Nav2'!A4621</f>
        <v>Sahara Liquid Fund-Fixed Pricing - Daily Dividend Option</v>
      </c>
    </row>
    <row r="4642" spans="13:13">
      <c r="M4642" t="str">
        <f>'Nav2'!A4622</f>
        <v>Sahara Liquid Fund-Fixed Pricing - Direct - Weekly Dividend Option</v>
      </c>
    </row>
    <row r="4643" spans="13:13">
      <c r="M4643" t="str">
        <f>'Nav2'!A4623</f>
        <v>Sahara Liquid Fund-Fixed Pricing - Direct -Growth Option</v>
      </c>
    </row>
    <row r="4644" spans="13:13">
      <c r="M4644" t="str">
        <f>'Nav2'!A4624</f>
        <v>Sahara Liquid Fund-Fixed Pricing - Growth Option</v>
      </c>
    </row>
    <row r="4645" spans="13:13">
      <c r="M4645" t="str">
        <f>'Nav2'!A4625</f>
        <v>Sahara Liquid Fund-Fixed Pricing - Monthly Dividend Option</v>
      </c>
    </row>
    <row r="4646" spans="13:13">
      <c r="M4646" t="str">
        <f>'Nav2'!A4626</f>
        <v>Sahara Liquid Fund-Fixed Pricing -Direct - Daily Dividend Option- Direct</v>
      </c>
    </row>
    <row r="4647" spans="13:13">
      <c r="M4647" t="str">
        <f>'Nav2'!A4627</f>
        <v>Sahara Liquid Fund-Fixed Pricing -Direct - Monthly Dividend Option</v>
      </c>
    </row>
    <row r="4648" spans="13:13">
      <c r="M4648" t="str">
        <f>'Nav2'!A4628</f>
        <v>Sahara Liquid Fund-Variable Pricing - Daily Dividend Option</v>
      </c>
    </row>
    <row r="4649" spans="13:13">
      <c r="M4649" t="str">
        <f>'Nav2'!A4629</f>
        <v>Sahara Liquid Fund-Variable Pricing - Growth Option</v>
      </c>
    </row>
    <row r="4650" spans="13:13">
      <c r="M4650" t="str">
        <f>'Nav2'!A4630</f>
        <v>Sahara Liquid Fund-Variable Pricing - Weekly Dividend Option</v>
      </c>
    </row>
    <row r="4651" spans="13:13">
      <c r="M4651" t="str">
        <f>'Nav2'!A4631</f>
        <v>Sahara Liquid Fund-Variable Pricing -Direct - Daily Dividend Option</v>
      </c>
    </row>
    <row r="4652" spans="13:13">
      <c r="M4652" t="str">
        <f>'Nav2'!A4632</f>
        <v>Sahara Liquid Fund-Variable Pricing -Direct - Growth Option</v>
      </c>
    </row>
    <row r="4653" spans="13:13">
      <c r="M4653" t="str">
        <f>'Nav2'!A4633</f>
        <v>Sahara Liquid Fund-Variable Pricing- Direct - Monthly Dividend Option</v>
      </c>
    </row>
    <row r="4654" spans="13:13">
      <c r="M4654" t="str">
        <f>'Nav2'!A4634</f>
        <v>Sahara Liquid Fund-Variable Pricing -Direct - Weekly Dividend Option</v>
      </c>
    </row>
    <row r="4655" spans="13:13">
      <c r="M4655" t="str">
        <f>'Nav2'!A4635</f>
        <v>Sahara Liquid Fund-Variable Pricing- Monthly Dividend Option</v>
      </c>
    </row>
    <row r="4656" spans="13:13">
      <c r="M4656" t="str">
        <f>'Nav2'!A4636</f>
        <v>Sahara Midcap Fund-Auto Payout</v>
      </c>
    </row>
    <row r="4657" spans="13:13">
      <c r="M4657" t="str">
        <f>'Nav2'!A4637</f>
        <v>Sahara Midcap Fund-Auto Payout- Direct</v>
      </c>
    </row>
    <row r="4658" spans="13:13">
      <c r="M4658" t="str">
        <f>'Nav2'!A4638</f>
        <v>Sahara Midcap Fund-Bonus</v>
      </c>
    </row>
    <row r="4659" spans="13:13">
      <c r="M4659" t="str">
        <f>'Nav2'!A4639</f>
        <v>Sahara Midcap Fund-Bonus- Direct</v>
      </c>
    </row>
    <row r="4660" spans="13:13">
      <c r="M4660" t="str">
        <f>'Nav2'!A4640</f>
        <v>Sahara Midcap Fund-Dividend -Direct</v>
      </c>
    </row>
    <row r="4661" spans="13:13">
      <c r="M4661" t="str">
        <f>'Nav2'!A4641</f>
        <v>Sahara Midcap Fund-Dividend Plan</v>
      </c>
    </row>
    <row r="4662" spans="13:13">
      <c r="M4662" t="str">
        <f>'Nav2'!A4642</f>
        <v>Sahara Midcap Fund-Growth Option - Direct</v>
      </c>
    </row>
    <row r="4663" spans="13:13">
      <c r="M4663" t="str">
        <f>'Nav2'!A4643</f>
        <v>Sahara Midcap Fund-Growth Plan</v>
      </c>
    </row>
    <row r="4664" spans="13:13">
      <c r="M4664" t="str">
        <f>'Nav2'!A4644</f>
        <v>Sahara Power &amp; Natural Resources Fund - Dividend Option</v>
      </c>
    </row>
    <row r="4665" spans="13:13">
      <c r="M4665" t="str">
        <f>'Nav2'!A4645</f>
        <v>Sahara Power &amp; Natural Resources Fund- Growth - Direct</v>
      </c>
    </row>
    <row r="4666" spans="13:13">
      <c r="M4666" t="str">
        <f>'Nav2'!A4646</f>
        <v>Sahara Power &amp; Natural Resources Fund- Growth Option</v>
      </c>
    </row>
    <row r="4667" spans="13:13">
      <c r="M4667" t="str">
        <f>'Nav2'!A4647</f>
        <v>Sahara Power &amp; Natural Resources Fund-Dividend - Direct</v>
      </c>
    </row>
    <row r="4668" spans="13:13">
      <c r="M4668" t="str">
        <f>'Nav2'!A4648</f>
        <v>Sahara R.E.A.L Fund - Dividend Option</v>
      </c>
    </row>
    <row r="4669" spans="13:13">
      <c r="M4669" t="str">
        <f>'Nav2'!A4649</f>
        <v>Sahara R.E.A.L Fund - Dividend Option- Direct</v>
      </c>
    </row>
    <row r="4670" spans="13:13">
      <c r="M4670" t="str">
        <f>'Nav2'!A4650</f>
        <v>Sahara R.E.A.L Fund - Growth  Fund</v>
      </c>
    </row>
    <row r="4671" spans="13:13">
      <c r="M4671" t="str">
        <f>'Nav2'!A4651</f>
        <v>Sahara R.E.A.L Fund - Growth  Fund- Direct</v>
      </c>
    </row>
    <row r="4672" spans="13:13">
      <c r="M4672" t="str">
        <f>'Nav2'!A4652</f>
        <v>Sahara Short Term Bond Fund- Dividend Reinvestment</v>
      </c>
    </row>
    <row r="4673" spans="13:13">
      <c r="M4673" t="str">
        <f>'Nav2'!A4653</f>
        <v>Sahara Short Term Bond Fund- Dividend Reinvestment- Direct</v>
      </c>
    </row>
    <row r="4674" spans="13:13">
      <c r="M4674" t="str">
        <f>'Nav2'!A4654</f>
        <v>Sahara Short Term Bond Fund-Growth</v>
      </c>
    </row>
    <row r="4675" spans="13:13">
      <c r="M4675" t="str">
        <f>'Nav2'!A4655</f>
        <v>Sahara Short Term Bond Fund-Growth- Direct</v>
      </c>
    </row>
    <row r="4676" spans="13:13">
      <c r="M4676" t="str">
        <f>'Nav2'!A4656</f>
        <v>Sahara Star Value Fund-Dividend - Direct</v>
      </c>
    </row>
    <row r="4677" spans="13:13">
      <c r="M4677" t="str">
        <f>'Nav2'!A4657</f>
        <v>Sahara Star Value Fund-Dividend Option</v>
      </c>
    </row>
    <row r="4678" spans="13:13">
      <c r="M4678" t="str">
        <f>'Nav2'!A4658</f>
        <v>Sahara Star Value Fund-Growth - Direct</v>
      </c>
    </row>
    <row r="4679" spans="13:13">
      <c r="M4679" t="str">
        <f>'Nav2'!A4659</f>
        <v>Sahara Star Value Fund-Growth Option</v>
      </c>
    </row>
    <row r="4680" spans="13:13">
      <c r="M4680" t="str">
        <f>'Nav2'!A4660</f>
        <v>Sahara Super 20 Fund - Dividend Option</v>
      </c>
    </row>
    <row r="4681" spans="13:13">
      <c r="M4681" t="str">
        <f>'Nav2'!A4661</f>
        <v>Sahara Super 20 Fund - Growth - Direct</v>
      </c>
    </row>
    <row r="4682" spans="13:13">
      <c r="M4682" t="str">
        <f>'Nav2'!A4662</f>
        <v>Sahara Super 20 Fund - Growth Option</v>
      </c>
    </row>
    <row r="4683" spans="13:13">
      <c r="M4683" t="str">
        <f>'Nav2'!A4663</f>
        <v>Sahara Wealth Plus Fund-Fixed Pricing Option-Direct-Dividend Option</v>
      </c>
    </row>
    <row r="4684" spans="13:13">
      <c r="M4684" t="str">
        <f>'Nav2'!A4664</f>
        <v>Sahara Wealth Plus Fund-Fixed Pricing Option-Direct-Growth</v>
      </c>
    </row>
    <row r="4685" spans="13:13">
      <c r="M4685" t="str">
        <f>'Nav2'!A4665</f>
        <v>Sahara Wealth Plus Fund-Fixed Pricing Option-Dividend Option</v>
      </c>
    </row>
    <row r="4686" spans="13:13">
      <c r="M4686" t="str">
        <f>'Nav2'!A4666</f>
        <v>Sahara Wealth Plus Fund-Fixed Pricing Option-Growth Option</v>
      </c>
    </row>
    <row r="4687" spans="13:13">
      <c r="M4687" t="str">
        <f>'Nav2'!A4667</f>
        <v>Sahara Wealth Plus Fund-Variable Pricing Option-Direct -Dividend</v>
      </c>
    </row>
    <row r="4688" spans="13:13">
      <c r="M4688" t="str">
        <f>'Nav2'!A4668</f>
        <v>Sahara Wealth Plus Fund-Variable Pricing Option-Direct-Growth</v>
      </c>
    </row>
    <row r="4689" spans="13:13">
      <c r="M4689" t="str">
        <f>'Nav2'!A4669</f>
        <v>Sahara Wealth Plus Fund-Variable Pricing Option-Dividend Option</v>
      </c>
    </row>
    <row r="4690" spans="13:13">
      <c r="M4690" t="str">
        <f>'Nav2'!A4670</f>
        <v>Sahara Wealth Plus Fund-Variable Pricing Option-Growth Option</v>
      </c>
    </row>
    <row r="4691" spans="13:13">
      <c r="M4691" t="str">
        <f>'Nav2'!A4671</f>
        <v>Saharatax Gain-Dividend</v>
      </c>
    </row>
    <row r="4692" spans="13:13">
      <c r="M4692" t="str">
        <f>'Nav2'!A4672</f>
        <v>Saharatax Gain-Dividend- Direct</v>
      </c>
    </row>
    <row r="4693" spans="13:13">
      <c r="M4693" t="str">
        <f>'Nav2'!A4673</f>
        <v>Saharatax Gain-Growth</v>
      </c>
    </row>
    <row r="4694" spans="13:13">
      <c r="M4694" t="str">
        <f>'Nav2'!A4674</f>
        <v>Saharatax Gain-Growth- Direct</v>
      </c>
    </row>
    <row r="4695" spans="13:13">
      <c r="M4695" t="str">
        <f>'Nav2'!A4675</f>
        <v>Sbi  Magnum Income Fund - F R - Savings Plus Bond - Regular Plan - Daily Dividend</v>
      </c>
    </row>
    <row r="4696" spans="13:13">
      <c r="M4696" t="str">
        <f>'Nav2'!A4676</f>
        <v>Sbi  Magnum Income Fund - Fr - Savings Plus Bond - Direct Plan - Daily Dividend</v>
      </c>
    </row>
    <row r="4697" spans="13:13">
      <c r="M4697" t="str">
        <f>'Nav2'!A4677</f>
        <v>Sbi  Magnum Income Fund - Fr - Savings Plus Bond - Direct Plan - Dividend</v>
      </c>
    </row>
    <row r="4698" spans="13:13">
      <c r="M4698" t="str">
        <f>'Nav2'!A4678</f>
        <v>Sbi  Magnum Income Fund - Fr - Savings Plus Bond - Direct Plan - Growth</v>
      </c>
    </row>
    <row r="4699" spans="13:13">
      <c r="M4699" t="str">
        <f>'Nav2'!A4679</f>
        <v>Sbi  Magnum Income Fund - Fr - Savings Plus Bond - Direct Plan - Weekly Dividend</v>
      </c>
    </row>
    <row r="4700" spans="13:13">
      <c r="M4700" t="str">
        <f>'Nav2'!A4680</f>
        <v>Sbi  Magnum Income Fund - Fr - Savings Plus Bond - Regular Plan - Dividend</v>
      </c>
    </row>
    <row r="4701" spans="13:13">
      <c r="M4701" t="str">
        <f>'Nav2'!A4681</f>
        <v>Sbi  Magnum Income Fund - Fr - Savings Plus Bond - Regular Plan - Growth</v>
      </c>
    </row>
    <row r="4702" spans="13:13">
      <c r="M4702" t="str">
        <f>'Nav2'!A4682</f>
        <v>Sbi  Magnum Income Fund - Fr - Savings Plus Bond - Regular Plan - Weekly  Dividend</v>
      </c>
    </row>
    <row r="4703" spans="13:13">
      <c r="M4703" t="str">
        <f>'Nav2'!A4683</f>
        <v>Sbi Arbitrage Opportunities Fund - Direct Plan - Dividend</v>
      </c>
    </row>
    <row r="4704" spans="13:13">
      <c r="M4704" t="str">
        <f>'Nav2'!A4684</f>
        <v>Sbi Arbitrage Opportunities Fund - Direct Plan - Gr</v>
      </c>
    </row>
    <row r="4705" spans="13:13">
      <c r="M4705" t="str">
        <f>'Nav2'!A4685</f>
        <v>Sbi Arbitrage Opportunities Fund - Regular Plan - Div</v>
      </c>
    </row>
    <row r="4706" spans="13:13">
      <c r="M4706" t="str">
        <f>'Nav2'!A4686</f>
        <v>Sbi Arbitrage Opportunities Fund - Regular Plan - Gr</v>
      </c>
    </row>
    <row r="4707" spans="13:13">
      <c r="M4707" t="str">
        <f>'Nav2'!A4687</f>
        <v>Sbi Blue Chip Fund - Direct Plan - Dividend</v>
      </c>
    </row>
    <row r="4708" spans="13:13">
      <c r="M4708" t="str">
        <f>'Nav2'!A4688</f>
        <v>Sbi Blue Chip Fund- Regular Plan - Dividend</v>
      </c>
    </row>
    <row r="4709" spans="13:13">
      <c r="M4709" t="str">
        <f>'Nav2'!A4689</f>
        <v>Sbi Blue Chip Fund-Direct Plan -Growth</v>
      </c>
    </row>
    <row r="4710" spans="13:13">
      <c r="M4710" t="str">
        <f>'Nav2'!A4690</f>
        <v>Sbi Blue Chip Fund-Regular Plan Growth</v>
      </c>
    </row>
    <row r="4711" spans="13:13">
      <c r="M4711" t="str">
        <f>'Nav2'!A4691</f>
        <v>Sbi Dynamic Bond Fund - Direct Plan - Dividend</v>
      </c>
    </row>
    <row r="4712" spans="13:13">
      <c r="M4712" t="str">
        <f>'Nav2'!A4692</f>
        <v>Sbi Dynamic Bond Fund - Direct Plan - Growth</v>
      </c>
    </row>
    <row r="4713" spans="13:13">
      <c r="M4713" t="str">
        <f>'Nav2'!A4693</f>
        <v>Sbi Dynamic Bond Fund - Regular Plan - Dividend  (Previously Magnum Nri - Ltp Upto 22/11/09)</v>
      </c>
    </row>
    <row r="4714" spans="13:13">
      <c r="M4714" t="str">
        <f>'Nav2'!A4694</f>
        <v>Sbi Dynamic Bond Fund - Regular Plan - Growth (Previously Magnum Nri - Ltp Upto 22/11/09)</v>
      </c>
    </row>
    <row r="4715" spans="13:13">
      <c r="M4715" t="str">
        <f>'Nav2'!A4695</f>
        <v>Sbi Edge Fund - Direct Plan - Dividend</v>
      </c>
    </row>
    <row r="4716" spans="13:13">
      <c r="M4716" t="str">
        <f>'Nav2'!A4696</f>
        <v>Sbi Edge Fund - Direct Plan - Growth</v>
      </c>
    </row>
    <row r="4717" spans="13:13">
      <c r="M4717" t="str">
        <f>'Nav2'!A4697</f>
        <v>Sbi Edge Fund - Regular Plan - Dividend</v>
      </c>
    </row>
    <row r="4718" spans="13:13">
      <c r="M4718" t="str">
        <f>'Nav2'!A4698</f>
        <v>Sbi Edge Fund - Regular Plan Growth</v>
      </c>
    </row>
    <row r="4719" spans="13:13">
      <c r="M4719" t="str">
        <f>'Nav2'!A4699</f>
        <v>Sbi Fmcg Fund - Direct Plan - Dividend</v>
      </c>
    </row>
    <row r="4720" spans="13:13">
      <c r="M4720" t="str">
        <f>'Nav2'!A4700</f>
        <v>Sbi Fmcg Fund - Direct Plan - Growth</v>
      </c>
    </row>
    <row r="4721" spans="13:13">
      <c r="M4721" t="str">
        <f>'Nav2'!A4701</f>
        <v>Sbi Fmcg Fund - Regular - Growth</v>
      </c>
    </row>
    <row r="4722" spans="13:13">
      <c r="M4722" t="str">
        <f>'Nav2'!A4702</f>
        <v>Sbi Fmcg Fund - Regular Plan - Dividend</v>
      </c>
    </row>
    <row r="4723" spans="13:13">
      <c r="M4723" t="str">
        <f>'Nav2'!A4703</f>
        <v>Sbi Gold Exchange Traded Scheme</v>
      </c>
    </row>
    <row r="4724" spans="13:13">
      <c r="M4724" t="str">
        <f>'Nav2'!A4704</f>
        <v>Sbi Gold Fund - Direct Plan - Dividend</v>
      </c>
    </row>
    <row r="4725" spans="13:13">
      <c r="M4725" t="str">
        <f>'Nav2'!A4705</f>
        <v>Sbi Gold Fund - Regular Plan - Dividend</v>
      </c>
    </row>
    <row r="4726" spans="13:13">
      <c r="M4726" t="str">
        <f>'Nav2'!A4706</f>
        <v>Sbi Gold Fund- Direct Plan - Growth</v>
      </c>
    </row>
    <row r="4727" spans="13:13">
      <c r="M4727" t="str">
        <f>'Nav2'!A4707</f>
        <v>Sbi Gold Fund Regular Plan - Growth</v>
      </c>
    </row>
    <row r="4728" spans="13:13">
      <c r="M4728" t="str">
        <f>'Nav2'!A4708</f>
        <v>Sbi Infrastructure Fund - Series I - Direct Plan - Dividend</v>
      </c>
    </row>
    <row r="4729" spans="13:13">
      <c r="M4729" t="str">
        <f>'Nav2'!A4709</f>
        <v>Sbi Infrastructure Fund - Series I - Direct Plan - Growth</v>
      </c>
    </row>
    <row r="4730" spans="13:13">
      <c r="M4730" t="str">
        <f>'Nav2'!A4710</f>
        <v>Sbi Infrastructure Fund - Series I - Regular Plan - Dividend (6/7/2007)</v>
      </c>
    </row>
    <row r="4731" spans="13:13">
      <c r="M4731" t="str">
        <f>'Nav2'!A4711</f>
        <v>Sbi Infrastructure Fund - Series I - Regular Plan - Growth (6/7/2007)</v>
      </c>
    </row>
    <row r="4732" spans="13:13">
      <c r="M4732" t="str">
        <f>'Nav2'!A4712</f>
        <v>Sbi It Fund - Direct Plan - Dividend</v>
      </c>
    </row>
    <row r="4733" spans="13:13">
      <c r="M4733" t="str">
        <f>'Nav2'!A4713</f>
        <v>Sbi It Fund - Direct Plan - Growth</v>
      </c>
    </row>
    <row r="4734" spans="13:13">
      <c r="M4734" t="str">
        <f>'Nav2'!A4714</f>
        <v>Sbi It Fund - Regular Plan - Dividend</v>
      </c>
    </row>
    <row r="4735" spans="13:13">
      <c r="M4735" t="str">
        <f>'Nav2'!A4715</f>
        <v>Sbi It Fund - Regular Plan - Growth</v>
      </c>
    </row>
    <row r="4736" spans="13:13">
      <c r="M4736" t="str">
        <f>'Nav2'!A4716</f>
        <v>Sbi Magnum Balanced Fund - Direct Plan - Dividend</v>
      </c>
    </row>
    <row r="4737" spans="13:13">
      <c r="M4737" t="str">
        <f>'Nav2'!A4717</f>
        <v>Sbi Magnum Balanced Fund - Direct Plan - Growth</v>
      </c>
    </row>
    <row r="4738" spans="13:13">
      <c r="M4738" t="str">
        <f>'Nav2'!A4718</f>
        <v>Sbi Magnum Balanced Fund - Regular Plan - Dividend</v>
      </c>
    </row>
    <row r="4739" spans="13:13">
      <c r="M4739" t="str">
        <f>'Nav2'!A4719</f>
        <v>Sbi Magnum Balanced Fund - Regular Plan -Growth</v>
      </c>
    </row>
    <row r="4740" spans="13:13">
      <c r="M4740" t="str">
        <f>'Nav2'!A4720</f>
        <v>Sbi Magnum Children Benefit Plan - Direct Plan - Growth</v>
      </c>
    </row>
    <row r="4741" spans="13:13">
      <c r="M4741" t="str">
        <f>'Nav2'!A4721</f>
        <v>Sbi Magnum Children Benefit Plan- Regular Plan -Holding Held For &lt;= 1 Year</v>
      </c>
    </row>
    <row r="4742" spans="13:13">
      <c r="M4742" t="str">
        <f>'Nav2'!A4722</f>
        <v>Sbi Magnum Comma Fund - Direct Plan - Dividend</v>
      </c>
    </row>
    <row r="4743" spans="13:13">
      <c r="M4743" t="str">
        <f>'Nav2'!A4723</f>
        <v>Sbi Magnum Comma Fund - Direct Plan - Growth</v>
      </c>
    </row>
    <row r="4744" spans="13:13">
      <c r="M4744" t="str">
        <f>'Nav2'!A4724</f>
        <v>Sbi Magnum Comma Fund - Regular Plan - Dividend</v>
      </c>
    </row>
    <row r="4745" spans="13:13">
      <c r="M4745" t="str">
        <f>'Nav2'!A4725</f>
        <v>Sbi Magnum Comma Fund - Regular Plan - Growth</v>
      </c>
    </row>
    <row r="4746" spans="13:13">
      <c r="M4746" t="str">
        <f>'Nav2'!A4726</f>
        <v>Sbi Magnum Equity Fund - Direct Plan -Dividend</v>
      </c>
    </row>
    <row r="4747" spans="13:13">
      <c r="M4747" t="str">
        <f>'Nav2'!A4727</f>
        <v>Sbi Magnum Equity Fund - Direct Plan -Growth</v>
      </c>
    </row>
    <row r="4748" spans="13:13">
      <c r="M4748" t="str">
        <f>'Nav2'!A4728</f>
        <v>Sbi Magnum Equity Fund - Regular Plan - Dividend</v>
      </c>
    </row>
    <row r="4749" spans="13:13">
      <c r="M4749" t="str">
        <f>'Nav2'!A4729</f>
        <v>Sbi Magnum Equity Fund- Regular Plan - Growth</v>
      </c>
    </row>
    <row r="4750" spans="13:13">
      <c r="M4750" t="str">
        <f>'Nav2'!A4730</f>
        <v>Sbi Magnum Gilt Fund - Long Term - Direct Plan - Dividend</v>
      </c>
    </row>
    <row r="4751" spans="13:13">
      <c r="M4751" t="str">
        <f>'Nav2'!A4731</f>
        <v>Sbi Magnum Gilt Fund - Long Term - Direct Plan - Growth</v>
      </c>
    </row>
    <row r="4752" spans="13:13">
      <c r="M4752" t="str">
        <f>'Nav2'!A4732</f>
        <v>Sbi Magnum Gilt Fund - Long Term - Regular Plan - Growth</v>
      </c>
    </row>
    <row r="4753" spans="13:13">
      <c r="M4753" t="str">
        <f>'Nav2'!A4733</f>
        <v>Sbi Magnum Gilt Fund - Regular Plan - Long Term - Dividend</v>
      </c>
    </row>
    <row r="4754" spans="13:13">
      <c r="M4754" t="str">
        <f>'Nav2'!A4734</f>
        <v>Sbi Magnum Gilt Fund - Short Term - Dividend</v>
      </c>
    </row>
    <row r="4755" spans="13:13">
      <c r="M4755" t="str">
        <f>'Nav2'!A4735</f>
        <v>Sbi Magnum Gilt Fund - Short Term - Regular Plan - Dividend</v>
      </c>
    </row>
    <row r="4756" spans="13:13">
      <c r="M4756" t="str">
        <f>'Nav2'!A4736</f>
        <v>Sbi Magnum Global Fund 94 - Direct Plan - Dividend</v>
      </c>
    </row>
    <row r="4757" spans="13:13">
      <c r="M4757" t="str">
        <f>'Nav2'!A4737</f>
        <v>Sbi Magnum Global Fund 94 - Direct Plan -Growth</v>
      </c>
    </row>
    <row r="4758" spans="13:13">
      <c r="M4758" t="str">
        <f>'Nav2'!A4738</f>
        <v>Sbi Magnum Global Fund 94 - Regular Plan -Dividend</v>
      </c>
    </row>
    <row r="4759" spans="13:13">
      <c r="M4759" t="str">
        <f>'Nav2'!A4739</f>
        <v>Sbi Magnum Global Fund 94 - Regular Plan -Growth</v>
      </c>
    </row>
    <row r="4760" spans="13:13">
      <c r="M4760" t="str">
        <f>'Nav2'!A4740</f>
        <v>Sbi Magnum Income Fund - F R P - Long Term - Inst. (D)</v>
      </c>
    </row>
    <row r="4761" spans="13:13">
      <c r="M4761" t="str">
        <f>'Nav2'!A4741</f>
        <v>Sbi Magnum Income Fund - Fr - Long Term - Direct  Plan - Daily Dividend</v>
      </c>
    </row>
    <row r="4762" spans="13:13">
      <c r="M4762" t="str">
        <f>'Nav2'!A4742</f>
        <v>Sbi Magnum Income Fund - Fr - Long Term - Direct Plan - Dividend</v>
      </c>
    </row>
    <row r="4763" spans="13:13">
      <c r="M4763" t="str">
        <f>'Nav2'!A4743</f>
        <v>Sbi Magnum Income Fund - Fr - Long Term - Direct Plan -Growth</v>
      </c>
    </row>
    <row r="4764" spans="13:13">
      <c r="M4764" t="str">
        <f>'Nav2'!A4744</f>
        <v>Sbi Magnum Income Fund - Fr - Long Term - Regular Plan - Daily Dividend</v>
      </c>
    </row>
    <row r="4765" spans="13:13">
      <c r="M4765" t="str">
        <f>'Nav2'!A4745</f>
        <v>Sbi Magnum Income Fund - Fr - Long Term - Regular Plan - Dividend</v>
      </c>
    </row>
    <row r="4766" spans="13:13">
      <c r="M4766" t="str">
        <f>'Nav2'!A4746</f>
        <v>Sbi Magnum Income Fund - Fr - Long Term - Regular Plan - Growth</v>
      </c>
    </row>
    <row r="4767" spans="13:13">
      <c r="M4767" t="str">
        <f>'Nav2'!A4747</f>
        <v>Sbi Magnum Income Fund-Direct Plan - Bonus</v>
      </c>
    </row>
    <row r="4768" spans="13:13">
      <c r="M4768" t="str">
        <f>'Nav2'!A4748</f>
        <v>Sbi Magnum Income Fund-Direct Plan - Half Yearly - Dividend</v>
      </c>
    </row>
    <row r="4769" spans="13:13">
      <c r="M4769" t="str">
        <f>'Nav2'!A4749</f>
        <v>Sbi Magnum Income Fund-Direct Plan - Quarterly - Dividend</v>
      </c>
    </row>
    <row r="4770" spans="13:13">
      <c r="M4770" t="str">
        <f>'Nav2'!A4750</f>
        <v>Sbi Magnum Income Fund-Direct Plan -Growth</v>
      </c>
    </row>
    <row r="4771" spans="13:13">
      <c r="M4771" t="str">
        <f>'Nav2'!A4751</f>
        <v>Sbi Magnum Income Fund-Regualr Plan - Quarterly - Dividend</v>
      </c>
    </row>
    <row r="4772" spans="13:13">
      <c r="M4772" t="str">
        <f>'Nav2'!A4752</f>
        <v>Sbi Magnum Income Fund-Regular Plan - Half Yearly- Dividend</v>
      </c>
    </row>
    <row r="4773" spans="13:13">
      <c r="M4773" t="str">
        <f>'Nav2'!A4753</f>
        <v>Sbi Magnum Income Fund-Regular Plan-Bonus</v>
      </c>
    </row>
    <row r="4774" spans="13:13">
      <c r="M4774" t="str">
        <f>'Nav2'!A4754</f>
        <v>Sbi Magnum Income Fund-Regular Plan-Growth</v>
      </c>
    </row>
    <row r="4775" spans="13:13">
      <c r="M4775" t="str">
        <f>'Nav2'!A4755</f>
        <v>Sbi Magnum Income Plus Fund - Savings Plan (D)</v>
      </c>
    </row>
    <row r="4776" spans="13:13">
      <c r="M4776" t="str">
        <f>'Nav2'!A4756</f>
        <v>Sbi Magnum Income Plus Fund - Savings Plan (G)</v>
      </c>
    </row>
    <row r="4777" spans="13:13">
      <c r="M4777" t="str">
        <f>'Nav2'!A4757</f>
        <v>Sbi Magnum Insta Cash Fund -  Direct Plan - Daily  Dividend</v>
      </c>
    </row>
    <row r="4778" spans="13:13">
      <c r="M4778" t="str">
        <f>'Nav2'!A4758</f>
        <v>Sbi Magnum Insta Cash Fund -  Direct Plan - Weekly Dividend</v>
      </c>
    </row>
    <row r="4779" spans="13:13">
      <c r="M4779" t="str">
        <f>'Nav2'!A4759</f>
        <v>Sbi Magnum Insta Cash Fund - Direct Plan - Cash</v>
      </c>
    </row>
    <row r="4780" spans="13:13">
      <c r="M4780" t="str">
        <f>'Nav2'!A4760</f>
        <v>Sbi Magnum Insta Cash Fund - Liquid Floater - Direct Plan - Daily Dividend</v>
      </c>
    </row>
    <row r="4781" spans="13:13">
      <c r="M4781" t="str">
        <f>'Nav2'!A4761</f>
        <v>Sbi Magnum Insta Cash Fund - Liquid Floater - Direct Plan - Growth</v>
      </c>
    </row>
    <row r="4782" spans="13:13">
      <c r="M4782" t="str">
        <f>'Nav2'!A4762</f>
        <v>Sbi Magnum Insta Cash Fund - Liquid Floater - Direct Plan - Weekly Dividend</v>
      </c>
    </row>
    <row r="4783" spans="13:13">
      <c r="M4783" t="str">
        <f>'Nav2'!A4763</f>
        <v>Sbi Magnum Insta Cash Fund - Liquid Floater - Regular Plan - Growth</v>
      </c>
    </row>
    <row r="4784" spans="13:13">
      <c r="M4784" t="str">
        <f>'Nav2'!A4764</f>
        <v>Sbi Magnum Insta Cash Fund - Liquid Floater - Regular Plan - Weekly Dividend</v>
      </c>
    </row>
    <row r="4785" spans="13:13">
      <c r="M4785" t="str">
        <f>'Nav2'!A4765</f>
        <v>Sbi Magnum Insta Cash Fund - Liquid Floater - Regular Plan -Daily Dividend</v>
      </c>
    </row>
    <row r="4786" spans="13:13">
      <c r="M4786" t="str">
        <f>'Nav2'!A4766</f>
        <v>Sbi Magnum Insta Cash Fund - Regular Plan - Cash</v>
      </c>
    </row>
    <row r="4787" spans="13:13">
      <c r="M4787" t="str">
        <f>'Nav2'!A4767</f>
        <v>Sbi Magnum Insta Cash Fund - Regular Plan - Daily  Dividend</v>
      </c>
    </row>
    <row r="4788" spans="13:13">
      <c r="M4788" t="str">
        <f>'Nav2'!A4768</f>
        <v>Sbi Magnum Insta Cash Fund - Regular Plan - Weekly Dividend</v>
      </c>
    </row>
    <row r="4789" spans="13:13">
      <c r="M4789" t="str">
        <f>'Nav2'!A4769</f>
        <v>Sbi Magnum Midcap Fund - Direct Plan - Growth</v>
      </c>
    </row>
    <row r="4790" spans="13:13">
      <c r="M4790" t="str">
        <f>'Nav2'!A4770</f>
        <v>Sbi Magnum Midcap Fund - Direct Plan -Dividend</v>
      </c>
    </row>
    <row r="4791" spans="13:13">
      <c r="M4791" t="str">
        <f>'Nav2'!A4771</f>
        <v>Sbi Magnum Midcap Fund - Regular Plan - Growth</v>
      </c>
    </row>
    <row r="4792" spans="13:13">
      <c r="M4792" t="str">
        <f>'Nav2'!A4772</f>
        <v>Sbi Magnum Midcap Fund - Regular Plan -Dividend</v>
      </c>
    </row>
    <row r="4793" spans="13:13">
      <c r="M4793" t="str">
        <f>'Nav2'!A4773</f>
        <v>Sbi Magnum Monthly Income Plan - Direct Plan - Annual Dividend</v>
      </c>
    </row>
    <row r="4794" spans="13:13">
      <c r="M4794" t="str">
        <f>'Nav2'!A4774</f>
        <v>Sbi Magnum Monthly Income Plan - Direct Plan - Growth</v>
      </c>
    </row>
    <row r="4795" spans="13:13">
      <c r="M4795" t="str">
        <f>'Nav2'!A4775</f>
        <v>Sbi Magnum Monthly Income Plan - Direct Plan - Monthly  Dividend</v>
      </c>
    </row>
    <row r="4796" spans="13:13">
      <c r="M4796" t="str">
        <f>'Nav2'!A4776</f>
        <v>Sbi Magnum Monthly Income Plan - Direct Plan - Quarterly Dividend</v>
      </c>
    </row>
    <row r="4797" spans="13:13">
      <c r="M4797" t="str">
        <f>'Nav2'!A4777</f>
        <v>Sbi Magnum Monthly Income Plan - Floater -  Direct Plan - Monthly Dividend</v>
      </c>
    </row>
    <row r="4798" spans="13:13">
      <c r="M4798" t="str">
        <f>'Nav2'!A4778</f>
        <v>Sbi Magnum Monthly Income Plan - Floater -  Regular Plan - Monthly Dividend</v>
      </c>
    </row>
    <row r="4799" spans="13:13">
      <c r="M4799" t="str">
        <f>'Nav2'!A4779</f>
        <v>Sbi Magnum Monthly Income Plan - Floater - Direct Plan - Annual Dividend</v>
      </c>
    </row>
    <row r="4800" spans="13:13">
      <c r="M4800" t="str">
        <f>'Nav2'!A4780</f>
        <v>Sbi Magnum Monthly Income Plan - Floater - Direct Plan - Growth</v>
      </c>
    </row>
    <row r="4801" spans="13:13">
      <c r="M4801" t="str">
        <f>'Nav2'!A4781</f>
        <v>Sbi Magnum Monthly Income Plan - Floater - Direct Plan - Quarterly Dividend</v>
      </c>
    </row>
    <row r="4802" spans="13:13">
      <c r="M4802" t="str">
        <f>'Nav2'!A4782</f>
        <v>Sbi Magnum Monthly Income Plan - Floater - Regular Plan - Annual Dividend</v>
      </c>
    </row>
    <row r="4803" spans="13:13">
      <c r="M4803" t="str">
        <f>'Nav2'!A4783</f>
        <v>Sbi Magnum Monthly Income Plan - Floater - Regular Plan - Growth</v>
      </c>
    </row>
    <row r="4804" spans="13:13">
      <c r="M4804" t="str">
        <f>'Nav2'!A4784</f>
        <v>Sbi Magnum Monthly Income Plan - Floater - Regular Plan - Quarterly Dividend</v>
      </c>
    </row>
    <row r="4805" spans="13:13">
      <c r="M4805" t="str">
        <f>'Nav2'!A4785</f>
        <v>Sbi Magnum Monthly Income Plan - Regular Plan - Growth</v>
      </c>
    </row>
    <row r="4806" spans="13:13">
      <c r="M4806" t="str">
        <f>'Nav2'!A4786</f>
        <v>Sbi Magnum Monthly Income Plan-Dividend-Regular Plan - Annual</v>
      </c>
    </row>
    <row r="4807" spans="13:13">
      <c r="M4807" t="str">
        <f>'Nav2'!A4787</f>
        <v>Sbi Magnum Monthly Income Plan-Dividend-Regular Plan -Monthly</v>
      </c>
    </row>
    <row r="4808" spans="13:13">
      <c r="M4808" t="str">
        <f>'Nav2'!A4788</f>
        <v>Sbi Magnum Monthly Income Plan-Regular Plan - Dividend-Quaterly</v>
      </c>
    </row>
    <row r="4809" spans="13:13">
      <c r="M4809" t="str">
        <f>'Nav2'!A4789</f>
        <v>Sbi Magnum Multicap Fund - Direct Plan - Growth Option</v>
      </c>
    </row>
    <row r="4810" spans="13:13">
      <c r="M4810" t="str">
        <f>'Nav2'!A4790</f>
        <v>Sbi Magnum Multicap Fund - Direct Plan -Dividend Option</v>
      </c>
    </row>
    <row r="4811" spans="13:13">
      <c r="M4811" t="str">
        <f>'Nav2'!A4791</f>
        <v>Sbi Magnum Multicap Fund - Regular Plan -Dividend Option</v>
      </c>
    </row>
    <row r="4812" spans="13:13">
      <c r="M4812" t="str">
        <f>'Nav2'!A4792</f>
        <v>Sbi Magnum Multicap Fund - Regular Plan -Growth Option</v>
      </c>
    </row>
    <row r="4813" spans="13:13">
      <c r="M4813" t="str">
        <f>'Nav2'!A4793</f>
        <v>Sbi Magnum Multiplier Plus Scheme - 93 - Regular Plan -Dividend</v>
      </c>
    </row>
    <row r="4814" spans="13:13">
      <c r="M4814" t="str">
        <f>'Nav2'!A4794</f>
        <v>Sbi Magnum Multiplier Plus Scheme - 93 - Regular Plan -Growth</v>
      </c>
    </row>
    <row r="4815" spans="13:13">
      <c r="M4815" t="str">
        <f>'Nav2'!A4795</f>
        <v>Sbi Magnum Multiplier Plus Scheme - 93 -Direct Plan -Dividend</v>
      </c>
    </row>
    <row r="4816" spans="13:13">
      <c r="M4816" t="str">
        <f>'Nav2'!A4796</f>
        <v>Sbi Magnum Multiplier Plus Scheme - 93 -Direct Plan -Growth</v>
      </c>
    </row>
    <row r="4817" spans="13:13">
      <c r="M4817" t="str">
        <f>'Nav2'!A4797</f>
        <v>Sbi Magnum Nri - Short Term Bond Plan-Dividend</v>
      </c>
    </row>
    <row r="4818" spans="13:13">
      <c r="M4818" t="str">
        <f>'Nav2'!A4798</f>
        <v>Sbi Magnum Nri - Short Term Bond Plan-Growth</v>
      </c>
    </row>
    <row r="4819" spans="13:13">
      <c r="M4819" t="str">
        <f>'Nav2'!A4799</f>
        <v>Sbi Magnum Nri Flexiasset Plan-Dividend</v>
      </c>
    </row>
    <row r="4820" spans="13:13">
      <c r="M4820" t="str">
        <f>'Nav2'!A4800</f>
        <v>Sbi Magnum Nri Flexiasset Plan-Growth</v>
      </c>
    </row>
    <row r="4821" spans="13:13">
      <c r="M4821" t="str">
        <f>'Nav2'!A4801</f>
        <v>Sbi Magnum Taxgain Scheme 1993 - Direct Plan -Dividend</v>
      </c>
    </row>
    <row r="4822" spans="13:13">
      <c r="M4822" t="str">
        <f>'Nav2'!A4802</f>
        <v>Sbi Magnum Taxgain Scheme 1993 - Direct Plan -Growth</v>
      </c>
    </row>
    <row r="4823" spans="13:13">
      <c r="M4823" t="str">
        <f>'Nav2'!A4803</f>
        <v>Sbi Magnum Taxgain Scheme 1993 - Regular Plan - Dividend</v>
      </c>
    </row>
    <row r="4824" spans="13:13">
      <c r="M4824" t="str">
        <f>'Nav2'!A4804</f>
        <v>Sbi Magnum Taxgain Scheme 1993 - Regular Plan- Growth</v>
      </c>
    </row>
    <row r="4825" spans="13:13">
      <c r="M4825" t="str">
        <f>'Nav2'!A4805</f>
        <v>Sbi Mglt-  Dividend - Pf (Fixed Period - 1 Yr) Option</v>
      </c>
    </row>
    <row r="4826" spans="13:13">
      <c r="M4826" t="str">
        <f>'Nav2'!A4806</f>
        <v>Sbi Mglt-  Dividend - Pf (Fixed Period - 2 Yrs) Option</v>
      </c>
    </row>
    <row r="4827" spans="13:13">
      <c r="M4827" t="str">
        <f>'Nav2'!A4807</f>
        <v>Sbi Mglt-  Dividend - Pf (Fixed Period - 3 Yrs) Option</v>
      </c>
    </row>
    <row r="4828" spans="13:13">
      <c r="M4828" t="str">
        <f>'Nav2'!A4808</f>
        <v>Sbi Mglt-  Dividend - Pf (Regular) Option</v>
      </c>
    </row>
    <row r="4829" spans="13:13">
      <c r="M4829" t="str">
        <f>'Nav2'!A4809</f>
        <v>Sbi Mglt-  Growth - Pf (Fixed Period - 1 Yr) Option</v>
      </c>
    </row>
    <row r="4830" spans="13:13">
      <c r="M4830" t="str">
        <f>'Nav2'!A4810</f>
        <v>Sbi Mglt-  Growth - Pf (Fixed Period - 2 Yrs) Option</v>
      </c>
    </row>
    <row r="4831" spans="13:13">
      <c r="M4831" t="str">
        <f>'Nav2'!A4811</f>
        <v>Sbi Mglt-  Growth - Pf (Fixed Period - 3 Yrs) Option</v>
      </c>
    </row>
    <row r="4832" spans="13:13">
      <c r="M4832" t="str">
        <f>'Nav2'!A4812</f>
        <v>Sbi Mglt-  Growth - Pf (Regular) Option</v>
      </c>
    </row>
    <row r="4833" spans="13:13">
      <c r="M4833" t="str">
        <f>'Nav2'!A4813</f>
        <v>Sbi Msfu Contra  - Direct Plan - Growth</v>
      </c>
    </row>
    <row r="4834" spans="13:13">
      <c r="M4834" t="str">
        <f>'Nav2'!A4814</f>
        <v>Sbi Msfu Contra-Direct Plan -Dividend</v>
      </c>
    </row>
    <row r="4835" spans="13:13">
      <c r="M4835" t="str">
        <f>'Nav2'!A4815</f>
        <v>Sbi Msfu Contra-Regular Plan -Dividend</v>
      </c>
    </row>
    <row r="4836" spans="13:13">
      <c r="M4836" t="str">
        <f>'Nav2'!A4816</f>
        <v>Sbi Msfu Contra-Regular Plan -Growth</v>
      </c>
    </row>
    <row r="4837" spans="13:13">
      <c r="M4837" t="str">
        <f>'Nav2'!A4817</f>
        <v>Sbi Msfu Emerging Businesses Fund - Direct Plan - Dividend</v>
      </c>
    </row>
    <row r="4838" spans="13:13">
      <c r="M4838" t="str">
        <f>'Nav2'!A4818</f>
        <v>Sbi Msfu Emerging Businesses Fund - Direct Plan -Growth</v>
      </c>
    </row>
    <row r="4839" spans="13:13">
      <c r="M4839" t="str">
        <f>'Nav2'!A4819</f>
        <v>Sbi Msfu Emerging Businesses Fund - Regular  Plan - Dividend</v>
      </c>
    </row>
    <row r="4840" spans="13:13">
      <c r="M4840" t="str">
        <f>'Nav2'!A4820</f>
        <v>Sbi Msfu Emerging Businesses Fund - Regular Plan -Growth</v>
      </c>
    </row>
    <row r="4841" spans="13:13">
      <c r="M4841" t="str">
        <f>'Nav2'!A4821</f>
        <v>Sbi Msfu Pharma - Direct Plan -Dividend</v>
      </c>
    </row>
    <row r="4842" spans="13:13">
      <c r="M4842" t="str">
        <f>'Nav2'!A4822</f>
        <v>Sbi Msfu Pharma - Direct Plan -Growth</v>
      </c>
    </row>
    <row r="4843" spans="13:13">
      <c r="M4843" t="str">
        <f>'Nav2'!A4823</f>
        <v>Sbi Msfu Pharma - Regular Plan - Dividend</v>
      </c>
    </row>
    <row r="4844" spans="13:13">
      <c r="M4844" t="str">
        <f>'Nav2'!A4824</f>
        <v>Sbi Msfu Pharma - Regular Plan -Growth</v>
      </c>
    </row>
    <row r="4845" spans="13:13">
      <c r="M4845" t="str">
        <f>'Nav2'!A4825</f>
        <v>Sbi Nifty Index Fund - Direct Plan - Dividend</v>
      </c>
    </row>
    <row r="4846" spans="13:13">
      <c r="M4846" t="str">
        <f>'Nav2'!A4826</f>
        <v>Sbi Nifty Index Fund - Direct Plan - Growth</v>
      </c>
    </row>
    <row r="4847" spans="13:13">
      <c r="M4847" t="str">
        <f>'Nav2'!A4827</f>
        <v>Sbi Nifty Index Fund - Regular Plan - Growth</v>
      </c>
    </row>
    <row r="4848" spans="13:13">
      <c r="M4848" t="str">
        <f>'Nav2'!A4828</f>
        <v>Sbi Nifty Index Fund- Regular Plan - Dividend</v>
      </c>
    </row>
    <row r="4849" spans="13:13">
      <c r="M4849" t="str">
        <f>'Nav2'!A4829</f>
        <v>Sbi One India Fund - Dividend (Previously Close Ended Upto 14/01/2010)</v>
      </c>
    </row>
    <row r="4850" spans="13:13">
      <c r="M4850" t="str">
        <f>'Nav2'!A4830</f>
        <v>Sbi One India Fund - Growth (Previously Close Ended Upto 14/01/2010)</v>
      </c>
    </row>
    <row r="4851" spans="13:13">
      <c r="M4851" t="str">
        <f>'Nav2'!A4831</f>
        <v>Sbi Premier Liquid Fund - Direct Plan - Weekly Dividend</v>
      </c>
    </row>
    <row r="4852" spans="13:13">
      <c r="M4852" t="str">
        <f>'Nav2'!A4832</f>
        <v>Sbi Premier Liquid Fund - Direct Plan -Daily Dividend</v>
      </c>
    </row>
    <row r="4853" spans="13:13">
      <c r="M4853" t="str">
        <f>'Nav2'!A4833</f>
        <v>Sbi Premier Liquid Fund - Direct Plan -Fortnightly Dividend</v>
      </c>
    </row>
    <row r="4854" spans="13:13">
      <c r="M4854" t="str">
        <f>'Nav2'!A4834</f>
        <v>Sbi Premier Liquid Fund - Direct Plan -Growth</v>
      </c>
    </row>
    <row r="4855" spans="13:13">
      <c r="M4855" t="str">
        <f>'Nav2'!A4835</f>
        <v>Sbi Premier Liquid Fund - Institutional  - Fortnightly Dividend</v>
      </c>
    </row>
    <row r="4856" spans="13:13">
      <c r="M4856" t="str">
        <f>'Nav2'!A4836</f>
        <v>Sbi Premier Liquid Fund - Institutional  - Weekly Dividend</v>
      </c>
    </row>
    <row r="4857" spans="13:13">
      <c r="M4857" t="str">
        <f>'Nav2'!A4837</f>
        <v>Sbi Premier Liquid Fund - Institutional - Daily Dividend</v>
      </c>
    </row>
    <row r="4858" spans="13:13">
      <c r="M4858" t="str">
        <f>'Nav2'!A4838</f>
        <v>Sbi Premier Liquid Fund - Institutional - Growth</v>
      </c>
    </row>
    <row r="4859" spans="13:13">
      <c r="M4859" t="str">
        <f>'Nav2'!A4839</f>
        <v>Sbi Premier Liquid Fund - Regular Plan - Daily Dividend</v>
      </c>
    </row>
    <row r="4860" spans="13:13">
      <c r="M4860" t="str">
        <f>'Nav2'!A4840</f>
        <v>Sbi Premier Liquid Fund - Regular Plan - Fortnightly Dividend</v>
      </c>
    </row>
    <row r="4861" spans="13:13">
      <c r="M4861" t="str">
        <f>'Nav2'!A4841</f>
        <v>Sbi Premier Liquid Fund - Regular Plan -Growth</v>
      </c>
    </row>
    <row r="4862" spans="13:13">
      <c r="M4862" t="str">
        <f>'Nav2'!A4842</f>
        <v>Sbi Premier Liquid Fund - Regular Plan -Weekly Dividend</v>
      </c>
    </row>
    <row r="4863" spans="13:13">
      <c r="M4863" t="str">
        <f>'Nav2'!A4843</f>
        <v>Sbi Psu Fund - Direct Plan - Dividend</v>
      </c>
    </row>
    <row r="4864" spans="13:13">
      <c r="M4864" t="str">
        <f>'Nav2'!A4844</f>
        <v>Sbi Psu Fund - Direct Plan - Growth</v>
      </c>
    </row>
    <row r="4865" spans="13:13">
      <c r="M4865" t="str">
        <f>'Nav2'!A4845</f>
        <v>Sbi Psu Fund - Regular Plan -Dividend</v>
      </c>
    </row>
    <row r="4866" spans="13:13">
      <c r="M4866" t="str">
        <f>'Nav2'!A4846</f>
        <v>Sbi Psu Fund - Regular Plan -Growth</v>
      </c>
    </row>
    <row r="4867" spans="13:13">
      <c r="M4867" t="str">
        <f>'Nav2'!A4847</f>
        <v>Sbi Regular Savings Funds - Direct Plan - Dividend</v>
      </c>
    </row>
    <row r="4868" spans="13:13">
      <c r="M4868" t="str">
        <f>'Nav2'!A4848</f>
        <v>Sbi Regular Savings Funds - Direct Plan - Growth</v>
      </c>
    </row>
    <row r="4869" spans="13:13">
      <c r="M4869" t="str">
        <f>'Nav2'!A4849</f>
        <v>Sbi Regular Savings Funds - Regular Plan - Dividend</v>
      </c>
    </row>
    <row r="4870" spans="13:13">
      <c r="M4870" t="str">
        <f>'Nav2'!A4850</f>
        <v>Sbi Regular Savings Funds - Regular Plan - Growth</v>
      </c>
    </row>
    <row r="4871" spans="13:13">
      <c r="M4871" t="str">
        <f>'Nav2'!A4851</f>
        <v>Sbi Sensex Etf</v>
      </c>
    </row>
    <row r="4872" spans="13:13">
      <c r="M4872" t="str">
        <f>'Nav2'!A4852</f>
        <v>Sbi Short Horizon Debt Fund - Ultra Short Term Fund - Institutional Plan - Daily Dividend</v>
      </c>
    </row>
    <row r="4873" spans="13:13">
      <c r="M4873" t="str">
        <f>'Nav2'!A4853</f>
        <v>Sbi Short Horizon Debt Fund - Ultra Short Term Fund - Institutional Plan - Growth</v>
      </c>
    </row>
    <row r="4874" spans="13:13">
      <c r="M4874" t="str">
        <f>'Nav2'!A4854</f>
        <v>Sbi Short Horizon Debt Fund - Ultra Short Term Fund - Institutional Plan - Monthly Dividend</v>
      </c>
    </row>
    <row r="4875" spans="13:13">
      <c r="M4875" t="str">
        <f>'Nav2'!A4855</f>
        <v>Sbi Short Horizon Debt Fund - Ultra Short Term Fund- Institutional Plan - Weekly Dividend</v>
      </c>
    </row>
    <row r="4876" spans="13:13">
      <c r="M4876" t="str">
        <f>'Nav2'!A4856</f>
        <v>Sbi Short Horizon Debt Fund -Ultra Short Term Fund - Institutional Plan - Fortnightly Dividend</v>
      </c>
    </row>
    <row r="4877" spans="13:13">
      <c r="M4877" t="str">
        <f>'Nav2'!A4857</f>
        <v>Sbi Short Horizon Debt Fund-Short Term Fund - Retail - Growth</v>
      </c>
    </row>
    <row r="4878" spans="13:13">
      <c r="M4878" t="str">
        <f>'Nav2'!A4858</f>
        <v>Sbi Short Horizon Debt Fund-Short Term Fund - Retail Dividend - Fortnightly</v>
      </c>
    </row>
    <row r="4879" spans="13:13">
      <c r="M4879" t="str">
        <f>'Nav2'!A4859</f>
        <v>Sbi Short Horizon Debt Fund-Short Term Fund - Retail Dividend - Monthly</v>
      </c>
    </row>
    <row r="4880" spans="13:13">
      <c r="M4880" t="str">
        <f>'Nav2'!A4860</f>
        <v>Sbi Short Horizon Debt Fund-Short Term Fund - Retail Dividend - Weekly</v>
      </c>
    </row>
    <row r="4881" spans="13:13">
      <c r="M4881" t="str">
        <f>'Nav2'!A4861</f>
        <v>Sbi Short Term Debt Fund - Direct Plan - Monthly Dividend</v>
      </c>
    </row>
    <row r="4882" spans="13:13">
      <c r="M4882" t="str">
        <f>'Nav2'!A4862</f>
        <v>Sbi Short Term Debt Fund - Direct Plan - Weekly Dividend</v>
      </c>
    </row>
    <row r="4883" spans="13:13">
      <c r="M4883" t="str">
        <f>'Nav2'!A4863</f>
        <v>Sbi Short Term Debt Fund - Direct Plan -Fortnightly Dividend</v>
      </c>
    </row>
    <row r="4884" spans="13:13">
      <c r="M4884" t="str">
        <f>'Nav2'!A4864</f>
        <v>Sbi Short Term Debt Fund - Direct Plan -Growth</v>
      </c>
    </row>
    <row r="4885" spans="13:13">
      <c r="M4885" t="str">
        <f>'Nav2'!A4865</f>
        <v>Sbi Short Term Debt Fund - Regular Plan -Fortnightly Dividend</v>
      </c>
    </row>
    <row r="4886" spans="13:13">
      <c r="M4886" t="str">
        <f>'Nav2'!A4866</f>
        <v>Sbi Short Term Debt Fund - Regular Plan -Growth</v>
      </c>
    </row>
    <row r="4887" spans="13:13">
      <c r="M4887" t="str">
        <f>'Nav2'!A4867</f>
        <v>Sbi Short Term Debt Fund - Regular Plan -Monthly Dividend</v>
      </c>
    </row>
    <row r="4888" spans="13:13">
      <c r="M4888" t="str">
        <f>'Nav2'!A4868</f>
        <v>Sbi Short Term Debt Fund - Regular Plan -Weekly Dividend</v>
      </c>
    </row>
    <row r="4889" spans="13:13">
      <c r="M4889" t="str">
        <f>'Nav2'!A4869</f>
        <v>Sbi Ultra Short Term Debt Fund - Direct Plan - Daily Dividend</v>
      </c>
    </row>
    <row r="4890" spans="13:13">
      <c r="M4890" t="str">
        <f>'Nav2'!A4870</f>
        <v>Sbi Ultra Short Term Debt Fund - Direct Plan - Fortnightly Dividend</v>
      </c>
    </row>
    <row r="4891" spans="13:13">
      <c r="M4891" t="str">
        <f>'Nav2'!A4871</f>
        <v>Sbi Ultra Short Term Debt Fund - Direct Plan - Growth</v>
      </c>
    </row>
    <row r="4892" spans="13:13">
      <c r="M4892" t="str">
        <f>'Nav2'!A4872</f>
        <v>Sbi Ultra Short Term Debt Fund - Direct Plan - Monthly Dividend</v>
      </c>
    </row>
    <row r="4893" spans="13:13">
      <c r="M4893" t="str">
        <f>'Nav2'!A4873</f>
        <v>Sbi Ultra Short Term Debt Fund - Direct Plan - Weekly Dividend</v>
      </c>
    </row>
    <row r="4894" spans="13:13">
      <c r="M4894" t="str">
        <f>'Nav2'!A4874</f>
        <v>Sbi Ultra Short Term Debt Fund - Regular Plan - Fortnightly Dividend</v>
      </c>
    </row>
    <row r="4895" spans="13:13">
      <c r="M4895" t="str">
        <f>'Nav2'!A4875</f>
        <v>Sbi Ultra Short Term Debt Fund - Regular Plan - Growth</v>
      </c>
    </row>
    <row r="4896" spans="13:13">
      <c r="M4896" t="str">
        <f>'Nav2'!A4876</f>
        <v>Sbi Ultra Short Term Debt Fund - Regular Plan - Monthly Dividend</v>
      </c>
    </row>
    <row r="4897" spans="13:13">
      <c r="M4897" t="str">
        <f>'Nav2'!A4877</f>
        <v>Sbi Ultra Short Term Debt Fund - Regular Plan - Weekly Dividend</v>
      </c>
    </row>
    <row r="4898" spans="13:13">
      <c r="M4898" t="str">
        <f>'Nav2'!A4878</f>
        <v>Sbi Ultra Short Term Debt Fund - Regular Plan -Daily Dividend</v>
      </c>
    </row>
    <row r="4899" spans="13:13">
      <c r="M4899" t="str">
        <f>'Nav2'!A4879</f>
        <v>Sensex Icici Prudential Exchange Traded Fund</v>
      </c>
    </row>
    <row r="4900" spans="13:13">
      <c r="M4900" t="str">
        <f>'Nav2'!A4880</f>
        <v>Sundaram  Monthly Income Plan-Monthly Dividend</v>
      </c>
    </row>
    <row r="4901" spans="13:13">
      <c r="M4901" t="str">
        <f>'Nav2'!A4881</f>
        <v>Sundaram  Monthly Income Plan-Quarterly-Dividend</v>
      </c>
    </row>
    <row r="4902" spans="13:13">
      <c r="M4902" t="str">
        <f>'Nav2'!A4882</f>
        <v>Sundaram Balanced Fund - Appreciation Option</v>
      </c>
    </row>
    <row r="4903" spans="13:13">
      <c r="M4903" t="str">
        <f>'Nav2'!A4883</f>
        <v>Sundaram Balanced Fund - Direct Plan - Dividend Option</v>
      </c>
    </row>
    <row r="4904" spans="13:13">
      <c r="M4904" t="str">
        <f>'Nav2'!A4884</f>
        <v>Sundaram Balanced Fund - Direct Plan - Growth Option</v>
      </c>
    </row>
    <row r="4905" spans="13:13">
      <c r="M4905" t="str">
        <f>'Nav2'!A4885</f>
        <v>Sundaram Balanced Fund - Dividend Option</v>
      </c>
    </row>
    <row r="4906" spans="13:13">
      <c r="M4906" t="str">
        <f>'Nav2'!A4886</f>
        <v>Sundaram Balanced Fund - Institutional Dividend Option</v>
      </c>
    </row>
    <row r="4907" spans="13:13">
      <c r="M4907" t="str">
        <f>'Nav2'!A4887</f>
        <v>Sundaram Bond Saver - Direct Plan - Annual Dividend Option</v>
      </c>
    </row>
    <row r="4908" spans="13:13">
      <c r="M4908" t="str">
        <f>'Nav2'!A4888</f>
        <v>Sundaram Bond Saver - Direct Plan - Bonus Option</v>
      </c>
    </row>
    <row r="4909" spans="13:13">
      <c r="M4909" t="str">
        <f>'Nav2'!A4889</f>
        <v>Sundaram Bond Saver - Direct Plan - Growth Option</v>
      </c>
    </row>
    <row r="4910" spans="13:13">
      <c r="M4910" t="str">
        <f>'Nav2'!A4890</f>
        <v>Sundaram Bond Saver - Direct Plan - Half Yearly Dividend Option</v>
      </c>
    </row>
    <row r="4911" spans="13:13">
      <c r="M4911" t="str">
        <f>'Nav2'!A4891</f>
        <v>Sundaram Bond Saver - Direct Plan - Quarterly Dividend Option</v>
      </c>
    </row>
    <row r="4912" spans="13:13">
      <c r="M4912" t="str">
        <f>'Nav2'!A4892</f>
        <v>Sundaram Bond Saver-Annual Dividend</v>
      </c>
    </row>
    <row r="4913" spans="13:13">
      <c r="M4913" t="str">
        <f>'Nav2'!A4893</f>
        <v>Sundaram Bond Saver-Bonus Option</v>
      </c>
    </row>
    <row r="4914" spans="13:13">
      <c r="M4914" t="str">
        <f>'Nav2'!A4894</f>
        <v>Sundaram Bond Saver-Growth</v>
      </c>
    </row>
    <row r="4915" spans="13:13">
      <c r="M4915" t="str">
        <f>'Nav2'!A4895</f>
        <v>Sundaram Bond Saver-Half-Yearly Dividend</v>
      </c>
    </row>
    <row r="4916" spans="13:13">
      <c r="M4916" t="str">
        <f>'Nav2'!A4896</f>
        <v>Sundaram Bond Saver-Institutional Plan - Bonus Option</v>
      </c>
    </row>
    <row r="4917" spans="13:13">
      <c r="M4917" t="str">
        <f>'Nav2'!A4897</f>
        <v>Sundaram Bond Saver-Institutional Plan(Annual Dividend)</v>
      </c>
    </row>
    <row r="4918" spans="13:13">
      <c r="M4918" t="str">
        <f>'Nav2'!A4898</f>
        <v>Sundaram Bond Saver-Institutional Plan(Growth)</v>
      </c>
    </row>
    <row r="4919" spans="13:13">
      <c r="M4919" t="str">
        <f>'Nav2'!A4899</f>
        <v>Sundaram Bond Saver-Institutional Plan(Half-Yearly Dividend)</v>
      </c>
    </row>
    <row r="4920" spans="13:13">
      <c r="M4920" t="str">
        <f>'Nav2'!A4900</f>
        <v>Sundaram Bond Saver-Institutional Plan(Qtrly Dividend)</v>
      </c>
    </row>
    <row r="4921" spans="13:13">
      <c r="M4921" t="str">
        <f>'Nav2'!A4901</f>
        <v>Sundaram Bond Saver-Qtrly Dividend</v>
      </c>
    </row>
    <row r="4922" spans="13:13">
      <c r="M4922" t="str">
        <f>'Nav2'!A4902</f>
        <v>Sundaram Capex Opportunities Fund-Dividend</v>
      </c>
    </row>
    <row r="4923" spans="13:13">
      <c r="M4923" t="str">
        <f>'Nav2'!A4903</f>
        <v>Sundaram Capex Opportunities Fund-Growth</v>
      </c>
    </row>
    <row r="4924" spans="13:13">
      <c r="M4924" t="str">
        <f>'Nav2'!A4904</f>
        <v>Sundaram Capex Opportunities Fund-Inst Divd</v>
      </c>
    </row>
    <row r="4925" spans="13:13">
      <c r="M4925" t="str">
        <f>'Nav2'!A4905</f>
        <v>Sundaram Capex Opportunities Fund-Inst Growth</v>
      </c>
    </row>
    <row r="4926" spans="13:13">
      <c r="M4926" t="str">
        <f>'Nav2'!A4906</f>
        <v>Sundaram Energy Opportunities Fund Dividend</v>
      </c>
    </row>
    <row r="4927" spans="13:13">
      <c r="M4927" t="str">
        <f>'Nav2'!A4907</f>
        <v>Sundaram Energy Opportunities Fund Growth</v>
      </c>
    </row>
    <row r="4928" spans="13:13">
      <c r="M4928" t="str">
        <f>'Nav2'!A4908</f>
        <v>Sundaram Entertainment Opportunities Fund - Direct Plan - Dividend Option</v>
      </c>
    </row>
    <row r="4929" spans="13:13">
      <c r="M4929" t="str">
        <f>'Nav2'!A4909</f>
        <v>Sundaram Entertainment Opportunities Fund - Inst  Dividend</v>
      </c>
    </row>
    <row r="4930" spans="13:13">
      <c r="M4930" t="str">
        <f>'Nav2'!A4910</f>
        <v>Sundaram Entertainment Opportunities Fund - Inst  Growth</v>
      </c>
    </row>
    <row r="4931" spans="13:13">
      <c r="M4931" t="str">
        <f>'Nav2'!A4911</f>
        <v>Sundaram Entertainment Opportunities Fund - Regular Dividend</v>
      </c>
    </row>
    <row r="4932" spans="13:13">
      <c r="M4932" t="str">
        <f>'Nav2'!A4912</f>
        <v>Sundaram Entertainment Opportunities Fund - Regular Growth</v>
      </c>
    </row>
    <row r="4933" spans="13:13">
      <c r="M4933" t="str">
        <f>'Nav2'!A4913</f>
        <v>Sundaram Entertainment Opportunities Fund -Direct Plan - Growth Option</v>
      </c>
    </row>
    <row r="4934" spans="13:13">
      <c r="M4934" t="str">
        <f>'Nav2'!A4914</f>
        <v>Sundaram Equity Multiplier - Direct Plan - Dividend Option</v>
      </c>
    </row>
    <row r="4935" spans="13:13">
      <c r="M4935" t="str">
        <f>'Nav2'!A4915</f>
        <v>Sundaram Equity Multiplier - Direct Plan - Growth Option</v>
      </c>
    </row>
    <row r="4936" spans="13:13">
      <c r="M4936" t="str">
        <f>'Nav2'!A4916</f>
        <v>Sundaram Equity Multiplier Fund Dividend</v>
      </c>
    </row>
    <row r="4937" spans="13:13">
      <c r="M4937" t="str">
        <f>'Nav2'!A4917</f>
        <v>Sundaram Equity Multiplier Fund Growth</v>
      </c>
    </row>
    <row r="4938" spans="13:13">
      <c r="M4938" t="str">
        <f>'Nav2'!A4918</f>
        <v>Sundaram Equity Plus - Direct Plan - Dividend Option</v>
      </c>
    </row>
    <row r="4939" spans="13:13">
      <c r="M4939" t="str">
        <f>'Nav2'!A4919</f>
        <v>Sundaram Equity Plus - Direct Plan - Growth Option</v>
      </c>
    </row>
    <row r="4940" spans="13:13">
      <c r="M4940" t="str">
        <f>'Nav2'!A4920</f>
        <v>Sundaram Equity Plus- Dividend Option</v>
      </c>
    </row>
    <row r="4941" spans="13:13">
      <c r="M4941" t="str">
        <f>'Nav2'!A4921</f>
        <v>Sundaram Equity Plus- Dividend Re-Investment Option</v>
      </c>
    </row>
    <row r="4942" spans="13:13">
      <c r="M4942" t="str">
        <f>'Nav2'!A4922</f>
        <v>Sundaram Equity Plus- Growth Option</v>
      </c>
    </row>
    <row r="4943" spans="13:13">
      <c r="M4943" t="str">
        <f>'Nav2'!A4923</f>
        <v>Sundaram Financial Services Opportunities Fund - Direct Plan - Dividend Option</v>
      </c>
    </row>
    <row r="4944" spans="13:13">
      <c r="M4944" t="str">
        <f>'Nav2'!A4924</f>
        <v>Sundaram Financial Services Opportunities Fund - Direct Plan - Growth Option</v>
      </c>
    </row>
    <row r="4945" spans="13:13">
      <c r="M4945" t="str">
        <f>'Nav2'!A4925</f>
        <v>Sundaram Financial Services Opportunities Fund Inst  Dividend</v>
      </c>
    </row>
    <row r="4946" spans="13:13">
      <c r="M4946" t="str">
        <f>'Nav2'!A4926</f>
        <v>Sundaram Financial Services Opportunities Fund Inst  Growth</v>
      </c>
    </row>
    <row r="4947" spans="13:13">
      <c r="M4947" t="str">
        <f>'Nav2'!A4927</f>
        <v>Sundaram Financial Services Opportunities Fund Reg Dividend</v>
      </c>
    </row>
    <row r="4948" spans="13:13">
      <c r="M4948" t="str">
        <f>'Nav2'!A4928</f>
        <v>Sundaram Financial Services Opportunities Fund Reg Growth</v>
      </c>
    </row>
    <row r="4949" spans="13:13">
      <c r="M4949" t="str">
        <f>'Nav2'!A4929</f>
        <v>Sundaram Fixed Income Interval Fund Qtrly Plan A Inst  Dividend</v>
      </c>
    </row>
    <row r="4950" spans="13:13">
      <c r="M4950" t="str">
        <f>'Nav2'!A4930</f>
        <v>Sundaram Fixed Income Interval Fund Qtrly Plan A Inst  Growth</v>
      </c>
    </row>
    <row r="4951" spans="13:13">
      <c r="M4951" t="str">
        <f>'Nav2'!A4931</f>
        <v>Sundaram Fixed Income Interval Fund Qtrly Plan A Regular Dividend</v>
      </c>
    </row>
    <row r="4952" spans="13:13">
      <c r="M4952" t="str">
        <f>'Nav2'!A4932</f>
        <v>Sundaram Fixed Income Interval Fund Qtrly Plan A Regular Growth</v>
      </c>
    </row>
    <row r="4953" spans="13:13">
      <c r="M4953" t="str">
        <f>'Nav2'!A4933</f>
        <v>Sundaram Fixed Income Interval Fund Qtrly Plan B Inst Dividend</v>
      </c>
    </row>
    <row r="4954" spans="13:13">
      <c r="M4954" t="str">
        <f>'Nav2'!A4934</f>
        <v>Sundaram Fixed Income Interval Fund Qtrly Plan B Inst Growth</v>
      </c>
    </row>
    <row r="4955" spans="13:13">
      <c r="M4955" t="str">
        <f>'Nav2'!A4935</f>
        <v>Sundaram Fixed Income Interval Fund Qtrly Plan B Regular  Dividend</v>
      </c>
    </row>
    <row r="4956" spans="13:13">
      <c r="M4956" t="str">
        <f>'Nav2'!A4936</f>
        <v>Sundaram Fixed Income Interval Fund Qtrly Plan B Regular  Growth</v>
      </c>
    </row>
    <row r="4957" spans="13:13">
      <c r="M4957" t="str">
        <f>'Nav2'!A4937</f>
        <v>Sundaram Fixed Income Interval Fund- Quarterly Series-Plan A - Direct Plan - Dividend Payout</v>
      </c>
    </row>
    <row r="4958" spans="13:13">
      <c r="M4958" t="str">
        <f>'Nav2'!A4938</f>
        <v>Sundaram Fixed Income Interval Fund- Quarterly Series-Plan A - Direct Plan - Growth</v>
      </c>
    </row>
    <row r="4959" spans="13:13">
      <c r="M4959" t="str">
        <f>'Nav2'!A4939</f>
        <v>Sundaram Fixed Income Interval Fund- Quarterly Series-Plan B - Direct Plan - Dividend Payout</v>
      </c>
    </row>
    <row r="4960" spans="13:13">
      <c r="M4960" t="str">
        <f>'Nav2'!A4940</f>
        <v>Sundaram Fixed Income Interval Fund- Quarterly Series-Plan B - Direct Plan - Growth</v>
      </c>
    </row>
    <row r="4961" spans="13:13">
      <c r="M4961" t="str">
        <f>'Nav2'!A4941</f>
        <v>Sundaram Flexible Fund - Flexible Income Plan - Direct Plan - Annual Dividend Option</v>
      </c>
    </row>
    <row r="4962" spans="13:13">
      <c r="M4962" t="str">
        <f>'Nav2'!A4942</f>
        <v>Sundaram Flexible Fund - Flexible Income Plan - Direct Plan - Bonus Option</v>
      </c>
    </row>
    <row r="4963" spans="13:13">
      <c r="M4963" t="str">
        <f>'Nav2'!A4943</f>
        <v>Sundaram Flexible Fund - Flexible Income Plan - Direct Plan - Growth Option</v>
      </c>
    </row>
    <row r="4964" spans="13:13">
      <c r="M4964" t="str">
        <f>'Nav2'!A4944</f>
        <v>Sundaram Flexible Fund - Flexible Income Plan - Direct Plan - Half Yearly Dividend Option</v>
      </c>
    </row>
    <row r="4965" spans="13:13">
      <c r="M4965" t="str">
        <f>'Nav2'!A4945</f>
        <v>Sundaram Flexible Fund - Flexible Income Plan - Direct Plan - Monthly Dividend Option</v>
      </c>
    </row>
    <row r="4966" spans="13:13">
      <c r="M4966" t="str">
        <f>'Nav2'!A4946</f>
        <v>Sundaram Flexible Fund - Flexible Income Plan - Direct Plan - Quarterly Dividend Option</v>
      </c>
    </row>
    <row r="4967" spans="13:13">
      <c r="M4967" t="str">
        <f>'Nav2'!A4947</f>
        <v>Sundaram Flexible Fund -Flexible Income Plan  Regular - Annual  Dividend</v>
      </c>
    </row>
    <row r="4968" spans="13:13">
      <c r="M4968" t="str">
        <f>'Nav2'!A4948</f>
        <v>Sundaram Flexible Fund -Flexible Income Plan  Regular - Growth</v>
      </c>
    </row>
    <row r="4969" spans="13:13">
      <c r="M4969" t="str">
        <f>'Nav2'!A4949</f>
        <v>Sundaram Flexible Fund -Flexible Income Plan  Regular - Half  Yearly Dividend</v>
      </c>
    </row>
    <row r="4970" spans="13:13">
      <c r="M4970" t="str">
        <f>'Nav2'!A4950</f>
        <v>Sundaram Flexible Fund -Flexible Income Plan  Regular - Quarterly Dividend</v>
      </c>
    </row>
    <row r="4971" spans="13:13">
      <c r="M4971" t="str">
        <f>'Nav2'!A4951</f>
        <v>Sundaram Flexible Fund -Flexible Income Plan Institutional - Monthly Dividend</v>
      </c>
    </row>
    <row r="4972" spans="13:13">
      <c r="M4972" t="str">
        <f>'Nav2'!A4952</f>
        <v>Sundaram Flexible Fund -Flexible Income Plan -Institutional - Quarterly Dividend</v>
      </c>
    </row>
    <row r="4973" spans="13:13">
      <c r="M4973" t="str">
        <f>'Nav2'!A4953</f>
        <v>Sundaram Flexible Fund -Flexible Income Plan Regular - Monthly Dividend</v>
      </c>
    </row>
    <row r="4974" spans="13:13">
      <c r="M4974" t="str">
        <f>'Nav2'!A4954</f>
        <v>Sundaram Flexible Fund Short Term Plan - Direct Plan - Bonus Option</v>
      </c>
    </row>
    <row r="4975" spans="13:13">
      <c r="M4975" t="str">
        <f>'Nav2'!A4955</f>
        <v>Sundaram Flexible Fund Short Term Plan - Direct Plan - Daily Dividend Reinvestment Option</v>
      </c>
    </row>
    <row r="4976" spans="13:13">
      <c r="M4976" t="str">
        <f>'Nav2'!A4956</f>
        <v>Sundaram Flexible Fund Short Term Plan - Direct Plan - Growth Option</v>
      </c>
    </row>
    <row r="4977" spans="13:13">
      <c r="M4977" t="str">
        <f>'Nav2'!A4957</f>
        <v>Sundaram Flexible Fund Short Term Plan - Direct Plan - Monthly Dividend Option</v>
      </c>
    </row>
    <row r="4978" spans="13:13">
      <c r="M4978" t="str">
        <f>'Nav2'!A4958</f>
        <v>Sundaram Flexible Fund Short Term Plan - Direct Plan - Weekly Dividend Reinvestment Option</v>
      </c>
    </row>
    <row r="4979" spans="13:13">
      <c r="M4979" t="str">
        <f>'Nav2'!A4959</f>
        <v>Sundaram Flexible Fund-Flexible Income Plan Institutional - Growth</v>
      </c>
    </row>
    <row r="4980" spans="13:13">
      <c r="M4980" t="str">
        <f>'Nav2'!A4960</f>
        <v>Sundaram Flexible Fund-Short Term Plan - Regular Daily Dividend (Formerly Institutional Plan)</v>
      </c>
    </row>
    <row r="4981" spans="13:13">
      <c r="M4981" t="str">
        <f>'Nav2'!A4961</f>
        <v>Sundaram Flexible Fund-Short Term Plan - Regular Growth (Formerly Institutional Plan)</v>
      </c>
    </row>
    <row r="4982" spans="13:13">
      <c r="M4982" t="str">
        <f>'Nav2'!A4962</f>
        <v>Sundaram Flexible Fund-Short Term Plan - Regular Monthly Dividend (Formerly Institutional Plan)</v>
      </c>
    </row>
    <row r="4983" spans="13:13">
      <c r="M4983" t="str">
        <f>'Nav2'!A4963</f>
        <v>Sundaram Flexible Fund-Short Term Plan - Regular Weekly Dividend (Formerly Institutional Plan)</v>
      </c>
    </row>
    <row r="4984" spans="13:13">
      <c r="M4984" t="str">
        <f>'Nav2'!A4964</f>
        <v>Sundaram Flexible Fund-Short Term Plan Retail - Growth</v>
      </c>
    </row>
    <row r="4985" spans="13:13">
      <c r="M4985" t="str">
        <f>'Nav2'!A4965</f>
        <v>Sundaram Flexible Fund-Short Term Plan Retail Monthly</v>
      </c>
    </row>
    <row r="4986" spans="13:13">
      <c r="M4986" t="str">
        <f>'Nav2'!A4966</f>
        <v>Sundaram Gilt Fund - Direct Plan - Bonus Option</v>
      </c>
    </row>
    <row r="4987" spans="13:13">
      <c r="M4987" t="str">
        <f>'Nav2'!A4967</f>
        <v>Sundaram Gilt Fund - Direct Plan - Dividend Option</v>
      </c>
    </row>
    <row r="4988" spans="13:13">
      <c r="M4988" t="str">
        <f>'Nav2'!A4968</f>
        <v>Sundaram Gilt Fund - Direct Plan - Growth Option</v>
      </c>
    </row>
    <row r="4989" spans="13:13">
      <c r="M4989" t="str">
        <f>'Nav2'!A4969</f>
        <v>Sundaram Gilt Fund (Div. Option)</v>
      </c>
    </row>
    <row r="4990" spans="13:13">
      <c r="M4990" t="str">
        <f>'Nav2'!A4970</f>
        <v>Sundaram Gilt Fund (Growth. Option)</v>
      </c>
    </row>
    <row r="4991" spans="13:13">
      <c r="M4991" t="str">
        <f>'Nav2'!A4971</f>
        <v>Sundaram Global Advantage - Direct Plan - Dividend Option</v>
      </c>
    </row>
    <row r="4992" spans="13:13">
      <c r="M4992" t="str">
        <f>'Nav2'!A4972</f>
        <v>Sundaram Global Advantage - Direct Plan - Growth Option</v>
      </c>
    </row>
    <row r="4993" spans="13:13">
      <c r="M4993" t="str">
        <f>'Nav2'!A4973</f>
        <v>Sundaram Global Advantage Fund Dividend</v>
      </c>
    </row>
    <row r="4994" spans="13:13">
      <c r="M4994" t="str">
        <f>'Nav2'!A4974</f>
        <v>Sundaram Global Advantage Fund Growth</v>
      </c>
    </row>
    <row r="4995" spans="13:13">
      <c r="M4995" t="str">
        <f>'Nav2'!A4975</f>
        <v>Sundaram Growth Fund - Direct Plan - Dividend Option</v>
      </c>
    </row>
    <row r="4996" spans="13:13">
      <c r="M4996" t="str">
        <f>'Nav2'!A4976</f>
        <v>Sundaram Growth Fund - Direct Plan - Growth Option</v>
      </c>
    </row>
    <row r="4997" spans="13:13">
      <c r="M4997" t="str">
        <f>'Nav2'!A4977</f>
        <v>Sundaram Growth Fund- Inst Dividend</v>
      </c>
    </row>
    <row r="4998" spans="13:13">
      <c r="M4998" t="str">
        <f>'Nav2'!A4978</f>
        <v>Sundaram Growth Fund-Dividend</v>
      </c>
    </row>
    <row r="4999" spans="13:13">
      <c r="M4999" t="str">
        <f>'Nav2'!A4979</f>
        <v>Sundaram Growth Fund-Growth</v>
      </c>
    </row>
    <row r="5000" spans="13:13">
      <c r="M5000" t="str">
        <f>'Nav2'!A4980</f>
        <v>Sundaram Income Plus - Direct Plan - Bonus Option</v>
      </c>
    </row>
    <row r="5001" spans="13:13">
      <c r="M5001" t="str">
        <f>'Nav2'!A4981</f>
        <v>Sundaram Income Plus - Direct Plan - Dividend Option</v>
      </c>
    </row>
    <row r="5002" spans="13:13">
      <c r="M5002" t="str">
        <f>'Nav2'!A4982</f>
        <v>Sundaram Income Plus - Direct Plan - Growth Option</v>
      </c>
    </row>
    <row r="5003" spans="13:13">
      <c r="M5003" t="str">
        <f>'Nav2'!A4983</f>
        <v>Sundaram Income Plus-Appreciation</v>
      </c>
    </row>
    <row r="5004" spans="13:13">
      <c r="M5004" t="str">
        <f>'Nav2'!A4984</f>
        <v>Sundaram Income Plus-Dividend</v>
      </c>
    </row>
    <row r="5005" spans="13:13">
      <c r="M5005" t="str">
        <f>'Nav2'!A4985</f>
        <v>Sundaram India Leadership Fund-Dividend</v>
      </c>
    </row>
    <row r="5006" spans="13:13">
      <c r="M5006" t="str">
        <f>'Nav2'!A4986</f>
        <v>Sundaram India Leadership Fund-Growth</v>
      </c>
    </row>
    <row r="5007" spans="13:13">
      <c r="M5007" t="str">
        <f>'Nav2'!A4987</f>
        <v>Sundaram India Leadership Fund-Inst Dividend</v>
      </c>
    </row>
    <row r="5008" spans="13:13">
      <c r="M5008" t="str">
        <f>'Nav2'!A4988</f>
        <v>Sundaram India Leadership Fund-Inst Growth</v>
      </c>
    </row>
    <row r="5009" spans="13:13">
      <c r="M5009" t="str">
        <f>'Nav2'!A4989</f>
        <v>Sundaram Money Fund - Bonus Option</v>
      </c>
    </row>
    <row r="5010" spans="13:13">
      <c r="M5010" t="str">
        <f>'Nav2'!A4990</f>
        <v>Sundaram Money Fund - Direct Plan - Bonus Option</v>
      </c>
    </row>
    <row r="5011" spans="13:13">
      <c r="M5011" t="str">
        <f>'Nav2'!A4991</f>
        <v>Sundaram Money Fund - Direct Plan - Daily Dividend Reinvestment Option</v>
      </c>
    </row>
    <row r="5012" spans="13:13">
      <c r="M5012" t="str">
        <f>'Nav2'!A4992</f>
        <v>Sundaram Money Fund - Direct Plan - Fortnightly Dividend Reinvestment Option</v>
      </c>
    </row>
    <row r="5013" spans="13:13">
      <c r="M5013" t="str">
        <f>'Nav2'!A4993</f>
        <v>Sundaram Money Fund - Direct Plan - Growth Option</v>
      </c>
    </row>
    <row r="5014" spans="13:13">
      <c r="M5014" t="str">
        <f>'Nav2'!A4994</f>
        <v>Sundaram Money Fund - Direct Plan - Monthly Dividend Option</v>
      </c>
    </row>
    <row r="5015" spans="13:13">
      <c r="M5015" t="str">
        <f>'Nav2'!A4995</f>
        <v>Sundaram Money Fund - Direct Plan - Quarterly Dividend Reinvestment Option</v>
      </c>
    </row>
    <row r="5016" spans="13:13">
      <c r="M5016" t="str">
        <f>'Nav2'!A4996</f>
        <v>Sundaram Money Fund - Direct Plan - Weekly Dividend Reinvestment Option</v>
      </c>
    </row>
    <row r="5017" spans="13:13">
      <c r="M5017" t="str">
        <f>'Nav2'!A4997</f>
        <v>Sundaram Money Fund Regular Daily Div. Reinvest (Formerly Super Institutional Plan)</v>
      </c>
    </row>
    <row r="5018" spans="13:13">
      <c r="M5018" t="str">
        <f>'Nav2'!A4998</f>
        <v>Sundaram Money Fund Regular Fortnightly Div.Rein (Formerly Super Institutional Plan)</v>
      </c>
    </row>
    <row r="5019" spans="13:13">
      <c r="M5019" t="str">
        <f>'Nav2'!A4999</f>
        <v>Sundaram Money Fund Regular Growth (Formerly Super Institutional Plan)</v>
      </c>
    </row>
    <row r="5020" spans="13:13">
      <c r="M5020" t="str">
        <f>'Nav2'!A5000</f>
        <v>Sundaram Money Fund Regular Monthly Div. (Formerly Super Institutional Plan)</v>
      </c>
    </row>
    <row r="5021" spans="13:13">
      <c r="M5021" t="str">
        <f>'Nav2'!A5001</f>
        <v>Sundaram Money Fund Regular Qrtly Div. Reinvest (Formerly Super Institutional Plan)</v>
      </c>
    </row>
    <row r="5022" spans="13:13">
      <c r="M5022" t="str">
        <f>'Nav2'!A5002</f>
        <v>Sundaram Money Fund Regular Weekly Dividend. Rein (Formerly Super Institutional Plan)</v>
      </c>
    </row>
    <row r="5023" spans="13:13">
      <c r="M5023" t="str">
        <f>'Nav2'!A5003</f>
        <v>Sundaram Money Fund- Retail Appreciation</v>
      </c>
    </row>
    <row r="5024" spans="13:13">
      <c r="M5024" t="str">
        <f>'Nav2'!A5004</f>
        <v>Sundaram Money Fund- Retail Daily Dividend Reinvestment</v>
      </c>
    </row>
    <row r="5025" spans="13:13">
      <c r="M5025" t="str">
        <f>'Nav2'!A5005</f>
        <v>Sundaram Money Fund- Retail Fortnightly Div Reinvst</v>
      </c>
    </row>
    <row r="5026" spans="13:13">
      <c r="M5026" t="str">
        <f>'Nav2'!A5006</f>
        <v>Sundaram Money Fund- Retail Monthly Div. Reinvst</v>
      </c>
    </row>
    <row r="5027" spans="13:13">
      <c r="M5027" t="str">
        <f>'Nav2'!A5007</f>
        <v>Sundaram Money Fund- Retail Quarterly Dividend Reinvestment</v>
      </c>
    </row>
    <row r="5028" spans="13:13">
      <c r="M5028" t="str">
        <f>'Nav2'!A5008</f>
        <v>Sundaram Money Fund- Retail Weekly Div. Reinvst</v>
      </c>
    </row>
    <row r="5029" spans="13:13">
      <c r="M5029" t="str">
        <f>'Nav2'!A5009</f>
        <v>Sundaram Money Fund-Institutional Plan-Daily Div. Reinvestment</v>
      </c>
    </row>
    <row r="5030" spans="13:13">
      <c r="M5030" t="str">
        <f>'Nav2'!A5010</f>
        <v>Sundaram Money Fund-Institutional Plan-Fortnightly Div Reinvestment</v>
      </c>
    </row>
    <row r="5031" spans="13:13">
      <c r="M5031" t="str">
        <f>'Nav2'!A5011</f>
        <v>Sundaram Money Fund-Institutional Plan-Growth Option</v>
      </c>
    </row>
    <row r="5032" spans="13:13">
      <c r="M5032" t="str">
        <f>'Nav2'!A5012</f>
        <v>Sundaram Money Fund-Institutional Plan-Monthly Div. Reinvestment</v>
      </c>
    </row>
    <row r="5033" spans="13:13">
      <c r="M5033" t="str">
        <f>'Nav2'!A5013</f>
        <v>Sundaram Money Fund-Institutional Plan-Quarterly Div. Reinvestment</v>
      </c>
    </row>
    <row r="5034" spans="13:13">
      <c r="M5034" t="str">
        <f>'Nav2'!A5014</f>
        <v>Sundaram Money Fund-Institutional Plan-Weekly Dividend Reinvestment</v>
      </c>
    </row>
    <row r="5035" spans="13:13">
      <c r="M5035" t="str">
        <f>'Nav2'!A5015</f>
        <v>Sundaram Monthly Income Plan - Aggressive Plan - Bonus Option</v>
      </c>
    </row>
    <row r="5036" spans="13:13">
      <c r="M5036" t="str">
        <f>'Nav2'!A5016</f>
        <v>Sundaram Monthly Income Plan - Aggressive Plan - Direct Plan - Bonus  Option</v>
      </c>
    </row>
    <row r="5037" spans="13:13">
      <c r="M5037" t="str">
        <f>'Nav2'!A5017</f>
        <v>Sundaram Monthly Income Plan - Aggressive Plan - Direct Plan - Growth Option</v>
      </c>
    </row>
    <row r="5038" spans="13:13">
      <c r="M5038" t="str">
        <f>'Nav2'!A5018</f>
        <v>Sundaram Monthly Income Plan - Aggressive Plan - Direct Plan - Half Yearly Dividend Option</v>
      </c>
    </row>
    <row r="5039" spans="13:13">
      <c r="M5039" t="str">
        <f>'Nav2'!A5019</f>
        <v>Sundaram Monthly Income Plan - Aggressive Plan - Direct Plan - Monthly Dividend Option</v>
      </c>
    </row>
    <row r="5040" spans="13:13">
      <c r="M5040" t="str">
        <f>'Nav2'!A5020</f>
        <v>Sundaram Monthly Income Plan - Aggressive Plan - Direct Plan - Quarterly Dividend Option</v>
      </c>
    </row>
    <row r="5041" spans="13:13">
      <c r="M5041" t="str">
        <f>'Nav2'!A5021</f>
        <v>Sundaram Monthly Income Plan - Conservative Plan - Bonus Option</v>
      </c>
    </row>
    <row r="5042" spans="13:13">
      <c r="M5042" t="str">
        <f>'Nav2'!A5022</f>
        <v>Sundaram Monthly Income Plan - Conservative Plan - Direct Plan - Bonus  Option</v>
      </c>
    </row>
    <row r="5043" spans="13:13">
      <c r="M5043" t="str">
        <f>'Nav2'!A5023</f>
        <v>Sundaram Monthly Income Plan - Conservative Plan - Direct Plan - Growth Option</v>
      </c>
    </row>
    <row r="5044" spans="13:13">
      <c r="M5044" t="str">
        <f>'Nav2'!A5024</f>
        <v>Sundaram Monthly Income Plan - Conservative Plan - Direct Plan - Half Yearly Dividend Option</v>
      </c>
    </row>
    <row r="5045" spans="13:13">
      <c r="M5045" t="str">
        <f>'Nav2'!A5025</f>
        <v>Sundaram Monthly Income Plan - Conservative Plan - Direct Plan - Monthly Dividend Option</v>
      </c>
    </row>
    <row r="5046" spans="13:13">
      <c r="M5046" t="str">
        <f>'Nav2'!A5026</f>
        <v>Sundaram Monthly Income Plan - Conservative Plan - Direct Plan - Quarterly Dividend Option</v>
      </c>
    </row>
    <row r="5047" spans="13:13">
      <c r="M5047" t="str">
        <f>'Nav2'!A5027</f>
        <v>Sundaram Monthly Income Plan - Moderate Plan - Bonus Option</v>
      </c>
    </row>
    <row r="5048" spans="13:13">
      <c r="M5048" t="str">
        <f>'Nav2'!A5028</f>
        <v>Sundaram Monthly Income Plan - Moderate Plan - Direct Plan - Bonus  Option</v>
      </c>
    </row>
    <row r="5049" spans="13:13">
      <c r="M5049" t="str">
        <f>'Nav2'!A5029</f>
        <v>Sundaram Monthly Income Plan - Moderate Plan - Direct Plan - Growth Option</v>
      </c>
    </row>
    <row r="5050" spans="13:13">
      <c r="M5050" t="str">
        <f>'Nav2'!A5030</f>
        <v>Sundaram Monthly Income Plan - Moderate Plan - Direct Plan - Half Yearly Dividend Option</v>
      </c>
    </row>
    <row r="5051" spans="13:13">
      <c r="M5051" t="str">
        <f>'Nav2'!A5031</f>
        <v>Sundaram Monthly Income Plan - Moderate Plan - Direct Plan - Monthly Dividend Option</v>
      </c>
    </row>
    <row r="5052" spans="13:13">
      <c r="M5052" t="str">
        <f>'Nav2'!A5032</f>
        <v>Sundaram Monthly Income Plan - Moderate Plan - Direct Plan - Quarterly Dividend Option</v>
      </c>
    </row>
    <row r="5053" spans="13:13">
      <c r="M5053" t="str">
        <f>'Nav2'!A5033</f>
        <v>Sundaram Monthly Income Plan Aggressive - Divdend</v>
      </c>
    </row>
    <row r="5054" spans="13:13">
      <c r="M5054" t="str">
        <f>'Nav2'!A5034</f>
        <v>Sundaram Monthly Income Plan Aggressive - Growth</v>
      </c>
    </row>
    <row r="5055" spans="13:13">
      <c r="M5055" t="str">
        <f>'Nav2'!A5035</f>
        <v>Sundaram Monthly Income Plan Aggressive - Half-Yearly Dividend</v>
      </c>
    </row>
    <row r="5056" spans="13:13">
      <c r="M5056" t="str">
        <f>'Nav2'!A5036</f>
        <v>Sundaram Monthly Income Plan Aggressive - Quarterly Dividend</v>
      </c>
    </row>
    <row r="5057" spans="13:13">
      <c r="M5057" t="str">
        <f>'Nav2'!A5037</f>
        <v>Sundaram Monthly Income Plan-Conservative - Dividend</v>
      </c>
    </row>
    <row r="5058" spans="13:13">
      <c r="M5058" t="str">
        <f>'Nav2'!A5038</f>
        <v>Sundaram Monthly Income Plan-Conservative - Growth</v>
      </c>
    </row>
    <row r="5059" spans="13:13">
      <c r="M5059" t="str">
        <f>'Nav2'!A5039</f>
        <v>Sundaram Monthly Income Plan-Conservative - Half-Yearly Dividend</v>
      </c>
    </row>
    <row r="5060" spans="13:13">
      <c r="M5060" t="str">
        <f>'Nav2'!A5040</f>
        <v>Sundaram Monthly Income Plan-Conservative - Quarterly Dividend</v>
      </c>
    </row>
    <row r="5061" spans="13:13">
      <c r="M5061" t="str">
        <f>'Nav2'!A5041</f>
        <v>Sundaram Monthly Income Plan-Growth</v>
      </c>
    </row>
    <row r="5062" spans="13:13">
      <c r="M5062" t="str">
        <f>'Nav2'!A5042</f>
        <v>Sundaram Monthly Income Plan-Half-Yearly Dividend</v>
      </c>
    </row>
    <row r="5063" spans="13:13">
      <c r="M5063" t="str">
        <f>'Nav2'!A5043</f>
        <v>Sundaram Psu Opportunities Dividend Option</v>
      </c>
    </row>
    <row r="5064" spans="13:13">
      <c r="M5064" t="str">
        <f>'Nav2'!A5044</f>
        <v>Sundaram Psu Opportunities Growth Option</v>
      </c>
    </row>
    <row r="5065" spans="13:13">
      <c r="M5065" t="str">
        <f>'Nav2'!A5045</f>
        <v>Sundaram Rural India Fund Dividend</v>
      </c>
    </row>
    <row r="5066" spans="13:13">
      <c r="M5066" t="str">
        <f>'Nav2'!A5046</f>
        <v>Sundaram Rural India Fund Growth</v>
      </c>
    </row>
    <row r="5067" spans="13:13">
      <c r="M5067" t="str">
        <f>'Nav2'!A5047</f>
        <v>Sundaram Rural India Fund Inst Dividend</v>
      </c>
    </row>
    <row r="5068" spans="13:13">
      <c r="M5068" t="str">
        <f>'Nav2'!A5048</f>
        <v>Sundaram S.M.I.L.E Fund - Direct Plan - Dividend Option</v>
      </c>
    </row>
    <row r="5069" spans="13:13">
      <c r="M5069" t="str">
        <f>'Nav2'!A5049</f>
        <v>Sundaram S.M.I.L.E Fund - Direct Plan - Growth Option</v>
      </c>
    </row>
    <row r="5070" spans="13:13">
      <c r="M5070" t="str">
        <f>'Nav2'!A5050</f>
        <v>Sundaram S.M.I.L.E.Fund-Dividend</v>
      </c>
    </row>
    <row r="5071" spans="13:13">
      <c r="M5071" t="str">
        <f>'Nav2'!A5051</f>
        <v>Sundaram S.M.I.L.E.Fund-Growth</v>
      </c>
    </row>
    <row r="5072" spans="13:13">
      <c r="M5072" t="str">
        <f>'Nav2'!A5052</f>
        <v>Sundaram S.M.I.L.E.Fund-Inst Dividend</v>
      </c>
    </row>
    <row r="5073" spans="13:13">
      <c r="M5073" t="str">
        <f>'Nav2'!A5053</f>
        <v>Sundaram S.M.I.L.E.Fund-Inst Growth</v>
      </c>
    </row>
    <row r="5074" spans="13:13">
      <c r="M5074" t="str">
        <f>'Nav2'!A5054</f>
        <v>Sundaram Select  Debt-Dynamic Asset Plan-Half-Yearly Dividend</v>
      </c>
    </row>
    <row r="5075" spans="13:13">
      <c r="M5075" t="str">
        <f>'Nav2'!A5055</f>
        <v>Sundaram Select  Debt-Short-Term Asset Plan-Annual Div</v>
      </c>
    </row>
    <row r="5076" spans="13:13">
      <c r="M5076" t="str">
        <f>'Nav2'!A5056</f>
        <v>Sundaram Select  Debt-Short-Term Asset Plan-Appreciation Option</v>
      </c>
    </row>
    <row r="5077" spans="13:13">
      <c r="M5077" t="str">
        <f>'Nav2'!A5057</f>
        <v>Sundaram Select  Debt-Short-Term Asset Plan-Fortnighty Dividend Reinvst</v>
      </c>
    </row>
    <row r="5078" spans="13:13">
      <c r="M5078" t="str">
        <f>'Nav2'!A5058</f>
        <v>Sundaram Select  Debt-Short-Term Asset Plan-Half-Yearly Div</v>
      </c>
    </row>
    <row r="5079" spans="13:13">
      <c r="M5079" t="str">
        <f>'Nav2'!A5059</f>
        <v>Sundaram Select  Debt-Short-Term Asset Plan-Monthly Dividend</v>
      </c>
    </row>
    <row r="5080" spans="13:13">
      <c r="M5080" t="str">
        <f>'Nav2'!A5060</f>
        <v>Sundaram Select  Debt-Short-Term Asset Plan-Quarterly Div</v>
      </c>
    </row>
    <row r="5081" spans="13:13">
      <c r="M5081" t="str">
        <f>'Nav2'!A5061</f>
        <v>Sundaram Select  Debt-Short-Term Asset Plan-Weekly Dividend</v>
      </c>
    </row>
    <row r="5082" spans="13:13">
      <c r="M5082" t="str">
        <f>'Nav2'!A5062</f>
        <v>Sundaram Select Debt Short Term Asset Plan - Bonus Option</v>
      </c>
    </row>
    <row r="5083" spans="13:13">
      <c r="M5083" t="str">
        <f>'Nav2'!A5063</f>
        <v>Sundaram Select Debt Short Term Asset Plan - Direct Plan - Annual Dividend Option</v>
      </c>
    </row>
    <row r="5084" spans="13:13">
      <c r="M5084" t="str">
        <f>'Nav2'!A5064</f>
        <v>Sundaram Select Debt Short Term Asset Plan - Direct Plan - Bonus Option</v>
      </c>
    </row>
    <row r="5085" spans="13:13">
      <c r="M5085" t="str">
        <f>'Nav2'!A5065</f>
        <v>Sundaram Select Debt Short Term Asset Plan - Direct Plan - Fortnightly Dividend Option</v>
      </c>
    </row>
    <row r="5086" spans="13:13">
      <c r="M5086" t="str">
        <f>'Nav2'!A5066</f>
        <v>Sundaram Select Debt Short Term Asset Plan - Direct Plan - Growth Option</v>
      </c>
    </row>
    <row r="5087" spans="13:13">
      <c r="M5087" t="str">
        <f>'Nav2'!A5067</f>
        <v>Sundaram Select Debt Short Term Asset Plan - Direct Plan - Half Yearly Dividend Option</v>
      </c>
    </row>
    <row r="5088" spans="13:13">
      <c r="M5088" t="str">
        <f>'Nav2'!A5068</f>
        <v>Sundaram Select Debt Short Term Asset Plan - Direct Plan - Monthly Dividend Option</v>
      </c>
    </row>
    <row r="5089" spans="13:13">
      <c r="M5089" t="str">
        <f>'Nav2'!A5069</f>
        <v>Sundaram Select Debt Short Term Asset Plan - Direct Plan - Quarterly Dividend Option</v>
      </c>
    </row>
    <row r="5090" spans="13:13">
      <c r="M5090" t="str">
        <f>'Nav2'!A5070</f>
        <v>Sundaram Select Debt Short Term Asset Plan - Direct Plan - Weekly Dividend Option</v>
      </c>
    </row>
    <row r="5091" spans="13:13">
      <c r="M5091" t="str">
        <f>'Nav2'!A5071</f>
        <v>Sundaram Select Focus - Direct Plan - Dividend Option</v>
      </c>
    </row>
    <row r="5092" spans="13:13">
      <c r="M5092" t="str">
        <f>'Nav2'!A5072</f>
        <v>Sundaram Select Focus - Direct Plan - Growth Option</v>
      </c>
    </row>
    <row r="5093" spans="13:13">
      <c r="M5093" t="str">
        <f>'Nav2'!A5073</f>
        <v>Sundaram Select Focus-Dividend</v>
      </c>
    </row>
    <row r="5094" spans="13:13">
      <c r="M5094" t="str">
        <f>'Nav2'!A5074</f>
        <v>Sundaram Select Focus-Growth</v>
      </c>
    </row>
    <row r="5095" spans="13:13">
      <c r="M5095" t="str">
        <f>'Nav2'!A5075</f>
        <v>Sundaram Select Focus-Inst Dividend</v>
      </c>
    </row>
    <row r="5096" spans="13:13">
      <c r="M5096" t="str">
        <f>'Nav2'!A5076</f>
        <v>Sundaram Select Focus-Inst Growth</v>
      </c>
    </row>
    <row r="5097" spans="13:13">
      <c r="M5097" t="str">
        <f>'Nav2'!A5077</f>
        <v>Sundaram Select Mid Cap - Direct Plan - Dividend Option</v>
      </c>
    </row>
    <row r="5098" spans="13:13">
      <c r="M5098" t="str">
        <f>'Nav2'!A5078</f>
        <v>Sundaram Select Mid Cap - Direct Plan - Growth Option</v>
      </c>
    </row>
    <row r="5099" spans="13:13">
      <c r="M5099" t="str">
        <f>'Nav2'!A5079</f>
        <v>Sundaram Select Midcap-Dividend</v>
      </c>
    </row>
    <row r="5100" spans="13:13">
      <c r="M5100" t="str">
        <f>'Nav2'!A5080</f>
        <v>Sundaram Select Midcap-Growth</v>
      </c>
    </row>
    <row r="5101" spans="13:13">
      <c r="M5101" t="str">
        <f>'Nav2'!A5081</f>
        <v>Sundaram Select Midcap-Institutional Dividend</v>
      </c>
    </row>
    <row r="5102" spans="13:13">
      <c r="M5102" t="str">
        <f>'Nav2'!A5082</f>
        <v>Sundaram Select Midcap-Institutional Growth</v>
      </c>
    </row>
    <row r="5103" spans="13:13">
      <c r="M5103" t="str">
        <f>'Nav2'!A5083</f>
        <v>Sundaram Select Thematic Funds Capex Opportunities - Direct Plan - Dividend Option</v>
      </c>
    </row>
    <row r="5104" spans="13:13">
      <c r="M5104" t="str">
        <f>'Nav2'!A5084</f>
        <v>Sundaram Select Thematic Funds Capex Opportunities -Direct Plan - Growth Option</v>
      </c>
    </row>
    <row r="5105" spans="13:13">
      <c r="M5105" t="str">
        <f>'Nav2'!A5085</f>
        <v>Sundaram Select Thematic Funds Energy Opportunities - Direct Plan - Dividend Option</v>
      </c>
    </row>
    <row r="5106" spans="13:13">
      <c r="M5106" t="str">
        <f>'Nav2'!A5086</f>
        <v>Sundaram Select Thematic Funds Energy Opportunities -Direct Plan - Growth Option</v>
      </c>
    </row>
    <row r="5107" spans="13:13">
      <c r="M5107" t="str">
        <f>'Nav2'!A5087</f>
        <v>Sundaram Select Thematic Funds Psu Opportunities - Direct Plan - Dividend Option</v>
      </c>
    </row>
    <row r="5108" spans="13:13">
      <c r="M5108" t="str">
        <f>'Nav2'!A5088</f>
        <v>Sundaram Select Thematic Funds Psu Opportunities -Direct Plan - Growth Option</v>
      </c>
    </row>
    <row r="5109" spans="13:13">
      <c r="M5109" t="str">
        <f>'Nav2'!A5089</f>
        <v>Sundaram Select Thematic Funds Rural India Fund - Direct Plan - Dividend Option</v>
      </c>
    </row>
    <row r="5110" spans="13:13">
      <c r="M5110" t="str">
        <f>'Nav2'!A5090</f>
        <v>Sundaram Select Thematic Funds Rural India Fund - Direct Plan - Growth Option</v>
      </c>
    </row>
    <row r="5111" spans="13:13">
      <c r="M5111" t="str">
        <f>'Nav2'!A5091</f>
        <v>Sundaram Tax Saver - Direct Plan - Dividend Option</v>
      </c>
    </row>
    <row r="5112" spans="13:13">
      <c r="M5112" t="str">
        <f>'Nav2'!A5092</f>
        <v>Sundaram Tax Saver - Direct Plan - Growth Option</v>
      </c>
    </row>
    <row r="5113" spans="13:13">
      <c r="M5113" t="str">
        <f>'Nav2'!A5093</f>
        <v>Sundaram Tax Saver Oe - Dividend</v>
      </c>
    </row>
    <row r="5114" spans="13:13">
      <c r="M5114" t="str">
        <f>'Nav2'!A5094</f>
        <v>Sundaram Taxsaver Oe- App</v>
      </c>
    </row>
    <row r="5115" spans="13:13">
      <c r="M5115" t="str">
        <f>'Nav2'!A5095</f>
        <v>Sundaram Ultra Short - Term Fund -  Bonus Option</v>
      </c>
    </row>
    <row r="5116" spans="13:13">
      <c r="M5116" t="str">
        <f>'Nav2'!A5096</f>
        <v>Sundaram Ultra Short - Term Fund - Direct Plan - Bonus Option</v>
      </c>
    </row>
    <row r="5117" spans="13:13">
      <c r="M5117" t="str">
        <f>'Nav2'!A5097</f>
        <v>Sundaram Ultra Short - Term Fund - Direct Plan - Daily Dividend Reinvestment Option</v>
      </c>
    </row>
    <row r="5118" spans="13:13">
      <c r="M5118" t="str">
        <f>'Nav2'!A5098</f>
        <v>Sundaram Ultra Short - Term Fund - Direct Plan - Fortnightly Dividend Option</v>
      </c>
    </row>
    <row r="5119" spans="13:13">
      <c r="M5119" t="str">
        <f>'Nav2'!A5099</f>
        <v>Sundaram Ultra Short - Term Fund - Direct Plan - Growth Option</v>
      </c>
    </row>
    <row r="5120" spans="13:13">
      <c r="M5120" t="str">
        <f>'Nav2'!A5100</f>
        <v>Sundaram Ultra Short - Term Fund - Direct Plan - Monthly Dividend Option</v>
      </c>
    </row>
    <row r="5121" spans="13:13">
      <c r="M5121" t="str">
        <f>'Nav2'!A5101</f>
        <v>Sundaram Ultra Short - Term Fund - Direct Plan - Quarterly Dividend Option</v>
      </c>
    </row>
    <row r="5122" spans="13:13">
      <c r="M5122" t="str">
        <f>'Nav2'!A5102</f>
        <v>Sundaram Ultra Short - Term Fund - Direct Plan - Weekly Dividend Option</v>
      </c>
    </row>
    <row r="5123" spans="13:13">
      <c r="M5123" t="str">
        <f>'Nav2'!A5103</f>
        <v>Sundaram Ultra Short Term  Inst Daily Dividend</v>
      </c>
    </row>
    <row r="5124" spans="13:13">
      <c r="M5124" t="str">
        <f>'Nav2'!A5104</f>
        <v>Sundaram Ultra Short Term  Inst Fortnightly  Dividend</v>
      </c>
    </row>
    <row r="5125" spans="13:13">
      <c r="M5125" t="str">
        <f>'Nav2'!A5105</f>
        <v>Sundaram Ultra Short Term  Inst Growth</v>
      </c>
    </row>
    <row r="5126" spans="13:13">
      <c r="M5126" t="str">
        <f>'Nav2'!A5106</f>
        <v>Sundaram Ultra Short Term  Inst Monthly  Dividend</v>
      </c>
    </row>
    <row r="5127" spans="13:13">
      <c r="M5127" t="str">
        <f>'Nav2'!A5107</f>
        <v>Sundaram Ultra Short Term  Inst Qtrly   Dividend</v>
      </c>
    </row>
    <row r="5128" spans="13:13">
      <c r="M5128" t="str">
        <f>'Nav2'!A5108</f>
        <v>Sundaram Ultra Short Term  Inst Weekly  Dividend</v>
      </c>
    </row>
    <row r="5129" spans="13:13">
      <c r="M5129" t="str">
        <f>'Nav2'!A5109</f>
        <v>Sundaram Ultra Short Term Regular Daily Dividend (Formerly Super Institutional Plan)</v>
      </c>
    </row>
    <row r="5130" spans="13:13">
      <c r="M5130" t="str">
        <f>'Nav2'!A5110</f>
        <v>Sundaram Ultra Short Term Regular Fortnightly Dividend (Formerly Super Institutional Plan)</v>
      </c>
    </row>
    <row r="5131" spans="13:13">
      <c r="M5131" t="str">
        <f>'Nav2'!A5111</f>
        <v>Sundaram Ultra Short Term Regular Growth (Formerly Super Institutional Plan)</v>
      </c>
    </row>
    <row r="5132" spans="13:13">
      <c r="M5132" t="str">
        <f>'Nav2'!A5112</f>
        <v>Sundaram Ultra Short Term Regular Monthly Dividend (Formerly Super Institutional Plan)</v>
      </c>
    </row>
    <row r="5133" spans="13:13">
      <c r="M5133" t="str">
        <f>'Nav2'!A5113</f>
        <v>Sundaram Ultra Short Term Regular Qtrly Dividend (Formerly Super Institutional Plan)</v>
      </c>
    </row>
    <row r="5134" spans="13:13">
      <c r="M5134" t="str">
        <f>'Nav2'!A5114</f>
        <v>Sundaram Ultra Short Term Regular Weekly Dividend (Formerly Super Institutional Plan)</v>
      </c>
    </row>
    <row r="5135" spans="13:13">
      <c r="M5135" t="str">
        <f>'Nav2'!A5115</f>
        <v>Sundaram Ultra Short Term Retail Daily Dividend</v>
      </c>
    </row>
    <row r="5136" spans="13:13">
      <c r="M5136" t="str">
        <f>'Nav2'!A5116</f>
        <v>Sundaram Ultra Short Term Retail Fortnightly Dividend</v>
      </c>
    </row>
    <row r="5137" spans="13:13">
      <c r="M5137" t="str">
        <f>'Nav2'!A5117</f>
        <v>Sundaram Ultra Short Term Retail Growth</v>
      </c>
    </row>
    <row r="5138" spans="13:13">
      <c r="M5138" t="str">
        <f>'Nav2'!A5118</f>
        <v>Sundaram Ultra Short Term Retail Monthly Dividend</v>
      </c>
    </row>
    <row r="5139" spans="13:13">
      <c r="M5139" t="str">
        <f>'Nav2'!A5119</f>
        <v>Sundaram Ultra Short Term Retail Quarterly Dividend</v>
      </c>
    </row>
    <row r="5140" spans="13:13">
      <c r="M5140" t="str">
        <f>'Nav2'!A5120</f>
        <v>Sundaram Ultra Short Term Retail Weekly Dividend</v>
      </c>
    </row>
    <row r="5141" spans="13:13">
      <c r="M5141" t="str">
        <f>'Nav2'!A5121</f>
        <v>Tata Balanced Fund -Direct Plan- Growth</v>
      </c>
    </row>
    <row r="5142" spans="13:13">
      <c r="M5142" t="str">
        <f>'Nav2'!A5122</f>
        <v>Tata Balanced Fund -Direct Plan- Monthly Dividend Option</v>
      </c>
    </row>
    <row r="5143" spans="13:13">
      <c r="M5143" t="str">
        <f>'Nav2'!A5123</f>
        <v>Tata Balanced Fund -Direct Plan-Dividend Option</v>
      </c>
    </row>
    <row r="5144" spans="13:13">
      <c r="M5144" t="str">
        <f>'Nav2'!A5124</f>
        <v>Tata Balanced Fund Plan A- Dividend Option</v>
      </c>
    </row>
    <row r="5145" spans="13:13">
      <c r="M5145" t="str">
        <f>'Nav2'!A5125</f>
        <v>Tata Balanced Fund Plan A- Growth</v>
      </c>
    </row>
    <row r="5146" spans="13:13">
      <c r="M5146" t="str">
        <f>'Nav2'!A5126</f>
        <v>Tata Balanced Fund Plan A- Monthly Dividend Option</v>
      </c>
    </row>
    <row r="5147" spans="13:13">
      <c r="M5147" t="str">
        <f>'Nav2'!A5127</f>
        <v>Tata Capital Builder Fund - Div</v>
      </c>
    </row>
    <row r="5148" spans="13:13">
      <c r="M5148" t="str">
        <f>'Nav2'!A5128</f>
        <v>Tata Capital Builder Fund - Growth</v>
      </c>
    </row>
    <row r="5149" spans="13:13">
      <c r="M5149" t="str">
        <f>'Nav2'!A5129</f>
        <v>Tata Contra Fund -Direct Plan Dividend</v>
      </c>
    </row>
    <row r="5150" spans="13:13">
      <c r="M5150" t="str">
        <f>'Nav2'!A5130</f>
        <v>Tata Contra Fund -Direct Plan Growth</v>
      </c>
    </row>
    <row r="5151" spans="13:13">
      <c r="M5151" t="str">
        <f>'Nav2'!A5131</f>
        <v>Tata Contra Fund Plan A -  Dividend</v>
      </c>
    </row>
    <row r="5152" spans="13:13">
      <c r="M5152" t="str">
        <f>'Nav2'!A5132</f>
        <v>Tata Contra Fund Plan A -  Growth</v>
      </c>
    </row>
    <row r="5153" spans="13:13">
      <c r="M5153" t="str">
        <f>'Nav2'!A5133</f>
        <v>Tata Dividend Yield Fund  Plan A-( Div)</v>
      </c>
    </row>
    <row r="5154" spans="13:13">
      <c r="M5154" t="str">
        <f>'Nav2'!A5134</f>
        <v>Tata Dividend Yield Fund Plan A-(App)</v>
      </c>
    </row>
    <row r="5155" spans="13:13">
      <c r="M5155" t="str">
        <f>'Nav2'!A5135</f>
        <v>Tata Dividend Yield Fund-Direct Plan Dividend</v>
      </c>
    </row>
    <row r="5156" spans="13:13">
      <c r="M5156" t="str">
        <f>'Nav2'!A5136</f>
        <v>Tata Dividend Yield Fund-Direct Plan Growth</v>
      </c>
    </row>
    <row r="5157" spans="13:13">
      <c r="M5157" t="str">
        <f>'Nav2'!A5137</f>
        <v>Tata Dynamic Bond Fund A - Growth</v>
      </c>
    </row>
    <row r="5158" spans="13:13">
      <c r="M5158" t="str">
        <f>'Nav2'!A5138</f>
        <v>Tata Dynamic Bond Fund B - Dividend</v>
      </c>
    </row>
    <row r="5159" spans="13:13">
      <c r="M5159" t="str">
        <f>'Nav2'!A5139</f>
        <v>Tata Dynamic Bond Fund B - Growth</v>
      </c>
    </row>
    <row r="5160" spans="13:13">
      <c r="M5160" t="str">
        <f>'Nav2'!A5140</f>
        <v>Tata Dynamic Bond Fund- Direct Plan-Bonus/Dividend</v>
      </c>
    </row>
    <row r="5161" spans="13:13">
      <c r="M5161" t="str">
        <f>'Nav2'!A5141</f>
        <v>Tata Dynamic Bond Fund- Direct Plan-Growth</v>
      </c>
    </row>
    <row r="5162" spans="13:13">
      <c r="M5162" t="str">
        <f>'Nav2'!A5142</f>
        <v>Tata Dynamic Bond Fund Plan A - Dividend</v>
      </c>
    </row>
    <row r="5163" spans="13:13">
      <c r="M5163" t="str">
        <f>'Nav2'!A5143</f>
        <v>Tata Equity Management Fund - Direct Plan Dividend</v>
      </c>
    </row>
    <row r="5164" spans="13:13">
      <c r="M5164" t="str">
        <f>'Nav2'!A5144</f>
        <v>Tata Equity Management Fund - Direct Plan Growth</v>
      </c>
    </row>
    <row r="5165" spans="13:13">
      <c r="M5165" t="str">
        <f>'Nav2'!A5145</f>
        <v>Tata Equity Management Fund Plan A - Growth</v>
      </c>
    </row>
    <row r="5166" spans="13:13">
      <c r="M5166" t="str">
        <f>'Nav2'!A5146</f>
        <v>Tata Equity Management Fund Plan A- Div</v>
      </c>
    </row>
    <row r="5167" spans="13:13">
      <c r="M5167" t="str">
        <f>'Nav2'!A5147</f>
        <v>Tata Equity Opportunities Fund -Direct Plan Dividend</v>
      </c>
    </row>
    <row r="5168" spans="13:13">
      <c r="M5168" t="str">
        <f>'Nav2'!A5148</f>
        <v>Tata Equity Opportunities Fund -Direct Plan Growth</v>
      </c>
    </row>
    <row r="5169" spans="13:13">
      <c r="M5169" t="str">
        <f>'Nav2'!A5149</f>
        <v>Tata Equity Opportunities Fund Plan A - Dividend</v>
      </c>
    </row>
    <row r="5170" spans="13:13">
      <c r="M5170" t="str">
        <f>'Nav2'!A5150</f>
        <v>Tata Equity Opportunities Fund Plan A  Growth</v>
      </c>
    </row>
    <row r="5171" spans="13:13">
      <c r="M5171" t="str">
        <f>'Nav2'!A5151</f>
        <v>Tata Equity P/E Fund -Direct Plan Dividend Trigger A (5%)</v>
      </c>
    </row>
    <row r="5172" spans="13:13">
      <c r="M5172" t="str">
        <f>'Nav2'!A5152</f>
        <v>Tata Equity P/E Fund -Direct Plan Dividend Trigger B(10%)</v>
      </c>
    </row>
    <row r="5173" spans="13:13">
      <c r="M5173" t="str">
        <f>'Nav2'!A5153</f>
        <v>Tata Equity P/E Fund -Direct Plan Growth</v>
      </c>
    </row>
    <row r="5174" spans="13:13">
      <c r="M5174" t="str">
        <f>'Nav2'!A5154</f>
        <v>Tata Equity P/E Fund Plan A (Dividend Trigger Option A - 5%)</v>
      </c>
    </row>
    <row r="5175" spans="13:13">
      <c r="M5175" t="str">
        <f>'Nav2'!A5155</f>
        <v>Tata Equity P/E Fund Plan A (Dividend Trigger Option B - 10%)</v>
      </c>
    </row>
    <row r="5176" spans="13:13">
      <c r="M5176" t="str">
        <f>'Nav2'!A5156</f>
        <v>Tata Equity P/E Fund Plan A-(Growth Option)</v>
      </c>
    </row>
    <row r="5177" spans="13:13">
      <c r="M5177" t="str">
        <f>'Nav2'!A5157</f>
        <v>Tata Ethical Fund -Direct Plan Dividend</v>
      </c>
    </row>
    <row r="5178" spans="13:13">
      <c r="M5178" t="str">
        <f>'Nav2'!A5158</f>
        <v>Tata Ethical Fund -Direct Plan Growth</v>
      </c>
    </row>
    <row r="5179" spans="13:13">
      <c r="M5179" t="str">
        <f>'Nav2'!A5159</f>
        <v>Tata Ethical Fund Plan A - Growth</v>
      </c>
    </row>
    <row r="5180" spans="13:13">
      <c r="M5180" t="str">
        <f>'Nav2'!A5160</f>
        <v>Tata Ethical Fund Plan A- Dividend</v>
      </c>
    </row>
    <row r="5181" spans="13:13">
      <c r="M5181" t="str">
        <f>'Nav2'!A5161</f>
        <v>Tata Fixed Income Portfolio Fund - Scheme A1 - Direct Plan - Growth</v>
      </c>
    </row>
    <row r="5182" spans="13:13">
      <c r="M5182" t="str">
        <f>'Nav2'!A5162</f>
        <v>Tata Fixed Income Portfolio Fund - Scheme A1 - Direct Plan - Monthly Dividend</v>
      </c>
    </row>
    <row r="5183" spans="13:13">
      <c r="M5183" t="str">
        <f>'Nav2'!A5163</f>
        <v>Tata Fixed Income Portfolio Fund - Scheme A1 - Institutional Plan - Growth</v>
      </c>
    </row>
    <row r="5184" spans="13:13">
      <c r="M5184" t="str">
        <f>'Nav2'!A5164</f>
        <v>Tata Fixed Income Portfolio Fund - Scheme A1 - Institutional Plan - Monthly Dividend</v>
      </c>
    </row>
    <row r="5185" spans="13:13">
      <c r="M5185" t="str">
        <f>'Nav2'!A5165</f>
        <v>Tata Fixed Income Portfolio Fund - Scheme A2 - Direct Plan - Growth</v>
      </c>
    </row>
    <row r="5186" spans="13:13">
      <c r="M5186" t="str">
        <f>'Nav2'!A5166</f>
        <v>Tata Fixed Income Portfolio Fund - Scheme A2 - Direct Plan - Monthly Dividend</v>
      </c>
    </row>
    <row r="5187" spans="13:13">
      <c r="M5187" t="str">
        <f>'Nav2'!A5167</f>
        <v>Tata Fixed Income Portfolio Fund - Scheme A2 - Regular Plan - Growth</v>
      </c>
    </row>
    <row r="5188" spans="13:13">
      <c r="M5188" t="str">
        <f>'Nav2'!A5168</f>
        <v>Tata Fixed Income Portfolio Fund - Scheme A2 - Regular Plan - Monthly Dividend</v>
      </c>
    </row>
    <row r="5189" spans="13:13">
      <c r="M5189" t="str">
        <f>'Nav2'!A5169</f>
        <v>Tata Fixed Income Portfolio Fund - Scheme A3 - Direct Plan - Growth</v>
      </c>
    </row>
    <row r="5190" spans="13:13">
      <c r="M5190" t="str">
        <f>'Nav2'!A5170</f>
        <v>Tata Fixed Income Portfolio Fund - Scheme A3 - Direct Plan - Monthly Dividend</v>
      </c>
    </row>
    <row r="5191" spans="13:13">
      <c r="M5191" t="str">
        <f>'Nav2'!A5171</f>
        <v>Tata Fixed Income Portfolio Fund - Scheme A3 - Regular Plan - Growth</v>
      </c>
    </row>
    <row r="5192" spans="13:13">
      <c r="M5192" t="str">
        <f>'Nav2'!A5172</f>
        <v>Tata Fixed Income Portfolio Fund - Scheme A3 - Regular Plan - Monthly Dividend</v>
      </c>
    </row>
    <row r="5193" spans="13:13">
      <c r="M5193" t="str">
        <f>'Nav2'!A5173</f>
        <v>Tata Fixed Income Portfolio Fund - Scheme B2 - Direct Plan - Growth</v>
      </c>
    </row>
    <row r="5194" spans="13:13">
      <c r="M5194" t="str">
        <f>'Nav2'!A5174</f>
        <v>Tata Fixed Income Portfolio Fund - Scheme B2 - Direct Plan - Monthly Dividend</v>
      </c>
    </row>
    <row r="5195" spans="13:13">
      <c r="M5195" t="str">
        <f>'Nav2'!A5175</f>
        <v>Tata Fixed Income Portfolio Fund - Scheme B2 - Direct Plan - Quarterly Dividend</v>
      </c>
    </row>
    <row r="5196" spans="13:13">
      <c r="M5196" t="str">
        <f>'Nav2'!A5176</f>
        <v>Tata Fixed Income Portfolio Fund - Scheme B2 - Regular Plan - Growth</v>
      </c>
    </row>
    <row r="5197" spans="13:13">
      <c r="M5197" t="str">
        <f>'Nav2'!A5177</f>
        <v>Tata Fixed Income Portfolio Fund - Scheme B2 - Regular Plan - Monthly Dividend</v>
      </c>
    </row>
    <row r="5198" spans="13:13">
      <c r="M5198" t="str">
        <f>'Nav2'!A5178</f>
        <v>Tata Fixed Income Portfolio Fund - Scheme B2 - Regular Plan - Quarterly Dividend</v>
      </c>
    </row>
    <row r="5199" spans="13:13">
      <c r="M5199" t="str">
        <f>'Nav2'!A5179</f>
        <v>Tata Fixed Income Portfolio Fund - Scheme B3 - Direct Plan - Growth</v>
      </c>
    </row>
    <row r="5200" spans="13:13">
      <c r="M5200" t="str">
        <f>'Nav2'!A5180</f>
        <v>Tata Fixed Income Portfolio Fund - Scheme B3 - Direct Plan - Monthly Dividend</v>
      </c>
    </row>
    <row r="5201" spans="13:13">
      <c r="M5201" t="str">
        <f>'Nav2'!A5181</f>
        <v>Tata Fixed Income Portfolio Fund - Scheme B3 - Direct Plan - -Quarterly Dividend</v>
      </c>
    </row>
    <row r="5202" spans="13:13">
      <c r="M5202" t="str">
        <f>'Nav2'!A5182</f>
        <v>Tata Fixed Income Portfolio Fund - Scheme B3 - Regular Plan - Growth</v>
      </c>
    </row>
    <row r="5203" spans="13:13">
      <c r="M5203" t="str">
        <f>'Nav2'!A5183</f>
        <v>Tata Fixed Income Portfolio Fund - Scheme B3 - Regular Plan - Monthly Dividend</v>
      </c>
    </row>
    <row r="5204" spans="13:13">
      <c r="M5204" t="str">
        <f>'Nav2'!A5184</f>
        <v>Tata Fixed Income Portfolio Fund - Scheme B3 - Regular Plan - Quarterly Dividend</v>
      </c>
    </row>
    <row r="5205" spans="13:13">
      <c r="M5205" t="str">
        <f>'Nav2'!A5185</f>
        <v>Tata Fixed Income Portfolio Fund - Scheme C2 - Direct Plan - Growth</v>
      </c>
    </row>
    <row r="5206" spans="13:13">
      <c r="M5206" t="str">
        <f>'Nav2'!A5186</f>
        <v>Tata Fixed Income Portfolio Fund - Scheme C2 - Direct Plan - Half Yearly Dividend</v>
      </c>
    </row>
    <row r="5207" spans="13:13">
      <c r="M5207" t="str">
        <f>'Nav2'!A5187</f>
        <v>Tata Fixed Income Portfolio Fund - Scheme C2 - Direct Plan - Monthly Dividend</v>
      </c>
    </row>
    <row r="5208" spans="13:13">
      <c r="M5208" t="str">
        <f>'Nav2'!A5188</f>
        <v>Tata Fixed Income Portfolio Fund - Scheme C2 - Regular Plan - Growth</v>
      </c>
    </row>
    <row r="5209" spans="13:13">
      <c r="M5209" t="str">
        <f>'Nav2'!A5189</f>
        <v>Tata Fixed Income Portfolio Fund - Scheme C2 - Regular Plan - Half Yearly Dividend</v>
      </c>
    </row>
    <row r="5210" spans="13:13">
      <c r="M5210" t="str">
        <f>'Nav2'!A5190</f>
        <v>Tata Fixed Income Portfolio Fund - Scheme C2 - Regular Plan - Monthly Dividend</v>
      </c>
    </row>
    <row r="5211" spans="13:13">
      <c r="M5211" t="str">
        <f>'Nav2'!A5191</f>
        <v>Tata Fixed Income Portfolio Fund - Scheme C3 - Direct Plan - Growth</v>
      </c>
    </row>
    <row r="5212" spans="13:13">
      <c r="M5212" t="str">
        <f>'Nav2'!A5192</f>
        <v>Tata Fixed Income Portfolio Fund - Scheme C3 - Direct Plan - Half Yearly Dividend</v>
      </c>
    </row>
    <row r="5213" spans="13:13">
      <c r="M5213" t="str">
        <f>'Nav2'!A5193</f>
        <v>Tata Fixed Income Portfolio Fund - Scheme C3 - Direct Plan - Monthly Dividend</v>
      </c>
    </row>
    <row r="5214" spans="13:13">
      <c r="M5214" t="str">
        <f>'Nav2'!A5194</f>
        <v>Tata Fixed Income Portfolio Fund - Scheme C3 - Regular Plan - Growth</v>
      </c>
    </row>
    <row r="5215" spans="13:13">
      <c r="M5215" t="str">
        <f>'Nav2'!A5195</f>
        <v>Tata Fixed Income Portfolio Fund - Scheme C3 - Regular Plan - Half Yearly Dividend</v>
      </c>
    </row>
    <row r="5216" spans="13:13">
      <c r="M5216" t="str">
        <f>'Nav2'!A5196</f>
        <v>Tata Fixed Income Portfolio Fund - Scheme C3 - Regular Plan - Monthly Dividend</v>
      </c>
    </row>
    <row r="5217" spans="13:13">
      <c r="M5217" t="str">
        <f>'Nav2'!A5197</f>
        <v>Tata Fixed Income Portfolio Fund Scheme A1 Plan A - Growth</v>
      </c>
    </row>
    <row r="5218" spans="13:13">
      <c r="M5218" t="str">
        <f>'Nav2'!A5198</f>
        <v>Tata Fixed Income Portfolio Fund Scheme A1 Plan A - Monthly Dividend</v>
      </c>
    </row>
    <row r="5219" spans="13:13">
      <c r="M5219" t="str">
        <f>'Nav2'!A5199</f>
        <v>Tata Fixed Income Portfolio Fund Scheme A2 Plan A -  Monthly Dividend</v>
      </c>
    </row>
    <row r="5220" spans="13:13">
      <c r="M5220" t="str">
        <f>'Nav2'!A5200</f>
        <v>Tata Fixed Income Portfolio Fund Scheme A2 Plan A - Growth</v>
      </c>
    </row>
    <row r="5221" spans="13:13">
      <c r="M5221" t="str">
        <f>'Nav2'!A5201</f>
        <v>Tata Fixed Income Portfolio Fund Scheme A3 Plan A - Growth</v>
      </c>
    </row>
    <row r="5222" spans="13:13">
      <c r="M5222" t="str">
        <f>'Nav2'!A5202</f>
        <v>Tata Fixed Income Portfolio Fund Scheme A3 Plan A - Monthly Dividend</v>
      </c>
    </row>
    <row r="5223" spans="13:13">
      <c r="M5223" t="str">
        <f>'Nav2'!A5203</f>
        <v>Tata Fixed Income Portfolio Fund Scheme B2 Plan A - Growth</v>
      </c>
    </row>
    <row r="5224" spans="13:13">
      <c r="M5224" t="str">
        <f>'Nav2'!A5204</f>
        <v>Tata Fixed Income Portfolio Fund Scheme B2 Plan A - Monthly Dividend</v>
      </c>
    </row>
    <row r="5225" spans="13:13">
      <c r="M5225" t="str">
        <f>'Nav2'!A5205</f>
        <v>Tata Fixed Income Portfolio Fund Scheme B2 Plan A - Quarterly Dividend</v>
      </c>
    </row>
    <row r="5226" spans="13:13">
      <c r="M5226" t="str">
        <f>'Nav2'!A5206</f>
        <v>Tata Fixed Income Portfolio Fund Scheme B3 Plan A - Growth</v>
      </c>
    </row>
    <row r="5227" spans="13:13">
      <c r="M5227" t="str">
        <f>'Nav2'!A5207</f>
        <v>Tata Fixed Income Portfolio Fund Scheme B3 Plan A - Monthly Dividend</v>
      </c>
    </row>
    <row r="5228" spans="13:13">
      <c r="M5228" t="str">
        <f>'Nav2'!A5208</f>
        <v>Tata Fixed Income Portfolio Fund Scheme B3 Plan A - Quarterly Dividend</v>
      </c>
    </row>
    <row r="5229" spans="13:13">
      <c r="M5229" t="str">
        <f>'Nav2'!A5209</f>
        <v>Tata Fixed Income Portfolio Fund Scheme C2 Plan A - Growth</v>
      </c>
    </row>
    <row r="5230" spans="13:13">
      <c r="M5230" t="str">
        <f>'Nav2'!A5210</f>
        <v>Tata Fixed Income Portfolio Fund Scheme C2 Plan A - Half Yearly Dividend</v>
      </c>
    </row>
    <row r="5231" spans="13:13">
      <c r="M5231" t="str">
        <f>'Nav2'!A5211</f>
        <v>Tata Fixed Income Portfolio Fund Scheme C2 Plan A - Monthly Dividend</v>
      </c>
    </row>
    <row r="5232" spans="13:13">
      <c r="M5232" t="str">
        <f>'Nav2'!A5212</f>
        <v>Tata Fixed Income Portfolio Fund Scheme C3 Plan A - Growth</v>
      </c>
    </row>
    <row r="5233" spans="13:13">
      <c r="M5233" t="str">
        <f>'Nav2'!A5213</f>
        <v>Tata Fixed Income Portfolio Fund Scheme C3 Plan A - Half Yearly  Dividend</v>
      </c>
    </row>
    <row r="5234" spans="13:13">
      <c r="M5234" t="str">
        <f>'Nav2'!A5214</f>
        <v>Tata Fixed Income Portfolio Fund Scheme C3 Plan A - Monthly Dividend</v>
      </c>
    </row>
    <row r="5235" spans="13:13">
      <c r="M5235" t="str">
        <f>'Nav2'!A5215</f>
        <v>Tata Floater Fund - Direct Plan - Daily Dividend</v>
      </c>
    </row>
    <row r="5236" spans="13:13">
      <c r="M5236" t="str">
        <f>'Nav2'!A5216</f>
        <v>Tata Floater Fund - Direct Plan - Growth</v>
      </c>
    </row>
    <row r="5237" spans="13:13">
      <c r="M5237" t="str">
        <f>'Nav2'!A5217</f>
        <v>Tata Floater Fund - Direct Plan - Periodic Dividend</v>
      </c>
    </row>
    <row r="5238" spans="13:13">
      <c r="M5238" t="str">
        <f>'Nav2'!A5218</f>
        <v>Tata Floater Fund - Direct Plan - Weekly Dividend</v>
      </c>
    </row>
    <row r="5239" spans="13:13">
      <c r="M5239" t="str">
        <f>'Nav2'!A5219</f>
        <v>Tata Floater Fund - Plan A - Growth</v>
      </c>
    </row>
    <row r="5240" spans="13:13">
      <c r="M5240" t="str">
        <f>'Nav2'!A5220</f>
        <v>Tata Floater Fund - Plan A - Periodic Dividend Option</v>
      </c>
    </row>
    <row r="5241" spans="13:13">
      <c r="M5241" t="str">
        <f>'Nav2'!A5221</f>
        <v>Tata Floater Fund -Plan A - Weekly Dividend</v>
      </c>
    </row>
    <row r="5242" spans="13:13">
      <c r="M5242" t="str">
        <f>'Nav2'!A5222</f>
        <v>Tata Floater Fund- Plan A- Daily Dividend</v>
      </c>
    </row>
    <row r="5243" spans="13:13">
      <c r="M5243" t="str">
        <f>'Nav2'!A5223</f>
        <v>Tata Floating Rate Fund - Long Term Option Bonus/ Dividend</v>
      </c>
    </row>
    <row r="5244" spans="13:13">
      <c r="M5244" t="str">
        <f>'Nav2'!A5224</f>
        <v>Tata Floating Rate Fund - Long Term Plan - Direct Plan - Bonus/Dividend</v>
      </c>
    </row>
    <row r="5245" spans="13:13">
      <c r="M5245" t="str">
        <f>'Nav2'!A5225</f>
        <v>Tata Floating Rate Fund - Long Term Plan - Direct Plan- Growth</v>
      </c>
    </row>
    <row r="5246" spans="13:13">
      <c r="M5246" t="str">
        <f>'Nav2'!A5226</f>
        <v>Tata Floating Rate Fund - Long Term Plan- Plan A- Growth</v>
      </c>
    </row>
    <row r="5247" spans="13:13">
      <c r="M5247" t="str">
        <f>'Nav2'!A5227</f>
        <v>Tata Gilt High Fund - Dividend Opt</v>
      </c>
    </row>
    <row r="5248" spans="13:13">
      <c r="M5248" t="str">
        <f>'Nav2'!A5228</f>
        <v>Tata Gilt High Fund - Growth</v>
      </c>
    </row>
    <row r="5249" spans="13:13">
      <c r="M5249" t="str">
        <f>'Nav2'!A5229</f>
        <v>Tata Gilt Mid Term Fund - Direct Plan - Growth</v>
      </c>
    </row>
    <row r="5250" spans="13:13">
      <c r="M5250" t="str">
        <f>'Nav2'!A5230</f>
        <v>Tata Gilt Mid Term Fund - Direct Plan - Periodic Dividend</v>
      </c>
    </row>
    <row r="5251" spans="13:13">
      <c r="M5251" t="str">
        <f>'Nav2'!A5231</f>
        <v>Tata Gilt Mid Term Fund - Direct Plan - Quarterly Dividend</v>
      </c>
    </row>
    <row r="5252" spans="13:13">
      <c r="M5252" t="str">
        <f>'Nav2'!A5232</f>
        <v>Tata Gilt Mid Term Fund - Periodic Dividend</v>
      </c>
    </row>
    <row r="5253" spans="13:13">
      <c r="M5253" t="str">
        <f>'Nav2'!A5233</f>
        <v>Tata Gilt Mid Term Fund - Quarterly Dividend</v>
      </c>
    </row>
    <row r="5254" spans="13:13">
      <c r="M5254" t="str">
        <f>'Nav2'!A5234</f>
        <v>Tata Gilt Mid Term Fund -Plan A- Growth</v>
      </c>
    </row>
    <row r="5255" spans="13:13">
      <c r="M5255" t="str">
        <f>'Nav2'!A5235</f>
        <v>Tata Gilt Retirement Plan (28/2/2008) Growth</v>
      </c>
    </row>
    <row r="5256" spans="13:13">
      <c r="M5256" t="str">
        <f>'Nav2'!A5236</f>
        <v>Tata Gilt Retirement Plan (28-2-08) Div</v>
      </c>
    </row>
    <row r="5257" spans="13:13">
      <c r="M5257" t="str">
        <f>'Nav2'!A5237</f>
        <v>Tata Gilt Retirement Plan (28-2-09) Dividend</v>
      </c>
    </row>
    <row r="5258" spans="13:13">
      <c r="M5258" t="str">
        <f>'Nav2'!A5238</f>
        <v>Tata Gilt Retirement Plan (28-2-09) Growth</v>
      </c>
    </row>
    <row r="5259" spans="13:13">
      <c r="M5259" t="str">
        <f>'Nav2'!A5239</f>
        <v>Tata Gilt Retirement Plan (28-2-10) Dividend</v>
      </c>
    </row>
    <row r="5260" spans="13:13">
      <c r="M5260" t="str">
        <f>'Nav2'!A5240</f>
        <v>Tata Gilt Retirement Plan (28-2-10) Growth</v>
      </c>
    </row>
    <row r="5261" spans="13:13">
      <c r="M5261" t="str">
        <f>'Nav2'!A5241</f>
        <v>Tata Gilt Retirement Plan (28-2-11) Growth</v>
      </c>
    </row>
    <row r="5262" spans="13:13">
      <c r="M5262" t="str">
        <f>'Nav2'!A5242</f>
        <v>Tata Gilt Retirement Plan (28-2-13) Dividend</v>
      </c>
    </row>
    <row r="5263" spans="13:13">
      <c r="M5263" t="str">
        <f>'Nav2'!A5243</f>
        <v>Tata Gilt Retirement Plan (28-2-13) Growth</v>
      </c>
    </row>
    <row r="5264" spans="13:13">
      <c r="M5264" t="str">
        <f>'Nav2'!A5244</f>
        <v>Tata Gilt Retirement Plan (28-2-14) Growth</v>
      </c>
    </row>
    <row r="5265" spans="13:13">
      <c r="M5265" t="str">
        <f>'Nav2'!A5245</f>
        <v>Tata Gilt Retirement Plan (28-2-15) Growth</v>
      </c>
    </row>
    <row r="5266" spans="13:13">
      <c r="M5266" t="str">
        <f>'Nav2'!A5246</f>
        <v>Tata Gilt Retirement Plan (28-2-16) Growth</v>
      </c>
    </row>
    <row r="5267" spans="13:13">
      <c r="M5267" t="str">
        <f>'Nav2'!A5247</f>
        <v>Tata Gilt Retirement Plan 28/2/11 Dividend Option</v>
      </c>
    </row>
    <row r="5268" spans="13:13">
      <c r="M5268" t="str">
        <f>'Nav2'!A5248</f>
        <v>Tata Gilt Retirement Plan 28/2/25 Growth Option</v>
      </c>
    </row>
    <row r="5269" spans="13:13">
      <c r="M5269" t="str">
        <f>'Nav2'!A5249</f>
        <v>Tata Gilt Retirement Plan28/2/18 Dividend Option</v>
      </c>
    </row>
    <row r="5270" spans="13:13">
      <c r="M5270" t="str">
        <f>'Nav2'!A5250</f>
        <v>Tata Gilt Retirement Plan28/2/25 Dividend Option</v>
      </c>
    </row>
    <row r="5271" spans="13:13">
      <c r="M5271" t="str">
        <f>'Nav2'!A5251</f>
        <v>Tata Gilt Securities Fund - Growth</v>
      </c>
    </row>
    <row r="5272" spans="13:13">
      <c r="M5272" t="str">
        <f>'Nav2'!A5252</f>
        <v>Tata Gilt Securities Fund- Direct Plan - Dividend</v>
      </c>
    </row>
    <row r="5273" spans="13:13">
      <c r="M5273" t="str">
        <f>'Nav2'!A5253</f>
        <v>Tata Gilt Securities Fund- Direct Plan - Growth</v>
      </c>
    </row>
    <row r="5274" spans="13:13">
      <c r="M5274" t="str">
        <f>'Nav2'!A5254</f>
        <v>Tata Gilt Securities Fund Plan A -  Dividend</v>
      </c>
    </row>
    <row r="5275" spans="13:13">
      <c r="M5275" t="str">
        <f>'Nav2'!A5255</f>
        <v>Tata Gilt Securities Fund Rip ( Bonus)</v>
      </c>
    </row>
    <row r="5276" spans="13:13">
      <c r="M5276" t="str">
        <f>'Nav2'!A5256</f>
        <v>Tata Gilt Securities Short Maturity Fund - Dividend</v>
      </c>
    </row>
    <row r="5277" spans="13:13">
      <c r="M5277" t="str">
        <f>'Nav2'!A5257</f>
        <v>Tata Gilt Securities Short Maturity Fund - Growth</v>
      </c>
    </row>
    <row r="5278" spans="13:13">
      <c r="M5278" t="str">
        <f>'Nav2'!A5258</f>
        <v>Tata Gilt Short Maturity Fund - Direct Plan - Dividend</v>
      </c>
    </row>
    <row r="5279" spans="13:13">
      <c r="M5279" t="str">
        <f>'Nav2'!A5259</f>
        <v>Tata Gilt Short Maturity Fund - Direct Plan - Growth</v>
      </c>
    </row>
    <row r="5280" spans="13:13">
      <c r="M5280" t="str">
        <f>'Nav2'!A5260</f>
        <v>Tata Growing Economies Infrastructure Fund Scheme A  Plan A - Growth</v>
      </c>
    </row>
    <row r="5281" spans="13:13">
      <c r="M5281" t="str">
        <f>'Nav2'!A5261</f>
        <v>Tata Growing Economies Infrastructure Fund Scheme A Plan A - Dividend</v>
      </c>
    </row>
    <row r="5282" spans="13:13">
      <c r="M5282" t="str">
        <f>'Nav2'!A5262</f>
        <v>Tata Growing Economies Infrastructure Fund Scheme A-Direct Plan Dividend</v>
      </c>
    </row>
    <row r="5283" spans="13:13">
      <c r="M5283" t="str">
        <f>'Nav2'!A5263</f>
        <v>Tata Growing Economies Infrastructure Fund Scheme A-Direct Plan Growth</v>
      </c>
    </row>
    <row r="5284" spans="13:13">
      <c r="M5284" t="str">
        <f>'Nav2'!A5264</f>
        <v>Tata Growing Economies Infrastructure Fund Scheme B Plan A - Dividend</v>
      </c>
    </row>
    <row r="5285" spans="13:13">
      <c r="M5285" t="str">
        <f>'Nav2'!A5265</f>
        <v>Tata Growing Economies Infrastructure Fund Scheme B Plan A - Growth</v>
      </c>
    </row>
    <row r="5286" spans="13:13">
      <c r="M5286" t="str">
        <f>'Nav2'!A5266</f>
        <v>Tata Growing Economies Infrastructure Fund Scheme B-Direct Plan Dividend</v>
      </c>
    </row>
    <row r="5287" spans="13:13">
      <c r="M5287" t="str">
        <f>'Nav2'!A5267</f>
        <v>Tata Growing Economies Infrastructure Fund Scheme B-Direct Plan Growth</v>
      </c>
    </row>
    <row r="5288" spans="13:13">
      <c r="M5288" t="str">
        <f>'Nav2'!A5268</f>
        <v>Tata Income Fund - Direct Plan - Bonus</v>
      </c>
    </row>
    <row r="5289" spans="13:13">
      <c r="M5289" t="str">
        <f>'Nav2'!A5269</f>
        <v>Tata Income Fund - Direct Plan - Growth</v>
      </c>
    </row>
    <row r="5290" spans="13:13">
      <c r="M5290" t="str">
        <f>'Nav2'!A5270</f>
        <v>Tata Income Fund - Direct Plan - Half Yearly Dividend</v>
      </c>
    </row>
    <row r="5291" spans="13:13">
      <c r="M5291" t="str">
        <f>'Nav2'!A5271</f>
        <v>Tata Income Fund - Direct Plan - Periodic Dividend</v>
      </c>
    </row>
    <row r="5292" spans="13:13">
      <c r="M5292" t="str">
        <f>'Nav2'!A5272</f>
        <v>Tata Income Fund - Direct Plan - Quartelry Dividend Plan</v>
      </c>
    </row>
    <row r="5293" spans="13:13">
      <c r="M5293" t="str">
        <f>'Nav2'!A5273</f>
        <v>Tata Income Fund - Plan A - Periodic Dividend</v>
      </c>
    </row>
    <row r="5294" spans="13:13">
      <c r="M5294" t="str">
        <f>'Nav2'!A5274</f>
        <v>Tata Income Fund - Plan A -Bonus</v>
      </c>
    </row>
    <row r="5295" spans="13:13">
      <c r="M5295" t="str">
        <f>'Nav2'!A5275</f>
        <v>Tata Income Fund - Plan A- Half Yearly Dividend</v>
      </c>
    </row>
    <row r="5296" spans="13:13">
      <c r="M5296" t="str">
        <f>'Nav2'!A5276</f>
        <v>Tata Income Fund - Plan A- Quarterly Dividend</v>
      </c>
    </row>
    <row r="5297" spans="13:13">
      <c r="M5297" t="str">
        <f>'Nav2'!A5277</f>
        <v>Tata Income Fund -Plan A - Growth</v>
      </c>
    </row>
    <row r="5298" spans="13:13">
      <c r="M5298" t="str">
        <f>'Nav2'!A5278</f>
        <v>Tata Income Plus Fund - Option C Dividend</v>
      </c>
    </row>
    <row r="5299" spans="13:13">
      <c r="M5299" t="str">
        <f>'Nav2'!A5279</f>
        <v>Tata Income Plus Fund - Option C Growth</v>
      </c>
    </row>
    <row r="5300" spans="13:13">
      <c r="M5300" t="str">
        <f>'Nav2'!A5280</f>
        <v>Tata Income Plus Fund B - Growth Option</v>
      </c>
    </row>
    <row r="5301" spans="13:13">
      <c r="M5301" t="str">
        <f>'Nav2'!A5281</f>
        <v>Tata Income Plus Fund B - Income / Bonus Option</v>
      </c>
    </row>
    <row r="5302" spans="13:13">
      <c r="M5302" t="str">
        <f>'Nav2'!A5282</f>
        <v>Tata Income Plus Fund- Direct Plan- Growth</v>
      </c>
    </row>
    <row r="5303" spans="13:13">
      <c r="M5303" t="str">
        <f>'Nav2'!A5283</f>
        <v>Tata Income Plus Fund- Direct Plan-Bonus/Dividend</v>
      </c>
    </row>
    <row r="5304" spans="13:13">
      <c r="M5304" t="str">
        <f>'Nav2'!A5284</f>
        <v>Tata Income Plus Fund Plan A -  Bonus/Dividend</v>
      </c>
    </row>
    <row r="5305" spans="13:13">
      <c r="M5305" t="str">
        <f>'Nav2'!A5285</f>
        <v>Tata Income Plus Fund Plan A - Growth</v>
      </c>
    </row>
    <row r="5306" spans="13:13">
      <c r="M5306" t="str">
        <f>'Nav2'!A5286</f>
        <v>Tata Index Fund  - Nifty-Direct Plan Nifty</v>
      </c>
    </row>
    <row r="5307" spans="13:13">
      <c r="M5307" t="str">
        <f>'Nav2'!A5287</f>
        <v>Tata Index Fund  - Sensex Direct Plan Sensex</v>
      </c>
    </row>
    <row r="5308" spans="13:13">
      <c r="M5308" t="str">
        <f>'Nav2'!A5288</f>
        <v>Tata Index Fund - Nifty B</v>
      </c>
    </row>
    <row r="5309" spans="13:13">
      <c r="M5309" t="str">
        <f>'Nav2'!A5289</f>
        <v>Tata Index Fund - Nifty Plan A</v>
      </c>
    </row>
    <row r="5310" spans="13:13">
      <c r="M5310" t="str">
        <f>'Nav2'!A5290</f>
        <v>Tata Index Fund - Sensex B</v>
      </c>
    </row>
    <row r="5311" spans="13:13">
      <c r="M5311" t="str">
        <f>'Nav2'!A5291</f>
        <v>Tata Index Fund - Sensex-Plan A</v>
      </c>
    </row>
    <row r="5312" spans="13:13">
      <c r="M5312" t="str">
        <f>'Nav2'!A5292</f>
        <v>Tata Indo-Global Infrastructure Fund Plan A - Growth</v>
      </c>
    </row>
    <row r="5313" spans="13:13">
      <c r="M5313" t="str">
        <f>'Nav2'!A5293</f>
        <v>Tata Indo-Global Infrastructure Fund Plan A- Dividend</v>
      </c>
    </row>
    <row r="5314" spans="13:13">
      <c r="M5314" t="str">
        <f>'Nav2'!A5294</f>
        <v>Tata Indo-Global Infrastructure Fund-Direct Plan Dividend</v>
      </c>
    </row>
    <row r="5315" spans="13:13">
      <c r="M5315" t="str">
        <f>'Nav2'!A5295</f>
        <v>Tata Indo-Global Infrastructure Fund-Direct Plan Growth</v>
      </c>
    </row>
    <row r="5316" spans="13:13">
      <c r="M5316" t="str">
        <f>'Nav2'!A5296</f>
        <v>Tata Infrastructure Fund -Direct Plan Dividend</v>
      </c>
    </row>
    <row r="5317" spans="13:13">
      <c r="M5317" t="str">
        <f>'Nav2'!A5297</f>
        <v>Tata Infrastructure Fund -Direct Plan Growth</v>
      </c>
    </row>
    <row r="5318" spans="13:13">
      <c r="M5318" t="str">
        <f>'Nav2'!A5298</f>
        <v>Tata Infrastructure Fund Plan A- Dividend</v>
      </c>
    </row>
    <row r="5319" spans="13:13">
      <c r="M5319" t="str">
        <f>'Nav2'!A5299</f>
        <v>Tata Infrastructure Fund Plan A- Growth</v>
      </c>
    </row>
    <row r="5320" spans="13:13">
      <c r="M5320" t="str">
        <f>'Nav2'!A5300</f>
        <v>Tata Life Science &amp; Technology Fund - Dividend Option</v>
      </c>
    </row>
    <row r="5321" spans="13:13">
      <c r="M5321" t="str">
        <f>'Nav2'!A5301</f>
        <v>Tata Life Sciences &amp; Technology Fund - Growth</v>
      </c>
    </row>
    <row r="5322" spans="13:13">
      <c r="M5322" t="str">
        <f>'Nav2'!A5302</f>
        <v>Tata Liquid Fund- Direct Plan- Growth</v>
      </c>
    </row>
    <row r="5323" spans="13:13">
      <c r="M5323" t="str">
        <f>'Nav2'!A5303</f>
        <v>Tata Liquid Fund- Direct Plan- Monthly Dividend</v>
      </c>
    </row>
    <row r="5324" spans="13:13">
      <c r="M5324" t="str">
        <f>'Nav2'!A5304</f>
        <v>Tata Liquid Fund- Direct Plan- Weekly Dividend</v>
      </c>
    </row>
    <row r="5325" spans="13:13">
      <c r="M5325" t="str">
        <f>'Nav2'!A5305</f>
        <v>Tata Liquid Fund- Direct Plan-Daily Dividend</v>
      </c>
    </row>
    <row r="5326" spans="13:13">
      <c r="M5326" t="str">
        <f>'Nav2'!A5306</f>
        <v>Tata Liquid Fund Plan A -  Daily Dividend</v>
      </c>
    </row>
    <row r="5327" spans="13:13">
      <c r="M5327" t="str">
        <f>'Nav2'!A5307</f>
        <v>Tata Liquid Fund Plan A -  Growth</v>
      </c>
    </row>
    <row r="5328" spans="13:13">
      <c r="M5328" t="str">
        <f>'Nav2'!A5308</f>
        <v>Tata Liquid Fund Plan A - Monthly Dividend</v>
      </c>
    </row>
    <row r="5329" spans="13:13">
      <c r="M5329" t="str">
        <f>'Nav2'!A5309</f>
        <v>Tata Liquid Fund Plan A - Weekly Dividend</v>
      </c>
    </row>
    <row r="5330" spans="13:13">
      <c r="M5330" t="str">
        <f>'Nav2'!A5310</f>
        <v>Tata Liquid High Investment Plan - Daily</v>
      </c>
    </row>
    <row r="5331" spans="13:13">
      <c r="M5331" t="str">
        <f>'Nav2'!A5311</f>
        <v>Tata Liquid High Investment Plan - Growth</v>
      </c>
    </row>
    <row r="5332" spans="13:13">
      <c r="M5332" t="str">
        <f>'Nav2'!A5312</f>
        <v>Tata Liquid High Investment Plan - Monthly</v>
      </c>
    </row>
    <row r="5333" spans="13:13">
      <c r="M5333" t="str">
        <f>'Nav2'!A5313</f>
        <v>Tata Liquid High Investment Plan - Weekly</v>
      </c>
    </row>
    <row r="5334" spans="13:13">
      <c r="M5334" t="str">
        <f>'Nav2'!A5314</f>
        <v>Tata Liquid Retail Investment Plan - Daily</v>
      </c>
    </row>
    <row r="5335" spans="13:13">
      <c r="M5335" t="str">
        <f>'Nav2'!A5315</f>
        <v>Tata Liquid Retail Investment Plan - Fortnightly</v>
      </c>
    </row>
    <row r="5336" spans="13:13">
      <c r="M5336" t="str">
        <f>'Nav2'!A5316</f>
        <v>Tata Liquid Retail Investment Plan - Growth</v>
      </c>
    </row>
    <row r="5337" spans="13:13">
      <c r="M5337" t="str">
        <f>'Nav2'!A5317</f>
        <v>Tata Liquidity Management Fund - Plan A - Daily Dividend</v>
      </c>
    </row>
    <row r="5338" spans="13:13">
      <c r="M5338" t="str">
        <f>'Nav2'!A5318</f>
        <v>Tata Liquidity Management Fund - Plan A - Growth</v>
      </c>
    </row>
    <row r="5339" spans="13:13">
      <c r="M5339" t="str">
        <f>'Nav2'!A5319</f>
        <v>Tata Liquidity Management Fund - Plan A -Weekly Dividend</v>
      </c>
    </row>
    <row r="5340" spans="13:13">
      <c r="M5340" t="str">
        <f>'Nav2'!A5320</f>
        <v>Tata Liquidity Management Fund- Direct Plan-Daily Dividend</v>
      </c>
    </row>
    <row r="5341" spans="13:13">
      <c r="M5341" t="str">
        <f>'Nav2'!A5321</f>
        <v>Tata Liquidity Management Fund- Direct Plan-Growth</v>
      </c>
    </row>
    <row r="5342" spans="13:13">
      <c r="M5342" t="str">
        <f>'Nav2'!A5322</f>
        <v>Tata Liquidity Management Fund- Direct Plan-Weekly Dividend</v>
      </c>
    </row>
    <row r="5343" spans="13:13">
      <c r="M5343" t="str">
        <f>'Nav2'!A5323</f>
        <v>Tata M I P Plus Fund - Half Yearly Dividend</v>
      </c>
    </row>
    <row r="5344" spans="13:13">
      <c r="M5344" t="str">
        <f>'Nav2'!A5324</f>
        <v>Tata M I P Plus Fund - Monthly Dividend</v>
      </c>
    </row>
    <row r="5345" spans="13:13">
      <c r="M5345" t="str">
        <f>'Nav2'!A5325</f>
        <v>Tata M I P Plus Fund - Quarterly Dividend</v>
      </c>
    </row>
    <row r="5346" spans="13:13">
      <c r="M5346" t="str">
        <f>'Nav2'!A5326</f>
        <v>Tata Mid Cap Fund Plan A- Dividend</v>
      </c>
    </row>
    <row r="5347" spans="13:13">
      <c r="M5347" t="str">
        <f>'Nav2'!A5327</f>
        <v>Tata Mid Cap Growth Fund - Direct Plan Bonus(Growth)</v>
      </c>
    </row>
    <row r="5348" spans="13:13">
      <c r="M5348" t="str">
        <f>'Nav2'!A5328</f>
        <v>Tata Mid Cap Growth Fund - Direct Plan Dividend</v>
      </c>
    </row>
    <row r="5349" spans="13:13">
      <c r="M5349" t="str">
        <f>'Nav2'!A5329</f>
        <v>Tata Mid Cap Growth Fund - Direct Plan Growth</v>
      </c>
    </row>
    <row r="5350" spans="13:13">
      <c r="M5350" t="str">
        <f>'Nav2'!A5330</f>
        <v>Tata Mid Cap Growth Fund - Dividend</v>
      </c>
    </row>
    <row r="5351" spans="13:13">
      <c r="M5351" t="str">
        <f>'Nav2'!A5331</f>
        <v>Tata Mid Cap Growth Fund - Growth</v>
      </c>
    </row>
    <row r="5352" spans="13:13">
      <c r="M5352" t="str">
        <f>'Nav2'!A5332</f>
        <v>Tata Mid Cap Growth Fund Plan A - Bonus (Growth)</v>
      </c>
    </row>
    <row r="5353" spans="13:13">
      <c r="M5353" t="str">
        <f>'Nav2'!A5333</f>
        <v>Tata Mip Plus Fund - Direct Plan - Growth</v>
      </c>
    </row>
    <row r="5354" spans="13:13">
      <c r="M5354" t="str">
        <f>'Nav2'!A5334</f>
        <v>Tata Mip Plus Fund - Direct Plan - Half Yearly Dividend</v>
      </c>
    </row>
    <row r="5355" spans="13:13">
      <c r="M5355" t="str">
        <f>'Nav2'!A5335</f>
        <v>Tata Mip Plus Fund - Direct Plan - Monthly Dividend</v>
      </c>
    </row>
    <row r="5356" spans="13:13">
      <c r="M5356" t="str">
        <f>'Nav2'!A5336</f>
        <v>Tata Mip Plus Fund - Direct Plan - Quarterly Dividend</v>
      </c>
    </row>
    <row r="5357" spans="13:13">
      <c r="M5357" t="str">
        <f>'Nav2'!A5337</f>
        <v>Tata Mip Plus Fund -Plan A - Growth</v>
      </c>
    </row>
    <row r="5358" spans="13:13">
      <c r="M5358" t="str">
        <f>'Nav2'!A5338</f>
        <v>Tata Money Market Fund- Direct Plan-Daily Dividend</v>
      </c>
    </row>
    <row r="5359" spans="13:13">
      <c r="M5359" t="str">
        <f>'Nav2'!A5339</f>
        <v>Tata Money Market Fund- Direct Plan-Growth</v>
      </c>
    </row>
    <row r="5360" spans="13:13">
      <c r="M5360" t="str">
        <f>'Nav2'!A5340</f>
        <v>Tata Money Market Fund Plan A -  Daily Dividend</v>
      </c>
    </row>
    <row r="5361" spans="13:13">
      <c r="M5361" t="str">
        <f>'Nav2'!A5341</f>
        <v>Tata Money Market Fund Plan A -  Growth</v>
      </c>
    </row>
    <row r="5362" spans="13:13">
      <c r="M5362" t="str">
        <f>'Nav2'!A5342</f>
        <v>Tata Money Market Fund Regular (Bonus / Dividend)</v>
      </c>
    </row>
    <row r="5363" spans="13:13">
      <c r="M5363" t="str">
        <f>'Nav2'!A5343</f>
        <v>Tata Money Market Fund Regular (Growth)</v>
      </c>
    </row>
    <row r="5364" spans="13:13">
      <c r="M5364" t="str">
        <f>'Nav2'!A5344</f>
        <v>Tata Monthly Income Fund - Qrtly Option</v>
      </c>
    </row>
    <row r="5365" spans="13:13">
      <c r="M5365" t="str">
        <f>'Nav2'!A5345</f>
        <v>Tata Monthly Income Fund - Regular</v>
      </c>
    </row>
    <row r="5366" spans="13:13">
      <c r="M5366" t="str">
        <f>'Nav2'!A5346</f>
        <v>Tata Monthly Income Fund- Direct Plan- Growth</v>
      </c>
    </row>
    <row r="5367" spans="13:13">
      <c r="M5367" t="str">
        <f>'Nav2'!A5347</f>
        <v>Tata Monthly Income Fund- Direct Plan -Monthly Dividend</v>
      </c>
    </row>
    <row r="5368" spans="13:13">
      <c r="M5368" t="str">
        <f>'Nav2'!A5348</f>
        <v>Tata Monthly Income Fund- Direct Plan -Quarterly Dividend</v>
      </c>
    </row>
    <row r="5369" spans="13:13">
      <c r="M5369" t="str">
        <f>'Nav2'!A5349</f>
        <v>Tata Monthly Income Fund Growth</v>
      </c>
    </row>
    <row r="5370" spans="13:13">
      <c r="M5370" t="str">
        <f>'Nav2'!A5350</f>
        <v>Tata Pure Equity Fund -Direct Plan Dividend</v>
      </c>
    </row>
    <row r="5371" spans="13:13">
      <c r="M5371" t="str">
        <f>'Nav2'!A5351</f>
        <v>Tata Pure Equity Fund -Direct Plan Growth</v>
      </c>
    </row>
    <row r="5372" spans="13:13">
      <c r="M5372" t="str">
        <f>'Nav2'!A5352</f>
        <v>Tata Pure Equity Fund Plan A- Dividend Option</v>
      </c>
    </row>
    <row r="5373" spans="13:13">
      <c r="M5373" t="str">
        <f>'Nav2'!A5353</f>
        <v>Tata Pure Equity Fund Plan A- Growth</v>
      </c>
    </row>
    <row r="5374" spans="13:13">
      <c r="M5374" t="str">
        <f>'Nav2'!A5354</f>
        <v>Tata Retirement Savings Fund Conservative Plan A (Growth)</v>
      </c>
    </row>
    <row r="5375" spans="13:13">
      <c r="M5375" t="str">
        <f>'Nav2'!A5355</f>
        <v>Tata Retirement Savings Fund Conservative-Direct Plan Growth</v>
      </c>
    </row>
    <row r="5376" spans="13:13">
      <c r="M5376" t="str">
        <f>'Nav2'!A5356</f>
        <v>Tata Retirement Savings Fund Moderate -Direct Plan Growth</v>
      </c>
    </row>
    <row r="5377" spans="13:13">
      <c r="M5377" t="str">
        <f>'Nav2'!A5357</f>
        <v>Tata Retirement Savings Fund Moderate Plan A (Growth)</v>
      </c>
    </row>
    <row r="5378" spans="13:13">
      <c r="M5378" t="str">
        <f>'Nav2'!A5358</f>
        <v>Tata Retirement Savings Fund -Progressive Plan A Growth</v>
      </c>
    </row>
    <row r="5379" spans="13:13">
      <c r="M5379" t="str">
        <f>'Nav2'!A5359</f>
        <v>Tata Retirement Savings Fund-Direct Plan Growth</v>
      </c>
    </row>
    <row r="5380" spans="13:13">
      <c r="M5380" t="str">
        <f>'Nav2'!A5360</f>
        <v>Tata Service Industries Fund - Appreciation</v>
      </c>
    </row>
    <row r="5381" spans="13:13">
      <c r="M5381" t="str">
        <f>'Nav2'!A5361</f>
        <v>Tata Service Industries Fund - Dividend</v>
      </c>
    </row>
    <row r="5382" spans="13:13">
      <c r="M5382" t="str">
        <f>'Nav2'!A5362</f>
        <v>Tata Short Term Bond Fund - Direct Plan - Dividend/Bonus</v>
      </c>
    </row>
    <row r="5383" spans="13:13">
      <c r="M5383" t="str">
        <f>'Nav2'!A5363</f>
        <v>Tata Short Term Bond Fund - Direct Plan - Growth</v>
      </c>
    </row>
    <row r="5384" spans="13:13">
      <c r="M5384" t="str">
        <f>'Nav2'!A5364</f>
        <v>Tata Short Term Bond Fund - Reg Income Option</v>
      </c>
    </row>
    <row r="5385" spans="13:13">
      <c r="M5385" t="str">
        <f>'Nav2'!A5365</f>
        <v>Tata Short Term Bond Fund -Plan A- App Option</v>
      </c>
    </row>
    <row r="5386" spans="13:13">
      <c r="M5386" t="str">
        <f>'Nav2'!A5366</f>
        <v>Tata Tax Saving Fund Plan A</v>
      </c>
    </row>
    <row r="5387" spans="13:13">
      <c r="M5387" t="str">
        <f>'Nav2'!A5367</f>
        <v>Tata Tax Saving Fund-Direct Plan</v>
      </c>
    </row>
    <row r="5388" spans="13:13">
      <c r="M5388" t="str">
        <f>'Nav2'!A5368</f>
        <v>Tata Treasury Manager Fund- Direct Plan-Daily Dividend</v>
      </c>
    </row>
    <row r="5389" spans="13:13">
      <c r="M5389" t="str">
        <f>'Nav2'!A5369</f>
        <v>Tata Treasury Manager Fund- Direct Plan-Growth</v>
      </c>
    </row>
    <row r="5390" spans="13:13">
      <c r="M5390" t="str">
        <f>'Nav2'!A5370</f>
        <v>Tata Treasury Manager Fund- Direct Plan-Monthly Dividend</v>
      </c>
    </row>
    <row r="5391" spans="13:13">
      <c r="M5391" t="str">
        <f>'Nav2'!A5371</f>
        <v>Tata Treasury Manager Fund- Direct Plan-Weekly Dividend</v>
      </c>
    </row>
    <row r="5392" spans="13:13">
      <c r="M5392" t="str">
        <f>'Nav2'!A5372</f>
        <v>Tata Treasury Manager Fund Plan A -  Daily Dividend</v>
      </c>
    </row>
    <row r="5393" spans="13:13">
      <c r="M5393" t="str">
        <f>'Nav2'!A5373</f>
        <v>Tata Treasury Manager Fund Plan A -  Growth</v>
      </c>
    </row>
    <row r="5394" spans="13:13">
      <c r="M5394" t="str">
        <f>'Nav2'!A5374</f>
        <v>Tata Treasury Manager Fund Plan A -  Monthly Dividend</v>
      </c>
    </row>
    <row r="5395" spans="13:13">
      <c r="M5395" t="str">
        <f>'Nav2'!A5375</f>
        <v>Tata Treasury Manager Fund Plan A -  Weekly Dividend</v>
      </c>
    </row>
    <row r="5396" spans="13:13">
      <c r="M5396" t="str">
        <f>'Nav2'!A5376</f>
        <v>Tata Treasury Manager Fund Retail Investment Plan Daily Dividend Option</v>
      </c>
    </row>
    <row r="5397" spans="13:13">
      <c r="M5397" t="str">
        <f>'Nav2'!A5377</f>
        <v>Tata Treasury Manager Fund Retail Investment Plan Growth</v>
      </c>
    </row>
    <row r="5398" spans="13:13">
      <c r="M5398" t="str">
        <f>'Nav2'!A5378</f>
        <v>Tata Treasury Manager Fund Retail Investment Plan Monthly Dividend</v>
      </c>
    </row>
    <row r="5399" spans="13:13">
      <c r="M5399" t="str">
        <f>'Nav2'!A5379</f>
        <v>Tata Treasury Manager Fund Super High Investment Plan Daily Dividend</v>
      </c>
    </row>
    <row r="5400" spans="13:13">
      <c r="M5400" t="str">
        <f>'Nav2'!A5380</f>
        <v>Tata Treasury Manager Fund Super High Investment Plan Growth</v>
      </c>
    </row>
    <row r="5401" spans="13:13">
      <c r="M5401" t="str">
        <f>'Nav2'!A5381</f>
        <v>Tata Treasury Manager Fund Super High Investment Plan Monthly Dividend</v>
      </c>
    </row>
    <row r="5402" spans="13:13">
      <c r="M5402" t="str">
        <f>'Nav2'!A5382</f>
        <v>Tata Treasury Manager Fund Super High Investment Plan Weekly Dividend</v>
      </c>
    </row>
    <row r="5403" spans="13:13">
      <c r="M5403" t="str">
        <f>'Nav2'!A5383</f>
        <v>Tata Young Citizen [After 7 Years] Plan A</v>
      </c>
    </row>
    <row r="5404" spans="13:13">
      <c r="M5404" t="str">
        <f>'Nav2'!A5384</f>
        <v>Tata Young Citizen Fund [&gt;3 Years Upto 7 Years] Plan A</v>
      </c>
    </row>
    <row r="5405" spans="13:13">
      <c r="M5405" t="str">
        <f>'Nav2'!A5385</f>
        <v>Tata Young Citizen Fund [Upto 3 Years] Plan A</v>
      </c>
    </row>
    <row r="5406" spans="13:13">
      <c r="M5406" t="str">
        <f>'Nav2'!A5386</f>
        <v>Tata Young Citizens' Fund-(After 7 Years)-Direct Plan  Growth</v>
      </c>
    </row>
    <row r="5407" spans="13:13">
      <c r="M5407" t="str">
        <f>'Nav2'!A5387</f>
        <v>Taurus Banking &amp; Financial Services Fund - Dividend Option</v>
      </c>
    </row>
    <row r="5408" spans="13:13">
      <c r="M5408" t="str">
        <f>'Nav2'!A5388</f>
        <v>Taurus Banking &amp; Financial Services Fund - Growth Option</v>
      </c>
    </row>
    <row r="5409" spans="13:13">
      <c r="M5409" t="str">
        <f>'Nav2'!A5389</f>
        <v>Taurus Banking &amp; Financial Services Fund-Direct Plan-Dividend Option</v>
      </c>
    </row>
    <row r="5410" spans="13:13">
      <c r="M5410" t="str">
        <f>'Nav2'!A5390</f>
        <v>Taurus Banking &amp; Financial Services Fund-Direct Plan-Growth Option</v>
      </c>
    </row>
    <row r="5411" spans="13:13">
      <c r="M5411" t="str">
        <f>'Nav2'!A5391</f>
        <v>Taurus Bonanza Fund-Direct Plan-Dividend Option</v>
      </c>
    </row>
    <row r="5412" spans="13:13">
      <c r="M5412" t="str">
        <f>'Nav2'!A5392</f>
        <v>Taurus Bonanza Fund-Direct Plan-Growth Option</v>
      </c>
    </row>
    <row r="5413" spans="13:13">
      <c r="M5413" t="str">
        <f>'Nav2'!A5393</f>
        <v>Taurus Bonanza Fund-Dividend Option</v>
      </c>
    </row>
    <row r="5414" spans="13:13">
      <c r="M5414" t="str">
        <f>'Nav2'!A5394</f>
        <v>Taurus Bonanza Fund-Growth Option</v>
      </c>
    </row>
    <row r="5415" spans="13:13">
      <c r="M5415" t="str">
        <f>'Nav2'!A5395</f>
        <v>Taurus Discovery Fund - Divided Option</v>
      </c>
    </row>
    <row r="5416" spans="13:13">
      <c r="M5416" t="str">
        <f>'Nav2'!A5396</f>
        <v>Taurus Discovery Fund - Growth Option</v>
      </c>
    </row>
    <row r="5417" spans="13:13">
      <c r="M5417" t="str">
        <f>'Nav2'!A5397</f>
        <v>Taurus Discovery Fund-Direct Plan-Dividend Option</v>
      </c>
    </row>
    <row r="5418" spans="13:13">
      <c r="M5418" t="str">
        <f>'Nav2'!A5398</f>
        <v>Taurus Discovery Fund-Direct Plan-Growth Option</v>
      </c>
    </row>
    <row r="5419" spans="13:13">
      <c r="M5419" t="str">
        <f>'Nav2'!A5399</f>
        <v>Taurus Dynamic Income Fund - Dividend Option</v>
      </c>
    </row>
    <row r="5420" spans="13:13">
      <c r="M5420" t="str">
        <f>'Nav2'!A5400</f>
        <v>Taurus Dynamic Income Fund - Growth Option</v>
      </c>
    </row>
    <row r="5421" spans="13:13">
      <c r="M5421" t="str">
        <f>'Nav2'!A5401</f>
        <v>Taurus Dynamic Income Fund-Direct Plan-Dividend Option</v>
      </c>
    </row>
    <row r="5422" spans="13:13">
      <c r="M5422" t="str">
        <f>'Nav2'!A5402</f>
        <v>Taurus Dynamic Income Fund-Direct Plan-Growth Option</v>
      </c>
    </row>
    <row r="5423" spans="13:13">
      <c r="M5423" t="str">
        <f>'Nav2'!A5403</f>
        <v>Taurus Ethical Fund - Bonus Option</v>
      </c>
    </row>
    <row r="5424" spans="13:13">
      <c r="M5424" t="str">
        <f>'Nav2'!A5404</f>
        <v>Taurus Ethical Fund - Dividend Option</v>
      </c>
    </row>
    <row r="5425" spans="13:13">
      <c r="M5425" t="str">
        <f>'Nav2'!A5405</f>
        <v>Taurus Ethical Fund - Growth Option</v>
      </c>
    </row>
    <row r="5426" spans="13:13">
      <c r="M5426" t="str">
        <f>'Nav2'!A5406</f>
        <v>Taurus Ethical Fund-Direct Plan-Bonus Option</v>
      </c>
    </row>
    <row r="5427" spans="13:13">
      <c r="M5427" t="str">
        <f>'Nav2'!A5407</f>
        <v>Taurus Ethical Fund-Direct Plan-Dividend Option</v>
      </c>
    </row>
    <row r="5428" spans="13:13">
      <c r="M5428" t="str">
        <f>'Nav2'!A5408</f>
        <v>Taurus Ethical Fund-Direct Plan-Growth Option</v>
      </c>
    </row>
    <row r="5429" spans="13:13">
      <c r="M5429" t="str">
        <f>'Nav2'!A5409</f>
        <v>Taurus Gilt Fund-Direct Plan-Dividend Option</v>
      </c>
    </row>
    <row r="5430" spans="13:13">
      <c r="M5430" t="str">
        <f>'Nav2'!A5410</f>
        <v>Taurus Gilt Fund-Direct Plan-Growth Option</v>
      </c>
    </row>
    <row r="5431" spans="13:13">
      <c r="M5431" t="str">
        <f>'Nav2'!A5411</f>
        <v>Taurus Gilt Fund-Dividend</v>
      </c>
    </row>
    <row r="5432" spans="13:13">
      <c r="M5432" t="str">
        <f>'Nav2'!A5412</f>
        <v>Taurus Gilt Fund-Growth</v>
      </c>
    </row>
    <row r="5433" spans="13:13">
      <c r="M5433" t="str">
        <f>'Nav2'!A5413</f>
        <v>Taurus Infrastructure Fund -Dividend Option</v>
      </c>
    </row>
    <row r="5434" spans="13:13">
      <c r="M5434" t="str">
        <f>'Nav2'!A5414</f>
        <v>Taurus Infrastructure Fund -Growth Option</v>
      </c>
    </row>
    <row r="5435" spans="13:13">
      <c r="M5435" t="str">
        <f>'Nav2'!A5415</f>
        <v>Taurus Infrastructure Fund-Direct Plan-Dividend Option</v>
      </c>
    </row>
    <row r="5436" spans="13:13">
      <c r="M5436" t="str">
        <f>'Nav2'!A5416</f>
        <v>Taurus Infrastructure Fund-Direct Plan-Growth Option</v>
      </c>
    </row>
    <row r="5437" spans="13:13">
      <c r="M5437" t="str">
        <f>'Nav2'!A5417</f>
        <v>Taurus Liquid Fund Insti Ddrip</v>
      </c>
    </row>
    <row r="5438" spans="13:13">
      <c r="M5438" t="str">
        <f>'Nav2'!A5418</f>
        <v>Taurus Liquid Fund Insti Growth</v>
      </c>
    </row>
    <row r="5439" spans="13:13">
      <c r="M5439" t="str">
        <f>'Nav2'!A5419</f>
        <v>Taurus Liquid Fund S I Growth Plan</v>
      </c>
    </row>
    <row r="5440" spans="13:13">
      <c r="M5440" t="str">
        <f>'Nav2'!A5420</f>
        <v>Taurus Liquid Fund S I Weekly Div</v>
      </c>
    </row>
    <row r="5441" spans="13:13">
      <c r="M5441" t="str">
        <f>'Nav2'!A5421</f>
        <v>Taurus Liquid Fund Super Insti Daily Div</v>
      </c>
    </row>
    <row r="5442" spans="13:13">
      <c r="M5442" t="str">
        <f>'Nav2'!A5422</f>
        <v>Taurus Liquid Fund-Direct Plan-Super Insti Daily Div</v>
      </c>
    </row>
    <row r="5443" spans="13:13">
      <c r="M5443" t="str">
        <f>'Nav2'!A5423</f>
        <v>Taurus Liquid Fund-Direct Plan-Super Insti Growth Option</v>
      </c>
    </row>
    <row r="5444" spans="13:13">
      <c r="M5444" t="str">
        <f>'Nav2'!A5424</f>
        <v>Taurus Liquid Fund-Direct Plan-Super Insti Weekly Div</v>
      </c>
    </row>
    <row r="5445" spans="13:13">
      <c r="M5445" t="str">
        <f>'Nav2'!A5425</f>
        <v>Taurus Liquid Fund-Dividend</v>
      </c>
    </row>
    <row r="5446" spans="13:13">
      <c r="M5446" t="str">
        <f>'Nav2'!A5426</f>
        <v>Taurus Liquid Fund-Growth</v>
      </c>
    </row>
    <row r="5447" spans="13:13">
      <c r="M5447" t="str">
        <f>'Nav2'!A5427</f>
        <v>Taurus Mip Advantage - Dividend Option</v>
      </c>
    </row>
    <row r="5448" spans="13:13">
      <c r="M5448" t="str">
        <f>'Nav2'!A5428</f>
        <v>Taurus Mip Advantage - Growth Option</v>
      </c>
    </row>
    <row r="5449" spans="13:13">
      <c r="M5449" t="str">
        <f>'Nav2'!A5429</f>
        <v>Taurus Mip Advantage-Direct Plan-Dividend Option</v>
      </c>
    </row>
    <row r="5450" spans="13:13">
      <c r="M5450" t="str">
        <f>'Nav2'!A5430</f>
        <v>Taurus Mip Advantage-Direct Plan-Growth Option</v>
      </c>
    </row>
    <row r="5451" spans="13:13">
      <c r="M5451" t="str">
        <f>'Nav2'!A5431</f>
        <v>Taurus Nifty Index Fund - Dividend Option</v>
      </c>
    </row>
    <row r="5452" spans="13:13">
      <c r="M5452" t="str">
        <f>'Nav2'!A5432</f>
        <v>Taurus Nifty Index Fund - Growth Option</v>
      </c>
    </row>
    <row r="5453" spans="13:13">
      <c r="M5453" t="str">
        <f>'Nav2'!A5433</f>
        <v>Taurus Nifty Index Fund-Direct Plan-Dividend Option</v>
      </c>
    </row>
    <row r="5454" spans="13:13">
      <c r="M5454" t="str">
        <f>'Nav2'!A5434</f>
        <v>Taurus Nifty Index Fund-Direct Plan-Growth Option</v>
      </c>
    </row>
    <row r="5455" spans="13:13">
      <c r="M5455" t="str">
        <f>'Nav2'!A5435</f>
        <v>Taurus Short Term Income Fund-Direct Plan-Dividend Option</v>
      </c>
    </row>
    <row r="5456" spans="13:13">
      <c r="M5456" t="str">
        <f>'Nav2'!A5436</f>
        <v>Taurus Short Term Income Fund-Direct Plan-Growth Option</v>
      </c>
    </row>
    <row r="5457" spans="13:13">
      <c r="M5457" t="str">
        <f>'Nav2'!A5437</f>
        <v>Taurus Short Term Income Fund-Dividend Option</v>
      </c>
    </row>
    <row r="5458" spans="13:13">
      <c r="M5458" t="str">
        <f>'Nav2'!A5438</f>
        <v>Taurus Short Term Income Fund-Growth Option</v>
      </c>
    </row>
    <row r="5459" spans="13:13">
      <c r="M5459" t="str">
        <f>'Nav2'!A5439</f>
        <v>Taurus Starshare Dividend Option</v>
      </c>
    </row>
    <row r="5460" spans="13:13">
      <c r="M5460" t="str">
        <f>'Nav2'!A5440</f>
        <v>Taurus Starshare Growth Option</v>
      </c>
    </row>
    <row r="5461" spans="13:13">
      <c r="M5461" t="str">
        <f>'Nav2'!A5441</f>
        <v>Taurus Starshare-Direct Plan-Growth Option</v>
      </c>
    </row>
    <row r="5462" spans="13:13">
      <c r="M5462" t="str">
        <f>'Nav2'!A5442</f>
        <v>Taurus Tax Shield-Direct Plan-Dividend Option</v>
      </c>
    </row>
    <row r="5463" spans="13:13">
      <c r="M5463" t="str">
        <f>'Nav2'!A5443</f>
        <v>Taurus Tax Shield-Direct Plan-Growth Option</v>
      </c>
    </row>
    <row r="5464" spans="13:13">
      <c r="M5464" t="str">
        <f>'Nav2'!A5444</f>
        <v>Taurus Tax Shield-Dividend Option</v>
      </c>
    </row>
    <row r="5465" spans="13:13">
      <c r="M5465" t="str">
        <f>'Nav2'!A5445</f>
        <v>Taurus Tax Shield-Growth Option</v>
      </c>
    </row>
    <row r="5466" spans="13:13">
      <c r="M5466" t="str">
        <f>'Nav2'!A5446</f>
        <v>Taurus Ultra Short Term Bond  Fund - Retail Weekly Div</v>
      </c>
    </row>
    <row r="5467" spans="13:13">
      <c r="M5467" t="str">
        <f>'Nav2'!A5447</f>
        <v>Taurus Ultra Short Term Bond Fund - Institutional Daily Div</v>
      </c>
    </row>
    <row r="5468" spans="13:13">
      <c r="M5468" t="str">
        <f>'Nav2'!A5448</f>
        <v>Taurus Ultra Short Term Bond Fund - Institutional Growth</v>
      </c>
    </row>
    <row r="5469" spans="13:13">
      <c r="M5469" t="str">
        <f>'Nav2'!A5449</f>
        <v>Taurus Ultra Short Term Bond Fund - Institutional Weekly Div</v>
      </c>
    </row>
    <row r="5470" spans="13:13">
      <c r="M5470" t="str">
        <f>'Nav2'!A5450</f>
        <v>Taurus Ultra Short Term Bond Fund - Retails Daily Div</v>
      </c>
    </row>
    <row r="5471" spans="13:13">
      <c r="M5471" t="str">
        <f>'Nav2'!A5451</f>
        <v>Taurus Ultra Short Term Bond Fund - Rg</v>
      </c>
    </row>
    <row r="5472" spans="13:13">
      <c r="M5472" t="str">
        <f>'Nav2'!A5452</f>
        <v>Taurus Ultra Short Term Bond Fund - Si Daily Dividend</v>
      </c>
    </row>
    <row r="5473" spans="13:13">
      <c r="M5473" t="str">
        <f>'Nav2'!A5453</f>
        <v>Taurus Ultra Short Term Bond Fund - Si Growth</v>
      </c>
    </row>
    <row r="5474" spans="13:13">
      <c r="M5474" t="str">
        <f>'Nav2'!A5454</f>
        <v>Taurus Ultra Short Term Bond Fund - Si Weekly Dividend</v>
      </c>
    </row>
    <row r="5475" spans="13:13">
      <c r="M5475" t="str">
        <f>'Nav2'!A5455</f>
        <v>Taurus Ultra Short Term Bond Fund-Direct Plan-Super Inst Daily Dividend Option</v>
      </c>
    </row>
    <row r="5476" spans="13:13">
      <c r="M5476" t="str">
        <f>'Nav2'!A5456</f>
        <v>Taurus Ultra Short Term Bond Fund-Direct Plan-Super Inst Growth Option</v>
      </c>
    </row>
    <row r="5477" spans="13:13">
      <c r="M5477" t="str">
        <f>'Nav2'!A5457</f>
        <v>Taurus Ultra Short Term Bond Fund-Direct Plan-Super Inst Weekly Dividend Option</v>
      </c>
    </row>
    <row r="5478" spans="13:13">
      <c r="M5478" t="str">
        <f>'Nav2'!A5458</f>
        <v>Templeton Floating Rate Income Fund -  Super Institutional Plan - Growth</v>
      </c>
    </row>
    <row r="5479" spans="13:13">
      <c r="M5479" t="str">
        <f>'Nav2'!A5459</f>
        <v>Templeton Floating Rate Income Fund - Daily Dividend Option</v>
      </c>
    </row>
    <row r="5480" spans="13:13">
      <c r="M5480" t="str">
        <f>'Nav2'!A5460</f>
        <v>Templeton Floating Rate Income Fund - Daily Dividend Option - Direct</v>
      </c>
    </row>
    <row r="5481" spans="13:13">
      <c r="M5481" t="str">
        <f>'Nav2'!A5461</f>
        <v>Templeton Floating Rate Income Fund - Direct - Growth</v>
      </c>
    </row>
    <row r="5482" spans="13:13">
      <c r="M5482" t="str">
        <f>'Nav2'!A5462</f>
        <v>Templeton Floating Rate Income Fund - Direct - Quarterly Dividend</v>
      </c>
    </row>
    <row r="5483" spans="13:13">
      <c r="M5483" t="str">
        <f>'Nav2'!A5463</f>
        <v>Templeton Floating Rate Income Fund - Dividend Option</v>
      </c>
    </row>
    <row r="5484" spans="13:13">
      <c r="M5484" t="str">
        <f>'Nav2'!A5464</f>
        <v>Templeton Floating Rate Income Fund - Growth Option</v>
      </c>
    </row>
    <row r="5485" spans="13:13">
      <c r="M5485" t="str">
        <f>'Nav2'!A5465</f>
        <v>Templeton Floating Rate Income Fund - Institutional Option - Dividend</v>
      </c>
    </row>
    <row r="5486" spans="13:13">
      <c r="M5486" t="str">
        <f>'Nav2'!A5466</f>
        <v>Templeton Floating Rate Income Fund - Institutional Option - Growth</v>
      </c>
    </row>
    <row r="5487" spans="13:13">
      <c r="M5487" t="str">
        <f>'Nav2'!A5467</f>
        <v>Templeton Floating Rate Income Fund - Super Institutional Plan - Daily Dividend</v>
      </c>
    </row>
    <row r="5488" spans="13:13">
      <c r="M5488" t="str">
        <f>'Nav2'!A5468</f>
        <v>Templeton Floating Rate Income Fund-Short Term Plan-Dividend Option</v>
      </c>
    </row>
    <row r="5489" spans="13:13">
      <c r="M5489" t="str">
        <f>'Nav2'!A5469</f>
        <v>Templeton Floating Rate Income Fund-Short Term Plan-Growth Option</v>
      </c>
    </row>
    <row r="5490" spans="13:13">
      <c r="M5490" t="str">
        <f>'Nav2'!A5470</f>
        <v>Templeton Floating Rate Income Fund-Short Term Plan-Institutional Option - Dividend</v>
      </c>
    </row>
    <row r="5491" spans="13:13">
      <c r="M5491" t="str">
        <f>'Nav2'!A5471</f>
        <v>Templeton Floating Rate Income Fund-Short Term Plan-Institutional Option - Growth</v>
      </c>
    </row>
    <row r="5492" spans="13:13">
      <c r="M5492" t="str">
        <f>'Nav2'!A5472</f>
        <v>Templeton India  Pension Plan - Direct - Dividend</v>
      </c>
    </row>
    <row r="5493" spans="13:13">
      <c r="M5493" t="str">
        <f>'Nav2'!A5473</f>
        <v>Templeton India  Pension Plan - Direct - Growth</v>
      </c>
    </row>
    <row r="5494" spans="13:13">
      <c r="M5494" t="str">
        <f>'Nav2'!A5474</f>
        <v>Templeton India Cash Management Account - Direct - Dividend</v>
      </c>
    </row>
    <row r="5495" spans="13:13">
      <c r="M5495" t="str">
        <f>'Nav2'!A5475</f>
        <v>Templeton India Cash Management Account - Direct - Growth</v>
      </c>
    </row>
    <row r="5496" spans="13:13">
      <c r="M5496" t="str">
        <f>'Nav2'!A5476</f>
        <v>Templeton India Cash Management Account-Dividend Plan</v>
      </c>
    </row>
    <row r="5497" spans="13:13">
      <c r="M5497" t="str">
        <f>'Nav2'!A5477</f>
        <v>Templeton India Cash Management Account-Growth Plan</v>
      </c>
    </row>
    <row r="5498" spans="13:13">
      <c r="M5498" t="str">
        <f>'Nav2'!A5478</f>
        <v>Templeton India Childrenâ€™S Asset Plan-Education Plan</v>
      </c>
    </row>
    <row r="5499" spans="13:13">
      <c r="M5499" t="str">
        <f>'Nav2'!A5479</f>
        <v>Templeton India Childrenâ€™S Asset Plan-Gift Plan - Dividend</v>
      </c>
    </row>
    <row r="5500" spans="13:13">
      <c r="M5500" t="str">
        <f>'Nav2'!A5480</f>
        <v>Templeton India Childrenâ€™S Asset Plan-Gift Plan - Growth</v>
      </c>
    </row>
    <row r="5501" spans="13:13">
      <c r="M5501" t="str">
        <f>'Nav2'!A5481</f>
        <v>Templeton India Children'S Asset Plan Education - Direct - Growth</v>
      </c>
    </row>
    <row r="5502" spans="13:13">
      <c r="M5502" t="str">
        <f>'Nav2'!A5482</f>
        <v>Templeton India Children'S Asset Plan Gift - Direct - Dividend</v>
      </c>
    </row>
    <row r="5503" spans="13:13">
      <c r="M5503" t="str">
        <f>'Nav2'!A5483</f>
        <v>Templeton India Children'S Asset Plan Gift - Direct - Growth</v>
      </c>
    </row>
    <row r="5504" spans="13:13">
      <c r="M5504" t="str">
        <f>'Nav2'!A5484</f>
        <v>Templeton India Corporate Bond Opportunities Fund - Direct - Dividend</v>
      </c>
    </row>
    <row r="5505" spans="13:13">
      <c r="M5505" t="str">
        <f>'Nav2'!A5485</f>
        <v>Templeton India Corporate Bond Opportunities Fund - Direct - Growth</v>
      </c>
    </row>
    <row r="5506" spans="13:13">
      <c r="M5506" t="str">
        <f>'Nav2'!A5486</f>
        <v>Templeton India Corporate Bond Opportunities Fund - Dividend</v>
      </c>
    </row>
    <row r="5507" spans="13:13">
      <c r="M5507" t="str">
        <f>'Nav2'!A5487</f>
        <v>Templeton India Corporate Bond Opportunities Fund - Growth</v>
      </c>
    </row>
    <row r="5508" spans="13:13">
      <c r="M5508" t="str">
        <f>'Nav2'!A5488</f>
        <v>Templeton India Equity Income Fund - Direct - Dividend</v>
      </c>
    </row>
    <row r="5509" spans="13:13">
      <c r="M5509" t="str">
        <f>'Nav2'!A5489</f>
        <v>Templeton India Equity Income Fund - Direct - Growth</v>
      </c>
    </row>
    <row r="5510" spans="13:13">
      <c r="M5510" t="str">
        <f>'Nav2'!A5490</f>
        <v>Templeton India Equity Income Fund-Dividend Plan</v>
      </c>
    </row>
    <row r="5511" spans="13:13">
      <c r="M5511" t="str">
        <f>'Nav2'!A5491</f>
        <v>Templeton India Equity Income Fund-Growth Plan</v>
      </c>
    </row>
    <row r="5512" spans="13:13">
      <c r="M5512" t="str">
        <f>'Nav2'!A5492</f>
        <v>Templeton India Government Securities Fund - Composite Plan - Direct - Growth</v>
      </c>
    </row>
    <row r="5513" spans="13:13">
      <c r="M5513" t="str">
        <f>'Nav2'!A5493</f>
        <v>Templeton India Government Securities Fund - Composite Plan - Direct - Quarterly Dividend</v>
      </c>
    </row>
    <row r="5514" spans="13:13">
      <c r="M5514" t="str">
        <f>'Nav2'!A5494</f>
        <v>Templeton India Government Securities Fund - Long Term Plan - Direct - Bonus</v>
      </c>
    </row>
    <row r="5515" spans="13:13">
      <c r="M5515" t="str">
        <f>'Nav2'!A5495</f>
        <v>Templeton India Government Securities Fund - Long Term Plan - Direct - Growth</v>
      </c>
    </row>
    <row r="5516" spans="13:13">
      <c r="M5516" t="str">
        <f>'Nav2'!A5496</f>
        <v>Templeton India Government Securities Fund - Long Term Plan - Direct - Quarterly Dividend</v>
      </c>
    </row>
    <row r="5517" spans="13:13">
      <c r="M5517" t="str">
        <f>'Nav2'!A5497</f>
        <v>Templeton India Government Securities Fund Pf Plan - Direct - Dividend</v>
      </c>
    </row>
    <row r="5518" spans="13:13">
      <c r="M5518" t="str">
        <f>'Nav2'!A5498</f>
        <v>Templeton India Government Securities Fund Pf Plan - Direct - Growth</v>
      </c>
    </row>
    <row r="5519" spans="13:13">
      <c r="M5519" t="str">
        <f>'Nav2'!A5499</f>
        <v>Templeton India Government Securities Fund Treasury Plan - Direct - Growth</v>
      </c>
    </row>
    <row r="5520" spans="13:13">
      <c r="M5520" t="str">
        <f>'Nav2'!A5500</f>
        <v>Templeton India Government Securities Fund Treasury Plan - Direct - Quarterly Dividend</v>
      </c>
    </row>
    <row r="5521" spans="13:13">
      <c r="M5521" t="str">
        <f>'Nav2'!A5501</f>
        <v>Templeton India Govt.Sec. Fund-Composite Plan - Dividend</v>
      </c>
    </row>
    <row r="5522" spans="13:13">
      <c r="M5522" t="str">
        <f>'Nav2'!A5502</f>
        <v>Templeton India Govt.Sec. Fund-Composite Plan - Growth</v>
      </c>
    </row>
    <row r="5523" spans="13:13">
      <c r="M5523" t="str">
        <f>'Nav2'!A5503</f>
        <v>Templeton India Govt.Sec. Fund-Long Term Plan - Bonus</v>
      </c>
    </row>
    <row r="5524" spans="13:13">
      <c r="M5524" t="str">
        <f>'Nav2'!A5504</f>
        <v>Templeton India Govt.Sec. Fund-Long Term Plan - Dividend</v>
      </c>
    </row>
    <row r="5525" spans="13:13">
      <c r="M5525" t="str">
        <f>'Nav2'!A5505</f>
        <v>Templeton India Govt.Sec. Fund-Long Term Plan - Growth</v>
      </c>
    </row>
    <row r="5526" spans="13:13">
      <c r="M5526" t="str">
        <f>'Nav2'!A5506</f>
        <v>Templeton India Govt.Sec. Fund-Pf Plan - Dividend</v>
      </c>
    </row>
    <row r="5527" spans="13:13">
      <c r="M5527" t="str">
        <f>'Nav2'!A5507</f>
        <v>Templeton India Govt.Sec. Fund-Pf Plan - Growth</v>
      </c>
    </row>
    <row r="5528" spans="13:13">
      <c r="M5528" t="str">
        <f>'Nav2'!A5508</f>
        <v>Templeton India Govt.Sec. Fund-Treasury Plan(Dividend Option)</v>
      </c>
    </row>
    <row r="5529" spans="13:13">
      <c r="M5529" t="str">
        <f>'Nav2'!A5509</f>
        <v>Templeton India Govt.Sec. Fund-Treasury Plan(Growth Option)</v>
      </c>
    </row>
    <row r="5530" spans="13:13">
      <c r="M5530" t="str">
        <f>'Nav2'!A5510</f>
        <v>Templeton India Growth Fund - Direct - Growth</v>
      </c>
    </row>
    <row r="5531" spans="13:13">
      <c r="M5531" t="str">
        <f>'Nav2'!A5511</f>
        <v>Templeton India Growth Fund-Direct - Dividend</v>
      </c>
    </row>
    <row r="5532" spans="13:13">
      <c r="M5532" t="str">
        <f>'Nav2'!A5512</f>
        <v>Templeton India Growth Fund-Dividend Plan</v>
      </c>
    </row>
    <row r="5533" spans="13:13">
      <c r="M5533" t="str">
        <f>'Nav2'!A5513</f>
        <v>Templeton India Growth Fund-Growth Plan</v>
      </c>
    </row>
    <row r="5534" spans="13:13">
      <c r="M5534" t="str">
        <f>'Nav2'!A5514</f>
        <v>Templeton India Income Builder Account - Direct - Annual Dividend</v>
      </c>
    </row>
    <row r="5535" spans="13:13">
      <c r="M5535" t="str">
        <f>'Nav2'!A5515</f>
        <v>Templeton India Income Builder Account - Direct - Bonus</v>
      </c>
    </row>
    <row r="5536" spans="13:13">
      <c r="M5536" t="str">
        <f>'Nav2'!A5516</f>
        <v>Templeton India Income Builder Account - Direct - Growth</v>
      </c>
    </row>
    <row r="5537" spans="13:13">
      <c r="M5537" t="str">
        <f>'Nav2'!A5517</f>
        <v>Templeton India Income Builder Account - Direct - Half Yearly Dividend</v>
      </c>
    </row>
    <row r="5538" spans="13:13">
      <c r="M5538" t="str">
        <f>'Nav2'!A5518</f>
        <v>Templeton India Income Builder Account - Direct - Monthly Dividend</v>
      </c>
    </row>
    <row r="5539" spans="13:13">
      <c r="M5539" t="str">
        <f>'Nav2'!A5519</f>
        <v>Templeton India Income Builder Account - Direct - Quarterly Dividend</v>
      </c>
    </row>
    <row r="5540" spans="13:13">
      <c r="M5540" t="str">
        <f>'Nav2'!A5520</f>
        <v>Templeton India Income Builder Account-Dividend</v>
      </c>
    </row>
    <row r="5541" spans="13:13">
      <c r="M5541" t="str">
        <f>'Nav2'!A5521</f>
        <v>Templeton India Income Builder Account-Growth</v>
      </c>
    </row>
    <row r="5542" spans="13:13">
      <c r="M5542" t="str">
        <f>'Nav2'!A5522</f>
        <v>Templeton India Income Builder Account-Half Yearly</v>
      </c>
    </row>
    <row r="5543" spans="13:13">
      <c r="M5543" t="str">
        <f>'Nav2'!A5523</f>
        <v>Templeton India Income Builder Account-Monthly</v>
      </c>
    </row>
    <row r="5544" spans="13:13">
      <c r="M5544" t="str">
        <f>'Nav2'!A5524</f>
        <v>Templeton India Income Builder Account-Monthly Bonus</v>
      </c>
    </row>
    <row r="5545" spans="13:13">
      <c r="M5545" t="str">
        <f>'Nav2'!A5525</f>
        <v>Templeton India Income Builder Account-Quarterly</v>
      </c>
    </row>
    <row r="5546" spans="13:13">
      <c r="M5546" t="str">
        <f>'Nav2'!A5526</f>
        <v>Templeton India Income Fund - Direct - Dividend</v>
      </c>
    </row>
    <row r="5547" spans="13:13">
      <c r="M5547" t="str">
        <f>'Nav2'!A5527</f>
        <v>Templeton India Income Fund - Direct - Growth</v>
      </c>
    </row>
    <row r="5548" spans="13:13">
      <c r="M5548" t="str">
        <f>'Nav2'!A5528</f>
        <v>Templeton India Income Fund-Dividend</v>
      </c>
    </row>
    <row r="5549" spans="13:13">
      <c r="M5549" t="str">
        <f>'Nav2'!A5529</f>
        <v>Templeton India Income Fund-Growth</v>
      </c>
    </row>
    <row r="5550" spans="13:13">
      <c r="M5550" t="str">
        <f>'Nav2'!A5530</f>
        <v>Templeton India Income Opportunities Fund - Direct - Dividend</v>
      </c>
    </row>
    <row r="5551" spans="13:13">
      <c r="M5551" t="str">
        <f>'Nav2'!A5531</f>
        <v>Templeton India Income Opportunities Fund - Direct - Growth</v>
      </c>
    </row>
    <row r="5552" spans="13:13">
      <c r="M5552" t="str">
        <f>'Nav2'!A5532</f>
        <v>Templeton India Income Opportunities Fund - Dividend</v>
      </c>
    </row>
    <row r="5553" spans="13:13">
      <c r="M5553" t="str">
        <f>'Nav2'!A5533</f>
        <v>Templeton India Income Opportunities Fund - Growth</v>
      </c>
    </row>
    <row r="5554" spans="13:13">
      <c r="M5554" t="str">
        <f>'Nav2'!A5534</f>
        <v>Templeton India Low Duration Fund - Direct - Growth</v>
      </c>
    </row>
    <row r="5555" spans="13:13">
      <c r="M5555" t="str">
        <f>'Nav2'!A5535</f>
        <v>Templeton India Low Duration Fund - Direct - Monthly Dividend</v>
      </c>
    </row>
    <row r="5556" spans="13:13">
      <c r="M5556" t="str">
        <f>'Nav2'!A5536</f>
        <v>Templeton India Low Duration Fund - Direct - Quarterly Dividend</v>
      </c>
    </row>
    <row r="5557" spans="13:13">
      <c r="M5557" t="str">
        <f>'Nav2'!A5537</f>
        <v>Templeton India Low Duration Fund - Growth Plan</v>
      </c>
    </row>
    <row r="5558" spans="13:13">
      <c r="M5558" t="str">
        <f>'Nav2'!A5538</f>
        <v>Templeton India Low Duration Fund -Monthly Dividend</v>
      </c>
    </row>
    <row r="5559" spans="13:13">
      <c r="M5559" t="str">
        <f>'Nav2'!A5539</f>
        <v>Templeton India Low Duration Fund-Quarterly Dividend</v>
      </c>
    </row>
    <row r="5560" spans="13:13">
      <c r="M5560" t="str">
        <f>'Nav2'!A5540</f>
        <v>Templeton India Pension Plan-Dividend</v>
      </c>
    </row>
    <row r="5561" spans="13:13">
      <c r="M5561" t="str">
        <f>'Nav2'!A5541</f>
        <v>Templeton India Pension Plan-Growth</v>
      </c>
    </row>
    <row r="5562" spans="13:13">
      <c r="M5562" t="str">
        <f>'Nav2'!A5542</f>
        <v>Templeton India Short Term Income Plan - Direct - Growth</v>
      </c>
    </row>
    <row r="5563" spans="13:13">
      <c r="M5563" t="str">
        <f>'Nav2'!A5543</f>
        <v>Templeton India Short Term Income Plan - Direct - Quarterly Dividend</v>
      </c>
    </row>
    <row r="5564" spans="13:13">
      <c r="M5564" t="str">
        <f>'Nav2'!A5544</f>
        <v>Templeton India Short Term Income Retail  Plan - Direct - Monthly Dividend</v>
      </c>
    </row>
    <row r="5565" spans="13:13">
      <c r="M5565" t="str">
        <f>'Nav2'!A5545</f>
        <v>Templeton India Short Term Income Retail  Plan - Direct - Weekly Dividend</v>
      </c>
    </row>
    <row r="5566" spans="13:13">
      <c r="M5566" t="str">
        <f>'Nav2'!A5546</f>
        <v>Templeton India Short-Term Income Plan-Growth</v>
      </c>
    </row>
    <row r="5567" spans="13:13">
      <c r="M5567" t="str">
        <f>'Nav2'!A5547</f>
        <v>Templeton India Short-Term Income Plan-Institutional Plan - Growth</v>
      </c>
    </row>
    <row r="5568" spans="13:13">
      <c r="M5568" t="str">
        <f>'Nav2'!A5548</f>
        <v>Templeton India Short-Term Income Plan-Institutional Plan - Monthly Dividend</v>
      </c>
    </row>
    <row r="5569" spans="13:13">
      <c r="M5569" t="str">
        <f>'Nav2'!A5549</f>
        <v>Templeton India Short-Term Income Plan-Institutional Plan - Weekly Dividend</v>
      </c>
    </row>
    <row r="5570" spans="13:13">
      <c r="M5570" t="str">
        <f>'Nav2'!A5550</f>
        <v>Templeton India Short-Term Income Plan-Monthly Dividend</v>
      </c>
    </row>
    <row r="5571" spans="13:13">
      <c r="M5571" t="str">
        <f>'Nav2'!A5551</f>
        <v>Templeton India Short-Term Income Plan-Quarterly Dividend</v>
      </c>
    </row>
    <row r="5572" spans="13:13">
      <c r="M5572" t="str">
        <f>'Nav2'!A5552</f>
        <v>Templeton India Short-Term Income Plan-Weekly Bonus</v>
      </c>
    </row>
    <row r="5573" spans="13:13">
      <c r="M5573" t="str">
        <f>'Nav2'!A5553</f>
        <v>Templeton India Short-Term Income Plan-Weekly Dividend</v>
      </c>
    </row>
    <row r="5574" spans="13:13">
      <c r="M5574" t="str">
        <f>'Nav2'!A5554</f>
        <v>Templeton India Treasury Management - Institution-Daily</v>
      </c>
    </row>
    <row r="5575" spans="13:13">
      <c r="M5575" t="str">
        <f>'Nav2'!A5555</f>
        <v>Templeton India Treasury Management - Institution-Growth</v>
      </c>
    </row>
    <row r="5576" spans="13:13">
      <c r="M5576" t="str">
        <f>'Nav2'!A5556</f>
        <v>Templeton India Treasury Management - Institution-Weekly</v>
      </c>
    </row>
    <row r="5577" spans="13:13">
      <c r="M5577" t="str">
        <f>'Nav2'!A5557</f>
        <v>Templeton India Treasury Management Account - Direct - Daily Dividend</v>
      </c>
    </row>
    <row r="5578" spans="13:13">
      <c r="M5578" t="str">
        <f>'Nav2'!A5558</f>
        <v>Templeton India Treasury Management Account - Direct - Growth</v>
      </c>
    </row>
    <row r="5579" spans="13:13">
      <c r="M5579" t="str">
        <f>'Nav2'!A5559</f>
        <v>Templeton India Treasury Management Account - Direct - Weekly Dividend</v>
      </c>
    </row>
    <row r="5580" spans="13:13">
      <c r="M5580" t="str">
        <f>'Nav2'!A5560</f>
        <v>Templeton India Treasury Management Account-Regular Plan - Daily Dividend</v>
      </c>
    </row>
    <row r="5581" spans="13:13">
      <c r="M5581" t="str">
        <f>'Nav2'!A5561</f>
        <v>Templeton India Treasury Management Account-Regular Plan - Growth</v>
      </c>
    </row>
    <row r="5582" spans="13:13">
      <c r="M5582" t="str">
        <f>'Nav2'!A5562</f>
        <v>Templeton India Treasury Management Account-Regular Plan - Weekly Dividend</v>
      </c>
    </row>
    <row r="5583" spans="13:13">
      <c r="M5583" t="str">
        <f>'Nav2'!A5563</f>
        <v>Templeton India Treasury Management Account-Super Institutional Plan - Daily Dividend</v>
      </c>
    </row>
    <row r="5584" spans="13:13">
      <c r="M5584" t="str">
        <f>'Nav2'!A5564</f>
        <v>Templeton India Treasury Management Account-Super Institutional Plan - Growth</v>
      </c>
    </row>
    <row r="5585" spans="13:13">
      <c r="M5585" t="str">
        <f>'Nav2'!A5565</f>
        <v>Templeton India Treasury Management Account-Super Institutional Plan - Weekly Dividend</v>
      </c>
    </row>
    <row r="5586" spans="13:13">
      <c r="M5586" t="str">
        <f>'Nav2'!A5566</f>
        <v>Templeton India Ultra Short Bond Fund - Direct - Daily Dividend</v>
      </c>
    </row>
    <row r="5587" spans="13:13">
      <c r="M5587" t="str">
        <f>'Nav2'!A5567</f>
        <v>Templeton India Ultra Short Bond Fund - Direct - Growth</v>
      </c>
    </row>
    <row r="5588" spans="13:13">
      <c r="M5588" t="str">
        <f>'Nav2'!A5568</f>
        <v>Templeton India Ultra Short Bond Fund - Direct - Weekly Dividend</v>
      </c>
    </row>
    <row r="5589" spans="13:13">
      <c r="M5589" t="str">
        <f>'Nav2'!A5569</f>
        <v>Templeton India Ultra-Short Bond Fund - Institutional - Dividend</v>
      </c>
    </row>
    <row r="5590" spans="13:13">
      <c r="M5590" t="str">
        <f>'Nav2'!A5570</f>
        <v>Templeton India Ultra-Short Bond Fund - Institutional - Growth</v>
      </c>
    </row>
    <row r="5591" spans="13:13">
      <c r="M5591" t="str">
        <f>'Nav2'!A5571</f>
        <v>Templeton India Ultra-Short Bond Fund - Institutional - Weekly Dividend</v>
      </c>
    </row>
    <row r="5592" spans="13:13">
      <c r="M5592" t="str">
        <f>'Nav2'!A5572</f>
        <v>Templeton India Ultra-Short Bond Fund - Retail - Dividend</v>
      </c>
    </row>
    <row r="5593" spans="13:13">
      <c r="M5593" t="str">
        <f>'Nav2'!A5573</f>
        <v>Templeton India Ultra-Short Bond Fund - Retail - Growth</v>
      </c>
    </row>
    <row r="5594" spans="13:13">
      <c r="M5594" t="str">
        <f>'Nav2'!A5574</f>
        <v>Templeton India Ultra-Short Bond Fund - Retail - Weekly Dividend</v>
      </c>
    </row>
    <row r="5595" spans="13:13">
      <c r="M5595" t="str">
        <f>'Nav2'!A5575</f>
        <v>Templeton India Ultra-Short Bond Fund - Super Institutional - Dividend</v>
      </c>
    </row>
    <row r="5596" spans="13:13">
      <c r="M5596" t="str">
        <f>'Nav2'!A5576</f>
        <v>Templeton India Ultra-Short Bond Fund - Super Institutional - Growth</v>
      </c>
    </row>
    <row r="5597" spans="13:13">
      <c r="M5597" t="str">
        <f>'Nav2'!A5577</f>
        <v>Templeton India Ultra-Short Bond Fund - Super Institutional - Weekly Dividend</v>
      </c>
    </row>
    <row r="5598" spans="13:13">
      <c r="M5598" t="str">
        <f>'Nav2'!A5578</f>
        <v>Templeton Monthly Income Plan-Growth</v>
      </c>
    </row>
    <row r="5599" spans="13:13">
      <c r="M5599" t="str">
        <f>'Nav2'!A5579</f>
        <v>Templeton Monthly Income Plan-Half Yearly Dividend</v>
      </c>
    </row>
    <row r="5600" spans="13:13">
      <c r="M5600" t="str">
        <f>'Nav2'!A5580</f>
        <v>Ti - Master Plus Unit Scheme-Income Option - Direct</v>
      </c>
    </row>
    <row r="5601" spans="13:13">
      <c r="M5601" t="str">
        <f>'Nav2'!A5581</f>
        <v>Ti - Wealth Builder Fund - Series Ii - Dividend Option-Direct</v>
      </c>
    </row>
    <row r="5602" spans="13:13">
      <c r="M5602" t="str">
        <f>'Nav2'!A5582</f>
        <v>Union Kbc Asset Allocation Fund - Conservative Plan - Direct Plan - Dividend Option</v>
      </c>
    </row>
    <row r="5603" spans="13:13">
      <c r="M5603" t="str">
        <f>'Nav2'!A5583</f>
        <v>Union Kbc Asset Allocation Fund - Conservative Plan - Direct Plan - Growth Option</v>
      </c>
    </row>
    <row r="5604" spans="13:13">
      <c r="M5604" t="str">
        <f>'Nav2'!A5584</f>
        <v>Union Kbc Asset Allocation Fund - Moderate Plan - Direct Plan - Dividend Option</v>
      </c>
    </row>
    <row r="5605" spans="13:13">
      <c r="M5605" t="str">
        <f>'Nav2'!A5585</f>
        <v>Union Kbc Asset Allocation Fund - Moderate Plan - Direct Plan - Growth Option</v>
      </c>
    </row>
    <row r="5606" spans="13:13">
      <c r="M5606" t="str">
        <f>'Nav2'!A5586</f>
        <v>Union Kbc Asset Allocation Fund Â€“ Conservative Plan Â€“ Dividend Option</v>
      </c>
    </row>
    <row r="5607" spans="13:13">
      <c r="M5607" t="str">
        <f>'Nav2'!A5587</f>
        <v>Union Kbc Asset Allocation Fund Â€“ Conservative Plan Â€“ Growth Option</v>
      </c>
    </row>
    <row r="5608" spans="13:13">
      <c r="M5608" t="str">
        <f>'Nav2'!A5588</f>
        <v>Union Kbc Asset Allocation Fund Â€“ Moderate Plan Â€“ Dividend Option</v>
      </c>
    </row>
    <row r="5609" spans="13:13">
      <c r="M5609" t="str">
        <f>'Nav2'!A5589</f>
        <v>Union Kbc Asset Allocation Fund Â€“ Moderate Plan Â€“ Growth Option</v>
      </c>
    </row>
    <row r="5610" spans="13:13">
      <c r="M5610" t="str">
        <f>'Nav2'!A5590</f>
        <v>Union Kbc Dynamic Bond Fund - Direct Plan - Dividend Option</v>
      </c>
    </row>
    <row r="5611" spans="13:13">
      <c r="M5611" t="str">
        <f>'Nav2'!A5591</f>
        <v>Union Kbc Dynamic Bond Fund - Direct Plan - Growth Option</v>
      </c>
    </row>
    <row r="5612" spans="13:13">
      <c r="M5612" t="str">
        <f>'Nav2'!A5592</f>
        <v>Union Kbc Dynamic Bond Fund - Dividend Option</v>
      </c>
    </row>
    <row r="5613" spans="13:13">
      <c r="M5613" t="str">
        <f>'Nav2'!A5593</f>
        <v>Union Kbc Dynamic Bond Fund - Growth Option</v>
      </c>
    </row>
    <row r="5614" spans="13:13">
      <c r="M5614" t="str">
        <f>'Nav2'!A5594</f>
        <v>Union Kbc Equity Fund - Direct Plan - Dividend Option</v>
      </c>
    </row>
    <row r="5615" spans="13:13">
      <c r="M5615" t="str">
        <f>'Nav2'!A5595</f>
        <v>Union Kbc Equity Fund - Direct Plan - Growth Option</v>
      </c>
    </row>
    <row r="5616" spans="13:13">
      <c r="M5616" t="str">
        <f>'Nav2'!A5596</f>
        <v>Union Kbc Equity Fund - Dividend Option</v>
      </c>
    </row>
    <row r="5617" spans="13:13">
      <c r="M5617" t="str">
        <f>'Nav2'!A5597</f>
        <v>Union Kbc Equity Fund - Growth Option</v>
      </c>
    </row>
    <row r="5618" spans="13:13">
      <c r="M5618" t="str">
        <f>'Nav2'!A5598</f>
        <v>Union Kbc Liquid Fund - Daily Dividend Option</v>
      </c>
    </row>
    <row r="5619" spans="13:13">
      <c r="M5619" t="str">
        <f>'Nav2'!A5599</f>
        <v>Union Kbc Liquid Fund - Direct Plan - Daily Dividend Option</v>
      </c>
    </row>
    <row r="5620" spans="13:13">
      <c r="M5620" t="str">
        <f>'Nav2'!A5600</f>
        <v>Union Kbc Liquid Fund - Direct Plan - Fortnightly Dividend Option</v>
      </c>
    </row>
    <row r="5621" spans="13:13">
      <c r="M5621" t="str">
        <f>'Nav2'!A5601</f>
        <v>Union Kbc Liquid Fund - Direct Plan - Growth Option</v>
      </c>
    </row>
    <row r="5622" spans="13:13">
      <c r="M5622" t="str">
        <f>'Nav2'!A5602</f>
        <v>Union Kbc Liquid Fund - Direct Plan - Monthly Dividend Option</v>
      </c>
    </row>
    <row r="5623" spans="13:13">
      <c r="M5623" t="str">
        <f>'Nav2'!A5603</f>
        <v>Union Kbc Liquid Fund - Direct Plan - Weekly Dividend Option</v>
      </c>
    </row>
    <row r="5624" spans="13:13">
      <c r="M5624" t="str">
        <f>'Nav2'!A5604</f>
        <v>Union Kbc Liquid Fund - Fortnightly Dividend Option</v>
      </c>
    </row>
    <row r="5625" spans="13:13">
      <c r="M5625" t="str">
        <f>'Nav2'!A5605</f>
        <v>Union Kbc Liquid Fund - Growth Option</v>
      </c>
    </row>
    <row r="5626" spans="13:13">
      <c r="M5626" t="str">
        <f>'Nav2'!A5606</f>
        <v>Union Kbc Liquid Fund - Monthly Dividend Option</v>
      </c>
    </row>
    <row r="5627" spans="13:13">
      <c r="M5627" t="str">
        <f>'Nav2'!A5607</f>
        <v>Union Kbc Liquid Fund - Weekly Dividend Option</v>
      </c>
    </row>
    <row r="5628" spans="13:13">
      <c r="M5628" t="str">
        <f>'Nav2'!A5608</f>
        <v>Union Kbc Tax Saver Scheme - Direct Plan - Dividend Option</v>
      </c>
    </row>
    <row r="5629" spans="13:13">
      <c r="M5629" t="str">
        <f>'Nav2'!A5609</f>
        <v>Union Kbc Tax Saver Scheme - Direct Plan - Growth Option</v>
      </c>
    </row>
    <row r="5630" spans="13:13">
      <c r="M5630" t="str">
        <f>'Nav2'!A5610</f>
        <v>Union Kbc Tax Saver Scheme - Dividend Option</v>
      </c>
    </row>
    <row r="5631" spans="13:13">
      <c r="M5631" t="str">
        <f>'Nav2'!A5611</f>
        <v>Union Kbc Tax Saver Scheme - Growth Option</v>
      </c>
    </row>
    <row r="5632" spans="13:13">
      <c r="M5632" t="str">
        <f>'Nav2'!A5612</f>
        <v>Union Kbc Ultra Short Term Debt Fund - Daily Dividend Option</v>
      </c>
    </row>
    <row r="5633" spans="13:13">
      <c r="M5633" t="str">
        <f>'Nav2'!A5613</f>
        <v>Union Kbc Ultra Short Term Debt Fund - Direct Plan - Daily Dividend Option</v>
      </c>
    </row>
    <row r="5634" spans="13:13">
      <c r="M5634" t="str">
        <f>'Nav2'!A5614</f>
        <v>Union Kbc Ultra Short Term Debt Fund - Direct Plan - Fortnightly Dividend Option</v>
      </c>
    </row>
    <row r="5635" spans="13:13">
      <c r="M5635" t="str">
        <f>'Nav2'!A5615</f>
        <v>Union Kbc Ultra Short Term Debt Fund - Direct Plan - Growth Option</v>
      </c>
    </row>
    <row r="5636" spans="13:13">
      <c r="M5636" t="str">
        <f>'Nav2'!A5616</f>
        <v>Union Kbc Ultra Short Term Debt Fund - Direct Plan - Monthly Dividend Option</v>
      </c>
    </row>
    <row r="5637" spans="13:13">
      <c r="M5637" t="str">
        <f>'Nav2'!A5617</f>
        <v>Union Kbc Ultra Short Term Debt Fund - Direct Plan - Weekly Dividend Option</v>
      </c>
    </row>
    <row r="5638" spans="13:13">
      <c r="M5638" t="str">
        <f>'Nav2'!A5618</f>
        <v>Union Kbc Ultra Short Term Debt Fund - Fortnightly Dividend Option</v>
      </c>
    </row>
    <row r="5639" spans="13:13">
      <c r="M5639" t="str">
        <f>'Nav2'!A5619</f>
        <v>Union Kbc Ultra Short Term Debt Fund - Growth Option</v>
      </c>
    </row>
    <row r="5640" spans="13:13">
      <c r="M5640" t="str">
        <f>'Nav2'!A5620</f>
        <v>Union Kbc Ultra Short Term Debt Fund - Monthly Dividend Option</v>
      </c>
    </row>
    <row r="5641" spans="13:13">
      <c r="M5641" t="str">
        <f>'Nav2'!A5621</f>
        <v>Union Kbc Ultra Short Term Debt Fund - Weekly Dividend Option</v>
      </c>
    </row>
    <row r="5642" spans="13:13">
      <c r="M5642" t="str">
        <f>'Nav2'!A5622</f>
        <v>Uti - Crts 81 - Dividend Option</v>
      </c>
    </row>
    <row r="5643" spans="13:13">
      <c r="M5643" t="str">
        <f>'Nav2'!A5623</f>
        <v>Uti - Crts 81 - Dividend Option- Direct</v>
      </c>
    </row>
    <row r="5644" spans="13:13">
      <c r="M5644" t="str">
        <f>'Nav2'!A5624</f>
        <v>Uti - Crts 81 - Growth Option</v>
      </c>
    </row>
    <row r="5645" spans="13:13">
      <c r="M5645" t="str">
        <f>'Nav2'!A5625</f>
        <v>Uti - Crts 81 - Growth Option- Direct</v>
      </c>
    </row>
    <row r="5646" spans="13:13">
      <c r="M5646" t="str">
        <f>'Nav2'!A5626</f>
        <v>Uti - Equity Fund-Growth Option</v>
      </c>
    </row>
    <row r="5647" spans="13:13">
      <c r="M5647" t="str">
        <f>'Nav2'!A5627</f>
        <v>Uti - Equity Fund-Growth Option - Direct</v>
      </c>
    </row>
    <row r="5648" spans="13:13">
      <c r="M5648" t="str">
        <f>'Nav2'!A5628</f>
        <v>Uti - Equity Fund-Income Option</v>
      </c>
    </row>
    <row r="5649" spans="13:13">
      <c r="M5649" t="str">
        <f>'Nav2'!A5629</f>
        <v>Uti - Equity Fund-Income Option - Direct</v>
      </c>
    </row>
    <row r="5650" spans="13:13">
      <c r="M5650" t="str">
        <f>'Nav2'!A5630</f>
        <v>Uti - Etsp-Growth Option</v>
      </c>
    </row>
    <row r="5651" spans="13:13">
      <c r="M5651" t="str">
        <f>'Nav2'!A5631</f>
        <v>Uti - Etsp-Growth Option - Direct</v>
      </c>
    </row>
    <row r="5652" spans="13:13">
      <c r="M5652" t="str">
        <f>'Nav2'!A5632</f>
        <v>Uti - Etsp-Income Option</v>
      </c>
    </row>
    <row r="5653" spans="13:13">
      <c r="M5653" t="str">
        <f>'Nav2'!A5633</f>
        <v>Uti - Etsp-Income Option- Direct</v>
      </c>
    </row>
    <row r="5654" spans="13:13">
      <c r="M5654" t="str">
        <f>'Nav2'!A5634</f>
        <v>Uti - Floating Rate Stp - Instn Growth Option</v>
      </c>
    </row>
    <row r="5655" spans="13:13">
      <c r="M5655" t="str">
        <f>'Nav2'!A5635</f>
        <v>Uti - Floating Rate Stp - Instn Plan - Periodic Dividend Option</v>
      </c>
    </row>
    <row r="5656" spans="13:13">
      <c r="M5656" t="str">
        <f>'Nav2'!A5636</f>
        <v>Uti - Floating Rate Stp -Instn Plan - Flexi Dividend Option</v>
      </c>
    </row>
    <row r="5657" spans="13:13">
      <c r="M5657" t="str">
        <f>'Nav2'!A5637</f>
        <v>Uti - Floating Rate Stp -Regular Plan (Flexi Dividend Option)</v>
      </c>
    </row>
    <row r="5658" spans="13:13">
      <c r="M5658" t="str">
        <f>'Nav2'!A5638</f>
        <v>Uti - Floating Rate Stp -Regular Plan (Flexi Dividend Option) - Direct</v>
      </c>
    </row>
    <row r="5659" spans="13:13">
      <c r="M5659" t="str">
        <f>'Nav2'!A5639</f>
        <v>Uti - Floating Rate Stp-Daily Dividend</v>
      </c>
    </row>
    <row r="5660" spans="13:13">
      <c r="M5660" t="str">
        <f>'Nav2'!A5640</f>
        <v>Uti - Floating Rate Stp-Daily Dividend-Direct</v>
      </c>
    </row>
    <row r="5661" spans="13:13">
      <c r="M5661" t="str">
        <f>'Nav2'!A5641</f>
        <v>Uti - Floating Rate Stp-Dividend</v>
      </c>
    </row>
    <row r="5662" spans="13:13">
      <c r="M5662" t="str">
        <f>'Nav2'!A5642</f>
        <v>Uti - Floating Rate Stp-Growth</v>
      </c>
    </row>
    <row r="5663" spans="13:13">
      <c r="M5663" t="str">
        <f>'Nav2'!A5643</f>
        <v>Uti - Floating Rate Stp-Growth-Direct</v>
      </c>
    </row>
    <row r="5664" spans="13:13">
      <c r="M5664" t="str">
        <f>'Nav2'!A5644</f>
        <v>Uti - Floating Rate Stp-Weekly Dividend- Direct</v>
      </c>
    </row>
    <row r="5665" spans="13:13">
      <c r="M5665" t="str">
        <f>'Nav2'!A5645</f>
        <v>Uti - Gilt Advantage-Long Term Pf-( Prescribed Appreciation Auto Redemption</v>
      </c>
    </row>
    <row r="5666" spans="13:13">
      <c r="M5666" t="str">
        <f>'Nav2'!A5646</f>
        <v>Uti - Gilt Advantage-Long Term Pf-Dividend</v>
      </c>
    </row>
    <row r="5667" spans="13:13">
      <c r="M5667" t="str">
        <f>'Nav2'!A5647</f>
        <v>Uti - Gilt Advantage-Long Term Pf-Growth</v>
      </c>
    </row>
    <row r="5668" spans="13:13">
      <c r="M5668" t="str">
        <f>'Nav2'!A5648</f>
        <v>Uti - Gilt Advantage-Long Term Pf-Prescribed Date Auto Redemption</v>
      </c>
    </row>
    <row r="5669" spans="13:13">
      <c r="M5669" t="str">
        <f>'Nav2'!A5649</f>
        <v>Uti - Gilt Advantage-Long Term-Dividend</v>
      </c>
    </row>
    <row r="5670" spans="13:13">
      <c r="M5670" t="str">
        <f>'Nav2'!A5650</f>
        <v>Uti - Gilt Advantage-Long Term-Dividend- Direct</v>
      </c>
    </row>
    <row r="5671" spans="13:13">
      <c r="M5671" t="str">
        <f>'Nav2'!A5651</f>
        <v>Uti - Gilt Advantage-Long Term-Growth</v>
      </c>
    </row>
    <row r="5672" spans="13:13">
      <c r="M5672" t="str">
        <f>'Nav2'!A5652</f>
        <v>Uti - Gilt Advantage-Long Term-Growth- Direct</v>
      </c>
    </row>
    <row r="5673" spans="13:13">
      <c r="M5673" t="str">
        <f>'Nav2'!A5653</f>
        <v>Uti - G-Sec Fund-Growth</v>
      </c>
    </row>
    <row r="5674" spans="13:13">
      <c r="M5674" t="str">
        <f>'Nav2'!A5654</f>
        <v>Uti - G-Sec Fund-Income</v>
      </c>
    </row>
    <row r="5675" spans="13:13">
      <c r="M5675" t="str">
        <f>'Nav2'!A5655</f>
        <v>Uti - G-Sec Fund-Stp Daily Div Option - Direct</v>
      </c>
    </row>
    <row r="5676" spans="13:13">
      <c r="M5676" t="str">
        <f>'Nav2'!A5656</f>
        <v>Uti - G-Sec Fund-Stp Growth</v>
      </c>
    </row>
    <row r="5677" spans="13:13">
      <c r="M5677" t="str">
        <f>'Nav2'!A5657</f>
        <v>Uti - G-Sec Fund-Stp Growth- Direct</v>
      </c>
    </row>
    <row r="5678" spans="13:13">
      <c r="M5678" t="str">
        <f>'Nav2'!A5658</f>
        <v>Uti - G-Sec Fund-Stp Periodic Div Option</v>
      </c>
    </row>
    <row r="5679" spans="13:13">
      <c r="M5679" t="str">
        <f>'Nav2'!A5659</f>
        <v>Uti - G-Sec Fund-Stp Periodic Div Option - Direct</v>
      </c>
    </row>
    <row r="5680" spans="13:13">
      <c r="M5680" t="str">
        <f>'Nav2'!A5660</f>
        <v>Uti - Index Select Fund-Growth Option</v>
      </c>
    </row>
    <row r="5681" spans="13:13">
      <c r="M5681" t="str">
        <f>'Nav2'!A5661</f>
        <v>Uti - Index Select Fund-Income Option</v>
      </c>
    </row>
    <row r="5682" spans="13:13">
      <c r="M5682" t="str">
        <f>'Nav2'!A5662</f>
        <v>Uti-  Liquid Fund-Cash Plan-Growth</v>
      </c>
    </row>
    <row r="5683" spans="13:13">
      <c r="M5683" t="str">
        <f>'Nav2'!A5663</f>
        <v>Uti-  Liquid Fund-Cash Plan-Inst - Income</v>
      </c>
    </row>
    <row r="5684" spans="13:13">
      <c r="M5684" t="str">
        <f>'Nav2'!A5664</f>
        <v>Uti-  Liquid Fund-Cash Plan-Inst Daily Dividend - Direct</v>
      </c>
    </row>
    <row r="5685" spans="13:13">
      <c r="M5685" t="str">
        <f>'Nav2'!A5665</f>
        <v>Uti-  Liquid Fund-Cash Plan-Inst Growth</v>
      </c>
    </row>
    <row r="5686" spans="13:13">
      <c r="M5686" t="str">
        <f>'Nav2'!A5666</f>
        <v>Uti-  Liquid Fund-Cash Plan-Inst Growth Direct</v>
      </c>
    </row>
    <row r="5687" spans="13:13">
      <c r="M5687" t="str">
        <f>'Nav2'!A5667</f>
        <v>Uti-  Liquid Fund-Cash Plan-Inst Mthl</v>
      </c>
    </row>
    <row r="5688" spans="13:13">
      <c r="M5688" t="str">
        <f>'Nav2'!A5668</f>
        <v>Uti-  Liquid Fund-Cash Plan-Inst Wkly</v>
      </c>
    </row>
    <row r="5689" spans="13:13">
      <c r="M5689" t="str">
        <f>'Nav2'!A5669</f>
        <v>Uti-  Liquid Fund-Cash Plan-Inst Wkly-Direct</v>
      </c>
    </row>
    <row r="5690" spans="13:13">
      <c r="M5690" t="str">
        <f>'Nav2'!A5670</f>
        <v>Uti-  Liquid Fund-Cash Plan-Mtly</v>
      </c>
    </row>
    <row r="5691" spans="13:13">
      <c r="M5691" t="str">
        <f>'Nav2'!A5671</f>
        <v>Uti-  Liquid Fund-Cash Plan-Regular Plan Periodic Dividend Option</v>
      </c>
    </row>
    <row r="5692" spans="13:13">
      <c r="M5692" t="str">
        <f>'Nav2'!A5672</f>
        <v>Uti - Master Index Fund-Growth Option</v>
      </c>
    </row>
    <row r="5693" spans="13:13">
      <c r="M5693" t="str">
        <f>'Nav2'!A5673</f>
        <v>Uti - Master Index Fund-Income Option</v>
      </c>
    </row>
    <row r="5694" spans="13:13">
      <c r="M5694" t="str">
        <f>'Nav2'!A5674</f>
        <v>Uti - Master Plus Unit Scheme-Growth Option</v>
      </c>
    </row>
    <row r="5695" spans="13:13">
      <c r="M5695" t="str">
        <f>'Nav2'!A5675</f>
        <v>Uti - Master Plus Unit Scheme-Growth Option - Direct</v>
      </c>
    </row>
    <row r="5696" spans="13:13">
      <c r="M5696" t="str">
        <f>'Nav2'!A5676</f>
        <v>Uti - Master Plus Unit Scheme-Income Option</v>
      </c>
    </row>
    <row r="5697" spans="13:13">
      <c r="M5697" t="str">
        <f>'Nav2'!A5677</f>
        <v>Uti - Master Share-Growth Option</v>
      </c>
    </row>
    <row r="5698" spans="13:13">
      <c r="M5698" t="str">
        <f>'Nav2'!A5678</f>
        <v>Uti - Master Share-Growth Option - Direct</v>
      </c>
    </row>
    <row r="5699" spans="13:13">
      <c r="M5699" t="str">
        <f>'Nav2'!A5679</f>
        <v>Uti - Master Share-Income Option</v>
      </c>
    </row>
    <row r="5700" spans="13:13">
      <c r="M5700" t="str">
        <f>'Nav2'!A5680</f>
        <v>Uti - Master Share-Income Option - Direct</v>
      </c>
    </row>
    <row r="5701" spans="13:13">
      <c r="M5701" t="str">
        <f>'Nav2'!A5681</f>
        <v>Uti - Master Value Fund-Growth Option</v>
      </c>
    </row>
    <row r="5702" spans="13:13">
      <c r="M5702" t="str">
        <f>'Nav2'!A5682</f>
        <v>Uti - Master Value Fund-Growth Option-Direct</v>
      </c>
    </row>
    <row r="5703" spans="13:13">
      <c r="M5703" t="str">
        <f>'Nav2'!A5683</f>
        <v>Uti - Master Value Fund-Income Option</v>
      </c>
    </row>
    <row r="5704" spans="13:13">
      <c r="M5704" t="str">
        <f>'Nav2'!A5684</f>
        <v>Uti - Master Value Fund-Income Option - Direct</v>
      </c>
    </row>
    <row r="5705" spans="13:13">
      <c r="M5705" t="str">
        <f>'Nav2'!A5685</f>
        <v>Uti - Mis-Advantage-Flexi Dividend</v>
      </c>
    </row>
    <row r="5706" spans="13:13">
      <c r="M5706" t="str">
        <f>'Nav2'!A5686</f>
        <v>Uti - Mis-Advantage-Flexi Dividend- Direct</v>
      </c>
    </row>
    <row r="5707" spans="13:13">
      <c r="M5707" t="str">
        <f>'Nav2'!A5687</f>
        <v>Uti - Mis-Advantage-Growth</v>
      </c>
    </row>
    <row r="5708" spans="13:13">
      <c r="M5708" t="str">
        <f>'Nav2'!A5688</f>
        <v>Uti - Mis-Advantage-Growth-Direct</v>
      </c>
    </row>
    <row r="5709" spans="13:13">
      <c r="M5709" t="str">
        <f>'Nav2'!A5689</f>
        <v>Uti - Mis-Advantage-Monthly Dividend</v>
      </c>
    </row>
    <row r="5710" spans="13:13">
      <c r="M5710" t="str">
        <f>'Nav2'!A5690</f>
        <v>Uti - Mis-Advantage-Monthly Dividend-Direct</v>
      </c>
    </row>
    <row r="5711" spans="13:13">
      <c r="M5711" t="str">
        <f>'Nav2'!A5691</f>
        <v>Uti - Mis-Advantage-Monthly Payment</v>
      </c>
    </row>
    <row r="5712" spans="13:13">
      <c r="M5712" t="str">
        <f>'Nav2'!A5692</f>
        <v>Uti - Mis-Growth</v>
      </c>
    </row>
    <row r="5713" spans="13:13">
      <c r="M5713" t="str">
        <f>'Nav2'!A5693</f>
        <v>Uti - Mis-Growth-Direct</v>
      </c>
    </row>
    <row r="5714" spans="13:13">
      <c r="M5714" t="str">
        <f>'Nav2'!A5694</f>
        <v>Uti - Mis-Income</v>
      </c>
    </row>
    <row r="5715" spans="13:13">
      <c r="M5715" t="str">
        <f>'Nav2'!A5695</f>
        <v>Uti - Mis-Income-Direct</v>
      </c>
    </row>
    <row r="5716" spans="13:13">
      <c r="M5716" t="str">
        <f>'Nav2'!A5696</f>
        <v>Uti - Mnc Fund (Ugs 10000)-Growth Option</v>
      </c>
    </row>
    <row r="5717" spans="13:13">
      <c r="M5717" t="str">
        <f>'Nav2'!A5697</f>
        <v>Uti - Mnc Fund (Ugs 10000)-Growth Option - Direct</v>
      </c>
    </row>
    <row r="5718" spans="13:13">
      <c r="M5718" t="str">
        <f>'Nav2'!A5698</f>
        <v>Uti - Mnc Fund (Ugs 10000)-Income Option</v>
      </c>
    </row>
    <row r="5719" spans="13:13">
      <c r="M5719" t="str">
        <f>'Nav2'!A5699</f>
        <v>Uti - Mnc Fund (Ugs 10000)-Income Option- Direct</v>
      </c>
    </row>
    <row r="5720" spans="13:13">
      <c r="M5720" t="str">
        <f>'Nav2'!A5700</f>
        <v>Uti - Nifty Index Fund-Growth Option</v>
      </c>
    </row>
    <row r="5721" spans="13:13">
      <c r="M5721" t="str">
        <f>'Nav2'!A5701</f>
        <v>Uti - Nifty Index Fund-Growth Option- Direct</v>
      </c>
    </row>
    <row r="5722" spans="13:13">
      <c r="M5722" t="str">
        <f>'Nav2'!A5702</f>
        <v>Uti - Nifty Index Fund-Income Option</v>
      </c>
    </row>
    <row r="5723" spans="13:13">
      <c r="M5723" t="str">
        <f>'Nav2'!A5703</f>
        <v>Uti - Nifty Index Fund-Income Option- Direct</v>
      </c>
    </row>
    <row r="5724" spans="13:13">
      <c r="M5724" t="str">
        <f>'Nav2'!A5704</f>
        <v>Uti - Retirement Benefit Pension Fund</v>
      </c>
    </row>
    <row r="5725" spans="13:13">
      <c r="M5725" t="str">
        <f>'Nav2'!A5705</f>
        <v>Uti - Retirement Benefit Pension Fund- Direct</v>
      </c>
    </row>
    <row r="5726" spans="13:13">
      <c r="M5726" t="str">
        <f>'Nav2'!A5706</f>
        <v>Uti - Short Term Income Fund - Dividend Option</v>
      </c>
    </row>
    <row r="5727" spans="13:13">
      <c r="M5727" t="str">
        <f>'Nav2'!A5707</f>
        <v>Uti - Short Term Income Fund - Growth Option</v>
      </c>
    </row>
    <row r="5728" spans="13:13">
      <c r="M5728" t="str">
        <f>'Nav2'!A5708</f>
        <v>Uti - Short Term Income Fund -Institutional Dividend Option</v>
      </c>
    </row>
    <row r="5729" spans="13:13">
      <c r="M5729" t="str">
        <f>'Nav2'!A5709</f>
        <v>Uti - Short Term Income Fund -Institutional Dividend Option - Direct</v>
      </c>
    </row>
    <row r="5730" spans="13:13">
      <c r="M5730" t="str">
        <f>'Nav2'!A5710</f>
        <v>Uti - Short Term Income Fund -Institutional Growth Option</v>
      </c>
    </row>
    <row r="5731" spans="13:13">
      <c r="M5731" t="str">
        <f>'Nav2'!A5711</f>
        <v>Uti - Short Term Income Fund -Institutional Growth Option- Direct</v>
      </c>
    </row>
    <row r="5732" spans="13:13">
      <c r="M5732" t="str">
        <f>'Nav2'!A5712</f>
        <v>Uti - Top 100 Fund- Growth Option</v>
      </c>
    </row>
    <row r="5733" spans="13:13">
      <c r="M5733" t="str">
        <f>'Nav2'!A5713</f>
        <v>Uti - Top 100 Fund- Growth Option - Direct</v>
      </c>
    </row>
    <row r="5734" spans="13:13">
      <c r="M5734" t="str">
        <f>'Nav2'!A5714</f>
        <v>Uti - Top 100 Fund-Income Option</v>
      </c>
    </row>
    <row r="5735" spans="13:13">
      <c r="M5735" t="str">
        <f>'Nav2'!A5715</f>
        <v>Uti - Top 100 Fund-Income Option - Direct</v>
      </c>
    </row>
    <row r="5736" spans="13:13">
      <c r="M5736" t="str">
        <f>'Nav2'!A5716</f>
        <v>Uti - Treasury Advantage  Fund - Institutional Monthly Dividend Option</v>
      </c>
    </row>
    <row r="5737" spans="13:13">
      <c r="M5737" t="str">
        <f>'Nav2'!A5717</f>
        <v>Uti - Treasury Advantage  Fund - Institutional Monthly Dividend Option- Direct</v>
      </c>
    </row>
    <row r="5738" spans="13:13">
      <c r="M5738" t="str">
        <f>'Nav2'!A5718</f>
        <v>Uti - Treasury Advantage Fund  - Flexi Dividend Plan</v>
      </c>
    </row>
    <row r="5739" spans="13:13">
      <c r="M5739" t="str">
        <f>'Nav2'!A5719</f>
        <v>Uti - Treasury Advantage Fund -  Instn Quarterly Dividend Option</v>
      </c>
    </row>
    <row r="5740" spans="13:13">
      <c r="M5740" t="str">
        <f>'Nav2'!A5720</f>
        <v>Uti - Treasury Advantage Fund -  Instn Quarterly Dividend Option - Direct</v>
      </c>
    </row>
    <row r="5741" spans="13:13">
      <c r="M5741" t="str">
        <f>'Nav2'!A5721</f>
        <v>Uti - Treasury Advantage Fund -  Quarterly Dividend Option</v>
      </c>
    </row>
    <row r="5742" spans="13:13">
      <c r="M5742" t="str">
        <f>'Nav2'!A5722</f>
        <v>Uti - Treasury Advantage Fund - Annaul Dividend Option</v>
      </c>
    </row>
    <row r="5743" spans="13:13">
      <c r="M5743" t="str">
        <f>'Nav2'!A5723</f>
        <v>Uti - Treasury Advantage Fund - Bonus Option</v>
      </c>
    </row>
    <row r="5744" spans="13:13">
      <c r="M5744" t="str">
        <f>'Nav2'!A5724</f>
        <v>Uti - Treasury Advantage Fund - Growth Option</v>
      </c>
    </row>
    <row r="5745" spans="13:13">
      <c r="M5745" t="str">
        <f>'Nav2'!A5725</f>
        <v>Uti - Treasury Advantage Fund - Institutional-Bonus Option</v>
      </c>
    </row>
    <row r="5746" spans="13:13">
      <c r="M5746" t="str">
        <f>'Nav2'!A5726</f>
        <v>Uti - Treasury Advantage Fund - Institutional-Daily Dividend</v>
      </c>
    </row>
    <row r="5747" spans="13:13">
      <c r="M5747" t="str">
        <f>'Nav2'!A5727</f>
        <v>Uti - Treasury Advantage Fund - Institutional-Daily Dividend - Direct</v>
      </c>
    </row>
    <row r="5748" spans="13:13">
      <c r="M5748" t="str">
        <f>'Nav2'!A5728</f>
        <v>Uti - Treasury Advantage Fund - Institutional-Growth</v>
      </c>
    </row>
    <row r="5749" spans="13:13">
      <c r="M5749" t="str">
        <f>'Nav2'!A5729</f>
        <v>Uti - Treasury Advantage Fund - Institutional-Growth- Direct</v>
      </c>
    </row>
    <row r="5750" spans="13:13">
      <c r="M5750" t="str">
        <f>'Nav2'!A5730</f>
        <v>Uti - Treasury Advantage Fund - Institutional-Weekly Dividend</v>
      </c>
    </row>
    <row r="5751" spans="13:13">
      <c r="M5751" t="str">
        <f>'Nav2'!A5731</f>
        <v>Uti - Treasury Advantage Fund - Institutional-Weekly Dividend-Direct</v>
      </c>
    </row>
    <row r="5752" spans="13:13">
      <c r="M5752" t="str">
        <f>'Nav2'!A5732</f>
        <v>Uti - Treasury Advantage Fund-  Periodic Dividend Plan</v>
      </c>
    </row>
    <row r="5753" spans="13:13">
      <c r="M5753" t="str">
        <f>'Nav2'!A5733</f>
        <v>Uti - Treasury Advantage Fund - Retail Monthly Dividend Option</v>
      </c>
    </row>
    <row r="5754" spans="13:13">
      <c r="M5754" t="str">
        <f>'Nav2'!A5734</f>
        <v>Uti - Unit Linked Insurance Plan</v>
      </c>
    </row>
    <row r="5755" spans="13:13">
      <c r="M5755" t="str">
        <f>'Nav2'!A5735</f>
        <v>Uti - Unit Linked Insurance Plan- Direct</v>
      </c>
    </row>
    <row r="5756" spans="13:13">
      <c r="M5756" t="str">
        <f>'Nav2'!A5736</f>
        <v>Uti - Variable Investment Scheme-Growth Option</v>
      </c>
    </row>
    <row r="5757" spans="13:13">
      <c r="M5757" t="str">
        <f>'Nav2'!A5737</f>
        <v>Uti - Variable Investment Scheme-Income Option</v>
      </c>
    </row>
    <row r="5758" spans="13:13">
      <c r="M5758" t="str">
        <f>'Nav2'!A5738</f>
        <v>Uti - Wealth Builder Fund - Series Ii - Dividend Option</v>
      </c>
    </row>
    <row r="5759" spans="13:13">
      <c r="M5759" t="str">
        <f>'Nav2'!A5739</f>
        <v>Uti - Wealth Builder Fund - Series Ii - Growth Option</v>
      </c>
    </row>
    <row r="5760" spans="13:13">
      <c r="M5760" t="str">
        <f>'Nav2'!A5740</f>
        <v>Uti - Wealth Builder Fund - Series Ii - Growth Option-Direct</v>
      </c>
    </row>
    <row r="5761" spans="13:13">
      <c r="M5761" t="str">
        <f>'Nav2'!A5741</f>
        <v>Uti - Wealth Builder Fund - Series Ii - Instn Dividend Option</v>
      </c>
    </row>
    <row r="5762" spans="13:13">
      <c r="M5762" t="str">
        <f>'Nav2'!A5742</f>
        <v>Uti - Wealth Builder Fund - Series Ii - Instn Growth Option</v>
      </c>
    </row>
    <row r="5763" spans="13:13">
      <c r="M5763" t="str">
        <f>'Nav2'!A5743</f>
        <v>Uti Â€“ Balanced Fund-Growth</v>
      </c>
    </row>
    <row r="5764" spans="13:13">
      <c r="M5764" t="str">
        <f>'Nav2'!A5744</f>
        <v>Uti Â€“ Balanced Fund-Growth - Direct</v>
      </c>
    </row>
    <row r="5765" spans="13:13">
      <c r="M5765" t="str">
        <f>'Nav2'!A5745</f>
        <v>Uti Â€“ Balanced Fund-Income</v>
      </c>
    </row>
    <row r="5766" spans="13:13">
      <c r="M5766" t="str">
        <f>'Nav2'!A5746</f>
        <v>Uti Â€“ Balanced Fund-Income - Direct</v>
      </c>
    </row>
    <row r="5767" spans="13:13">
      <c r="M5767" t="str">
        <f>'Nav2'!A5747</f>
        <v>Uti Banking Sector Fund-Growth Option</v>
      </c>
    </row>
    <row r="5768" spans="13:13">
      <c r="M5768" t="str">
        <f>'Nav2'!A5748</f>
        <v>Uti Banking Sector Fund-Growth Option- Direct</v>
      </c>
    </row>
    <row r="5769" spans="13:13">
      <c r="M5769" t="str">
        <f>'Nav2'!A5749</f>
        <v>Uti Banking Sector Fund-Income Option</v>
      </c>
    </row>
    <row r="5770" spans="13:13">
      <c r="M5770" t="str">
        <f>'Nav2'!A5750</f>
        <v>Uti Banking Sector Fund-Income Option-Direct</v>
      </c>
    </row>
    <row r="5771" spans="13:13">
      <c r="M5771" t="str">
        <f>'Nav2'!A5751</f>
        <v>Uti Bond Fund-Growth - Direct</v>
      </c>
    </row>
    <row r="5772" spans="13:13">
      <c r="M5772" t="str">
        <f>'Nav2'!A5752</f>
        <v>Uti Bond Fund-Growth (For Rep. After 6 Months- No Load)</v>
      </c>
    </row>
    <row r="5773" spans="13:13">
      <c r="M5773" t="str">
        <f>'Nav2'!A5753</f>
        <v>Uti Bond Fund-Income  - Direct</v>
      </c>
    </row>
    <row r="5774" spans="13:13">
      <c r="M5774" t="str">
        <f>'Nav2'!A5754</f>
        <v>Uti Bond Fund-Income (For Rep. Within 3 Months)</v>
      </c>
    </row>
    <row r="5775" spans="13:13">
      <c r="M5775" t="str">
        <f>'Nav2'!A5755</f>
        <v>Uti C C Balanced Fund</v>
      </c>
    </row>
    <row r="5776" spans="13:13">
      <c r="M5776" t="str">
        <f>'Nav2'!A5756</f>
        <v>Uti C C Balanced Fund-Direct</v>
      </c>
    </row>
    <row r="5777" spans="13:13">
      <c r="M5777" t="str">
        <f>'Nav2'!A5757</f>
        <v>Uti Ccp Advantage Fund - Growth</v>
      </c>
    </row>
    <row r="5778" spans="13:13">
      <c r="M5778" t="str">
        <f>'Nav2'!A5758</f>
        <v>Uti Ccp Advantage Fund - Growth- Direct</v>
      </c>
    </row>
    <row r="5779" spans="13:13">
      <c r="M5779" t="str">
        <f>'Nav2'!A5759</f>
        <v>Uti Ccp Advantage Fund - Income</v>
      </c>
    </row>
    <row r="5780" spans="13:13">
      <c r="M5780" t="str">
        <f>'Nav2'!A5760</f>
        <v>Uti Ccp Advantage Fund - Income- Direct</v>
      </c>
    </row>
    <row r="5781" spans="13:13">
      <c r="M5781" t="str">
        <f>'Nav2'!A5761</f>
        <v>Uti Contra Fund-Growth-Growth Option</v>
      </c>
    </row>
    <row r="5782" spans="13:13">
      <c r="M5782" t="str">
        <f>'Nav2'!A5762</f>
        <v>Uti Contra Fund-Growth-Growth Option-Direct</v>
      </c>
    </row>
    <row r="5783" spans="13:13">
      <c r="M5783" t="str">
        <f>'Nav2'!A5763</f>
        <v>Uti Contra Fund-Income-Dividend Option</v>
      </c>
    </row>
    <row r="5784" spans="13:13">
      <c r="M5784" t="str">
        <f>'Nav2'!A5764</f>
        <v>Uti Contra Fund-Income-Dividend Option-Direct</v>
      </c>
    </row>
    <row r="5785" spans="13:13">
      <c r="M5785" t="str">
        <f>'Nav2'!A5765</f>
        <v>Uti Dynamic Bond Fund Â€“ Dividend Option</v>
      </c>
    </row>
    <row r="5786" spans="13:13">
      <c r="M5786" t="str">
        <f>'Nav2'!A5766</f>
        <v>Uti Dynamic Bond Fund Â€“ Dividend Option-Direct</v>
      </c>
    </row>
    <row r="5787" spans="13:13">
      <c r="M5787" t="str">
        <f>'Nav2'!A5767</f>
        <v>Uti Dynamic Bond Fund Â€“ Growth Option</v>
      </c>
    </row>
    <row r="5788" spans="13:13">
      <c r="M5788" t="str">
        <f>'Nav2'!A5768</f>
        <v>Uti Dynamic Bond Fund Â€“ Growth Option-Direct</v>
      </c>
    </row>
    <row r="5789" spans="13:13">
      <c r="M5789" t="str">
        <f>'Nav2'!A5769</f>
        <v>Uti Energy Fund-Growth Option</v>
      </c>
    </row>
    <row r="5790" spans="13:13">
      <c r="M5790" t="str">
        <f>'Nav2'!A5770</f>
        <v>Uti Energy Fund-Growth Option-Direct</v>
      </c>
    </row>
    <row r="5791" spans="13:13">
      <c r="M5791" t="str">
        <f>'Nav2'!A5771</f>
        <v>Uti Energy Fund-Income Option</v>
      </c>
    </row>
    <row r="5792" spans="13:13">
      <c r="M5792" t="str">
        <f>'Nav2'!A5772</f>
        <v>Uti Energy Fund-Income Option-Direct</v>
      </c>
    </row>
    <row r="5793" spans="13:13">
      <c r="M5793" t="str">
        <f>'Nav2'!A5773</f>
        <v>Uti Gold Exchange Traded Fund</v>
      </c>
    </row>
    <row r="5794" spans="13:13">
      <c r="M5794" t="str">
        <f>'Nav2'!A5774</f>
        <v>Uti Income Opportunities Fund  - Dividend Option</v>
      </c>
    </row>
    <row r="5795" spans="13:13">
      <c r="M5795" t="str">
        <f>'Nav2'!A5775</f>
        <v>Uti Income Opportunities Fund  - Dividend Option-Direct</v>
      </c>
    </row>
    <row r="5796" spans="13:13">
      <c r="M5796" t="str">
        <f>'Nav2'!A5776</f>
        <v>Uti Income Opportunities Fund  - Growth Option</v>
      </c>
    </row>
    <row r="5797" spans="13:13">
      <c r="M5797" t="str">
        <f>'Nav2'!A5777</f>
        <v>Uti Income Opportunities Fund  - Growth Option-Direct</v>
      </c>
    </row>
    <row r="5798" spans="13:13">
      <c r="M5798" t="str">
        <f>'Nav2'!A5778</f>
        <v>Uti Infrastructure Fund-Growth Option</v>
      </c>
    </row>
    <row r="5799" spans="13:13">
      <c r="M5799" t="str">
        <f>'Nav2'!A5779</f>
        <v>Uti Infrastructure Fund-Growth Option- Direct</v>
      </c>
    </row>
    <row r="5800" spans="13:13">
      <c r="M5800" t="str">
        <f>'Nav2'!A5780</f>
        <v>Uti Infrastructure Fund-Income Option</v>
      </c>
    </row>
    <row r="5801" spans="13:13">
      <c r="M5801" t="str">
        <f>'Nav2'!A5781</f>
        <v>Uti Infrastructure Fund-Income Option- Direct</v>
      </c>
    </row>
    <row r="5802" spans="13:13">
      <c r="M5802" t="str">
        <f>'Nav2'!A5782</f>
        <v>Uti Leadership Equity Fund-Dividend-Dividend Option</v>
      </c>
    </row>
    <row r="5803" spans="13:13">
      <c r="M5803" t="str">
        <f>'Nav2'!A5783</f>
        <v>Uti Leadership Equity Fund-Dividend-Dividend Option-Direct</v>
      </c>
    </row>
    <row r="5804" spans="13:13">
      <c r="M5804" t="str">
        <f>'Nav2'!A5784</f>
        <v>Uti Leadership Equity Fund-Growth-Growth Option</v>
      </c>
    </row>
    <row r="5805" spans="13:13">
      <c r="M5805" t="str">
        <f>'Nav2'!A5785</f>
        <v>Uti Leadership Equity Fund-Growth-Growth Option-Direct</v>
      </c>
    </row>
    <row r="5806" spans="13:13">
      <c r="M5806" t="str">
        <f>'Nav2'!A5786</f>
        <v>Uti Mahila Unit Scheme - Dividend Option</v>
      </c>
    </row>
    <row r="5807" spans="13:13">
      <c r="M5807" t="str">
        <f>'Nav2'!A5787</f>
        <v>Uti Mahila Unit Scheme - Dividend Option- Direct</v>
      </c>
    </row>
    <row r="5808" spans="13:13">
      <c r="M5808" t="str">
        <f>'Nav2'!A5788</f>
        <v>Uti Mahila Unit Scheme - Growth Option</v>
      </c>
    </row>
    <row r="5809" spans="13:13">
      <c r="M5809" t="str">
        <f>'Nav2'!A5789</f>
        <v>Uti Mahila Unit Scheme - Growth Option- Direct</v>
      </c>
    </row>
    <row r="5810" spans="13:13">
      <c r="M5810" t="str">
        <f>'Nav2'!A5790</f>
        <v>Uti Mid Cap Fund-Growth Option</v>
      </c>
    </row>
    <row r="5811" spans="13:13">
      <c r="M5811" t="str">
        <f>'Nav2'!A5791</f>
        <v>Uti Mid Cap Fund-Growth Option- Direct</v>
      </c>
    </row>
    <row r="5812" spans="13:13">
      <c r="M5812" t="str">
        <f>'Nav2'!A5792</f>
        <v>Uti Mid Cap Fund-Income Option</v>
      </c>
    </row>
    <row r="5813" spans="13:13">
      <c r="M5813" t="str">
        <f>'Nav2'!A5793</f>
        <v>Uti Mid Cap Fund-Income Option- Direct</v>
      </c>
    </row>
    <row r="5814" spans="13:13">
      <c r="M5814" t="str">
        <f>'Nav2'!A5794</f>
        <v>Uti Mmf - Instn Growth Plan</v>
      </c>
    </row>
    <row r="5815" spans="13:13">
      <c r="M5815" t="str">
        <f>'Nav2'!A5795</f>
        <v>Uti Mmf - Instn Growth Plan -Direct</v>
      </c>
    </row>
    <row r="5816" spans="13:13">
      <c r="M5816" t="str">
        <f>'Nav2'!A5796</f>
        <v>Uti Mmf - Instn Plan-Daily Dividend</v>
      </c>
    </row>
    <row r="5817" spans="13:13">
      <c r="M5817" t="str">
        <f>'Nav2'!A5797</f>
        <v>Uti Mmf - Instn Weekly Option</v>
      </c>
    </row>
    <row r="5818" spans="13:13">
      <c r="M5818" t="str">
        <f>'Nav2'!A5798</f>
        <v>Uti Mmf - Instn Weekly Option- Direct</v>
      </c>
    </row>
    <row r="5819" spans="13:13">
      <c r="M5819" t="str">
        <f>'Nav2'!A5799</f>
        <v>Uti Mmf-Growth</v>
      </c>
    </row>
    <row r="5820" spans="13:13">
      <c r="M5820" t="str">
        <f>'Nav2'!A5800</f>
        <v>Uti Mmf-Instn Plan-Daily Dividend-Direct</v>
      </c>
    </row>
    <row r="5821" spans="13:13">
      <c r="M5821" t="str">
        <f>'Nav2'!A5801</f>
        <v>Uti Mmf-Regular Plan - Flexi Dividend Option</v>
      </c>
    </row>
    <row r="5822" spans="13:13">
      <c r="M5822" t="str">
        <f>'Nav2'!A5802</f>
        <v>Uti Mmf-Regular Plan - Periodic Dividend Option</v>
      </c>
    </row>
    <row r="5823" spans="13:13">
      <c r="M5823" t="str">
        <f>'Nav2'!A5803</f>
        <v>Uti Opportunities Fund-Dividend Option</v>
      </c>
    </row>
    <row r="5824" spans="13:13">
      <c r="M5824" t="str">
        <f>'Nav2'!A5804</f>
        <v>Uti Opportunities Fund-Dividend Option-Direct</v>
      </c>
    </row>
    <row r="5825" spans="13:13">
      <c r="M5825" t="str">
        <f>'Nav2'!A5805</f>
        <v>Uti Opportunities Fund-Growth Option</v>
      </c>
    </row>
    <row r="5826" spans="13:13">
      <c r="M5826" t="str">
        <f>'Nav2'!A5806</f>
        <v>Uti Opportunities Fund-Growth Option-Direct</v>
      </c>
    </row>
    <row r="5827" spans="13:13">
      <c r="M5827" t="str">
        <f>'Nav2'!A5807</f>
        <v>Uti Pharma &amp; Healthcare Fund-Growth Option</v>
      </c>
    </row>
    <row r="5828" spans="13:13">
      <c r="M5828" t="str">
        <f>'Nav2'!A5808</f>
        <v>Uti Pharma &amp; Healthcare Fund-Growth Option- Direct</v>
      </c>
    </row>
    <row r="5829" spans="13:13">
      <c r="M5829" t="str">
        <f>'Nav2'!A5809</f>
        <v>Uti Pharma &amp; Healthcare Fund-Income Option</v>
      </c>
    </row>
    <row r="5830" spans="13:13">
      <c r="M5830" t="str">
        <f>'Nav2'!A5810</f>
        <v>Uti Pharma &amp; Healthcare Fund-Income Option-Direct</v>
      </c>
    </row>
    <row r="5831" spans="13:13">
      <c r="M5831" t="str">
        <f>'Nav2'!A5811</f>
        <v>Uti Services Industries Fund-Growth Option</v>
      </c>
    </row>
    <row r="5832" spans="13:13">
      <c r="M5832" t="str">
        <f>'Nav2'!A5812</f>
        <v>Uti Services Industries Fund-Growth Option- Direct</v>
      </c>
    </row>
    <row r="5833" spans="13:13">
      <c r="M5833" t="str">
        <f>'Nav2'!A5813</f>
        <v>Uti Services Industries Fund-Income Option</v>
      </c>
    </row>
    <row r="5834" spans="13:13">
      <c r="M5834" t="str">
        <f>'Nav2'!A5814</f>
        <v>Uti Services Industries Fund-Income Option-Direct</v>
      </c>
    </row>
    <row r="5835" spans="13:13">
      <c r="M5835" t="str">
        <f>'Nav2'!A5815</f>
        <v>Uti Software Fund-Growth Option</v>
      </c>
    </row>
    <row r="5836" spans="13:13">
      <c r="M5836" t="str">
        <f>'Nav2'!A5816</f>
        <v>Uti Software Fund-Income Option</v>
      </c>
    </row>
    <row r="5837" spans="13:13">
      <c r="M5837" t="str">
        <f>'Nav2'!A5817</f>
        <v>Uti Spread Fund - Dividend Option</v>
      </c>
    </row>
    <row r="5838" spans="13:13">
      <c r="M5838" t="str">
        <f>'Nav2'!A5818</f>
        <v>Uti Spread Fund - Dividend Option- Direct</v>
      </c>
    </row>
    <row r="5839" spans="13:13">
      <c r="M5839" t="str">
        <f>'Nav2'!A5819</f>
        <v>Uti Spread Fund - Growth Option</v>
      </c>
    </row>
    <row r="5840" spans="13:13">
      <c r="M5840" t="str">
        <f>'Nav2'!A5820</f>
        <v>Uti Spread Fund - Growth Option- Direct</v>
      </c>
    </row>
    <row r="5841" spans="13:13">
      <c r="M5841" t="str">
        <f>'Nav2'!A5821</f>
        <v>Uti Sunder</v>
      </c>
    </row>
    <row r="5842" spans="13:13">
      <c r="M5842" t="str">
        <f>'Nav2'!A5822</f>
        <v>Uti-Dividend Yield Fund.-Growth</v>
      </c>
    </row>
    <row r="5843" spans="13:13">
      <c r="M5843" t="str">
        <f>'Nav2'!A5823</f>
        <v>Uti-Dividend Yield Fund.-Growth-Direct</v>
      </c>
    </row>
    <row r="5844" spans="13:13">
      <c r="M5844" t="str">
        <f>'Nav2'!A5824</f>
        <v>Uti-Dividend Yield Fund.-Income</v>
      </c>
    </row>
    <row r="5845" spans="13:13">
      <c r="M5845" t="str">
        <f>'Nav2'!A5825</f>
        <v>Uti-Dividend Yield Fund.-Income-Direct</v>
      </c>
    </row>
    <row r="5846" spans="13:13">
      <c r="M5846" t="str">
        <f>'Nav2'!A5826</f>
        <v>Uti-Transportation And Logistics Fund-Income Option</v>
      </c>
    </row>
    <row r="5847" spans="13:13">
      <c r="M5847" t="str">
        <f>'Nav2'!A5827</f>
        <v>Uti-Transportation And Logistics Fund-Income Option- Direct</v>
      </c>
    </row>
    <row r="5848" spans="13:13">
      <c r="M5848" t="str">
        <f>'Nav2'!A5828</f>
        <v>Uti-Transpotation And Logistics  Fund-Growth Option</v>
      </c>
    </row>
    <row r="5849" spans="13:13">
      <c r="M5849" t="str">
        <f>'Nav2'!A5829</f>
        <v>Uti-Transpotation And Logistics  Fund-Growth Option- Direct</v>
      </c>
    </row>
    <row r="5850" spans="13:13">
      <c r="M5850" t="str">
        <f>'Nav2'!A5830</f>
        <v/>
      </c>
    </row>
    <row r="5851" spans="13:13">
      <c r="M5851" t="str">
        <f>'Nav2'!A5831</f>
        <v/>
      </c>
    </row>
    <row r="5852" spans="13:13">
      <c r="M5852" t="str">
        <f>'Nav2'!A5832</f>
        <v/>
      </c>
    </row>
    <row r="5853" spans="13:13">
      <c r="M5853" t="str">
        <f>'Nav2'!A5833</f>
        <v/>
      </c>
    </row>
    <row r="5854" spans="13:13">
      <c r="M5854" t="str">
        <f>'Nav2'!A5834</f>
        <v/>
      </c>
    </row>
    <row r="5855" spans="13:13">
      <c r="M5855" t="str">
        <f>'Nav2'!A5835</f>
        <v/>
      </c>
    </row>
    <row r="5856" spans="13:13">
      <c r="M5856" t="str">
        <f>'Nav2'!A5836</f>
        <v/>
      </c>
    </row>
    <row r="5857" spans="13:13">
      <c r="M5857" t="str">
        <f>'Nav2'!A5837</f>
        <v/>
      </c>
    </row>
    <row r="5858" spans="13:13">
      <c r="M5858" t="str">
        <f>'Nav2'!A5838</f>
        <v/>
      </c>
    </row>
    <row r="5859" spans="13:13">
      <c r="M5859" t="str">
        <f>'Nav2'!A5839</f>
        <v/>
      </c>
    </row>
    <row r="5860" spans="13:13">
      <c r="M5860" t="str">
        <f>'Nav2'!A5840</f>
        <v/>
      </c>
    </row>
    <row r="5861" spans="13:13">
      <c r="M5861" t="str">
        <f>'Nav2'!A5841</f>
        <v/>
      </c>
    </row>
    <row r="5862" spans="13:13">
      <c r="M5862" t="str">
        <f>'Nav2'!A5842</f>
        <v/>
      </c>
    </row>
    <row r="5863" spans="13:13">
      <c r="M5863" t="str">
        <f>'Nav2'!A5843</f>
        <v/>
      </c>
    </row>
    <row r="5864" spans="13:13">
      <c r="M5864" t="str">
        <f>'Nav2'!A5844</f>
        <v/>
      </c>
    </row>
    <row r="5865" spans="13:13">
      <c r="M5865" t="str">
        <f>'Nav2'!A5845</f>
        <v/>
      </c>
    </row>
    <row r="5866" spans="13:13">
      <c r="M5866" t="str">
        <f>'Nav2'!A5846</f>
        <v/>
      </c>
    </row>
    <row r="5867" spans="13:13">
      <c r="M5867" t="str">
        <f>'Nav2'!A5847</f>
        <v/>
      </c>
    </row>
    <row r="5868" spans="13:13">
      <c r="M5868" t="str">
        <f>'Nav2'!A5848</f>
        <v/>
      </c>
    </row>
    <row r="5869" spans="13:13">
      <c r="M5869" t="str">
        <f>'Nav2'!A5849</f>
        <v/>
      </c>
    </row>
    <row r="5870" spans="13:13">
      <c r="M5870" t="str">
        <f>'Nav2'!A5850</f>
        <v/>
      </c>
    </row>
    <row r="5871" spans="13:13">
      <c r="M5871" t="str">
        <f>'Nav2'!A5851</f>
        <v/>
      </c>
    </row>
    <row r="5872" spans="13:13">
      <c r="M5872" t="str">
        <f>'Nav2'!A5852</f>
        <v/>
      </c>
    </row>
    <row r="5873" spans="13:13">
      <c r="M5873" t="str">
        <f>'Nav2'!A5853</f>
        <v/>
      </c>
    </row>
    <row r="5874" spans="13:13">
      <c r="M5874" t="str">
        <f>'Nav2'!A5854</f>
        <v/>
      </c>
    </row>
    <row r="5875" spans="13:13">
      <c r="M5875" t="str">
        <f>'Nav2'!A5855</f>
        <v/>
      </c>
    </row>
    <row r="5876" spans="13:13">
      <c r="M5876" t="str">
        <f>'Nav2'!A5856</f>
        <v/>
      </c>
    </row>
    <row r="5877" spans="13:13">
      <c r="M5877" t="str">
        <f>'Nav2'!A5857</f>
        <v/>
      </c>
    </row>
    <row r="5878" spans="13:13">
      <c r="M5878" t="str">
        <f>'Nav2'!A5858</f>
        <v/>
      </c>
    </row>
    <row r="5879" spans="13:13">
      <c r="M5879" t="str">
        <f>'Nav2'!A5859</f>
        <v/>
      </c>
    </row>
    <row r="5880" spans="13:13">
      <c r="M5880" t="str">
        <f>'Nav2'!A5860</f>
        <v/>
      </c>
    </row>
    <row r="5881" spans="13:13">
      <c r="M5881" t="str">
        <f>'Nav2'!A5861</f>
        <v/>
      </c>
    </row>
    <row r="5882" spans="13:13">
      <c r="M5882" t="str">
        <f>'Nav2'!A5862</f>
        <v/>
      </c>
    </row>
    <row r="5883" spans="13:13">
      <c r="M5883" t="str">
        <f>'Nav2'!A5863</f>
        <v/>
      </c>
    </row>
    <row r="5884" spans="13:13">
      <c r="M5884" t="str">
        <f>'Nav2'!A5864</f>
        <v/>
      </c>
    </row>
    <row r="5885" spans="13:13">
      <c r="M5885" t="str">
        <f>'Nav2'!A5865</f>
        <v/>
      </c>
    </row>
    <row r="5886" spans="13:13">
      <c r="M5886" t="str">
        <f>'Nav2'!A5866</f>
        <v/>
      </c>
    </row>
    <row r="5887" spans="13:13">
      <c r="M5887" t="str">
        <f>'Nav2'!A5867</f>
        <v/>
      </c>
    </row>
    <row r="5888" spans="13:13">
      <c r="M5888" t="str">
        <f>'Nav2'!A5868</f>
        <v/>
      </c>
    </row>
    <row r="5889" spans="13:13">
      <c r="M5889" t="str">
        <f>'Nav2'!A5869</f>
        <v/>
      </c>
    </row>
    <row r="5890" spans="13:13">
      <c r="M5890" t="str">
        <f>'Nav2'!A5870</f>
        <v/>
      </c>
    </row>
    <row r="5891" spans="13:13">
      <c r="M5891" t="str">
        <f>'Nav2'!A5871</f>
        <v/>
      </c>
    </row>
    <row r="5892" spans="13:13">
      <c r="M5892" t="str">
        <f>'Nav2'!A5872</f>
        <v/>
      </c>
    </row>
    <row r="5893" spans="13:13">
      <c r="M5893" t="str">
        <f>'Nav2'!A5873</f>
        <v/>
      </c>
    </row>
    <row r="5894" spans="13:13">
      <c r="M5894" t="str">
        <f>'Nav2'!A5874</f>
        <v/>
      </c>
    </row>
    <row r="5895" spans="13:13">
      <c r="M5895" t="str">
        <f>'Nav2'!A5875</f>
        <v/>
      </c>
    </row>
    <row r="5896" spans="13:13">
      <c r="M5896" t="str">
        <f>'Nav2'!A5876</f>
        <v/>
      </c>
    </row>
    <row r="5897" spans="13:13">
      <c r="M5897" t="str">
        <f>'Nav2'!A5877</f>
        <v/>
      </c>
    </row>
    <row r="5898" spans="13:13">
      <c r="M5898" t="str">
        <f>'Nav2'!A5878</f>
        <v/>
      </c>
    </row>
    <row r="5899" spans="13:13">
      <c r="M5899" t="str">
        <f>'Nav2'!A5879</f>
        <v/>
      </c>
    </row>
    <row r="5900" spans="13:13">
      <c r="M5900" t="str">
        <f>'Nav2'!A5880</f>
        <v/>
      </c>
    </row>
    <row r="5901" spans="13:13">
      <c r="M5901" t="str">
        <f>'Nav2'!A5881</f>
        <v/>
      </c>
    </row>
    <row r="5902" spans="13:13">
      <c r="M5902" t="str">
        <f>'Nav2'!A5882</f>
        <v/>
      </c>
    </row>
    <row r="5903" spans="13:13">
      <c r="M5903" t="str">
        <f>'Nav2'!A5883</f>
        <v/>
      </c>
    </row>
    <row r="5904" spans="13:13">
      <c r="M5904" t="str">
        <f>'Nav2'!A5884</f>
        <v/>
      </c>
    </row>
    <row r="5905" spans="13:13">
      <c r="M5905" t="str">
        <f>'Nav2'!A5885</f>
        <v/>
      </c>
    </row>
    <row r="5906" spans="13:13">
      <c r="M5906" t="str">
        <f>'Nav2'!A5886</f>
        <v/>
      </c>
    </row>
    <row r="5907" spans="13:13">
      <c r="M5907" t="str">
        <f>'Nav2'!A5887</f>
        <v/>
      </c>
    </row>
    <row r="5908" spans="13:13">
      <c r="M5908" t="str">
        <f>'Nav2'!A5888</f>
        <v/>
      </c>
    </row>
    <row r="5909" spans="13:13">
      <c r="M5909" t="str">
        <f>'Nav2'!A5889</f>
        <v/>
      </c>
    </row>
    <row r="5910" spans="13:13">
      <c r="M5910" t="str">
        <f>'Nav2'!A5890</f>
        <v/>
      </c>
    </row>
    <row r="5911" spans="13:13">
      <c r="M5911" t="str">
        <f>'Nav2'!A5891</f>
        <v/>
      </c>
    </row>
    <row r="5912" spans="13:13">
      <c r="M5912" t="str">
        <f>'Nav2'!A5892</f>
        <v/>
      </c>
    </row>
    <row r="5913" spans="13:13">
      <c r="M5913" t="str">
        <f>'Nav2'!A5893</f>
        <v/>
      </c>
    </row>
    <row r="5914" spans="13:13">
      <c r="M5914" t="str">
        <f>'Nav2'!A5894</f>
        <v/>
      </c>
    </row>
    <row r="5915" spans="13:13">
      <c r="M5915" t="str">
        <f>'Nav2'!A5895</f>
        <v/>
      </c>
    </row>
    <row r="5916" spans="13:13">
      <c r="M5916" t="str">
        <f>'Nav2'!A5896</f>
        <v/>
      </c>
    </row>
    <row r="5917" spans="13:13">
      <c r="M5917" t="str">
        <f>'Nav2'!A5897</f>
        <v/>
      </c>
    </row>
    <row r="5918" spans="13:13">
      <c r="M5918" t="str">
        <f>'Nav2'!A5898</f>
        <v/>
      </c>
    </row>
    <row r="5919" spans="13:13">
      <c r="M5919" t="str">
        <f>'Nav2'!A5899</f>
        <v/>
      </c>
    </row>
    <row r="5920" spans="13:13">
      <c r="M5920" t="str">
        <f>'Nav2'!A5900</f>
        <v/>
      </c>
    </row>
    <row r="5921" spans="13:13">
      <c r="M5921" t="str">
        <f>'Nav2'!A5901</f>
        <v/>
      </c>
    </row>
    <row r="5922" spans="13:13">
      <c r="M5922" t="str">
        <f>'Nav2'!A5902</f>
        <v/>
      </c>
    </row>
    <row r="5923" spans="13:13">
      <c r="M5923" t="str">
        <f>'Nav2'!A5903</f>
        <v/>
      </c>
    </row>
    <row r="5924" spans="13:13">
      <c r="M5924" t="str">
        <f>'Nav2'!A5904</f>
        <v/>
      </c>
    </row>
    <row r="5925" spans="13:13">
      <c r="M5925" t="str">
        <f>'Nav2'!A5905</f>
        <v/>
      </c>
    </row>
    <row r="5926" spans="13:13">
      <c r="M5926" t="str">
        <f>'Nav2'!A5906</f>
        <v/>
      </c>
    </row>
    <row r="5927" spans="13:13">
      <c r="M5927" t="str">
        <f>'Nav2'!A5907</f>
        <v/>
      </c>
    </row>
    <row r="5928" spans="13:13">
      <c r="M5928" t="str">
        <f>'Nav2'!A5908</f>
        <v/>
      </c>
    </row>
    <row r="5929" spans="13:13">
      <c r="M5929" t="str">
        <f>'Nav2'!A5909</f>
        <v/>
      </c>
    </row>
    <row r="5930" spans="13:13">
      <c r="M5930" t="str">
        <f>'Nav2'!A5910</f>
        <v/>
      </c>
    </row>
    <row r="5931" spans="13:13">
      <c r="M5931" t="str">
        <f>'Nav2'!A5911</f>
        <v/>
      </c>
    </row>
    <row r="5932" spans="13:13">
      <c r="M5932" t="str">
        <f>'Nav2'!A5912</f>
        <v/>
      </c>
    </row>
    <row r="5933" spans="13:13">
      <c r="M5933" t="str">
        <f>'Nav2'!A5913</f>
        <v/>
      </c>
    </row>
    <row r="5934" spans="13:13">
      <c r="M5934" t="str">
        <f>'Nav2'!A5914</f>
        <v/>
      </c>
    </row>
    <row r="5935" spans="13:13">
      <c r="M5935" t="str">
        <f>'Nav2'!A5915</f>
        <v/>
      </c>
    </row>
    <row r="5936" spans="13:13">
      <c r="M5936" t="str">
        <f>'Nav2'!A5916</f>
        <v/>
      </c>
    </row>
    <row r="5937" spans="13:13">
      <c r="M5937" t="str">
        <f>'Nav2'!A5917</f>
        <v/>
      </c>
    </row>
    <row r="5938" spans="13:13">
      <c r="M5938" t="str">
        <f>'Nav2'!A5918</f>
        <v/>
      </c>
    </row>
    <row r="5939" spans="13:13">
      <c r="M5939" t="str">
        <f>'Nav2'!A5919</f>
        <v/>
      </c>
    </row>
    <row r="5940" spans="13:13">
      <c r="M5940" t="str">
        <f>'Nav2'!A5920</f>
        <v/>
      </c>
    </row>
    <row r="5941" spans="13:13">
      <c r="M5941" t="str">
        <f>'Nav2'!A5921</f>
        <v/>
      </c>
    </row>
    <row r="5942" spans="13:13">
      <c r="M5942" t="str">
        <f>'Nav2'!A5922</f>
        <v/>
      </c>
    </row>
    <row r="5943" spans="13:13">
      <c r="M5943" t="str">
        <f>'Nav2'!A5923</f>
        <v/>
      </c>
    </row>
    <row r="5944" spans="13:13">
      <c r="M5944" t="str">
        <f>'Nav2'!A5924</f>
        <v/>
      </c>
    </row>
    <row r="5945" spans="13:13">
      <c r="M5945" t="str">
        <f>'Nav2'!A5925</f>
        <v/>
      </c>
    </row>
    <row r="5946" spans="13:13">
      <c r="M5946" t="str">
        <f>'Nav2'!A5926</f>
        <v/>
      </c>
    </row>
    <row r="5947" spans="13:13">
      <c r="M5947" t="str">
        <f>'Nav2'!A5927</f>
        <v/>
      </c>
    </row>
    <row r="5948" spans="13:13">
      <c r="M5948" t="str">
        <f>'Nav2'!A5928</f>
        <v/>
      </c>
    </row>
    <row r="5949" spans="13:13">
      <c r="M5949" t="str">
        <f>'Nav2'!A5929</f>
        <v/>
      </c>
    </row>
    <row r="5950" spans="13:13">
      <c r="M5950" t="str">
        <f>'Nav2'!A5930</f>
        <v/>
      </c>
    </row>
    <row r="5951" spans="13:13">
      <c r="M5951" t="str">
        <f>'Nav2'!A5931</f>
        <v/>
      </c>
    </row>
    <row r="5952" spans="13:13">
      <c r="M5952" t="str">
        <f>'Nav2'!A5932</f>
        <v/>
      </c>
    </row>
    <row r="5953" spans="13:13">
      <c r="M5953" t="str">
        <f>'Nav2'!A5933</f>
        <v/>
      </c>
    </row>
    <row r="5954" spans="13:13">
      <c r="M5954" t="str">
        <f>'Nav2'!A5934</f>
        <v/>
      </c>
    </row>
    <row r="5955" spans="13:13">
      <c r="M5955" t="str">
        <f>'Nav2'!A5935</f>
        <v/>
      </c>
    </row>
    <row r="5956" spans="13:13">
      <c r="M5956" t="str">
        <f>'Nav2'!A5936</f>
        <v/>
      </c>
    </row>
    <row r="5957" spans="13:13">
      <c r="M5957" t="str">
        <f>'Nav2'!A5937</f>
        <v/>
      </c>
    </row>
    <row r="5958" spans="13:13">
      <c r="M5958" t="str">
        <f>'Nav2'!A5938</f>
        <v/>
      </c>
    </row>
    <row r="5959" spans="13:13">
      <c r="M5959" t="str">
        <f>'Nav2'!A5939</f>
        <v/>
      </c>
    </row>
    <row r="5960" spans="13:13">
      <c r="M5960" t="str">
        <f>'Nav2'!A5940</f>
        <v/>
      </c>
    </row>
    <row r="5961" spans="13:13">
      <c r="M5961" t="str">
        <f>'Nav2'!A5941</f>
        <v/>
      </c>
    </row>
    <row r="5962" spans="13:13">
      <c r="M5962" t="str">
        <f>'Nav2'!A5942</f>
        <v/>
      </c>
    </row>
    <row r="5963" spans="13:13">
      <c r="M5963" t="str">
        <f>'Nav2'!A5943</f>
        <v/>
      </c>
    </row>
    <row r="5964" spans="13:13">
      <c r="M5964" t="str">
        <f>'Nav2'!A5944</f>
        <v/>
      </c>
    </row>
    <row r="5965" spans="13:13">
      <c r="M5965" t="str">
        <f>'Nav2'!A5945</f>
        <v/>
      </c>
    </row>
    <row r="5966" spans="13:13">
      <c r="M5966" t="str">
        <f>'Nav2'!A5946</f>
        <v/>
      </c>
    </row>
    <row r="5967" spans="13:13">
      <c r="M5967" t="str">
        <f>'Nav2'!A5947</f>
        <v/>
      </c>
    </row>
    <row r="5968" spans="13:13">
      <c r="M5968" t="str">
        <f>'Nav2'!A5948</f>
        <v/>
      </c>
    </row>
    <row r="5969" spans="13:13">
      <c r="M5969" t="str">
        <f>'Nav2'!A5949</f>
        <v/>
      </c>
    </row>
    <row r="5970" spans="13:13">
      <c r="M5970" t="str">
        <f>'Nav2'!A5950</f>
        <v/>
      </c>
    </row>
    <row r="5971" spans="13:13">
      <c r="M5971" t="str">
        <f>'Nav2'!A5951</f>
        <v/>
      </c>
    </row>
    <row r="5972" spans="13:13">
      <c r="M5972" t="str">
        <f>'Nav2'!A5952</f>
        <v/>
      </c>
    </row>
    <row r="5973" spans="13:13">
      <c r="M5973" t="str">
        <f>'Nav2'!A5953</f>
        <v/>
      </c>
    </row>
    <row r="5974" spans="13:13">
      <c r="M5974" t="str">
        <f>'Nav2'!A5954</f>
        <v/>
      </c>
    </row>
    <row r="5975" spans="13:13">
      <c r="M5975" t="str">
        <f>'Nav2'!A5955</f>
        <v/>
      </c>
    </row>
    <row r="5976" spans="13:13">
      <c r="M5976" t="str">
        <f>'Nav2'!A5956</f>
        <v/>
      </c>
    </row>
    <row r="5977" spans="13:13">
      <c r="M5977" t="str">
        <f>'Nav2'!A5957</f>
        <v/>
      </c>
    </row>
    <row r="5978" spans="13:13">
      <c r="M5978" t="str">
        <f>'Nav2'!A5958</f>
        <v/>
      </c>
    </row>
    <row r="5979" spans="13:13">
      <c r="M5979" t="str">
        <f>'Nav2'!A5959</f>
        <v/>
      </c>
    </row>
    <row r="5980" spans="13:13">
      <c r="M5980" t="str">
        <f>'Nav2'!A5960</f>
        <v/>
      </c>
    </row>
    <row r="5981" spans="13:13">
      <c r="M5981" t="str">
        <f>'Nav2'!A5961</f>
        <v/>
      </c>
    </row>
    <row r="5982" spans="13:13">
      <c r="M5982" t="str">
        <f>'Nav2'!A5962</f>
        <v/>
      </c>
    </row>
    <row r="5983" spans="13:13">
      <c r="M5983" t="str">
        <f>'Nav2'!A5963</f>
        <v/>
      </c>
    </row>
    <row r="5984" spans="13:13">
      <c r="M5984" t="str">
        <f>'Nav2'!A5964</f>
        <v/>
      </c>
    </row>
    <row r="5985" spans="13:13">
      <c r="M5985" t="str">
        <f>'Nav2'!A5965</f>
        <v/>
      </c>
    </row>
    <row r="5986" spans="13:13">
      <c r="M5986" t="str">
        <f>'Nav2'!A5966</f>
        <v/>
      </c>
    </row>
    <row r="5987" spans="13:13">
      <c r="M5987" t="str">
        <f>'Nav2'!A5967</f>
        <v/>
      </c>
    </row>
    <row r="5988" spans="13:13">
      <c r="M5988" t="str">
        <f>'Nav2'!A5968</f>
        <v/>
      </c>
    </row>
    <row r="5989" spans="13:13">
      <c r="M5989" t="str">
        <f>'Nav2'!A5969</f>
        <v/>
      </c>
    </row>
    <row r="5990" spans="13:13">
      <c r="M5990" t="str">
        <f>'Nav2'!A5970</f>
        <v/>
      </c>
    </row>
    <row r="5991" spans="13:13">
      <c r="M5991" t="str">
        <f>'Nav2'!A5971</f>
        <v/>
      </c>
    </row>
    <row r="5992" spans="13:13">
      <c r="M5992" t="str">
        <f>'Nav2'!A5972</f>
        <v/>
      </c>
    </row>
    <row r="5993" spans="13:13">
      <c r="M5993" t="str">
        <f>'Nav2'!A5973</f>
        <v/>
      </c>
    </row>
    <row r="5994" spans="13:13">
      <c r="M5994" t="str">
        <f>'Nav2'!A5974</f>
        <v/>
      </c>
    </row>
    <row r="5995" spans="13:13">
      <c r="M5995" t="str">
        <f>'Nav2'!A5975</f>
        <v/>
      </c>
    </row>
    <row r="5996" spans="13:13">
      <c r="M5996" t="str">
        <f>'Nav2'!A5976</f>
        <v/>
      </c>
    </row>
    <row r="5997" spans="13:13">
      <c r="M5997" t="str">
        <f>'Nav2'!A5977</f>
        <v/>
      </c>
    </row>
    <row r="5998" spans="13:13">
      <c r="M5998" t="str">
        <f>'Nav2'!A5978</f>
        <v/>
      </c>
    </row>
    <row r="5999" spans="13:13">
      <c r="M5999" t="str">
        <f>'Nav2'!A5979</f>
        <v/>
      </c>
    </row>
    <row r="6000" spans="13:13">
      <c r="M6000" t="str">
        <f>'Nav2'!A5980</f>
        <v/>
      </c>
    </row>
    <row r="6001" spans="13:13">
      <c r="M6001" t="str">
        <f>'Nav2'!A5981</f>
        <v/>
      </c>
    </row>
    <row r="6002" spans="13:13">
      <c r="M6002" t="str">
        <f>'Nav2'!A5982</f>
        <v/>
      </c>
    </row>
    <row r="6003" spans="13:13">
      <c r="M6003" t="str">
        <f>'Nav2'!A5983</f>
        <v/>
      </c>
    </row>
    <row r="6004" spans="13:13">
      <c r="M6004" t="str">
        <f>'Nav2'!A5984</f>
        <v/>
      </c>
    </row>
    <row r="6005" spans="13:13">
      <c r="M6005" t="str">
        <f>'Nav2'!A5985</f>
        <v/>
      </c>
    </row>
    <row r="6006" spans="13:13">
      <c r="M6006" t="str">
        <f>'Nav2'!A5986</f>
        <v/>
      </c>
    </row>
    <row r="6007" spans="13:13">
      <c r="M6007" t="str">
        <f>'Nav2'!A5987</f>
        <v/>
      </c>
    </row>
    <row r="6008" spans="13:13">
      <c r="M6008" t="str">
        <f>'Nav2'!A5988</f>
        <v/>
      </c>
    </row>
    <row r="6009" spans="13:13">
      <c r="M6009" t="str">
        <f>'Nav2'!A5989</f>
        <v/>
      </c>
    </row>
    <row r="6010" spans="13:13">
      <c r="M6010" t="str">
        <f>'Nav2'!A5990</f>
        <v/>
      </c>
    </row>
    <row r="6011" spans="13:13">
      <c r="M6011" t="str">
        <f>'Nav2'!A5991</f>
        <v/>
      </c>
    </row>
    <row r="6012" spans="13:13">
      <c r="M6012" t="str">
        <f>'Nav2'!A5992</f>
        <v/>
      </c>
    </row>
    <row r="6013" spans="13:13">
      <c r="M6013" t="str">
        <f>'Nav2'!A5993</f>
        <v/>
      </c>
    </row>
    <row r="6014" spans="13:13">
      <c r="M6014" t="str">
        <f>'Nav2'!A5994</f>
        <v/>
      </c>
    </row>
    <row r="6015" spans="13:13">
      <c r="M6015" t="str">
        <f>'Nav2'!A5995</f>
        <v/>
      </c>
    </row>
    <row r="6016" spans="13:13">
      <c r="M6016" t="str">
        <f>'Nav2'!A5996</f>
        <v/>
      </c>
    </row>
    <row r="6017" spans="13:13">
      <c r="M6017" t="str">
        <f>'Nav2'!A5997</f>
        <v/>
      </c>
    </row>
    <row r="6018" spans="13:13">
      <c r="M6018" t="str">
        <f>'Nav2'!A5998</f>
        <v/>
      </c>
    </row>
    <row r="6019" spans="13:13">
      <c r="M6019" t="str">
        <f>'Nav2'!A5999</f>
        <v/>
      </c>
    </row>
    <row r="6020" spans="13:13">
      <c r="M6020" t="str">
        <f>'Nav2'!A6000</f>
        <v/>
      </c>
    </row>
    <row r="6021" spans="13:13">
      <c r="M6021">
        <f>'Nav2'!A6001</f>
        <v>0</v>
      </c>
    </row>
  </sheetData>
  <phoneticPr fontId="2" type="noConversion"/>
  <dataValidations count="1">
    <dataValidation type="list" allowBlank="1" showInputMessage="1" showErrorMessage="1" sqref="E12 E30 E28 E26 E24 E22 E20 E18 E16 E14">
      <formula1>$M$6:$M$6021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controls>
    <control shapeId="1028" r:id="rId4" name="CommandButton1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AB81"/>
  <sheetViews>
    <sheetView zoomScaleSheetLayoutView="100" workbookViewId="0">
      <selection activeCell="B2" sqref="B2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Instructions!E22</f>
        <v>Icici Prudential Income Plan-Institutional Option-Growth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168">
        <f>date</f>
        <v>41548</v>
      </c>
      <c r="C2" s="38" t="s">
        <v>311</v>
      </c>
      <c r="D2" s="61">
        <f>mfnav6</f>
        <v>37.982399999999998</v>
      </c>
      <c r="E2" s="39" t="s">
        <v>299</v>
      </c>
      <c r="F2" s="62">
        <f>mfnav6*(SUM(E10:E10000)+C5)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IF(ISERROR(XIRR(K10:K10000,M10:M10000,mf6g)),"",XIRR(K10:K10000,M10:M10000,mf6g))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Z9*mfnav6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IF(B10="Redemption","",IF(B10="Dividend","",IF(ISERROR(mfnav6*E10),"",mfnav6*E10)))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IF(ISERROR(I10*mfnav6),"",I10*mfnav6)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Z12*mfnav6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IF(B42="Redemption","",IF(B42="Dividend","",IF(ISERROR(mfnav6*E42),"",mfnav6*E42)))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IF(ISERROR(I42*mfnav6),"",I42*mfnav6)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IF(B74="Redemption","",IF(B74="Dividend","",IF(ISERROR(mfnav6*E74),"",mfnav6*E74)))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IF(ISERROR(I74*mfnav6),"",I74*mfnav6)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23" priority="2" stopIfTrue="1" operator="greaterThan">
      <formula>0</formula>
    </cfRule>
    <cfRule type="cellIs" dxfId="22" priority="3" stopIfTrue="1" operator="lessThan">
      <formula>0</formula>
    </cfRule>
  </conditionalFormatting>
  <conditionalFormatting sqref="K10:M81">
    <cfRule type="cellIs" dxfId="21" priority="1" stopIfTrue="1" operator="equal">
      <formula>0</formula>
    </cfRule>
  </conditionalFormatting>
  <dataValidations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B81"/>
  <sheetViews>
    <sheetView zoomScaleSheetLayoutView="100" workbookViewId="0">
      <selection activeCell="B2" sqref="B2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Instructions!E24</f>
        <v>Icici Prudential Liquid - Regular Plan -  Growth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168">
        <f>date</f>
        <v>41548</v>
      </c>
      <c r="C2" s="38" t="s">
        <v>311</v>
      </c>
      <c r="D2" s="61">
        <f>mfnav7</f>
        <v>204.86660000000001</v>
      </c>
      <c r="E2" s="39" t="s">
        <v>299</v>
      </c>
      <c r="F2" s="62">
        <f>mfnav7*(SUM(E10:E10000)+C5)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IF(ISERROR(XIRR(K10:K10000,M10:M10000,mf7g)),"",XIRR(K10:K10000,M10:M10000,mf7g))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6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Z9*mfnav7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IF(B10="Redemption","",IF(B10="Dividend","",IF(ISERROR(mfnav7*E10),"",mfnav7*E10)))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IF(ISERROR(I10*mfnav7),"",I10*mfnav7)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Z12*mfnav7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IF(B42="Redemption","",IF(B42="Dividend","",IF(ISERROR(mfnav7*E42),"",mfnav7*E42)))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IF(ISERROR(I42*mfnav7),"",I42*mfnav7)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IF(B74="Redemption","",IF(B74="Dividend","",IF(ISERROR(mfnav7*E74),"",mfnav7*E74)))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IF(ISERROR(I74*mfnav7),"",I74*mfnav7)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20" priority="2" stopIfTrue="1" operator="greaterThan">
      <formula>0</formula>
    </cfRule>
    <cfRule type="cellIs" dxfId="19" priority="3" stopIfTrue="1" operator="lessThan">
      <formula>0</formula>
    </cfRule>
  </conditionalFormatting>
  <conditionalFormatting sqref="K10:M81">
    <cfRule type="cellIs" dxfId="18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AB81"/>
  <sheetViews>
    <sheetView zoomScaleSheetLayoutView="100" workbookViewId="0">
      <selection activeCell="C5" sqref="C5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Instructions!E26</f>
        <v>Reliance Regular Savings Fund - Balanced Option  - Direct Plan Growth Option - Growth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60">
        <f>date</f>
        <v>41548</v>
      </c>
      <c r="C2" s="38" t="s">
        <v>311</v>
      </c>
      <c r="D2" s="61">
        <f>mfnav8</f>
        <v>23.54</v>
      </c>
      <c r="E2" s="39" t="s">
        <v>299</v>
      </c>
      <c r="F2" s="62">
        <f>mfnav8*(SUM(E10:E10000)+C5)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IF(ISERROR(XIRR(K10:K10000,M10:M10000,mf8g)),"",XIRR(K10:K10000,M10:M10000,mf8g))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Z9*mfnav8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IF(B10="Redemption","",IF(B10="Dividend","",IF(ISERROR(mfnav8*E10),"",mfnav8*E10)))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IF(ISERROR(I10*mfnav8),"",I10*mfnav8)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Z12*mfnav8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IF(B42="Redemption","",IF(B42="Dividend","",IF(ISERROR(mfnav8*E42),"",mfnav8*E42)))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IF(ISERROR(I42*mfnav8),"",I42*mfnav8)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IF(B74="Redemption","",IF(B74="Dividend","",IF(ISERROR(mfnav8*E74),"",mfnav8*E74)))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IF(ISERROR(I74*mfnav8),"",I74*mfnav8)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17" priority="2" stopIfTrue="1" operator="greaterThan">
      <formula>0</formula>
    </cfRule>
    <cfRule type="cellIs" dxfId="16" priority="3" stopIfTrue="1" operator="lessThan">
      <formula>0</formula>
    </cfRule>
  </conditionalFormatting>
  <conditionalFormatting sqref="K10:M81">
    <cfRule type="cellIs" dxfId="15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B81"/>
  <sheetViews>
    <sheetView zoomScaleSheetLayoutView="100" workbookViewId="0">
      <selection activeCell="B2" sqref="B2"/>
    </sheetView>
  </sheetViews>
  <sheetFormatPr defaultRowHeight="13.2"/>
  <cols>
    <col min="1" max="1" width="11.5546875" bestFit="1" customWidth="1"/>
    <col min="2" max="2" width="11.3320312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Instructions!E28</f>
        <v>Reliance Regular Savings Fund - Debt Option - Growth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168">
        <f>date</f>
        <v>41548</v>
      </c>
      <c r="C2" s="38" t="s">
        <v>311</v>
      </c>
      <c r="D2" s="61">
        <f>mfnav9</f>
        <v>16.355599999999999</v>
      </c>
      <c r="E2" s="39" t="s">
        <v>299</v>
      </c>
      <c r="F2" s="62">
        <f>mfnav9*(SUM(E10:E10000)+C5)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IF(ISERROR(XIRR(K10:K10000,M10:M10000,mf9g)),"",XIRR(K10:K10000,M10:M10000,mf9g))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Z9*mfnav9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IF(B10="Redemption","",IF(B10="Dividend","",IF(ISERROR(mfnav9*E10),"",mfnav9*E10)))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IF(ISERROR(I10*mfnav9),"",I10*mfnav9)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Z12*mfnav9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IF(B42="Redemption","",IF(B42="Dividend","",IF(ISERROR(mfnav9*E42),"",mfnav9*E42)))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IF(ISERROR(I42*mfnav9),"",I42*mfnav9)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IF(B74="Redemption","",IF(B74="Dividend","",IF(ISERROR(mfnav9*E74),"",mfnav9*E74)))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IF(ISERROR(I74*mfnav9),"",I74*mfnav9)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14" priority="2" stopIfTrue="1" operator="greaterThan">
      <formula>0</formula>
    </cfRule>
    <cfRule type="cellIs" dxfId="13" priority="3" stopIfTrue="1" operator="lessThan">
      <formula>0</formula>
    </cfRule>
  </conditionalFormatting>
  <conditionalFormatting sqref="K10:M81">
    <cfRule type="cellIs" dxfId="12" priority="1" stopIfTrue="1" operator="equal">
      <formula>0</formula>
    </cfRule>
  </conditionalFormatting>
  <dataValidations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AB81"/>
  <sheetViews>
    <sheetView topLeftCell="A3" zoomScaleSheetLayoutView="100" workbookViewId="0">
      <selection activeCell="K10" sqref="K10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Instructions!E30</f>
        <v>Pinebridge India Equity Fund- Standard Plan- Growth Option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168">
        <f>date</f>
        <v>41548</v>
      </c>
      <c r="C2" s="38" t="s">
        <v>311</v>
      </c>
      <c r="D2" s="61">
        <f>mfnav10</f>
        <v>12.914999999999999</v>
      </c>
      <c r="E2" s="39" t="s">
        <v>299</v>
      </c>
      <c r="F2" s="62">
        <f>D2*(SUM(E10:E10000)+C5)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IF(ISERROR(XIRR(K10:K10000,M10:M10000,mf10g)),"",XIRR(K10:K10000,M10:M10000,mf10g))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Z9*D2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IF(B10="Redemption","",IF(B10="Dividend","",IF(ISERROR(mfnav10*E10),"",mfnav10*E10)))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IF(ISERROR(I10*mfnav10),"",I10*mfnav10)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Z12*D2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IF(B42="Redemption","",IF(B42="Dividend","",IF(ISERROR(mfnav10*E42),"",mfnav10*E42)))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IF(ISERROR(I42*mfnav10),"",I42*mfnav10)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IF(B74="Redemption","",IF(B74="Dividend","",IF(ISERROR(mfnav10*E74),"",mfnav10*E74)))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IF(ISERROR(I74*mfnav10),"",I74*mfnav10)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11" priority="2" stopIfTrue="1" operator="greaterThan">
      <formula>0</formula>
    </cfRule>
    <cfRule type="cellIs" dxfId="10" priority="3" stopIfTrue="1" operator="lessThan">
      <formula>0</formula>
    </cfRule>
  </conditionalFormatting>
  <conditionalFormatting sqref="K10:M81">
    <cfRule type="cellIs" dxfId="9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"/>
  <dimension ref="A1:M6000"/>
  <sheetViews>
    <sheetView workbookViewId="0">
      <selection sqref="A1:C1048576"/>
    </sheetView>
  </sheetViews>
  <sheetFormatPr defaultRowHeight="13.2"/>
  <cols>
    <col min="1" max="1" width="90.109375" bestFit="1" customWidth="1"/>
    <col min="2" max="2" width="10" bestFit="1" customWidth="1"/>
    <col min="3" max="3" width="10.33203125" style="44" bestFit="1" customWidth="1"/>
    <col min="4" max="4" width="8" bestFit="1" customWidth="1"/>
  </cols>
  <sheetData>
    <row r="1" spans="1:13">
      <c r="A1" t="s">
        <v>3448</v>
      </c>
      <c r="B1" t="s">
        <v>3449</v>
      </c>
      <c r="C1" s="44" t="s">
        <v>3450</v>
      </c>
    </row>
    <row r="2" spans="1:13">
      <c r="A2" t="s">
        <v>1960</v>
      </c>
      <c r="B2">
        <v>11.5947</v>
      </c>
      <c r="C2" s="44">
        <v>41548</v>
      </c>
      <c r="D2" t="s">
        <v>3435</v>
      </c>
      <c r="E2" t="s">
        <v>3436</v>
      </c>
      <c r="F2" t="s">
        <v>3437</v>
      </c>
      <c r="G2" t="s">
        <v>3438</v>
      </c>
      <c r="H2" t="s">
        <v>3439</v>
      </c>
      <c r="I2" t="s">
        <v>3440</v>
      </c>
      <c r="J2" t="s">
        <v>3441</v>
      </c>
      <c r="K2" t="s">
        <v>3442</v>
      </c>
      <c r="L2" t="s">
        <v>3443</v>
      </c>
      <c r="M2" t="s">
        <v>3444</v>
      </c>
    </row>
    <row r="3" spans="1:13">
      <c r="A3" t="s">
        <v>1961</v>
      </c>
      <c r="B3">
        <v>40.21</v>
      </c>
      <c r="C3" s="44">
        <v>41548</v>
      </c>
      <c r="D3" t="str">
        <f t="shared" ref="D3:D66" si="0">IF(A3=mfund1,B3,"")</f>
        <v/>
      </c>
      <c r="E3" t="str">
        <f t="shared" ref="E3:E66" si="1">IF(A3=mfund2,B3,"")</f>
        <v/>
      </c>
      <c r="F3" t="str">
        <f t="shared" ref="F3:F66" si="2">IF(A3=mfund3,B3,"")</f>
        <v/>
      </c>
      <c r="G3" t="str">
        <f t="shared" ref="G3:G66" si="3">IF(A3=mfund4,B3,"")</f>
        <v/>
      </c>
      <c r="H3" t="str">
        <f t="shared" ref="H3:H66" si="4">IF(A3=mfudn5,B3,"")</f>
        <v/>
      </c>
      <c r="I3" t="str">
        <f t="shared" ref="I3:I66" si="5">IF(A3=mfund6,B3,"")</f>
        <v/>
      </c>
      <c r="J3" t="str">
        <f t="shared" ref="J3:J66" si="6">IF(A3=mfund7,B3,"")</f>
        <v/>
      </c>
      <c r="K3" t="str">
        <f t="shared" ref="K3:K66" si="7">IF(A3=mfund8,B3,"")</f>
        <v/>
      </c>
      <c r="L3" t="str">
        <f t="shared" ref="L3:L66" si="8">IF(A3=mfund9,B3,"")</f>
        <v/>
      </c>
      <c r="M3" t="str">
        <f t="shared" ref="M3:M66" si="9">IF(A3=mfund10,B3,"")</f>
        <v/>
      </c>
    </row>
    <row r="4" spans="1:13">
      <c r="A4" t="s">
        <v>1962</v>
      </c>
      <c r="B4">
        <v>1004.7609</v>
      </c>
      <c r="C4" s="44">
        <v>41548</v>
      </c>
      <c r="D4" t="str">
        <f t="shared" si="0"/>
        <v/>
      </c>
      <c r="E4" t="str">
        <f t="shared" si="1"/>
        <v/>
      </c>
      <c r="F4" t="str">
        <f t="shared" si="2"/>
        <v/>
      </c>
      <c r="G4" t="str">
        <f t="shared" si="3"/>
        <v/>
      </c>
      <c r="H4" t="str">
        <f t="shared" si="4"/>
        <v/>
      </c>
      <c r="I4" t="str">
        <f t="shared" si="5"/>
        <v/>
      </c>
      <c r="J4" t="str">
        <f t="shared" si="6"/>
        <v/>
      </c>
      <c r="K4" t="str">
        <f t="shared" si="7"/>
        <v/>
      </c>
      <c r="L4" t="str">
        <f t="shared" si="8"/>
        <v/>
      </c>
      <c r="M4" t="str">
        <f t="shared" si="9"/>
        <v/>
      </c>
    </row>
    <row r="5" spans="1:13">
      <c r="A5" t="s">
        <v>2961</v>
      </c>
      <c r="B5">
        <v>1004.5667</v>
      </c>
      <c r="C5" s="44">
        <v>41548</v>
      </c>
      <c r="D5" t="str">
        <f t="shared" si="0"/>
        <v/>
      </c>
      <c r="E5" t="str">
        <f t="shared" si="1"/>
        <v/>
      </c>
      <c r="F5" t="str">
        <f t="shared" si="2"/>
        <v/>
      </c>
      <c r="G5" t="str">
        <f t="shared" si="3"/>
        <v/>
      </c>
      <c r="H5" t="str">
        <f t="shared" si="4"/>
        <v/>
      </c>
      <c r="I5" t="str">
        <f t="shared" si="5"/>
        <v/>
      </c>
      <c r="J5" t="str">
        <f t="shared" si="6"/>
        <v/>
      </c>
      <c r="K5" t="str">
        <f t="shared" si="7"/>
        <v/>
      </c>
      <c r="L5" t="str">
        <f t="shared" si="8"/>
        <v/>
      </c>
      <c r="M5" t="str">
        <f t="shared" si="9"/>
        <v/>
      </c>
    </row>
    <row r="6" spans="1:13">
      <c r="A6" t="s">
        <v>2962</v>
      </c>
      <c r="B6">
        <v>1004.5667</v>
      </c>
      <c r="C6" s="44">
        <v>41548</v>
      </c>
      <c r="D6" t="str">
        <f t="shared" si="0"/>
        <v/>
      </c>
      <c r="E6" t="str">
        <f t="shared" si="1"/>
        <v/>
      </c>
      <c r="F6" t="str">
        <f t="shared" si="2"/>
        <v/>
      </c>
      <c r="G6" t="str">
        <f t="shared" si="3"/>
        <v/>
      </c>
      <c r="H6" t="str">
        <f t="shared" si="4"/>
        <v/>
      </c>
      <c r="I6" t="str">
        <f t="shared" si="5"/>
        <v/>
      </c>
      <c r="J6" t="str">
        <f t="shared" si="6"/>
        <v/>
      </c>
      <c r="K6" t="str">
        <f t="shared" si="7"/>
        <v/>
      </c>
      <c r="L6" t="str">
        <f t="shared" si="8"/>
        <v/>
      </c>
      <c r="M6" t="str">
        <f t="shared" si="9"/>
        <v/>
      </c>
    </row>
    <row r="7" spans="1:13">
      <c r="A7" t="s">
        <v>4007</v>
      </c>
      <c r="B7">
        <v>1116.6469</v>
      </c>
      <c r="C7" s="44">
        <v>41548</v>
      </c>
      <c r="D7" t="str">
        <f t="shared" si="0"/>
        <v/>
      </c>
      <c r="E7" t="str">
        <f t="shared" si="1"/>
        <v/>
      </c>
      <c r="F7" t="str">
        <f t="shared" si="2"/>
        <v/>
      </c>
      <c r="G7" t="str">
        <f t="shared" si="3"/>
        <v/>
      </c>
      <c r="H7" t="str">
        <f t="shared" si="4"/>
        <v/>
      </c>
      <c r="I7" t="str">
        <f t="shared" si="5"/>
        <v/>
      </c>
      <c r="J7" t="str">
        <f t="shared" si="6"/>
        <v/>
      </c>
      <c r="K7" t="str">
        <f t="shared" si="7"/>
        <v/>
      </c>
      <c r="L7" t="str">
        <f t="shared" si="8"/>
        <v/>
      </c>
      <c r="M7" t="str">
        <f t="shared" si="9"/>
        <v/>
      </c>
    </row>
    <row r="8" spans="1:13">
      <c r="A8" t="s">
        <v>2963</v>
      </c>
      <c r="B8">
        <v>1005.7807</v>
      </c>
      <c r="C8" s="44">
        <v>41548</v>
      </c>
      <c r="D8" t="str">
        <f t="shared" si="0"/>
        <v/>
      </c>
      <c r="E8" t="str">
        <f t="shared" si="1"/>
        <v/>
      </c>
      <c r="F8" t="str">
        <f t="shared" si="2"/>
        <v/>
      </c>
      <c r="G8" t="str">
        <f t="shared" si="3"/>
        <v/>
      </c>
      <c r="H8" t="str">
        <f t="shared" si="4"/>
        <v/>
      </c>
      <c r="I8" t="str">
        <f t="shared" si="5"/>
        <v/>
      </c>
      <c r="J8" t="str">
        <f t="shared" si="6"/>
        <v/>
      </c>
      <c r="K8" t="str">
        <f t="shared" si="7"/>
        <v/>
      </c>
      <c r="L8" t="str">
        <f t="shared" si="8"/>
        <v/>
      </c>
      <c r="M8" t="str">
        <f t="shared" si="9"/>
        <v/>
      </c>
    </row>
    <row r="9" spans="1:13">
      <c r="A9" t="s">
        <v>2964</v>
      </c>
      <c r="B9">
        <v>1004.7162</v>
      </c>
      <c r="C9" s="44">
        <v>41548</v>
      </c>
      <c r="D9" t="str">
        <f t="shared" si="0"/>
        <v/>
      </c>
      <c r="E9" t="str">
        <f t="shared" si="1"/>
        <v/>
      </c>
      <c r="F9" t="str">
        <f t="shared" si="2"/>
        <v/>
      </c>
      <c r="G9" t="str">
        <f t="shared" si="3"/>
        <v/>
      </c>
      <c r="H9" t="str">
        <f t="shared" si="4"/>
        <v/>
      </c>
      <c r="I9" t="str">
        <f t="shared" si="5"/>
        <v/>
      </c>
      <c r="J9" t="str">
        <f t="shared" si="6"/>
        <v/>
      </c>
      <c r="K9" t="str">
        <f t="shared" si="7"/>
        <v/>
      </c>
      <c r="L9" t="str">
        <f t="shared" si="8"/>
        <v/>
      </c>
      <c r="M9" t="str">
        <f t="shared" si="9"/>
        <v/>
      </c>
    </row>
    <row r="10" spans="1:13">
      <c r="A10" t="s">
        <v>4659</v>
      </c>
      <c r="B10">
        <v>1115.2928999999999</v>
      </c>
      <c r="C10" s="44">
        <v>41548</v>
      </c>
      <c r="D10" t="str">
        <f t="shared" si="0"/>
        <v/>
      </c>
      <c r="E10" t="str">
        <f t="shared" si="1"/>
        <v/>
      </c>
      <c r="F10" t="str">
        <f t="shared" si="2"/>
        <v/>
      </c>
      <c r="G10" t="str">
        <f t="shared" si="3"/>
        <v/>
      </c>
      <c r="H10" t="str">
        <f t="shared" si="4"/>
        <v/>
      </c>
      <c r="I10" t="str">
        <f t="shared" si="5"/>
        <v/>
      </c>
      <c r="J10" t="str">
        <f t="shared" si="6"/>
        <v/>
      </c>
      <c r="K10" t="str">
        <f t="shared" si="7"/>
        <v/>
      </c>
      <c r="L10" t="str">
        <f t="shared" si="8"/>
        <v/>
      </c>
      <c r="M10" t="str">
        <f t="shared" si="9"/>
        <v/>
      </c>
    </row>
    <row r="11" spans="1:13">
      <c r="A11" t="s">
        <v>2965</v>
      </c>
      <c r="B11">
        <v>1005.7329</v>
      </c>
      <c r="C11" s="44">
        <v>41548</v>
      </c>
      <c r="D11" t="str">
        <f t="shared" si="0"/>
        <v/>
      </c>
      <c r="E11" t="str">
        <f t="shared" si="1"/>
        <v/>
      </c>
      <c r="F11" t="str">
        <f t="shared" si="2"/>
        <v/>
      </c>
      <c r="G11" t="str">
        <f t="shared" si="3"/>
        <v/>
      </c>
      <c r="H11" t="str">
        <f t="shared" si="4"/>
        <v/>
      </c>
      <c r="I11" t="str">
        <f t="shared" si="5"/>
        <v/>
      </c>
      <c r="J11" t="str">
        <f t="shared" si="6"/>
        <v/>
      </c>
      <c r="K11" t="str">
        <f t="shared" si="7"/>
        <v/>
      </c>
      <c r="L11" t="str">
        <f t="shared" si="8"/>
        <v/>
      </c>
      <c r="M11" t="str">
        <f t="shared" si="9"/>
        <v/>
      </c>
    </row>
    <row r="12" spans="1:13">
      <c r="A12" t="s">
        <v>5587</v>
      </c>
      <c r="B12">
        <v>9.8486999999999991</v>
      </c>
      <c r="C12" s="44">
        <v>41548</v>
      </c>
      <c r="D12" t="str">
        <f t="shared" si="0"/>
        <v/>
      </c>
      <c r="E12" t="str">
        <f t="shared" si="1"/>
        <v/>
      </c>
      <c r="F12" t="str">
        <f t="shared" si="2"/>
        <v/>
      </c>
      <c r="G12" t="str">
        <f t="shared" si="3"/>
        <v/>
      </c>
      <c r="H12" t="str">
        <f t="shared" si="4"/>
        <v/>
      </c>
      <c r="I12" t="str">
        <f t="shared" si="5"/>
        <v/>
      </c>
      <c r="J12" t="str">
        <f t="shared" si="6"/>
        <v/>
      </c>
      <c r="K12" t="str">
        <f t="shared" si="7"/>
        <v/>
      </c>
      <c r="L12" t="str">
        <f t="shared" si="8"/>
        <v/>
      </c>
      <c r="M12" t="str">
        <f t="shared" si="9"/>
        <v/>
      </c>
    </row>
    <row r="13" spans="1:13">
      <c r="A13" t="s">
        <v>3570</v>
      </c>
      <c r="B13">
        <v>9.8581000000000003</v>
      </c>
      <c r="C13" s="44">
        <v>41548</v>
      </c>
      <c r="D13" t="str">
        <f t="shared" si="0"/>
        <v/>
      </c>
      <c r="E13" t="str">
        <f t="shared" si="1"/>
        <v/>
      </c>
      <c r="F13" t="str">
        <f t="shared" si="2"/>
        <v/>
      </c>
      <c r="G13" t="str">
        <f t="shared" si="3"/>
        <v/>
      </c>
      <c r="H13" t="str">
        <f t="shared" si="4"/>
        <v/>
      </c>
      <c r="I13" t="str">
        <f t="shared" si="5"/>
        <v/>
      </c>
      <c r="J13" t="str">
        <f t="shared" si="6"/>
        <v/>
      </c>
      <c r="K13" t="str">
        <f t="shared" si="7"/>
        <v/>
      </c>
      <c r="L13" t="str">
        <f t="shared" si="8"/>
        <v/>
      </c>
      <c r="M13" t="str">
        <f t="shared" si="9"/>
        <v/>
      </c>
    </row>
    <row r="14" spans="1:13">
      <c r="A14" t="s">
        <v>4349</v>
      </c>
      <c r="B14">
        <v>10.5344</v>
      </c>
      <c r="C14" s="44">
        <v>41548</v>
      </c>
      <c r="D14" t="str">
        <f t="shared" si="0"/>
        <v/>
      </c>
      <c r="E14" t="str">
        <f t="shared" si="1"/>
        <v/>
      </c>
      <c r="F14" t="str">
        <f t="shared" si="2"/>
        <v/>
      </c>
      <c r="G14" t="str">
        <f t="shared" si="3"/>
        <v/>
      </c>
      <c r="H14" t="str">
        <f t="shared" si="4"/>
        <v/>
      </c>
      <c r="I14" t="str">
        <f t="shared" si="5"/>
        <v/>
      </c>
      <c r="J14" t="str">
        <f t="shared" si="6"/>
        <v/>
      </c>
      <c r="K14" t="str">
        <f t="shared" si="7"/>
        <v/>
      </c>
      <c r="L14" t="str">
        <f t="shared" si="8"/>
        <v/>
      </c>
      <c r="M14" t="str">
        <f t="shared" si="9"/>
        <v/>
      </c>
    </row>
    <row r="15" spans="1:13">
      <c r="A15" t="s">
        <v>3571</v>
      </c>
      <c r="B15">
        <v>9.8432999999999993</v>
      </c>
      <c r="C15" s="44">
        <v>41548</v>
      </c>
      <c r="D15" t="str">
        <f t="shared" si="0"/>
        <v/>
      </c>
      <c r="E15" t="str">
        <f t="shared" si="1"/>
        <v/>
      </c>
      <c r="F15" t="str">
        <f t="shared" si="2"/>
        <v/>
      </c>
      <c r="G15" t="str">
        <f t="shared" si="3"/>
        <v/>
      </c>
      <c r="H15" t="str">
        <f t="shared" si="4"/>
        <v/>
      </c>
      <c r="I15" t="str">
        <f t="shared" si="5"/>
        <v/>
      </c>
      <c r="J15" t="str">
        <f t="shared" si="6"/>
        <v/>
      </c>
      <c r="K15" t="str">
        <f t="shared" si="7"/>
        <v/>
      </c>
      <c r="L15" t="str">
        <f t="shared" si="8"/>
        <v/>
      </c>
      <c r="M15" t="str">
        <f t="shared" si="9"/>
        <v/>
      </c>
    </row>
    <row r="16" spans="1:13">
      <c r="A16" t="s">
        <v>3572</v>
      </c>
      <c r="B16">
        <v>9.6128999999999998</v>
      </c>
      <c r="C16" s="44">
        <v>41548</v>
      </c>
      <c r="D16" t="str">
        <f t="shared" si="0"/>
        <v/>
      </c>
      <c r="E16" t="str">
        <f t="shared" si="1"/>
        <v/>
      </c>
      <c r="F16" t="str">
        <f t="shared" si="2"/>
        <v/>
      </c>
      <c r="G16" t="str">
        <f t="shared" si="3"/>
        <v/>
      </c>
      <c r="H16" t="str">
        <f t="shared" si="4"/>
        <v/>
      </c>
      <c r="I16" t="str">
        <f t="shared" si="5"/>
        <v/>
      </c>
      <c r="J16" t="str">
        <f t="shared" si="6"/>
        <v/>
      </c>
      <c r="K16" t="str">
        <f t="shared" si="7"/>
        <v/>
      </c>
      <c r="L16" t="str">
        <f t="shared" si="8"/>
        <v/>
      </c>
      <c r="M16" t="str">
        <f t="shared" si="9"/>
        <v/>
      </c>
    </row>
    <row r="17" spans="1:13">
      <c r="A17" t="s">
        <v>4350</v>
      </c>
      <c r="B17">
        <v>10.5875</v>
      </c>
      <c r="C17" s="44">
        <v>41548</v>
      </c>
      <c r="D17" t="str">
        <f t="shared" si="0"/>
        <v/>
      </c>
      <c r="E17" t="str">
        <f t="shared" si="1"/>
        <v/>
      </c>
      <c r="F17" t="str">
        <f t="shared" si="2"/>
        <v/>
      </c>
      <c r="G17" t="str">
        <f t="shared" si="3"/>
        <v/>
      </c>
      <c r="H17" t="str">
        <f t="shared" si="4"/>
        <v/>
      </c>
      <c r="I17" t="str">
        <f t="shared" si="5"/>
        <v/>
      </c>
      <c r="J17" t="str">
        <f t="shared" si="6"/>
        <v/>
      </c>
      <c r="K17" t="str">
        <f t="shared" si="7"/>
        <v/>
      </c>
      <c r="L17" t="str">
        <f t="shared" si="8"/>
        <v/>
      </c>
      <c r="M17" t="str">
        <f t="shared" si="9"/>
        <v/>
      </c>
    </row>
    <row r="18" spans="1:13">
      <c r="A18" t="s">
        <v>1963</v>
      </c>
      <c r="B18">
        <v>10.092499999999999</v>
      </c>
      <c r="C18" s="44">
        <v>41548</v>
      </c>
      <c r="D18" t="str">
        <f t="shared" si="0"/>
        <v/>
      </c>
      <c r="E18" t="str">
        <f t="shared" si="1"/>
        <v/>
      </c>
      <c r="F18" t="str">
        <f t="shared" si="2"/>
        <v/>
      </c>
      <c r="G18" t="str">
        <f t="shared" si="3"/>
        <v/>
      </c>
      <c r="H18" t="str">
        <f t="shared" si="4"/>
        <v/>
      </c>
      <c r="I18" t="str">
        <f t="shared" si="5"/>
        <v/>
      </c>
      <c r="J18" t="str">
        <f t="shared" si="6"/>
        <v/>
      </c>
      <c r="K18" t="str">
        <f t="shared" si="7"/>
        <v/>
      </c>
      <c r="L18" t="str">
        <f t="shared" si="8"/>
        <v/>
      </c>
      <c r="M18" t="str">
        <f t="shared" si="9"/>
        <v/>
      </c>
    </row>
    <row r="19" spans="1:13">
      <c r="A19" t="s">
        <v>4008</v>
      </c>
      <c r="B19">
        <v>12.084</v>
      </c>
      <c r="C19" s="44">
        <v>41548</v>
      </c>
      <c r="D19" t="str">
        <f t="shared" si="0"/>
        <v/>
      </c>
      <c r="E19" t="str">
        <f t="shared" si="1"/>
        <v/>
      </c>
      <c r="F19" t="str">
        <f t="shared" si="2"/>
        <v/>
      </c>
      <c r="G19" t="str">
        <f t="shared" si="3"/>
        <v/>
      </c>
      <c r="H19" t="str">
        <f t="shared" si="4"/>
        <v/>
      </c>
      <c r="I19" t="str">
        <f t="shared" si="5"/>
        <v/>
      </c>
      <c r="J19" t="str">
        <f t="shared" si="6"/>
        <v/>
      </c>
      <c r="K19" t="str">
        <f t="shared" si="7"/>
        <v/>
      </c>
      <c r="L19" t="str">
        <f t="shared" si="8"/>
        <v/>
      </c>
      <c r="M19" t="str">
        <f t="shared" si="9"/>
        <v/>
      </c>
    </row>
    <row r="20" spans="1:13">
      <c r="A20" t="s">
        <v>5645</v>
      </c>
      <c r="B20">
        <v>10.1012</v>
      </c>
      <c r="C20" s="44">
        <v>41548</v>
      </c>
      <c r="D20" t="str">
        <f t="shared" si="0"/>
        <v/>
      </c>
      <c r="E20" t="str">
        <f t="shared" si="1"/>
        <v/>
      </c>
      <c r="F20" t="str">
        <f t="shared" si="2"/>
        <v/>
      </c>
      <c r="G20" t="str">
        <f t="shared" si="3"/>
        <v/>
      </c>
      <c r="H20" t="str">
        <f t="shared" si="4"/>
        <v/>
      </c>
      <c r="I20" t="str">
        <f t="shared" si="5"/>
        <v/>
      </c>
      <c r="J20" t="str">
        <f t="shared" si="6"/>
        <v/>
      </c>
      <c r="K20" t="str">
        <f t="shared" si="7"/>
        <v/>
      </c>
      <c r="L20" t="str">
        <f t="shared" si="8"/>
        <v/>
      </c>
      <c r="M20" t="str">
        <f t="shared" si="9"/>
        <v/>
      </c>
    </row>
    <row r="21" spans="1:13">
      <c r="A21" t="s">
        <v>2966</v>
      </c>
      <c r="B21">
        <v>10.1061</v>
      </c>
      <c r="C21" s="44">
        <v>41548</v>
      </c>
      <c r="D21" t="str">
        <f t="shared" si="0"/>
        <v/>
      </c>
      <c r="E21" t="str">
        <f t="shared" si="1"/>
        <v/>
      </c>
      <c r="F21" t="str">
        <f t="shared" si="2"/>
        <v/>
      </c>
      <c r="G21" t="str">
        <f t="shared" si="3"/>
        <v/>
      </c>
      <c r="H21" t="str">
        <f t="shared" si="4"/>
        <v/>
      </c>
      <c r="I21" t="str">
        <f t="shared" si="5"/>
        <v/>
      </c>
      <c r="J21" t="str">
        <f t="shared" si="6"/>
        <v/>
      </c>
      <c r="K21" t="str">
        <f t="shared" si="7"/>
        <v/>
      </c>
      <c r="L21" t="str">
        <f t="shared" si="8"/>
        <v/>
      </c>
      <c r="M21" t="str">
        <f t="shared" si="9"/>
        <v/>
      </c>
    </row>
    <row r="22" spans="1:13">
      <c r="A22" t="s">
        <v>4009</v>
      </c>
      <c r="B22">
        <v>11.984999999999999</v>
      </c>
      <c r="C22" s="44">
        <v>41548</v>
      </c>
      <c r="D22" t="str">
        <f t="shared" si="0"/>
        <v/>
      </c>
      <c r="E22" t="str">
        <f t="shared" si="1"/>
        <v/>
      </c>
      <c r="F22" t="str">
        <f t="shared" si="2"/>
        <v/>
      </c>
      <c r="G22" t="str">
        <f t="shared" si="3"/>
        <v/>
      </c>
      <c r="H22" t="str">
        <f t="shared" si="4"/>
        <v/>
      </c>
      <c r="I22" t="str">
        <f t="shared" si="5"/>
        <v/>
      </c>
      <c r="J22" t="str">
        <f t="shared" si="6"/>
        <v/>
      </c>
      <c r="K22" t="str">
        <f t="shared" si="7"/>
        <v/>
      </c>
      <c r="L22" t="str">
        <f t="shared" si="8"/>
        <v/>
      </c>
      <c r="M22" t="str">
        <f t="shared" si="9"/>
        <v/>
      </c>
    </row>
    <row r="23" spans="1:13">
      <c r="A23" t="s">
        <v>1964</v>
      </c>
      <c r="B23">
        <v>10.018700000000001</v>
      </c>
      <c r="C23" s="44">
        <v>41548</v>
      </c>
      <c r="D23" t="str">
        <f t="shared" si="0"/>
        <v/>
      </c>
      <c r="E23" t="str">
        <f t="shared" si="1"/>
        <v/>
      </c>
      <c r="F23" t="str">
        <f t="shared" si="2"/>
        <v/>
      </c>
      <c r="G23" t="str">
        <f t="shared" si="3"/>
        <v/>
      </c>
      <c r="H23" t="str">
        <f t="shared" si="4"/>
        <v/>
      </c>
      <c r="I23" t="str">
        <f t="shared" si="5"/>
        <v/>
      </c>
      <c r="J23" t="str">
        <f t="shared" si="6"/>
        <v/>
      </c>
      <c r="K23" t="str">
        <f t="shared" si="7"/>
        <v/>
      </c>
      <c r="L23" t="str">
        <f t="shared" si="8"/>
        <v/>
      </c>
      <c r="M23" t="str">
        <f t="shared" si="9"/>
        <v/>
      </c>
    </row>
    <row r="24" spans="1:13">
      <c r="A24" t="s">
        <v>2650</v>
      </c>
      <c r="B24">
        <v>11.36</v>
      </c>
      <c r="C24" s="44">
        <v>41548</v>
      </c>
      <c r="D24" t="str">
        <f t="shared" si="0"/>
        <v/>
      </c>
      <c r="E24" t="str">
        <f t="shared" si="1"/>
        <v/>
      </c>
      <c r="F24" t="str">
        <f t="shared" si="2"/>
        <v/>
      </c>
      <c r="G24" t="str">
        <f t="shared" si="3"/>
        <v/>
      </c>
      <c r="H24" t="str">
        <f t="shared" si="4"/>
        <v/>
      </c>
      <c r="I24" t="str">
        <f t="shared" si="5"/>
        <v/>
      </c>
      <c r="J24" t="str">
        <f t="shared" si="6"/>
        <v/>
      </c>
      <c r="K24" t="str">
        <f t="shared" si="7"/>
        <v/>
      </c>
      <c r="L24" t="str">
        <f t="shared" si="8"/>
        <v/>
      </c>
      <c r="M24" t="str">
        <f t="shared" si="9"/>
        <v/>
      </c>
    </row>
    <row r="25" spans="1:13">
      <c r="A25" t="s">
        <v>4407</v>
      </c>
      <c r="B25">
        <v>12.63</v>
      </c>
      <c r="C25" s="44">
        <v>41548</v>
      </c>
      <c r="D25" t="str">
        <f t="shared" si="0"/>
        <v/>
      </c>
      <c r="E25" t="str">
        <f t="shared" si="1"/>
        <v/>
      </c>
      <c r="F25" t="str">
        <f t="shared" si="2"/>
        <v/>
      </c>
      <c r="G25" t="str">
        <f t="shared" si="3"/>
        <v/>
      </c>
      <c r="H25" t="str">
        <f t="shared" si="4"/>
        <v/>
      </c>
      <c r="I25" t="str">
        <f t="shared" si="5"/>
        <v/>
      </c>
      <c r="J25" t="str">
        <f t="shared" si="6"/>
        <v/>
      </c>
      <c r="K25" t="str">
        <f t="shared" si="7"/>
        <v/>
      </c>
      <c r="L25" t="str">
        <f t="shared" si="8"/>
        <v/>
      </c>
      <c r="M25" t="str">
        <f t="shared" si="9"/>
        <v/>
      </c>
    </row>
    <row r="26" spans="1:13">
      <c r="A26" t="s">
        <v>2651</v>
      </c>
      <c r="B26">
        <v>11.3</v>
      </c>
      <c r="C26" s="44">
        <v>41548</v>
      </c>
      <c r="D26" t="str">
        <f t="shared" si="0"/>
        <v/>
      </c>
      <c r="E26" t="str">
        <f t="shared" si="1"/>
        <v/>
      </c>
      <c r="F26" t="str">
        <f t="shared" si="2"/>
        <v/>
      </c>
      <c r="G26" t="str">
        <f t="shared" si="3"/>
        <v/>
      </c>
      <c r="H26" t="str">
        <f t="shared" si="4"/>
        <v/>
      </c>
      <c r="I26" t="str">
        <f t="shared" si="5"/>
        <v/>
      </c>
      <c r="J26" t="str">
        <f t="shared" si="6"/>
        <v/>
      </c>
      <c r="K26" t="str">
        <f t="shared" si="7"/>
        <v/>
      </c>
      <c r="L26" t="str">
        <f t="shared" si="8"/>
        <v/>
      </c>
      <c r="M26" t="str">
        <f t="shared" si="9"/>
        <v/>
      </c>
    </row>
    <row r="27" spans="1:13">
      <c r="A27" t="s">
        <v>4408</v>
      </c>
      <c r="B27">
        <v>12.53</v>
      </c>
      <c r="C27" s="44">
        <v>41548</v>
      </c>
      <c r="D27" t="str">
        <f t="shared" si="0"/>
        <v/>
      </c>
      <c r="E27" t="str">
        <f t="shared" si="1"/>
        <v/>
      </c>
      <c r="F27" t="str">
        <f t="shared" si="2"/>
        <v/>
      </c>
      <c r="G27" t="str">
        <f t="shared" si="3"/>
        <v/>
      </c>
      <c r="H27" t="str">
        <f t="shared" si="4"/>
        <v/>
      </c>
      <c r="I27" t="str">
        <f t="shared" si="5"/>
        <v/>
      </c>
      <c r="J27" t="str">
        <f t="shared" si="6"/>
        <v/>
      </c>
      <c r="K27" t="str">
        <f t="shared" si="7"/>
        <v/>
      </c>
      <c r="L27" t="str">
        <f t="shared" si="8"/>
        <v/>
      </c>
      <c r="M27" t="str">
        <f t="shared" si="9"/>
        <v/>
      </c>
    </row>
    <row r="28" spans="1:13">
      <c r="A28" t="s">
        <v>2652</v>
      </c>
      <c r="B28">
        <v>11.4</v>
      </c>
      <c r="C28" s="44">
        <v>41548</v>
      </c>
      <c r="D28" t="str">
        <f t="shared" si="0"/>
        <v/>
      </c>
      <c r="E28" t="str">
        <f t="shared" si="1"/>
        <v/>
      </c>
      <c r="F28" t="str">
        <f t="shared" si="2"/>
        <v/>
      </c>
      <c r="G28" t="str">
        <f t="shared" si="3"/>
        <v/>
      </c>
      <c r="H28" t="str">
        <f t="shared" si="4"/>
        <v/>
      </c>
      <c r="I28" t="str">
        <f t="shared" si="5"/>
        <v/>
      </c>
      <c r="J28" t="str">
        <f t="shared" si="6"/>
        <v/>
      </c>
      <c r="K28" t="str">
        <f t="shared" si="7"/>
        <v/>
      </c>
      <c r="L28" t="str">
        <f t="shared" si="8"/>
        <v/>
      </c>
      <c r="M28" t="str">
        <f t="shared" si="9"/>
        <v/>
      </c>
    </row>
    <row r="29" spans="1:13">
      <c r="A29" t="s">
        <v>4409</v>
      </c>
      <c r="B29">
        <v>11.44</v>
      </c>
      <c r="C29" s="44">
        <v>41548</v>
      </c>
      <c r="D29" t="str">
        <f t="shared" si="0"/>
        <v/>
      </c>
      <c r="E29" t="str">
        <f t="shared" si="1"/>
        <v/>
      </c>
      <c r="F29" t="str">
        <f t="shared" si="2"/>
        <v/>
      </c>
      <c r="G29" t="str">
        <f t="shared" si="3"/>
        <v/>
      </c>
      <c r="H29" t="str">
        <f t="shared" si="4"/>
        <v/>
      </c>
      <c r="I29" t="str">
        <f t="shared" si="5"/>
        <v/>
      </c>
      <c r="J29" t="str">
        <f t="shared" si="6"/>
        <v/>
      </c>
      <c r="K29" t="str">
        <f t="shared" si="7"/>
        <v/>
      </c>
      <c r="L29" t="str">
        <f t="shared" si="8"/>
        <v/>
      </c>
      <c r="M29" t="str">
        <f t="shared" si="9"/>
        <v/>
      </c>
    </row>
    <row r="30" spans="1:13">
      <c r="A30" t="s">
        <v>2653</v>
      </c>
      <c r="B30">
        <v>11.34</v>
      </c>
      <c r="C30" s="44">
        <v>41548</v>
      </c>
      <c r="D30" t="str">
        <f t="shared" si="0"/>
        <v/>
      </c>
      <c r="E30" t="str">
        <f t="shared" si="1"/>
        <v/>
      </c>
      <c r="F30" t="str">
        <f t="shared" si="2"/>
        <v/>
      </c>
      <c r="G30" t="str">
        <f t="shared" si="3"/>
        <v/>
      </c>
      <c r="H30" t="str">
        <f t="shared" si="4"/>
        <v/>
      </c>
      <c r="I30" t="str">
        <f t="shared" si="5"/>
        <v/>
      </c>
      <c r="J30" t="str">
        <f t="shared" si="6"/>
        <v/>
      </c>
      <c r="K30" t="str">
        <f t="shared" si="7"/>
        <v/>
      </c>
      <c r="L30" t="str">
        <f t="shared" si="8"/>
        <v/>
      </c>
      <c r="M30" t="str">
        <f t="shared" si="9"/>
        <v/>
      </c>
    </row>
    <row r="31" spans="1:13">
      <c r="A31" t="s">
        <v>3342</v>
      </c>
      <c r="B31">
        <v>11.34</v>
      </c>
      <c r="C31" s="44">
        <v>41548</v>
      </c>
      <c r="D31" t="str">
        <f t="shared" si="0"/>
        <v/>
      </c>
      <c r="E31" t="str">
        <f t="shared" si="1"/>
        <v/>
      </c>
      <c r="F31" t="str">
        <f t="shared" si="2"/>
        <v/>
      </c>
      <c r="G31" t="str">
        <f t="shared" si="3"/>
        <v/>
      </c>
      <c r="H31" t="str">
        <f t="shared" si="4"/>
        <v/>
      </c>
      <c r="I31" t="str">
        <f t="shared" si="5"/>
        <v/>
      </c>
      <c r="J31" t="str">
        <f t="shared" si="6"/>
        <v/>
      </c>
      <c r="K31" t="str">
        <f t="shared" si="7"/>
        <v/>
      </c>
      <c r="L31" t="str">
        <f t="shared" si="8"/>
        <v/>
      </c>
      <c r="M31" t="str">
        <f t="shared" si="9"/>
        <v/>
      </c>
    </row>
    <row r="32" spans="1:13">
      <c r="A32" t="s">
        <v>1965</v>
      </c>
      <c r="B32">
        <v>2852.2012</v>
      </c>
      <c r="C32" s="44">
        <v>41548</v>
      </c>
      <c r="D32" t="str">
        <f t="shared" si="0"/>
        <v/>
      </c>
      <c r="E32" t="str">
        <f t="shared" si="1"/>
        <v/>
      </c>
      <c r="F32" t="str">
        <f t="shared" si="2"/>
        <v/>
      </c>
      <c r="G32" t="str">
        <f t="shared" si="3"/>
        <v/>
      </c>
      <c r="H32" t="str">
        <f t="shared" si="4"/>
        <v/>
      </c>
      <c r="I32" t="str">
        <f t="shared" si="5"/>
        <v/>
      </c>
      <c r="J32" t="str">
        <f t="shared" si="6"/>
        <v/>
      </c>
      <c r="K32" t="str">
        <f t="shared" si="7"/>
        <v/>
      </c>
      <c r="L32" t="str">
        <f t="shared" si="8"/>
        <v/>
      </c>
      <c r="M32" t="str">
        <f t="shared" si="9"/>
        <v/>
      </c>
    </row>
    <row r="33" spans="1:13">
      <c r="A33" t="s">
        <v>1966</v>
      </c>
      <c r="B33">
        <v>10.9754</v>
      </c>
      <c r="C33" s="44">
        <v>41548</v>
      </c>
      <c r="D33" t="str">
        <f t="shared" si="0"/>
        <v/>
      </c>
      <c r="E33" t="str">
        <f t="shared" si="1"/>
        <v/>
      </c>
      <c r="F33" t="str">
        <f t="shared" si="2"/>
        <v/>
      </c>
      <c r="G33" t="str">
        <f t="shared" si="3"/>
        <v/>
      </c>
      <c r="H33" t="str">
        <f t="shared" si="4"/>
        <v/>
      </c>
      <c r="I33" t="str">
        <f t="shared" si="5"/>
        <v/>
      </c>
      <c r="J33" t="str">
        <f t="shared" si="6"/>
        <v/>
      </c>
      <c r="K33" t="str">
        <f t="shared" si="7"/>
        <v/>
      </c>
      <c r="L33" t="str">
        <f t="shared" si="8"/>
        <v/>
      </c>
      <c r="M33" t="str">
        <f t="shared" si="9"/>
        <v/>
      </c>
    </row>
    <row r="34" spans="1:13">
      <c r="A34" t="s">
        <v>4660</v>
      </c>
      <c r="B34">
        <v>10.978300000000001</v>
      </c>
      <c r="C34" s="44">
        <v>41548</v>
      </c>
      <c r="D34" t="str">
        <f t="shared" si="0"/>
        <v/>
      </c>
      <c r="E34" t="str">
        <f t="shared" si="1"/>
        <v/>
      </c>
      <c r="F34" t="str">
        <f t="shared" si="2"/>
        <v/>
      </c>
      <c r="G34" t="str">
        <f t="shared" si="3"/>
        <v/>
      </c>
      <c r="H34" t="str">
        <f t="shared" si="4"/>
        <v/>
      </c>
      <c r="I34" t="str">
        <f t="shared" si="5"/>
        <v/>
      </c>
      <c r="J34" t="str">
        <f t="shared" si="6"/>
        <v/>
      </c>
      <c r="K34" t="str">
        <f t="shared" si="7"/>
        <v/>
      </c>
      <c r="L34" t="str">
        <f t="shared" si="8"/>
        <v/>
      </c>
      <c r="M34" t="str">
        <f t="shared" si="9"/>
        <v/>
      </c>
    </row>
    <row r="35" spans="1:13">
      <c r="A35" t="s">
        <v>3547</v>
      </c>
      <c r="B35">
        <v>10.8916</v>
      </c>
      <c r="C35" s="44">
        <v>41548</v>
      </c>
      <c r="D35" t="str">
        <f t="shared" si="0"/>
        <v/>
      </c>
      <c r="E35" t="str">
        <f t="shared" si="1"/>
        <v/>
      </c>
      <c r="F35" t="str">
        <f t="shared" si="2"/>
        <v/>
      </c>
      <c r="G35" t="str">
        <f t="shared" si="3"/>
        <v/>
      </c>
      <c r="H35" t="str">
        <f t="shared" si="4"/>
        <v/>
      </c>
      <c r="I35" t="str">
        <f t="shared" si="5"/>
        <v/>
      </c>
      <c r="J35" t="str">
        <f t="shared" si="6"/>
        <v/>
      </c>
      <c r="K35" t="str">
        <f t="shared" si="7"/>
        <v/>
      </c>
      <c r="L35" t="str">
        <f t="shared" si="8"/>
        <v/>
      </c>
      <c r="M35" t="str">
        <f t="shared" si="9"/>
        <v/>
      </c>
    </row>
    <row r="36" spans="1:13">
      <c r="A36" t="s">
        <v>3380</v>
      </c>
      <c r="B36">
        <v>10.882899999999999</v>
      </c>
      <c r="C36" s="44">
        <v>41548</v>
      </c>
      <c r="D36" t="str">
        <f t="shared" si="0"/>
        <v/>
      </c>
      <c r="E36" t="str">
        <f t="shared" si="1"/>
        <v/>
      </c>
      <c r="F36" t="str">
        <f t="shared" si="2"/>
        <v/>
      </c>
      <c r="G36" t="str">
        <f t="shared" si="3"/>
        <v/>
      </c>
      <c r="H36" t="str">
        <f t="shared" si="4"/>
        <v/>
      </c>
      <c r="I36" t="str">
        <f t="shared" si="5"/>
        <v/>
      </c>
      <c r="J36" t="str">
        <f t="shared" si="6"/>
        <v/>
      </c>
      <c r="K36" t="str">
        <f t="shared" si="7"/>
        <v/>
      </c>
      <c r="L36" t="str">
        <f t="shared" si="8"/>
        <v/>
      </c>
      <c r="M36" t="str">
        <f t="shared" si="9"/>
        <v/>
      </c>
    </row>
    <row r="37" spans="1:13">
      <c r="A37" t="s">
        <v>4010</v>
      </c>
      <c r="B37">
        <v>11.080299999999999</v>
      </c>
      <c r="C37" s="44">
        <v>41548</v>
      </c>
      <c r="D37" t="str">
        <f t="shared" si="0"/>
        <v/>
      </c>
      <c r="E37" t="str">
        <f t="shared" si="1"/>
        <v/>
      </c>
      <c r="F37" t="str">
        <f t="shared" si="2"/>
        <v/>
      </c>
      <c r="G37" t="str">
        <f t="shared" si="3"/>
        <v/>
      </c>
      <c r="H37" t="str">
        <f t="shared" si="4"/>
        <v/>
      </c>
      <c r="I37" t="str">
        <f t="shared" si="5"/>
        <v/>
      </c>
      <c r="J37" t="str">
        <f t="shared" si="6"/>
        <v/>
      </c>
      <c r="K37" t="str">
        <f t="shared" si="7"/>
        <v/>
      </c>
      <c r="L37" t="str">
        <f t="shared" si="8"/>
        <v/>
      </c>
      <c r="M37" t="str">
        <f t="shared" si="9"/>
        <v/>
      </c>
    </row>
    <row r="38" spans="1:13">
      <c r="A38" t="s">
        <v>1967</v>
      </c>
      <c r="B38">
        <v>10.0587</v>
      </c>
      <c r="C38" s="44">
        <v>41548</v>
      </c>
      <c r="D38" t="str">
        <f t="shared" si="0"/>
        <v/>
      </c>
      <c r="E38" t="str">
        <f t="shared" si="1"/>
        <v/>
      </c>
      <c r="F38" t="str">
        <f t="shared" si="2"/>
        <v/>
      </c>
      <c r="G38" t="str">
        <f t="shared" si="3"/>
        <v/>
      </c>
      <c r="H38" t="str">
        <f t="shared" si="4"/>
        <v/>
      </c>
      <c r="I38" t="str">
        <f t="shared" si="5"/>
        <v/>
      </c>
      <c r="J38" t="str">
        <f t="shared" si="6"/>
        <v/>
      </c>
      <c r="K38" t="str">
        <f t="shared" si="7"/>
        <v/>
      </c>
      <c r="L38" t="str">
        <f t="shared" si="8"/>
        <v/>
      </c>
      <c r="M38" t="str">
        <f t="shared" si="9"/>
        <v/>
      </c>
    </row>
    <row r="39" spans="1:13">
      <c r="A39" t="s">
        <v>4011</v>
      </c>
      <c r="B39">
        <v>11.026300000000001</v>
      </c>
      <c r="C39" s="44">
        <v>41548</v>
      </c>
      <c r="D39" t="str">
        <f t="shared" si="0"/>
        <v/>
      </c>
      <c r="E39" t="str">
        <f t="shared" si="1"/>
        <v/>
      </c>
      <c r="F39" t="str">
        <f t="shared" si="2"/>
        <v/>
      </c>
      <c r="G39" t="str">
        <f t="shared" si="3"/>
        <v/>
      </c>
      <c r="H39" t="str">
        <f t="shared" si="4"/>
        <v/>
      </c>
      <c r="I39" t="str">
        <f t="shared" si="5"/>
        <v/>
      </c>
      <c r="J39" t="str">
        <f t="shared" si="6"/>
        <v/>
      </c>
      <c r="K39" t="str">
        <f t="shared" si="7"/>
        <v/>
      </c>
      <c r="L39" t="str">
        <f t="shared" si="8"/>
        <v/>
      </c>
      <c r="M39" t="str">
        <f t="shared" si="9"/>
        <v/>
      </c>
    </row>
    <row r="40" spans="1:13">
      <c r="A40" t="s">
        <v>2967</v>
      </c>
      <c r="B40">
        <v>10.0648</v>
      </c>
      <c r="C40" s="44">
        <v>41548</v>
      </c>
      <c r="D40" t="str">
        <f t="shared" si="0"/>
        <v/>
      </c>
      <c r="E40" t="str">
        <f t="shared" si="1"/>
        <v/>
      </c>
      <c r="F40" t="str">
        <f t="shared" si="2"/>
        <v/>
      </c>
      <c r="G40" t="str">
        <f t="shared" si="3"/>
        <v/>
      </c>
      <c r="H40" t="str">
        <f t="shared" si="4"/>
        <v/>
      </c>
      <c r="I40" t="str">
        <f t="shared" si="5"/>
        <v/>
      </c>
      <c r="J40" t="str">
        <f t="shared" si="6"/>
        <v/>
      </c>
      <c r="K40" t="str">
        <f t="shared" si="7"/>
        <v/>
      </c>
      <c r="L40" t="str">
        <f t="shared" si="8"/>
        <v/>
      </c>
      <c r="M40" t="str">
        <f t="shared" si="9"/>
        <v/>
      </c>
    </row>
    <row r="41" spans="1:13">
      <c r="A41" t="s">
        <v>2968</v>
      </c>
      <c r="B41">
        <v>10.0097</v>
      </c>
      <c r="C41" s="44">
        <v>41548</v>
      </c>
      <c r="D41" t="str">
        <f t="shared" si="0"/>
        <v/>
      </c>
      <c r="E41" t="str">
        <f t="shared" si="1"/>
        <v/>
      </c>
      <c r="F41" t="str">
        <f t="shared" si="2"/>
        <v/>
      </c>
      <c r="G41" t="str">
        <f t="shared" si="3"/>
        <v/>
      </c>
      <c r="H41" t="str">
        <f t="shared" si="4"/>
        <v/>
      </c>
      <c r="I41" t="str">
        <f t="shared" si="5"/>
        <v/>
      </c>
      <c r="J41" t="str">
        <f t="shared" si="6"/>
        <v/>
      </c>
      <c r="K41" t="str">
        <f t="shared" si="7"/>
        <v/>
      </c>
      <c r="L41" t="str">
        <f t="shared" si="8"/>
        <v/>
      </c>
      <c r="M41" t="str">
        <f t="shared" si="9"/>
        <v/>
      </c>
    </row>
    <row r="42" spans="1:13">
      <c r="A42" t="s">
        <v>5646</v>
      </c>
      <c r="B42">
        <v>10.2593</v>
      </c>
      <c r="C42" s="44">
        <v>41548</v>
      </c>
      <c r="D42" t="str">
        <f t="shared" si="0"/>
        <v/>
      </c>
      <c r="E42" t="str">
        <f t="shared" si="1"/>
        <v/>
      </c>
      <c r="F42" t="str">
        <f t="shared" si="2"/>
        <v/>
      </c>
      <c r="G42" t="str">
        <f t="shared" si="3"/>
        <v/>
      </c>
      <c r="H42" t="str">
        <f t="shared" si="4"/>
        <v/>
      </c>
      <c r="I42" t="str">
        <f t="shared" si="5"/>
        <v/>
      </c>
      <c r="J42" t="str">
        <f t="shared" si="6"/>
        <v/>
      </c>
      <c r="K42" t="str">
        <f t="shared" si="7"/>
        <v/>
      </c>
      <c r="L42" t="str">
        <f t="shared" si="8"/>
        <v/>
      </c>
      <c r="M42" t="str">
        <f t="shared" si="9"/>
        <v/>
      </c>
    </row>
    <row r="43" spans="1:13">
      <c r="A43" t="s">
        <v>4012</v>
      </c>
      <c r="B43">
        <v>11.9595</v>
      </c>
      <c r="C43" s="44">
        <v>41548</v>
      </c>
      <c r="D43" t="str">
        <f t="shared" si="0"/>
        <v/>
      </c>
      <c r="E43" t="str">
        <f t="shared" si="1"/>
        <v/>
      </c>
      <c r="F43" t="str">
        <f t="shared" si="2"/>
        <v/>
      </c>
      <c r="G43" t="str">
        <f t="shared" si="3"/>
        <v/>
      </c>
      <c r="H43" t="str">
        <f t="shared" si="4"/>
        <v/>
      </c>
      <c r="I43" t="str">
        <f t="shared" si="5"/>
        <v/>
      </c>
      <c r="J43" t="str">
        <f t="shared" si="6"/>
        <v/>
      </c>
      <c r="K43" t="str">
        <f t="shared" si="7"/>
        <v/>
      </c>
      <c r="L43" t="str">
        <f t="shared" si="8"/>
        <v/>
      </c>
      <c r="M43" t="str">
        <f t="shared" si="9"/>
        <v/>
      </c>
    </row>
    <row r="44" spans="1:13">
      <c r="A44" t="s">
        <v>5647</v>
      </c>
      <c r="B44">
        <v>10.160500000000001</v>
      </c>
      <c r="C44" s="44">
        <v>41548</v>
      </c>
      <c r="D44" t="str">
        <f t="shared" si="0"/>
        <v/>
      </c>
      <c r="E44" t="str">
        <f t="shared" si="1"/>
        <v/>
      </c>
      <c r="F44" t="str">
        <f t="shared" si="2"/>
        <v/>
      </c>
      <c r="G44" t="str">
        <f t="shared" si="3"/>
        <v/>
      </c>
      <c r="H44" t="str">
        <f t="shared" si="4"/>
        <v/>
      </c>
      <c r="I44" t="str">
        <f t="shared" si="5"/>
        <v/>
      </c>
      <c r="J44" t="str">
        <f t="shared" si="6"/>
        <v/>
      </c>
      <c r="K44" t="str">
        <f t="shared" si="7"/>
        <v/>
      </c>
      <c r="L44" t="str">
        <f t="shared" si="8"/>
        <v/>
      </c>
      <c r="M44" t="str">
        <f t="shared" si="9"/>
        <v/>
      </c>
    </row>
    <row r="45" spans="1:13">
      <c r="A45" t="s">
        <v>2969</v>
      </c>
      <c r="B45">
        <v>10.3752</v>
      </c>
      <c r="C45" s="44">
        <v>41548</v>
      </c>
      <c r="D45" t="str">
        <f t="shared" si="0"/>
        <v/>
      </c>
      <c r="E45" t="str">
        <f t="shared" si="1"/>
        <v/>
      </c>
      <c r="F45" t="str">
        <f t="shared" si="2"/>
        <v/>
      </c>
      <c r="G45" t="str">
        <f t="shared" si="3"/>
        <v/>
      </c>
      <c r="H45" t="str">
        <f t="shared" si="4"/>
        <v/>
      </c>
      <c r="I45" t="str">
        <f t="shared" si="5"/>
        <v/>
      </c>
      <c r="J45" t="str">
        <f t="shared" si="6"/>
        <v/>
      </c>
      <c r="K45" t="str">
        <f t="shared" si="7"/>
        <v/>
      </c>
      <c r="L45" t="str">
        <f t="shared" si="8"/>
        <v/>
      </c>
      <c r="M45" t="str">
        <f t="shared" si="9"/>
        <v/>
      </c>
    </row>
    <row r="46" spans="1:13">
      <c r="A46" t="s">
        <v>2970</v>
      </c>
      <c r="B46">
        <v>10.254899999999999</v>
      </c>
      <c r="C46" s="44">
        <v>41548</v>
      </c>
      <c r="D46" t="str">
        <f t="shared" si="0"/>
        <v/>
      </c>
      <c r="E46" t="str">
        <f t="shared" si="1"/>
        <v/>
      </c>
      <c r="F46" t="str">
        <f t="shared" si="2"/>
        <v/>
      </c>
      <c r="G46" t="str">
        <f t="shared" si="3"/>
        <v/>
      </c>
      <c r="H46" t="str">
        <f t="shared" si="4"/>
        <v/>
      </c>
      <c r="I46" t="str">
        <f t="shared" si="5"/>
        <v/>
      </c>
      <c r="J46" t="str">
        <f t="shared" si="6"/>
        <v/>
      </c>
      <c r="K46" t="str">
        <f t="shared" si="7"/>
        <v/>
      </c>
      <c r="L46" t="str">
        <f t="shared" si="8"/>
        <v/>
      </c>
      <c r="M46" t="str">
        <f t="shared" si="9"/>
        <v/>
      </c>
    </row>
    <row r="47" spans="1:13">
      <c r="A47" t="s">
        <v>2971</v>
      </c>
      <c r="B47">
        <v>10.142899999999999</v>
      </c>
      <c r="C47" s="44">
        <v>41548</v>
      </c>
      <c r="D47" t="str">
        <f t="shared" si="0"/>
        <v/>
      </c>
      <c r="E47" t="str">
        <f t="shared" si="1"/>
        <v/>
      </c>
      <c r="F47" t="str">
        <f t="shared" si="2"/>
        <v/>
      </c>
      <c r="G47" t="str">
        <f t="shared" si="3"/>
        <v/>
      </c>
      <c r="H47" t="str">
        <f t="shared" si="4"/>
        <v/>
      </c>
      <c r="I47" t="str">
        <f t="shared" si="5"/>
        <v/>
      </c>
      <c r="J47" t="str">
        <f t="shared" si="6"/>
        <v/>
      </c>
      <c r="K47" t="str">
        <f t="shared" si="7"/>
        <v/>
      </c>
      <c r="L47" t="str">
        <f t="shared" si="8"/>
        <v/>
      </c>
      <c r="M47" t="str">
        <f t="shared" si="9"/>
        <v/>
      </c>
    </row>
    <row r="48" spans="1:13">
      <c r="A48" t="s">
        <v>2972</v>
      </c>
      <c r="B48">
        <v>10.1073</v>
      </c>
      <c r="C48" s="44">
        <v>41548</v>
      </c>
      <c r="D48" t="str">
        <f t="shared" si="0"/>
        <v/>
      </c>
      <c r="E48" t="str">
        <f t="shared" si="1"/>
        <v/>
      </c>
      <c r="F48" t="str">
        <f t="shared" si="2"/>
        <v/>
      </c>
      <c r="G48" t="str">
        <f t="shared" si="3"/>
        <v/>
      </c>
      <c r="H48" t="str">
        <f t="shared" si="4"/>
        <v/>
      </c>
      <c r="I48" t="str">
        <f t="shared" si="5"/>
        <v/>
      </c>
      <c r="J48" t="str">
        <f t="shared" si="6"/>
        <v/>
      </c>
      <c r="K48" t="str">
        <f t="shared" si="7"/>
        <v/>
      </c>
      <c r="L48" t="str">
        <f t="shared" si="8"/>
        <v/>
      </c>
      <c r="M48" t="str">
        <f t="shared" si="9"/>
        <v/>
      </c>
    </row>
    <row r="49" spans="1:13">
      <c r="A49" t="s">
        <v>4013</v>
      </c>
      <c r="B49">
        <v>11.897</v>
      </c>
      <c r="C49" s="44">
        <v>41548</v>
      </c>
      <c r="D49" t="str">
        <f t="shared" si="0"/>
        <v/>
      </c>
      <c r="E49" t="str">
        <f t="shared" si="1"/>
        <v/>
      </c>
      <c r="F49" t="str">
        <f t="shared" si="2"/>
        <v/>
      </c>
      <c r="G49" t="str">
        <f t="shared" si="3"/>
        <v/>
      </c>
      <c r="H49" t="str">
        <f t="shared" si="4"/>
        <v/>
      </c>
      <c r="I49" t="str">
        <f t="shared" si="5"/>
        <v/>
      </c>
      <c r="J49" t="str">
        <f t="shared" si="6"/>
        <v/>
      </c>
      <c r="K49" t="str">
        <f t="shared" si="7"/>
        <v/>
      </c>
      <c r="L49" t="str">
        <f t="shared" si="8"/>
        <v/>
      </c>
      <c r="M49" t="str">
        <f t="shared" si="9"/>
        <v/>
      </c>
    </row>
    <row r="50" spans="1:13">
      <c r="A50" t="s">
        <v>1738</v>
      </c>
      <c r="B50">
        <v>1000.1107</v>
      </c>
      <c r="C50" s="44">
        <v>41549</v>
      </c>
      <c r="D50" t="str">
        <f t="shared" si="0"/>
        <v/>
      </c>
      <c r="E50" t="str">
        <f t="shared" si="1"/>
        <v/>
      </c>
      <c r="F50" t="str">
        <f t="shared" si="2"/>
        <v/>
      </c>
      <c r="G50" t="str">
        <f t="shared" si="3"/>
        <v/>
      </c>
      <c r="H50" t="str">
        <f t="shared" si="4"/>
        <v/>
      </c>
      <c r="I50" t="str">
        <f t="shared" si="5"/>
        <v/>
      </c>
      <c r="J50" t="str">
        <f t="shared" si="6"/>
        <v/>
      </c>
      <c r="K50" t="str">
        <f t="shared" si="7"/>
        <v/>
      </c>
      <c r="L50" t="str">
        <f t="shared" si="8"/>
        <v/>
      </c>
      <c r="M50" t="str">
        <f t="shared" si="9"/>
        <v/>
      </c>
    </row>
    <row r="51" spans="1:13">
      <c r="A51" t="s">
        <v>1739</v>
      </c>
      <c r="B51">
        <v>1000.1107</v>
      </c>
      <c r="C51" s="44">
        <v>41549</v>
      </c>
      <c r="D51" t="str">
        <f t="shared" si="0"/>
        <v/>
      </c>
      <c r="E51" t="str">
        <f t="shared" si="1"/>
        <v/>
      </c>
      <c r="F51" t="str">
        <f t="shared" si="2"/>
        <v/>
      </c>
      <c r="G51" t="str">
        <f t="shared" si="3"/>
        <v/>
      </c>
      <c r="H51" t="str">
        <f t="shared" si="4"/>
        <v/>
      </c>
      <c r="I51" t="str">
        <f t="shared" si="5"/>
        <v/>
      </c>
      <c r="J51" t="str">
        <f t="shared" si="6"/>
        <v/>
      </c>
      <c r="K51" t="str">
        <f t="shared" si="7"/>
        <v/>
      </c>
      <c r="L51" t="str">
        <f t="shared" si="8"/>
        <v/>
      </c>
      <c r="M51" t="str">
        <f t="shared" si="9"/>
        <v/>
      </c>
    </row>
    <row r="52" spans="1:13">
      <c r="A52" t="s">
        <v>4870</v>
      </c>
      <c r="B52">
        <v>1358.9945</v>
      </c>
      <c r="C52" s="44">
        <v>41549</v>
      </c>
      <c r="D52" t="str">
        <f t="shared" si="0"/>
        <v/>
      </c>
      <c r="E52" t="str">
        <f t="shared" si="1"/>
        <v/>
      </c>
      <c r="F52" t="str">
        <f t="shared" si="2"/>
        <v/>
      </c>
      <c r="G52" t="str">
        <f t="shared" si="3"/>
        <v/>
      </c>
      <c r="H52" t="str">
        <f t="shared" si="4"/>
        <v/>
      </c>
      <c r="I52" t="str">
        <f t="shared" si="5"/>
        <v/>
      </c>
      <c r="J52" t="str">
        <f t="shared" si="6"/>
        <v/>
      </c>
      <c r="K52" t="str">
        <f t="shared" si="7"/>
        <v/>
      </c>
      <c r="L52" t="str">
        <f t="shared" si="8"/>
        <v/>
      </c>
      <c r="M52" t="str">
        <f t="shared" si="9"/>
        <v/>
      </c>
    </row>
    <row r="53" spans="1:13">
      <c r="A53" t="s">
        <v>1740</v>
      </c>
      <c r="B53">
        <v>1002.1074</v>
      </c>
      <c r="C53" s="44">
        <v>41549</v>
      </c>
      <c r="D53" t="str">
        <f t="shared" si="0"/>
        <v/>
      </c>
      <c r="E53" t="str">
        <f t="shared" si="1"/>
        <v/>
      </c>
      <c r="F53" t="str">
        <f t="shared" si="2"/>
        <v/>
      </c>
      <c r="G53" t="str">
        <f t="shared" si="3"/>
        <v/>
      </c>
      <c r="H53" t="str">
        <f t="shared" si="4"/>
        <v/>
      </c>
      <c r="I53" t="str">
        <f t="shared" si="5"/>
        <v/>
      </c>
      <c r="J53" t="str">
        <f t="shared" si="6"/>
        <v/>
      </c>
      <c r="K53" t="str">
        <f t="shared" si="7"/>
        <v/>
      </c>
      <c r="L53" t="str">
        <f t="shared" si="8"/>
        <v/>
      </c>
      <c r="M53" t="str">
        <f t="shared" si="9"/>
        <v/>
      </c>
    </row>
    <row r="54" spans="1:13">
      <c r="A54" t="s">
        <v>1741</v>
      </c>
      <c r="B54">
        <v>1002.663</v>
      </c>
      <c r="C54" s="44">
        <v>41549</v>
      </c>
      <c r="D54" t="str">
        <f t="shared" si="0"/>
        <v/>
      </c>
      <c r="E54" t="str">
        <f t="shared" si="1"/>
        <v/>
      </c>
      <c r="F54" t="str">
        <f t="shared" si="2"/>
        <v/>
      </c>
      <c r="G54" t="str">
        <f t="shared" si="3"/>
        <v/>
      </c>
      <c r="H54" t="str">
        <f t="shared" si="4"/>
        <v/>
      </c>
      <c r="I54" t="str">
        <f t="shared" si="5"/>
        <v/>
      </c>
      <c r="J54" t="str">
        <f t="shared" si="6"/>
        <v/>
      </c>
      <c r="K54" t="str">
        <f t="shared" si="7"/>
        <v/>
      </c>
      <c r="L54" t="str">
        <f t="shared" si="8"/>
        <v/>
      </c>
      <c r="M54" t="str">
        <f t="shared" si="9"/>
        <v/>
      </c>
    </row>
    <row r="55" spans="1:13">
      <c r="A55" t="s">
        <v>4871</v>
      </c>
      <c r="B55">
        <v>1358.329</v>
      </c>
      <c r="C55" s="44">
        <v>41549</v>
      </c>
      <c r="D55" t="str">
        <f t="shared" si="0"/>
        <v/>
      </c>
      <c r="E55" t="str">
        <f t="shared" si="1"/>
        <v/>
      </c>
      <c r="F55" t="str">
        <f t="shared" si="2"/>
        <v/>
      </c>
      <c r="G55" t="str">
        <f t="shared" si="3"/>
        <v/>
      </c>
      <c r="H55" t="str">
        <f t="shared" si="4"/>
        <v/>
      </c>
      <c r="I55" t="str">
        <f t="shared" si="5"/>
        <v/>
      </c>
      <c r="J55" t="str">
        <f t="shared" si="6"/>
        <v/>
      </c>
      <c r="K55" t="str">
        <f t="shared" si="7"/>
        <v/>
      </c>
      <c r="L55" t="str">
        <f t="shared" si="8"/>
        <v/>
      </c>
      <c r="M55" t="str">
        <f t="shared" si="9"/>
        <v/>
      </c>
    </row>
    <row r="56" spans="1:13">
      <c r="A56" t="s">
        <v>1742</v>
      </c>
      <c r="B56">
        <v>1002.0957</v>
      </c>
      <c r="C56" s="44">
        <v>41549</v>
      </c>
      <c r="D56" t="str">
        <f t="shared" si="0"/>
        <v/>
      </c>
      <c r="E56" t="str">
        <f t="shared" si="1"/>
        <v/>
      </c>
      <c r="F56" t="str">
        <f t="shared" si="2"/>
        <v/>
      </c>
      <c r="G56" t="str">
        <f t="shared" si="3"/>
        <v/>
      </c>
      <c r="H56" t="str">
        <f t="shared" si="4"/>
        <v/>
      </c>
      <c r="I56" t="str">
        <f t="shared" si="5"/>
        <v/>
      </c>
      <c r="J56" t="str">
        <f t="shared" si="6"/>
        <v/>
      </c>
      <c r="K56" t="str">
        <f t="shared" si="7"/>
        <v/>
      </c>
      <c r="L56" t="str">
        <f t="shared" si="8"/>
        <v/>
      </c>
      <c r="M56" t="str">
        <f t="shared" si="9"/>
        <v/>
      </c>
    </row>
    <row r="57" spans="1:13">
      <c r="A57" t="s">
        <v>1743</v>
      </c>
      <c r="B57">
        <v>1000.1107</v>
      </c>
      <c r="C57" s="44">
        <v>41549</v>
      </c>
      <c r="D57" t="str">
        <f t="shared" si="0"/>
        <v/>
      </c>
      <c r="E57" t="str">
        <f t="shared" si="1"/>
        <v/>
      </c>
      <c r="F57" t="str">
        <f t="shared" si="2"/>
        <v/>
      </c>
      <c r="G57" t="str">
        <f t="shared" si="3"/>
        <v/>
      </c>
      <c r="H57" t="str">
        <f t="shared" si="4"/>
        <v/>
      </c>
      <c r="I57" t="str">
        <f t="shared" si="5"/>
        <v/>
      </c>
      <c r="J57" t="str">
        <f t="shared" si="6"/>
        <v/>
      </c>
      <c r="K57" t="str">
        <f t="shared" si="7"/>
        <v/>
      </c>
      <c r="L57" t="str">
        <f t="shared" si="8"/>
        <v/>
      </c>
      <c r="M57" t="str">
        <f t="shared" si="9"/>
        <v/>
      </c>
    </row>
    <row r="58" spans="1:13">
      <c r="A58" t="s">
        <v>4872</v>
      </c>
      <c r="B58">
        <v>1320.4784999999999</v>
      </c>
      <c r="C58" s="44">
        <v>41549</v>
      </c>
      <c r="D58" t="str">
        <f t="shared" si="0"/>
        <v/>
      </c>
      <c r="E58" t="str">
        <f t="shared" si="1"/>
        <v/>
      </c>
      <c r="F58" t="str">
        <f t="shared" si="2"/>
        <v/>
      </c>
      <c r="G58" t="str">
        <f t="shared" si="3"/>
        <v/>
      </c>
      <c r="H58" t="str">
        <f t="shared" si="4"/>
        <v/>
      </c>
      <c r="I58" t="str">
        <f t="shared" si="5"/>
        <v/>
      </c>
      <c r="J58" t="str">
        <f t="shared" si="6"/>
        <v/>
      </c>
      <c r="K58" t="str">
        <f t="shared" si="7"/>
        <v/>
      </c>
      <c r="L58" t="str">
        <f t="shared" si="8"/>
        <v/>
      </c>
      <c r="M58" t="str">
        <f t="shared" si="9"/>
        <v/>
      </c>
    </row>
    <row r="59" spans="1:13">
      <c r="A59" t="s">
        <v>1744</v>
      </c>
      <c r="B59">
        <v>1002.0009</v>
      </c>
      <c r="C59" s="44">
        <v>41549</v>
      </c>
      <c r="D59" t="str">
        <f t="shared" si="0"/>
        <v/>
      </c>
      <c r="E59" t="str">
        <f t="shared" si="1"/>
        <v/>
      </c>
      <c r="F59" t="str">
        <f t="shared" si="2"/>
        <v/>
      </c>
      <c r="G59" t="str">
        <f t="shared" si="3"/>
        <v/>
      </c>
      <c r="H59" t="str">
        <f t="shared" si="4"/>
        <v/>
      </c>
      <c r="I59" t="str">
        <f t="shared" si="5"/>
        <v/>
      </c>
      <c r="J59" t="str">
        <f t="shared" si="6"/>
        <v/>
      </c>
      <c r="K59" t="str">
        <f t="shared" si="7"/>
        <v/>
      </c>
      <c r="L59" t="str">
        <f t="shared" si="8"/>
        <v/>
      </c>
      <c r="M59" t="str">
        <f t="shared" si="9"/>
        <v/>
      </c>
    </row>
    <row r="60" spans="1:13">
      <c r="A60" t="s">
        <v>1745</v>
      </c>
      <c r="B60">
        <v>1000.65</v>
      </c>
      <c r="C60" s="44">
        <v>41549</v>
      </c>
      <c r="D60" t="str">
        <f t="shared" si="0"/>
        <v/>
      </c>
      <c r="E60" t="str">
        <f t="shared" si="1"/>
        <v/>
      </c>
      <c r="F60" t="str">
        <f t="shared" si="2"/>
        <v/>
      </c>
      <c r="G60" t="str">
        <f t="shared" si="3"/>
        <v/>
      </c>
      <c r="H60" t="str">
        <f t="shared" si="4"/>
        <v/>
      </c>
      <c r="I60" t="str">
        <f t="shared" si="5"/>
        <v/>
      </c>
      <c r="J60" t="str">
        <f t="shared" si="6"/>
        <v/>
      </c>
      <c r="K60" t="str">
        <f t="shared" si="7"/>
        <v/>
      </c>
      <c r="L60" t="str">
        <f t="shared" si="8"/>
        <v/>
      </c>
      <c r="M60" t="str">
        <f t="shared" si="9"/>
        <v/>
      </c>
    </row>
    <row r="61" spans="1:13">
      <c r="A61" t="s">
        <v>1746</v>
      </c>
      <c r="B61">
        <v>1002.6589</v>
      </c>
      <c r="C61" s="44">
        <v>41549</v>
      </c>
      <c r="D61" t="str">
        <f t="shared" si="0"/>
        <v/>
      </c>
      <c r="E61" t="str">
        <f t="shared" si="1"/>
        <v/>
      </c>
      <c r="F61" t="str">
        <f t="shared" si="2"/>
        <v/>
      </c>
      <c r="G61" t="str">
        <f t="shared" si="3"/>
        <v/>
      </c>
      <c r="H61" t="str">
        <f t="shared" si="4"/>
        <v/>
      </c>
      <c r="I61" t="str">
        <f t="shared" si="5"/>
        <v/>
      </c>
      <c r="J61" t="str">
        <f t="shared" si="6"/>
        <v/>
      </c>
      <c r="K61" t="str">
        <f t="shared" si="7"/>
        <v/>
      </c>
      <c r="L61" t="str">
        <f t="shared" si="8"/>
        <v/>
      </c>
      <c r="M61" t="str">
        <f t="shared" si="9"/>
        <v/>
      </c>
    </row>
    <row r="62" spans="1:13">
      <c r="A62" t="s">
        <v>1968</v>
      </c>
      <c r="B62">
        <v>12.753299999999999</v>
      </c>
      <c r="C62" s="44">
        <v>41548</v>
      </c>
      <c r="D62" t="str">
        <f t="shared" si="0"/>
        <v/>
      </c>
      <c r="E62" t="str">
        <f t="shared" si="1"/>
        <v/>
      </c>
      <c r="F62" t="str">
        <f t="shared" si="2"/>
        <v/>
      </c>
      <c r="G62" t="str">
        <f t="shared" si="3"/>
        <v/>
      </c>
      <c r="H62" t="str">
        <f t="shared" si="4"/>
        <v/>
      </c>
      <c r="I62" t="str">
        <f t="shared" si="5"/>
        <v/>
      </c>
      <c r="J62" t="str">
        <f t="shared" si="6"/>
        <v/>
      </c>
      <c r="K62" t="str">
        <f t="shared" si="7"/>
        <v/>
      </c>
      <c r="L62" t="str">
        <f t="shared" si="8"/>
        <v/>
      </c>
      <c r="M62" t="str">
        <f t="shared" si="9"/>
        <v/>
      </c>
    </row>
    <row r="63" spans="1:13">
      <c r="A63" t="s">
        <v>3413</v>
      </c>
      <c r="B63">
        <v>14.9575</v>
      </c>
      <c r="C63" s="44">
        <v>41548</v>
      </c>
      <c r="D63" t="str">
        <f t="shared" si="0"/>
        <v/>
      </c>
      <c r="E63" t="str">
        <f t="shared" si="1"/>
        <v/>
      </c>
      <c r="F63" t="str">
        <f t="shared" si="2"/>
        <v/>
      </c>
      <c r="G63" t="str">
        <f t="shared" si="3"/>
        <v/>
      </c>
      <c r="H63" t="str">
        <f t="shared" si="4"/>
        <v/>
      </c>
      <c r="I63" t="str">
        <f t="shared" si="5"/>
        <v/>
      </c>
      <c r="J63" t="str">
        <f t="shared" si="6"/>
        <v/>
      </c>
      <c r="K63" t="str">
        <f t="shared" si="7"/>
        <v/>
      </c>
      <c r="L63" t="str">
        <f t="shared" si="8"/>
        <v/>
      </c>
      <c r="M63" t="str">
        <f t="shared" si="9"/>
        <v/>
      </c>
    </row>
    <row r="64" spans="1:13">
      <c r="A64" t="s">
        <v>3472</v>
      </c>
      <c r="B64">
        <v>12.697900000000001</v>
      </c>
      <c r="C64" s="44">
        <v>41548</v>
      </c>
      <c r="D64" t="str">
        <f t="shared" si="0"/>
        <v/>
      </c>
      <c r="E64" t="str">
        <f t="shared" si="1"/>
        <v/>
      </c>
      <c r="F64" t="str">
        <f t="shared" si="2"/>
        <v/>
      </c>
      <c r="G64" t="str">
        <f t="shared" si="3"/>
        <v/>
      </c>
      <c r="H64" t="str">
        <f t="shared" si="4"/>
        <v/>
      </c>
      <c r="I64" t="str">
        <f t="shared" si="5"/>
        <v/>
      </c>
      <c r="J64" t="str">
        <f t="shared" si="6"/>
        <v/>
      </c>
      <c r="K64" t="str">
        <f t="shared" si="7"/>
        <v/>
      </c>
      <c r="L64" t="str">
        <f t="shared" si="8"/>
        <v/>
      </c>
      <c r="M64" t="str">
        <f t="shared" si="9"/>
        <v/>
      </c>
    </row>
    <row r="65" spans="1:13">
      <c r="A65" t="s">
        <v>3414</v>
      </c>
      <c r="B65">
        <v>14.844200000000001</v>
      </c>
      <c r="C65" s="44">
        <v>41548</v>
      </c>
      <c r="D65" t="str">
        <f t="shared" si="0"/>
        <v/>
      </c>
      <c r="E65" t="str">
        <f t="shared" si="1"/>
        <v/>
      </c>
      <c r="F65" t="str">
        <f t="shared" si="2"/>
        <v/>
      </c>
      <c r="G65" t="str">
        <f t="shared" si="3"/>
        <v/>
      </c>
      <c r="H65" t="str">
        <f t="shared" si="4"/>
        <v/>
      </c>
      <c r="I65" t="str">
        <f t="shared" si="5"/>
        <v/>
      </c>
      <c r="J65" t="str">
        <f t="shared" si="6"/>
        <v/>
      </c>
      <c r="K65" t="str">
        <f t="shared" si="7"/>
        <v/>
      </c>
      <c r="L65" t="str">
        <f t="shared" si="8"/>
        <v/>
      </c>
      <c r="M65" t="str">
        <f t="shared" si="9"/>
        <v/>
      </c>
    </row>
    <row r="66" spans="1:13">
      <c r="A66" t="s">
        <v>2654</v>
      </c>
      <c r="B66">
        <v>11.75</v>
      </c>
      <c r="C66" s="44">
        <v>41548</v>
      </c>
      <c r="D66" t="str">
        <f t="shared" si="0"/>
        <v/>
      </c>
      <c r="E66" t="str">
        <f t="shared" si="1"/>
        <v/>
      </c>
      <c r="F66" t="str">
        <f t="shared" si="2"/>
        <v/>
      </c>
      <c r="G66" t="str">
        <f t="shared" si="3"/>
        <v/>
      </c>
      <c r="H66" t="str">
        <f t="shared" si="4"/>
        <v/>
      </c>
      <c r="I66" t="str">
        <f t="shared" si="5"/>
        <v/>
      </c>
      <c r="J66" t="str">
        <f t="shared" si="6"/>
        <v/>
      </c>
      <c r="K66" t="str">
        <f t="shared" si="7"/>
        <v/>
      </c>
      <c r="L66" t="str">
        <f t="shared" si="8"/>
        <v/>
      </c>
      <c r="M66" t="str">
        <f t="shared" si="9"/>
        <v/>
      </c>
    </row>
    <row r="67" spans="1:13">
      <c r="A67" t="s">
        <v>3343</v>
      </c>
      <c r="B67">
        <v>11.76</v>
      </c>
      <c r="C67" s="44">
        <v>41548</v>
      </c>
      <c r="D67" t="str">
        <f t="shared" ref="D67:D130" si="10">IF(A67=mfund1,B67,"")</f>
        <v/>
      </c>
      <c r="E67" t="str">
        <f t="shared" ref="E67:E130" si="11">IF(A67=mfund2,B67,"")</f>
        <v/>
      </c>
      <c r="F67" t="str">
        <f t="shared" ref="F67:F130" si="12">IF(A67=mfund3,B67,"")</f>
        <v/>
      </c>
      <c r="G67" t="str">
        <f t="shared" ref="G67:G130" si="13">IF(A67=mfund4,B67,"")</f>
        <v/>
      </c>
      <c r="H67" t="str">
        <f t="shared" ref="H67:H130" si="14">IF(A67=mfudn5,B67,"")</f>
        <v/>
      </c>
      <c r="I67" t="str">
        <f t="shared" ref="I67:I130" si="15">IF(A67=mfund6,B67,"")</f>
        <v/>
      </c>
      <c r="J67" t="str">
        <f t="shared" ref="J67:J130" si="16">IF(A67=mfund7,B67,"")</f>
        <v/>
      </c>
      <c r="K67" t="str">
        <f t="shared" ref="K67:K130" si="17">IF(A67=mfund8,B67,"")</f>
        <v/>
      </c>
      <c r="L67" t="str">
        <f t="shared" ref="L67:L130" si="18">IF(A67=mfund9,B67,"")</f>
        <v/>
      </c>
      <c r="M67" t="str">
        <f t="shared" ref="M67:M130" si="19">IF(A67=mfund10,B67,"")</f>
        <v/>
      </c>
    </row>
    <row r="68" spans="1:13">
      <c r="A68" t="s">
        <v>2655</v>
      </c>
      <c r="B68">
        <v>11.68</v>
      </c>
      <c r="C68" s="44">
        <v>41548</v>
      </c>
      <c r="D68" t="str">
        <f t="shared" si="10"/>
        <v/>
      </c>
      <c r="E68" t="str">
        <f t="shared" si="11"/>
        <v/>
      </c>
      <c r="F68" t="str">
        <f t="shared" si="12"/>
        <v/>
      </c>
      <c r="G68" t="str">
        <f t="shared" si="13"/>
        <v/>
      </c>
      <c r="H68" t="str">
        <f t="shared" si="14"/>
        <v/>
      </c>
      <c r="I68" t="str">
        <f t="shared" si="15"/>
        <v/>
      </c>
      <c r="J68" t="str">
        <f t="shared" si="16"/>
        <v/>
      </c>
      <c r="K68" t="str">
        <f t="shared" si="17"/>
        <v/>
      </c>
      <c r="L68" t="str">
        <f t="shared" si="18"/>
        <v/>
      </c>
      <c r="M68" t="str">
        <f t="shared" si="19"/>
        <v/>
      </c>
    </row>
    <row r="69" spans="1:13">
      <c r="A69" t="s">
        <v>3344</v>
      </c>
      <c r="B69">
        <v>11.69</v>
      </c>
      <c r="C69" s="44">
        <v>41548</v>
      </c>
      <c r="D69" t="str">
        <f t="shared" si="10"/>
        <v/>
      </c>
      <c r="E69" t="str">
        <f t="shared" si="11"/>
        <v/>
      </c>
      <c r="F69" t="str">
        <f t="shared" si="12"/>
        <v/>
      </c>
      <c r="G69" t="str">
        <f t="shared" si="13"/>
        <v/>
      </c>
      <c r="H69" t="str">
        <f t="shared" si="14"/>
        <v/>
      </c>
      <c r="I69" t="str">
        <f t="shared" si="15"/>
        <v/>
      </c>
      <c r="J69" t="str">
        <f t="shared" si="16"/>
        <v/>
      </c>
      <c r="K69" t="str">
        <f t="shared" si="17"/>
        <v/>
      </c>
      <c r="L69" t="str">
        <f t="shared" si="18"/>
        <v/>
      </c>
      <c r="M69" t="str">
        <f t="shared" si="19"/>
        <v/>
      </c>
    </row>
    <row r="70" spans="1:13">
      <c r="A70" t="s">
        <v>4014</v>
      </c>
      <c r="B70">
        <v>13.1815</v>
      </c>
      <c r="C70" s="44">
        <v>41548</v>
      </c>
      <c r="D70" t="str">
        <f t="shared" si="10"/>
        <v/>
      </c>
      <c r="E70" t="str">
        <f t="shared" si="11"/>
        <v/>
      </c>
      <c r="F70" t="str">
        <f t="shared" si="12"/>
        <v/>
      </c>
      <c r="G70" t="str">
        <f t="shared" si="13"/>
        <v/>
      </c>
      <c r="H70" t="str">
        <f t="shared" si="14"/>
        <v/>
      </c>
      <c r="I70" t="str">
        <f t="shared" si="15"/>
        <v/>
      </c>
      <c r="J70" t="str">
        <f t="shared" si="16"/>
        <v/>
      </c>
      <c r="K70" t="str">
        <f t="shared" si="17"/>
        <v/>
      </c>
      <c r="L70" t="str">
        <f t="shared" si="18"/>
        <v/>
      </c>
      <c r="M70" t="str">
        <f t="shared" si="19"/>
        <v/>
      </c>
    </row>
    <row r="71" spans="1:13">
      <c r="A71" t="s">
        <v>2973</v>
      </c>
      <c r="B71">
        <v>10.1517</v>
      </c>
      <c r="C71" s="44">
        <v>41548</v>
      </c>
      <c r="D71" t="str">
        <f t="shared" si="10"/>
        <v/>
      </c>
      <c r="E71" t="str">
        <f t="shared" si="11"/>
        <v/>
      </c>
      <c r="F71" t="str">
        <f t="shared" si="12"/>
        <v/>
      </c>
      <c r="G71" t="str">
        <f t="shared" si="13"/>
        <v/>
      </c>
      <c r="H71" t="str">
        <f t="shared" si="14"/>
        <v/>
      </c>
      <c r="I71" t="str">
        <f t="shared" si="15"/>
        <v/>
      </c>
      <c r="J71" t="str">
        <f t="shared" si="16"/>
        <v/>
      </c>
      <c r="K71" t="str">
        <f t="shared" si="17"/>
        <v/>
      </c>
      <c r="L71" t="str">
        <f t="shared" si="18"/>
        <v/>
      </c>
      <c r="M71" t="str">
        <f t="shared" si="19"/>
        <v/>
      </c>
    </row>
    <row r="72" spans="1:13">
      <c r="A72" t="s">
        <v>2974</v>
      </c>
      <c r="B72">
        <v>10.250500000000001</v>
      </c>
      <c r="C72" s="44">
        <v>41548</v>
      </c>
      <c r="D72" t="str">
        <f t="shared" si="10"/>
        <v/>
      </c>
      <c r="E72" t="str">
        <f t="shared" si="11"/>
        <v/>
      </c>
      <c r="F72" t="str">
        <f t="shared" si="12"/>
        <v/>
      </c>
      <c r="G72" t="str">
        <f t="shared" si="13"/>
        <v/>
      </c>
      <c r="H72" t="str">
        <f t="shared" si="14"/>
        <v/>
      </c>
      <c r="I72" t="str">
        <f t="shared" si="15"/>
        <v/>
      </c>
      <c r="J72" t="str">
        <f t="shared" si="16"/>
        <v/>
      </c>
      <c r="K72" t="str">
        <f t="shared" si="17"/>
        <v/>
      </c>
      <c r="L72" t="str">
        <f t="shared" si="18"/>
        <v/>
      </c>
      <c r="M72" t="str">
        <f t="shared" si="19"/>
        <v/>
      </c>
    </row>
    <row r="73" spans="1:13">
      <c r="A73" t="s">
        <v>4015</v>
      </c>
      <c r="B73">
        <v>13.100300000000001</v>
      </c>
      <c r="C73" s="44">
        <v>41548</v>
      </c>
      <c r="D73" t="str">
        <f t="shared" si="10"/>
        <v/>
      </c>
      <c r="E73" t="str">
        <f t="shared" si="11"/>
        <v/>
      </c>
      <c r="F73" t="str">
        <f t="shared" si="12"/>
        <v/>
      </c>
      <c r="G73" t="str">
        <f t="shared" si="13"/>
        <v/>
      </c>
      <c r="H73" t="str">
        <f t="shared" si="14"/>
        <v/>
      </c>
      <c r="I73" t="str">
        <f t="shared" si="15"/>
        <v/>
      </c>
      <c r="J73" t="str">
        <f t="shared" si="16"/>
        <v/>
      </c>
      <c r="K73" t="str">
        <f t="shared" si="17"/>
        <v/>
      </c>
      <c r="L73" t="str">
        <f t="shared" si="18"/>
        <v/>
      </c>
      <c r="M73" t="str">
        <f t="shared" si="19"/>
        <v/>
      </c>
    </row>
    <row r="74" spans="1:13">
      <c r="A74" t="s">
        <v>2975</v>
      </c>
      <c r="B74">
        <v>10.0937</v>
      </c>
      <c r="C74" s="44">
        <v>41548</v>
      </c>
      <c r="D74" t="str">
        <f t="shared" si="10"/>
        <v/>
      </c>
      <c r="E74" t="str">
        <f t="shared" si="11"/>
        <v/>
      </c>
      <c r="F74" t="str">
        <f t="shared" si="12"/>
        <v/>
      </c>
      <c r="G74" t="str">
        <f t="shared" si="13"/>
        <v/>
      </c>
      <c r="H74" t="str">
        <f t="shared" si="14"/>
        <v/>
      </c>
      <c r="I74" t="str">
        <f t="shared" si="15"/>
        <v/>
      </c>
      <c r="J74" t="str">
        <f t="shared" si="16"/>
        <v/>
      </c>
      <c r="K74" t="str">
        <f t="shared" si="17"/>
        <v/>
      </c>
      <c r="L74" t="str">
        <f t="shared" si="18"/>
        <v/>
      </c>
      <c r="M74" t="str">
        <f t="shared" si="19"/>
        <v/>
      </c>
    </row>
    <row r="75" spans="1:13">
      <c r="A75" t="s">
        <v>2976</v>
      </c>
      <c r="B75">
        <v>10.1494</v>
      </c>
      <c r="C75" s="44">
        <v>41548</v>
      </c>
      <c r="D75" t="str">
        <f t="shared" si="10"/>
        <v/>
      </c>
      <c r="E75" t="str">
        <f t="shared" si="11"/>
        <v/>
      </c>
      <c r="F75" t="str">
        <f t="shared" si="12"/>
        <v/>
      </c>
      <c r="G75" t="str">
        <f t="shared" si="13"/>
        <v/>
      </c>
      <c r="H75" t="str">
        <f t="shared" si="14"/>
        <v/>
      </c>
      <c r="I75" t="str">
        <f t="shared" si="15"/>
        <v/>
      </c>
      <c r="J75" t="str">
        <f t="shared" si="16"/>
        <v/>
      </c>
      <c r="K75" t="str">
        <f t="shared" si="17"/>
        <v/>
      </c>
      <c r="L75" t="str">
        <f t="shared" si="18"/>
        <v/>
      </c>
      <c r="M75" t="str">
        <f t="shared" si="19"/>
        <v/>
      </c>
    </row>
    <row r="76" spans="1:13">
      <c r="A76" t="s">
        <v>4016</v>
      </c>
      <c r="B76">
        <v>12.9481</v>
      </c>
      <c r="C76" s="44">
        <v>41548</v>
      </c>
      <c r="D76" t="str">
        <f t="shared" si="10"/>
        <v/>
      </c>
      <c r="E76" t="str">
        <f t="shared" si="11"/>
        <v/>
      </c>
      <c r="F76" t="str">
        <f t="shared" si="12"/>
        <v/>
      </c>
      <c r="G76" t="str">
        <f t="shared" si="13"/>
        <v/>
      </c>
      <c r="H76" t="str">
        <f t="shared" si="14"/>
        <v/>
      </c>
      <c r="I76" t="str">
        <f t="shared" si="15"/>
        <v/>
      </c>
      <c r="J76" t="str">
        <f t="shared" si="16"/>
        <v/>
      </c>
      <c r="K76" t="str">
        <f t="shared" si="17"/>
        <v/>
      </c>
      <c r="L76" t="str">
        <f t="shared" si="18"/>
        <v/>
      </c>
      <c r="M76" t="str">
        <f t="shared" si="19"/>
        <v/>
      </c>
    </row>
    <row r="77" spans="1:13">
      <c r="A77" t="s">
        <v>2977</v>
      </c>
      <c r="B77">
        <v>10.041499999999999</v>
      </c>
      <c r="C77" s="44">
        <v>41548</v>
      </c>
      <c r="D77" t="str">
        <f t="shared" si="10"/>
        <v/>
      </c>
      <c r="E77" t="str">
        <f t="shared" si="11"/>
        <v/>
      </c>
      <c r="F77" t="str">
        <f t="shared" si="12"/>
        <v/>
      </c>
      <c r="G77" t="str">
        <f t="shared" si="13"/>
        <v/>
      </c>
      <c r="H77" t="str">
        <f t="shared" si="14"/>
        <v/>
      </c>
      <c r="I77" t="str">
        <f t="shared" si="15"/>
        <v/>
      </c>
      <c r="J77" t="str">
        <f t="shared" si="16"/>
        <v/>
      </c>
      <c r="K77" t="str">
        <f t="shared" si="17"/>
        <v/>
      </c>
      <c r="L77" t="str">
        <f t="shared" si="18"/>
        <v/>
      </c>
      <c r="M77" t="str">
        <f t="shared" si="19"/>
        <v/>
      </c>
    </row>
    <row r="78" spans="1:13">
      <c r="A78" t="s">
        <v>2978</v>
      </c>
      <c r="B78">
        <v>10.156000000000001</v>
      </c>
      <c r="C78" s="44">
        <v>41548</v>
      </c>
      <c r="D78" t="str">
        <f t="shared" si="10"/>
        <v/>
      </c>
      <c r="E78" t="str">
        <f t="shared" si="11"/>
        <v/>
      </c>
      <c r="F78" t="str">
        <f t="shared" si="12"/>
        <v/>
      </c>
      <c r="G78" t="str">
        <f t="shared" si="13"/>
        <v/>
      </c>
      <c r="H78" t="str">
        <f t="shared" si="14"/>
        <v/>
      </c>
      <c r="I78" t="str">
        <f t="shared" si="15"/>
        <v/>
      </c>
      <c r="J78" t="str">
        <f t="shared" si="16"/>
        <v/>
      </c>
      <c r="K78" t="str">
        <f t="shared" si="17"/>
        <v/>
      </c>
      <c r="L78" t="str">
        <f t="shared" si="18"/>
        <v/>
      </c>
      <c r="M78" t="str">
        <f t="shared" si="19"/>
        <v/>
      </c>
    </row>
    <row r="79" spans="1:13">
      <c r="A79" t="s">
        <v>2979</v>
      </c>
      <c r="B79">
        <v>1002.6843</v>
      </c>
      <c r="C79" s="44">
        <v>41548</v>
      </c>
      <c r="D79" t="str">
        <f t="shared" si="10"/>
        <v/>
      </c>
      <c r="E79" t="str">
        <f t="shared" si="11"/>
        <v/>
      </c>
      <c r="F79" t="str">
        <f t="shared" si="12"/>
        <v/>
      </c>
      <c r="G79" t="str">
        <f t="shared" si="13"/>
        <v/>
      </c>
      <c r="H79" t="str">
        <f t="shared" si="14"/>
        <v/>
      </c>
      <c r="I79" t="str">
        <f t="shared" si="15"/>
        <v/>
      </c>
      <c r="J79" t="str">
        <f t="shared" si="16"/>
        <v/>
      </c>
      <c r="K79" t="str">
        <f t="shared" si="17"/>
        <v/>
      </c>
      <c r="L79" t="str">
        <f t="shared" si="18"/>
        <v/>
      </c>
      <c r="M79" t="str">
        <f t="shared" si="19"/>
        <v/>
      </c>
    </row>
    <row r="80" spans="1:13">
      <c r="A80" t="s">
        <v>2980</v>
      </c>
      <c r="B80">
        <v>1003.7943</v>
      </c>
      <c r="C80" s="44">
        <v>41548</v>
      </c>
      <c r="D80" t="str">
        <f t="shared" si="10"/>
        <v/>
      </c>
      <c r="E80" t="str">
        <f t="shared" si="11"/>
        <v/>
      </c>
      <c r="F80" t="str">
        <f t="shared" si="12"/>
        <v/>
      </c>
      <c r="G80" t="str">
        <f t="shared" si="13"/>
        <v/>
      </c>
      <c r="H80" t="str">
        <f t="shared" si="14"/>
        <v/>
      </c>
      <c r="I80" t="str">
        <f t="shared" si="15"/>
        <v/>
      </c>
      <c r="J80" t="str">
        <f t="shared" si="16"/>
        <v/>
      </c>
      <c r="K80" t="str">
        <f t="shared" si="17"/>
        <v/>
      </c>
      <c r="L80" t="str">
        <f t="shared" si="18"/>
        <v/>
      </c>
      <c r="M80" t="str">
        <f t="shared" si="19"/>
        <v/>
      </c>
    </row>
    <row r="81" spans="1:13">
      <c r="A81" t="s">
        <v>4017</v>
      </c>
      <c r="B81">
        <v>1367.3163999999999</v>
      </c>
      <c r="C81" s="44">
        <v>41548</v>
      </c>
      <c r="D81" t="str">
        <f t="shared" si="10"/>
        <v/>
      </c>
      <c r="E81" t="str">
        <f t="shared" si="11"/>
        <v/>
      </c>
      <c r="F81" t="str">
        <f t="shared" si="12"/>
        <v/>
      </c>
      <c r="G81" t="str">
        <f t="shared" si="13"/>
        <v/>
      </c>
      <c r="H81" t="str">
        <f t="shared" si="14"/>
        <v/>
      </c>
      <c r="I81" t="str">
        <f t="shared" si="15"/>
        <v/>
      </c>
      <c r="J81" t="str">
        <f t="shared" si="16"/>
        <v/>
      </c>
      <c r="K81" t="str">
        <f t="shared" si="17"/>
        <v/>
      </c>
      <c r="L81" t="str">
        <f t="shared" si="18"/>
        <v/>
      </c>
      <c r="M81" t="str">
        <f t="shared" si="19"/>
        <v/>
      </c>
    </row>
    <row r="82" spans="1:13">
      <c r="A82" t="s">
        <v>2981</v>
      </c>
      <c r="B82">
        <v>1004.1</v>
      </c>
      <c r="C82" s="44">
        <v>41548</v>
      </c>
      <c r="D82" t="str">
        <f t="shared" si="10"/>
        <v/>
      </c>
      <c r="E82" t="str">
        <f t="shared" si="11"/>
        <v/>
      </c>
      <c r="F82" t="str">
        <f t="shared" si="12"/>
        <v/>
      </c>
      <c r="G82" t="str">
        <f t="shared" si="13"/>
        <v/>
      </c>
      <c r="H82" t="str">
        <f t="shared" si="14"/>
        <v/>
      </c>
      <c r="I82" t="str">
        <f t="shared" si="15"/>
        <v/>
      </c>
      <c r="J82" t="str">
        <f t="shared" si="16"/>
        <v/>
      </c>
      <c r="K82" t="str">
        <f t="shared" si="17"/>
        <v/>
      </c>
      <c r="L82" t="str">
        <f t="shared" si="18"/>
        <v/>
      </c>
      <c r="M82" t="str">
        <f t="shared" si="19"/>
        <v/>
      </c>
    </row>
    <row r="83" spans="1:13">
      <c r="A83" t="s">
        <v>2982</v>
      </c>
      <c r="B83">
        <v>1003.974</v>
      </c>
      <c r="C83" s="44">
        <v>41548</v>
      </c>
      <c r="D83" t="str">
        <f t="shared" si="10"/>
        <v/>
      </c>
      <c r="E83" t="str">
        <f t="shared" si="11"/>
        <v/>
      </c>
      <c r="F83" t="str">
        <f t="shared" si="12"/>
        <v/>
      </c>
      <c r="G83" t="str">
        <f t="shared" si="13"/>
        <v/>
      </c>
      <c r="H83" t="str">
        <f t="shared" si="14"/>
        <v/>
      </c>
      <c r="I83" t="str">
        <f t="shared" si="15"/>
        <v/>
      </c>
      <c r="J83" t="str">
        <f t="shared" si="16"/>
        <v/>
      </c>
      <c r="K83" t="str">
        <f t="shared" si="17"/>
        <v/>
      </c>
      <c r="L83" t="str">
        <f t="shared" si="18"/>
        <v/>
      </c>
      <c r="M83" t="str">
        <f t="shared" si="19"/>
        <v/>
      </c>
    </row>
    <row r="84" spans="1:13">
      <c r="A84" t="s">
        <v>4018</v>
      </c>
      <c r="B84">
        <v>1364.8163999999999</v>
      </c>
      <c r="C84" s="44">
        <v>41548</v>
      </c>
      <c r="D84" t="str">
        <f t="shared" si="10"/>
        <v/>
      </c>
      <c r="E84" t="str">
        <f t="shared" si="11"/>
        <v/>
      </c>
      <c r="F84" t="str">
        <f t="shared" si="12"/>
        <v/>
      </c>
      <c r="G84" t="str">
        <f t="shared" si="13"/>
        <v/>
      </c>
      <c r="H84" t="str">
        <f t="shared" si="14"/>
        <v/>
      </c>
      <c r="I84" t="str">
        <f t="shared" si="15"/>
        <v/>
      </c>
      <c r="J84" t="str">
        <f t="shared" si="16"/>
        <v/>
      </c>
      <c r="K84" t="str">
        <f t="shared" si="17"/>
        <v/>
      </c>
      <c r="L84" t="str">
        <f t="shared" si="18"/>
        <v/>
      </c>
      <c r="M84" t="str">
        <f t="shared" si="19"/>
        <v/>
      </c>
    </row>
    <row r="85" spans="1:13">
      <c r="A85" t="s">
        <v>2983</v>
      </c>
      <c r="B85">
        <v>1002.6168</v>
      </c>
      <c r="C85" s="44">
        <v>41548</v>
      </c>
      <c r="D85" t="str">
        <f t="shared" si="10"/>
        <v/>
      </c>
      <c r="E85" t="str">
        <f t="shared" si="11"/>
        <v/>
      </c>
      <c r="F85" t="str">
        <f t="shared" si="12"/>
        <v/>
      </c>
      <c r="G85" t="str">
        <f t="shared" si="13"/>
        <v/>
      </c>
      <c r="H85" t="str">
        <f t="shared" si="14"/>
        <v/>
      </c>
      <c r="I85" t="str">
        <f t="shared" si="15"/>
        <v/>
      </c>
      <c r="J85" t="str">
        <f t="shared" si="16"/>
        <v/>
      </c>
      <c r="K85" t="str">
        <f t="shared" si="17"/>
        <v/>
      </c>
      <c r="L85" t="str">
        <f t="shared" si="18"/>
        <v/>
      </c>
      <c r="M85" t="str">
        <f t="shared" si="19"/>
        <v/>
      </c>
    </row>
    <row r="86" spans="1:13">
      <c r="A86" t="s">
        <v>2984</v>
      </c>
      <c r="B86">
        <v>1004.0336</v>
      </c>
      <c r="C86" s="44">
        <v>41548</v>
      </c>
      <c r="D86" t="str">
        <f t="shared" si="10"/>
        <v/>
      </c>
      <c r="E86" t="str">
        <f t="shared" si="11"/>
        <v/>
      </c>
      <c r="F86" t="str">
        <f t="shared" si="12"/>
        <v/>
      </c>
      <c r="G86" t="str">
        <f t="shared" si="13"/>
        <v/>
      </c>
      <c r="H86" t="str">
        <f t="shared" si="14"/>
        <v/>
      </c>
      <c r="I86" t="str">
        <f t="shared" si="15"/>
        <v/>
      </c>
      <c r="J86" t="str">
        <f t="shared" si="16"/>
        <v/>
      </c>
      <c r="K86" t="str">
        <f t="shared" si="17"/>
        <v/>
      </c>
      <c r="L86" t="str">
        <f t="shared" si="18"/>
        <v/>
      </c>
      <c r="M86" t="str">
        <f t="shared" si="19"/>
        <v/>
      </c>
    </row>
    <row r="87" spans="1:13">
      <c r="A87" t="s">
        <v>2985</v>
      </c>
      <c r="B87">
        <v>1002.224</v>
      </c>
      <c r="C87" s="44">
        <v>41548</v>
      </c>
      <c r="D87" t="str">
        <f t="shared" si="10"/>
        <v/>
      </c>
      <c r="E87" t="str">
        <f t="shared" si="11"/>
        <v/>
      </c>
      <c r="F87" t="str">
        <f t="shared" si="12"/>
        <v/>
      </c>
      <c r="G87" t="str">
        <f t="shared" si="13"/>
        <v/>
      </c>
      <c r="H87" t="str">
        <f t="shared" si="14"/>
        <v/>
      </c>
      <c r="I87" t="str">
        <f t="shared" si="15"/>
        <v/>
      </c>
      <c r="J87" t="str">
        <f t="shared" si="16"/>
        <v/>
      </c>
      <c r="K87" t="str">
        <f t="shared" si="17"/>
        <v/>
      </c>
      <c r="L87" t="str">
        <f t="shared" si="18"/>
        <v/>
      </c>
      <c r="M87" t="str">
        <f t="shared" si="19"/>
        <v/>
      </c>
    </row>
    <row r="88" spans="1:13">
      <c r="A88" t="s">
        <v>4019</v>
      </c>
      <c r="B88">
        <v>1313.162</v>
      </c>
      <c r="C88" s="44">
        <v>41548</v>
      </c>
      <c r="D88" t="str">
        <f t="shared" si="10"/>
        <v/>
      </c>
      <c r="E88" t="str">
        <f t="shared" si="11"/>
        <v/>
      </c>
      <c r="F88" t="str">
        <f t="shared" si="12"/>
        <v/>
      </c>
      <c r="G88" t="str">
        <f t="shared" si="13"/>
        <v/>
      </c>
      <c r="H88" t="str">
        <f t="shared" si="14"/>
        <v/>
      </c>
      <c r="I88" t="str">
        <f t="shared" si="15"/>
        <v/>
      </c>
      <c r="J88" t="str">
        <f t="shared" si="16"/>
        <v/>
      </c>
      <c r="K88" t="str">
        <f t="shared" si="17"/>
        <v/>
      </c>
      <c r="L88" t="str">
        <f t="shared" si="18"/>
        <v/>
      </c>
      <c r="M88" t="str">
        <f t="shared" si="19"/>
        <v/>
      </c>
    </row>
    <row r="89" spans="1:13">
      <c r="A89" t="s">
        <v>2986</v>
      </c>
      <c r="B89">
        <v>1003.8445</v>
      </c>
      <c r="C89" s="44">
        <v>41548</v>
      </c>
      <c r="D89" t="str">
        <f t="shared" si="10"/>
        <v/>
      </c>
      <c r="E89" t="str">
        <f t="shared" si="11"/>
        <v/>
      </c>
      <c r="F89" t="str">
        <f t="shared" si="12"/>
        <v/>
      </c>
      <c r="G89" t="str">
        <f t="shared" si="13"/>
        <v/>
      </c>
      <c r="H89" t="str">
        <f t="shared" si="14"/>
        <v/>
      </c>
      <c r="I89" t="str">
        <f t="shared" si="15"/>
        <v/>
      </c>
      <c r="J89" t="str">
        <f t="shared" si="16"/>
        <v/>
      </c>
      <c r="K89" t="str">
        <f t="shared" si="17"/>
        <v/>
      </c>
      <c r="L89" t="str">
        <f t="shared" si="18"/>
        <v/>
      </c>
      <c r="M89" t="str">
        <f t="shared" si="19"/>
        <v/>
      </c>
    </row>
    <row r="90" spans="1:13">
      <c r="A90" t="s">
        <v>2987</v>
      </c>
      <c r="B90">
        <v>1002.5204</v>
      </c>
      <c r="C90" s="44">
        <v>41548</v>
      </c>
      <c r="D90" t="str">
        <f t="shared" si="10"/>
        <v/>
      </c>
      <c r="E90" t="str">
        <f t="shared" si="11"/>
        <v/>
      </c>
      <c r="F90" t="str">
        <f t="shared" si="12"/>
        <v/>
      </c>
      <c r="G90" t="str">
        <f t="shared" si="13"/>
        <v/>
      </c>
      <c r="H90" t="str">
        <f t="shared" si="14"/>
        <v/>
      </c>
      <c r="I90" t="str">
        <f t="shared" si="15"/>
        <v/>
      </c>
      <c r="J90" t="str">
        <f t="shared" si="16"/>
        <v/>
      </c>
      <c r="K90" t="str">
        <f t="shared" si="17"/>
        <v/>
      </c>
      <c r="L90" t="str">
        <f t="shared" si="18"/>
        <v/>
      </c>
      <c r="M90" t="str">
        <f t="shared" si="19"/>
        <v/>
      </c>
    </row>
    <row r="91" spans="1:13">
      <c r="A91" t="s">
        <v>3451</v>
      </c>
      <c r="B91">
        <v>10.6357</v>
      </c>
      <c r="C91" s="44">
        <v>41548</v>
      </c>
      <c r="D91" t="str">
        <f t="shared" si="10"/>
        <v/>
      </c>
      <c r="E91" t="str">
        <f t="shared" si="11"/>
        <v/>
      </c>
      <c r="F91" t="str">
        <f t="shared" si="12"/>
        <v/>
      </c>
      <c r="G91" t="str">
        <f t="shared" si="13"/>
        <v/>
      </c>
      <c r="H91" t="str">
        <f t="shared" si="14"/>
        <v/>
      </c>
      <c r="I91" t="str">
        <f t="shared" si="15"/>
        <v/>
      </c>
      <c r="J91" t="str">
        <f t="shared" si="16"/>
        <v/>
      </c>
      <c r="K91" t="str">
        <f t="shared" si="17"/>
        <v/>
      </c>
      <c r="L91" t="str">
        <f t="shared" si="18"/>
        <v/>
      </c>
      <c r="M91" t="str">
        <f t="shared" si="19"/>
        <v/>
      </c>
    </row>
    <row r="92" spans="1:13">
      <c r="A92" t="s">
        <v>3396</v>
      </c>
      <c r="B92">
        <v>12.350300000000001</v>
      </c>
      <c r="C92" s="44">
        <v>41548</v>
      </c>
      <c r="D92" t="str">
        <f t="shared" si="10"/>
        <v/>
      </c>
      <c r="E92" t="str">
        <f t="shared" si="11"/>
        <v/>
      </c>
      <c r="F92" t="str">
        <f t="shared" si="12"/>
        <v/>
      </c>
      <c r="G92" t="str">
        <f t="shared" si="13"/>
        <v/>
      </c>
      <c r="H92" t="str">
        <f t="shared" si="14"/>
        <v/>
      </c>
      <c r="I92" t="str">
        <f t="shared" si="15"/>
        <v/>
      </c>
      <c r="J92" t="str">
        <f t="shared" si="16"/>
        <v/>
      </c>
      <c r="K92" t="str">
        <f t="shared" si="17"/>
        <v/>
      </c>
      <c r="L92" t="str">
        <f t="shared" si="18"/>
        <v/>
      </c>
      <c r="M92" t="str">
        <f t="shared" si="19"/>
        <v/>
      </c>
    </row>
    <row r="93" spans="1:13">
      <c r="A93" t="s">
        <v>3452</v>
      </c>
      <c r="B93">
        <v>10.577999999999999</v>
      </c>
      <c r="C93" s="44">
        <v>41548</v>
      </c>
      <c r="D93" t="str">
        <f t="shared" si="10"/>
        <v/>
      </c>
      <c r="E93" t="str">
        <f t="shared" si="11"/>
        <v/>
      </c>
      <c r="F93" t="str">
        <f t="shared" si="12"/>
        <v/>
      </c>
      <c r="G93" t="str">
        <f t="shared" si="13"/>
        <v/>
      </c>
      <c r="H93" t="str">
        <f t="shared" si="14"/>
        <v/>
      </c>
      <c r="I93" t="str">
        <f t="shared" si="15"/>
        <v/>
      </c>
      <c r="J93" t="str">
        <f t="shared" si="16"/>
        <v/>
      </c>
      <c r="K93" t="str">
        <f t="shared" si="17"/>
        <v/>
      </c>
      <c r="L93" t="str">
        <f t="shared" si="18"/>
        <v/>
      </c>
      <c r="M93" t="str">
        <f t="shared" si="19"/>
        <v/>
      </c>
    </row>
    <row r="94" spans="1:13">
      <c r="A94" t="s">
        <v>3397</v>
      </c>
      <c r="B94">
        <v>12.282400000000001</v>
      </c>
      <c r="C94" s="44">
        <v>41548</v>
      </c>
      <c r="D94" t="str">
        <f t="shared" si="10"/>
        <v/>
      </c>
      <c r="E94" t="str">
        <f t="shared" si="11"/>
        <v/>
      </c>
      <c r="F94" t="str">
        <f t="shared" si="12"/>
        <v/>
      </c>
      <c r="G94" t="str">
        <f t="shared" si="13"/>
        <v/>
      </c>
      <c r="H94" t="str">
        <f t="shared" si="14"/>
        <v/>
      </c>
      <c r="I94" t="str">
        <f t="shared" si="15"/>
        <v/>
      </c>
      <c r="J94" t="str">
        <f t="shared" si="16"/>
        <v/>
      </c>
      <c r="K94" t="str">
        <f t="shared" si="17"/>
        <v/>
      </c>
      <c r="L94" t="str">
        <f t="shared" si="18"/>
        <v/>
      </c>
      <c r="M94" t="str">
        <f t="shared" si="19"/>
        <v/>
      </c>
    </row>
    <row r="95" spans="1:13">
      <c r="A95" t="s">
        <v>1969</v>
      </c>
      <c r="B95">
        <v>27.35</v>
      </c>
      <c r="C95" s="44">
        <v>41548</v>
      </c>
      <c r="D95" t="str">
        <f t="shared" si="10"/>
        <v/>
      </c>
      <c r="E95" t="str">
        <f t="shared" si="11"/>
        <v/>
      </c>
      <c r="F95" t="str">
        <f t="shared" si="12"/>
        <v/>
      </c>
      <c r="G95" t="str">
        <f t="shared" si="13"/>
        <v/>
      </c>
      <c r="H95" t="str">
        <f t="shared" si="14"/>
        <v/>
      </c>
      <c r="I95" t="str">
        <f t="shared" si="15"/>
        <v/>
      </c>
      <c r="J95" t="str">
        <f t="shared" si="16"/>
        <v/>
      </c>
      <c r="K95" t="str">
        <f t="shared" si="17"/>
        <v/>
      </c>
      <c r="L95" t="str">
        <f t="shared" si="18"/>
        <v/>
      </c>
      <c r="M95" t="str">
        <f t="shared" si="19"/>
        <v/>
      </c>
    </row>
    <row r="96" spans="1:13">
      <c r="A96" t="s">
        <v>4661</v>
      </c>
      <c r="B96">
        <v>29.25</v>
      </c>
      <c r="C96" s="44">
        <v>41548</v>
      </c>
      <c r="D96" t="str">
        <f t="shared" si="10"/>
        <v/>
      </c>
      <c r="E96" t="str">
        <f t="shared" si="11"/>
        <v/>
      </c>
      <c r="F96" t="str">
        <f t="shared" si="12"/>
        <v/>
      </c>
      <c r="G96" t="str">
        <f t="shared" si="13"/>
        <v/>
      </c>
      <c r="H96" t="str">
        <f t="shared" si="14"/>
        <v/>
      </c>
      <c r="I96" t="str">
        <f t="shared" si="15"/>
        <v/>
      </c>
      <c r="J96" t="str">
        <f t="shared" si="16"/>
        <v/>
      </c>
      <c r="K96" t="str">
        <f t="shared" si="17"/>
        <v/>
      </c>
      <c r="L96" t="str">
        <f t="shared" si="18"/>
        <v/>
      </c>
      <c r="M96" t="str">
        <f t="shared" si="19"/>
        <v/>
      </c>
    </row>
    <row r="97" spans="1:13">
      <c r="A97" t="s">
        <v>1970</v>
      </c>
      <c r="B97">
        <v>27.5</v>
      </c>
      <c r="C97" s="44">
        <v>41548</v>
      </c>
      <c r="D97" t="str">
        <f t="shared" si="10"/>
        <v/>
      </c>
      <c r="E97" t="str">
        <f t="shared" si="11"/>
        <v/>
      </c>
      <c r="F97" t="str">
        <f t="shared" si="12"/>
        <v/>
      </c>
      <c r="G97" t="str">
        <f t="shared" si="13"/>
        <v/>
      </c>
      <c r="H97" t="str">
        <f t="shared" si="14"/>
        <v/>
      </c>
      <c r="I97" t="str">
        <f t="shared" si="15"/>
        <v/>
      </c>
      <c r="J97" t="str">
        <f t="shared" si="16"/>
        <v/>
      </c>
      <c r="K97" t="str">
        <f t="shared" si="17"/>
        <v/>
      </c>
      <c r="L97" t="str">
        <f t="shared" si="18"/>
        <v/>
      </c>
      <c r="M97" t="str">
        <f t="shared" si="19"/>
        <v/>
      </c>
    </row>
    <row r="98" spans="1:13">
      <c r="A98" t="s">
        <v>4662</v>
      </c>
      <c r="B98">
        <v>29.42</v>
      </c>
      <c r="C98" s="44">
        <v>41548</v>
      </c>
      <c r="D98" t="str">
        <f t="shared" si="10"/>
        <v/>
      </c>
      <c r="E98" t="str">
        <f t="shared" si="11"/>
        <v/>
      </c>
      <c r="F98" t="str">
        <f t="shared" si="12"/>
        <v/>
      </c>
      <c r="G98" t="str">
        <f t="shared" si="13"/>
        <v/>
      </c>
      <c r="H98" t="str">
        <f t="shared" si="14"/>
        <v/>
      </c>
      <c r="I98" t="str">
        <f t="shared" si="15"/>
        <v/>
      </c>
      <c r="J98" t="str">
        <f t="shared" si="16"/>
        <v/>
      </c>
      <c r="K98" t="str">
        <f t="shared" si="17"/>
        <v/>
      </c>
      <c r="L98" t="str">
        <f t="shared" si="18"/>
        <v/>
      </c>
      <c r="M98" t="str">
        <f t="shared" si="19"/>
        <v/>
      </c>
    </row>
    <row r="99" spans="1:13">
      <c r="A99" t="s">
        <v>1971</v>
      </c>
      <c r="B99">
        <v>9.01</v>
      </c>
      <c r="C99" s="44">
        <v>41548</v>
      </c>
      <c r="D99" t="str">
        <f t="shared" si="10"/>
        <v/>
      </c>
      <c r="E99" t="str">
        <f t="shared" si="11"/>
        <v/>
      </c>
      <c r="F99" t="str">
        <f t="shared" si="12"/>
        <v/>
      </c>
      <c r="G99" t="str">
        <f t="shared" si="13"/>
        <v/>
      </c>
      <c r="H99" t="str">
        <f t="shared" si="14"/>
        <v/>
      </c>
      <c r="I99" t="str">
        <f t="shared" si="15"/>
        <v/>
      </c>
      <c r="J99" t="str">
        <f t="shared" si="16"/>
        <v/>
      </c>
      <c r="K99" t="str">
        <f t="shared" si="17"/>
        <v/>
      </c>
      <c r="L99" t="str">
        <f t="shared" si="18"/>
        <v/>
      </c>
      <c r="M99" t="str">
        <f t="shared" si="19"/>
        <v/>
      </c>
    </row>
    <row r="100" spans="1:13">
      <c r="A100" t="s">
        <v>4663</v>
      </c>
      <c r="B100">
        <v>9.01</v>
      </c>
      <c r="C100" s="44">
        <v>41548</v>
      </c>
      <c r="D100" t="str">
        <f t="shared" si="10"/>
        <v/>
      </c>
      <c r="E100" t="str">
        <f t="shared" si="11"/>
        <v/>
      </c>
      <c r="F100" t="str">
        <f t="shared" si="12"/>
        <v/>
      </c>
      <c r="G100" t="str">
        <f t="shared" si="13"/>
        <v/>
      </c>
      <c r="H100" t="str">
        <f t="shared" si="14"/>
        <v/>
      </c>
      <c r="I100" t="str">
        <f t="shared" si="15"/>
        <v/>
      </c>
      <c r="J100" t="str">
        <f t="shared" si="16"/>
        <v/>
      </c>
      <c r="K100" t="str">
        <f t="shared" si="17"/>
        <v/>
      </c>
      <c r="L100" t="str">
        <f t="shared" si="18"/>
        <v/>
      </c>
      <c r="M100" t="str">
        <f t="shared" si="19"/>
        <v/>
      </c>
    </row>
    <row r="101" spans="1:13">
      <c r="A101" t="s">
        <v>1972</v>
      </c>
      <c r="B101">
        <v>9.0500000000000007</v>
      </c>
      <c r="C101" s="44">
        <v>41548</v>
      </c>
      <c r="D101" t="str">
        <f t="shared" si="10"/>
        <v/>
      </c>
      <c r="E101" t="str">
        <f t="shared" si="11"/>
        <v/>
      </c>
      <c r="F101" t="str">
        <f t="shared" si="12"/>
        <v/>
      </c>
      <c r="G101" t="str">
        <f t="shared" si="13"/>
        <v/>
      </c>
      <c r="H101" t="str">
        <f t="shared" si="14"/>
        <v/>
      </c>
      <c r="I101" t="str">
        <f t="shared" si="15"/>
        <v/>
      </c>
      <c r="J101" t="str">
        <f t="shared" si="16"/>
        <v/>
      </c>
      <c r="K101" t="str">
        <f t="shared" si="17"/>
        <v/>
      </c>
      <c r="L101" t="str">
        <f t="shared" si="18"/>
        <v/>
      </c>
      <c r="M101" t="str">
        <f t="shared" si="19"/>
        <v/>
      </c>
    </row>
    <row r="102" spans="1:13">
      <c r="A102" t="s">
        <v>4664</v>
      </c>
      <c r="B102">
        <v>9.0500000000000007</v>
      </c>
      <c r="C102" s="44">
        <v>41548</v>
      </c>
      <c r="D102" t="str">
        <f t="shared" si="10"/>
        <v/>
      </c>
      <c r="E102" t="str">
        <f t="shared" si="11"/>
        <v/>
      </c>
      <c r="F102" t="str">
        <f t="shared" si="12"/>
        <v/>
      </c>
      <c r="G102" t="str">
        <f t="shared" si="13"/>
        <v/>
      </c>
      <c r="H102" t="str">
        <f t="shared" si="14"/>
        <v/>
      </c>
      <c r="I102" t="str">
        <f t="shared" si="15"/>
        <v/>
      </c>
      <c r="J102" t="str">
        <f t="shared" si="16"/>
        <v/>
      </c>
      <c r="K102" t="str">
        <f t="shared" si="17"/>
        <v/>
      </c>
      <c r="L102" t="str">
        <f t="shared" si="18"/>
        <v/>
      </c>
      <c r="M102" t="str">
        <f t="shared" si="19"/>
        <v/>
      </c>
    </row>
    <row r="103" spans="1:13">
      <c r="A103" t="s">
        <v>2988</v>
      </c>
      <c r="B103">
        <v>9.8187999999999995</v>
      </c>
      <c r="C103" s="44">
        <v>41548</v>
      </c>
      <c r="D103" t="str">
        <f t="shared" si="10"/>
        <v/>
      </c>
      <c r="E103" t="str">
        <f t="shared" si="11"/>
        <v/>
      </c>
      <c r="F103" t="str">
        <f t="shared" si="12"/>
        <v/>
      </c>
      <c r="G103" t="str">
        <f t="shared" si="13"/>
        <v/>
      </c>
      <c r="H103" t="str">
        <f t="shared" si="14"/>
        <v/>
      </c>
      <c r="I103" t="str">
        <f t="shared" si="15"/>
        <v/>
      </c>
      <c r="J103" t="str">
        <f t="shared" si="16"/>
        <v/>
      </c>
      <c r="K103" t="str">
        <f t="shared" si="17"/>
        <v/>
      </c>
      <c r="L103" t="str">
        <f t="shared" si="18"/>
        <v/>
      </c>
      <c r="M103" t="str">
        <f t="shared" si="19"/>
        <v/>
      </c>
    </row>
    <row r="104" spans="1:13">
      <c r="A104" t="s">
        <v>4020</v>
      </c>
      <c r="B104">
        <v>10.8782</v>
      </c>
      <c r="C104" s="44">
        <v>41548</v>
      </c>
      <c r="D104" t="str">
        <f t="shared" si="10"/>
        <v/>
      </c>
      <c r="E104" t="str">
        <f t="shared" si="11"/>
        <v/>
      </c>
      <c r="F104" t="str">
        <f t="shared" si="12"/>
        <v/>
      </c>
      <c r="G104" t="str">
        <f t="shared" si="13"/>
        <v/>
      </c>
      <c r="H104" t="str">
        <f t="shared" si="14"/>
        <v/>
      </c>
      <c r="I104" t="str">
        <f t="shared" si="15"/>
        <v/>
      </c>
      <c r="J104" t="str">
        <f t="shared" si="16"/>
        <v/>
      </c>
      <c r="K104" t="str">
        <f t="shared" si="17"/>
        <v/>
      </c>
      <c r="L104" t="str">
        <f t="shared" si="18"/>
        <v/>
      </c>
      <c r="M104" t="str">
        <f t="shared" si="19"/>
        <v/>
      </c>
    </row>
    <row r="105" spans="1:13">
      <c r="A105" t="s">
        <v>2989</v>
      </c>
      <c r="B105">
        <v>9.8468</v>
      </c>
      <c r="C105" s="44">
        <v>41548</v>
      </c>
      <c r="D105" t="str">
        <f t="shared" si="10"/>
        <v/>
      </c>
      <c r="E105" t="str">
        <f t="shared" si="11"/>
        <v/>
      </c>
      <c r="F105" t="str">
        <f t="shared" si="12"/>
        <v/>
      </c>
      <c r="G105" t="str">
        <f t="shared" si="13"/>
        <v/>
      </c>
      <c r="H105" t="str">
        <f t="shared" si="14"/>
        <v/>
      </c>
      <c r="I105" t="str">
        <f t="shared" si="15"/>
        <v/>
      </c>
      <c r="J105" t="str">
        <f t="shared" si="16"/>
        <v/>
      </c>
      <c r="K105" t="str">
        <f t="shared" si="17"/>
        <v/>
      </c>
      <c r="L105" t="str">
        <f t="shared" si="18"/>
        <v/>
      </c>
      <c r="M105" t="str">
        <f t="shared" si="19"/>
        <v/>
      </c>
    </row>
    <row r="106" spans="1:13">
      <c r="A106" t="s">
        <v>4021</v>
      </c>
      <c r="B106">
        <v>10.952</v>
      </c>
      <c r="C106" s="44">
        <v>41548</v>
      </c>
      <c r="D106" t="str">
        <f t="shared" si="10"/>
        <v/>
      </c>
      <c r="E106" t="str">
        <f t="shared" si="11"/>
        <v/>
      </c>
      <c r="F106" t="str">
        <f t="shared" si="12"/>
        <v/>
      </c>
      <c r="G106" t="str">
        <f t="shared" si="13"/>
        <v/>
      </c>
      <c r="H106" t="str">
        <f t="shared" si="14"/>
        <v/>
      </c>
      <c r="I106" t="str">
        <f t="shared" si="15"/>
        <v/>
      </c>
      <c r="J106" t="str">
        <f t="shared" si="16"/>
        <v/>
      </c>
      <c r="K106" t="str">
        <f t="shared" si="17"/>
        <v/>
      </c>
      <c r="L106" t="str">
        <f t="shared" si="18"/>
        <v/>
      </c>
      <c r="M106" t="str">
        <f t="shared" si="19"/>
        <v/>
      </c>
    </row>
    <row r="107" spans="1:13">
      <c r="A107" t="s">
        <v>1973</v>
      </c>
      <c r="B107">
        <v>21.64</v>
      </c>
      <c r="C107" s="44">
        <v>41548</v>
      </c>
      <c r="D107" t="str">
        <f t="shared" si="10"/>
        <v/>
      </c>
      <c r="E107" t="str">
        <f t="shared" si="11"/>
        <v/>
      </c>
      <c r="F107" t="str">
        <f t="shared" si="12"/>
        <v/>
      </c>
      <c r="G107" t="str">
        <f t="shared" si="13"/>
        <v/>
      </c>
      <c r="H107" t="str">
        <f t="shared" si="14"/>
        <v/>
      </c>
      <c r="I107" t="str">
        <f t="shared" si="15"/>
        <v/>
      </c>
      <c r="J107" t="str">
        <f t="shared" si="16"/>
        <v/>
      </c>
      <c r="K107" t="str">
        <f t="shared" si="17"/>
        <v/>
      </c>
      <c r="L107" t="str">
        <f t="shared" si="18"/>
        <v/>
      </c>
      <c r="M107" t="str">
        <f t="shared" si="19"/>
        <v/>
      </c>
    </row>
    <row r="108" spans="1:13">
      <c r="A108" t="s">
        <v>1974</v>
      </c>
      <c r="B108">
        <v>21.92</v>
      </c>
      <c r="C108" s="44">
        <v>41548</v>
      </c>
      <c r="D108" t="str">
        <f t="shared" si="10"/>
        <v/>
      </c>
      <c r="E108" t="str">
        <f t="shared" si="11"/>
        <v/>
      </c>
      <c r="F108" t="str">
        <f t="shared" si="12"/>
        <v/>
      </c>
      <c r="G108" t="str">
        <f t="shared" si="13"/>
        <v/>
      </c>
      <c r="H108" t="str">
        <f t="shared" si="14"/>
        <v/>
      </c>
      <c r="I108" t="str">
        <f t="shared" si="15"/>
        <v/>
      </c>
      <c r="J108" t="str">
        <f t="shared" si="16"/>
        <v/>
      </c>
      <c r="K108" t="str">
        <f t="shared" si="17"/>
        <v/>
      </c>
      <c r="L108" t="str">
        <f t="shared" si="18"/>
        <v/>
      </c>
      <c r="M108" t="str">
        <f t="shared" si="19"/>
        <v/>
      </c>
    </row>
    <row r="109" spans="1:13">
      <c r="A109" t="s">
        <v>1975</v>
      </c>
      <c r="B109">
        <v>18.479900000000001</v>
      </c>
      <c r="C109" s="44">
        <v>41548</v>
      </c>
      <c r="D109" t="str">
        <f t="shared" si="10"/>
        <v/>
      </c>
      <c r="E109" t="str">
        <f t="shared" si="11"/>
        <v/>
      </c>
      <c r="F109" t="str">
        <f t="shared" si="12"/>
        <v/>
      </c>
      <c r="G109" t="str">
        <f t="shared" si="13"/>
        <v/>
      </c>
      <c r="H109" t="str">
        <f t="shared" si="14"/>
        <v/>
      </c>
      <c r="I109" t="str">
        <f t="shared" si="15"/>
        <v/>
      </c>
      <c r="J109" t="str">
        <f t="shared" si="16"/>
        <v/>
      </c>
      <c r="K109" t="str">
        <f t="shared" si="17"/>
        <v/>
      </c>
      <c r="L109" t="str">
        <f t="shared" si="18"/>
        <v/>
      </c>
      <c r="M109" t="str">
        <f t="shared" si="19"/>
        <v/>
      </c>
    </row>
    <row r="110" spans="1:13">
      <c r="A110" t="s">
        <v>4665</v>
      </c>
      <c r="B110">
        <v>18.4941</v>
      </c>
      <c r="C110" s="44">
        <v>41548</v>
      </c>
      <c r="D110" t="str">
        <f t="shared" si="10"/>
        <v/>
      </c>
      <c r="E110" t="str">
        <f t="shared" si="11"/>
        <v/>
      </c>
      <c r="F110" t="str">
        <f t="shared" si="12"/>
        <v/>
      </c>
      <c r="G110" t="str">
        <f t="shared" si="13"/>
        <v/>
      </c>
      <c r="H110" t="str">
        <f t="shared" si="14"/>
        <v/>
      </c>
      <c r="I110" t="str">
        <f t="shared" si="15"/>
        <v/>
      </c>
      <c r="J110" t="str">
        <f t="shared" si="16"/>
        <v/>
      </c>
      <c r="K110" t="str">
        <f t="shared" si="17"/>
        <v/>
      </c>
      <c r="L110" t="str">
        <f t="shared" si="18"/>
        <v/>
      </c>
      <c r="M110" t="str">
        <f t="shared" si="19"/>
        <v/>
      </c>
    </row>
    <row r="111" spans="1:13">
      <c r="A111" t="s">
        <v>1976</v>
      </c>
      <c r="B111">
        <v>18.534800000000001</v>
      </c>
      <c r="C111" s="44">
        <v>41548</v>
      </c>
      <c r="D111" t="str">
        <f t="shared" si="10"/>
        <v/>
      </c>
      <c r="E111" t="str">
        <f t="shared" si="11"/>
        <v/>
      </c>
      <c r="F111" t="str">
        <f t="shared" si="12"/>
        <v/>
      </c>
      <c r="G111" t="str">
        <f t="shared" si="13"/>
        <v/>
      </c>
      <c r="H111" t="str">
        <f t="shared" si="14"/>
        <v/>
      </c>
      <c r="I111" t="str">
        <f t="shared" si="15"/>
        <v/>
      </c>
      <c r="J111" t="str">
        <f t="shared" si="16"/>
        <v/>
      </c>
      <c r="K111" t="str">
        <f t="shared" si="17"/>
        <v/>
      </c>
      <c r="L111" t="str">
        <f t="shared" si="18"/>
        <v/>
      </c>
      <c r="M111" t="str">
        <f t="shared" si="19"/>
        <v/>
      </c>
    </row>
    <row r="112" spans="1:13">
      <c r="A112" t="s">
        <v>4666</v>
      </c>
      <c r="B112">
        <v>18.610700000000001</v>
      </c>
      <c r="C112" s="44">
        <v>41548</v>
      </c>
      <c r="D112" t="str">
        <f t="shared" si="10"/>
        <v/>
      </c>
      <c r="E112" t="str">
        <f t="shared" si="11"/>
        <v/>
      </c>
      <c r="F112" t="str">
        <f t="shared" si="12"/>
        <v/>
      </c>
      <c r="G112" t="str">
        <f t="shared" si="13"/>
        <v/>
      </c>
      <c r="H112" t="str">
        <f t="shared" si="14"/>
        <v/>
      </c>
      <c r="I112" t="str">
        <f t="shared" si="15"/>
        <v/>
      </c>
      <c r="J112" t="str">
        <f t="shared" si="16"/>
        <v/>
      </c>
      <c r="K112" t="str">
        <f t="shared" si="17"/>
        <v/>
      </c>
      <c r="L112" t="str">
        <f t="shared" si="18"/>
        <v/>
      </c>
      <c r="M112" t="str">
        <f t="shared" si="19"/>
        <v/>
      </c>
    </row>
    <row r="113" spans="1:13">
      <c r="A113" t="s">
        <v>4667</v>
      </c>
      <c r="B113">
        <v>25.45</v>
      </c>
      <c r="C113" s="44">
        <v>41548</v>
      </c>
      <c r="D113" t="str">
        <f t="shared" si="10"/>
        <v/>
      </c>
      <c r="E113" t="str">
        <f t="shared" si="11"/>
        <v/>
      </c>
      <c r="F113" t="str">
        <f t="shared" si="12"/>
        <v/>
      </c>
      <c r="G113" t="str">
        <f t="shared" si="13"/>
        <v/>
      </c>
      <c r="H113" t="str">
        <f t="shared" si="14"/>
        <v/>
      </c>
      <c r="I113" t="str">
        <f t="shared" si="15"/>
        <v/>
      </c>
      <c r="J113" t="str">
        <f t="shared" si="16"/>
        <v/>
      </c>
      <c r="K113" t="str">
        <f t="shared" si="17"/>
        <v/>
      </c>
      <c r="L113" t="str">
        <f t="shared" si="18"/>
        <v/>
      </c>
      <c r="M113" t="str">
        <f t="shared" si="19"/>
        <v/>
      </c>
    </row>
    <row r="114" spans="1:13">
      <c r="A114" t="s">
        <v>4668</v>
      </c>
      <c r="B114">
        <v>46.94</v>
      </c>
      <c r="C114" s="44">
        <v>41548</v>
      </c>
      <c r="D114" t="str">
        <f t="shared" si="10"/>
        <v/>
      </c>
      <c r="E114" t="str">
        <f t="shared" si="11"/>
        <v/>
      </c>
      <c r="F114" t="str">
        <f t="shared" si="12"/>
        <v/>
      </c>
      <c r="G114" t="str">
        <f t="shared" si="13"/>
        <v/>
      </c>
      <c r="H114" t="str">
        <f t="shared" si="14"/>
        <v/>
      </c>
      <c r="I114" t="str">
        <f t="shared" si="15"/>
        <v/>
      </c>
      <c r="J114" t="str">
        <f t="shared" si="16"/>
        <v/>
      </c>
      <c r="K114" t="str">
        <f t="shared" si="17"/>
        <v/>
      </c>
      <c r="L114" t="str">
        <f t="shared" si="18"/>
        <v/>
      </c>
      <c r="M114" t="str">
        <f t="shared" si="19"/>
        <v/>
      </c>
    </row>
    <row r="115" spans="1:13">
      <c r="A115" t="s">
        <v>4669</v>
      </c>
      <c r="B115">
        <v>25.56</v>
      </c>
      <c r="C115" s="44">
        <v>41548</v>
      </c>
      <c r="D115" t="str">
        <f t="shared" si="10"/>
        <v/>
      </c>
      <c r="E115" t="str">
        <f t="shared" si="11"/>
        <v/>
      </c>
      <c r="F115" t="str">
        <f t="shared" si="12"/>
        <v/>
      </c>
      <c r="G115" t="str">
        <f t="shared" si="13"/>
        <v/>
      </c>
      <c r="H115" t="str">
        <f t="shared" si="14"/>
        <v/>
      </c>
      <c r="I115" t="str">
        <f t="shared" si="15"/>
        <v/>
      </c>
      <c r="J115" t="str">
        <f t="shared" si="16"/>
        <v/>
      </c>
      <c r="K115" t="str">
        <f t="shared" si="17"/>
        <v/>
      </c>
      <c r="L115" t="str">
        <f t="shared" si="18"/>
        <v/>
      </c>
      <c r="M115" t="str">
        <f t="shared" si="19"/>
        <v/>
      </c>
    </row>
    <row r="116" spans="1:13">
      <c r="A116" t="s">
        <v>4670</v>
      </c>
      <c r="B116">
        <v>47.43</v>
      </c>
      <c r="C116" s="44">
        <v>41548</v>
      </c>
      <c r="D116" t="str">
        <f t="shared" si="10"/>
        <v/>
      </c>
      <c r="E116" t="str">
        <f t="shared" si="11"/>
        <v/>
      </c>
      <c r="F116" t="str">
        <f t="shared" si="12"/>
        <v/>
      </c>
      <c r="G116" t="str">
        <f t="shared" si="13"/>
        <v/>
      </c>
      <c r="H116" t="str">
        <f t="shared" si="14"/>
        <v/>
      </c>
      <c r="I116" t="str">
        <f t="shared" si="15"/>
        <v/>
      </c>
      <c r="J116" t="str">
        <f t="shared" si="16"/>
        <v/>
      </c>
      <c r="K116" t="str">
        <f t="shared" si="17"/>
        <v/>
      </c>
      <c r="L116" t="str">
        <f t="shared" si="18"/>
        <v/>
      </c>
      <c r="M116" t="str">
        <f t="shared" si="19"/>
        <v/>
      </c>
    </row>
    <row r="117" spans="1:13">
      <c r="A117" t="s">
        <v>1977</v>
      </c>
      <c r="B117">
        <v>18.422999999999998</v>
      </c>
      <c r="C117" s="44">
        <v>41548</v>
      </c>
      <c r="D117" t="str">
        <f t="shared" si="10"/>
        <v/>
      </c>
      <c r="E117" t="str">
        <f t="shared" si="11"/>
        <v/>
      </c>
      <c r="F117" t="str">
        <f t="shared" si="12"/>
        <v/>
      </c>
      <c r="G117" t="str">
        <f t="shared" si="13"/>
        <v/>
      </c>
      <c r="H117" t="str">
        <f t="shared" si="14"/>
        <v/>
      </c>
      <c r="I117" t="str">
        <f t="shared" si="15"/>
        <v/>
      </c>
      <c r="J117" t="str">
        <f t="shared" si="16"/>
        <v/>
      </c>
      <c r="K117" t="str">
        <f t="shared" si="17"/>
        <v/>
      </c>
      <c r="L117" t="str">
        <f t="shared" si="18"/>
        <v/>
      </c>
      <c r="M117" t="str">
        <f t="shared" si="19"/>
        <v/>
      </c>
    </row>
    <row r="118" spans="1:13">
      <c r="A118" t="s">
        <v>4671</v>
      </c>
      <c r="B118">
        <v>18.422999999999998</v>
      </c>
      <c r="C118" s="44">
        <v>41548</v>
      </c>
      <c r="D118" t="str">
        <f t="shared" si="10"/>
        <v/>
      </c>
      <c r="E118" t="str">
        <f t="shared" si="11"/>
        <v/>
      </c>
      <c r="F118" t="str">
        <f t="shared" si="12"/>
        <v/>
      </c>
      <c r="G118" t="str">
        <f t="shared" si="13"/>
        <v/>
      </c>
      <c r="H118" t="str">
        <f t="shared" si="14"/>
        <v/>
      </c>
      <c r="I118" t="str">
        <f t="shared" si="15"/>
        <v/>
      </c>
      <c r="J118" t="str">
        <f t="shared" si="16"/>
        <v/>
      </c>
      <c r="K118" t="str">
        <f t="shared" si="17"/>
        <v/>
      </c>
      <c r="L118" t="str">
        <f t="shared" si="18"/>
        <v/>
      </c>
      <c r="M118" t="str">
        <f t="shared" si="19"/>
        <v/>
      </c>
    </row>
    <row r="119" spans="1:13">
      <c r="A119" t="s">
        <v>4672</v>
      </c>
      <c r="B119">
        <v>18.549099999999999</v>
      </c>
      <c r="C119" s="44">
        <v>41548</v>
      </c>
      <c r="D119" t="str">
        <f t="shared" si="10"/>
        <v/>
      </c>
      <c r="E119" t="str">
        <f t="shared" si="11"/>
        <v/>
      </c>
      <c r="F119" t="str">
        <f t="shared" si="12"/>
        <v/>
      </c>
      <c r="G119" t="str">
        <f t="shared" si="13"/>
        <v/>
      </c>
      <c r="H119" t="str">
        <f t="shared" si="14"/>
        <v/>
      </c>
      <c r="I119" t="str">
        <f t="shared" si="15"/>
        <v/>
      </c>
      <c r="J119" t="str">
        <f t="shared" si="16"/>
        <v/>
      </c>
      <c r="K119" t="str">
        <f t="shared" si="17"/>
        <v/>
      </c>
      <c r="L119" t="str">
        <f t="shared" si="18"/>
        <v/>
      </c>
      <c r="M119" t="str">
        <f t="shared" si="19"/>
        <v/>
      </c>
    </row>
    <row r="120" spans="1:13">
      <c r="A120" t="s">
        <v>2656</v>
      </c>
      <c r="B120">
        <v>6.64</v>
      </c>
      <c r="C120" s="44">
        <v>41548</v>
      </c>
      <c r="D120" t="str">
        <f t="shared" si="10"/>
        <v/>
      </c>
      <c r="E120" t="str">
        <f t="shared" si="11"/>
        <v/>
      </c>
      <c r="F120" t="str">
        <f t="shared" si="12"/>
        <v/>
      </c>
      <c r="G120" t="str">
        <f t="shared" si="13"/>
        <v/>
      </c>
      <c r="H120" t="str">
        <f t="shared" si="14"/>
        <v/>
      </c>
      <c r="I120" t="str">
        <f t="shared" si="15"/>
        <v/>
      </c>
      <c r="J120" t="str">
        <f t="shared" si="16"/>
        <v/>
      </c>
      <c r="K120" t="str">
        <f t="shared" si="17"/>
        <v/>
      </c>
      <c r="L120" t="str">
        <f t="shared" si="18"/>
        <v/>
      </c>
      <c r="M120" t="str">
        <f t="shared" si="19"/>
        <v/>
      </c>
    </row>
    <row r="121" spans="1:13">
      <c r="A121" t="s">
        <v>3345</v>
      </c>
      <c r="B121">
        <v>6.64</v>
      </c>
      <c r="C121" s="44">
        <v>41548</v>
      </c>
      <c r="D121" t="str">
        <f t="shared" si="10"/>
        <v/>
      </c>
      <c r="E121" t="str">
        <f t="shared" si="11"/>
        <v/>
      </c>
      <c r="F121" t="str">
        <f t="shared" si="12"/>
        <v/>
      </c>
      <c r="G121" t="str">
        <f t="shared" si="13"/>
        <v/>
      </c>
      <c r="H121" t="str">
        <f t="shared" si="14"/>
        <v/>
      </c>
      <c r="I121" t="str">
        <f t="shared" si="15"/>
        <v/>
      </c>
      <c r="J121" t="str">
        <f t="shared" si="16"/>
        <v/>
      </c>
      <c r="K121" t="str">
        <f t="shared" si="17"/>
        <v/>
      </c>
      <c r="L121" t="str">
        <f t="shared" si="18"/>
        <v/>
      </c>
      <c r="M121" t="str">
        <f t="shared" si="19"/>
        <v/>
      </c>
    </row>
    <row r="122" spans="1:13">
      <c r="A122" t="s">
        <v>2657</v>
      </c>
      <c r="B122">
        <v>6.68</v>
      </c>
      <c r="C122" s="44">
        <v>41548</v>
      </c>
      <c r="D122" t="str">
        <f t="shared" si="10"/>
        <v/>
      </c>
      <c r="E122" t="str">
        <f t="shared" si="11"/>
        <v/>
      </c>
      <c r="F122" t="str">
        <f t="shared" si="12"/>
        <v/>
      </c>
      <c r="G122" t="str">
        <f t="shared" si="13"/>
        <v/>
      </c>
      <c r="H122" t="str">
        <f t="shared" si="14"/>
        <v/>
      </c>
      <c r="I122" t="str">
        <f t="shared" si="15"/>
        <v/>
      </c>
      <c r="J122" t="str">
        <f t="shared" si="16"/>
        <v/>
      </c>
      <c r="K122" t="str">
        <f t="shared" si="17"/>
        <v/>
      </c>
      <c r="L122" t="str">
        <f t="shared" si="18"/>
        <v/>
      </c>
      <c r="M122" t="str">
        <f t="shared" si="19"/>
        <v/>
      </c>
    </row>
    <row r="123" spans="1:13">
      <c r="A123" t="s">
        <v>3346</v>
      </c>
      <c r="B123">
        <v>6.68</v>
      </c>
      <c r="C123" s="44">
        <v>41548</v>
      </c>
      <c r="D123" t="str">
        <f t="shared" si="10"/>
        <v/>
      </c>
      <c r="E123" t="str">
        <f t="shared" si="11"/>
        <v/>
      </c>
      <c r="F123" t="str">
        <f t="shared" si="12"/>
        <v/>
      </c>
      <c r="G123" t="str">
        <f t="shared" si="13"/>
        <v/>
      </c>
      <c r="H123" t="str">
        <f t="shared" si="14"/>
        <v/>
      </c>
      <c r="I123" t="str">
        <f t="shared" si="15"/>
        <v/>
      </c>
      <c r="J123" t="str">
        <f t="shared" si="16"/>
        <v/>
      </c>
      <c r="K123" t="str">
        <f t="shared" si="17"/>
        <v/>
      </c>
      <c r="L123" t="str">
        <f t="shared" si="18"/>
        <v/>
      </c>
      <c r="M123" t="str">
        <f t="shared" si="19"/>
        <v/>
      </c>
    </row>
    <row r="124" spans="1:13">
      <c r="A124" t="s">
        <v>1978</v>
      </c>
      <c r="B124">
        <v>1000.63</v>
      </c>
      <c r="C124" s="44">
        <v>41549</v>
      </c>
      <c r="D124" t="str">
        <f t="shared" si="10"/>
        <v/>
      </c>
      <c r="E124" t="str">
        <f t="shared" si="11"/>
        <v/>
      </c>
      <c r="F124" t="str">
        <f t="shared" si="12"/>
        <v/>
      </c>
      <c r="G124" t="str">
        <f t="shared" si="13"/>
        <v/>
      </c>
      <c r="H124" t="str">
        <f t="shared" si="14"/>
        <v/>
      </c>
      <c r="I124" t="str">
        <f t="shared" si="15"/>
        <v/>
      </c>
      <c r="J124" t="str">
        <f t="shared" si="16"/>
        <v/>
      </c>
      <c r="K124" t="str">
        <f t="shared" si="17"/>
        <v/>
      </c>
      <c r="L124" t="str">
        <f t="shared" si="18"/>
        <v/>
      </c>
      <c r="M124" t="str">
        <f t="shared" si="19"/>
        <v/>
      </c>
    </row>
    <row r="125" spans="1:13">
      <c r="A125" t="s">
        <v>4673</v>
      </c>
      <c r="B125">
        <v>1404.5878</v>
      </c>
      <c r="C125" s="44">
        <v>41549</v>
      </c>
      <c r="D125" t="str">
        <f t="shared" si="10"/>
        <v/>
      </c>
      <c r="E125" t="str">
        <f t="shared" si="11"/>
        <v/>
      </c>
      <c r="F125" t="str">
        <f t="shared" si="12"/>
        <v/>
      </c>
      <c r="G125" t="str">
        <f t="shared" si="13"/>
        <v/>
      </c>
      <c r="H125" t="str">
        <f t="shared" si="14"/>
        <v/>
      </c>
      <c r="I125" t="str">
        <f t="shared" si="15"/>
        <v/>
      </c>
      <c r="J125" t="str">
        <f t="shared" si="16"/>
        <v/>
      </c>
      <c r="K125" t="str">
        <f t="shared" si="17"/>
        <v/>
      </c>
      <c r="L125" t="str">
        <f t="shared" si="18"/>
        <v/>
      </c>
      <c r="M125" t="str">
        <f t="shared" si="19"/>
        <v/>
      </c>
    </row>
    <row r="126" spans="1:13">
      <c r="A126" t="s">
        <v>1979</v>
      </c>
      <c r="B126">
        <v>1000.6549</v>
      </c>
      <c r="C126" s="44">
        <v>41549</v>
      </c>
      <c r="D126" t="str">
        <f t="shared" si="10"/>
        <v/>
      </c>
      <c r="E126" t="str">
        <f t="shared" si="11"/>
        <v/>
      </c>
      <c r="F126" t="str">
        <f t="shared" si="12"/>
        <v/>
      </c>
      <c r="G126" t="str">
        <f t="shared" si="13"/>
        <v/>
      </c>
      <c r="H126" t="str">
        <f t="shared" si="14"/>
        <v/>
      </c>
      <c r="I126" t="str">
        <f t="shared" si="15"/>
        <v/>
      </c>
      <c r="J126" t="str">
        <f t="shared" si="16"/>
        <v/>
      </c>
      <c r="K126" t="str">
        <f t="shared" si="17"/>
        <v/>
      </c>
      <c r="L126" t="str">
        <f t="shared" si="18"/>
        <v/>
      </c>
      <c r="M126" t="str">
        <f t="shared" si="19"/>
        <v/>
      </c>
    </row>
    <row r="127" spans="1:13">
      <c r="A127" t="s">
        <v>1980</v>
      </c>
      <c r="B127">
        <v>1000.63</v>
      </c>
      <c r="C127" s="44">
        <v>41549</v>
      </c>
      <c r="D127" t="str">
        <f t="shared" si="10"/>
        <v/>
      </c>
      <c r="E127" t="str">
        <f t="shared" si="11"/>
        <v/>
      </c>
      <c r="F127" t="str">
        <f t="shared" si="12"/>
        <v/>
      </c>
      <c r="G127" t="str">
        <f t="shared" si="13"/>
        <v/>
      </c>
      <c r="H127" t="str">
        <f t="shared" si="14"/>
        <v/>
      </c>
      <c r="I127" t="str">
        <f t="shared" si="15"/>
        <v/>
      </c>
      <c r="J127" t="str">
        <f t="shared" si="16"/>
        <v/>
      </c>
      <c r="K127" t="str">
        <f t="shared" si="17"/>
        <v/>
      </c>
      <c r="L127" t="str">
        <f t="shared" si="18"/>
        <v/>
      </c>
      <c r="M127" t="str">
        <f t="shared" si="19"/>
        <v/>
      </c>
    </row>
    <row r="128" spans="1:13">
      <c r="A128" t="s">
        <v>4674</v>
      </c>
      <c r="B128">
        <v>1405.2541000000001</v>
      </c>
      <c r="C128" s="44">
        <v>41549</v>
      </c>
      <c r="D128" t="str">
        <f t="shared" si="10"/>
        <v/>
      </c>
      <c r="E128" t="str">
        <f t="shared" si="11"/>
        <v/>
      </c>
      <c r="F128" t="str">
        <f t="shared" si="12"/>
        <v/>
      </c>
      <c r="G128" t="str">
        <f t="shared" si="13"/>
        <v/>
      </c>
      <c r="H128" t="str">
        <f t="shared" si="14"/>
        <v/>
      </c>
      <c r="I128" t="str">
        <f t="shared" si="15"/>
        <v/>
      </c>
      <c r="J128" t="str">
        <f t="shared" si="16"/>
        <v/>
      </c>
      <c r="K128" t="str">
        <f t="shared" si="17"/>
        <v/>
      </c>
      <c r="L128" t="str">
        <f t="shared" si="18"/>
        <v/>
      </c>
      <c r="M128" t="str">
        <f t="shared" si="19"/>
        <v/>
      </c>
    </row>
    <row r="129" spans="1:13">
      <c r="A129" t="s">
        <v>1981</v>
      </c>
      <c r="B129">
        <v>1020.6866</v>
      </c>
      <c r="C129" s="44">
        <v>41549</v>
      </c>
      <c r="D129" t="str">
        <f t="shared" si="10"/>
        <v/>
      </c>
      <c r="E129" t="str">
        <f t="shared" si="11"/>
        <v/>
      </c>
      <c r="F129" t="str">
        <f t="shared" si="12"/>
        <v/>
      </c>
      <c r="G129" t="str">
        <f t="shared" si="13"/>
        <v/>
      </c>
      <c r="H129" t="str">
        <f t="shared" si="14"/>
        <v/>
      </c>
      <c r="I129" t="str">
        <f t="shared" si="15"/>
        <v/>
      </c>
      <c r="J129" t="str">
        <f t="shared" si="16"/>
        <v/>
      </c>
      <c r="K129" t="str">
        <f t="shared" si="17"/>
        <v/>
      </c>
      <c r="L129" t="str">
        <f t="shared" si="18"/>
        <v/>
      </c>
      <c r="M129" t="str">
        <f t="shared" si="19"/>
        <v/>
      </c>
    </row>
    <row r="130" spans="1:13">
      <c r="A130" t="s">
        <v>1747</v>
      </c>
      <c r="B130">
        <v>0</v>
      </c>
      <c r="C130" s="44">
        <v>41397</v>
      </c>
      <c r="D130" t="str">
        <f t="shared" si="10"/>
        <v/>
      </c>
      <c r="E130" t="str">
        <f t="shared" si="11"/>
        <v/>
      </c>
      <c r="F130" t="str">
        <f t="shared" si="12"/>
        <v/>
      </c>
      <c r="G130" t="str">
        <f t="shared" si="13"/>
        <v/>
      </c>
      <c r="H130" t="str">
        <f t="shared" si="14"/>
        <v/>
      </c>
      <c r="I130" t="str">
        <f t="shared" si="15"/>
        <v/>
      </c>
      <c r="J130" t="str">
        <f t="shared" si="16"/>
        <v/>
      </c>
      <c r="K130" t="str">
        <f t="shared" si="17"/>
        <v/>
      </c>
      <c r="L130" t="str">
        <f t="shared" si="18"/>
        <v/>
      </c>
      <c r="M130" t="str">
        <f t="shared" si="19"/>
        <v/>
      </c>
    </row>
    <row r="131" spans="1:13">
      <c r="A131" t="s">
        <v>1982</v>
      </c>
      <c r="B131">
        <v>1002.566</v>
      </c>
      <c r="C131" s="44">
        <v>41549</v>
      </c>
      <c r="D131" t="str">
        <f t="shared" ref="D131:D194" si="20">IF(A131=mfund1,B131,"")</f>
        <v/>
      </c>
      <c r="E131" t="str">
        <f t="shared" ref="E131:E194" si="21">IF(A131=mfund2,B131,"")</f>
        <v/>
      </c>
      <c r="F131" t="str">
        <f t="shared" ref="F131:F194" si="22">IF(A131=mfund3,B131,"")</f>
        <v/>
      </c>
      <c r="G131" t="str">
        <f t="shared" ref="G131:G194" si="23">IF(A131=mfund4,B131,"")</f>
        <v/>
      </c>
      <c r="H131" t="str">
        <f t="shared" ref="H131:H194" si="24">IF(A131=mfudn5,B131,"")</f>
        <v/>
      </c>
      <c r="I131" t="str">
        <f t="shared" ref="I131:I194" si="25">IF(A131=mfund6,B131,"")</f>
        <v/>
      </c>
      <c r="J131" t="str">
        <f t="shared" ref="J131:J194" si="26">IF(A131=mfund7,B131,"")</f>
        <v/>
      </c>
      <c r="K131" t="str">
        <f t="shared" ref="K131:K194" si="27">IF(A131=mfund8,B131,"")</f>
        <v/>
      </c>
      <c r="L131" t="str">
        <f t="shared" ref="L131:L194" si="28">IF(A131=mfund9,B131,"")</f>
        <v/>
      </c>
      <c r="M131" t="str">
        <f t="shared" ref="M131:M194" si="29">IF(A131=mfund10,B131,"")</f>
        <v/>
      </c>
    </row>
    <row r="132" spans="1:13">
      <c r="A132" t="s">
        <v>4675</v>
      </c>
      <c r="B132">
        <v>2124.0484999999999</v>
      </c>
      <c r="C132" s="44">
        <v>41549</v>
      </c>
      <c r="D132" t="str">
        <f t="shared" si="20"/>
        <v/>
      </c>
      <c r="E132" t="str">
        <f t="shared" si="21"/>
        <v/>
      </c>
      <c r="F132" t="str">
        <f t="shared" si="22"/>
        <v/>
      </c>
      <c r="G132" t="str">
        <f t="shared" si="23"/>
        <v/>
      </c>
      <c r="H132" t="str">
        <f t="shared" si="24"/>
        <v/>
      </c>
      <c r="I132" t="str">
        <f t="shared" si="25"/>
        <v/>
      </c>
      <c r="J132" t="str">
        <f t="shared" si="26"/>
        <v/>
      </c>
      <c r="K132" t="str">
        <f t="shared" si="27"/>
        <v/>
      </c>
      <c r="L132" t="str">
        <f t="shared" si="28"/>
        <v/>
      </c>
      <c r="M132" t="str">
        <f t="shared" si="29"/>
        <v/>
      </c>
    </row>
    <row r="133" spans="1:13">
      <c r="A133" t="s">
        <v>1983</v>
      </c>
      <c r="B133">
        <v>1006.06</v>
      </c>
      <c r="C133" s="44">
        <v>41549</v>
      </c>
      <c r="D133" t="str">
        <f t="shared" si="20"/>
        <v/>
      </c>
      <c r="E133" t="str">
        <f t="shared" si="21"/>
        <v/>
      </c>
      <c r="F133" t="str">
        <f t="shared" si="22"/>
        <v/>
      </c>
      <c r="G133" t="str">
        <f t="shared" si="23"/>
        <v/>
      </c>
      <c r="H133" t="str">
        <f t="shared" si="24"/>
        <v/>
      </c>
      <c r="I133" t="str">
        <f t="shared" si="25"/>
        <v/>
      </c>
      <c r="J133" t="str">
        <f t="shared" si="26"/>
        <v/>
      </c>
      <c r="K133" t="str">
        <f t="shared" si="27"/>
        <v/>
      </c>
      <c r="L133" t="str">
        <f t="shared" si="28"/>
        <v/>
      </c>
      <c r="M133" t="str">
        <f t="shared" si="29"/>
        <v/>
      </c>
    </row>
    <row r="134" spans="1:13">
      <c r="A134" t="s">
        <v>1984</v>
      </c>
      <c r="B134">
        <v>1819.7804000000001</v>
      </c>
      <c r="C134" s="44">
        <v>41549</v>
      </c>
      <c r="D134" t="str">
        <f t="shared" si="20"/>
        <v/>
      </c>
      <c r="E134" t="str">
        <f t="shared" si="21"/>
        <v/>
      </c>
      <c r="F134" t="str">
        <f t="shared" si="22"/>
        <v/>
      </c>
      <c r="G134" t="str">
        <f t="shared" si="23"/>
        <v/>
      </c>
      <c r="H134" t="str">
        <f t="shared" si="24"/>
        <v/>
      </c>
      <c r="I134" t="str">
        <f t="shared" si="25"/>
        <v/>
      </c>
      <c r="J134" t="str">
        <f t="shared" si="26"/>
        <v/>
      </c>
      <c r="K134" t="str">
        <f t="shared" si="27"/>
        <v/>
      </c>
      <c r="L134" t="str">
        <f t="shared" si="28"/>
        <v/>
      </c>
      <c r="M134" t="str">
        <f t="shared" si="29"/>
        <v/>
      </c>
    </row>
    <row r="135" spans="1:13">
      <c r="A135" t="s">
        <v>4676</v>
      </c>
      <c r="B135">
        <v>14.847099999999999</v>
      </c>
      <c r="C135" s="44">
        <v>41548</v>
      </c>
      <c r="D135" t="str">
        <f t="shared" si="20"/>
        <v/>
      </c>
      <c r="E135" t="str">
        <f t="shared" si="21"/>
        <v/>
      </c>
      <c r="F135" t="str">
        <f t="shared" si="22"/>
        <v/>
      </c>
      <c r="G135" t="str">
        <f t="shared" si="23"/>
        <v/>
      </c>
      <c r="H135" t="str">
        <f t="shared" si="24"/>
        <v/>
      </c>
      <c r="I135" t="str">
        <f t="shared" si="25"/>
        <v/>
      </c>
      <c r="J135" t="str">
        <f t="shared" si="26"/>
        <v/>
      </c>
      <c r="K135" t="str">
        <f t="shared" si="27"/>
        <v/>
      </c>
      <c r="L135" t="str">
        <f t="shared" si="28"/>
        <v/>
      </c>
      <c r="M135" t="str">
        <f t="shared" si="29"/>
        <v/>
      </c>
    </row>
    <row r="136" spans="1:13">
      <c r="A136" t="s">
        <v>1985</v>
      </c>
      <c r="B136">
        <v>11.744400000000001</v>
      </c>
      <c r="C136" s="44">
        <v>41548</v>
      </c>
      <c r="D136" t="str">
        <f t="shared" si="20"/>
        <v/>
      </c>
      <c r="E136" t="str">
        <f t="shared" si="21"/>
        <v/>
      </c>
      <c r="F136" t="str">
        <f t="shared" si="22"/>
        <v/>
      </c>
      <c r="G136" t="str">
        <f t="shared" si="23"/>
        <v/>
      </c>
      <c r="H136" t="str">
        <f t="shared" si="24"/>
        <v/>
      </c>
      <c r="I136" t="str">
        <f t="shared" si="25"/>
        <v/>
      </c>
      <c r="J136" t="str">
        <f t="shared" si="26"/>
        <v/>
      </c>
      <c r="K136" t="str">
        <f t="shared" si="27"/>
        <v/>
      </c>
      <c r="L136" t="str">
        <f t="shared" si="28"/>
        <v/>
      </c>
      <c r="M136" t="str">
        <f t="shared" si="29"/>
        <v/>
      </c>
    </row>
    <row r="137" spans="1:13">
      <c r="A137" t="s">
        <v>1986</v>
      </c>
      <c r="B137">
        <v>12.0185</v>
      </c>
      <c r="C137" s="44">
        <v>41548</v>
      </c>
      <c r="D137" t="str">
        <f t="shared" si="20"/>
        <v/>
      </c>
      <c r="E137" t="str">
        <f t="shared" si="21"/>
        <v/>
      </c>
      <c r="F137" t="str">
        <f t="shared" si="22"/>
        <v/>
      </c>
      <c r="G137" t="str">
        <f t="shared" si="23"/>
        <v/>
      </c>
      <c r="H137" t="str">
        <f t="shared" si="24"/>
        <v/>
      </c>
      <c r="I137" t="str">
        <f t="shared" si="25"/>
        <v/>
      </c>
      <c r="J137" t="str">
        <f t="shared" si="26"/>
        <v/>
      </c>
      <c r="K137" t="str">
        <f t="shared" si="27"/>
        <v/>
      </c>
      <c r="L137" t="str">
        <f t="shared" si="28"/>
        <v/>
      </c>
      <c r="M137" t="str">
        <f t="shared" si="29"/>
        <v/>
      </c>
    </row>
    <row r="138" spans="1:13">
      <c r="A138" t="s">
        <v>4677</v>
      </c>
      <c r="B138">
        <v>14.9071</v>
      </c>
      <c r="C138" s="44">
        <v>41548</v>
      </c>
      <c r="D138" t="str">
        <f t="shared" si="20"/>
        <v/>
      </c>
      <c r="E138" t="str">
        <f t="shared" si="21"/>
        <v/>
      </c>
      <c r="F138" t="str">
        <f t="shared" si="22"/>
        <v/>
      </c>
      <c r="G138" t="str">
        <f t="shared" si="23"/>
        <v/>
      </c>
      <c r="H138" t="str">
        <f t="shared" si="24"/>
        <v/>
      </c>
      <c r="I138" t="str">
        <f t="shared" si="25"/>
        <v/>
      </c>
      <c r="J138" t="str">
        <f t="shared" si="26"/>
        <v/>
      </c>
      <c r="K138" t="str">
        <f t="shared" si="27"/>
        <v/>
      </c>
      <c r="L138" t="str">
        <f t="shared" si="28"/>
        <v/>
      </c>
      <c r="M138" t="str">
        <f t="shared" si="29"/>
        <v/>
      </c>
    </row>
    <row r="139" spans="1:13">
      <c r="A139" t="s">
        <v>1987</v>
      </c>
      <c r="B139">
        <v>11.734400000000001</v>
      </c>
      <c r="C139" s="44">
        <v>41548</v>
      </c>
      <c r="D139" t="str">
        <f t="shared" si="20"/>
        <v/>
      </c>
      <c r="E139" t="str">
        <f t="shared" si="21"/>
        <v/>
      </c>
      <c r="F139" t="str">
        <f t="shared" si="22"/>
        <v/>
      </c>
      <c r="G139" t="str">
        <f t="shared" si="23"/>
        <v/>
      </c>
      <c r="H139" t="str">
        <f t="shared" si="24"/>
        <v/>
      </c>
      <c r="I139" t="str">
        <f t="shared" si="25"/>
        <v/>
      </c>
      <c r="J139" t="str">
        <f t="shared" si="26"/>
        <v/>
      </c>
      <c r="K139" t="str">
        <f t="shared" si="27"/>
        <v/>
      </c>
      <c r="L139" t="str">
        <f t="shared" si="28"/>
        <v/>
      </c>
      <c r="M139" t="str">
        <f t="shared" si="29"/>
        <v/>
      </c>
    </row>
    <row r="140" spans="1:13">
      <c r="A140" t="s">
        <v>4678</v>
      </c>
      <c r="B140">
        <v>13.058999999999999</v>
      </c>
      <c r="C140" s="44">
        <v>41548</v>
      </c>
      <c r="D140" t="str">
        <f t="shared" si="20"/>
        <v/>
      </c>
      <c r="E140" t="str">
        <f t="shared" si="21"/>
        <v/>
      </c>
      <c r="F140" t="str">
        <f t="shared" si="22"/>
        <v/>
      </c>
      <c r="G140" t="str">
        <f t="shared" si="23"/>
        <v/>
      </c>
      <c r="H140" t="str">
        <f t="shared" si="24"/>
        <v/>
      </c>
      <c r="I140" t="str">
        <f t="shared" si="25"/>
        <v/>
      </c>
      <c r="J140" t="str">
        <f t="shared" si="26"/>
        <v/>
      </c>
      <c r="K140" t="str">
        <f t="shared" si="27"/>
        <v/>
      </c>
      <c r="L140" t="str">
        <f t="shared" si="28"/>
        <v/>
      </c>
      <c r="M140" t="str">
        <f t="shared" si="29"/>
        <v/>
      </c>
    </row>
    <row r="141" spans="1:13">
      <c r="A141" t="s">
        <v>1988</v>
      </c>
      <c r="B141">
        <v>10.2531</v>
      </c>
      <c r="C141" s="44">
        <v>41548</v>
      </c>
      <c r="D141" t="str">
        <f t="shared" si="20"/>
        <v/>
      </c>
      <c r="E141" t="str">
        <f t="shared" si="21"/>
        <v/>
      </c>
      <c r="F141" t="str">
        <f t="shared" si="22"/>
        <v/>
      </c>
      <c r="G141" t="str">
        <f t="shared" si="23"/>
        <v/>
      </c>
      <c r="H141" t="str">
        <f t="shared" si="24"/>
        <v/>
      </c>
      <c r="I141" t="str">
        <f t="shared" si="25"/>
        <v/>
      </c>
      <c r="J141" t="str">
        <f t="shared" si="26"/>
        <v/>
      </c>
      <c r="K141" t="str">
        <f t="shared" si="27"/>
        <v/>
      </c>
      <c r="L141" t="str">
        <f t="shared" si="28"/>
        <v/>
      </c>
      <c r="M141" t="str">
        <f t="shared" si="29"/>
        <v/>
      </c>
    </row>
    <row r="142" spans="1:13">
      <c r="A142" t="s">
        <v>1989</v>
      </c>
      <c r="B142">
        <v>10.0502</v>
      </c>
      <c r="C142" s="44">
        <v>41548</v>
      </c>
      <c r="D142" t="str">
        <f t="shared" si="20"/>
        <v/>
      </c>
      <c r="E142" t="str">
        <f t="shared" si="21"/>
        <v/>
      </c>
      <c r="F142" t="str">
        <f t="shared" si="22"/>
        <v/>
      </c>
      <c r="G142" t="str">
        <f t="shared" si="23"/>
        <v/>
      </c>
      <c r="H142" t="str">
        <f t="shared" si="24"/>
        <v/>
      </c>
      <c r="I142" t="str">
        <f t="shared" si="25"/>
        <v/>
      </c>
      <c r="J142" t="str">
        <f t="shared" si="26"/>
        <v/>
      </c>
      <c r="K142" t="str">
        <f t="shared" si="27"/>
        <v/>
      </c>
      <c r="L142" t="str">
        <f t="shared" si="28"/>
        <v/>
      </c>
      <c r="M142" t="str">
        <f t="shared" si="29"/>
        <v/>
      </c>
    </row>
    <row r="143" spans="1:13">
      <c r="A143" t="s">
        <v>4679</v>
      </c>
      <c r="B143">
        <v>13.0787</v>
      </c>
      <c r="C143" s="44">
        <v>41548</v>
      </c>
      <c r="D143" t="str">
        <f t="shared" si="20"/>
        <v/>
      </c>
      <c r="E143" t="str">
        <f t="shared" si="21"/>
        <v/>
      </c>
      <c r="F143" t="str">
        <f t="shared" si="22"/>
        <v/>
      </c>
      <c r="G143" t="str">
        <f t="shared" si="23"/>
        <v/>
      </c>
      <c r="H143" t="str">
        <f t="shared" si="24"/>
        <v/>
      </c>
      <c r="I143" t="str">
        <f t="shared" si="25"/>
        <v/>
      </c>
      <c r="J143" t="str">
        <f t="shared" si="26"/>
        <v/>
      </c>
      <c r="K143" t="str">
        <f t="shared" si="27"/>
        <v/>
      </c>
      <c r="L143" t="str">
        <f t="shared" si="28"/>
        <v/>
      </c>
      <c r="M143" t="str">
        <f t="shared" si="29"/>
        <v/>
      </c>
    </row>
    <row r="144" spans="1:13">
      <c r="A144" t="s">
        <v>1990</v>
      </c>
      <c r="B144">
        <v>10.032999999999999</v>
      </c>
      <c r="C144" s="44">
        <v>41548</v>
      </c>
      <c r="D144" t="str">
        <f t="shared" si="20"/>
        <v/>
      </c>
      <c r="E144" t="str">
        <f t="shared" si="21"/>
        <v/>
      </c>
      <c r="F144" t="str">
        <f t="shared" si="22"/>
        <v/>
      </c>
      <c r="G144" t="str">
        <f t="shared" si="23"/>
        <v/>
      </c>
      <c r="H144" t="str">
        <f t="shared" si="24"/>
        <v/>
      </c>
      <c r="I144" t="str">
        <f t="shared" si="25"/>
        <v/>
      </c>
      <c r="J144" t="str">
        <f t="shared" si="26"/>
        <v/>
      </c>
      <c r="K144" t="str">
        <f t="shared" si="27"/>
        <v/>
      </c>
      <c r="L144" t="str">
        <f t="shared" si="28"/>
        <v/>
      </c>
      <c r="M144" t="str">
        <f t="shared" si="29"/>
        <v/>
      </c>
    </row>
    <row r="145" spans="1:13">
      <c r="A145" t="s">
        <v>1991</v>
      </c>
      <c r="B145">
        <v>5.62</v>
      </c>
      <c r="C145" s="44">
        <v>41548</v>
      </c>
      <c r="D145" t="str">
        <f t="shared" si="20"/>
        <v/>
      </c>
      <c r="E145" t="str">
        <f t="shared" si="21"/>
        <v/>
      </c>
      <c r="F145" t="str">
        <f t="shared" si="22"/>
        <v/>
      </c>
      <c r="G145" t="str">
        <f t="shared" si="23"/>
        <v/>
      </c>
      <c r="H145" t="str">
        <f t="shared" si="24"/>
        <v/>
      </c>
      <c r="I145" t="str">
        <f t="shared" si="25"/>
        <v/>
      </c>
      <c r="J145" t="str">
        <f t="shared" si="26"/>
        <v/>
      </c>
      <c r="K145" t="str">
        <f t="shared" si="27"/>
        <v/>
      </c>
      <c r="L145" t="str">
        <f t="shared" si="28"/>
        <v/>
      </c>
      <c r="M145" t="str">
        <f t="shared" si="29"/>
        <v/>
      </c>
    </row>
    <row r="146" spans="1:13">
      <c r="A146" t="s">
        <v>4680</v>
      </c>
      <c r="B146">
        <v>5.62</v>
      </c>
      <c r="C146" s="44">
        <v>41548</v>
      </c>
      <c r="D146" t="str">
        <f t="shared" si="20"/>
        <v/>
      </c>
      <c r="E146" t="str">
        <f t="shared" si="21"/>
        <v/>
      </c>
      <c r="F146" t="str">
        <f t="shared" si="22"/>
        <v/>
      </c>
      <c r="G146" t="str">
        <f t="shared" si="23"/>
        <v/>
      </c>
      <c r="H146" t="str">
        <f t="shared" si="24"/>
        <v/>
      </c>
      <c r="I146" t="str">
        <f t="shared" si="25"/>
        <v/>
      </c>
      <c r="J146" t="str">
        <f t="shared" si="26"/>
        <v/>
      </c>
      <c r="K146" t="str">
        <f t="shared" si="27"/>
        <v/>
      </c>
      <c r="L146" t="str">
        <f t="shared" si="28"/>
        <v/>
      </c>
      <c r="M146" t="str">
        <f t="shared" si="29"/>
        <v/>
      </c>
    </row>
    <row r="147" spans="1:13">
      <c r="A147" t="s">
        <v>4681</v>
      </c>
      <c r="B147">
        <v>5.66</v>
      </c>
      <c r="C147" s="44">
        <v>41548</v>
      </c>
      <c r="D147" t="str">
        <f t="shared" si="20"/>
        <v/>
      </c>
      <c r="E147" t="str">
        <f t="shared" si="21"/>
        <v/>
      </c>
      <c r="F147" t="str">
        <f t="shared" si="22"/>
        <v/>
      </c>
      <c r="G147" t="str">
        <f t="shared" si="23"/>
        <v/>
      </c>
      <c r="H147" t="str">
        <f t="shared" si="24"/>
        <v/>
      </c>
      <c r="I147" t="str">
        <f t="shared" si="25"/>
        <v/>
      </c>
      <c r="J147" t="str">
        <f t="shared" si="26"/>
        <v/>
      </c>
      <c r="K147" t="str">
        <f t="shared" si="27"/>
        <v/>
      </c>
      <c r="L147" t="str">
        <f t="shared" si="28"/>
        <v/>
      </c>
      <c r="M147" t="str">
        <f t="shared" si="29"/>
        <v/>
      </c>
    </row>
    <row r="148" spans="1:13">
      <c r="A148" t="s">
        <v>2990</v>
      </c>
      <c r="B148">
        <v>10.016400000000001</v>
      </c>
      <c r="C148" s="44">
        <v>41548</v>
      </c>
      <c r="D148" t="str">
        <f t="shared" si="20"/>
        <v/>
      </c>
      <c r="E148" t="str">
        <f t="shared" si="21"/>
        <v/>
      </c>
      <c r="F148" t="str">
        <f t="shared" si="22"/>
        <v/>
      </c>
      <c r="G148" t="str">
        <f t="shared" si="23"/>
        <v/>
      </c>
      <c r="H148" t="str">
        <f t="shared" si="24"/>
        <v/>
      </c>
      <c r="I148" t="str">
        <f t="shared" si="25"/>
        <v/>
      </c>
      <c r="J148" t="str">
        <f t="shared" si="26"/>
        <v/>
      </c>
      <c r="K148" t="str">
        <f t="shared" si="27"/>
        <v/>
      </c>
      <c r="L148" t="str">
        <f t="shared" si="28"/>
        <v/>
      </c>
      <c r="M148" t="str">
        <f t="shared" si="29"/>
        <v/>
      </c>
    </row>
    <row r="149" spans="1:13">
      <c r="A149" t="s">
        <v>2991</v>
      </c>
      <c r="B149">
        <v>10.0518</v>
      </c>
      <c r="C149" s="44">
        <v>41548</v>
      </c>
      <c r="D149" t="str">
        <f t="shared" si="20"/>
        <v/>
      </c>
      <c r="E149" t="str">
        <f t="shared" si="21"/>
        <v/>
      </c>
      <c r="F149" t="str">
        <f t="shared" si="22"/>
        <v/>
      </c>
      <c r="G149" t="str">
        <f t="shared" si="23"/>
        <v/>
      </c>
      <c r="H149" t="str">
        <f t="shared" si="24"/>
        <v/>
      </c>
      <c r="I149" t="str">
        <f t="shared" si="25"/>
        <v/>
      </c>
      <c r="J149" t="str">
        <f t="shared" si="26"/>
        <v/>
      </c>
      <c r="K149" t="str">
        <f t="shared" si="27"/>
        <v/>
      </c>
      <c r="L149" t="str">
        <f t="shared" si="28"/>
        <v/>
      </c>
      <c r="M149" t="str">
        <f t="shared" si="29"/>
        <v/>
      </c>
    </row>
    <row r="150" spans="1:13">
      <c r="A150" t="s">
        <v>4022</v>
      </c>
      <c r="B150">
        <v>12.623100000000001</v>
      </c>
      <c r="C150" s="44">
        <v>41548</v>
      </c>
      <c r="D150" t="str">
        <f t="shared" si="20"/>
        <v/>
      </c>
      <c r="E150" t="str">
        <f t="shared" si="21"/>
        <v/>
      </c>
      <c r="F150" t="str">
        <f t="shared" si="22"/>
        <v/>
      </c>
      <c r="G150" t="str">
        <f t="shared" si="23"/>
        <v/>
      </c>
      <c r="H150" t="str">
        <f t="shared" si="24"/>
        <v/>
      </c>
      <c r="I150" t="str">
        <f t="shared" si="25"/>
        <v/>
      </c>
      <c r="J150" t="str">
        <f t="shared" si="26"/>
        <v/>
      </c>
      <c r="K150" t="str">
        <f t="shared" si="27"/>
        <v/>
      </c>
      <c r="L150" t="str">
        <f t="shared" si="28"/>
        <v/>
      </c>
      <c r="M150" t="str">
        <f t="shared" si="29"/>
        <v/>
      </c>
    </row>
    <row r="151" spans="1:13">
      <c r="A151" t="s">
        <v>4023</v>
      </c>
      <c r="B151">
        <v>12.638199999999999</v>
      </c>
      <c r="C151" s="44">
        <v>41548</v>
      </c>
      <c r="D151" t="str">
        <f t="shared" si="20"/>
        <v/>
      </c>
      <c r="E151" t="str">
        <f t="shared" si="21"/>
        <v/>
      </c>
      <c r="F151" t="str">
        <f t="shared" si="22"/>
        <v/>
      </c>
      <c r="G151" t="str">
        <f t="shared" si="23"/>
        <v/>
      </c>
      <c r="H151" t="str">
        <f t="shared" si="24"/>
        <v/>
      </c>
      <c r="I151" t="str">
        <f t="shared" si="25"/>
        <v/>
      </c>
      <c r="J151" t="str">
        <f t="shared" si="26"/>
        <v/>
      </c>
      <c r="K151" t="str">
        <f t="shared" si="27"/>
        <v/>
      </c>
      <c r="L151" t="str">
        <f t="shared" si="28"/>
        <v/>
      </c>
      <c r="M151" t="str">
        <f t="shared" si="29"/>
        <v/>
      </c>
    </row>
    <row r="152" spans="1:13">
      <c r="A152" t="s">
        <v>2992</v>
      </c>
      <c r="B152">
        <v>1004.742</v>
      </c>
      <c r="C152" s="44">
        <v>41548</v>
      </c>
      <c r="D152" t="str">
        <f t="shared" si="20"/>
        <v/>
      </c>
      <c r="E152" t="str">
        <f t="shared" si="21"/>
        <v/>
      </c>
      <c r="F152" t="str">
        <f t="shared" si="22"/>
        <v/>
      </c>
      <c r="G152" t="str">
        <f t="shared" si="23"/>
        <v/>
      </c>
      <c r="H152" t="str">
        <f t="shared" si="24"/>
        <v/>
      </c>
      <c r="I152" t="str">
        <f t="shared" si="25"/>
        <v/>
      </c>
      <c r="J152" t="str">
        <f t="shared" si="26"/>
        <v/>
      </c>
      <c r="K152" t="str">
        <f t="shared" si="27"/>
        <v/>
      </c>
      <c r="L152" t="str">
        <f t="shared" si="28"/>
        <v/>
      </c>
      <c r="M152" t="str">
        <f t="shared" si="29"/>
        <v/>
      </c>
    </row>
    <row r="153" spans="1:13">
      <c r="A153" t="s">
        <v>4024</v>
      </c>
      <c r="B153">
        <v>1391.3279</v>
      </c>
      <c r="C153" s="44">
        <v>41548</v>
      </c>
      <c r="D153" t="str">
        <f t="shared" si="20"/>
        <v/>
      </c>
      <c r="E153" t="str">
        <f t="shared" si="21"/>
        <v/>
      </c>
      <c r="F153" t="str">
        <f t="shared" si="22"/>
        <v/>
      </c>
      <c r="G153" t="str">
        <f t="shared" si="23"/>
        <v/>
      </c>
      <c r="H153" t="str">
        <f t="shared" si="24"/>
        <v/>
      </c>
      <c r="I153" t="str">
        <f t="shared" si="25"/>
        <v/>
      </c>
      <c r="J153" t="str">
        <f t="shared" si="26"/>
        <v/>
      </c>
      <c r="K153" t="str">
        <f t="shared" si="27"/>
        <v/>
      </c>
      <c r="L153" t="str">
        <f t="shared" si="28"/>
        <v/>
      </c>
      <c r="M153" t="str">
        <f t="shared" si="29"/>
        <v/>
      </c>
    </row>
    <row r="154" spans="1:13">
      <c r="A154" t="s">
        <v>2993</v>
      </c>
      <c r="B154">
        <v>1003.1236</v>
      </c>
      <c r="C154" s="44">
        <v>41548</v>
      </c>
      <c r="D154" t="str">
        <f t="shared" si="20"/>
        <v/>
      </c>
      <c r="E154" t="str">
        <f t="shared" si="21"/>
        <v/>
      </c>
      <c r="F154" t="str">
        <f t="shared" si="22"/>
        <v/>
      </c>
      <c r="G154" t="str">
        <f t="shared" si="23"/>
        <v/>
      </c>
      <c r="H154" t="str">
        <f t="shared" si="24"/>
        <v/>
      </c>
      <c r="I154" t="str">
        <f t="shared" si="25"/>
        <v/>
      </c>
      <c r="J154" t="str">
        <f t="shared" si="26"/>
        <v/>
      </c>
      <c r="K154" t="str">
        <f t="shared" si="27"/>
        <v/>
      </c>
      <c r="L154" t="str">
        <f t="shared" si="28"/>
        <v/>
      </c>
      <c r="M154" t="str">
        <f t="shared" si="29"/>
        <v/>
      </c>
    </row>
    <row r="155" spans="1:13">
      <c r="A155" t="s">
        <v>5648</v>
      </c>
      <c r="B155">
        <v>1021.6102</v>
      </c>
      <c r="C155" s="44">
        <v>41548</v>
      </c>
      <c r="D155" t="str">
        <f t="shared" si="20"/>
        <v/>
      </c>
      <c r="E155" t="str">
        <f t="shared" si="21"/>
        <v/>
      </c>
      <c r="F155" t="str">
        <f t="shared" si="22"/>
        <v/>
      </c>
      <c r="G155" t="str">
        <f t="shared" si="23"/>
        <v/>
      </c>
      <c r="H155" t="str">
        <f t="shared" si="24"/>
        <v/>
      </c>
      <c r="I155" t="str">
        <f t="shared" si="25"/>
        <v/>
      </c>
      <c r="J155" t="str">
        <f t="shared" si="26"/>
        <v/>
      </c>
      <c r="K155" t="str">
        <f t="shared" si="27"/>
        <v/>
      </c>
      <c r="L155" t="str">
        <f t="shared" si="28"/>
        <v/>
      </c>
      <c r="M155" t="str">
        <f t="shared" si="29"/>
        <v/>
      </c>
    </row>
    <row r="156" spans="1:13">
      <c r="A156" t="s">
        <v>2994</v>
      </c>
      <c r="B156">
        <v>1000.4640000000001</v>
      </c>
      <c r="C156" s="44">
        <v>41548</v>
      </c>
      <c r="D156" t="str">
        <f t="shared" si="20"/>
        <v/>
      </c>
      <c r="E156" t="str">
        <f t="shared" si="21"/>
        <v/>
      </c>
      <c r="F156" t="str">
        <f t="shared" si="22"/>
        <v/>
      </c>
      <c r="G156" t="str">
        <f t="shared" si="23"/>
        <v/>
      </c>
      <c r="H156" t="str">
        <f t="shared" si="24"/>
        <v/>
      </c>
      <c r="I156" t="str">
        <f t="shared" si="25"/>
        <v/>
      </c>
      <c r="J156" t="str">
        <f t="shared" si="26"/>
        <v/>
      </c>
      <c r="K156" t="str">
        <f t="shared" si="27"/>
        <v/>
      </c>
      <c r="L156" t="str">
        <f t="shared" si="28"/>
        <v/>
      </c>
      <c r="M156" t="str">
        <f t="shared" si="29"/>
        <v/>
      </c>
    </row>
    <row r="157" spans="1:13">
      <c r="A157" t="s">
        <v>2995</v>
      </c>
      <c r="B157">
        <v>1018.2106</v>
      </c>
      <c r="C157" s="44">
        <v>41548</v>
      </c>
      <c r="D157" t="str">
        <f t="shared" si="20"/>
        <v/>
      </c>
      <c r="E157" t="str">
        <f t="shared" si="21"/>
        <v/>
      </c>
      <c r="F157" t="str">
        <f t="shared" si="22"/>
        <v/>
      </c>
      <c r="G157" t="str">
        <f t="shared" si="23"/>
        <v/>
      </c>
      <c r="H157" t="str">
        <f t="shared" si="24"/>
        <v/>
      </c>
      <c r="I157" t="str">
        <f t="shared" si="25"/>
        <v/>
      </c>
      <c r="J157" t="str">
        <f t="shared" si="26"/>
        <v/>
      </c>
      <c r="K157" t="str">
        <f t="shared" si="27"/>
        <v/>
      </c>
      <c r="L157" t="str">
        <f t="shared" si="28"/>
        <v/>
      </c>
      <c r="M157" t="str">
        <f t="shared" si="29"/>
        <v/>
      </c>
    </row>
    <row r="158" spans="1:13">
      <c r="A158" t="s">
        <v>4025</v>
      </c>
      <c r="B158">
        <v>1390.0431000000001</v>
      </c>
      <c r="C158" s="44">
        <v>41548</v>
      </c>
      <c r="D158" t="str">
        <f t="shared" si="20"/>
        <v/>
      </c>
      <c r="E158" t="str">
        <f t="shared" si="21"/>
        <v/>
      </c>
      <c r="F158" t="str">
        <f t="shared" si="22"/>
        <v/>
      </c>
      <c r="G158" t="str">
        <f t="shared" si="23"/>
        <v/>
      </c>
      <c r="H158" t="str">
        <f t="shared" si="24"/>
        <v/>
      </c>
      <c r="I158" t="str">
        <f t="shared" si="25"/>
        <v/>
      </c>
      <c r="J158" t="str">
        <f t="shared" si="26"/>
        <v/>
      </c>
      <c r="K158" t="str">
        <f t="shared" si="27"/>
        <v/>
      </c>
      <c r="L158" t="str">
        <f t="shared" si="28"/>
        <v/>
      </c>
      <c r="M158" t="str">
        <f t="shared" si="29"/>
        <v/>
      </c>
    </row>
    <row r="159" spans="1:13">
      <c r="A159" t="s">
        <v>2996</v>
      </c>
      <c r="B159">
        <v>1003.0873</v>
      </c>
      <c r="C159" s="44">
        <v>41548</v>
      </c>
      <c r="D159" t="str">
        <f t="shared" si="20"/>
        <v/>
      </c>
      <c r="E159" t="str">
        <f t="shared" si="21"/>
        <v/>
      </c>
      <c r="F159" t="str">
        <f t="shared" si="22"/>
        <v/>
      </c>
      <c r="G159" t="str">
        <f t="shared" si="23"/>
        <v/>
      </c>
      <c r="H159" t="str">
        <f t="shared" si="24"/>
        <v/>
      </c>
      <c r="I159" t="str">
        <f t="shared" si="25"/>
        <v/>
      </c>
      <c r="J159" t="str">
        <f t="shared" si="26"/>
        <v/>
      </c>
      <c r="K159" t="str">
        <f t="shared" si="27"/>
        <v/>
      </c>
      <c r="L159" t="str">
        <f t="shared" si="28"/>
        <v/>
      </c>
      <c r="M159" t="str">
        <f t="shared" si="29"/>
        <v/>
      </c>
    </row>
    <row r="160" spans="1:13">
      <c r="A160" t="s">
        <v>2997</v>
      </c>
      <c r="B160">
        <v>1021.718</v>
      </c>
      <c r="C160" s="44">
        <v>41548</v>
      </c>
      <c r="D160" t="str">
        <f t="shared" si="20"/>
        <v/>
      </c>
      <c r="E160" t="str">
        <f t="shared" si="21"/>
        <v/>
      </c>
      <c r="F160" t="str">
        <f t="shared" si="22"/>
        <v/>
      </c>
      <c r="G160" t="str">
        <f t="shared" si="23"/>
        <v/>
      </c>
      <c r="H160" t="str">
        <f t="shared" si="24"/>
        <v/>
      </c>
      <c r="I160" t="str">
        <f t="shared" si="25"/>
        <v/>
      </c>
      <c r="J160" t="str">
        <f t="shared" si="26"/>
        <v/>
      </c>
      <c r="K160" t="str">
        <f t="shared" si="27"/>
        <v/>
      </c>
      <c r="L160" t="str">
        <f t="shared" si="28"/>
        <v/>
      </c>
      <c r="M160" t="str">
        <f t="shared" si="29"/>
        <v/>
      </c>
    </row>
    <row r="161" spans="1:13">
      <c r="A161" t="s">
        <v>2998</v>
      </c>
      <c r="B161">
        <v>1017.2432</v>
      </c>
      <c r="C161" s="44">
        <v>41548</v>
      </c>
      <c r="D161" t="str">
        <f t="shared" si="20"/>
        <v/>
      </c>
      <c r="E161" t="str">
        <f t="shared" si="21"/>
        <v/>
      </c>
      <c r="F161" t="str">
        <f t="shared" si="22"/>
        <v/>
      </c>
      <c r="G161" t="str">
        <f t="shared" si="23"/>
        <v/>
      </c>
      <c r="H161" t="str">
        <f t="shared" si="24"/>
        <v/>
      </c>
      <c r="I161" t="str">
        <f t="shared" si="25"/>
        <v/>
      </c>
      <c r="J161" t="str">
        <f t="shared" si="26"/>
        <v/>
      </c>
      <c r="K161" t="str">
        <f t="shared" si="27"/>
        <v/>
      </c>
      <c r="L161" t="str">
        <f t="shared" si="28"/>
        <v/>
      </c>
      <c r="M161" t="str">
        <f t="shared" si="29"/>
        <v/>
      </c>
    </row>
    <row r="162" spans="1:13">
      <c r="A162" t="s">
        <v>2999</v>
      </c>
      <c r="B162">
        <v>1001.65</v>
      </c>
      <c r="C162" s="44">
        <v>41548</v>
      </c>
      <c r="D162" t="str">
        <f t="shared" si="20"/>
        <v/>
      </c>
      <c r="E162" t="str">
        <f t="shared" si="21"/>
        <v/>
      </c>
      <c r="F162" t="str">
        <f t="shared" si="22"/>
        <v/>
      </c>
      <c r="G162" t="str">
        <f t="shared" si="23"/>
        <v/>
      </c>
      <c r="H162" t="str">
        <f t="shared" si="24"/>
        <v/>
      </c>
      <c r="I162" t="str">
        <f t="shared" si="25"/>
        <v/>
      </c>
      <c r="J162" t="str">
        <f t="shared" si="26"/>
        <v/>
      </c>
      <c r="K162" t="str">
        <f t="shared" si="27"/>
        <v/>
      </c>
      <c r="L162" t="str">
        <f t="shared" si="28"/>
        <v/>
      </c>
      <c r="M162" t="str">
        <f t="shared" si="29"/>
        <v/>
      </c>
    </row>
    <row r="163" spans="1:13">
      <c r="A163" t="s">
        <v>4026</v>
      </c>
      <c r="B163">
        <v>1384.4224999999999</v>
      </c>
      <c r="C163" s="44">
        <v>41548</v>
      </c>
      <c r="D163" t="str">
        <f t="shared" si="20"/>
        <v/>
      </c>
      <c r="E163" t="str">
        <f t="shared" si="21"/>
        <v/>
      </c>
      <c r="F163" t="str">
        <f t="shared" si="22"/>
        <v/>
      </c>
      <c r="G163" t="str">
        <f t="shared" si="23"/>
        <v/>
      </c>
      <c r="H163" t="str">
        <f t="shared" si="24"/>
        <v/>
      </c>
      <c r="I163" t="str">
        <f t="shared" si="25"/>
        <v/>
      </c>
      <c r="J163" t="str">
        <f t="shared" si="26"/>
        <v/>
      </c>
      <c r="K163" t="str">
        <f t="shared" si="27"/>
        <v/>
      </c>
      <c r="L163" t="str">
        <f t="shared" si="28"/>
        <v/>
      </c>
      <c r="M163" t="str">
        <f t="shared" si="29"/>
        <v/>
      </c>
    </row>
    <row r="164" spans="1:13">
      <c r="A164" t="s">
        <v>3000</v>
      </c>
      <c r="B164">
        <v>1004.1585</v>
      </c>
      <c r="C164" s="44">
        <v>41548</v>
      </c>
      <c r="D164" t="str">
        <f t="shared" si="20"/>
        <v/>
      </c>
      <c r="E164" t="str">
        <f t="shared" si="21"/>
        <v/>
      </c>
      <c r="F164" t="str">
        <f t="shared" si="22"/>
        <v/>
      </c>
      <c r="G164" t="str">
        <f t="shared" si="23"/>
        <v/>
      </c>
      <c r="H164" t="str">
        <f t="shared" si="24"/>
        <v/>
      </c>
      <c r="I164" t="str">
        <f t="shared" si="25"/>
        <v/>
      </c>
      <c r="J164" t="str">
        <f t="shared" si="26"/>
        <v/>
      </c>
      <c r="K164" t="str">
        <f t="shared" si="27"/>
        <v/>
      </c>
      <c r="L164" t="str">
        <f t="shared" si="28"/>
        <v/>
      </c>
      <c r="M164" t="str">
        <f t="shared" si="29"/>
        <v/>
      </c>
    </row>
    <row r="165" spans="1:13">
      <c r="A165" t="s">
        <v>3001</v>
      </c>
      <c r="B165">
        <v>1021.0937</v>
      </c>
      <c r="C165" s="44">
        <v>41548</v>
      </c>
      <c r="D165" t="str">
        <f t="shared" si="20"/>
        <v/>
      </c>
      <c r="E165" t="str">
        <f t="shared" si="21"/>
        <v/>
      </c>
      <c r="F165" t="str">
        <f t="shared" si="22"/>
        <v/>
      </c>
      <c r="G165" t="str">
        <f t="shared" si="23"/>
        <v/>
      </c>
      <c r="H165" t="str">
        <f t="shared" si="24"/>
        <v/>
      </c>
      <c r="I165" t="str">
        <f t="shared" si="25"/>
        <v/>
      </c>
      <c r="J165" t="str">
        <f t="shared" si="26"/>
        <v/>
      </c>
      <c r="K165" t="str">
        <f t="shared" si="27"/>
        <v/>
      </c>
      <c r="L165" t="str">
        <f t="shared" si="28"/>
        <v/>
      </c>
      <c r="M165" t="str">
        <f t="shared" si="29"/>
        <v/>
      </c>
    </row>
    <row r="166" spans="1:13">
      <c r="A166" t="s">
        <v>3002</v>
      </c>
      <c r="B166">
        <v>1006.3772</v>
      </c>
      <c r="C166" s="44">
        <v>41548</v>
      </c>
      <c r="D166" t="str">
        <f t="shared" si="20"/>
        <v/>
      </c>
      <c r="E166" t="str">
        <f t="shared" si="21"/>
        <v/>
      </c>
      <c r="F166" t="str">
        <f t="shared" si="22"/>
        <v/>
      </c>
      <c r="G166" t="str">
        <f t="shared" si="23"/>
        <v/>
      </c>
      <c r="H166" t="str">
        <f t="shared" si="24"/>
        <v/>
      </c>
      <c r="I166" t="str">
        <f t="shared" si="25"/>
        <v/>
      </c>
      <c r="J166" t="str">
        <f t="shared" si="26"/>
        <v/>
      </c>
      <c r="K166" t="str">
        <f t="shared" si="27"/>
        <v/>
      </c>
      <c r="L166" t="str">
        <f t="shared" si="28"/>
        <v/>
      </c>
      <c r="M166" t="str">
        <f t="shared" si="29"/>
        <v/>
      </c>
    </row>
    <row r="167" spans="1:13">
      <c r="A167" t="s">
        <v>3453</v>
      </c>
      <c r="B167">
        <v>110</v>
      </c>
      <c r="C167" s="44">
        <v>41548</v>
      </c>
      <c r="D167" t="str">
        <f t="shared" si="20"/>
        <v/>
      </c>
      <c r="E167" t="str">
        <f t="shared" si="21"/>
        <v/>
      </c>
      <c r="F167" t="str">
        <f t="shared" si="22"/>
        <v/>
      </c>
      <c r="G167" t="str">
        <f t="shared" si="23"/>
        <v/>
      </c>
      <c r="H167" t="str">
        <f t="shared" si="24"/>
        <v/>
      </c>
      <c r="I167" t="str">
        <f t="shared" si="25"/>
        <v/>
      </c>
      <c r="J167" t="str">
        <f t="shared" si="26"/>
        <v/>
      </c>
      <c r="K167" t="str">
        <f t="shared" si="27"/>
        <v/>
      </c>
      <c r="L167" t="str">
        <f t="shared" si="28"/>
        <v/>
      </c>
      <c r="M167" t="str">
        <f t="shared" si="29"/>
        <v/>
      </c>
    </row>
    <row r="168" spans="1:13">
      <c r="A168" t="s">
        <v>3398</v>
      </c>
      <c r="B168">
        <v>337.69</v>
      </c>
      <c r="C168" s="44">
        <v>41548</v>
      </c>
      <c r="D168" t="str">
        <f t="shared" si="20"/>
        <v/>
      </c>
      <c r="E168" t="str">
        <f t="shared" si="21"/>
        <v/>
      </c>
      <c r="F168" t="str">
        <f t="shared" si="22"/>
        <v/>
      </c>
      <c r="G168" t="str">
        <f t="shared" si="23"/>
        <v/>
      </c>
      <c r="H168" t="str">
        <f t="shared" si="24"/>
        <v/>
      </c>
      <c r="I168" t="str">
        <f t="shared" si="25"/>
        <v/>
      </c>
      <c r="J168" t="str">
        <f t="shared" si="26"/>
        <v/>
      </c>
      <c r="K168" t="str">
        <f t="shared" si="27"/>
        <v/>
      </c>
      <c r="L168" t="str">
        <f t="shared" si="28"/>
        <v/>
      </c>
      <c r="M168" t="str">
        <f t="shared" si="29"/>
        <v/>
      </c>
    </row>
    <row r="169" spans="1:13">
      <c r="A169" t="s">
        <v>2658</v>
      </c>
      <c r="B169">
        <v>21.51</v>
      </c>
      <c r="C169" s="44">
        <v>41548</v>
      </c>
      <c r="D169" t="str">
        <f t="shared" si="20"/>
        <v/>
      </c>
      <c r="E169" t="str">
        <f t="shared" si="21"/>
        <v/>
      </c>
      <c r="F169" t="str">
        <f t="shared" si="22"/>
        <v/>
      </c>
      <c r="G169" t="str">
        <f t="shared" si="23"/>
        <v/>
      </c>
      <c r="H169" t="str">
        <f t="shared" si="24"/>
        <v/>
      </c>
      <c r="I169" t="str">
        <f t="shared" si="25"/>
        <v/>
      </c>
      <c r="J169" t="str">
        <f t="shared" si="26"/>
        <v/>
      </c>
      <c r="K169" t="str">
        <f t="shared" si="27"/>
        <v/>
      </c>
      <c r="L169" t="str">
        <f t="shared" si="28"/>
        <v/>
      </c>
      <c r="M169" t="str">
        <f t="shared" si="29"/>
        <v/>
      </c>
    </row>
    <row r="170" spans="1:13">
      <c r="A170" t="s">
        <v>3347</v>
      </c>
      <c r="B170">
        <v>45.02</v>
      </c>
      <c r="C170" s="44">
        <v>41548</v>
      </c>
      <c r="D170" t="str">
        <f t="shared" si="20"/>
        <v/>
      </c>
      <c r="E170" t="str">
        <f t="shared" si="21"/>
        <v/>
      </c>
      <c r="F170" t="str">
        <f t="shared" si="22"/>
        <v/>
      </c>
      <c r="G170" t="str">
        <f t="shared" si="23"/>
        <v/>
      </c>
      <c r="H170" t="str">
        <f t="shared" si="24"/>
        <v/>
      </c>
      <c r="I170" t="str">
        <f t="shared" si="25"/>
        <v/>
      </c>
      <c r="J170" t="str">
        <f t="shared" si="26"/>
        <v/>
      </c>
      <c r="K170" t="str">
        <f t="shared" si="27"/>
        <v/>
      </c>
      <c r="L170" t="str">
        <f t="shared" si="28"/>
        <v/>
      </c>
      <c r="M170" t="str">
        <f t="shared" si="29"/>
        <v/>
      </c>
    </row>
    <row r="171" spans="1:13">
      <c r="A171" t="s">
        <v>3454</v>
      </c>
      <c r="B171">
        <v>104.66</v>
      </c>
      <c r="C171" s="44">
        <v>41548</v>
      </c>
      <c r="D171" t="str">
        <f t="shared" si="20"/>
        <v/>
      </c>
      <c r="E171" t="str">
        <f t="shared" si="21"/>
        <v/>
      </c>
      <c r="F171" t="str">
        <f t="shared" si="22"/>
        <v/>
      </c>
      <c r="G171" t="str">
        <f t="shared" si="23"/>
        <v/>
      </c>
      <c r="H171" t="str">
        <f t="shared" si="24"/>
        <v/>
      </c>
      <c r="I171" t="str">
        <f t="shared" si="25"/>
        <v/>
      </c>
      <c r="J171" t="str">
        <f t="shared" si="26"/>
        <v/>
      </c>
      <c r="K171" t="str">
        <f t="shared" si="27"/>
        <v/>
      </c>
      <c r="L171" t="str">
        <f t="shared" si="28"/>
        <v/>
      </c>
      <c r="M171" t="str">
        <f t="shared" si="29"/>
        <v/>
      </c>
    </row>
    <row r="172" spans="1:13">
      <c r="A172" t="s">
        <v>3399</v>
      </c>
      <c r="B172">
        <v>336.29</v>
      </c>
      <c r="C172" s="44">
        <v>41548</v>
      </c>
      <c r="D172" t="str">
        <f t="shared" si="20"/>
        <v/>
      </c>
      <c r="E172" t="str">
        <f t="shared" si="21"/>
        <v/>
      </c>
      <c r="F172" t="str">
        <f t="shared" si="22"/>
        <v/>
      </c>
      <c r="G172" t="str">
        <f t="shared" si="23"/>
        <v/>
      </c>
      <c r="H172" t="str">
        <f t="shared" si="24"/>
        <v/>
      </c>
      <c r="I172" t="str">
        <f t="shared" si="25"/>
        <v/>
      </c>
      <c r="J172" t="str">
        <f t="shared" si="26"/>
        <v/>
      </c>
      <c r="K172" t="str">
        <f t="shared" si="27"/>
        <v/>
      </c>
      <c r="L172" t="str">
        <f t="shared" si="28"/>
        <v/>
      </c>
      <c r="M172" t="str">
        <f t="shared" si="29"/>
        <v/>
      </c>
    </row>
    <row r="173" spans="1:13">
      <c r="A173" t="s">
        <v>2660</v>
      </c>
      <c r="B173">
        <v>68.09</v>
      </c>
      <c r="C173" s="44">
        <v>41548</v>
      </c>
      <c r="D173" t="str">
        <f t="shared" si="20"/>
        <v/>
      </c>
      <c r="E173" t="str">
        <f t="shared" si="21"/>
        <v/>
      </c>
      <c r="F173" t="str">
        <f t="shared" si="22"/>
        <v/>
      </c>
      <c r="G173" t="str">
        <f t="shared" si="23"/>
        <v/>
      </c>
      <c r="H173" t="str">
        <f t="shared" si="24"/>
        <v/>
      </c>
      <c r="I173" t="str">
        <f t="shared" si="25"/>
        <v/>
      </c>
      <c r="J173" t="str">
        <f t="shared" si="26"/>
        <v/>
      </c>
      <c r="K173" t="str">
        <f t="shared" si="27"/>
        <v/>
      </c>
      <c r="L173" t="str">
        <f t="shared" si="28"/>
        <v/>
      </c>
      <c r="M173" t="str">
        <f t="shared" si="29"/>
        <v/>
      </c>
    </row>
    <row r="174" spans="1:13">
      <c r="A174" t="s">
        <v>3349</v>
      </c>
      <c r="B174">
        <v>149.51</v>
      </c>
      <c r="C174" s="44">
        <v>41548</v>
      </c>
      <c r="D174" t="str">
        <f t="shared" si="20"/>
        <v/>
      </c>
      <c r="E174" t="str">
        <f t="shared" si="21"/>
        <v/>
      </c>
      <c r="F174" t="str">
        <f t="shared" si="22"/>
        <v/>
      </c>
      <c r="G174" t="str">
        <f t="shared" si="23"/>
        <v/>
      </c>
      <c r="H174" t="str">
        <f t="shared" si="24"/>
        <v/>
      </c>
      <c r="I174" t="str">
        <f t="shared" si="25"/>
        <v/>
      </c>
      <c r="J174" t="str">
        <f t="shared" si="26"/>
        <v/>
      </c>
      <c r="K174" t="str">
        <f t="shared" si="27"/>
        <v/>
      </c>
      <c r="L174" t="str">
        <f t="shared" si="28"/>
        <v/>
      </c>
      <c r="M174" t="str">
        <f t="shared" si="29"/>
        <v/>
      </c>
    </row>
    <row r="175" spans="1:13">
      <c r="A175" t="s">
        <v>2661</v>
      </c>
      <c r="B175">
        <v>68.02</v>
      </c>
      <c r="C175" s="44">
        <v>41548</v>
      </c>
      <c r="D175" t="str">
        <f t="shared" si="20"/>
        <v/>
      </c>
      <c r="E175" t="str">
        <f t="shared" si="21"/>
        <v/>
      </c>
      <c r="F175" t="str">
        <f t="shared" si="22"/>
        <v/>
      </c>
      <c r="G175" t="str">
        <f t="shared" si="23"/>
        <v/>
      </c>
      <c r="H175" t="str">
        <f t="shared" si="24"/>
        <v/>
      </c>
      <c r="I175" t="str">
        <f t="shared" si="25"/>
        <v/>
      </c>
      <c r="J175" t="str">
        <f t="shared" si="26"/>
        <v/>
      </c>
      <c r="K175" t="str">
        <f t="shared" si="27"/>
        <v/>
      </c>
      <c r="L175" t="str">
        <f t="shared" si="28"/>
        <v/>
      </c>
      <c r="M175" t="str">
        <f t="shared" si="29"/>
        <v/>
      </c>
    </row>
    <row r="176" spans="1:13">
      <c r="A176" t="s">
        <v>3350</v>
      </c>
      <c r="B176">
        <v>149.15</v>
      </c>
      <c r="C176" s="44">
        <v>41548</v>
      </c>
      <c r="D176" t="str">
        <f t="shared" si="20"/>
        <v/>
      </c>
      <c r="E176" t="str">
        <f t="shared" si="21"/>
        <v/>
      </c>
      <c r="F176" t="str">
        <f t="shared" si="22"/>
        <v/>
      </c>
      <c r="G176" t="str">
        <f t="shared" si="23"/>
        <v/>
      </c>
      <c r="H176" t="str">
        <f t="shared" si="24"/>
        <v/>
      </c>
      <c r="I176" t="str">
        <f t="shared" si="25"/>
        <v/>
      </c>
      <c r="J176" t="str">
        <f t="shared" si="26"/>
        <v/>
      </c>
      <c r="K176" t="str">
        <f t="shared" si="27"/>
        <v/>
      </c>
      <c r="L176" t="str">
        <f t="shared" si="28"/>
        <v/>
      </c>
      <c r="M176" t="str">
        <f t="shared" si="29"/>
        <v/>
      </c>
    </row>
    <row r="177" spans="1:13">
      <c r="A177" t="s">
        <v>3548</v>
      </c>
      <c r="B177">
        <v>33.234000000000002</v>
      </c>
      <c r="C177" s="44">
        <v>41548</v>
      </c>
      <c r="D177" t="str">
        <f t="shared" si="20"/>
        <v/>
      </c>
      <c r="E177" t="str">
        <f t="shared" si="21"/>
        <v/>
      </c>
      <c r="F177" t="str">
        <f t="shared" si="22"/>
        <v/>
      </c>
      <c r="G177" t="str">
        <f t="shared" si="23"/>
        <v/>
      </c>
      <c r="H177" t="str">
        <f t="shared" si="24"/>
        <v/>
      </c>
      <c r="I177" t="str">
        <f t="shared" si="25"/>
        <v/>
      </c>
      <c r="J177" t="str">
        <f t="shared" si="26"/>
        <v/>
      </c>
      <c r="K177" t="str">
        <f t="shared" si="27"/>
        <v/>
      </c>
      <c r="L177" t="str">
        <f t="shared" si="28"/>
        <v/>
      </c>
      <c r="M177" t="str">
        <f t="shared" si="29"/>
        <v/>
      </c>
    </row>
    <row r="178" spans="1:13">
      <c r="A178" t="s">
        <v>3381</v>
      </c>
      <c r="B178">
        <v>33.258899999999997</v>
      </c>
      <c r="C178" s="44">
        <v>41548</v>
      </c>
      <c r="D178" t="str">
        <f t="shared" si="20"/>
        <v/>
      </c>
      <c r="E178" t="str">
        <f t="shared" si="21"/>
        <v/>
      </c>
      <c r="F178" t="str">
        <f t="shared" si="22"/>
        <v/>
      </c>
      <c r="G178" t="str">
        <f t="shared" si="23"/>
        <v/>
      </c>
      <c r="H178" t="str">
        <f t="shared" si="24"/>
        <v/>
      </c>
      <c r="I178" t="str">
        <f t="shared" si="25"/>
        <v/>
      </c>
      <c r="J178" t="str">
        <f t="shared" si="26"/>
        <v/>
      </c>
      <c r="K178" t="str">
        <f t="shared" si="27"/>
        <v/>
      </c>
      <c r="L178" t="str">
        <f t="shared" si="28"/>
        <v/>
      </c>
      <c r="M178" t="str">
        <f t="shared" si="29"/>
        <v/>
      </c>
    </row>
    <row r="179" spans="1:13">
      <c r="A179" t="s">
        <v>3549</v>
      </c>
      <c r="B179">
        <v>29.649899999999999</v>
      </c>
      <c r="C179" s="44">
        <v>41548</v>
      </c>
      <c r="D179" t="str">
        <f t="shared" si="20"/>
        <v/>
      </c>
      <c r="E179" t="str">
        <f t="shared" si="21"/>
        <v/>
      </c>
      <c r="F179" t="str">
        <f t="shared" si="22"/>
        <v/>
      </c>
      <c r="G179" t="str">
        <f t="shared" si="23"/>
        <v/>
      </c>
      <c r="H179" t="str">
        <f t="shared" si="24"/>
        <v/>
      </c>
      <c r="I179" t="str">
        <f t="shared" si="25"/>
        <v/>
      </c>
      <c r="J179" t="str">
        <f t="shared" si="26"/>
        <v/>
      </c>
      <c r="K179" t="str">
        <f t="shared" si="27"/>
        <v/>
      </c>
      <c r="L179" t="str">
        <f t="shared" si="28"/>
        <v/>
      </c>
      <c r="M179" t="str">
        <f t="shared" si="29"/>
        <v/>
      </c>
    </row>
    <row r="180" spans="1:13">
      <c r="A180" t="s">
        <v>3382</v>
      </c>
      <c r="B180">
        <v>29.649799999999999</v>
      </c>
      <c r="C180" s="44">
        <v>41548</v>
      </c>
      <c r="D180" t="str">
        <f t="shared" si="20"/>
        <v/>
      </c>
      <c r="E180" t="str">
        <f t="shared" si="21"/>
        <v/>
      </c>
      <c r="F180" t="str">
        <f t="shared" si="22"/>
        <v/>
      </c>
      <c r="G180" t="str">
        <f t="shared" si="23"/>
        <v/>
      </c>
      <c r="H180" t="str">
        <f t="shared" si="24"/>
        <v/>
      </c>
      <c r="I180" t="str">
        <f t="shared" si="25"/>
        <v/>
      </c>
      <c r="J180" t="str">
        <f t="shared" si="26"/>
        <v/>
      </c>
      <c r="K180" t="str">
        <f t="shared" si="27"/>
        <v/>
      </c>
      <c r="L180" t="str">
        <f t="shared" si="28"/>
        <v/>
      </c>
      <c r="M180" t="str">
        <f t="shared" si="29"/>
        <v/>
      </c>
    </row>
    <row r="181" spans="1:13">
      <c r="A181" t="s">
        <v>3550</v>
      </c>
      <c r="B181">
        <v>33.258899999999997</v>
      </c>
      <c r="C181" s="44">
        <v>41548</v>
      </c>
      <c r="D181" t="str">
        <f t="shared" si="20"/>
        <v/>
      </c>
      <c r="E181" t="str">
        <f t="shared" si="21"/>
        <v/>
      </c>
      <c r="F181" t="str">
        <f t="shared" si="22"/>
        <v/>
      </c>
      <c r="G181" t="str">
        <f t="shared" si="23"/>
        <v/>
      </c>
      <c r="H181" t="str">
        <f t="shared" si="24"/>
        <v/>
      </c>
      <c r="I181" t="str">
        <f t="shared" si="25"/>
        <v/>
      </c>
      <c r="J181" t="str">
        <f t="shared" si="26"/>
        <v/>
      </c>
      <c r="K181" t="str">
        <f t="shared" si="27"/>
        <v/>
      </c>
      <c r="L181" t="str">
        <f t="shared" si="28"/>
        <v/>
      </c>
      <c r="M181" t="str">
        <f t="shared" si="29"/>
        <v/>
      </c>
    </row>
    <row r="182" spans="1:13">
      <c r="A182" t="s">
        <v>3383</v>
      </c>
      <c r="B182">
        <v>33.258899999999997</v>
      </c>
      <c r="C182" s="44">
        <v>41548</v>
      </c>
      <c r="D182" t="str">
        <f t="shared" si="20"/>
        <v/>
      </c>
      <c r="E182" t="str">
        <f t="shared" si="21"/>
        <v/>
      </c>
      <c r="F182" t="str">
        <f t="shared" si="22"/>
        <v/>
      </c>
      <c r="G182" t="str">
        <f t="shared" si="23"/>
        <v/>
      </c>
      <c r="H182" t="str">
        <f t="shared" si="24"/>
        <v/>
      </c>
      <c r="I182" t="str">
        <f t="shared" si="25"/>
        <v/>
      </c>
      <c r="J182" t="str">
        <f t="shared" si="26"/>
        <v/>
      </c>
      <c r="K182" t="str">
        <f t="shared" si="27"/>
        <v/>
      </c>
      <c r="L182" t="str">
        <f t="shared" si="28"/>
        <v/>
      </c>
      <c r="M182" t="str">
        <f t="shared" si="29"/>
        <v/>
      </c>
    </row>
    <row r="183" spans="1:13">
      <c r="A183" t="s">
        <v>3551</v>
      </c>
      <c r="B183">
        <v>23.030200000000001</v>
      </c>
      <c r="C183" s="44">
        <v>41548</v>
      </c>
      <c r="D183" t="str">
        <f t="shared" si="20"/>
        <v/>
      </c>
      <c r="E183" t="str">
        <f t="shared" si="21"/>
        <v/>
      </c>
      <c r="F183" t="str">
        <f t="shared" si="22"/>
        <v/>
      </c>
      <c r="G183" t="str">
        <f t="shared" si="23"/>
        <v/>
      </c>
      <c r="H183" t="str">
        <f t="shared" si="24"/>
        <v/>
      </c>
      <c r="I183" t="str">
        <f t="shared" si="25"/>
        <v/>
      </c>
      <c r="J183" t="str">
        <f t="shared" si="26"/>
        <v/>
      </c>
      <c r="K183" t="str">
        <f t="shared" si="27"/>
        <v/>
      </c>
      <c r="L183" t="str">
        <f t="shared" si="28"/>
        <v/>
      </c>
      <c r="M183" t="str">
        <f t="shared" si="29"/>
        <v/>
      </c>
    </row>
    <row r="184" spans="1:13">
      <c r="A184" t="s">
        <v>3384</v>
      </c>
      <c r="B184">
        <v>23.030200000000001</v>
      </c>
      <c r="C184" s="44">
        <v>41548</v>
      </c>
      <c r="D184" t="str">
        <f t="shared" si="20"/>
        <v/>
      </c>
      <c r="E184" t="str">
        <f t="shared" si="21"/>
        <v/>
      </c>
      <c r="F184" t="str">
        <f t="shared" si="22"/>
        <v/>
      </c>
      <c r="G184" t="str">
        <f t="shared" si="23"/>
        <v/>
      </c>
      <c r="H184" t="str">
        <f t="shared" si="24"/>
        <v/>
      </c>
      <c r="I184" t="str">
        <f t="shared" si="25"/>
        <v/>
      </c>
      <c r="J184" t="str">
        <f t="shared" si="26"/>
        <v/>
      </c>
      <c r="K184" t="str">
        <f t="shared" si="27"/>
        <v/>
      </c>
      <c r="L184" t="str">
        <f t="shared" si="28"/>
        <v/>
      </c>
      <c r="M184" t="str">
        <f t="shared" si="29"/>
        <v/>
      </c>
    </row>
    <row r="185" spans="1:13">
      <c r="A185" t="s">
        <v>3552</v>
      </c>
      <c r="B185">
        <v>29.649899999999999</v>
      </c>
      <c r="C185" s="44">
        <v>41548</v>
      </c>
      <c r="D185" t="str">
        <f t="shared" si="20"/>
        <v/>
      </c>
      <c r="E185" t="str">
        <f t="shared" si="21"/>
        <v/>
      </c>
      <c r="F185" t="str">
        <f t="shared" si="22"/>
        <v/>
      </c>
      <c r="G185" t="str">
        <f t="shared" si="23"/>
        <v/>
      </c>
      <c r="H185" t="str">
        <f t="shared" si="24"/>
        <v/>
      </c>
      <c r="I185" t="str">
        <f t="shared" si="25"/>
        <v/>
      </c>
      <c r="J185" t="str">
        <f t="shared" si="26"/>
        <v/>
      </c>
      <c r="K185" t="str">
        <f t="shared" si="27"/>
        <v/>
      </c>
      <c r="L185" t="str">
        <f t="shared" si="28"/>
        <v/>
      </c>
      <c r="M185" t="str">
        <f t="shared" si="29"/>
        <v/>
      </c>
    </row>
    <row r="186" spans="1:13">
      <c r="A186" t="s">
        <v>3385</v>
      </c>
      <c r="B186">
        <v>29.649799999999999</v>
      </c>
      <c r="C186" s="44">
        <v>41548</v>
      </c>
      <c r="D186" t="str">
        <f t="shared" si="20"/>
        <v/>
      </c>
      <c r="E186" t="str">
        <f t="shared" si="21"/>
        <v/>
      </c>
      <c r="F186" t="str">
        <f t="shared" si="22"/>
        <v/>
      </c>
      <c r="G186" t="str">
        <f t="shared" si="23"/>
        <v/>
      </c>
      <c r="H186" t="str">
        <f t="shared" si="24"/>
        <v/>
      </c>
      <c r="I186" t="str">
        <f t="shared" si="25"/>
        <v/>
      </c>
      <c r="J186" t="str">
        <f t="shared" si="26"/>
        <v/>
      </c>
      <c r="K186" t="str">
        <f t="shared" si="27"/>
        <v/>
      </c>
      <c r="L186" t="str">
        <f t="shared" si="28"/>
        <v/>
      </c>
      <c r="M186" t="str">
        <f t="shared" si="29"/>
        <v/>
      </c>
    </row>
    <row r="187" spans="1:13">
      <c r="A187" t="s">
        <v>3553</v>
      </c>
      <c r="B187">
        <v>23.0306</v>
      </c>
      <c r="C187" s="44">
        <v>41548</v>
      </c>
      <c r="D187" t="str">
        <f t="shared" si="20"/>
        <v/>
      </c>
      <c r="E187" t="str">
        <f t="shared" si="21"/>
        <v/>
      </c>
      <c r="F187" t="str">
        <f t="shared" si="22"/>
        <v/>
      </c>
      <c r="G187" t="str">
        <f t="shared" si="23"/>
        <v/>
      </c>
      <c r="H187" t="str">
        <f t="shared" si="24"/>
        <v/>
      </c>
      <c r="I187" t="str">
        <f t="shared" si="25"/>
        <v/>
      </c>
      <c r="J187" t="str">
        <f t="shared" si="26"/>
        <v/>
      </c>
      <c r="K187" t="str">
        <f t="shared" si="27"/>
        <v/>
      </c>
      <c r="L187" t="str">
        <f t="shared" si="28"/>
        <v/>
      </c>
      <c r="M187" t="str">
        <f t="shared" si="29"/>
        <v/>
      </c>
    </row>
    <row r="188" spans="1:13">
      <c r="A188" t="s">
        <v>3386</v>
      </c>
      <c r="B188">
        <v>23.030200000000001</v>
      </c>
      <c r="C188" s="44">
        <v>41548</v>
      </c>
      <c r="D188" t="str">
        <f t="shared" si="20"/>
        <v/>
      </c>
      <c r="E188" t="str">
        <f t="shared" si="21"/>
        <v/>
      </c>
      <c r="F188" t="str">
        <f t="shared" si="22"/>
        <v/>
      </c>
      <c r="G188" t="str">
        <f t="shared" si="23"/>
        <v/>
      </c>
      <c r="H188" t="str">
        <f t="shared" si="24"/>
        <v/>
      </c>
      <c r="I188" t="str">
        <f t="shared" si="25"/>
        <v/>
      </c>
      <c r="J188" t="str">
        <f t="shared" si="26"/>
        <v/>
      </c>
      <c r="K188" t="str">
        <f t="shared" si="27"/>
        <v/>
      </c>
      <c r="L188" t="str">
        <f t="shared" si="28"/>
        <v/>
      </c>
      <c r="M188" t="str">
        <f t="shared" si="29"/>
        <v/>
      </c>
    </row>
    <row r="189" spans="1:13">
      <c r="A189" t="s">
        <v>2662</v>
      </c>
      <c r="B189">
        <v>10.92</v>
      </c>
      <c r="C189" s="44">
        <v>40359</v>
      </c>
      <c r="D189" t="str">
        <f t="shared" si="20"/>
        <v/>
      </c>
      <c r="E189" t="str">
        <f t="shared" si="21"/>
        <v/>
      </c>
      <c r="F189" t="str">
        <f t="shared" si="22"/>
        <v/>
      </c>
      <c r="G189" t="str">
        <f t="shared" si="23"/>
        <v/>
      </c>
      <c r="H189" t="str">
        <f t="shared" si="24"/>
        <v/>
      </c>
      <c r="I189" t="str">
        <f t="shared" si="25"/>
        <v/>
      </c>
      <c r="J189" t="str">
        <f t="shared" si="26"/>
        <v/>
      </c>
      <c r="K189" t="str">
        <f t="shared" si="27"/>
        <v/>
      </c>
      <c r="L189" t="str">
        <f t="shared" si="28"/>
        <v/>
      </c>
      <c r="M189" t="str">
        <f t="shared" si="29"/>
        <v/>
      </c>
    </row>
    <row r="190" spans="1:13">
      <c r="A190" t="s">
        <v>2663</v>
      </c>
      <c r="B190">
        <v>23.12</v>
      </c>
      <c r="C190" s="44">
        <v>40837</v>
      </c>
      <c r="D190" t="str">
        <f t="shared" si="20"/>
        <v/>
      </c>
      <c r="E190" t="str">
        <f t="shared" si="21"/>
        <v/>
      </c>
      <c r="F190" t="str">
        <f t="shared" si="22"/>
        <v/>
      </c>
      <c r="G190" t="str">
        <f t="shared" si="23"/>
        <v/>
      </c>
      <c r="H190" t="str">
        <f t="shared" si="24"/>
        <v/>
      </c>
      <c r="I190" t="str">
        <f t="shared" si="25"/>
        <v/>
      </c>
      <c r="J190" t="str">
        <f t="shared" si="26"/>
        <v/>
      </c>
      <c r="K190" t="str">
        <f t="shared" si="27"/>
        <v/>
      </c>
      <c r="L190" t="str">
        <f t="shared" si="28"/>
        <v/>
      </c>
      <c r="M190" t="str">
        <f t="shared" si="29"/>
        <v/>
      </c>
    </row>
    <row r="191" spans="1:13">
      <c r="A191" t="s">
        <v>3351</v>
      </c>
      <c r="B191">
        <v>87.69</v>
      </c>
      <c r="C191" s="44">
        <v>40837</v>
      </c>
      <c r="D191" t="str">
        <f t="shared" si="20"/>
        <v/>
      </c>
      <c r="E191" t="str">
        <f t="shared" si="21"/>
        <v/>
      </c>
      <c r="F191" t="str">
        <f t="shared" si="22"/>
        <v/>
      </c>
      <c r="G191" t="str">
        <f t="shared" si="23"/>
        <v/>
      </c>
      <c r="H191" t="str">
        <f t="shared" si="24"/>
        <v/>
      </c>
      <c r="I191" t="str">
        <f t="shared" si="25"/>
        <v/>
      </c>
      <c r="J191" t="str">
        <f t="shared" si="26"/>
        <v/>
      </c>
      <c r="K191" t="str">
        <f t="shared" si="27"/>
        <v/>
      </c>
      <c r="L191" t="str">
        <f t="shared" si="28"/>
        <v/>
      </c>
      <c r="M191" t="str">
        <f t="shared" si="29"/>
        <v/>
      </c>
    </row>
    <row r="192" spans="1:13">
      <c r="A192" t="s">
        <v>1992</v>
      </c>
      <c r="B192">
        <v>10</v>
      </c>
      <c r="C192" s="44">
        <v>40393</v>
      </c>
      <c r="D192" t="str">
        <f t="shared" si="20"/>
        <v/>
      </c>
      <c r="E192" t="str">
        <f t="shared" si="21"/>
        <v/>
      </c>
      <c r="F192" t="str">
        <f t="shared" si="22"/>
        <v/>
      </c>
      <c r="G192" t="str">
        <f t="shared" si="23"/>
        <v/>
      </c>
      <c r="H192" t="str">
        <f t="shared" si="24"/>
        <v/>
      </c>
      <c r="I192" t="str">
        <f t="shared" si="25"/>
        <v/>
      </c>
      <c r="J192" t="str">
        <f t="shared" si="26"/>
        <v/>
      </c>
      <c r="K192" t="str">
        <f t="shared" si="27"/>
        <v/>
      </c>
      <c r="L192" t="str">
        <f t="shared" si="28"/>
        <v/>
      </c>
      <c r="M192" t="str">
        <f t="shared" si="29"/>
        <v/>
      </c>
    </row>
    <row r="193" spans="1:13">
      <c r="A193" t="s">
        <v>4682</v>
      </c>
      <c r="B193">
        <v>11.7058</v>
      </c>
      <c r="C193" s="44">
        <v>40393</v>
      </c>
      <c r="D193" t="str">
        <f t="shared" si="20"/>
        <v/>
      </c>
      <c r="E193" t="str">
        <f t="shared" si="21"/>
        <v/>
      </c>
      <c r="F193" t="str">
        <f t="shared" si="22"/>
        <v/>
      </c>
      <c r="G193" t="str">
        <f t="shared" si="23"/>
        <v/>
      </c>
      <c r="H193" t="str">
        <f t="shared" si="24"/>
        <v/>
      </c>
      <c r="I193" t="str">
        <f t="shared" si="25"/>
        <v/>
      </c>
      <c r="J193" t="str">
        <f t="shared" si="26"/>
        <v/>
      </c>
      <c r="K193" t="str">
        <f t="shared" si="27"/>
        <v/>
      </c>
      <c r="L193" t="str">
        <f t="shared" si="28"/>
        <v/>
      </c>
      <c r="M193" t="str">
        <f t="shared" si="29"/>
        <v/>
      </c>
    </row>
    <row r="194" spans="1:13">
      <c r="A194" t="s">
        <v>1993</v>
      </c>
      <c r="B194">
        <v>10</v>
      </c>
      <c r="C194" s="44">
        <v>41123</v>
      </c>
      <c r="D194" t="str">
        <f t="shared" si="20"/>
        <v/>
      </c>
      <c r="E194" t="str">
        <f t="shared" si="21"/>
        <v/>
      </c>
      <c r="F194" t="str">
        <f t="shared" si="22"/>
        <v/>
      </c>
      <c r="G194" t="str">
        <f t="shared" si="23"/>
        <v/>
      </c>
      <c r="H194" t="str">
        <f t="shared" si="24"/>
        <v/>
      </c>
      <c r="I194" t="str">
        <f t="shared" si="25"/>
        <v/>
      </c>
      <c r="J194" t="str">
        <f t="shared" si="26"/>
        <v/>
      </c>
      <c r="K194" t="str">
        <f t="shared" si="27"/>
        <v/>
      </c>
      <c r="L194" t="str">
        <f t="shared" si="28"/>
        <v/>
      </c>
      <c r="M194" t="str">
        <f t="shared" si="29"/>
        <v/>
      </c>
    </row>
    <row r="195" spans="1:13">
      <c r="A195" t="s">
        <v>4683</v>
      </c>
      <c r="B195">
        <v>13.0783</v>
      </c>
      <c r="C195" s="44">
        <v>41123</v>
      </c>
      <c r="D195" t="str">
        <f t="shared" ref="D195:D258" si="30">IF(A195=mfund1,B195,"")</f>
        <v/>
      </c>
      <c r="E195" t="str">
        <f t="shared" ref="E195:E258" si="31">IF(A195=mfund2,B195,"")</f>
        <v/>
      </c>
      <c r="F195" t="str">
        <f t="shared" ref="F195:F258" si="32">IF(A195=mfund3,B195,"")</f>
        <v/>
      </c>
      <c r="G195" t="str">
        <f t="shared" ref="G195:G258" si="33">IF(A195=mfund4,B195,"")</f>
        <v/>
      </c>
      <c r="H195" t="str">
        <f t="shared" ref="H195:H258" si="34">IF(A195=mfudn5,B195,"")</f>
        <v/>
      </c>
      <c r="I195" t="str">
        <f t="shared" ref="I195:I258" si="35">IF(A195=mfund6,B195,"")</f>
        <v/>
      </c>
      <c r="J195" t="str">
        <f t="shared" ref="J195:J258" si="36">IF(A195=mfund7,B195,"")</f>
        <v/>
      </c>
      <c r="K195" t="str">
        <f t="shared" ref="K195:K258" si="37">IF(A195=mfund8,B195,"")</f>
        <v/>
      </c>
      <c r="L195" t="str">
        <f t="shared" ref="L195:L258" si="38">IF(A195=mfund9,B195,"")</f>
        <v/>
      </c>
      <c r="M195" t="str">
        <f t="shared" ref="M195:M258" si="39">IF(A195=mfund10,B195,"")</f>
        <v/>
      </c>
    </row>
    <row r="196" spans="1:13">
      <c r="A196" t="s">
        <v>3003</v>
      </c>
      <c r="B196">
        <v>100.2933</v>
      </c>
      <c r="C196" s="44">
        <v>41548</v>
      </c>
      <c r="D196" t="str">
        <f t="shared" si="30"/>
        <v/>
      </c>
      <c r="E196" t="str">
        <f t="shared" si="31"/>
        <v/>
      </c>
      <c r="F196" t="str">
        <f t="shared" si="32"/>
        <v/>
      </c>
      <c r="G196" t="str">
        <f t="shared" si="33"/>
        <v/>
      </c>
      <c r="H196" t="str">
        <f t="shared" si="34"/>
        <v/>
      </c>
      <c r="I196" t="str">
        <f t="shared" si="35"/>
        <v/>
      </c>
      <c r="J196" t="str">
        <f t="shared" si="36"/>
        <v/>
      </c>
      <c r="K196" t="str">
        <f t="shared" si="37"/>
        <v/>
      </c>
      <c r="L196" t="str">
        <f t="shared" si="38"/>
        <v/>
      </c>
      <c r="M196" t="str">
        <f t="shared" si="39"/>
        <v/>
      </c>
    </row>
    <row r="197" spans="1:13">
      <c r="A197" t="s">
        <v>3004</v>
      </c>
      <c r="B197">
        <v>100.3629</v>
      </c>
      <c r="C197" s="44">
        <v>41548</v>
      </c>
      <c r="D197" t="str">
        <f t="shared" si="30"/>
        <v/>
      </c>
      <c r="E197" t="str">
        <f t="shared" si="31"/>
        <v/>
      </c>
      <c r="F197" t="str">
        <f t="shared" si="32"/>
        <v/>
      </c>
      <c r="G197" t="str">
        <f t="shared" si="33"/>
        <v/>
      </c>
      <c r="H197" t="str">
        <f t="shared" si="34"/>
        <v/>
      </c>
      <c r="I197" t="str">
        <f t="shared" si="35"/>
        <v/>
      </c>
      <c r="J197" t="str">
        <f t="shared" si="36"/>
        <v/>
      </c>
      <c r="K197" t="str">
        <f t="shared" si="37"/>
        <v/>
      </c>
      <c r="L197" t="str">
        <f t="shared" si="38"/>
        <v/>
      </c>
      <c r="M197" t="str">
        <f t="shared" si="39"/>
        <v/>
      </c>
    </row>
    <row r="198" spans="1:13">
      <c r="A198" t="s">
        <v>4027</v>
      </c>
      <c r="B198">
        <v>296.60550000000001</v>
      </c>
      <c r="C198" s="44">
        <v>41548</v>
      </c>
      <c r="D198" t="str">
        <f t="shared" si="30"/>
        <v/>
      </c>
      <c r="E198" t="str">
        <f t="shared" si="31"/>
        <v/>
      </c>
      <c r="F198" t="str">
        <f t="shared" si="32"/>
        <v/>
      </c>
      <c r="G198" t="str">
        <f t="shared" si="33"/>
        <v/>
      </c>
      <c r="H198" t="str">
        <f t="shared" si="34"/>
        <v/>
      </c>
      <c r="I198" t="str">
        <f t="shared" si="35"/>
        <v/>
      </c>
      <c r="J198" t="str">
        <f t="shared" si="36"/>
        <v/>
      </c>
      <c r="K198" t="str">
        <f t="shared" si="37"/>
        <v/>
      </c>
      <c r="L198" t="str">
        <f t="shared" si="38"/>
        <v/>
      </c>
      <c r="M198" t="str">
        <f t="shared" si="39"/>
        <v/>
      </c>
    </row>
    <row r="199" spans="1:13">
      <c r="A199" t="s">
        <v>3005</v>
      </c>
      <c r="B199">
        <v>100.2726</v>
      </c>
      <c r="C199" s="44">
        <v>41548</v>
      </c>
      <c r="D199" t="str">
        <f t="shared" si="30"/>
        <v/>
      </c>
      <c r="E199" t="str">
        <f t="shared" si="31"/>
        <v/>
      </c>
      <c r="F199" t="str">
        <f t="shared" si="32"/>
        <v/>
      </c>
      <c r="G199" t="str">
        <f t="shared" si="33"/>
        <v/>
      </c>
      <c r="H199" t="str">
        <f t="shared" si="34"/>
        <v/>
      </c>
      <c r="I199" t="str">
        <f t="shared" si="35"/>
        <v/>
      </c>
      <c r="J199" t="str">
        <f t="shared" si="36"/>
        <v/>
      </c>
      <c r="K199" t="str">
        <f t="shared" si="37"/>
        <v/>
      </c>
      <c r="L199" t="str">
        <f t="shared" si="38"/>
        <v/>
      </c>
      <c r="M199" t="str">
        <f t="shared" si="39"/>
        <v/>
      </c>
    </row>
    <row r="200" spans="1:13">
      <c r="A200" t="s">
        <v>3006</v>
      </c>
      <c r="B200">
        <v>100.2105</v>
      </c>
      <c r="C200" s="44">
        <v>41548</v>
      </c>
      <c r="D200" t="str">
        <f t="shared" si="30"/>
        <v/>
      </c>
      <c r="E200" t="str">
        <f t="shared" si="31"/>
        <v/>
      </c>
      <c r="F200" t="str">
        <f t="shared" si="32"/>
        <v/>
      </c>
      <c r="G200" t="str">
        <f t="shared" si="33"/>
        <v/>
      </c>
      <c r="H200" t="str">
        <f t="shared" si="34"/>
        <v/>
      </c>
      <c r="I200" t="str">
        <f t="shared" si="35"/>
        <v/>
      </c>
      <c r="J200" t="str">
        <f t="shared" si="36"/>
        <v/>
      </c>
      <c r="K200" t="str">
        <f t="shared" si="37"/>
        <v/>
      </c>
      <c r="L200" t="str">
        <f t="shared" si="38"/>
        <v/>
      </c>
      <c r="M200" t="str">
        <f t="shared" si="39"/>
        <v/>
      </c>
    </row>
    <row r="201" spans="1:13">
      <c r="A201" t="s">
        <v>4028</v>
      </c>
      <c r="B201">
        <v>294.78320000000002</v>
      </c>
      <c r="C201" s="44">
        <v>41548</v>
      </c>
      <c r="D201" t="str">
        <f t="shared" si="30"/>
        <v/>
      </c>
      <c r="E201" t="str">
        <f t="shared" si="31"/>
        <v/>
      </c>
      <c r="F201" t="str">
        <f t="shared" si="32"/>
        <v/>
      </c>
      <c r="G201" t="str">
        <f t="shared" si="33"/>
        <v/>
      </c>
      <c r="H201" t="str">
        <f t="shared" si="34"/>
        <v/>
      </c>
      <c r="I201" t="str">
        <f t="shared" si="35"/>
        <v/>
      </c>
      <c r="J201" t="str">
        <f t="shared" si="36"/>
        <v/>
      </c>
      <c r="K201" t="str">
        <f t="shared" si="37"/>
        <v/>
      </c>
      <c r="L201" t="str">
        <f t="shared" si="38"/>
        <v/>
      </c>
      <c r="M201" t="str">
        <f t="shared" si="39"/>
        <v/>
      </c>
    </row>
    <row r="202" spans="1:13">
      <c r="A202" t="s">
        <v>4029</v>
      </c>
      <c r="B202">
        <v>206.0461</v>
      </c>
      <c r="C202" s="44">
        <v>41548</v>
      </c>
      <c r="D202" t="str">
        <f t="shared" si="30"/>
        <v/>
      </c>
      <c r="E202" t="str">
        <f t="shared" si="31"/>
        <v/>
      </c>
      <c r="F202" t="str">
        <f t="shared" si="32"/>
        <v/>
      </c>
      <c r="G202" t="str">
        <f t="shared" si="33"/>
        <v/>
      </c>
      <c r="H202" t="str">
        <f t="shared" si="34"/>
        <v/>
      </c>
      <c r="I202" t="str">
        <f t="shared" si="35"/>
        <v/>
      </c>
      <c r="J202" t="str">
        <f t="shared" si="36"/>
        <v/>
      </c>
      <c r="K202" t="str">
        <f t="shared" si="37"/>
        <v/>
      </c>
      <c r="L202" t="str">
        <f t="shared" si="38"/>
        <v/>
      </c>
      <c r="M202" t="str">
        <f t="shared" si="39"/>
        <v/>
      </c>
    </row>
    <row r="203" spans="1:13">
      <c r="A203" t="s">
        <v>3007</v>
      </c>
      <c r="B203">
        <v>100.2589</v>
      </c>
      <c r="C203" s="44">
        <v>41548</v>
      </c>
      <c r="D203" t="str">
        <f t="shared" si="30"/>
        <v/>
      </c>
      <c r="E203" t="str">
        <f t="shared" si="31"/>
        <v/>
      </c>
      <c r="F203" t="str">
        <f t="shared" si="32"/>
        <v/>
      </c>
      <c r="G203" t="str">
        <f t="shared" si="33"/>
        <v/>
      </c>
      <c r="H203" t="str">
        <f t="shared" si="34"/>
        <v/>
      </c>
      <c r="I203" t="str">
        <f t="shared" si="35"/>
        <v/>
      </c>
      <c r="J203" t="str">
        <f t="shared" si="36"/>
        <v/>
      </c>
      <c r="K203" t="str">
        <f t="shared" si="37"/>
        <v/>
      </c>
      <c r="L203" t="str">
        <f t="shared" si="38"/>
        <v/>
      </c>
      <c r="M203" t="str">
        <f t="shared" si="39"/>
        <v/>
      </c>
    </row>
    <row r="204" spans="1:13">
      <c r="A204" t="s">
        <v>3008</v>
      </c>
      <c r="B204">
        <v>100.2726</v>
      </c>
      <c r="C204" s="44">
        <v>41548</v>
      </c>
      <c r="D204" t="str">
        <f t="shared" si="30"/>
        <v/>
      </c>
      <c r="E204" t="str">
        <f t="shared" si="31"/>
        <v/>
      </c>
      <c r="F204" t="str">
        <f t="shared" si="32"/>
        <v/>
      </c>
      <c r="G204" t="str">
        <f t="shared" si="33"/>
        <v/>
      </c>
      <c r="H204" t="str">
        <f t="shared" si="34"/>
        <v/>
      </c>
      <c r="I204" t="str">
        <f t="shared" si="35"/>
        <v/>
      </c>
      <c r="J204" t="str">
        <f t="shared" si="36"/>
        <v/>
      </c>
      <c r="K204" t="str">
        <f t="shared" si="37"/>
        <v/>
      </c>
      <c r="L204" t="str">
        <f t="shared" si="38"/>
        <v/>
      </c>
      <c r="M204" t="str">
        <f t="shared" si="39"/>
        <v/>
      </c>
    </row>
    <row r="205" spans="1:13">
      <c r="A205" t="s">
        <v>1748</v>
      </c>
      <c r="B205">
        <v>100.19499999999999</v>
      </c>
      <c r="C205" s="44">
        <v>41548</v>
      </c>
      <c r="D205" t="str">
        <f t="shared" si="30"/>
        <v/>
      </c>
      <c r="E205" t="str">
        <f t="shared" si="31"/>
        <v/>
      </c>
      <c r="F205" t="str">
        <f t="shared" si="32"/>
        <v/>
      </c>
      <c r="G205" t="str">
        <f t="shared" si="33"/>
        <v/>
      </c>
      <c r="H205" t="str">
        <f t="shared" si="34"/>
        <v/>
      </c>
      <c r="I205" t="str">
        <f t="shared" si="35"/>
        <v/>
      </c>
      <c r="J205" t="str">
        <f t="shared" si="36"/>
        <v/>
      </c>
      <c r="K205" t="str">
        <f t="shared" si="37"/>
        <v/>
      </c>
      <c r="L205" t="str">
        <f t="shared" si="38"/>
        <v/>
      </c>
      <c r="M205" t="str">
        <f t="shared" si="39"/>
        <v/>
      </c>
    </row>
    <row r="206" spans="1:13">
      <c r="A206" t="s">
        <v>1749</v>
      </c>
      <c r="B206">
        <v>100.19499999999999</v>
      </c>
      <c r="C206" s="44">
        <v>41548</v>
      </c>
      <c r="D206" t="str">
        <f t="shared" si="30"/>
        <v/>
      </c>
      <c r="E206" t="str">
        <f t="shared" si="31"/>
        <v/>
      </c>
      <c r="F206" t="str">
        <f t="shared" si="32"/>
        <v/>
      </c>
      <c r="G206" t="str">
        <f t="shared" si="33"/>
        <v/>
      </c>
      <c r="H206" t="str">
        <f t="shared" si="34"/>
        <v/>
      </c>
      <c r="I206" t="str">
        <f t="shared" si="35"/>
        <v/>
      </c>
      <c r="J206" t="str">
        <f t="shared" si="36"/>
        <v/>
      </c>
      <c r="K206" t="str">
        <f t="shared" si="37"/>
        <v/>
      </c>
      <c r="L206" t="str">
        <f t="shared" si="38"/>
        <v/>
      </c>
      <c r="M206" t="str">
        <f t="shared" si="39"/>
        <v/>
      </c>
    </row>
    <row r="207" spans="1:13">
      <c r="A207" t="s">
        <v>1750</v>
      </c>
      <c r="B207">
        <v>104.8609</v>
      </c>
      <c r="C207" s="44">
        <v>41548</v>
      </c>
      <c r="D207" t="str">
        <f t="shared" si="30"/>
        <v/>
      </c>
      <c r="E207" t="str">
        <f t="shared" si="31"/>
        <v/>
      </c>
      <c r="F207" t="str">
        <f t="shared" si="32"/>
        <v/>
      </c>
      <c r="G207" t="str">
        <f t="shared" si="33"/>
        <v/>
      </c>
      <c r="H207" t="str">
        <f t="shared" si="34"/>
        <v/>
      </c>
      <c r="I207" t="str">
        <f t="shared" si="35"/>
        <v/>
      </c>
      <c r="J207" t="str">
        <f t="shared" si="36"/>
        <v/>
      </c>
      <c r="K207" t="str">
        <f t="shared" si="37"/>
        <v/>
      </c>
      <c r="L207" t="str">
        <f t="shared" si="38"/>
        <v/>
      </c>
      <c r="M207" t="str">
        <f t="shared" si="39"/>
        <v/>
      </c>
    </row>
    <row r="208" spans="1:13">
      <c r="A208" t="s">
        <v>4873</v>
      </c>
      <c r="B208">
        <v>196.44810000000001</v>
      </c>
      <c r="C208" s="44">
        <v>41548</v>
      </c>
      <c r="D208" t="str">
        <f t="shared" si="30"/>
        <v/>
      </c>
      <c r="E208" t="str">
        <f t="shared" si="31"/>
        <v/>
      </c>
      <c r="F208" t="str">
        <f t="shared" si="32"/>
        <v/>
      </c>
      <c r="G208" t="str">
        <f t="shared" si="33"/>
        <v/>
      </c>
      <c r="H208" t="str">
        <f t="shared" si="34"/>
        <v/>
      </c>
      <c r="I208" t="str">
        <f t="shared" si="35"/>
        <v/>
      </c>
      <c r="J208" t="str">
        <f t="shared" si="36"/>
        <v/>
      </c>
      <c r="K208" t="str">
        <f t="shared" si="37"/>
        <v/>
      </c>
      <c r="L208" t="str">
        <f t="shared" si="38"/>
        <v/>
      </c>
      <c r="M208" t="str">
        <f t="shared" si="39"/>
        <v/>
      </c>
    </row>
    <row r="209" spans="1:13">
      <c r="A209" t="s">
        <v>4874</v>
      </c>
      <c r="B209">
        <v>196.50129999999999</v>
      </c>
      <c r="C209" s="44">
        <v>41548</v>
      </c>
      <c r="D209" t="str">
        <f t="shared" si="30"/>
        <v/>
      </c>
      <c r="E209" t="str">
        <f t="shared" si="31"/>
        <v/>
      </c>
      <c r="F209" t="str">
        <f t="shared" si="32"/>
        <v/>
      </c>
      <c r="G209" t="str">
        <f t="shared" si="33"/>
        <v/>
      </c>
      <c r="H209" t="str">
        <f t="shared" si="34"/>
        <v/>
      </c>
      <c r="I209" t="str">
        <f t="shared" si="35"/>
        <v/>
      </c>
      <c r="J209" t="str">
        <f t="shared" si="36"/>
        <v/>
      </c>
      <c r="K209" t="str">
        <f t="shared" si="37"/>
        <v/>
      </c>
      <c r="L209" t="str">
        <f t="shared" si="38"/>
        <v/>
      </c>
      <c r="M209" t="str">
        <f t="shared" si="39"/>
        <v/>
      </c>
    </row>
    <row r="210" spans="1:13">
      <c r="A210" t="s">
        <v>1751</v>
      </c>
      <c r="B210">
        <v>108.023</v>
      </c>
      <c r="C210" s="44">
        <v>41548</v>
      </c>
      <c r="D210" t="str">
        <f t="shared" si="30"/>
        <v/>
      </c>
      <c r="E210" t="str">
        <f t="shared" si="31"/>
        <v/>
      </c>
      <c r="F210" t="str">
        <f t="shared" si="32"/>
        <v/>
      </c>
      <c r="G210" t="str">
        <f t="shared" si="33"/>
        <v/>
      </c>
      <c r="H210" t="str">
        <f t="shared" si="34"/>
        <v/>
      </c>
      <c r="I210" t="str">
        <f t="shared" si="35"/>
        <v/>
      </c>
      <c r="J210" t="str">
        <f t="shared" si="36"/>
        <v/>
      </c>
      <c r="K210" t="str">
        <f t="shared" si="37"/>
        <v/>
      </c>
      <c r="L210" t="str">
        <f t="shared" si="38"/>
        <v/>
      </c>
      <c r="M210" t="str">
        <f t="shared" si="39"/>
        <v/>
      </c>
    </row>
    <row r="211" spans="1:13">
      <c r="A211" t="s">
        <v>1752</v>
      </c>
      <c r="B211">
        <v>100.39060000000001</v>
      </c>
      <c r="C211" s="44">
        <v>41548</v>
      </c>
      <c r="D211" t="str">
        <f t="shared" si="30"/>
        <v/>
      </c>
      <c r="E211" t="str">
        <f t="shared" si="31"/>
        <v/>
      </c>
      <c r="F211" t="str">
        <f t="shared" si="32"/>
        <v/>
      </c>
      <c r="G211" t="str">
        <f t="shared" si="33"/>
        <v/>
      </c>
      <c r="H211" t="str">
        <f t="shared" si="34"/>
        <v/>
      </c>
      <c r="I211" t="str">
        <f t="shared" si="35"/>
        <v/>
      </c>
      <c r="J211" t="str">
        <f t="shared" si="36"/>
        <v/>
      </c>
      <c r="K211" t="str">
        <f t="shared" si="37"/>
        <v/>
      </c>
      <c r="L211" t="str">
        <f t="shared" si="38"/>
        <v/>
      </c>
      <c r="M211" t="str">
        <f t="shared" si="39"/>
        <v/>
      </c>
    </row>
    <row r="212" spans="1:13">
      <c r="A212" t="s">
        <v>1753</v>
      </c>
      <c r="B212">
        <v>100.3909</v>
      </c>
      <c r="C212" s="44">
        <v>41548</v>
      </c>
      <c r="D212" t="str">
        <f t="shared" si="30"/>
        <v/>
      </c>
      <c r="E212" t="str">
        <f t="shared" si="31"/>
        <v/>
      </c>
      <c r="F212" t="str">
        <f t="shared" si="32"/>
        <v/>
      </c>
      <c r="G212" t="str">
        <f t="shared" si="33"/>
        <v/>
      </c>
      <c r="H212" t="str">
        <f t="shared" si="34"/>
        <v/>
      </c>
      <c r="I212" t="str">
        <f t="shared" si="35"/>
        <v/>
      </c>
      <c r="J212" t="str">
        <f t="shared" si="36"/>
        <v/>
      </c>
      <c r="K212" t="str">
        <f t="shared" si="37"/>
        <v/>
      </c>
      <c r="L212" t="str">
        <f t="shared" si="38"/>
        <v/>
      </c>
      <c r="M212" t="str">
        <f t="shared" si="39"/>
        <v/>
      </c>
    </row>
    <row r="213" spans="1:13">
      <c r="A213" t="s">
        <v>1754</v>
      </c>
      <c r="B213">
        <v>132.18</v>
      </c>
      <c r="C213" s="44">
        <v>41548</v>
      </c>
      <c r="D213" t="str">
        <f t="shared" si="30"/>
        <v/>
      </c>
      <c r="E213" t="str">
        <f t="shared" si="31"/>
        <v/>
      </c>
      <c r="F213" t="str">
        <f t="shared" si="32"/>
        <v/>
      </c>
      <c r="G213" t="str">
        <f t="shared" si="33"/>
        <v/>
      </c>
      <c r="H213" t="str">
        <f t="shared" si="34"/>
        <v/>
      </c>
      <c r="I213" t="str">
        <f t="shared" si="35"/>
        <v/>
      </c>
      <c r="J213" t="str">
        <f t="shared" si="36"/>
        <v/>
      </c>
      <c r="K213" t="str">
        <f t="shared" si="37"/>
        <v/>
      </c>
      <c r="L213" t="str">
        <f t="shared" si="38"/>
        <v/>
      </c>
      <c r="M213" t="str">
        <f t="shared" si="39"/>
        <v/>
      </c>
    </row>
    <row r="214" spans="1:13">
      <c r="A214" t="s">
        <v>1760</v>
      </c>
      <c r="B214">
        <v>10.1175</v>
      </c>
      <c r="C214" s="44">
        <v>40305</v>
      </c>
      <c r="D214" t="str">
        <f t="shared" si="30"/>
        <v/>
      </c>
      <c r="E214" t="str">
        <f t="shared" si="31"/>
        <v/>
      </c>
      <c r="F214" t="str">
        <f t="shared" si="32"/>
        <v/>
      </c>
      <c r="G214" t="str">
        <f t="shared" si="33"/>
        <v/>
      </c>
      <c r="H214" t="str">
        <f t="shared" si="34"/>
        <v/>
      </c>
      <c r="I214" t="str">
        <f t="shared" si="35"/>
        <v/>
      </c>
      <c r="J214" t="str">
        <f t="shared" si="36"/>
        <v/>
      </c>
      <c r="K214" t="str">
        <f t="shared" si="37"/>
        <v/>
      </c>
      <c r="L214" t="str">
        <f t="shared" si="38"/>
        <v/>
      </c>
      <c r="M214" t="str">
        <f t="shared" si="39"/>
        <v/>
      </c>
    </row>
    <row r="215" spans="1:13">
      <c r="A215" t="s">
        <v>1755</v>
      </c>
      <c r="B215">
        <v>108.2403</v>
      </c>
      <c r="C215" s="44">
        <v>41548</v>
      </c>
      <c r="D215" t="str">
        <f t="shared" si="30"/>
        <v/>
      </c>
      <c r="E215" t="str">
        <f t="shared" si="31"/>
        <v/>
      </c>
      <c r="F215" t="str">
        <f t="shared" si="32"/>
        <v/>
      </c>
      <c r="G215" t="str">
        <f t="shared" si="33"/>
        <v/>
      </c>
      <c r="H215" t="str">
        <f t="shared" si="34"/>
        <v/>
      </c>
      <c r="I215" t="str">
        <f t="shared" si="35"/>
        <v/>
      </c>
      <c r="J215" t="str">
        <f t="shared" si="36"/>
        <v/>
      </c>
      <c r="K215" t="str">
        <f t="shared" si="37"/>
        <v/>
      </c>
      <c r="L215" t="str">
        <f t="shared" si="38"/>
        <v/>
      </c>
      <c r="M215" t="str">
        <f t="shared" si="39"/>
        <v/>
      </c>
    </row>
    <row r="216" spans="1:13">
      <c r="A216" t="s">
        <v>1756</v>
      </c>
      <c r="B216">
        <v>10.821</v>
      </c>
      <c r="C216" s="44">
        <v>40585</v>
      </c>
      <c r="D216" t="str">
        <f t="shared" si="30"/>
        <v/>
      </c>
      <c r="E216" t="str">
        <f t="shared" si="31"/>
        <v/>
      </c>
      <c r="F216" t="str">
        <f t="shared" si="32"/>
        <v/>
      </c>
      <c r="G216" t="str">
        <f t="shared" si="33"/>
        <v/>
      </c>
      <c r="H216" t="str">
        <f t="shared" si="34"/>
        <v/>
      </c>
      <c r="I216" t="str">
        <f t="shared" si="35"/>
        <v/>
      </c>
      <c r="J216" t="str">
        <f t="shared" si="36"/>
        <v/>
      </c>
      <c r="K216" t="str">
        <f t="shared" si="37"/>
        <v/>
      </c>
      <c r="L216" t="str">
        <f t="shared" si="38"/>
        <v/>
      </c>
      <c r="M216" t="str">
        <f t="shared" si="39"/>
        <v/>
      </c>
    </row>
    <row r="217" spans="1:13">
      <c r="A217" t="s">
        <v>4875</v>
      </c>
      <c r="B217">
        <v>327.76310000000001</v>
      </c>
      <c r="C217" s="44">
        <v>41548</v>
      </c>
      <c r="D217" t="str">
        <f t="shared" si="30"/>
        <v/>
      </c>
      <c r="E217" t="str">
        <f t="shared" si="31"/>
        <v/>
      </c>
      <c r="F217" t="str">
        <f t="shared" si="32"/>
        <v/>
      </c>
      <c r="G217" t="str">
        <f t="shared" si="33"/>
        <v/>
      </c>
      <c r="H217" t="str">
        <f t="shared" si="34"/>
        <v/>
      </c>
      <c r="I217" t="str">
        <f t="shared" si="35"/>
        <v/>
      </c>
      <c r="J217" t="str">
        <f t="shared" si="36"/>
        <v/>
      </c>
      <c r="K217" t="str">
        <f t="shared" si="37"/>
        <v/>
      </c>
      <c r="L217" t="str">
        <f t="shared" si="38"/>
        <v/>
      </c>
      <c r="M217" t="str">
        <f t="shared" si="39"/>
        <v/>
      </c>
    </row>
    <row r="218" spans="1:13">
      <c r="A218" t="s">
        <v>1757</v>
      </c>
      <c r="B218">
        <v>10</v>
      </c>
      <c r="C218" s="44">
        <v>40590</v>
      </c>
      <c r="D218" t="str">
        <f t="shared" si="30"/>
        <v/>
      </c>
      <c r="E218" t="str">
        <f t="shared" si="31"/>
        <v/>
      </c>
      <c r="F218" t="str">
        <f t="shared" si="32"/>
        <v/>
      </c>
      <c r="G218" t="str">
        <f t="shared" si="33"/>
        <v/>
      </c>
      <c r="H218" t="str">
        <f t="shared" si="34"/>
        <v/>
      </c>
      <c r="I218" t="str">
        <f t="shared" si="35"/>
        <v/>
      </c>
      <c r="J218" t="str">
        <f t="shared" si="36"/>
        <v/>
      </c>
      <c r="K218" t="str">
        <f t="shared" si="37"/>
        <v/>
      </c>
      <c r="L218" t="str">
        <f t="shared" si="38"/>
        <v/>
      </c>
      <c r="M218" t="str">
        <f t="shared" si="39"/>
        <v/>
      </c>
    </row>
    <row r="219" spans="1:13">
      <c r="A219" t="s">
        <v>1758</v>
      </c>
      <c r="B219">
        <v>10</v>
      </c>
      <c r="C219" s="44">
        <v>40589</v>
      </c>
      <c r="D219" t="str">
        <f t="shared" si="30"/>
        <v/>
      </c>
      <c r="E219" t="str">
        <f t="shared" si="31"/>
        <v/>
      </c>
      <c r="F219" t="str">
        <f t="shared" si="32"/>
        <v/>
      </c>
      <c r="G219" t="str">
        <f t="shared" si="33"/>
        <v/>
      </c>
      <c r="H219" t="str">
        <f t="shared" si="34"/>
        <v/>
      </c>
      <c r="I219" t="str">
        <f t="shared" si="35"/>
        <v/>
      </c>
      <c r="J219" t="str">
        <f t="shared" si="36"/>
        <v/>
      </c>
      <c r="K219" t="str">
        <f t="shared" si="37"/>
        <v/>
      </c>
      <c r="L219" t="str">
        <f t="shared" si="38"/>
        <v/>
      </c>
      <c r="M219" t="str">
        <f t="shared" si="39"/>
        <v/>
      </c>
    </row>
    <row r="220" spans="1:13">
      <c r="A220" t="s">
        <v>1759</v>
      </c>
      <c r="B220">
        <v>163.69399999999999</v>
      </c>
      <c r="C220" s="44">
        <v>41548</v>
      </c>
      <c r="D220" t="str">
        <f t="shared" si="30"/>
        <v/>
      </c>
      <c r="E220" t="str">
        <f t="shared" si="31"/>
        <v/>
      </c>
      <c r="F220" t="str">
        <f t="shared" si="32"/>
        <v/>
      </c>
      <c r="G220" t="str">
        <f t="shared" si="33"/>
        <v/>
      </c>
      <c r="H220" t="str">
        <f t="shared" si="34"/>
        <v/>
      </c>
      <c r="I220" t="str">
        <f t="shared" si="35"/>
        <v/>
      </c>
      <c r="J220" t="str">
        <f t="shared" si="36"/>
        <v/>
      </c>
      <c r="K220" t="str">
        <f t="shared" si="37"/>
        <v/>
      </c>
      <c r="L220" t="str">
        <f t="shared" si="38"/>
        <v/>
      </c>
      <c r="M220" t="str">
        <f t="shared" si="39"/>
        <v/>
      </c>
    </row>
    <row r="221" spans="1:13">
      <c r="A221" t="s">
        <v>4876</v>
      </c>
      <c r="B221">
        <v>319.76679999999999</v>
      </c>
      <c r="C221" s="44">
        <v>41548</v>
      </c>
      <c r="D221" t="str">
        <f t="shared" si="30"/>
        <v/>
      </c>
      <c r="E221" t="str">
        <f t="shared" si="31"/>
        <v/>
      </c>
      <c r="F221" t="str">
        <f t="shared" si="32"/>
        <v/>
      </c>
      <c r="G221" t="str">
        <f t="shared" si="33"/>
        <v/>
      </c>
      <c r="H221" t="str">
        <f t="shared" si="34"/>
        <v/>
      </c>
      <c r="I221" t="str">
        <f t="shared" si="35"/>
        <v/>
      </c>
      <c r="J221" t="str">
        <f t="shared" si="36"/>
        <v/>
      </c>
      <c r="K221" t="str">
        <f t="shared" si="37"/>
        <v/>
      </c>
      <c r="L221" t="str">
        <f t="shared" si="38"/>
        <v/>
      </c>
      <c r="M221" t="str">
        <f t="shared" si="39"/>
        <v/>
      </c>
    </row>
    <row r="222" spans="1:13">
      <c r="A222" t="s">
        <v>2664</v>
      </c>
      <c r="B222">
        <v>17.282299999999999</v>
      </c>
      <c r="C222" s="44">
        <v>41548</v>
      </c>
      <c r="D222" t="str">
        <f t="shared" si="30"/>
        <v/>
      </c>
      <c r="E222" t="str">
        <f t="shared" si="31"/>
        <v/>
      </c>
      <c r="F222" t="str">
        <f t="shared" si="32"/>
        <v/>
      </c>
      <c r="G222" t="str">
        <f t="shared" si="33"/>
        <v/>
      </c>
      <c r="H222" t="str">
        <f t="shared" si="34"/>
        <v/>
      </c>
      <c r="I222" t="str">
        <f t="shared" si="35"/>
        <v/>
      </c>
      <c r="J222" t="str">
        <f t="shared" si="36"/>
        <v/>
      </c>
      <c r="K222" t="str">
        <f t="shared" si="37"/>
        <v/>
      </c>
      <c r="L222" t="str">
        <f t="shared" si="38"/>
        <v/>
      </c>
      <c r="M222" t="str">
        <f t="shared" si="39"/>
        <v/>
      </c>
    </row>
    <row r="223" spans="1:13">
      <c r="A223" t="s">
        <v>3352</v>
      </c>
      <c r="B223">
        <v>18.4529</v>
      </c>
      <c r="C223" s="44">
        <v>41548</v>
      </c>
      <c r="D223" t="str">
        <f t="shared" si="30"/>
        <v/>
      </c>
      <c r="E223" t="str">
        <f t="shared" si="31"/>
        <v/>
      </c>
      <c r="F223" t="str">
        <f t="shared" si="32"/>
        <v/>
      </c>
      <c r="G223" t="str">
        <f t="shared" si="33"/>
        <v/>
      </c>
      <c r="H223" t="str">
        <f t="shared" si="34"/>
        <v/>
      </c>
      <c r="I223" t="str">
        <f t="shared" si="35"/>
        <v/>
      </c>
      <c r="J223" t="str">
        <f t="shared" si="36"/>
        <v/>
      </c>
      <c r="K223" t="str">
        <f t="shared" si="37"/>
        <v/>
      </c>
      <c r="L223" t="str">
        <f t="shared" si="38"/>
        <v/>
      </c>
      <c r="M223" t="str">
        <f t="shared" si="39"/>
        <v/>
      </c>
    </row>
    <row r="224" spans="1:13">
      <c r="A224" t="s">
        <v>2665</v>
      </c>
      <c r="B224">
        <v>0</v>
      </c>
      <c r="C224" s="44">
        <v>39911</v>
      </c>
      <c r="D224" t="str">
        <f t="shared" si="30"/>
        <v/>
      </c>
      <c r="E224" t="str">
        <f t="shared" si="31"/>
        <v/>
      </c>
      <c r="F224" t="str">
        <f t="shared" si="32"/>
        <v/>
      </c>
      <c r="G224" t="str">
        <f t="shared" si="33"/>
        <v/>
      </c>
      <c r="H224" t="str">
        <f t="shared" si="34"/>
        <v/>
      </c>
      <c r="I224" t="str">
        <f t="shared" si="35"/>
        <v/>
      </c>
      <c r="J224" t="str">
        <f t="shared" si="36"/>
        <v/>
      </c>
      <c r="K224" t="str">
        <f t="shared" si="37"/>
        <v/>
      </c>
      <c r="L224" t="str">
        <f t="shared" si="38"/>
        <v/>
      </c>
      <c r="M224" t="str">
        <f t="shared" si="39"/>
        <v/>
      </c>
    </row>
    <row r="225" spans="1:13">
      <c r="A225" t="s">
        <v>3353</v>
      </c>
      <c r="B225">
        <v>0</v>
      </c>
      <c r="C225" s="44">
        <v>39911</v>
      </c>
      <c r="D225" t="str">
        <f t="shared" si="30"/>
        <v/>
      </c>
      <c r="E225" t="str">
        <f t="shared" si="31"/>
        <v/>
      </c>
      <c r="F225" t="str">
        <f t="shared" si="32"/>
        <v/>
      </c>
      <c r="G225" t="str">
        <f t="shared" si="33"/>
        <v/>
      </c>
      <c r="H225" t="str">
        <f t="shared" si="34"/>
        <v/>
      </c>
      <c r="I225" t="str">
        <f t="shared" si="35"/>
        <v/>
      </c>
      <c r="J225" t="str">
        <f t="shared" si="36"/>
        <v/>
      </c>
      <c r="K225" t="str">
        <f t="shared" si="37"/>
        <v/>
      </c>
      <c r="L225" t="str">
        <f t="shared" si="38"/>
        <v/>
      </c>
      <c r="M225" t="str">
        <f t="shared" si="39"/>
        <v/>
      </c>
    </row>
    <row r="226" spans="1:13">
      <c r="A226" t="s">
        <v>2667</v>
      </c>
      <c r="B226">
        <v>13.047499999999999</v>
      </c>
      <c r="C226" s="44">
        <v>41474</v>
      </c>
      <c r="D226" t="str">
        <f t="shared" si="30"/>
        <v/>
      </c>
      <c r="E226" t="str">
        <f t="shared" si="31"/>
        <v/>
      </c>
      <c r="F226" t="str">
        <f t="shared" si="32"/>
        <v/>
      </c>
      <c r="G226" t="str">
        <f t="shared" si="33"/>
        <v/>
      </c>
      <c r="H226" t="str">
        <f t="shared" si="34"/>
        <v/>
      </c>
      <c r="I226" t="str">
        <f t="shared" si="35"/>
        <v/>
      </c>
      <c r="J226" t="str">
        <f t="shared" si="36"/>
        <v/>
      </c>
      <c r="K226" t="str">
        <f t="shared" si="37"/>
        <v/>
      </c>
      <c r="L226" t="str">
        <f t="shared" si="38"/>
        <v/>
      </c>
      <c r="M226" t="str">
        <f t="shared" si="39"/>
        <v/>
      </c>
    </row>
    <row r="227" spans="1:13">
      <c r="A227" t="s">
        <v>3207</v>
      </c>
      <c r="B227">
        <v>13.9008</v>
      </c>
      <c r="C227" s="44">
        <v>41474</v>
      </c>
      <c r="D227" t="str">
        <f t="shared" si="30"/>
        <v/>
      </c>
      <c r="E227" t="str">
        <f t="shared" si="31"/>
        <v/>
      </c>
      <c r="F227" t="str">
        <f t="shared" si="32"/>
        <v/>
      </c>
      <c r="G227" t="str">
        <f t="shared" si="33"/>
        <v/>
      </c>
      <c r="H227" t="str">
        <f t="shared" si="34"/>
        <v/>
      </c>
      <c r="I227" t="str">
        <f t="shared" si="35"/>
        <v/>
      </c>
      <c r="J227" t="str">
        <f t="shared" si="36"/>
        <v/>
      </c>
      <c r="K227" t="str">
        <f t="shared" si="37"/>
        <v/>
      </c>
      <c r="L227" t="str">
        <f t="shared" si="38"/>
        <v/>
      </c>
      <c r="M227" t="str">
        <f t="shared" si="39"/>
        <v/>
      </c>
    </row>
    <row r="228" spans="1:13">
      <c r="A228" t="s">
        <v>2668</v>
      </c>
      <c r="B228">
        <v>0</v>
      </c>
      <c r="C228" s="44">
        <v>39911</v>
      </c>
      <c r="D228" t="str">
        <f t="shared" si="30"/>
        <v/>
      </c>
      <c r="E228" t="str">
        <f t="shared" si="31"/>
        <v/>
      </c>
      <c r="F228" t="str">
        <f t="shared" si="32"/>
        <v/>
      </c>
      <c r="G228" t="str">
        <f t="shared" si="33"/>
        <v/>
      </c>
      <c r="H228" t="str">
        <f t="shared" si="34"/>
        <v/>
      </c>
      <c r="I228" t="str">
        <f t="shared" si="35"/>
        <v/>
      </c>
      <c r="J228" t="str">
        <f t="shared" si="36"/>
        <v/>
      </c>
      <c r="K228" t="str">
        <f t="shared" si="37"/>
        <v/>
      </c>
      <c r="L228" t="str">
        <f t="shared" si="38"/>
        <v/>
      </c>
      <c r="M228" t="str">
        <f t="shared" si="39"/>
        <v/>
      </c>
    </row>
    <row r="229" spans="1:13">
      <c r="A229" t="s">
        <v>3208</v>
      </c>
      <c r="B229">
        <v>0</v>
      </c>
      <c r="C229" s="44">
        <v>39911</v>
      </c>
      <c r="D229" t="str">
        <f t="shared" si="30"/>
        <v/>
      </c>
      <c r="E229" t="str">
        <f t="shared" si="31"/>
        <v/>
      </c>
      <c r="F229" t="str">
        <f t="shared" si="32"/>
        <v/>
      </c>
      <c r="G229" t="str">
        <f t="shared" si="33"/>
        <v/>
      </c>
      <c r="H229" t="str">
        <f t="shared" si="34"/>
        <v/>
      </c>
      <c r="I229" t="str">
        <f t="shared" si="35"/>
        <v/>
      </c>
      <c r="J229" t="str">
        <f t="shared" si="36"/>
        <v/>
      </c>
      <c r="K229" t="str">
        <f t="shared" si="37"/>
        <v/>
      </c>
      <c r="L229" t="str">
        <f t="shared" si="38"/>
        <v/>
      </c>
      <c r="M229" t="str">
        <f t="shared" si="39"/>
        <v/>
      </c>
    </row>
    <row r="230" spans="1:13">
      <c r="A230" t="s">
        <v>2670</v>
      </c>
      <c r="B230">
        <v>7.4115000000000002</v>
      </c>
      <c r="C230" s="44">
        <v>41474</v>
      </c>
      <c r="D230" t="str">
        <f t="shared" si="30"/>
        <v/>
      </c>
      <c r="E230" t="str">
        <f t="shared" si="31"/>
        <v/>
      </c>
      <c r="F230" t="str">
        <f t="shared" si="32"/>
        <v/>
      </c>
      <c r="G230" t="str">
        <f t="shared" si="33"/>
        <v/>
      </c>
      <c r="H230" t="str">
        <f t="shared" si="34"/>
        <v/>
      </c>
      <c r="I230" t="str">
        <f t="shared" si="35"/>
        <v/>
      </c>
      <c r="J230" t="str">
        <f t="shared" si="36"/>
        <v/>
      </c>
      <c r="K230" t="str">
        <f t="shared" si="37"/>
        <v/>
      </c>
      <c r="L230" t="str">
        <f t="shared" si="38"/>
        <v/>
      </c>
      <c r="M230" t="str">
        <f t="shared" si="39"/>
        <v/>
      </c>
    </row>
    <row r="231" spans="1:13">
      <c r="A231" t="s">
        <v>3210</v>
      </c>
      <c r="B231">
        <v>7.4348000000000001</v>
      </c>
      <c r="C231" s="44">
        <v>41474</v>
      </c>
      <c r="D231" t="str">
        <f t="shared" si="30"/>
        <v/>
      </c>
      <c r="E231" t="str">
        <f t="shared" si="31"/>
        <v/>
      </c>
      <c r="F231" t="str">
        <f t="shared" si="32"/>
        <v/>
      </c>
      <c r="G231" t="str">
        <f t="shared" si="33"/>
        <v/>
      </c>
      <c r="H231" t="str">
        <f t="shared" si="34"/>
        <v/>
      </c>
      <c r="I231" t="str">
        <f t="shared" si="35"/>
        <v/>
      </c>
      <c r="J231" t="str">
        <f t="shared" si="36"/>
        <v/>
      </c>
      <c r="K231" t="str">
        <f t="shared" si="37"/>
        <v/>
      </c>
      <c r="L231" t="str">
        <f t="shared" si="38"/>
        <v/>
      </c>
      <c r="M231" t="str">
        <f t="shared" si="39"/>
        <v/>
      </c>
    </row>
    <row r="232" spans="1:13">
      <c r="A232" t="s">
        <v>2671</v>
      </c>
      <c r="B232">
        <v>0</v>
      </c>
      <c r="C232" s="44">
        <v>39911</v>
      </c>
      <c r="D232" t="str">
        <f t="shared" si="30"/>
        <v/>
      </c>
      <c r="E232" t="str">
        <f t="shared" si="31"/>
        <v/>
      </c>
      <c r="F232" t="str">
        <f t="shared" si="32"/>
        <v/>
      </c>
      <c r="G232" t="str">
        <f t="shared" si="33"/>
        <v/>
      </c>
      <c r="H232" t="str">
        <f t="shared" si="34"/>
        <v/>
      </c>
      <c r="I232" t="str">
        <f t="shared" si="35"/>
        <v/>
      </c>
      <c r="J232" t="str">
        <f t="shared" si="36"/>
        <v/>
      </c>
      <c r="K232" t="str">
        <f t="shared" si="37"/>
        <v/>
      </c>
      <c r="L232" t="str">
        <f t="shared" si="38"/>
        <v/>
      </c>
      <c r="M232" t="str">
        <f t="shared" si="39"/>
        <v/>
      </c>
    </row>
    <row r="233" spans="1:13">
      <c r="A233" t="s">
        <v>3211</v>
      </c>
      <c r="B233">
        <v>0</v>
      </c>
      <c r="C233" s="44">
        <v>39911</v>
      </c>
      <c r="D233" t="str">
        <f t="shared" si="30"/>
        <v/>
      </c>
      <c r="E233" t="str">
        <f t="shared" si="31"/>
        <v/>
      </c>
      <c r="F233" t="str">
        <f t="shared" si="32"/>
        <v/>
      </c>
      <c r="G233" t="str">
        <f t="shared" si="33"/>
        <v/>
      </c>
      <c r="H233" t="str">
        <f t="shared" si="34"/>
        <v/>
      </c>
      <c r="I233" t="str">
        <f t="shared" si="35"/>
        <v/>
      </c>
      <c r="J233" t="str">
        <f t="shared" si="36"/>
        <v/>
      </c>
      <c r="K233" t="str">
        <f t="shared" si="37"/>
        <v/>
      </c>
      <c r="L233" t="str">
        <f t="shared" si="38"/>
        <v/>
      </c>
      <c r="M233" t="str">
        <f t="shared" si="39"/>
        <v/>
      </c>
    </row>
    <row r="234" spans="1:13">
      <c r="A234" t="s">
        <v>2673</v>
      </c>
      <c r="B234">
        <v>11.76</v>
      </c>
      <c r="C234" s="44">
        <v>41548</v>
      </c>
      <c r="D234" t="str">
        <f t="shared" si="30"/>
        <v/>
      </c>
      <c r="E234" t="str">
        <f t="shared" si="31"/>
        <v/>
      </c>
      <c r="F234" t="str">
        <f t="shared" si="32"/>
        <v/>
      </c>
      <c r="G234" t="str">
        <f t="shared" si="33"/>
        <v/>
      </c>
      <c r="H234" t="str">
        <f t="shared" si="34"/>
        <v/>
      </c>
      <c r="I234" t="str">
        <f t="shared" si="35"/>
        <v/>
      </c>
      <c r="J234" t="str">
        <f t="shared" si="36"/>
        <v/>
      </c>
      <c r="K234" t="str">
        <f t="shared" si="37"/>
        <v/>
      </c>
      <c r="L234" t="str">
        <f t="shared" si="38"/>
        <v/>
      </c>
      <c r="M234" t="str">
        <f t="shared" si="39"/>
        <v/>
      </c>
    </row>
    <row r="235" spans="1:13">
      <c r="A235" t="s">
        <v>3213</v>
      </c>
      <c r="B235">
        <v>81.69</v>
      </c>
      <c r="C235" s="44">
        <v>41548</v>
      </c>
      <c r="D235" t="str">
        <f t="shared" si="30"/>
        <v/>
      </c>
      <c r="E235" t="str">
        <f t="shared" si="31"/>
        <v/>
      </c>
      <c r="F235" t="str">
        <f t="shared" si="32"/>
        <v/>
      </c>
      <c r="G235" t="str">
        <f t="shared" si="33"/>
        <v/>
      </c>
      <c r="H235" t="str">
        <f t="shared" si="34"/>
        <v/>
      </c>
      <c r="I235" t="str">
        <f t="shared" si="35"/>
        <v/>
      </c>
      <c r="J235" t="str">
        <f t="shared" si="36"/>
        <v/>
      </c>
      <c r="K235" t="str">
        <f t="shared" si="37"/>
        <v/>
      </c>
      <c r="L235" t="str">
        <f t="shared" si="38"/>
        <v/>
      </c>
      <c r="M235" t="str">
        <f t="shared" si="39"/>
        <v/>
      </c>
    </row>
    <row r="236" spans="1:13">
      <c r="A236" t="s">
        <v>2674</v>
      </c>
      <c r="B236">
        <v>11.25</v>
      </c>
      <c r="C236" s="44">
        <v>41548</v>
      </c>
      <c r="D236" t="str">
        <f t="shared" si="30"/>
        <v/>
      </c>
      <c r="E236" t="str">
        <f t="shared" si="31"/>
        <v/>
      </c>
      <c r="F236" t="str">
        <f t="shared" si="32"/>
        <v/>
      </c>
      <c r="G236" t="str">
        <f t="shared" si="33"/>
        <v/>
      </c>
      <c r="H236" t="str">
        <f t="shared" si="34"/>
        <v/>
      </c>
      <c r="I236" t="str">
        <f t="shared" si="35"/>
        <v/>
      </c>
      <c r="J236" t="str">
        <f t="shared" si="36"/>
        <v/>
      </c>
      <c r="K236" t="str">
        <f t="shared" si="37"/>
        <v/>
      </c>
      <c r="L236" t="str">
        <f t="shared" si="38"/>
        <v/>
      </c>
      <c r="M236" t="str">
        <f t="shared" si="39"/>
        <v/>
      </c>
    </row>
    <row r="237" spans="1:13">
      <c r="A237" t="s">
        <v>3214</v>
      </c>
      <c r="B237">
        <v>81.260000000000005</v>
      </c>
      <c r="C237" s="44">
        <v>41548</v>
      </c>
      <c r="D237" t="str">
        <f t="shared" si="30"/>
        <v/>
      </c>
      <c r="E237" t="str">
        <f t="shared" si="31"/>
        <v/>
      </c>
      <c r="F237" t="str">
        <f t="shared" si="32"/>
        <v/>
      </c>
      <c r="G237" t="str">
        <f t="shared" si="33"/>
        <v/>
      </c>
      <c r="H237" t="str">
        <f t="shared" si="34"/>
        <v/>
      </c>
      <c r="I237" t="str">
        <f t="shared" si="35"/>
        <v/>
      </c>
      <c r="J237" t="str">
        <f t="shared" si="36"/>
        <v/>
      </c>
      <c r="K237" t="str">
        <f t="shared" si="37"/>
        <v/>
      </c>
      <c r="L237" t="str">
        <f t="shared" si="38"/>
        <v/>
      </c>
      <c r="M237" t="str">
        <f t="shared" si="39"/>
        <v/>
      </c>
    </row>
    <row r="238" spans="1:13">
      <c r="A238" t="s">
        <v>4030</v>
      </c>
      <c r="B238">
        <v>20.2636</v>
      </c>
      <c r="C238" s="44">
        <v>41548</v>
      </c>
      <c r="D238" t="str">
        <f t="shared" si="30"/>
        <v/>
      </c>
      <c r="E238" t="str">
        <f t="shared" si="31"/>
        <v/>
      </c>
      <c r="F238" t="str">
        <f t="shared" si="32"/>
        <v/>
      </c>
      <c r="G238" t="str">
        <f t="shared" si="33"/>
        <v/>
      </c>
      <c r="H238" t="str">
        <f t="shared" si="34"/>
        <v/>
      </c>
      <c r="I238" t="str">
        <f t="shared" si="35"/>
        <v/>
      </c>
      <c r="J238" t="str">
        <f t="shared" si="36"/>
        <v/>
      </c>
      <c r="K238" t="str">
        <f t="shared" si="37"/>
        <v/>
      </c>
      <c r="L238" t="str">
        <f t="shared" si="38"/>
        <v/>
      </c>
      <c r="M238" t="str">
        <f t="shared" si="39"/>
        <v/>
      </c>
    </row>
    <row r="239" spans="1:13">
      <c r="A239" t="s">
        <v>3009</v>
      </c>
      <c r="B239">
        <v>10.0938</v>
      </c>
      <c r="C239" s="44">
        <v>41548</v>
      </c>
      <c r="D239" t="str">
        <f t="shared" si="30"/>
        <v/>
      </c>
      <c r="E239" t="str">
        <f t="shared" si="31"/>
        <v/>
      </c>
      <c r="F239" t="str">
        <f t="shared" si="32"/>
        <v/>
      </c>
      <c r="G239" t="str">
        <f t="shared" si="33"/>
        <v/>
      </c>
      <c r="H239" t="str">
        <f t="shared" si="34"/>
        <v/>
      </c>
      <c r="I239" t="str">
        <f t="shared" si="35"/>
        <v/>
      </c>
      <c r="J239" t="str">
        <f t="shared" si="36"/>
        <v/>
      </c>
      <c r="K239" t="str">
        <f t="shared" si="37"/>
        <v/>
      </c>
      <c r="L239" t="str">
        <f t="shared" si="38"/>
        <v/>
      </c>
      <c r="M239" t="str">
        <f t="shared" si="39"/>
        <v/>
      </c>
    </row>
    <row r="240" spans="1:13">
      <c r="A240" t="s">
        <v>3010</v>
      </c>
      <c r="B240">
        <v>10.956899999999999</v>
      </c>
      <c r="C240" s="44">
        <v>41548</v>
      </c>
      <c r="D240" t="str">
        <f t="shared" si="30"/>
        <v/>
      </c>
      <c r="E240" t="str">
        <f t="shared" si="31"/>
        <v/>
      </c>
      <c r="F240" t="str">
        <f t="shared" si="32"/>
        <v/>
      </c>
      <c r="G240" t="str">
        <f t="shared" si="33"/>
        <v/>
      </c>
      <c r="H240" t="str">
        <f t="shared" si="34"/>
        <v/>
      </c>
      <c r="I240" t="str">
        <f t="shared" si="35"/>
        <v/>
      </c>
      <c r="J240" t="str">
        <f t="shared" si="36"/>
        <v/>
      </c>
      <c r="K240" t="str">
        <f t="shared" si="37"/>
        <v/>
      </c>
      <c r="L240" t="str">
        <f t="shared" si="38"/>
        <v/>
      </c>
      <c r="M240" t="str">
        <f t="shared" si="39"/>
        <v/>
      </c>
    </row>
    <row r="241" spans="1:13">
      <c r="A241" t="s">
        <v>4031</v>
      </c>
      <c r="B241">
        <v>13.9795</v>
      </c>
      <c r="C241" s="44">
        <v>41548</v>
      </c>
      <c r="D241" t="str">
        <f t="shared" si="30"/>
        <v/>
      </c>
      <c r="E241" t="str">
        <f t="shared" si="31"/>
        <v/>
      </c>
      <c r="F241" t="str">
        <f t="shared" si="32"/>
        <v/>
      </c>
      <c r="G241" t="str">
        <f t="shared" si="33"/>
        <v/>
      </c>
      <c r="H241" t="str">
        <f t="shared" si="34"/>
        <v/>
      </c>
      <c r="I241" t="str">
        <f t="shared" si="35"/>
        <v/>
      </c>
      <c r="J241" t="str">
        <f t="shared" si="36"/>
        <v/>
      </c>
      <c r="K241" t="str">
        <f t="shared" si="37"/>
        <v/>
      </c>
      <c r="L241" t="str">
        <f t="shared" si="38"/>
        <v/>
      </c>
      <c r="M241" t="str">
        <f t="shared" si="39"/>
        <v/>
      </c>
    </row>
    <row r="242" spans="1:13">
      <c r="A242" t="s">
        <v>4032</v>
      </c>
      <c r="B242">
        <v>20.209</v>
      </c>
      <c r="C242" s="44">
        <v>41548</v>
      </c>
      <c r="D242" t="str">
        <f t="shared" si="30"/>
        <v/>
      </c>
      <c r="E242" t="str">
        <f t="shared" si="31"/>
        <v/>
      </c>
      <c r="F242" t="str">
        <f t="shared" si="32"/>
        <v/>
      </c>
      <c r="G242" t="str">
        <f t="shared" si="33"/>
        <v/>
      </c>
      <c r="H242" t="str">
        <f t="shared" si="34"/>
        <v/>
      </c>
      <c r="I242" t="str">
        <f t="shared" si="35"/>
        <v/>
      </c>
      <c r="J242" t="str">
        <f t="shared" si="36"/>
        <v/>
      </c>
      <c r="K242" t="str">
        <f t="shared" si="37"/>
        <v/>
      </c>
      <c r="L242" t="str">
        <f t="shared" si="38"/>
        <v/>
      </c>
      <c r="M242" t="str">
        <f t="shared" si="39"/>
        <v/>
      </c>
    </row>
    <row r="243" spans="1:13">
      <c r="A243" t="s">
        <v>3011</v>
      </c>
      <c r="B243">
        <v>10.166399999999999</v>
      </c>
      <c r="C243" s="44">
        <v>41548</v>
      </c>
      <c r="D243" t="str">
        <f t="shared" si="30"/>
        <v/>
      </c>
      <c r="E243" t="str">
        <f t="shared" si="31"/>
        <v/>
      </c>
      <c r="F243" t="str">
        <f t="shared" si="32"/>
        <v/>
      </c>
      <c r="G243" t="str">
        <f t="shared" si="33"/>
        <v/>
      </c>
      <c r="H243" t="str">
        <f t="shared" si="34"/>
        <v/>
      </c>
      <c r="I243" t="str">
        <f t="shared" si="35"/>
        <v/>
      </c>
      <c r="J243" t="str">
        <f t="shared" si="36"/>
        <v/>
      </c>
      <c r="K243" t="str">
        <f t="shared" si="37"/>
        <v/>
      </c>
      <c r="L243" t="str">
        <f t="shared" si="38"/>
        <v/>
      </c>
      <c r="M243" t="str">
        <f t="shared" si="39"/>
        <v/>
      </c>
    </row>
    <row r="244" spans="1:13">
      <c r="A244" t="s">
        <v>3012</v>
      </c>
      <c r="B244">
        <v>10.9147</v>
      </c>
      <c r="C244" s="44">
        <v>41548</v>
      </c>
      <c r="D244" t="str">
        <f t="shared" si="30"/>
        <v/>
      </c>
      <c r="E244" t="str">
        <f t="shared" si="31"/>
        <v/>
      </c>
      <c r="F244" t="str">
        <f t="shared" si="32"/>
        <v/>
      </c>
      <c r="G244" t="str">
        <f t="shared" si="33"/>
        <v/>
      </c>
      <c r="H244" t="str">
        <f t="shared" si="34"/>
        <v/>
      </c>
      <c r="I244" t="str">
        <f t="shared" si="35"/>
        <v/>
      </c>
      <c r="J244" t="str">
        <f t="shared" si="36"/>
        <v/>
      </c>
      <c r="K244" t="str">
        <f t="shared" si="37"/>
        <v/>
      </c>
      <c r="L244" t="str">
        <f t="shared" si="38"/>
        <v/>
      </c>
      <c r="M244" t="str">
        <f t="shared" si="39"/>
        <v/>
      </c>
    </row>
    <row r="245" spans="1:13">
      <c r="A245" t="s">
        <v>5594</v>
      </c>
      <c r="B245">
        <v>12.886699999999999</v>
      </c>
      <c r="C245" s="44">
        <v>41548</v>
      </c>
      <c r="D245" t="str">
        <f t="shared" si="30"/>
        <v/>
      </c>
      <c r="E245" t="str">
        <f t="shared" si="31"/>
        <v/>
      </c>
      <c r="F245" t="str">
        <f t="shared" si="32"/>
        <v/>
      </c>
      <c r="G245" t="str">
        <f t="shared" si="33"/>
        <v/>
      </c>
      <c r="H245" t="str">
        <f t="shared" si="34"/>
        <v/>
      </c>
      <c r="I245" t="str">
        <f t="shared" si="35"/>
        <v/>
      </c>
      <c r="J245" t="str">
        <f t="shared" si="36"/>
        <v/>
      </c>
      <c r="K245" t="str">
        <f t="shared" si="37"/>
        <v/>
      </c>
      <c r="L245" t="str">
        <f t="shared" si="38"/>
        <v/>
      </c>
      <c r="M245" t="str">
        <f t="shared" si="39"/>
        <v/>
      </c>
    </row>
    <row r="246" spans="1:13">
      <c r="A246" t="s">
        <v>3215</v>
      </c>
      <c r="B246">
        <v>13.224399999999999</v>
      </c>
      <c r="C246" s="44">
        <v>41548</v>
      </c>
      <c r="D246" t="str">
        <f t="shared" si="30"/>
        <v/>
      </c>
      <c r="E246" t="str">
        <f t="shared" si="31"/>
        <v/>
      </c>
      <c r="F246" t="str">
        <f t="shared" si="32"/>
        <v/>
      </c>
      <c r="G246" t="str">
        <f t="shared" si="33"/>
        <v/>
      </c>
      <c r="H246" t="str">
        <f t="shared" si="34"/>
        <v/>
      </c>
      <c r="I246" t="str">
        <f t="shared" si="35"/>
        <v/>
      </c>
      <c r="J246" t="str">
        <f t="shared" si="36"/>
        <v/>
      </c>
      <c r="K246" t="str">
        <f t="shared" si="37"/>
        <v/>
      </c>
      <c r="L246" t="str">
        <f t="shared" si="38"/>
        <v/>
      </c>
      <c r="M246" t="str">
        <f t="shared" si="39"/>
        <v/>
      </c>
    </row>
    <row r="247" spans="1:13">
      <c r="A247" t="s">
        <v>1994</v>
      </c>
      <c r="B247">
        <v>10.162800000000001</v>
      </c>
      <c r="C247" s="44">
        <v>40406</v>
      </c>
      <c r="D247" t="str">
        <f t="shared" si="30"/>
        <v/>
      </c>
      <c r="E247" t="str">
        <f t="shared" si="31"/>
        <v/>
      </c>
      <c r="F247" t="str">
        <f t="shared" si="32"/>
        <v/>
      </c>
      <c r="G247" t="str">
        <f t="shared" si="33"/>
        <v/>
      </c>
      <c r="H247" t="str">
        <f t="shared" si="34"/>
        <v/>
      </c>
      <c r="I247" t="str">
        <f t="shared" si="35"/>
        <v/>
      </c>
      <c r="J247" t="str">
        <f t="shared" si="36"/>
        <v/>
      </c>
      <c r="K247" t="str">
        <f t="shared" si="37"/>
        <v/>
      </c>
      <c r="L247" t="str">
        <f t="shared" si="38"/>
        <v/>
      </c>
      <c r="M247" t="str">
        <f t="shared" si="39"/>
        <v/>
      </c>
    </row>
    <row r="248" spans="1:13">
      <c r="A248" t="s">
        <v>4684</v>
      </c>
      <c r="B248">
        <v>0</v>
      </c>
      <c r="C248" s="44">
        <v>40022</v>
      </c>
      <c r="D248" t="str">
        <f t="shared" si="30"/>
        <v/>
      </c>
      <c r="E248" t="str">
        <f t="shared" si="31"/>
        <v/>
      </c>
      <c r="F248" t="str">
        <f t="shared" si="32"/>
        <v/>
      </c>
      <c r="G248" t="str">
        <f t="shared" si="33"/>
        <v/>
      </c>
      <c r="H248" t="str">
        <f t="shared" si="34"/>
        <v/>
      </c>
      <c r="I248" t="str">
        <f t="shared" si="35"/>
        <v/>
      </c>
      <c r="J248" t="str">
        <f t="shared" si="36"/>
        <v/>
      </c>
      <c r="K248" t="str">
        <f t="shared" si="37"/>
        <v/>
      </c>
      <c r="L248" t="str">
        <f t="shared" si="38"/>
        <v/>
      </c>
      <c r="M248" t="str">
        <f t="shared" si="39"/>
        <v/>
      </c>
    </row>
    <row r="249" spans="1:13">
      <c r="A249" t="s">
        <v>1995</v>
      </c>
      <c r="B249">
        <v>12.8704</v>
      </c>
      <c r="C249" s="44">
        <v>41548</v>
      </c>
      <c r="D249" t="str">
        <f t="shared" si="30"/>
        <v/>
      </c>
      <c r="E249" t="str">
        <f t="shared" si="31"/>
        <v/>
      </c>
      <c r="F249" t="str">
        <f t="shared" si="32"/>
        <v/>
      </c>
      <c r="G249" t="str">
        <f t="shared" si="33"/>
        <v/>
      </c>
      <c r="H249" t="str">
        <f t="shared" si="34"/>
        <v/>
      </c>
      <c r="I249" t="str">
        <f t="shared" si="35"/>
        <v/>
      </c>
      <c r="J249" t="str">
        <f t="shared" si="36"/>
        <v/>
      </c>
      <c r="K249" t="str">
        <f t="shared" si="37"/>
        <v/>
      </c>
      <c r="L249" t="str">
        <f t="shared" si="38"/>
        <v/>
      </c>
      <c r="M249" t="str">
        <f t="shared" si="39"/>
        <v/>
      </c>
    </row>
    <row r="250" spans="1:13">
      <c r="A250" t="s">
        <v>4685</v>
      </c>
      <c r="B250">
        <v>13.1792</v>
      </c>
      <c r="C250" s="44">
        <v>41548</v>
      </c>
      <c r="D250" t="str">
        <f t="shared" si="30"/>
        <v/>
      </c>
      <c r="E250" t="str">
        <f t="shared" si="31"/>
        <v/>
      </c>
      <c r="F250" t="str">
        <f t="shared" si="32"/>
        <v/>
      </c>
      <c r="G250" t="str">
        <f t="shared" si="33"/>
        <v/>
      </c>
      <c r="H250" t="str">
        <f t="shared" si="34"/>
        <v/>
      </c>
      <c r="I250" t="str">
        <f t="shared" si="35"/>
        <v/>
      </c>
      <c r="J250" t="str">
        <f t="shared" si="36"/>
        <v/>
      </c>
      <c r="K250" t="str">
        <f t="shared" si="37"/>
        <v/>
      </c>
      <c r="L250" t="str">
        <f t="shared" si="38"/>
        <v/>
      </c>
      <c r="M250" t="str">
        <f t="shared" si="39"/>
        <v/>
      </c>
    </row>
    <row r="251" spans="1:13">
      <c r="A251" t="s">
        <v>2675</v>
      </c>
      <c r="B251">
        <v>61.46</v>
      </c>
      <c r="C251" s="44">
        <v>41548</v>
      </c>
      <c r="D251" t="str">
        <f t="shared" si="30"/>
        <v/>
      </c>
      <c r="E251" t="str">
        <f t="shared" si="31"/>
        <v/>
      </c>
      <c r="F251" t="str">
        <f t="shared" si="32"/>
        <v/>
      </c>
      <c r="G251" t="str">
        <f t="shared" si="33"/>
        <v/>
      </c>
      <c r="H251" t="str">
        <f t="shared" si="34"/>
        <v/>
      </c>
      <c r="I251" t="str">
        <f t="shared" si="35"/>
        <v/>
      </c>
      <c r="J251" t="str">
        <f t="shared" si="36"/>
        <v/>
      </c>
      <c r="K251" t="str">
        <f t="shared" si="37"/>
        <v/>
      </c>
      <c r="L251" t="str">
        <f t="shared" si="38"/>
        <v/>
      </c>
      <c r="M251" t="str">
        <f t="shared" si="39"/>
        <v/>
      </c>
    </row>
    <row r="252" spans="1:13">
      <c r="A252" t="s">
        <v>3216</v>
      </c>
      <c r="B252">
        <v>256.86</v>
      </c>
      <c r="C252" s="44">
        <v>41548</v>
      </c>
      <c r="D252" t="str">
        <f t="shared" si="30"/>
        <v/>
      </c>
      <c r="E252" t="str">
        <f t="shared" si="31"/>
        <v/>
      </c>
      <c r="F252" t="str">
        <f t="shared" si="32"/>
        <v/>
      </c>
      <c r="G252" t="str">
        <f t="shared" si="33"/>
        <v/>
      </c>
      <c r="H252" t="str">
        <f t="shared" si="34"/>
        <v/>
      </c>
      <c r="I252" t="str">
        <f t="shared" si="35"/>
        <v/>
      </c>
      <c r="J252" t="str">
        <f t="shared" si="36"/>
        <v/>
      </c>
      <c r="K252" t="str">
        <f t="shared" si="37"/>
        <v/>
      </c>
      <c r="L252" t="str">
        <f t="shared" si="38"/>
        <v/>
      </c>
      <c r="M252" t="str">
        <f t="shared" si="39"/>
        <v/>
      </c>
    </row>
    <row r="253" spans="1:13">
      <c r="A253" t="s">
        <v>2676</v>
      </c>
      <c r="B253">
        <v>58.28</v>
      </c>
      <c r="C253" s="44">
        <v>41548</v>
      </c>
      <c r="D253" t="str">
        <f t="shared" si="30"/>
        <v/>
      </c>
      <c r="E253" t="str">
        <f t="shared" si="31"/>
        <v/>
      </c>
      <c r="F253" t="str">
        <f t="shared" si="32"/>
        <v/>
      </c>
      <c r="G253" t="str">
        <f t="shared" si="33"/>
        <v/>
      </c>
      <c r="H253" t="str">
        <f t="shared" si="34"/>
        <v/>
      </c>
      <c r="I253" t="str">
        <f t="shared" si="35"/>
        <v/>
      </c>
      <c r="J253" t="str">
        <f t="shared" si="36"/>
        <v/>
      </c>
      <c r="K253" t="str">
        <f t="shared" si="37"/>
        <v/>
      </c>
      <c r="L253" t="str">
        <f t="shared" si="38"/>
        <v/>
      </c>
      <c r="M253" t="str">
        <f t="shared" si="39"/>
        <v/>
      </c>
    </row>
    <row r="254" spans="1:13">
      <c r="A254" t="s">
        <v>3217</v>
      </c>
      <c r="B254">
        <v>255.68</v>
      </c>
      <c r="C254" s="44">
        <v>41548</v>
      </c>
      <c r="D254" t="str">
        <f t="shared" si="30"/>
        <v/>
      </c>
      <c r="E254" t="str">
        <f t="shared" si="31"/>
        <v/>
      </c>
      <c r="F254" t="str">
        <f t="shared" si="32"/>
        <v/>
      </c>
      <c r="G254" t="str">
        <f t="shared" si="33"/>
        <v/>
      </c>
      <c r="H254" t="str">
        <f t="shared" si="34"/>
        <v/>
      </c>
      <c r="I254" t="str">
        <f t="shared" si="35"/>
        <v/>
      </c>
      <c r="J254" t="str">
        <f t="shared" si="36"/>
        <v/>
      </c>
      <c r="K254" t="str">
        <f t="shared" si="37"/>
        <v/>
      </c>
      <c r="L254" t="str">
        <f t="shared" si="38"/>
        <v/>
      </c>
      <c r="M254" t="str">
        <f t="shared" si="39"/>
        <v/>
      </c>
    </row>
    <row r="255" spans="1:13">
      <c r="A255" t="s">
        <v>3013</v>
      </c>
      <c r="B255">
        <v>10</v>
      </c>
      <c r="C255" s="44">
        <v>39815</v>
      </c>
      <c r="D255" t="str">
        <f t="shared" si="30"/>
        <v/>
      </c>
      <c r="E255" t="str">
        <f t="shared" si="31"/>
        <v/>
      </c>
      <c r="F255" t="str">
        <f t="shared" si="32"/>
        <v/>
      </c>
      <c r="G255" t="str">
        <f t="shared" si="33"/>
        <v/>
      </c>
      <c r="H255" t="str">
        <f t="shared" si="34"/>
        <v/>
      </c>
      <c r="I255" t="str">
        <f t="shared" si="35"/>
        <v/>
      </c>
      <c r="J255" t="str">
        <f t="shared" si="36"/>
        <v/>
      </c>
      <c r="K255" t="str">
        <f t="shared" si="37"/>
        <v/>
      </c>
      <c r="L255" t="str">
        <f t="shared" si="38"/>
        <v/>
      </c>
      <c r="M255" t="str">
        <f t="shared" si="39"/>
        <v/>
      </c>
    </row>
    <row r="256" spans="1:13">
      <c r="A256" t="s">
        <v>4033</v>
      </c>
      <c r="B256">
        <v>12.509499999999999</v>
      </c>
      <c r="C256" s="44">
        <v>39815</v>
      </c>
      <c r="D256" t="str">
        <f t="shared" si="30"/>
        <v/>
      </c>
      <c r="E256" t="str">
        <f t="shared" si="31"/>
        <v/>
      </c>
      <c r="F256" t="str">
        <f t="shared" si="32"/>
        <v/>
      </c>
      <c r="G256" t="str">
        <f t="shared" si="33"/>
        <v/>
      </c>
      <c r="H256" t="str">
        <f t="shared" si="34"/>
        <v/>
      </c>
      <c r="I256" t="str">
        <f t="shared" si="35"/>
        <v/>
      </c>
      <c r="J256" t="str">
        <f t="shared" si="36"/>
        <v/>
      </c>
      <c r="K256" t="str">
        <f t="shared" si="37"/>
        <v/>
      </c>
      <c r="L256" t="str">
        <f t="shared" si="38"/>
        <v/>
      </c>
      <c r="M256" t="str">
        <f t="shared" si="39"/>
        <v/>
      </c>
    </row>
    <row r="257" spans="1:13">
      <c r="A257" t="s">
        <v>3014</v>
      </c>
      <c r="B257">
        <v>10.000400000000001</v>
      </c>
      <c r="C257" s="44">
        <v>40156</v>
      </c>
      <c r="D257" t="str">
        <f t="shared" si="30"/>
        <v/>
      </c>
      <c r="E257" t="str">
        <f t="shared" si="31"/>
        <v/>
      </c>
      <c r="F257" t="str">
        <f t="shared" si="32"/>
        <v/>
      </c>
      <c r="G257" t="str">
        <f t="shared" si="33"/>
        <v/>
      </c>
      <c r="H257" t="str">
        <f t="shared" si="34"/>
        <v/>
      </c>
      <c r="I257" t="str">
        <f t="shared" si="35"/>
        <v/>
      </c>
      <c r="J257" t="str">
        <f t="shared" si="36"/>
        <v/>
      </c>
      <c r="K257" t="str">
        <f t="shared" si="37"/>
        <v/>
      </c>
      <c r="L257" t="str">
        <f t="shared" si="38"/>
        <v/>
      </c>
      <c r="M257" t="str">
        <f t="shared" si="39"/>
        <v/>
      </c>
    </row>
    <row r="258" spans="1:13">
      <c r="A258" t="s">
        <v>4034</v>
      </c>
      <c r="B258">
        <v>11.256600000000001</v>
      </c>
      <c r="C258" s="44">
        <v>40156</v>
      </c>
      <c r="D258" t="str">
        <f t="shared" si="30"/>
        <v/>
      </c>
      <c r="E258" t="str">
        <f t="shared" si="31"/>
        <v/>
      </c>
      <c r="F258" t="str">
        <f t="shared" si="32"/>
        <v/>
      </c>
      <c r="G258" t="str">
        <f t="shared" si="33"/>
        <v/>
      </c>
      <c r="H258" t="str">
        <f t="shared" si="34"/>
        <v/>
      </c>
      <c r="I258" t="str">
        <f t="shared" si="35"/>
        <v/>
      </c>
      <c r="J258" t="str">
        <f t="shared" si="36"/>
        <v/>
      </c>
      <c r="K258" t="str">
        <f t="shared" si="37"/>
        <v/>
      </c>
      <c r="L258" t="str">
        <f t="shared" si="38"/>
        <v/>
      </c>
      <c r="M258" t="str">
        <f t="shared" si="39"/>
        <v/>
      </c>
    </row>
    <row r="259" spans="1:13">
      <c r="A259" t="s">
        <v>1996</v>
      </c>
      <c r="B259">
        <v>10</v>
      </c>
      <c r="C259" s="44">
        <v>39808</v>
      </c>
      <c r="D259" t="str">
        <f t="shared" ref="D259:D322" si="40">IF(A259=mfund1,B259,"")</f>
        <v/>
      </c>
      <c r="E259" t="str">
        <f t="shared" ref="E259:E322" si="41">IF(A259=mfund2,B259,"")</f>
        <v/>
      </c>
      <c r="F259" t="str">
        <f t="shared" ref="F259:F322" si="42">IF(A259=mfund3,B259,"")</f>
        <v/>
      </c>
      <c r="G259" t="str">
        <f t="shared" ref="G259:G322" si="43">IF(A259=mfund4,B259,"")</f>
        <v/>
      </c>
      <c r="H259" t="str">
        <f t="shared" ref="H259:H322" si="44">IF(A259=mfudn5,B259,"")</f>
        <v/>
      </c>
      <c r="I259" t="str">
        <f t="shared" ref="I259:I322" si="45">IF(A259=mfund6,B259,"")</f>
        <v/>
      </c>
      <c r="J259" t="str">
        <f t="shared" ref="J259:J322" si="46">IF(A259=mfund7,B259,"")</f>
        <v/>
      </c>
      <c r="K259" t="str">
        <f t="shared" ref="K259:K322" si="47">IF(A259=mfund8,B259,"")</f>
        <v/>
      </c>
      <c r="L259" t="str">
        <f t="shared" ref="L259:L322" si="48">IF(A259=mfund9,B259,"")</f>
        <v/>
      </c>
      <c r="M259" t="str">
        <f t="shared" ref="M259:M322" si="49">IF(A259=mfund10,B259,"")</f>
        <v/>
      </c>
    </row>
    <row r="260" spans="1:13">
      <c r="A260" t="s">
        <v>4686</v>
      </c>
      <c r="B260">
        <v>13.910600000000001</v>
      </c>
      <c r="C260" s="44">
        <v>39808</v>
      </c>
      <c r="D260" t="str">
        <f t="shared" si="40"/>
        <v/>
      </c>
      <c r="E260" t="str">
        <f t="shared" si="41"/>
        <v/>
      </c>
      <c r="F260" t="str">
        <f t="shared" si="42"/>
        <v/>
      </c>
      <c r="G260" t="str">
        <f t="shared" si="43"/>
        <v/>
      </c>
      <c r="H260" t="str">
        <f t="shared" si="44"/>
        <v/>
      </c>
      <c r="I260" t="str">
        <f t="shared" si="45"/>
        <v/>
      </c>
      <c r="J260" t="str">
        <f t="shared" si="46"/>
        <v/>
      </c>
      <c r="K260" t="str">
        <f t="shared" si="47"/>
        <v/>
      </c>
      <c r="L260" t="str">
        <f t="shared" si="48"/>
        <v/>
      </c>
      <c r="M260" t="str">
        <f t="shared" si="49"/>
        <v/>
      </c>
    </row>
    <row r="261" spans="1:13">
      <c r="A261" t="s">
        <v>3500</v>
      </c>
      <c r="B261">
        <v>100.02</v>
      </c>
      <c r="C261" s="44">
        <v>41548</v>
      </c>
      <c r="D261" t="str">
        <f t="shared" si="40"/>
        <v/>
      </c>
      <c r="E261" t="str">
        <f t="shared" si="41"/>
        <v/>
      </c>
      <c r="F261" t="str">
        <f t="shared" si="42"/>
        <v/>
      </c>
      <c r="G261" t="str">
        <f t="shared" si="43"/>
        <v/>
      </c>
      <c r="H261" t="str">
        <f t="shared" si="44"/>
        <v/>
      </c>
      <c r="I261" t="str">
        <f t="shared" si="45"/>
        <v/>
      </c>
      <c r="J261" t="str">
        <f t="shared" si="46"/>
        <v/>
      </c>
      <c r="K261" t="str">
        <f t="shared" si="47"/>
        <v/>
      </c>
      <c r="L261" t="str">
        <f t="shared" si="48"/>
        <v/>
      </c>
      <c r="M261" t="str">
        <f t="shared" si="49"/>
        <v/>
      </c>
    </row>
    <row r="262" spans="1:13">
      <c r="A262" t="s">
        <v>3501</v>
      </c>
      <c r="B262">
        <v>100.02</v>
      </c>
      <c r="C262" s="44">
        <v>41548</v>
      </c>
      <c r="D262" t="str">
        <f t="shared" si="40"/>
        <v/>
      </c>
      <c r="E262" t="str">
        <f t="shared" si="41"/>
        <v/>
      </c>
      <c r="F262" t="str">
        <f t="shared" si="42"/>
        <v/>
      </c>
      <c r="G262" t="str">
        <f t="shared" si="43"/>
        <v/>
      </c>
      <c r="H262" t="str">
        <f t="shared" si="44"/>
        <v/>
      </c>
      <c r="I262" t="str">
        <f t="shared" si="45"/>
        <v/>
      </c>
      <c r="J262" t="str">
        <f t="shared" si="46"/>
        <v/>
      </c>
      <c r="K262" t="str">
        <f t="shared" si="47"/>
        <v/>
      </c>
      <c r="L262" t="str">
        <f t="shared" si="48"/>
        <v/>
      </c>
      <c r="M262" t="str">
        <f t="shared" si="49"/>
        <v/>
      </c>
    </row>
    <row r="263" spans="1:13">
      <c r="A263" t="s">
        <v>3357</v>
      </c>
      <c r="B263">
        <v>163.0009</v>
      </c>
      <c r="C263" s="44">
        <v>41548</v>
      </c>
      <c r="D263" t="str">
        <f t="shared" si="40"/>
        <v/>
      </c>
      <c r="E263" t="str">
        <f t="shared" si="41"/>
        <v/>
      </c>
      <c r="F263" t="str">
        <f t="shared" si="42"/>
        <v/>
      </c>
      <c r="G263" t="str">
        <f t="shared" si="43"/>
        <v/>
      </c>
      <c r="H263" t="str">
        <f t="shared" si="44"/>
        <v/>
      </c>
      <c r="I263" t="str">
        <f t="shared" si="45"/>
        <v/>
      </c>
      <c r="J263" t="str">
        <f t="shared" si="46"/>
        <v/>
      </c>
      <c r="K263" t="str">
        <f t="shared" si="47"/>
        <v/>
      </c>
      <c r="L263" t="str">
        <f t="shared" si="48"/>
        <v/>
      </c>
      <c r="M263" t="str">
        <f t="shared" si="49"/>
        <v/>
      </c>
    </row>
    <row r="264" spans="1:13">
      <c r="A264" t="s">
        <v>3358</v>
      </c>
      <c r="B264">
        <v>163.04159999999999</v>
      </c>
      <c r="C264" s="44">
        <v>41548</v>
      </c>
      <c r="D264" t="str">
        <f t="shared" si="40"/>
        <v/>
      </c>
      <c r="E264" t="str">
        <f t="shared" si="41"/>
        <v/>
      </c>
      <c r="F264" t="str">
        <f t="shared" si="42"/>
        <v/>
      </c>
      <c r="G264" t="str">
        <f t="shared" si="43"/>
        <v/>
      </c>
      <c r="H264" t="str">
        <f t="shared" si="44"/>
        <v/>
      </c>
      <c r="I264" t="str">
        <f t="shared" si="45"/>
        <v/>
      </c>
      <c r="J264" t="str">
        <f t="shared" si="46"/>
        <v/>
      </c>
      <c r="K264" t="str">
        <f t="shared" si="47"/>
        <v/>
      </c>
      <c r="L264" t="str">
        <f t="shared" si="48"/>
        <v/>
      </c>
      <c r="M264" t="str">
        <f t="shared" si="49"/>
        <v/>
      </c>
    </row>
    <row r="265" spans="1:13">
      <c r="A265" t="s">
        <v>3502</v>
      </c>
      <c r="B265">
        <v>100.015</v>
      </c>
      <c r="C265" s="44">
        <v>41548</v>
      </c>
      <c r="D265" t="str">
        <f t="shared" si="40"/>
        <v/>
      </c>
      <c r="E265" t="str">
        <f t="shared" si="41"/>
        <v/>
      </c>
      <c r="F265" t="str">
        <f t="shared" si="42"/>
        <v/>
      </c>
      <c r="G265" t="str">
        <f t="shared" si="43"/>
        <v/>
      </c>
      <c r="H265" t="str">
        <f t="shared" si="44"/>
        <v/>
      </c>
      <c r="I265" t="str">
        <f t="shared" si="45"/>
        <v/>
      </c>
      <c r="J265" t="str">
        <f t="shared" si="46"/>
        <v/>
      </c>
      <c r="K265" t="str">
        <f t="shared" si="47"/>
        <v/>
      </c>
      <c r="L265" t="str">
        <f t="shared" si="48"/>
        <v/>
      </c>
      <c r="M265" t="str">
        <f t="shared" si="49"/>
        <v/>
      </c>
    </row>
    <row r="266" spans="1:13">
      <c r="A266" t="s">
        <v>3359</v>
      </c>
      <c r="B266">
        <v>201.14420000000001</v>
      </c>
      <c r="C266" s="44">
        <v>41548</v>
      </c>
      <c r="D266" t="str">
        <f t="shared" si="40"/>
        <v/>
      </c>
      <c r="E266" t="str">
        <f t="shared" si="41"/>
        <v/>
      </c>
      <c r="F266" t="str">
        <f t="shared" si="42"/>
        <v/>
      </c>
      <c r="G266" t="str">
        <f t="shared" si="43"/>
        <v/>
      </c>
      <c r="H266" t="str">
        <f t="shared" si="44"/>
        <v/>
      </c>
      <c r="I266" t="str">
        <f t="shared" si="45"/>
        <v/>
      </c>
      <c r="J266" t="str">
        <f t="shared" si="46"/>
        <v/>
      </c>
      <c r="K266" t="str">
        <f t="shared" si="47"/>
        <v/>
      </c>
      <c r="L266" t="str">
        <f t="shared" si="48"/>
        <v/>
      </c>
      <c r="M266" t="str">
        <f t="shared" si="49"/>
        <v/>
      </c>
    </row>
    <row r="267" spans="1:13">
      <c r="A267" t="s">
        <v>3503</v>
      </c>
      <c r="B267">
        <v>103.8734</v>
      </c>
      <c r="C267" s="44">
        <v>41548</v>
      </c>
      <c r="D267" t="str">
        <f t="shared" si="40"/>
        <v/>
      </c>
      <c r="E267" t="str">
        <f t="shared" si="41"/>
        <v/>
      </c>
      <c r="F267" t="str">
        <f t="shared" si="42"/>
        <v/>
      </c>
      <c r="G267" t="str">
        <f t="shared" si="43"/>
        <v/>
      </c>
      <c r="H267" t="str">
        <f t="shared" si="44"/>
        <v/>
      </c>
      <c r="I267" t="str">
        <f t="shared" si="45"/>
        <v/>
      </c>
      <c r="J267" t="str">
        <f t="shared" si="46"/>
        <v/>
      </c>
      <c r="K267" t="str">
        <f t="shared" si="47"/>
        <v/>
      </c>
      <c r="L267" t="str">
        <f t="shared" si="48"/>
        <v/>
      </c>
      <c r="M267" t="str">
        <f t="shared" si="49"/>
        <v/>
      </c>
    </row>
    <row r="268" spans="1:13">
      <c r="A268" t="s">
        <v>3504</v>
      </c>
      <c r="B268">
        <v>100.2015</v>
      </c>
      <c r="C268" s="44">
        <v>41548</v>
      </c>
      <c r="D268" t="str">
        <f t="shared" si="40"/>
        <v/>
      </c>
      <c r="E268" t="str">
        <f t="shared" si="41"/>
        <v/>
      </c>
      <c r="F268" t="str">
        <f t="shared" si="42"/>
        <v/>
      </c>
      <c r="G268" t="str">
        <f t="shared" si="43"/>
        <v/>
      </c>
      <c r="H268" t="str">
        <f t="shared" si="44"/>
        <v/>
      </c>
      <c r="I268" t="str">
        <f t="shared" si="45"/>
        <v/>
      </c>
      <c r="J268" t="str">
        <f t="shared" si="46"/>
        <v/>
      </c>
      <c r="K268" t="str">
        <f t="shared" si="47"/>
        <v/>
      </c>
      <c r="L268" t="str">
        <f t="shared" si="48"/>
        <v/>
      </c>
      <c r="M268" t="str">
        <f t="shared" si="49"/>
        <v/>
      </c>
    </row>
    <row r="269" spans="1:13">
      <c r="A269" t="s">
        <v>3505</v>
      </c>
      <c r="B269">
        <v>100.2021</v>
      </c>
      <c r="C269" s="44">
        <v>41548</v>
      </c>
      <c r="D269" t="str">
        <f t="shared" si="40"/>
        <v/>
      </c>
      <c r="E269" t="str">
        <f t="shared" si="41"/>
        <v/>
      </c>
      <c r="F269" t="str">
        <f t="shared" si="42"/>
        <v/>
      </c>
      <c r="G269" t="str">
        <f t="shared" si="43"/>
        <v/>
      </c>
      <c r="H269" t="str">
        <f t="shared" si="44"/>
        <v/>
      </c>
      <c r="I269" t="str">
        <f t="shared" si="45"/>
        <v/>
      </c>
      <c r="J269" t="str">
        <f t="shared" si="46"/>
        <v/>
      </c>
      <c r="K269" t="str">
        <f t="shared" si="47"/>
        <v/>
      </c>
      <c r="L269" t="str">
        <f t="shared" si="48"/>
        <v/>
      </c>
      <c r="M269" t="str">
        <f t="shared" si="49"/>
        <v/>
      </c>
    </row>
    <row r="270" spans="1:13">
      <c r="A270" t="s">
        <v>5575</v>
      </c>
      <c r="B270">
        <v>100.3918</v>
      </c>
      <c r="C270" s="44">
        <v>41548</v>
      </c>
      <c r="D270" t="str">
        <f t="shared" si="40"/>
        <v/>
      </c>
      <c r="E270" t="str">
        <f t="shared" si="41"/>
        <v/>
      </c>
      <c r="F270" t="str">
        <f t="shared" si="42"/>
        <v/>
      </c>
      <c r="G270" t="str">
        <f t="shared" si="43"/>
        <v/>
      </c>
      <c r="H270" t="str">
        <f t="shared" si="44"/>
        <v/>
      </c>
      <c r="I270" t="str">
        <f t="shared" si="45"/>
        <v/>
      </c>
      <c r="J270" t="str">
        <f t="shared" si="46"/>
        <v/>
      </c>
      <c r="K270" t="str">
        <f t="shared" si="47"/>
        <v/>
      </c>
      <c r="L270" t="str">
        <f t="shared" si="48"/>
        <v/>
      </c>
      <c r="M270" t="str">
        <f t="shared" si="49"/>
        <v/>
      </c>
    </row>
    <row r="271" spans="1:13">
      <c r="A271" t="s">
        <v>5576</v>
      </c>
      <c r="B271">
        <v>146.0771</v>
      </c>
      <c r="C271" s="44">
        <v>41548</v>
      </c>
      <c r="D271" t="str">
        <f t="shared" si="40"/>
        <v/>
      </c>
      <c r="E271" t="str">
        <f t="shared" si="41"/>
        <v/>
      </c>
      <c r="F271" t="str">
        <f t="shared" si="42"/>
        <v/>
      </c>
      <c r="G271" t="str">
        <f t="shared" si="43"/>
        <v/>
      </c>
      <c r="H271" t="str">
        <f t="shared" si="44"/>
        <v/>
      </c>
      <c r="I271" t="str">
        <f t="shared" si="45"/>
        <v/>
      </c>
      <c r="J271" t="str">
        <f t="shared" si="46"/>
        <v/>
      </c>
      <c r="K271" t="str">
        <f t="shared" si="47"/>
        <v/>
      </c>
      <c r="L271" t="str">
        <f t="shared" si="48"/>
        <v/>
      </c>
      <c r="M271" t="str">
        <f t="shared" si="49"/>
        <v/>
      </c>
    </row>
    <row r="272" spans="1:13">
      <c r="A272" t="s">
        <v>5577</v>
      </c>
      <c r="B272">
        <v>100.303</v>
      </c>
      <c r="C272" s="44">
        <v>41548</v>
      </c>
      <c r="D272" t="str">
        <f t="shared" si="40"/>
        <v/>
      </c>
      <c r="E272" t="str">
        <f t="shared" si="41"/>
        <v/>
      </c>
      <c r="F272" t="str">
        <f t="shared" si="42"/>
        <v/>
      </c>
      <c r="G272" t="str">
        <f t="shared" si="43"/>
        <v/>
      </c>
      <c r="H272" t="str">
        <f t="shared" si="44"/>
        <v/>
      </c>
      <c r="I272" t="str">
        <f t="shared" si="45"/>
        <v/>
      </c>
      <c r="J272" t="str">
        <f t="shared" si="46"/>
        <v/>
      </c>
      <c r="K272" t="str">
        <f t="shared" si="47"/>
        <v/>
      </c>
      <c r="L272" t="str">
        <f t="shared" si="48"/>
        <v/>
      </c>
      <c r="M272" t="str">
        <f t="shared" si="49"/>
        <v/>
      </c>
    </row>
    <row r="273" spans="1:13">
      <c r="A273" t="s">
        <v>5578</v>
      </c>
      <c r="B273">
        <v>100.3952</v>
      </c>
      <c r="C273" s="44">
        <v>41548</v>
      </c>
      <c r="D273" t="str">
        <f t="shared" si="40"/>
        <v/>
      </c>
      <c r="E273" t="str">
        <f t="shared" si="41"/>
        <v/>
      </c>
      <c r="F273" t="str">
        <f t="shared" si="42"/>
        <v/>
      </c>
      <c r="G273" t="str">
        <f t="shared" si="43"/>
        <v/>
      </c>
      <c r="H273" t="str">
        <f t="shared" si="44"/>
        <v/>
      </c>
      <c r="I273" t="str">
        <f t="shared" si="45"/>
        <v/>
      </c>
      <c r="J273" t="str">
        <f t="shared" si="46"/>
        <v/>
      </c>
      <c r="K273" t="str">
        <f t="shared" si="47"/>
        <v/>
      </c>
      <c r="L273" t="str">
        <f t="shared" si="48"/>
        <v/>
      </c>
      <c r="M273" t="str">
        <f t="shared" si="49"/>
        <v/>
      </c>
    </row>
    <row r="274" spans="1:13">
      <c r="A274" t="s">
        <v>5579</v>
      </c>
      <c r="B274">
        <v>145.93279999999999</v>
      </c>
      <c r="C274" s="44">
        <v>41548</v>
      </c>
      <c r="D274" t="str">
        <f t="shared" si="40"/>
        <v/>
      </c>
      <c r="E274" t="str">
        <f t="shared" si="41"/>
        <v/>
      </c>
      <c r="F274" t="str">
        <f t="shared" si="42"/>
        <v/>
      </c>
      <c r="G274" t="str">
        <f t="shared" si="43"/>
        <v/>
      </c>
      <c r="H274" t="str">
        <f t="shared" si="44"/>
        <v/>
      </c>
      <c r="I274" t="str">
        <f t="shared" si="45"/>
        <v/>
      </c>
      <c r="J274" t="str">
        <f t="shared" si="46"/>
        <v/>
      </c>
      <c r="K274" t="str">
        <f t="shared" si="47"/>
        <v/>
      </c>
      <c r="L274" t="str">
        <f t="shared" si="48"/>
        <v/>
      </c>
      <c r="M274" t="str">
        <f t="shared" si="49"/>
        <v/>
      </c>
    </row>
    <row r="275" spans="1:13">
      <c r="A275" t="s">
        <v>5580</v>
      </c>
      <c r="B275">
        <v>100.298</v>
      </c>
      <c r="C275" s="44">
        <v>41548</v>
      </c>
      <c r="D275" t="str">
        <f t="shared" si="40"/>
        <v/>
      </c>
      <c r="E275" t="str">
        <f t="shared" si="41"/>
        <v/>
      </c>
      <c r="F275" t="str">
        <f t="shared" si="42"/>
        <v/>
      </c>
      <c r="G275" t="str">
        <f t="shared" si="43"/>
        <v/>
      </c>
      <c r="H275" t="str">
        <f t="shared" si="44"/>
        <v/>
      </c>
      <c r="I275" t="str">
        <f t="shared" si="45"/>
        <v/>
      </c>
      <c r="J275" t="str">
        <f t="shared" si="46"/>
        <v/>
      </c>
      <c r="K275" t="str">
        <f t="shared" si="47"/>
        <v/>
      </c>
      <c r="L275" t="str">
        <f t="shared" si="48"/>
        <v/>
      </c>
      <c r="M275" t="str">
        <f t="shared" si="49"/>
        <v/>
      </c>
    </row>
    <row r="276" spans="1:13">
      <c r="A276" t="s">
        <v>5581</v>
      </c>
      <c r="B276">
        <v>211.31129999999999</v>
      </c>
      <c r="C276" s="44">
        <v>41548</v>
      </c>
      <c r="D276" t="str">
        <f t="shared" si="40"/>
        <v/>
      </c>
      <c r="E276" t="str">
        <f t="shared" si="41"/>
        <v/>
      </c>
      <c r="F276" t="str">
        <f t="shared" si="42"/>
        <v/>
      </c>
      <c r="G276" t="str">
        <f t="shared" si="43"/>
        <v/>
      </c>
      <c r="H276" t="str">
        <f t="shared" si="44"/>
        <v/>
      </c>
      <c r="I276" t="str">
        <f t="shared" si="45"/>
        <v/>
      </c>
      <c r="J276" t="str">
        <f t="shared" si="46"/>
        <v/>
      </c>
      <c r="K276" t="str">
        <f t="shared" si="47"/>
        <v/>
      </c>
      <c r="L276" t="str">
        <f t="shared" si="48"/>
        <v/>
      </c>
      <c r="M276" t="str">
        <f t="shared" si="49"/>
        <v/>
      </c>
    </row>
    <row r="277" spans="1:13">
      <c r="A277" t="s">
        <v>5582</v>
      </c>
      <c r="B277">
        <v>100.2932</v>
      </c>
      <c r="C277" s="44">
        <v>41548</v>
      </c>
      <c r="D277" t="str">
        <f t="shared" si="40"/>
        <v/>
      </c>
      <c r="E277" t="str">
        <f t="shared" si="41"/>
        <v/>
      </c>
      <c r="F277" t="str">
        <f t="shared" si="42"/>
        <v/>
      </c>
      <c r="G277" t="str">
        <f t="shared" si="43"/>
        <v/>
      </c>
      <c r="H277" t="str">
        <f t="shared" si="44"/>
        <v/>
      </c>
      <c r="I277" t="str">
        <f t="shared" si="45"/>
        <v/>
      </c>
      <c r="J277" t="str">
        <f t="shared" si="46"/>
        <v/>
      </c>
      <c r="K277" t="str">
        <f t="shared" si="47"/>
        <v/>
      </c>
      <c r="L277" t="str">
        <f t="shared" si="48"/>
        <v/>
      </c>
      <c r="M277" t="str">
        <f t="shared" si="49"/>
        <v/>
      </c>
    </row>
    <row r="278" spans="1:13">
      <c r="A278" t="s">
        <v>3506</v>
      </c>
      <c r="B278">
        <v>10</v>
      </c>
      <c r="C278" s="44">
        <v>40590</v>
      </c>
      <c r="D278" t="str">
        <f t="shared" si="40"/>
        <v/>
      </c>
      <c r="E278" t="str">
        <f t="shared" si="41"/>
        <v/>
      </c>
      <c r="F278" t="str">
        <f t="shared" si="42"/>
        <v/>
      </c>
      <c r="G278" t="str">
        <f t="shared" si="43"/>
        <v/>
      </c>
      <c r="H278" t="str">
        <f t="shared" si="44"/>
        <v/>
      </c>
      <c r="I278" t="str">
        <f t="shared" si="45"/>
        <v/>
      </c>
      <c r="J278" t="str">
        <f t="shared" si="46"/>
        <v/>
      </c>
      <c r="K278" t="str">
        <f t="shared" si="47"/>
        <v/>
      </c>
      <c r="L278" t="str">
        <f t="shared" si="48"/>
        <v/>
      </c>
      <c r="M278" t="str">
        <f t="shared" si="49"/>
        <v/>
      </c>
    </row>
    <row r="279" spans="1:13">
      <c r="A279" t="s">
        <v>3455</v>
      </c>
      <c r="B279">
        <v>14.55</v>
      </c>
      <c r="C279" s="44">
        <v>40837</v>
      </c>
      <c r="D279" t="str">
        <f t="shared" si="40"/>
        <v/>
      </c>
      <c r="E279" t="str">
        <f t="shared" si="41"/>
        <v/>
      </c>
      <c r="F279" t="str">
        <f t="shared" si="42"/>
        <v/>
      </c>
      <c r="G279" t="str">
        <f t="shared" si="43"/>
        <v/>
      </c>
      <c r="H279" t="str">
        <f t="shared" si="44"/>
        <v/>
      </c>
      <c r="I279" t="str">
        <f t="shared" si="45"/>
        <v/>
      </c>
      <c r="J279" t="str">
        <f t="shared" si="46"/>
        <v/>
      </c>
      <c r="K279" t="str">
        <f t="shared" si="47"/>
        <v/>
      </c>
      <c r="L279" t="str">
        <f t="shared" si="48"/>
        <v/>
      </c>
      <c r="M279" t="str">
        <f t="shared" si="49"/>
        <v/>
      </c>
    </row>
    <row r="280" spans="1:13">
      <c r="A280" t="s">
        <v>3400</v>
      </c>
      <c r="B280">
        <v>30.91</v>
      </c>
      <c r="C280" s="44">
        <v>40837</v>
      </c>
      <c r="D280" t="str">
        <f t="shared" si="40"/>
        <v/>
      </c>
      <c r="E280" t="str">
        <f t="shared" si="41"/>
        <v/>
      </c>
      <c r="F280" t="str">
        <f t="shared" si="42"/>
        <v/>
      </c>
      <c r="G280" t="str">
        <f t="shared" si="43"/>
        <v/>
      </c>
      <c r="H280" t="str">
        <f t="shared" si="44"/>
        <v/>
      </c>
      <c r="I280" t="str">
        <f t="shared" si="45"/>
        <v/>
      </c>
      <c r="J280" t="str">
        <f t="shared" si="46"/>
        <v/>
      </c>
      <c r="K280" t="str">
        <f t="shared" si="47"/>
        <v/>
      </c>
      <c r="L280" t="str">
        <f t="shared" si="48"/>
        <v/>
      </c>
      <c r="M280" t="str">
        <f t="shared" si="49"/>
        <v/>
      </c>
    </row>
    <row r="281" spans="1:13">
      <c r="A281" t="s">
        <v>2677</v>
      </c>
      <c r="B281">
        <v>21.86</v>
      </c>
      <c r="C281" s="44">
        <v>41548</v>
      </c>
      <c r="D281" t="str">
        <f t="shared" si="40"/>
        <v/>
      </c>
      <c r="E281" t="str">
        <f t="shared" si="41"/>
        <v/>
      </c>
      <c r="F281" t="str">
        <f t="shared" si="42"/>
        <v/>
      </c>
      <c r="G281" t="str">
        <f t="shared" si="43"/>
        <v/>
      </c>
      <c r="H281" t="str">
        <f t="shared" si="44"/>
        <v/>
      </c>
      <c r="I281" t="str">
        <f t="shared" si="45"/>
        <v/>
      </c>
      <c r="J281" t="str">
        <f t="shared" si="46"/>
        <v/>
      </c>
      <c r="K281" t="str">
        <f t="shared" si="47"/>
        <v/>
      </c>
      <c r="L281" t="str">
        <f t="shared" si="48"/>
        <v/>
      </c>
      <c r="M281" t="str">
        <f t="shared" si="49"/>
        <v/>
      </c>
    </row>
    <row r="282" spans="1:13">
      <c r="A282" t="s">
        <v>3218</v>
      </c>
      <c r="B282">
        <v>98.01</v>
      </c>
      <c r="C282" s="44">
        <v>41548</v>
      </c>
      <c r="D282" t="str">
        <f t="shared" si="40"/>
        <v/>
      </c>
      <c r="E282" t="str">
        <f t="shared" si="41"/>
        <v/>
      </c>
      <c r="F282" t="str">
        <f t="shared" si="42"/>
        <v/>
      </c>
      <c r="G282" t="str">
        <f t="shared" si="43"/>
        <v/>
      </c>
      <c r="H282" t="str">
        <f t="shared" si="44"/>
        <v/>
      </c>
      <c r="I282" t="str">
        <f t="shared" si="45"/>
        <v/>
      </c>
      <c r="J282" t="str">
        <f t="shared" si="46"/>
        <v/>
      </c>
      <c r="K282" t="str">
        <f t="shared" si="47"/>
        <v/>
      </c>
      <c r="L282" t="str">
        <f t="shared" si="48"/>
        <v/>
      </c>
      <c r="M282" t="str">
        <f t="shared" si="49"/>
        <v/>
      </c>
    </row>
    <row r="283" spans="1:13">
      <c r="A283" t="s">
        <v>2678</v>
      </c>
      <c r="B283">
        <v>20.68</v>
      </c>
      <c r="C283" s="44">
        <v>41548</v>
      </c>
      <c r="D283" t="str">
        <f t="shared" si="40"/>
        <v/>
      </c>
      <c r="E283" t="str">
        <f t="shared" si="41"/>
        <v/>
      </c>
      <c r="F283" t="str">
        <f t="shared" si="42"/>
        <v/>
      </c>
      <c r="G283" t="str">
        <f t="shared" si="43"/>
        <v/>
      </c>
      <c r="H283" t="str">
        <f t="shared" si="44"/>
        <v/>
      </c>
      <c r="I283" t="str">
        <f t="shared" si="45"/>
        <v/>
      </c>
      <c r="J283" t="str">
        <f t="shared" si="46"/>
        <v/>
      </c>
      <c r="K283" t="str">
        <f t="shared" si="47"/>
        <v/>
      </c>
      <c r="L283" t="str">
        <f t="shared" si="48"/>
        <v/>
      </c>
      <c r="M283" t="str">
        <f t="shared" si="49"/>
        <v/>
      </c>
    </row>
    <row r="284" spans="1:13">
      <c r="A284" t="s">
        <v>3219</v>
      </c>
      <c r="B284">
        <v>97.45</v>
      </c>
      <c r="C284" s="44">
        <v>41548</v>
      </c>
      <c r="D284" t="str">
        <f t="shared" si="40"/>
        <v/>
      </c>
      <c r="E284" t="str">
        <f t="shared" si="41"/>
        <v/>
      </c>
      <c r="F284" t="str">
        <f t="shared" si="42"/>
        <v/>
      </c>
      <c r="G284" t="str">
        <f t="shared" si="43"/>
        <v/>
      </c>
      <c r="H284" t="str">
        <f t="shared" si="44"/>
        <v/>
      </c>
      <c r="I284" t="str">
        <f t="shared" si="45"/>
        <v/>
      </c>
      <c r="J284" t="str">
        <f t="shared" si="46"/>
        <v/>
      </c>
      <c r="K284" t="str">
        <f t="shared" si="47"/>
        <v/>
      </c>
      <c r="L284" t="str">
        <f t="shared" si="48"/>
        <v/>
      </c>
      <c r="M284" t="str">
        <f t="shared" si="49"/>
        <v/>
      </c>
    </row>
    <row r="285" spans="1:13">
      <c r="A285" t="s">
        <v>2679</v>
      </c>
      <c r="B285">
        <v>12.5</v>
      </c>
      <c r="C285" s="44">
        <v>40585</v>
      </c>
      <c r="D285" t="str">
        <f t="shared" si="40"/>
        <v/>
      </c>
      <c r="E285" t="str">
        <f t="shared" si="41"/>
        <v/>
      </c>
      <c r="F285" t="str">
        <f t="shared" si="42"/>
        <v/>
      </c>
      <c r="G285" t="str">
        <f t="shared" si="43"/>
        <v/>
      </c>
      <c r="H285" t="str">
        <f t="shared" si="44"/>
        <v/>
      </c>
      <c r="I285" t="str">
        <f t="shared" si="45"/>
        <v/>
      </c>
      <c r="J285" t="str">
        <f t="shared" si="46"/>
        <v/>
      </c>
      <c r="K285" t="str">
        <f t="shared" si="47"/>
        <v/>
      </c>
      <c r="L285" t="str">
        <f t="shared" si="48"/>
        <v/>
      </c>
      <c r="M285" t="str">
        <f t="shared" si="49"/>
        <v/>
      </c>
    </row>
    <row r="286" spans="1:13">
      <c r="A286" t="s">
        <v>3220</v>
      </c>
      <c r="B286">
        <v>12.5</v>
      </c>
      <c r="C286" s="44">
        <v>40585</v>
      </c>
      <c r="D286" t="str">
        <f t="shared" si="40"/>
        <v/>
      </c>
      <c r="E286" t="str">
        <f t="shared" si="41"/>
        <v/>
      </c>
      <c r="F286" t="str">
        <f t="shared" si="42"/>
        <v/>
      </c>
      <c r="G286" t="str">
        <f t="shared" si="43"/>
        <v/>
      </c>
      <c r="H286" t="str">
        <f t="shared" si="44"/>
        <v/>
      </c>
      <c r="I286" t="str">
        <f t="shared" si="45"/>
        <v/>
      </c>
      <c r="J286" t="str">
        <f t="shared" si="46"/>
        <v/>
      </c>
      <c r="K286" t="str">
        <f t="shared" si="47"/>
        <v/>
      </c>
      <c r="L286" t="str">
        <f t="shared" si="48"/>
        <v/>
      </c>
      <c r="M286" t="str">
        <f t="shared" si="49"/>
        <v/>
      </c>
    </row>
    <row r="287" spans="1:13">
      <c r="A287" t="s">
        <v>3573</v>
      </c>
      <c r="B287">
        <v>10.724299999999999</v>
      </c>
      <c r="C287" s="44">
        <v>41548</v>
      </c>
      <c r="D287" t="str">
        <f t="shared" si="40"/>
        <v/>
      </c>
      <c r="E287" t="str">
        <f t="shared" si="41"/>
        <v/>
      </c>
      <c r="F287" t="str">
        <f t="shared" si="42"/>
        <v/>
      </c>
      <c r="G287" t="str">
        <f t="shared" si="43"/>
        <v/>
      </c>
      <c r="H287" t="str">
        <f t="shared" si="44"/>
        <v/>
      </c>
      <c r="I287" t="str">
        <f t="shared" si="45"/>
        <v/>
      </c>
      <c r="J287" t="str">
        <f t="shared" si="46"/>
        <v/>
      </c>
      <c r="K287" t="str">
        <f t="shared" si="47"/>
        <v/>
      </c>
      <c r="L287" t="str">
        <f t="shared" si="48"/>
        <v/>
      </c>
      <c r="M287" t="str">
        <f t="shared" si="49"/>
        <v/>
      </c>
    </row>
    <row r="288" spans="1:13">
      <c r="A288" t="s">
        <v>3574</v>
      </c>
      <c r="B288">
        <v>10.8748</v>
      </c>
      <c r="C288" s="44">
        <v>41548</v>
      </c>
      <c r="D288" t="str">
        <f t="shared" si="40"/>
        <v/>
      </c>
      <c r="E288" t="str">
        <f t="shared" si="41"/>
        <v/>
      </c>
      <c r="F288" t="str">
        <f t="shared" si="42"/>
        <v/>
      </c>
      <c r="G288" t="str">
        <f t="shared" si="43"/>
        <v/>
      </c>
      <c r="H288" t="str">
        <f t="shared" si="44"/>
        <v/>
      </c>
      <c r="I288" t="str">
        <f t="shared" si="45"/>
        <v/>
      </c>
      <c r="J288" t="str">
        <f t="shared" si="46"/>
        <v/>
      </c>
      <c r="K288" t="str">
        <f t="shared" si="47"/>
        <v/>
      </c>
      <c r="L288" t="str">
        <f t="shared" si="48"/>
        <v/>
      </c>
      <c r="M288" t="str">
        <f t="shared" si="49"/>
        <v/>
      </c>
    </row>
    <row r="289" spans="1:13">
      <c r="A289" t="s">
        <v>5588</v>
      </c>
      <c r="B289">
        <v>10.010999999999999</v>
      </c>
      <c r="C289" s="44">
        <v>41548</v>
      </c>
      <c r="D289" t="str">
        <f t="shared" si="40"/>
        <v/>
      </c>
      <c r="E289" t="str">
        <f t="shared" si="41"/>
        <v/>
      </c>
      <c r="F289" t="str">
        <f t="shared" si="42"/>
        <v/>
      </c>
      <c r="G289" t="str">
        <f t="shared" si="43"/>
        <v/>
      </c>
      <c r="H289" t="str">
        <f t="shared" si="44"/>
        <v/>
      </c>
      <c r="I289" t="str">
        <f t="shared" si="45"/>
        <v/>
      </c>
      <c r="J289" t="str">
        <f t="shared" si="46"/>
        <v/>
      </c>
      <c r="K289" t="str">
        <f t="shared" si="47"/>
        <v/>
      </c>
      <c r="L289" t="str">
        <f t="shared" si="48"/>
        <v/>
      </c>
      <c r="M289" t="str">
        <f t="shared" si="49"/>
        <v/>
      </c>
    </row>
    <row r="290" spans="1:13">
      <c r="A290" t="s">
        <v>5589</v>
      </c>
      <c r="B290">
        <v>10.01</v>
      </c>
      <c r="C290" s="44">
        <v>41548</v>
      </c>
      <c r="D290" t="str">
        <f t="shared" si="40"/>
        <v/>
      </c>
      <c r="E290" t="str">
        <f t="shared" si="41"/>
        <v/>
      </c>
      <c r="F290" t="str">
        <f t="shared" si="42"/>
        <v/>
      </c>
      <c r="G290" t="str">
        <f t="shared" si="43"/>
        <v/>
      </c>
      <c r="H290" t="str">
        <f t="shared" si="44"/>
        <v/>
      </c>
      <c r="I290" t="str">
        <f t="shared" si="45"/>
        <v/>
      </c>
      <c r="J290" t="str">
        <f t="shared" si="46"/>
        <v/>
      </c>
      <c r="K290" t="str">
        <f t="shared" si="47"/>
        <v/>
      </c>
      <c r="L290" t="str">
        <f t="shared" si="48"/>
        <v/>
      </c>
      <c r="M290" t="str">
        <f t="shared" si="49"/>
        <v/>
      </c>
    </row>
    <row r="291" spans="1:13">
      <c r="A291" t="s">
        <v>3575</v>
      </c>
      <c r="B291">
        <v>10.7789</v>
      </c>
      <c r="C291" s="44">
        <v>41548</v>
      </c>
      <c r="D291" t="str">
        <f t="shared" si="40"/>
        <v/>
      </c>
      <c r="E291" t="str">
        <f t="shared" si="41"/>
        <v/>
      </c>
      <c r="F291" t="str">
        <f t="shared" si="42"/>
        <v/>
      </c>
      <c r="G291" t="str">
        <f t="shared" si="43"/>
        <v/>
      </c>
      <c r="H291" t="str">
        <f t="shared" si="44"/>
        <v/>
      </c>
      <c r="I291" t="str">
        <f t="shared" si="45"/>
        <v/>
      </c>
      <c r="J291" t="str">
        <f t="shared" si="46"/>
        <v/>
      </c>
      <c r="K291" t="str">
        <f t="shared" si="47"/>
        <v/>
      </c>
      <c r="L291" t="str">
        <f t="shared" si="48"/>
        <v/>
      </c>
      <c r="M291" t="str">
        <f t="shared" si="49"/>
        <v/>
      </c>
    </row>
    <row r="292" spans="1:13">
      <c r="A292" t="s">
        <v>4351</v>
      </c>
      <c r="B292">
        <v>27.335999999999999</v>
      </c>
      <c r="C292" s="44">
        <v>41548</v>
      </c>
      <c r="D292" t="str">
        <f t="shared" si="40"/>
        <v/>
      </c>
      <c r="E292" t="str">
        <f t="shared" si="41"/>
        <v/>
      </c>
      <c r="F292" t="str">
        <f t="shared" si="42"/>
        <v/>
      </c>
      <c r="G292" t="str">
        <f t="shared" si="43"/>
        <v/>
      </c>
      <c r="H292" t="str">
        <f t="shared" si="44"/>
        <v/>
      </c>
      <c r="I292" t="str">
        <f t="shared" si="45"/>
        <v/>
      </c>
      <c r="J292" t="str">
        <f t="shared" si="46"/>
        <v/>
      </c>
      <c r="K292" t="str">
        <f t="shared" si="47"/>
        <v/>
      </c>
      <c r="L292" t="str">
        <f t="shared" si="48"/>
        <v/>
      </c>
      <c r="M292" t="str">
        <f t="shared" si="49"/>
        <v/>
      </c>
    </row>
    <row r="293" spans="1:13">
      <c r="A293" t="s">
        <v>5590</v>
      </c>
      <c r="B293">
        <v>10.025600000000001</v>
      </c>
      <c r="C293" s="44">
        <v>41543</v>
      </c>
      <c r="D293" t="str">
        <f t="shared" si="40"/>
        <v/>
      </c>
      <c r="E293" t="str">
        <f t="shared" si="41"/>
        <v/>
      </c>
      <c r="F293" t="str">
        <f t="shared" si="42"/>
        <v/>
      </c>
      <c r="G293" t="str">
        <f t="shared" si="43"/>
        <v/>
      </c>
      <c r="H293" t="str">
        <f t="shared" si="44"/>
        <v/>
      </c>
      <c r="I293" t="str">
        <f t="shared" si="45"/>
        <v/>
      </c>
      <c r="J293" t="str">
        <f t="shared" si="46"/>
        <v/>
      </c>
      <c r="K293" t="str">
        <f t="shared" si="47"/>
        <v/>
      </c>
      <c r="L293" t="str">
        <f t="shared" si="48"/>
        <v/>
      </c>
      <c r="M293" t="str">
        <f t="shared" si="49"/>
        <v/>
      </c>
    </row>
    <row r="294" spans="1:13">
      <c r="A294" t="s">
        <v>5591</v>
      </c>
      <c r="B294">
        <v>10.0206</v>
      </c>
      <c r="C294" s="44">
        <v>41548</v>
      </c>
      <c r="D294" t="str">
        <f t="shared" si="40"/>
        <v/>
      </c>
      <c r="E294" t="str">
        <f t="shared" si="41"/>
        <v/>
      </c>
      <c r="F294" t="str">
        <f t="shared" si="42"/>
        <v/>
      </c>
      <c r="G294" t="str">
        <f t="shared" si="43"/>
        <v/>
      </c>
      <c r="H294" t="str">
        <f t="shared" si="44"/>
        <v/>
      </c>
      <c r="I294" t="str">
        <f t="shared" si="45"/>
        <v/>
      </c>
      <c r="J294" t="str">
        <f t="shared" si="46"/>
        <v/>
      </c>
      <c r="K294" t="str">
        <f t="shared" si="47"/>
        <v/>
      </c>
      <c r="L294" t="str">
        <f t="shared" si="48"/>
        <v/>
      </c>
      <c r="M294" t="str">
        <f t="shared" si="49"/>
        <v/>
      </c>
    </row>
    <row r="295" spans="1:13">
      <c r="A295" t="s">
        <v>3576</v>
      </c>
      <c r="B295">
        <v>10.662699999999999</v>
      </c>
      <c r="C295" s="44">
        <v>41548</v>
      </c>
      <c r="D295" t="str">
        <f t="shared" si="40"/>
        <v/>
      </c>
      <c r="E295" t="str">
        <f t="shared" si="41"/>
        <v/>
      </c>
      <c r="F295" t="str">
        <f t="shared" si="42"/>
        <v/>
      </c>
      <c r="G295" t="str">
        <f t="shared" si="43"/>
        <v/>
      </c>
      <c r="H295" t="str">
        <f t="shared" si="44"/>
        <v/>
      </c>
      <c r="I295" t="str">
        <f t="shared" si="45"/>
        <v/>
      </c>
      <c r="J295" t="str">
        <f t="shared" si="46"/>
        <v/>
      </c>
      <c r="K295" t="str">
        <f t="shared" si="47"/>
        <v/>
      </c>
      <c r="L295" t="str">
        <f t="shared" si="48"/>
        <v/>
      </c>
      <c r="M295" t="str">
        <f t="shared" si="49"/>
        <v/>
      </c>
    </row>
    <row r="296" spans="1:13">
      <c r="A296" t="s">
        <v>1997</v>
      </c>
      <c r="B296">
        <v>10.7447</v>
      </c>
      <c r="C296" s="44">
        <v>41548</v>
      </c>
      <c r="D296" t="str">
        <f t="shared" si="40"/>
        <v/>
      </c>
      <c r="E296" t="str">
        <f t="shared" si="41"/>
        <v/>
      </c>
      <c r="F296" t="str">
        <f t="shared" si="42"/>
        <v/>
      </c>
      <c r="G296" t="str">
        <f t="shared" si="43"/>
        <v/>
      </c>
      <c r="H296" t="str">
        <f t="shared" si="44"/>
        <v/>
      </c>
      <c r="I296" t="str">
        <f t="shared" si="45"/>
        <v/>
      </c>
      <c r="J296" t="str">
        <f t="shared" si="46"/>
        <v/>
      </c>
      <c r="K296" t="str">
        <f t="shared" si="47"/>
        <v/>
      </c>
      <c r="L296" t="str">
        <f t="shared" si="48"/>
        <v/>
      </c>
      <c r="M296" t="str">
        <f t="shared" si="49"/>
        <v/>
      </c>
    </row>
    <row r="297" spans="1:13">
      <c r="A297" t="s">
        <v>4687</v>
      </c>
      <c r="B297">
        <v>30.492599999999999</v>
      </c>
      <c r="C297" s="44">
        <v>41548</v>
      </c>
      <c r="D297" t="str">
        <f t="shared" si="40"/>
        <v/>
      </c>
      <c r="E297" t="str">
        <f t="shared" si="41"/>
        <v/>
      </c>
      <c r="F297" t="str">
        <f t="shared" si="42"/>
        <v/>
      </c>
      <c r="G297" t="str">
        <f t="shared" si="43"/>
        <v/>
      </c>
      <c r="H297" t="str">
        <f t="shared" si="44"/>
        <v/>
      </c>
      <c r="I297" t="str">
        <f t="shared" si="45"/>
        <v/>
      </c>
      <c r="J297" t="str">
        <f t="shared" si="46"/>
        <v/>
      </c>
      <c r="K297" t="str">
        <f t="shared" si="47"/>
        <v/>
      </c>
      <c r="L297" t="str">
        <f t="shared" si="48"/>
        <v/>
      </c>
      <c r="M297" t="str">
        <f t="shared" si="49"/>
        <v/>
      </c>
    </row>
    <row r="298" spans="1:13">
      <c r="A298" t="s">
        <v>4352</v>
      </c>
      <c r="B298">
        <v>30.450299999999999</v>
      </c>
      <c r="C298" s="44">
        <v>41548</v>
      </c>
      <c r="D298" t="str">
        <f t="shared" si="40"/>
        <v/>
      </c>
      <c r="E298" t="str">
        <f t="shared" si="41"/>
        <v/>
      </c>
      <c r="F298" t="str">
        <f t="shared" si="42"/>
        <v/>
      </c>
      <c r="G298" t="str">
        <f t="shared" si="43"/>
        <v/>
      </c>
      <c r="H298" t="str">
        <f t="shared" si="44"/>
        <v/>
      </c>
      <c r="I298" t="str">
        <f t="shared" si="45"/>
        <v/>
      </c>
      <c r="J298" t="str">
        <f t="shared" si="46"/>
        <v/>
      </c>
      <c r="K298" t="str">
        <f t="shared" si="47"/>
        <v/>
      </c>
      <c r="L298" t="str">
        <f t="shared" si="48"/>
        <v/>
      </c>
      <c r="M298" t="str">
        <f t="shared" si="49"/>
        <v/>
      </c>
    </row>
    <row r="299" spans="1:13">
      <c r="A299" t="s">
        <v>3577</v>
      </c>
      <c r="B299">
        <v>11.8538</v>
      </c>
      <c r="C299" s="44">
        <v>41548</v>
      </c>
      <c r="D299" t="str">
        <f t="shared" si="40"/>
        <v/>
      </c>
      <c r="E299" t="str">
        <f t="shared" si="41"/>
        <v/>
      </c>
      <c r="F299" t="str">
        <f t="shared" si="42"/>
        <v/>
      </c>
      <c r="G299" t="str">
        <f t="shared" si="43"/>
        <v/>
      </c>
      <c r="H299" t="str">
        <f t="shared" si="44"/>
        <v/>
      </c>
      <c r="I299" t="str">
        <f t="shared" si="45"/>
        <v/>
      </c>
      <c r="J299" t="str">
        <f t="shared" si="46"/>
        <v/>
      </c>
      <c r="K299" t="str">
        <f t="shared" si="47"/>
        <v/>
      </c>
      <c r="L299" t="str">
        <f t="shared" si="48"/>
        <v/>
      </c>
      <c r="M299" t="str">
        <f t="shared" si="49"/>
        <v/>
      </c>
    </row>
    <row r="300" spans="1:13">
      <c r="A300" t="s">
        <v>3578</v>
      </c>
      <c r="B300">
        <v>11.8916</v>
      </c>
      <c r="C300" s="44">
        <v>41548</v>
      </c>
      <c r="D300" t="str">
        <f t="shared" si="40"/>
        <v/>
      </c>
      <c r="E300" t="str">
        <f t="shared" si="41"/>
        <v/>
      </c>
      <c r="F300" t="str">
        <f t="shared" si="42"/>
        <v/>
      </c>
      <c r="G300" t="str">
        <f t="shared" si="43"/>
        <v/>
      </c>
      <c r="H300" t="str">
        <f t="shared" si="44"/>
        <v/>
      </c>
      <c r="I300" t="str">
        <f t="shared" si="45"/>
        <v/>
      </c>
      <c r="J300" t="str">
        <f t="shared" si="46"/>
        <v/>
      </c>
      <c r="K300" t="str">
        <f t="shared" si="47"/>
        <v/>
      </c>
      <c r="L300" t="str">
        <f t="shared" si="48"/>
        <v/>
      </c>
      <c r="M300" t="str">
        <f t="shared" si="49"/>
        <v/>
      </c>
    </row>
    <row r="301" spans="1:13">
      <c r="A301" t="s">
        <v>4353</v>
      </c>
      <c r="B301">
        <v>36.228900000000003</v>
      </c>
      <c r="C301" s="44">
        <v>41548</v>
      </c>
      <c r="D301" t="str">
        <f t="shared" si="40"/>
        <v/>
      </c>
      <c r="E301" t="str">
        <f t="shared" si="41"/>
        <v/>
      </c>
      <c r="F301" t="str">
        <f t="shared" si="42"/>
        <v/>
      </c>
      <c r="G301" t="str">
        <f t="shared" si="43"/>
        <v/>
      </c>
      <c r="H301" t="str">
        <f t="shared" si="44"/>
        <v/>
      </c>
      <c r="I301" t="str">
        <f t="shared" si="45"/>
        <v/>
      </c>
      <c r="J301" t="str">
        <f t="shared" si="46"/>
        <v/>
      </c>
      <c r="K301" t="str">
        <f t="shared" si="47"/>
        <v/>
      </c>
      <c r="L301" t="str">
        <f t="shared" si="48"/>
        <v/>
      </c>
      <c r="M301" t="str">
        <f t="shared" si="49"/>
        <v/>
      </c>
    </row>
    <row r="302" spans="1:13">
      <c r="A302" t="s">
        <v>3579</v>
      </c>
      <c r="B302">
        <v>10.743600000000001</v>
      </c>
      <c r="C302" s="44">
        <v>41548</v>
      </c>
      <c r="D302" t="str">
        <f t="shared" si="40"/>
        <v/>
      </c>
      <c r="E302" t="str">
        <f t="shared" si="41"/>
        <v/>
      </c>
      <c r="F302" t="str">
        <f t="shared" si="42"/>
        <v/>
      </c>
      <c r="G302" t="str">
        <f t="shared" si="43"/>
        <v/>
      </c>
      <c r="H302" t="str">
        <f t="shared" si="44"/>
        <v/>
      </c>
      <c r="I302" t="str">
        <f t="shared" si="45"/>
        <v/>
      </c>
      <c r="J302" t="str">
        <f t="shared" si="46"/>
        <v/>
      </c>
      <c r="K302" t="str">
        <f t="shared" si="47"/>
        <v/>
      </c>
      <c r="L302" t="str">
        <f t="shared" si="48"/>
        <v/>
      </c>
      <c r="M302" t="str">
        <f t="shared" si="49"/>
        <v/>
      </c>
    </row>
    <row r="303" spans="1:13">
      <c r="A303" t="s">
        <v>4354</v>
      </c>
      <c r="B303">
        <v>27.289200000000001</v>
      </c>
      <c r="C303" s="44">
        <v>41548</v>
      </c>
      <c r="D303" t="str">
        <f t="shared" si="40"/>
        <v/>
      </c>
      <c r="E303" t="str">
        <f t="shared" si="41"/>
        <v/>
      </c>
      <c r="F303" t="str">
        <f t="shared" si="42"/>
        <v/>
      </c>
      <c r="G303" t="str">
        <f t="shared" si="43"/>
        <v/>
      </c>
      <c r="H303" t="str">
        <f t="shared" si="44"/>
        <v/>
      </c>
      <c r="I303" t="str">
        <f t="shared" si="45"/>
        <v/>
      </c>
      <c r="J303" t="str">
        <f t="shared" si="46"/>
        <v/>
      </c>
      <c r="K303" t="str">
        <f t="shared" si="47"/>
        <v/>
      </c>
      <c r="L303" t="str">
        <f t="shared" si="48"/>
        <v/>
      </c>
      <c r="M303" t="str">
        <f t="shared" si="49"/>
        <v/>
      </c>
    </row>
    <row r="304" spans="1:13">
      <c r="A304" t="s">
        <v>1998</v>
      </c>
      <c r="B304">
        <v>10</v>
      </c>
      <c r="C304" s="44">
        <v>41327</v>
      </c>
      <c r="D304" t="str">
        <f t="shared" si="40"/>
        <v/>
      </c>
      <c r="E304" t="str">
        <f t="shared" si="41"/>
        <v/>
      </c>
      <c r="F304" t="str">
        <f t="shared" si="42"/>
        <v/>
      </c>
      <c r="G304" t="str">
        <f t="shared" si="43"/>
        <v/>
      </c>
      <c r="H304" t="str">
        <f t="shared" si="44"/>
        <v/>
      </c>
      <c r="I304" t="str">
        <f t="shared" si="45"/>
        <v/>
      </c>
      <c r="J304" t="str">
        <f t="shared" si="46"/>
        <v/>
      </c>
      <c r="K304" t="str">
        <f t="shared" si="47"/>
        <v/>
      </c>
      <c r="L304" t="str">
        <f t="shared" si="48"/>
        <v/>
      </c>
      <c r="M304" t="str">
        <f t="shared" si="49"/>
        <v/>
      </c>
    </row>
    <row r="305" spans="1:13">
      <c r="A305" t="s">
        <v>3580</v>
      </c>
      <c r="B305">
        <v>23.755199999999999</v>
      </c>
      <c r="C305" s="44">
        <v>40585</v>
      </c>
      <c r="D305" t="str">
        <f t="shared" si="40"/>
        <v/>
      </c>
      <c r="E305" t="str">
        <f t="shared" si="41"/>
        <v/>
      </c>
      <c r="F305" t="str">
        <f t="shared" si="42"/>
        <v/>
      </c>
      <c r="G305" t="str">
        <f t="shared" si="43"/>
        <v/>
      </c>
      <c r="H305" t="str">
        <f t="shared" si="44"/>
        <v/>
      </c>
      <c r="I305" t="str">
        <f t="shared" si="45"/>
        <v/>
      </c>
      <c r="J305" t="str">
        <f t="shared" si="46"/>
        <v/>
      </c>
      <c r="K305" t="str">
        <f t="shared" si="47"/>
        <v/>
      </c>
      <c r="L305" t="str">
        <f t="shared" si="48"/>
        <v/>
      </c>
      <c r="M305" t="str">
        <f t="shared" si="49"/>
        <v/>
      </c>
    </row>
    <row r="306" spans="1:13">
      <c r="A306" t="s">
        <v>4355</v>
      </c>
      <c r="B306">
        <v>36.1586</v>
      </c>
      <c r="C306" s="44">
        <v>41548</v>
      </c>
      <c r="D306" t="str">
        <f t="shared" si="40"/>
        <v/>
      </c>
      <c r="E306" t="str">
        <f t="shared" si="41"/>
        <v/>
      </c>
      <c r="F306" t="str">
        <f t="shared" si="42"/>
        <v/>
      </c>
      <c r="G306" t="str">
        <f t="shared" si="43"/>
        <v/>
      </c>
      <c r="H306" t="str">
        <f t="shared" si="44"/>
        <v/>
      </c>
      <c r="I306" t="str">
        <f t="shared" si="45"/>
        <v/>
      </c>
      <c r="J306" t="str">
        <f t="shared" si="46"/>
        <v/>
      </c>
      <c r="K306" t="str">
        <f t="shared" si="47"/>
        <v/>
      </c>
      <c r="L306" t="str">
        <f t="shared" si="48"/>
        <v/>
      </c>
      <c r="M306" t="str">
        <f t="shared" si="49"/>
        <v/>
      </c>
    </row>
    <row r="307" spans="1:13">
      <c r="A307" t="s">
        <v>1999</v>
      </c>
      <c r="B307">
        <v>2944.4783000000002</v>
      </c>
      <c r="C307" s="44">
        <v>41548</v>
      </c>
      <c r="D307" t="str">
        <f t="shared" si="40"/>
        <v/>
      </c>
      <c r="E307" t="str">
        <f t="shared" si="41"/>
        <v/>
      </c>
      <c r="F307" t="str">
        <f t="shared" si="42"/>
        <v/>
      </c>
      <c r="G307" t="str">
        <f t="shared" si="43"/>
        <v/>
      </c>
      <c r="H307" t="str">
        <f t="shared" si="44"/>
        <v/>
      </c>
      <c r="I307" t="str">
        <f t="shared" si="45"/>
        <v/>
      </c>
      <c r="J307" t="str">
        <f t="shared" si="46"/>
        <v/>
      </c>
      <c r="K307" t="str">
        <f t="shared" si="47"/>
        <v/>
      </c>
      <c r="L307" t="str">
        <f t="shared" si="48"/>
        <v/>
      </c>
      <c r="M307" t="str">
        <f t="shared" si="49"/>
        <v/>
      </c>
    </row>
    <row r="308" spans="1:13">
      <c r="A308" t="s">
        <v>3554</v>
      </c>
      <c r="B308">
        <v>10.337300000000001</v>
      </c>
      <c r="C308" s="44">
        <v>41548</v>
      </c>
      <c r="D308" t="str">
        <f t="shared" si="40"/>
        <v/>
      </c>
      <c r="E308" t="str">
        <f t="shared" si="41"/>
        <v/>
      </c>
      <c r="F308" t="str">
        <f t="shared" si="42"/>
        <v/>
      </c>
      <c r="G308" t="str">
        <f t="shared" si="43"/>
        <v/>
      </c>
      <c r="H308" t="str">
        <f t="shared" si="44"/>
        <v/>
      </c>
      <c r="I308" t="str">
        <f t="shared" si="45"/>
        <v/>
      </c>
      <c r="J308" t="str">
        <f t="shared" si="46"/>
        <v/>
      </c>
      <c r="K308" t="str">
        <f t="shared" si="47"/>
        <v/>
      </c>
      <c r="L308" t="str">
        <f t="shared" si="48"/>
        <v/>
      </c>
      <c r="M308" t="str">
        <f t="shared" si="49"/>
        <v/>
      </c>
    </row>
    <row r="309" spans="1:13">
      <c r="A309" t="s">
        <v>3387</v>
      </c>
      <c r="B309">
        <v>10.343999999999999</v>
      </c>
      <c r="C309" s="44">
        <v>41548</v>
      </c>
      <c r="D309" t="str">
        <f t="shared" si="40"/>
        <v/>
      </c>
      <c r="E309" t="str">
        <f t="shared" si="41"/>
        <v/>
      </c>
      <c r="F309" t="str">
        <f t="shared" si="42"/>
        <v/>
      </c>
      <c r="G309" t="str">
        <f t="shared" si="43"/>
        <v/>
      </c>
      <c r="H309" t="str">
        <f t="shared" si="44"/>
        <v/>
      </c>
      <c r="I309" t="str">
        <f t="shared" si="45"/>
        <v/>
      </c>
      <c r="J309" t="str">
        <f t="shared" si="46"/>
        <v/>
      </c>
      <c r="K309" t="str">
        <f t="shared" si="47"/>
        <v/>
      </c>
      <c r="L309" t="str">
        <f t="shared" si="48"/>
        <v/>
      </c>
      <c r="M309" t="str">
        <f t="shared" si="49"/>
        <v/>
      </c>
    </row>
    <row r="310" spans="1:13">
      <c r="A310" t="s">
        <v>3555</v>
      </c>
      <c r="B310">
        <v>10.3302</v>
      </c>
      <c r="C310" s="44">
        <v>41548</v>
      </c>
      <c r="D310" t="str">
        <f t="shared" si="40"/>
        <v/>
      </c>
      <c r="E310" t="str">
        <f t="shared" si="41"/>
        <v/>
      </c>
      <c r="F310" t="str">
        <f t="shared" si="42"/>
        <v/>
      </c>
      <c r="G310" t="str">
        <f t="shared" si="43"/>
        <v/>
      </c>
      <c r="H310" t="str">
        <f t="shared" si="44"/>
        <v/>
      </c>
      <c r="I310" t="str">
        <f t="shared" si="45"/>
        <v/>
      </c>
      <c r="J310" t="str">
        <f t="shared" si="46"/>
        <v/>
      </c>
      <c r="K310" t="str">
        <f t="shared" si="47"/>
        <v/>
      </c>
      <c r="L310" t="str">
        <f t="shared" si="48"/>
        <v/>
      </c>
      <c r="M310" t="str">
        <f t="shared" si="49"/>
        <v/>
      </c>
    </row>
    <row r="311" spans="1:13">
      <c r="A311" t="s">
        <v>3388</v>
      </c>
      <c r="B311">
        <v>10.3306</v>
      </c>
      <c r="C311" s="44">
        <v>41548</v>
      </c>
      <c r="D311" t="str">
        <f t="shared" si="40"/>
        <v/>
      </c>
      <c r="E311" t="str">
        <f t="shared" si="41"/>
        <v/>
      </c>
      <c r="F311" t="str">
        <f t="shared" si="42"/>
        <v/>
      </c>
      <c r="G311" t="str">
        <f t="shared" si="43"/>
        <v/>
      </c>
      <c r="H311" t="str">
        <f t="shared" si="44"/>
        <v/>
      </c>
      <c r="I311" t="str">
        <f t="shared" si="45"/>
        <v/>
      </c>
      <c r="J311" t="str">
        <f t="shared" si="46"/>
        <v/>
      </c>
      <c r="K311" t="str">
        <f t="shared" si="47"/>
        <v/>
      </c>
      <c r="L311" t="str">
        <f t="shared" si="48"/>
        <v/>
      </c>
      <c r="M311" t="str">
        <f t="shared" si="49"/>
        <v/>
      </c>
    </row>
    <row r="312" spans="1:13">
      <c r="A312" t="s">
        <v>3581</v>
      </c>
      <c r="B312">
        <v>10.5807</v>
      </c>
      <c r="C312" s="44">
        <v>41548</v>
      </c>
      <c r="D312" t="str">
        <f t="shared" si="40"/>
        <v/>
      </c>
      <c r="E312" t="str">
        <f t="shared" si="41"/>
        <v/>
      </c>
      <c r="F312" t="str">
        <f t="shared" si="42"/>
        <v/>
      </c>
      <c r="G312" t="str">
        <f t="shared" si="43"/>
        <v/>
      </c>
      <c r="H312" t="str">
        <f t="shared" si="44"/>
        <v/>
      </c>
      <c r="I312" t="str">
        <f t="shared" si="45"/>
        <v/>
      </c>
      <c r="J312" t="str">
        <f t="shared" si="46"/>
        <v/>
      </c>
      <c r="K312" t="str">
        <f t="shared" si="47"/>
        <v/>
      </c>
      <c r="L312" t="str">
        <f t="shared" si="48"/>
        <v/>
      </c>
      <c r="M312" t="str">
        <f t="shared" si="49"/>
        <v/>
      </c>
    </row>
    <row r="313" spans="1:13">
      <c r="A313" t="s">
        <v>4356</v>
      </c>
      <c r="B313">
        <v>33.939300000000003</v>
      </c>
      <c r="C313" s="44">
        <v>41548</v>
      </c>
      <c r="D313" t="str">
        <f t="shared" si="40"/>
        <v/>
      </c>
      <c r="E313" t="str">
        <f t="shared" si="41"/>
        <v/>
      </c>
      <c r="F313" t="str">
        <f t="shared" si="42"/>
        <v/>
      </c>
      <c r="G313" t="str">
        <f t="shared" si="43"/>
        <v/>
      </c>
      <c r="H313" t="str">
        <f t="shared" si="44"/>
        <v/>
      </c>
      <c r="I313" t="str">
        <f t="shared" si="45"/>
        <v/>
      </c>
      <c r="J313" t="str">
        <f t="shared" si="46"/>
        <v/>
      </c>
      <c r="K313" t="str">
        <f t="shared" si="47"/>
        <v/>
      </c>
      <c r="L313" t="str">
        <f t="shared" si="48"/>
        <v/>
      </c>
      <c r="M313" t="str">
        <f t="shared" si="49"/>
        <v/>
      </c>
    </row>
    <row r="314" spans="1:13">
      <c r="A314" t="s">
        <v>3583</v>
      </c>
      <c r="B314">
        <v>10</v>
      </c>
      <c r="C314" s="44">
        <v>40123</v>
      </c>
      <c r="D314" t="str">
        <f t="shared" si="40"/>
        <v/>
      </c>
      <c r="E314" t="str">
        <f t="shared" si="41"/>
        <v/>
      </c>
      <c r="F314" t="str">
        <f t="shared" si="42"/>
        <v/>
      </c>
      <c r="G314" t="str">
        <f t="shared" si="43"/>
        <v/>
      </c>
      <c r="H314" t="str">
        <f t="shared" si="44"/>
        <v/>
      </c>
      <c r="I314" t="str">
        <f t="shared" si="45"/>
        <v/>
      </c>
      <c r="J314" t="str">
        <f t="shared" si="46"/>
        <v/>
      </c>
      <c r="K314" t="str">
        <f t="shared" si="47"/>
        <v/>
      </c>
      <c r="L314" t="str">
        <f t="shared" si="48"/>
        <v/>
      </c>
      <c r="M314" t="str">
        <f t="shared" si="49"/>
        <v/>
      </c>
    </row>
    <row r="315" spans="1:13">
      <c r="A315" t="s">
        <v>3584</v>
      </c>
      <c r="B315">
        <v>10</v>
      </c>
      <c r="C315" s="44">
        <v>41234</v>
      </c>
      <c r="D315" t="str">
        <f t="shared" si="40"/>
        <v/>
      </c>
      <c r="E315" t="str">
        <f t="shared" si="41"/>
        <v/>
      </c>
      <c r="F315" t="str">
        <f t="shared" si="42"/>
        <v/>
      </c>
      <c r="G315" t="str">
        <f t="shared" si="43"/>
        <v/>
      </c>
      <c r="H315" t="str">
        <f t="shared" si="44"/>
        <v/>
      </c>
      <c r="I315" t="str">
        <f t="shared" si="45"/>
        <v/>
      </c>
      <c r="J315" t="str">
        <f t="shared" si="46"/>
        <v/>
      </c>
      <c r="K315" t="str">
        <f t="shared" si="47"/>
        <v/>
      </c>
      <c r="L315" t="str">
        <f t="shared" si="48"/>
        <v/>
      </c>
      <c r="M315" t="str">
        <f t="shared" si="49"/>
        <v/>
      </c>
    </row>
    <row r="316" spans="1:13">
      <c r="A316" t="s">
        <v>3585</v>
      </c>
      <c r="B316">
        <v>10</v>
      </c>
      <c r="C316" s="44">
        <v>40043</v>
      </c>
      <c r="D316" t="str">
        <f t="shared" si="40"/>
        <v/>
      </c>
      <c r="E316" t="str">
        <f t="shared" si="41"/>
        <v/>
      </c>
      <c r="F316" t="str">
        <f t="shared" si="42"/>
        <v/>
      </c>
      <c r="G316" t="str">
        <f t="shared" si="43"/>
        <v/>
      </c>
      <c r="H316" t="str">
        <f t="shared" si="44"/>
        <v/>
      </c>
      <c r="I316" t="str">
        <f t="shared" si="45"/>
        <v/>
      </c>
      <c r="J316" t="str">
        <f t="shared" si="46"/>
        <v/>
      </c>
      <c r="K316" t="str">
        <f t="shared" si="47"/>
        <v/>
      </c>
      <c r="L316" t="str">
        <f t="shared" si="48"/>
        <v/>
      </c>
      <c r="M316" t="str">
        <f t="shared" si="49"/>
        <v/>
      </c>
    </row>
    <row r="317" spans="1:13">
      <c r="A317" t="s">
        <v>3586</v>
      </c>
      <c r="B317">
        <v>10.201700000000001</v>
      </c>
      <c r="C317" s="44">
        <v>40585</v>
      </c>
      <c r="D317" t="str">
        <f t="shared" si="40"/>
        <v/>
      </c>
      <c r="E317" t="str">
        <f t="shared" si="41"/>
        <v/>
      </c>
      <c r="F317" t="str">
        <f t="shared" si="42"/>
        <v/>
      </c>
      <c r="G317" t="str">
        <f t="shared" si="43"/>
        <v/>
      </c>
      <c r="H317" t="str">
        <f t="shared" si="44"/>
        <v/>
      </c>
      <c r="I317" t="str">
        <f t="shared" si="45"/>
        <v/>
      </c>
      <c r="J317" t="str">
        <f t="shared" si="46"/>
        <v/>
      </c>
      <c r="K317" t="str">
        <f t="shared" si="47"/>
        <v/>
      </c>
      <c r="L317" t="str">
        <f t="shared" si="48"/>
        <v/>
      </c>
      <c r="M317" t="str">
        <f t="shared" si="49"/>
        <v/>
      </c>
    </row>
    <row r="318" spans="1:13">
      <c r="A318" t="s">
        <v>3587</v>
      </c>
      <c r="B318">
        <v>10.0107</v>
      </c>
      <c r="C318" s="44">
        <v>40585</v>
      </c>
      <c r="D318" t="str">
        <f t="shared" si="40"/>
        <v/>
      </c>
      <c r="E318" t="str">
        <f t="shared" si="41"/>
        <v/>
      </c>
      <c r="F318" t="str">
        <f t="shared" si="42"/>
        <v/>
      </c>
      <c r="G318" t="str">
        <f t="shared" si="43"/>
        <v/>
      </c>
      <c r="H318" t="str">
        <f t="shared" si="44"/>
        <v/>
      </c>
      <c r="I318" t="str">
        <f t="shared" si="45"/>
        <v/>
      </c>
      <c r="J318" t="str">
        <f t="shared" si="46"/>
        <v/>
      </c>
      <c r="K318" t="str">
        <f t="shared" si="47"/>
        <v/>
      </c>
      <c r="L318" t="str">
        <f t="shared" si="48"/>
        <v/>
      </c>
      <c r="M318" t="str">
        <f t="shared" si="49"/>
        <v/>
      </c>
    </row>
    <row r="319" spans="1:13">
      <c r="A319" t="s">
        <v>4358</v>
      </c>
      <c r="B319">
        <v>10.3734</v>
      </c>
      <c r="C319" s="44">
        <v>41548</v>
      </c>
      <c r="D319" t="str">
        <f t="shared" si="40"/>
        <v/>
      </c>
      <c r="E319" t="str">
        <f t="shared" si="41"/>
        <v/>
      </c>
      <c r="F319" t="str">
        <f t="shared" si="42"/>
        <v/>
      </c>
      <c r="G319" t="str">
        <f t="shared" si="43"/>
        <v/>
      </c>
      <c r="H319" t="str">
        <f t="shared" si="44"/>
        <v/>
      </c>
      <c r="I319" t="str">
        <f t="shared" si="45"/>
        <v/>
      </c>
      <c r="J319" t="str">
        <f t="shared" si="46"/>
        <v/>
      </c>
      <c r="K319" t="str">
        <f t="shared" si="47"/>
        <v/>
      </c>
      <c r="L319" t="str">
        <f t="shared" si="48"/>
        <v/>
      </c>
      <c r="M319" t="str">
        <f t="shared" si="49"/>
        <v/>
      </c>
    </row>
    <row r="320" spans="1:13">
      <c r="A320" t="s">
        <v>3048</v>
      </c>
      <c r="B320">
        <v>11.753500000000001</v>
      </c>
      <c r="C320" s="44">
        <v>40585</v>
      </c>
      <c r="D320" t="str">
        <f t="shared" si="40"/>
        <v/>
      </c>
      <c r="E320" t="str">
        <f t="shared" si="41"/>
        <v/>
      </c>
      <c r="F320" t="str">
        <f t="shared" si="42"/>
        <v/>
      </c>
      <c r="G320" t="str">
        <f t="shared" si="43"/>
        <v/>
      </c>
      <c r="H320" t="str">
        <f t="shared" si="44"/>
        <v/>
      </c>
      <c r="I320" t="str">
        <f t="shared" si="45"/>
        <v/>
      </c>
      <c r="J320" t="str">
        <f t="shared" si="46"/>
        <v/>
      </c>
      <c r="K320" t="str">
        <f t="shared" si="47"/>
        <v/>
      </c>
      <c r="L320" t="str">
        <f t="shared" si="48"/>
        <v/>
      </c>
      <c r="M320" t="str">
        <f t="shared" si="49"/>
        <v/>
      </c>
    </row>
    <row r="321" spans="1:13">
      <c r="A321" t="s">
        <v>2000</v>
      </c>
      <c r="B321">
        <v>10.6457</v>
      </c>
      <c r="C321" s="44">
        <v>40585</v>
      </c>
      <c r="D321" t="str">
        <f t="shared" si="40"/>
        <v/>
      </c>
      <c r="E321" t="str">
        <f t="shared" si="41"/>
        <v/>
      </c>
      <c r="F321" t="str">
        <f t="shared" si="42"/>
        <v/>
      </c>
      <c r="G321" t="str">
        <f t="shared" si="43"/>
        <v/>
      </c>
      <c r="H321" t="str">
        <f t="shared" si="44"/>
        <v/>
      </c>
      <c r="I321" t="str">
        <f t="shared" si="45"/>
        <v/>
      </c>
      <c r="J321" t="str">
        <f t="shared" si="46"/>
        <v/>
      </c>
      <c r="K321" t="str">
        <f t="shared" si="47"/>
        <v/>
      </c>
      <c r="L321" t="str">
        <f t="shared" si="48"/>
        <v/>
      </c>
      <c r="M321" t="str">
        <f t="shared" si="49"/>
        <v/>
      </c>
    </row>
    <row r="322" spans="1:13">
      <c r="A322" t="s">
        <v>4688</v>
      </c>
      <c r="B322">
        <v>35.2986</v>
      </c>
      <c r="C322" s="44">
        <v>40585</v>
      </c>
      <c r="D322" t="str">
        <f t="shared" si="40"/>
        <v/>
      </c>
      <c r="E322" t="str">
        <f t="shared" si="41"/>
        <v/>
      </c>
      <c r="F322" t="str">
        <f t="shared" si="42"/>
        <v/>
      </c>
      <c r="G322" t="str">
        <f t="shared" si="43"/>
        <v/>
      </c>
      <c r="H322" t="str">
        <f t="shared" si="44"/>
        <v/>
      </c>
      <c r="I322" t="str">
        <f t="shared" si="45"/>
        <v/>
      </c>
      <c r="J322" t="str">
        <f t="shared" si="46"/>
        <v/>
      </c>
      <c r="K322" t="str">
        <f t="shared" si="47"/>
        <v/>
      </c>
      <c r="L322" t="str">
        <f t="shared" si="48"/>
        <v/>
      </c>
      <c r="M322" t="str">
        <f t="shared" si="49"/>
        <v/>
      </c>
    </row>
    <row r="323" spans="1:13">
      <c r="A323" t="s">
        <v>2001</v>
      </c>
      <c r="B323">
        <v>15.5708</v>
      </c>
      <c r="C323" s="44">
        <v>40585</v>
      </c>
      <c r="D323" t="str">
        <f t="shared" ref="D323:D386" si="50">IF(A323=mfund1,B323,"")</f>
        <v/>
      </c>
      <c r="E323" t="str">
        <f t="shared" ref="E323:E386" si="51">IF(A323=mfund2,B323,"")</f>
        <v/>
      </c>
      <c r="F323" t="str">
        <f t="shared" ref="F323:F386" si="52">IF(A323=mfund3,B323,"")</f>
        <v/>
      </c>
      <c r="G323" t="str">
        <f t="shared" ref="G323:G386" si="53">IF(A323=mfund4,B323,"")</f>
        <v/>
      </c>
      <c r="H323" t="str">
        <f t="shared" ref="H323:H386" si="54">IF(A323=mfudn5,B323,"")</f>
        <v/>
      </c>
      <c r="I323" t="str">
        <f t="shared" ref="I323:I386" si="55">IF(A323=mfund6,B323,"")</f>
        <v/>
      </c>
      <c r="J323" t="str">
        <f t="shared" ref="J323:J386" si="56">IF(A323=mfund7,B323,"")</f>
        <v/>
      </c>
      <c r="K323" t="str">
        <f t="shared" ref="K323:K386" si="57">IF(A323=mfund8,B323,"")</f>
        <v/>
      </c>
      <c r="L323" t="str">
        <f t="shared" ref="L323:L386" si="58">IF(A323=mfund9,B323,"")</f>
        <v/>
      </c>
      <c r="M323" t="str">
        <f t="shared" ref="M323:M386" si="59">IF(A323=mfund10,B323,"")</f>
        <v/>
      </c>
    </row>
    <row r="324" spans="1:13">
      <c r="A324" t="s">
        <v>4689</v>
      </c>
      <c r="B324">
        <v>35.076300000000003</v>
      </c>
      <c r="C324" s="44">
        <v>40585</v>
      </c>
      <c r="D324" t="str">
        <f t="shared" si="50"/>
        <v/>
      </c>
      <c r="E324" t="str">
        <f t="shared" si="51"/>
        <v/>
      </c>
      <c r="F324" t="str">
        <f t="shared" si="52"/>
        <v/>
      </c>
      <c r="G324" t="str">
        <f t="shared" si="53"/>
        <v/>
      </c>
      <c r="H324" t="str">
        <f t="shared" si="54"/>
        <v/>
      </c>
      <c r="I324" t="str">
        <f t="shared" si="55"/>
        <v/>
      </c>
      <c r="J324" t="str">
        <f t="shared" si="56"/>
        <v/>
      </c>
      <c r="K324" t="str">
        <f t="shared" si="57"/>
        <v/>
      </c>
      <c r="L324" t="str">
        <f t="shared" si="58"/>
        <v/>
      </c>
      <c r="M324" t="str">
        <f t="shared" si="59"/>
        <v/>
      </c>
    </row>
    <row r="325" spans="1:13">
      <c r="A325" t="s">
        <v>4036</v>
      </c>
      <c r="B325">
        <v>52.685699999999997</v>
      </c>
      <c r="C325" s="44">
        <v>41548</v>
      </c>
      <c r="D325" t="str">
        <f t="shared" si="50"/>
        <v/>
      </c>
      <c r="E325" t="str">
        <f t="shared" si="51"/>
        <v/>
      </c>
      <c r="F325" t="str">
        <f t="shared" si="52"/>
        <v/>
      </c>
      <c r="G325" t="str">
        <f t="shared" si="53"/>
        <v/>
      </c>
      <c r="H325" t="str">
        <f t="shared" si="54"/>
        <v/>
      </c>
      <c r="I325" t="str">
        <f t="shared" si="55"/>
        <v/>
      </c>
      <c r="J325" t="str">
        <f t="shared" si="56"/>
        <v/>
      </c>
      <c r="K325" t="str">
        <f t="shared" si="57"/>
        <v/>
      </c>
      <c r="L325" t="str">
        <f t="shared" si="58"/>
        <v/>
      </c>
      <c r="M325" t="str">
        <f t="shared" si="59"/>
        <v/>
      </c>
    </row>
    <row r="326" spans="1:13">
      <c r="A326" t="s">
        <v>3016</v>
      </c>
      <c r="B326">
        <v>12.021800000000001</v>
      </c>
      <c r="C326" s="44">
        <v>41548</v>
      </c>
      <c r="D326" t="str">
        <f t="shared" si="50"/>
        <v/>
      </c>
      <c r="E326" t="str">
        <f t="shared" si="51"/>
        <v/>
      </c>
      <c r="F326" t="str">
        <f t="shared" si="52"/>
        <v/>
      </c>
      <c r="G326" t="str">
        <f t="shared" si="53"/>
        <v/>
      </c>
      <c r="H326" t="str">
        <f t="shared" si="54"/>
        <v/>
      </c>
      <c r="I326" t="str">
        <f t="shared" si="55"/>
        <v/>
      </c>
      <c r="J326" t="str">
        <f t="shared" si="56"/>
        <v/>
      </c>
      <c r="K326" t="str">
        <f t="shared" si="57"/>
        <v/>
      </c>
      <c r="L326" t="str">
        <f t="shared" si="58"/>
        <v/>
      </c>
      <c r="M326" t="str">
        <f t="shared" si="59"/>
        <v/>
      </c>
    </row>
    <row r="327" spans="1:13">
      <c r="A327" t="s">
        <v>3017</v>
      </c>
      <c r="B327">
        <v>12.1517</v>
      </c>
      <c r="C327" s="44">
        <v>41548</v>
      </c>
      <c r="D327" t="str">
        <f t="shared" si="50"/>
        <v/>
      </c>
      <c r="E327" t="str">
        <f t="shared" si="51"/>
        <v/>
      </c>
      <c r="F327" t="str">
        <f t="shared" si="52"/>
        <v/>
      </c>
      <c r="G327" t="str">
        <f t="shared" si="53"/>
        <v/>
      </c>
      <c r="H327" t="str">
        <f t="shared" si="54"/>
        <v/>
      </c>
      <c r="I327" t="str">
        <f t="shared" si="55"/>
        <v/>
      </c>
      <c r="J327" t="str">
        <f t="shared" si="56"/>
        <v/>
      </c>
      <c r="K327" t="str">
        <f t="shared" si="57"/>
        <v/>
      </c>
      <c r="L327" t="str">
        <f t="shared" si="58"/>
        <v/>
      </c>
      <c r="M327" t="str">
        <f t="shared" si="59"/>
        <v/>
      </c>
    </row>
    <row r="328" spans="1:13">
      <c r="A328" t="s">
        <v>3015</v>
      </c>
      <c r="B328">
        <v>13.221</v>
      </c>
      <c r="C328" s="44">
        <v>41548</v>
      </c>
      <c r="D328" t="str">
        <f t="shared" si="50"/>
        <v/>
      </c>
      <c r="E328" t="str">
        <f t="shared" si="51"/>
        <v/>
      </c>
      <c r="F328" t="str">
        <f t="shared" si="52"/>
        <v/>
      </c>
      <c r="G328" t="str">
        <f t="shared" si="53"/>
        <v/>
      </c>
      <c r="H328" t="str">
        <f t="shared" si="54"/>
        <v/>
      </c>
      <c r="I328" t="str">
        <f t="shared" si="55"/>
        <v/>
      </c>
      <c r="J328" t="str">
        <f t="shared" si="56"/>
        <v/>
      </c>
      <c r="K328" t="str">
        <f t="shared" si="57"/>
        <v/>
      </c>
      <c r="L328" t="str">
        <f t="shared" si="58"/>
        <v/>
      </c>
      <c r="M328" t="str">
        <f t="shared" si="59"/>
        <v/>
      </c>
    </row>
    <row r="329" spans="1:13">
      <c r="A329" t="s">
        <v>4035</v>
      </c>
      <c r="B329">
        <v>52.405099999999997</v>
      </c>
      <c r="C329" s="44">
        <v>41548</v>
      </c>
      <c r="D329" t="str">
        <f t="shared" si="50"/>
        <v/>
      </c>
      <c r="E329" t="str">
        <f t="shared" si="51"/>
        <v/>
      </c>
      <c r="F329" t="str">
        <f t="shared" si="52"/>
        <v/>
      </c>
      <c r="G329" t="str">
        <f t="shared" si="53"/>
        <v/>
      </c>
      <c r="H329" t="str">
        <f t="shared" si="54"/>
        <v/>
      </c>
      <c r="I329" t="str">
        <f t="shared" si="55"/>
        <v/>
      </c>
      <c r="J329" t="str">
        <f t="shared" si="56"/>
        <v/>
      </c>
      <c r="K329" t="str">
        <f t="shared" si="57"/>
        <v/>
      </c>
      <c r="L329" t="str">
        <f t="shared" si="58"/>
        <v/>
      </c>
      <c r="M329" t="str">
        <f t="shared" si="59"/>
        <v/>
      </c>
    </row>
    <row r="330" spans="1:13">
      <c r="A330" t="s">
        <v>2680</v>
      </c>
      <c r="B330">
        <v>20.026</v>
      </c>
      <c r="C330" s="44">
        <v>41548</v>
      </c>
      <c r="D330" t="str">
        <f t="shared" si="50"/>
        <v/>
      </c>
      <c r="E330" t="str">
        <f t="shared" si="51"/>
        <v/>
      </c>
      <c r="F330" t="str">
        <f t="shared" si="52"/>
        <v/>
      </c>
      <c r="G330" t="str">
        <f t="shared" si="53"/>
        <v/>
      </c>
      <c r="H330" t="str">
        <f t="shared" si="54"/>
        <v/>
      </c>
      <c r="I330" t="str">
        <f t="shared" si="55"/>
        <v/>
      </c>
      <c r="J330" t="str">
        <f t="shared" si="56"/>
        <v/>
      </c>
      <c r="K330" t="str">
        <f t="shared" si="57"/>
        <v/>
      </c>
      <c r="L330" t="str">
        <f t="shared" si="58"/>
        <v/>
      </c>
      <c r="M330" t="str">
        <f t="shared" si="59"/>
        <v/>
      </c>
    </row>
    <row r="331" spans="1:13">
      <c r="A331" t="s">
        <v>3221</v>
      </c>
      <c r="B331">
        <v>56.674799999999998</v>
      </c>
      <c r="C331" s="44">
        <v>41548</v>
      </c>
      <c r="D331" t="str">
        <f t="shared" si="50"/>
        <v/>
      </c>
      <c r="E331" t="str">
        <f t="shared" si="51"/>
        <v/>
      </c>
      <c r="F331" t="str">
        <f t="shared" si="52"/>
        <v/>
      </c>
      <c r="G331" t="str">
        <f t="shared" si="53"/>
        <v/>
      </c>
      <c r="H331" t="str">
        <f t="shared" si="54"/>
        <v/>
      </c>
      <c r="I331" t="str">
        <f t="shared" si="55"/>
        <v/>
      </c>
      <c r="J331" t="str">
        <f t="shared" si="56"/>
        <v/>
      </c>
      <c r="K331" t="str">
        <f t="shared" si="57"/>
        <v/>
      </c>
      <c r="L331" t="str">
        <f t="shared" si="58"/>
        <v/>
      </c>
      <c r="M331" t="str">
        <f t="shared" si="59"/>
        <v/>
      </c>
    </row>
    <row r="332" spans="1:13">
      <c r="A332" t="s">
        <v>2681</v>
      </c>
      <c r="B332">
        <v>20.0045</v>
      </c>
      <c r="C332" s="44">
        <v>41548</v>
      </c>
      <c r="D332" t="str">
        <f t="shared" si="50"/>
        <v/>
      </c>
      <c r="E332" t="str">
        <f t="shared" si="51"/>
        <v/>
      </c>
      <c r="F332" t="str">
        <f t="shared" si="52"/>
        <v/>
      </c>
      <c r="G332" t="str">
        <f t="shared" si="53"/>
        <v/>
      </c>
      <c r="H332" t="str">
        <f t="shared" si="54"/>
        <v/>
      </c>
      <c r="I332" t="str">
        <f t="shared" si="55"/>
        <v/>
      </c>
      <c r="J332" t="str">
        <f t="shared" si="56"/>
        <v/>
      </c>
      <c r="K332" t="str">
        <f t="shared" si="57"/>
        <v/>
      </c>
      <c r="L332" t="str">
        <f t="shared" si="58"/>
        <v/>
      </c>
      <c r="M332" t="str">
        <f t="shared" si="59"/>
        <v/>
      </c>
    </row>
    <row r="333" spans="1:13">
      <c r="A333" t="s">
        <v>3222</v>
      </c>
      <c r="B333">
        <v>56.765799999999999</v>
      </c>
      <c r="C333" s="44">
        <v>41548</v>
      </c>
      <c r="D333" t="str">
        <f t="shared" si="50"/>
        <v/>
      </c>
      <c r="E333" t="str">
        <f t="shared" si="51"/>
        <v/>
      </c>
      <c r="F333" t="str">
        <f t="shared" si="52"/>
        <v/>
      </c>
      <c r="G333" t="str">
        <f t="shared" si="53"/>
        <v/>
      </c>
      <c r="H333" t="str">
        <f t="shared" si="54"/>
        <v/>
      </c>
      <c r="I333" t="str">
        <f t="shared" si="55"/>
        <v/>
      </c>
      <c r="J333" t="str">
        <f t="shared" si="56"/>
        <v/>
      </c>
      <c r="K333" t="str">
        <f t="shared" si="57"/>
        <v/>
      </c>
      <c r="L333" t="str">
        <f t="shared" si="58"/>
        <v/>
      </c>
      <c r="M333" t="str">
        <f t="shared" si="59"/>
        <v/>
      </c>
    </row>
    <row r="334" spans="1:13">
      <c r="A334" t="s">
        <v>2682</v>
      </c>
      <c r="B334">
        <v>16.36</v>
      </c>
      <c r="C334" s="44">
        <v>41548</v>
      </c>
      <c r="D334" t="str">
        <f t="shared" si="50"/>
        <v/>
      </c>
      <c r="E334" t="str">
        <f t="shared" si="51"/>
        <v/>
      </c>
      <c r="F334" t="str">
        <f t="shared" si="52"/>
        <v/>
      </c>
      <c r="G334" t="str">
        <f t="shared" si="53"/>
        <v/>
      </c>
      <c r="H334" t="str">
        <f t="shared" si="54"/>
        <v/>
      </c>
      <c r="I334" t="str">
        <f t="shared" si="55"/>
        <v/>
      </c>
      <c r="J334" t="str">
        <f t="shared" si="56"/>
        <v/>
      </c>
      <c r="K334" t="str">
        <f t="shared" si="57"/>
        <v/>
      </c>
      <c r="L334" t="str">
        <f t="shared" si="58"/>
        <v/>
      </c>
      <c r="M334" t="str">
        <f t="shared" si="59"/>
        <v/>
      </c>
    </row>
    <row r="335" spans="1:13">
      <c r="A335" t="s">
        <v>3223</v>
      </c>
      <c r="B335">
        <v>31.25</v>
      </c>
      <c r="C335" s="44">
        <v>41548</v>
      </c>
      <c r="D335" t="str">
        <f t="shared" si="50"/>
        <v/>
      </c>
      <c r="E335" t="str">
        <f t="shared" si="51"/>
        <v/>
      </c>
      <c r="F335" t="str">
        <f t="shared" si="52"/>
        <v/>
      </c>
      <c r="G335" t="str">
        <f t="shared" si="53"/>
        <v/>
      </c>
      <c r="H335" t="str">
        <f t="shared" si="54"/>
        <v/>
      </c>
      <c r="I335" t="str">
        <f t="shared" si="55"/>
        <v/>
      </c>
      <c r="J335" t="str">
        <f t="shared" si="56"/>
        <v/>
      </c>
      <c r="K335" t="str">
        <f t="shared" si="57"/>
        <v/>
      </c>
      <c r="L335" t="str">
        <f t="shared" si="58"/>
        <v/>
      </c>
      <c r="M335" t="str">
        <f t="shared" si="59"/>
        <v/>
      </c>
    </row>
    <row r="336" spans="1:13">
      <c r="A336" t="s">
        <v>2683</v>
      </c>
      <c r="B336">
        <v>15.28</v>
      </c>
      <c r="C336" s="44">
        <v>41548</v>
      </c>
      <c r="D336" t="str">
        <f t="shared" si="50"/>
        <v/>
      </c>
      <c r="E336" t="str">
        <f t="shared" si="51"/>
        <v/>
      </c>
      <c r="F336" t="str">
        <f t="shared" si="52"/>
        <v/>
      </c>
      <c r="G336" t="str">
        <f t="shared" si="53"/>
        <v/>
      </c>
      <c r="H336" t="str">
        <f t="shared" si="54"/>
        <v/>
      </c>
      <c r="I336" t="str">
        <f t="shared" si="55"/>
        <v/>
      </c>
      <c r="J336" t="str">
        <f t="shared" si="56"/>
        <v/>
      </c>
      <c r="K336" t="str">
        <f t="shared" si="57"/>
        <v/>
      </c>
      <c r="L336" t="str">
        <f t="shared" si="58"/>
        <v/>
      </c>
      <c r="M336" t="str">
        <f t="shared" si="59"/>
        <v/>
      </c>
    </row>
    <row r="337" spans="1:13">
      <c r="A337" t="s">
        <v>3224</v>
      </c>
      <c r="B337">
        <v>31.05</v>
      </c>
      <c r="C337" s="44">
        <v>41548</v>
      </c>
      <c r="D337" t="str">
        <f t="shared" si="50"/>
        <v/>
      </c>
      <c r="E337" t="str">
        <f t="shared" si="51"/>
        <v/>
      </c>
      <c r="F337" t="str">
        <f t="shared" si="52"/>
        <v/>
      </c>
      <c r="G337" t="str">
        <f t="shared" si="53"/>
        <v/>
      </c>
      <c r="H337" t="str">
        <f t="shared" si="54"/>
        <v/>
      </c>
      <c r="I337" t="str">
        <f t="shared" si="55"/>
        <v/>
      </c>
      <c r="J337" t="str">
        <f t="shared" si="56"/>
        <v/>
      </c>
      <c r="K337" t="str">
        <f t="shared" si="57"/>
        <v/>
      </c>
      <c r="L337" t="str">
        <f t="shared" si="58"/>
        <v/>
      </c>
      <c r="M337" t="str">
        <f t="shared" si="59"/>
        <v/>
      </c>
    </row>
    <row r="338" spans="1:13">
      <c r="A338" t="s">
        <v>2684</v>
      </c>
      <c r="B338">
        <v>17.13</v>
      </c>
      <c r="C338" s="44">
        <v>41548</v>
      </c>
      <c r="D338" t="str">
        <f t="shared" si="50"/>
        <v/>
      </c>
      <c r="E338" t="str">
        <f t="shared" si="51"/>
        <v/>
      </c>
      <c r="F338" t="str">
        <f t="shared" si="52"/>
        <v/>
      </c>
      <c r="G338" t="str">
        <f t="shared" si="53"/>
        <v/>
      </c>
      <c r="H338" t="str">
        <f t="shared" si="54"/>
        <v/>
      </c>
      <c r="I338" t="str">
        <f t="shared" si="55"/>
        <v/>
      </c>
      <c r="J338" t="str">
        <f t="shared" si="56"/>
        <v/>
      </c>
      <c r="K338" t="str">
        <f t="shared" si="57"/>
        <v/>
      </c>
      <c r="L338" t="str">
        <f t="shared" si="58"/>
        <v/>
      </c>
      <c r="M338" t="str">
        <f t="shared" si="59"/>
        <v/>
      </c>
    </row>
    <row r="339" spans="1:13">
      <c r="A339" t="s">
        <v>3225</v>
      </c>
      <c r="B339">
        <v>56.8</v>
      </c>
      <c r="C339" s="44">
        <v>41548</v>
      </c>
      <c r="D339" t="str">
        <f t="shared" si="50"/>
        <v/>
      </c>
      <c r="E339" t="str">
        <f t="shared" si="51"/>
        <v/>
      </c>
      <c r="F339" t="str">
        <f t="shared" si="52"/>
        <v/>
      </c>
      <c r="G339" t="str">
        <f t="shared" si="53"/>
        <v/>
      </c>
      <c r="H339" t="str">
        <f t="shared" si="54"/>
        <v/>
      </c>
      <c r="I339" t="str">
        <f t="shared" si="55"/>
        <v/>
      </c>
      <c r="J339" t="str">
        <f t="shared" si="56"/>
        <v/>
      </c>
      <c r="K339" t="str">
        <f t="shared" si="57"/>
        <v/>
      </c>
      <c r="L339" t="str">
        <f t="shared" si="58"/>
        <v/>
      </c>
      <c r="M339" t="str">
        <f t="shared" si="59"/>
        <v/>
      </c>
    </row>
    <row r="340" spans="1:13">
      <c r="A340" t="s">
        <v>2685</v>
      </c>
      <c r="B340">
        <v>17.07</v>
      </c>
      <c r="C340" s="44">
        <v>41548</v>
      </c>
      <c r="D340" t="str">
        <f t="shared" si="50"/>
        <v/>
      </c>
      <c r="E340" t="str">
        <f t="shared" si="51"/>
        <v/>
      </c>
      <c r="F340" t="str">
        <f t="shared" si="52"/>
        <v/>
      </c>
      <c r="G340" t="str">
        <f t="shared" si="53"/>
        <v/>
      </c>
      <c r="H340" t="str">
        <f t="shared" si="54"/>
        <v/>
      </c>
      <c r="I340" t="str">
        <f t="shared" si="55"/>
        <v/>
      </c>
      <c r="J340" t="str">
        <f t="shared" si="56"/>
        <v/>
      </c>
      <c r="K340" t="str">
        <f t="shared" si="57"/>
        <v/>
      </c>
      <c r="L340" t="str">
        <f t="shared" si="58"/>
        <v/>
      </c>
      <c r="M340" t="str">
        <f t="shared" si="59"/>
        <v/>
      </c>
    </row>
    <row r="341" spans="1:13">
      <c r="A341" t="s">
        <v>3226</v>
      </c>
      <c r="B341">
        <v>56.61</v>
      </c>
      <c r="C341" s="44">
        <v>41548</v>
      </c>
      <c r="D341" t="str">
        <f t="shared" si="50"/>
        <v/>
      </c>
      <c r="E341" t="str">
        <f t="shared" si="51"/>
        <v/>
      </c>
      <c r="F341" t="str">
        <f t="shared" si="52"/>
        <v/>
      </c>
      <c r="G341" t="str">
        <f t="shared" si="53"/>
        <v/>
      </c>
      <c r="H341" t="str">
        <f t="shared" si="54"/>
        <v/>
      </c>
      <c r="I341" t="str">
        <f t="shared" si="55"/>
        <v/>
      </c>
      <c r="J341" t="str">
        <f t="shared" si="56"/>
        <v/>
      </c>
      <c r="K341" t="str">
        <f t="shared" si="57"/>
        <v/>
      </c>
      <c r="L341" t="str">
        <f t="shared" si="58"/>
        <v/>
      </c>
      <c r="M341" t="str">
        <f t="shared" si="59"/>
        <v/>
      </c>
    </row>
    <row r="342" spans="1:13">
      <c r="A342" t="s">
        <v>2686</v>
      </c>
      <c r="B342">
        <v>7.37</v>
      </c>
      <c r="C342" s="44">
        <v>41548</v>
      </c>
      <c r="D342" t="str">
        <f t="shared" si="50"/>
        <v/>
      </c>
      <c r="E342" t="str">
        <f t="shared" si="51"/>
        <v/>
      </c>
      <c r="F342" t="str">
        <f t="shared" si="52"/>
        <v/>
      </c>
      <c r="G342" t="str">
        <f t="shared" si="53"/>
        <v/>
      </c>
      <c r="H342" t="str">
        <f t="shared" si="54"/>
        <v/>
      </c>
      <c r="I342" t="str">
        <f t="shared" si="55"/>
        <v/>
      </c>
      <c r="J342" t="str">
        <f t="shared" si="56"/>
        <v/>
      </c>
      <c r="K342" t="str">
        <f t="shared" si="57"/>
        <v/>
      </c>
      <c r="L342" t="str">
        <f t="shared" si="58"/>
        <v/>
      </c>
      <c r="M342" t="str">
        <f t="shared" si="59"/>
        <v/>
      </c>
    </row>
    <row r="343" spans="1:13">
      <c r="A343" t="s">
        <v>3227</v>
      </c>
      <c r="B343">
        <v>7.36</v>
      </c>
      <c r="C343" s="44">
        <v>41548</v>
      </c>
      <c r="D343" t="str">
        <f t="shared" si="50"/>
        <v/>
      </c>
      <c r="E343" t="str">
        <f t="shared" si="51"/>
        <v/>
      </c>
      <c r="F343" t="str">
        <f t="shared" si="52"/>
        <v/>
      </c>
      <c r="G343" t="str">
        <f t="shared" si="53"/>
        <v/>
      </c>
      <c r="H343" t="str">
        <f t="shared" si="54"/>
        <v/>
      </c>
      <c r="I343" t="str">
        <f t="shared" si="55"/>
        <v/>
      </c>
      <c r="J343" t="str">
        <f t="shared" si="56"/>
        <v/>
      </c>
      <c r="K343" t="str">
        <f t="shared" si="57"/>
        <v/>
      </c>
      <c r="L343" t="str">
        <f t="shared" si="58"/>
        <v/>
      </c>
      <c r="M343" t="str">
        <f t="shared" si="59"/>
        <v/>
      </c>
    </row>
    <row r="344" spans="1:13">
      <c r="A344" t="s">
        <v>2002</v>
      </c>
      <c r="B344">
        <v>7.34</v>
      </c>
      <c r="C344" s="44">
        <v>41548</v>
      </c>
      <c r="D344" t="str">
        <f t="shared" si="50"/>
        <v/>
      </c>
      <c r="E344" t="str">
        <f t="shared" si="51"/>
        <v/>
      </c>
      <c r="F344" t="str">
        <f t="shared" si="52"/>
        <v/>
      </c>
      <c r="G344" t="str">
        <f t="shared" si="53"/>
        <v/>
      </c>
      <c r="H344" t="str">
        <f t="shared" si="54"/>
        <v/>
      </c>
      <c r="I344" t="str">
        <f t="shared" si="55"/>
        <v/>
      </c>
      <c r="J344" t="str">
        <f t="shared" si="56"/>
        <v/>
      </c>
      <c r="K344" t="str">
        <f t="shared" si="57"/>
        <v/>
      </c>
      <c r="L344" t="str">
        <f t="shared" si="58"/>
        <v/>
      </c>
      <c r="M344" t="str">
        <f t="shared" si="59"/>
        <v/>
      </c>
    </row>
    <row r="345" spans="1:13">
      <c r="A345" t="s">
        <v>4690</v>
      </c>
      <c r="B345">
        <v>7.34</v>
      </c>
      <c r="C345" s="44">
        <v>41548</v>
      </c>
      <c r="D345" t="str">
        <f t="shared" si="50"/>
        <v/>
      </c>
      <c r="E345" t="str">
        <f t="shared" si="51"/>
        <v/>
      </c>
      <c r="F345" t="str">
        <f t="shared" si="52"/>
        <v/>
      </c>
      <c r="G345" t="str">
        <f t="shared" si="53"/>
        <v/>
      </c>
      <c r="H345" t="str">
        <f t="shared" si="54"/>
        <v/>
      </c>
      <c r="I345" t="str">
        <f t="shared" si="55"/>
        <v/>
      </c>
      <c r="J345" t="str">
        <f t="shared" si="56"/>
        <v/>
      </c>
      <c r="K345" t="str">
        <f t="shared" si="57"/>
        <v/>
      </c>
      <c r="L345" t="str">
        <f t="shared" si="58"/>
        <v/>
      </c>
      <c r="M345" t="str">
        <f t="shared" si="59"/>
        <v/>
      </c>
    </row>
    <row r="346" spans="1:13">
      <c r="A346" t="s">
        <v>2687</v>
      </c>
      <c r="B346">
        <v>8.89</v>
      </c>
      <c r="C346" s="44">
        <v>41548</v>
      </c>
      <c r="D346" t="str">
        <f t="shared" si="50"/>
        <v/>
      </c>
      <c r="E346" t="str">
        <f t="shared" si="51"/>
        <v/>
      </c>
      <c r="F346" t="str">
        <f t="shared" si="52"/>
        <v/>
      </c>
      <c r="G346" t="str">
        <f t="shared" si="53"/>
        <v/>
      </c>
      <c r="H346" t="str">
        <f t="shared" si="54"/>
        <v/>
      </c>
      <c r="I346" t="str">
        <f t="shared" si="55"/>
        <v/>
      </c>
      <c r="J346" t="str">
        <f t="shared" si="56"/>
        <v/>
      </c>
      <c r="K346" t="str">
        <f t="shared" si="57"/>
        <v/>
      </c>
      <c r="L346" t="str">
        <f t="shared" si="58"/>
        <v/>
      </c>
      <c r="M346" t="str">
        <f t="shared" si="59"/>
        <v/>
      </c>
    </row>
    <row r="347" spans="1:13">
      <c r="A347" t="s">
        <v>3228</v>
      </c>
      <c r="B347">
        <v>12.9</v>
      </c>
      <c r="C347" s="44">
        <v>41548</v>
      </c>
      <c r="D347" t="str">
        <f t="shared" si="50"/>
        <v/>
      </c>
      <c r="E347" t="str">
        <f t="shared" si="51"/>
        <v/>
      </c>
      <c r="F347" t="str">
        <f t="shared" si="52"/>
        <v/>
      </c>
      <c r="G347" t="str">
        <f t="shared" si="53"/>
        <v/>
      </c>
      <c r="H347" t="str">
        <f t="shared" si="54"/>
        <v/>
      </c>
      <c r="I347" t="str">
        <f t="shared" si="55"/>
        <v/>
      </c>
      <c r="J347" t="str">
        <f t="shared" si="56"/>
        <v/>
      </c>
      <c r="K347" t="str">
        <f t="shared" si="57"/>
        <v/>
      </c>
      <c r="L347" t="str">
        <f t="shared" si="58"/>
        <v/>
      </c>
      <c r="M347" t="str">
        <f t="shared" si="59"/>
        <v/>
      </c>
    </row>
    <row r="348" spans="1:13">
      <c r="A348" t="s">
        <v>2688</v>
      </c>
      <c r="B348">
        <v>8.85</v>
      </c>
      <c r="C348" s="44">
        <v>41548</v>
      </c>
      <c r="D348" t="str">
        <f t="shared" si="50"/>
        <v/>
      </c>
      <c r="E348" t="str">
        <f t="shared" si="51"/>
        <v/>
      </c>
      <c r="F348" t="str">
        <f t="shared" si="52"/>
        <v/>
      </c>
      <c r="G348" t="str">
        <f t="shared" si="53"/>
        <v/>
      </c>
      <c r="H348" t="str">
        <f t="shared" si="54"/>
        <v/>
      </c>
      <c r="I348" t="str">
        <f t="shared" si="55"/>
        <v/>
      </c>
      <c r="J348" t="str">
        <f t="shared" si="56"/>
        <v/>
      </c>
      <c r="K348" t="str">
        <f t="shared" si="57"/>
        <v/>
      </c>
      <c r="L348" t="str">
        <f t="shared" si="58"/>
        <v/>
      </c>
      <c r="M348" t="str">
        <f t="shared" si="59"/>
        <v/>
      </c>
    </row>
    <row r="349" spans="1:13">
      <c r="A349" t="s">
        <v>3229</v>
      </c>
      <c r="B349">
        <v>12.85</v>
      </c>
      <c r="C349" s="44">
        <v>41548</v>
      </c>
      <c r="D349" t="str">
        <f t="shared" si="50"/>
        <v/>
      </c>
      <c r="E349" t="str">
        <f t="shared" si="51"/>
        <v/>
      </c>
      <c r="F349" t="str">
        <f t="shared" si="52"/>
        <v/>
      </c>
      <c r="G349" t="str">
        <f t="shared" si="53"/>
        <v/>
      </c>
      <c r="H349" t="str">
        <f t="shared" si="54"/>
        <v/>
      </c>
      <c r="I349" t="str">
        <f t="shared" si="55"/>
        <v/>
      </c>
      <c r="J349" t="str">
        <f t="shared" si="56"/>
        <v/>
      </c>
      <c r="K349" t="str">
        <f t="shared" si="57"/>
        <v/>
      </c>
      <c r="L349" t="str">
        <f t="shared" si="58"/>
        <v/>
      </c>
      <c r="M349" t="str">
        <f t="shared" si="59"/>
        <v/>
      </c>
    </row>
    <row r="350" spans="1:13">
      <c r="A350" t="s">
        <v>2689</v>
      </c>
      <c r="B350">
        <v>10.97</v>
      </c>
      <c r="C350" s="44">
        <v>40585</v>
      </c>
      <c r="D350" t="str">
        <f t="shared" si="50"/>
        <v/>
      </c>
      <c r="E350" t="str">
        <f t="shared" si="51"/>
        <v/>
      </c>
      <c r="F350" t="str">
        <f t="shared" si="52"/>
        <v/>
      </c>
      <c r="G350" t="str">
        <f t="shared" si="53"/>
        <v/>
      </c>
      <c r="H350" t="str">
        <f t="shared" si="54"/>
        <v/>
      </c>
      <c r="I350" t="str">
        <f t="shared" si="55"/>
        <v/>
      </c>
      <c r="J350" t="str">
        <f t="shared" si="56"/>
        <v/>
      </c>
      <c r="K350" t="str">
        <f t="shared" si="57"/>
        <v/>
      </c>
      <c r="L350" t="str">
        <f t="shared" si="58"/>
        <v/>
      </c>
      <c r="M350" t="str">
        <f t="shared" si="59"/>
        <v/>
      </c>
    </row>
    <row r="351" spans="1:13">
      <c r="A351" t="s">
        <v>3230</v>
      </c>
      <c r="B351">
        <v>11.43</v>
      </c>
      <c r="C351" s="44">
        <v>40585</v>
      </c>
      <c r="D351" t="str">
        <f t="shared" si="50"/>
        <v/>
      </c>
      <c r="E351" t="str">
        <f t="shared" si="51"/>
        <v/>
      </c>
      <c r="F351" t="str">
        <f t="shared" si="52"/>
        <v/>
      </c>
      <c r="G351" t="str">
        <f t="shared" si="53"/>
        <v/>
      </c>
      <c r="H351" t="str">
        <f t="shared" si="54"/>
        <v/>
      </c>
      <c r="I351" t="str">
        <f t="shared" si="55"/>
        <v/>
      </c>
      <c r="J351" t="str">
        <f t="shared" si="56"/>
        <v/>
      </c>
      <c r="K351" t="str">
        <f t="shared" si="57"/>
        <v/>
      </c>
      <c r="L351" t="str">
        <f t="shared" si="58"/>
        <v/>
      </c>
      <c r="M351" t="str">
        <f t="shared" si="59"/>
        <v/>
      </c>
    </row>
    <row r="352" spans="1:13">
      <c r="A352" t="s">
        <v>2690</v>
      </c>
      <c r="B352">
        <v>15.047000000000001</v>
      </c>
      <c r="C352" s="44">
        <v>41548</v>
      </c>
      <c r="D352" t="str">
        <f t="shared" si="50"/>
        <v/>
      </c>
      <c r="E352" t="str">
        <f t="shared" si="51"/>
        <v/>
      </c>
      <c r="F352" t="str">
        <f t="shared" si="52"/>
        <v/>
      </c>
      <c r="G352" t="str">
        <f t="shared" si="53"/>
        <v/>
      </c>
      <c r="H352" t="str">
        <f t="shared" si="54"/>
        <v/>
      </c>
      <c r="I352" t="str">
        <f t="shared" si="55"/>
        <v/>
      </c>
      <c r="J352" t="str">
        <f t="shared" si="56"/>
        <v/>
      </c>
      <c r="K352" t="str">
        <f t="shared" si="57"/>
        <v/>
      </c>
      <c r="L352" t="str">
        <f t="shared" si="58"/>
        <v/>
      </c>
      <c r="M352" t="str">
        <f t="shared" si="59"/>
        <v/>
      </c>
    </row>
    <row r="353" spans="1:13">
      <c r="A353" t="s">
        <v>3231</v>
      </c>
      <c r="B353">
        <v>15.0411</v>
      </c>
      <c r="C353" s="44">
        <v>41548</v>
      </c>
      <c r="D353" t="str">
        <f t="shared" si="50"/>
        <v/>
      </c>
      <c r="E353" t="str">
        <f t="shared" si="51"/>
        <v/>
      </c>
      <c r="F353" t="str">
        <f t="shared" si="52"/>
        <v/>
      </c>
      <c r="G353" t="str">
        <f t="shared" si="53"/>
        <v/>
      </c>
      <c r="H353" t="str">
        <f t="shared" si="54"/>
        <v/>
      </c>
      <c r="I353" t="str">
        <f t="shared" si="55"/>
        <v/>
      </c>
      <c r="J353" t="str">
        <f t="shared" si="56"/>
        <v/>
      </c>
      <c r="K353" t="str">
        <f t="shared" si="57"/>
        <v/>
      </c>
      <c r="L353" t="str">
        <f t="shared" si="58"/>
        <v/>
      </c>
      <c r="M353" t="str">
        <f t="shared" si="59"/>
        <v/>
      </c>
    </row>
    <row r="354" spans="1:13">
      <c r="A354" t="s">
        <v>2692</v>
      </c>
      <c r="B354">
        <v>9.8687000000000005</v>
      </c>
      <c r="C354" s="44">
        <v>41548</v>
      </c>
      <c r="D354" t="str">
        <f t="shared" si="50"/>
        <v/>
      </c>
      <c r="E354" t="str">
        <f t="shared" si="51"/>
        <v/>
      </c>
      <c r="F354" t="str">
        <f t="shared" si="52"/>
        <v/>
      </c>
      <c r="G354" t="str">
        <f t="shared" si="53"/>
        <v/>
      </c>
      <c r="H354" t="str">
        <f t="shared" si="54"/>
        <v/>
      </c>
      <c r="I354" t="str">
        <f t="shared" si="55"/>
        <v/>
      </c>
      <c r="J354" t="str">
        <f t="shared" si="56"/>
        <v/>
      </c>
      <c r="K354" t="str">
        <f t="shared" si="57"/>
        <v/>
      </c>
      <c r="L354" t="str">
        <f t="shared" si="58"/>
        <v/>
      </c>
      <c r="M354" t="str">
        <f t="shared" si="59"/>
        <v/>
      </c>
    </row>
    <row r="355" spans="1:13">
      <c r="A355" t="s">
        <v>4273</v>
      </c>
      <c r="B355">
        <v>9.8689</v>
      </c>
      <c r="C355" s="44">
        <v>41548</v>
      </c>
      <c r="D355" t="str">
        <f t="shared" si="50"/>
        <v/>
      </c>
      <c r="E355" t="str">
        <f t="shared" si="51"/>
        <v/>
      </c>
      <c r="F355" t="str">
        <f t="shared" si="52"/>
        <v/>
      </c>
      <c r="G355" t="str">
        <f t="shared" si="53"/>
        <v/>
      </c>
      <c r="H355" t="str">
        <f t="shared" si="54"/>
        <v/>
      </c>
      <c r="I355" t="str">
        <f t="shared" si="55"/>
        <v/>
      </c>
      <c r="J355" t="str">
        <f t="shared" si="56"/>
        <v/>
      </c>
      <c r="K355" t="str">
        <f t="shared" si="57"/>
        <v/>
      </c>
      <c r="L355" t="str">
        <f t="shared" si="58"/>
        <v/>
      </c>
      <c r="M355" t="str">
        <f t="shared" si="59"/>
        <v/>
      </c>
    </row>
    <row r="356" spans="1:13">
      <c r="A356" t="s">
        <v>2691</v>
      </c>
      <c r="B356">
        <v>15.130699999999999</v>
      </c>
      <c r="C356" s="44">
        <v>41548</v>
      </c>
      <c r="D356" t="str">
        <f t="shared" si="50"/>
        <v/>
      </c>
      <c r="E356" t="str">
        <f t="shared" si="51"/>
        <v/>
      </c>
      <c r="F356" t="str">
        <f t="shared" si="52"/>
        <v/>
      </c>
      <c r="G356" t="str">
        <f t="shared" si="53"/>
        <v/>
      </c>
      <c r="H356" t="str">
        <f t="shared" si="54"/>
        <v/>
      </c>
      <c r="I356" t="str">
        <f t="shared" si="55"/>
        <v/>
      </c>
      <c r="J356" t="str">
        <f t="shared" si="56"/>
        <v/>
      </c>
      <c r="K356" t="str">
        <f t="shared" si="57"/>
        <v/>
      </c>
      <c r="L356" t="str">
        <f t="shared" si="58"/>
        <v/>
      </c>
      <c r="M356" t="str">
        <f t="shared" si="59"/>
        <v/>
      </c>
    </row>
    <row r="357" spans="1:13">
      <c r="A357" t="s">
        <v>3232</v>
      </c>
      <c r="B357">
        <v>15.114000000000001</v>
      </c>
      <c r="C357" s="44">
        <v>41548</v>
      </c>
      <c r="D357" t="str">
        <f t="shared" si="50"/>
        <v/>
      </c>
      <c r="E357" t="str">
        <f t="shared" si="51"/>
        <v/>
      </c>
      <c r="F357" t="str">
        <f t="shared" si="52"/>
        <v/>
      </c>
      <c r="G357" t="str">
        <f t="shared" si="53"/>
        <v/>
      </c>
      <c r="H357" t="str">
        <f t="shared" si="54"/>
        <v/>
      </c>
      <c r="I357" t="str">
        <f t="shared" si="55"/>
        <v/>
      </c>
      <c r="J357" t="str">
        <f t="shared" si="56"/>
        <v/>
      </c>
      <c r="K357" t="str">
        <f t="shared" si="57"/>
        <v/>
      </c>
      <c r="L357" t="str">
        <f t="shared" si="58"/>
        <v/>
      </c>
      <c r="M357" t="str">
        <f t="shared" si="59"/>
        <v/>
      </c>
    </row>
    <row r="358" spans="1:13">
      <c r="A358" t="s">
        <v>2693</v>
      </c>
      <c r="B358">
        <v>9.9075000000000006</v>
      </c>
      <c r="C358" s="44">
        <v>41548</v>
      </c>
      <c r="D358" t="str">
        <f t="shared" si="50"/>
        <v/>
      </c>
      <c r="E358" t="str">
        <f t="shared" si="51"/>
        <v/>
      </c>
      <c r="F358" t="str">
        <f t="shared" si="52"/>
        <v/>
      </c>
      <c r="G358" t="str">
        <f t="shared" si="53"/>
        <v/>
      </c>
      <c r="H358" t="str">
        <f t="shared" si="54"/>
        <v/>
      </c>
      <c r="I358" t="str">
        <f t="shared" si="55"/>
        <v/>
      </c>
      <c r="J358" t="str">
        <f t="shared" si="56"/>
        <v/>
      </c>
      <c r="K358" t="str">
        <f t="shared" si="57"/>
        <v/>
      </c>
      <c r="L358" t="str">
        <f t="shared" si="58"/>
        <v/>
      </c>
      <c r="M358" t="str">
        <f t="shared" si="59"/>
        <v/>
      </c>
    </row>
    <row r="359" spans="1:13">
      <c r="A359" t="s">
        <v>4274</v>
      </c>
      <c r="B359">
        <v>9.9074000000000009</v>
      </c>
      <c r="C359" s="44">
        <v>41548</v>
      </c>
      <c r="D359" t="str">
        <f t="shared" si="50"/>
        <v/>
      </c>
      <c r="E359" t="str">
        <f t="shared" si="51"/>
        <v/>
      </c>
      <c r="F359" t="str">
        <f t="shared" si="52"/>
        <v/>
      </c>
      <c r="G359" t="str">
        <f t="shared" si="53"/>
        <v/>
      </c>
      <c r="H359" t="str">
        <f t="shared" si="54"/>
        <v/>
      </c>
      <c r="I359" t="str">
        <f t="shared" si="55"/>
        <v/>
      </c>
      <c r="J359" t="str">
        <f t="shared" si="56"/>
        <v/>
      </c>
      <c r="K359" t="str">
        <f t="shared" si="57"/>
        <v/>
      </c>
      <c r="L359" t="str">
        <f t="shared" si="58"/>
        <v/>
      </c>
      <c r="M359" t="str">
        <f t="shared" si="59"/>
        <v/>
      </c>
    </row>
    <row r="360" spans="1:13">
      <c r="A360" t="s">
        <v>3018</v>
      </c>
      <c r="B360">
        <v>10.67</v>
      </c>
      <c r="C360" s="44">
        <v>41548</v>
      </c>
      <c r="D360" t="str">
        <f t="shared" si="50"/>
        <v/>
      </c>
      <c r="E360" t="str">
        <f t="shared" si="51"/>
        <v/>
      </c>
      <c r="F360" t="str">
        <f t="shared" si="52"/>
        <v/>
      </c>
      <c r="G360" t="str">
        <f t="shared" si="53"/>
        <v/>
      </c>
      <c r="H360" t="str">
        <f t="shared" si="54"/>
        <v/>
      </c>
      <c r="I360" t="str">
        <f t="shared" si="55"/>
        <v/>
      </c>
      <c r="J360" t="str">
        <f t="shared" si="56"/>
        <v/>
      </c>
      <c r="K360" t="str">
        <f t="shared" si="57"/>
        <v/>
      </c>
      <c r="L360" t="str">
        <f t="shared" si="58"/>
        <v/>
      </c>
      <c r="M360" t="str">
        <f t="shared" si="59"/>
        <v/>
      </c>
    </row>
    <row r="361" spans="1:13">
      <c r="A361" t="s">
        <v>3019</v>
      </c>
      <c r="B361">
        <v>10.698499999999999</v>
      </c>
      <c r="C361" s="44">
        <v>41548</v>
      </c>
      <c r="D361" t="str">
        <f t="shared" si="50"/>
        <v/>
      </c>
      <c r="E361" t="str">
        <f t="shared" si="51"/>
        <v/>
      </c>
      <c r="F361" t="str">
        <f t="shared" si="52"/>
        <v/>
      </c>
      <c r="G361" t="str">
        <f t="shared" si="53"/>
        <v/>
      </c>
      <c r="H361" t="str">
        <f t="shared" si="54"/>
        <v/>
      </c>
      <c r="I361" t="str">
        <f t="shared" si="55"/>
        <v/>
      </c>
      <c r="J361" t="str">
        <f t="shared" si="56"/>
        <v/>
      </c>
      <c r="K361" t="str">
        <f t="shared" si="57"/>
        <v/>
      </c>
      <c r="L361" t="str">
        <f t="shared" si="58"/>
        <v/>
      </c>
      <c r="M361" t="str">
        <f t="shared" si="59"/>
        <v/>
      </c>
    </row>
    <row r="362" spans="1:13">
      <c r="A362" t="s">
        <v>4037</v>
      </c>
      <c r="B362">
        <v>14.395</v>
      </c>
      <c r="C362" s="44">
        <v>41548</v>
      </c>
      <c r="D362" t="str">
        <f t="shared" si="50"/>
        <v/>
      </c>
      <c r="E362" t="str">
        <f t="shared" si="51"/>
        <v/>
      </c>
      <c r="F362" t="str">
        <f t="shared" si="52"/>
        <v/>
      </c>
      <c r="G362" t="str">
        <f t="shared" si="53"/>
        <v/>
      </c>
      <c r="H362" t="str">
        <f t="shared" si="54"/>
        <v/>
      </c>
      <c r="I362" t="str">
        <f t="shared" si="55"/>
        <v/>
      </c>
      <c r="J362" t="str">
        <f t="shared" si="56"/>
        <v/>
      </c>
      <c r="K362" t="str">
        <f t="shared" si="57"/>
        <v/>
      </c>
      <c r="L362" t="str">
        <f t="shared" si="58"/>
        <v/>
      </c>
      <c r="M362" t="str">
        <f t="shared" si="59"/>
        <v/>
      </c>
    </row>
    <row r="363" spans="1:13">
      <c r="A363" t="s">
        <v>4038</v>
      </c>
      <c r="B363">
        <v>14.439</v>
      </c>
      <c r="C363" s="44">
        <v>41548</v>
      </c>
      <c r="D363" t="str">
        <f t="shared" si="50"/>
        <v/>
      </c>
      <c r="E363" t="str">
        <f t="shared" si="51"/>
        <v/>
      </c>
      <c r="F363" t="str">
        <f t="shared" si="52"/>
        <v/>
      </c>
      <c r="G363" t="str">
        <f t="shared" si="53"/>
        <v/>
      </c>
      <c r="H363" t="str">
        <f t="shared" si="54"/>
        <v/>
      </c>
      <c r="I363" t="str">
        <f t="shared" si="55"/>
        <v/>
      </c>
      <c r="J363" t="str">
        <f t="shared" si="56"/>
        <v/>
      </c>
      <c r="K363" t="str">
        <f t="shared" si="57"/>
        <v/>
      </c>
      <c r="L363" t="str">
        <f t="shared" si="58"/>
        <v/>
      </c>
      <c r="M363" t="str">
        <f t="shared" si="59"/>
        <v/>
      </c>
    </row>
    <row r="364" spans="1:13">
      <c r="A364" t="s">
        <v>3020</v>
      </c>
      <c r="B364">
        <v>10.5154</v>
      </c>
      <c r="C364" s="44">
        <v>41548</v>
      </c>
      <c r="D364" t="str">
        <f t="shared" si="50"/>
        <v/>
      </c>
      <c r="E364" t="str">
        <f t="shared" si="51"/>
        <v/>
      </c>
      <c r="F364" t="str">
        <f t="shared" si="52"/>
        <v/>
      </c>
      <c r="G364" t="str">
        <f t="shared" si="53"/>
        <v/>
      </c>
      <c r="H364" t="str">
        <f t="shared" si="54"/>
        <v/>
      </c>
      <c r="I364" t="str">
        <f t="shared" si="55"/>
        <v/>
      </c>
      <c r="J364" t="str">
        <f t="shared" si="56"/>
        <v/>
      </c>
      <c r="K364" t="str">
        <f t="shared" si="57"/>
        <v/>
      </c>
      <c r="L364" t="str">
        <f t="shared" si="58"/>
        <v/>
      </c>
      <c r="M364" t="str">
        <f t="shared" si="59"/>
        <v/>
      </c>
    </row>
    <row r="365" spans="1:13">
      <c r="A365" t="s">
        <v>3021</v>
      </c>
      <c r="B365">
        <v>10.783200000000001</v>
      </c>
      <c r="C365" s="44">
        <v>41548</v>
      </c>
      <c r="D365" t="str">
        <f t="shared" si="50"/>
        <v/>
      </c>
      <c r="E365" t="str">
        <f t="shared" si="51"/>
        <v/>
      </c>
      <c r="F365" t="str">
        <f t="shared" si="52"/>
        <v/>
      </c>
      <c r="G365" t="str">
        <f t="shared" si="53"/>
        <v/>
      </c>
      <c r="H365" t="str">
        <f t="shared" si="54"/>
        <v/>
      </c>
      <c r="I365" t="str">
        <f t="shared" si="55"/>
        <v/>
      </c>
      <c r="J365" t="str">
        <f t="shared" si="56"/>
        <v/>
      </c>
      <c r="K365" t="str">
        <f t="shared" si="57"/>
        <v/>
      </c>
      <c r="L365" t="str">
        <f t="shared" si="58"/>
        <v/>
      </c>
      <c r="M365" t="str">
        <f t="shared" si="59"/>
        <v/>
      </c>
    </row>
    <row r="366" spans="1:13">
      <c r="A366" t="s">
        <v>3022</v>
      </c>
      <c r="B366">
        <v>10</v>
      </c>
      <c r="C366" s="44">
        <v>40043</v>
      </c>
      <c r="D366" t="str">
        <f t="shared" si="50"/>
        <v/>
      </c>
      <c r="E366" t="str">
        <f t="shared" si="51"/>
        <v/>
      </c>
      <c r="F366" t="str">
        <f t="shared" si="52"/>
        <v/>
      </c>
      <c r="G366" t="str">
        <f t="shared" si="53"/>
        <v/>
      </c>
      <c r="H366" t="str">
        <f t="shared" si="54"/>
        <v/>
      </c>
      <c r="I366" t="str">
        <f t="shared" si="55"/>
        <v/>
      </c>
      <c r="J366" t="str">
        <f t="shared" si="56"/>
        <v/>
      </c>
      <c r="K366" t="str">
        <f t="shared" si="57"/>
        <v/>
      </c>
      <c r="L366" t="str">
        <f t="shared" si="58"/>
        <v/>
      </c>
      <c r="M366" t="str">
        <f t="shared" si="59"/>
        <v/>
      </c>
    </row>
    <row r="367" spans="1:13">
      <c r="A367" t="s">
        <v>3023</v>
      </c>
      <c r="B367">
        <v>10</v>
      </c>
      <c r="C367" s="44">
        <v>41234</v>
      </c>
      <c r="D367" t="str">
        <f t="shared" si="50"/>
        <v/>
      </c>
      <c r="E367" t="str">
        <f t="shared" si="51"/>
        <v/>
      </c>
      <c r="F367" t="str">
        <f t="shared" si="52"/>
        <v/>
      </c>
      <c r="G367" t="str">
        <f t="shared" si="53"/>
        <v/>
      </c>
      <c r="H367" t="str">
        <f t="shared" si="54"/>
        <v/>
      </c>
      <c r="I367" t="str">
        <f t="shared" si="55"/>
        <v/>
      </c>
      <c r="J367" t="str">
        <f t="shared" si="56"/>
        <v/>
      </c>
      <c r="K367" t="str">
        <f t="shared" si="57"/>
        <v/>
      </c>
      <c r="L367" t="str">
        <f t="shared" si="58"/>
        <v/>
      </c>
      <c r="M367" t="str">
        <f t="shared" si="59"/>
        <v/>
      </c>
    </row>
    <row r="368" spans="1:13">
      <c r="A368" t="s">
        <v>4039</v>
      </c>
      <c r="B368">
        <v>13.975099999999999</v>
      </c>
      <c r="C368" s="44">
        <v>41548</v>
      </c>
      <c r="D368" t="str">
        <f t="shared" si="50"/>
        <v/>
      </c>
      <c r="E368" t="str">
        <f t="shared" si="51"/>
        <v/>
      </c>
      <c r="F368" t="str">
        <f t="shared" si="52"/>
        <v/>
      </c>
      <c r="G368" t="str">
        <f t="shared" si="53"/>
        <v/>
      </c>
      <c r="H368" t="str">
        <f t="shared" si="54"/>
        <v/>
      </c>
      <c r="I368" t="str">
        <f t="shared" si="55"/>
        <v/>
      </c>
      <c r="J368" t="str">
        <f t="shared" si="56"/>
        <v/>
      </c>
      <c r="K368" t="str">
        <f t="shared" si="57"/>
        <v/>
      </c>
      <c r="L368" t="str">
        <f t="shared" si="58"/>
        <v/>
      </c>
      <c r="M368" t="str">
        <f t="shared" si="59"/>
        <v/>
      </c>
    </row>
    <row r="369" spans="1:13">
      <c r="A369" t="s">
        <v>3024</v>
      </c>
      <c r="B369">
        <v>10.5167</v>
      </c>
      <c r="C369" s="44">
        <v>41548</v>
      </c>
      <c r="D369" t="str">
        <f t="shared" si="50"/>
        <v/>
      </c>
      <c r="E369" t="str">
        <f t="shared" si="51"/>
        <v/>
      </c>
      <c r="F369" t="str">
        <f t="shared" si="52"/>
        <v/>
      </c>
      <c r="G369" t="str">
        <f t="shared" si="53"/>
        <v/>
      </c>
      <c r="H369" t="str">
        <f t="shared" si="54"/>
        <v/>
      </c>
      <c r="I369" t="str">
        <f t="shared" si="55"/>
        <v/>
      </c>
      <c r="J369" t="str">
        <f t="shared" si="56"/>
        <v/>
      </c>
      <c r="K369" t="str">
        <f t="shared" si="57"/>
        <v/>
      </c>
      <c r="L369" t="str">
        <f t="shared" si="58"/>
        <v/>
      </c>
      <c r="M369" t="str">
        <f t="shared" si="59"/>
        <v/>
      </c>
    </row>
    <row r="370" spans="1:13">
      <c r="A370" t="s">
        <v>3025</v>
      </c>
      <c r="B370">
        <v>10.2173</v>
      </c>
      <c r="C370" s="44">
        <v>40585</v>
      </c>
      <c r="D370" t="str">
        <f t="shared" si="50"/>
        <v/>
      </c>
      <c r="E370" t="str">
        <f t="shared" si="51"/>
        <v/>
      </c>
      <c r="F370" t="str">
        <f t="shared" si="52"/>
        <v/>
      </c>
      <c r="G370" t="str">
        <f t="shared" si="53"/>
        <v/>
      </c>
      <c r="H370" t="str">
        <f t="shared" si="54"/>
        <v/>
      </c>
      <c r="I370" t="str">
        <f t="shared" si="55"/>
        <v/>
      </c>
      <c r="J370" t="str">
        <f t="shared" si="56"/>
        <v/>
      </c>
      <c r="K370" t="str">
        <f t="shared" si="57"/>
        <v/>
      </c>
      <c r="L370" t="str">
        <f t="shared" si="58"/>
        <v/>
      </c>
      <c r="M370" t="str">
        <f t="shared" si="59"/>
        <v/>
      </c>
    </row>
    <row r="371" spans="1:13">
      <c r="A371" t="s">
        <v>3026</v>
      </c>
      <c r="B371">
        <v>10.327299999999999</v>
      </c>
      <c r="C371" s="44">
        <v>41548</v>
      </c>
      <c r="D371" t="str">
        <f t="shared" si="50"/>
        <v/>
      </c>
      <c r="E371" t="str">
        <f t="shared" si="51"/>
        <v/>
      </c>
      <c r="F371" t="str">
        <f t="shared" si="52"/>
        <v/>
      </c>
      <c r="G371" t="str">
        <f t="shared" si="53"/>
        <v/>
      </c>
      <c r="H371" t="str">
        <f t="shared" si="54"/>
        <v/>
      </c>
      <c r="I371" t="str">
        <f t="shared" si="55"/>
        <v/>
      </c>
      <c r="J371" t="str">
        <f t="shared" si="56"/>
        <v/>
      </c>
      <c r="K371" t="str">
        <f t="shared" si="57"/>
        <v/>
      </c>
      <c r="L371" t="str">
        <f t="shared" si="58"/>
        <v/>
      </c>
      <c r="M371" t="str">
        <f t="shared" si="59"/>
        <v/>
      </c>
    </row>
    <row r="372" spans="1:13">
      <c r="A372" t="s">
        <v>3027</v>
      </c>
      <c r="B372">
        <v>10.420299999999999</v>
      </c>
      <c r="C372" s="44">
        <v>41548</v>
      </c>
      <c r="D372" t="str">
        <f t="shared" si="50"/>
        <v/>
      </c>
      <c r="E372" t="str">
        <f t="shared" si="51"/>
        <v/>
      </c>
      <c r="F372" t="str">
        <f t="shared" si="52"/>
        <v/>
      </c>
      <c r="G372" t="str">
        <f t="shared" si="53"/>
        <v/>
      </c>
      <c r="H372" t="str">
        <f t="shared" si="54"/>
        <v/>
      </c>
      <c r="I372" t="str">
        <f t="shared" si="55"/>
        <v/>
      </c>
      <c r="J372" t="str">
        <f t="shared" si="56"/>
        <v/>
      </c>
      <c r="K372" t="str">
        <f t="shared" si="57"/>
        <v/>
      </c>
      <c r="L372" t="str">
        <f t="shared" si="58"/>
        <v/>
      </c>
      <c r="M372" t="str">
        <f t="shared" si="59"/>
        <v/>
      </c>
    </row>
    <row r="373" spans="1:13">
      <c r="A373" t="s">
        <v>3028</v>
      </c>
      <c r="B373">
        <v>0</v>
      </c>
      <c r="C373" s="44">
        <v>39905</v>
      </c>
      <c r="D373" t="str">
        <f t="shared" si="50"/>
        <v/>
      </c>
      <c r="E373" t="str">
        <f t="shared" si="51"/>
        <v/>
      </c>
      <c r="F373" t="str">
        <f t="shared" si="52"/>
        <v/>
      </c>
      <c r="G373" t="str">
        <f t="shared" si="53"/>
        <v/>
      </c>
      <c r="H373" t="str">
        <f t="shared" si="54"/>
        <v/>
      </c>
      <c r="I373" t="str">
        <f t="shared" si="55"/>
        <v/>
      </c>
      <c r="J373" t="str">
        <f t="shared" si="56"/>
        <v/>
      </c>
      <c r="K373" t="str">
        <f t="shared" si="57"/>
        <v/>
      </c>
      <c r="L373" t="str">
        <f t="shared" si="58"/>
        <v/>
      </c>
      <c r="M373" t="str">
        <f t="shared" si="59"/>
        <v/>
      </c>
    </row>
    <row r="374" spans="1:13">
      <c r="A374" t="s">
        <v>3029</v>
      </c>
      <c r="B374">
        <v>10.1991</v>
      </c>
      <c r="C374" s="44">
        <v>40585</v>
      </c>
      <c r="D374" t="str">
        <f t="shared" si="50"/>
        <v/>
      </c>
      <c r="E374" t="str">
        <f t="shared" si="51"/>
        <v/>
      </c>
      <c r="F374" t="str">
        <f t="shared" si="52"/>
        <v/>
      </c>
      <c r="G374" t="str">
        <f t="shared" si="53"/>
        <v/>
      </c>
      <c r="H374" t="str">
        <f t="shared" si="54"/>
        <v/>
      </c>
      <c r="I374" t="str">
        <f t="shared" si="55"/>
        <v/>
      </c>
      <c r="J374" t="str">
        <f t="shared" si="56"/>
        <v/>
      </c>
      <c r="K374" t="str">
        <f t="shared" si="57"/>
        <v/>
      </c>
      <c r="L374" t="str">
        <f t="shared" si="58"/>
        <v/>
      </c>
      <c r="M374" t="str">
        <f t="shared" si="59"/>
        <v/>
      </c>
    </row>
    <row r="375" spans="1:13">
      <c r="A375" t="s">
        <v>3030</v>
      </c>
      <c r="B375">
        <v>10.3531</v>
      </c>
      <c r="C375" s="44">
        <v>41548</v>
      </c>
      <c r="D375" t="str">
        <f t="shared" si="50"/>
        <v/>
      </c>
      <c r="E375" t="str">
        <f t="shared" si="51"/>
        <v/>
      </c>
      <c r="F375" t="str">
        <f t="shared" si="52"/>
        <v/>
      </c>
      <c r="G375" t="str">
        <f t="shared" si="53"/>
        <v/>
      </c>
      <c r="H375" t="str">
        <f t="shared" si="54"/>
        <v/>
      </c>
      <c r="I375" t="str">
        <f t="shared" si="55"/>
        <v/>
      </c>
      <c r="J375" t="str">
        <f t="shared" si="56"/>
        <v/>
      </c>
      <c r="K375" t="str">
        <f t="shared" si="57"/>
        <v/>
      </c>
      <c r="L375" t="str">
        <f t="shared" si="58"/>
        <v/>
      </c>
      <c r="M375" t="str">
        <f t="shared" si="59"/>
        <v/>
      </c>
    </row>
    <row r="376" spans="1:13">
      <c r="A376" t="s">
        <v>2694</v>
      </c>
      <c r="B376">
        <v>19.05</v>
      </c>
      <c r="C376" s="44">
        <v>41548</v>
      </c>
      <c r="D376" t="str">
        <f t="shared" si="50"/>
        <v/>
      </c>
      <c r="E376" t="str">
        <f t="shared" si="51"/>
        <v/>
      </c>
      <c r="F376" t="str">
        <f t="shared" si="52"/>
        <v/>
      </c>
      <c r="G376" t="str">
        <f t="shared" si="53"/>
        <v/>
      </c>
      <c r="H376" t="str">
        <f t="shared" si="54"/>
        <v/>
      </c>
      <c r="I376" t="str">
        <f t="shared" si="55"/>
        <v/>
      </c>
      <c r="J376" t="str">
        <f t="shared" si="56"/>
        <v/>
      </c>
      <c r="K376" t="str">
        <f t="shared" si="57"/>
        <v/>
      </c>
      <c r="L376" t="str">
        <f t="shared" si="58"/>
        <v/>
      </c>
      <c r="M376" t="str">
        <f t="shared" si="59"/>
        <v/>
      </c>
    </row>
    <row r="377" spans="1:13">
      <c r="A377" t="s">
        <v>4275</v>
      </c>
      <c r="B377">
        <v>101.44</v>
      </c>
      <c r="C377" s="44">
        <v>41548</v>
      </c>
      <c r="D377" t="str">
        <f t="shared" si="50"/>
        <v/>
      </c>
      <c r="E377" t="str">
        <f t="shared" si="51"/>
        <v/>
      </c>
      <c r="F377" t="str">
        <f t="shared" si="52"/>
        <v/>
      </c>
      <c r="G377" t="str">
        <f t="shared" si="53"/>
        <v/>
      </c>
      <c r="H377" t="str">
        <f t="shared" si="54"/>
        <v/>
      </c>
      <c r="I377" t="str">
        <f t="shared" si="55"/>
        <v/>
      </c>
      <c r="J377" t="str">
        <f t="shared" si="56"/>
        <v/>
      </c>
      <c r="K377" t="str">
        <f t="shared" si="57"/>
        <v/>
      </c>
      <c r="L377" t="str">
        <f t="shared" si="58"/>
        <v/>
      </c>
      <c r="M377" t="str">
        <f t="shared" si="59"/>
        <v/>
      </c>
    </row>
    <row r="378" spans="1:13">
      <c r="A378" t="s">
        <v>2003</v>
      </c>
      <c r="B378">
        <v>17.510000000000002</v>
      </c>
      <c r="C378" s="44">
        <v>41548</v>
      </c>
      <c r="D378" t="str">
        <f t="shared" si="50"/>
        <v/>
      </c>
      <c r="E378" t="str">
        <f t="shared" si="51"/>
        <v/>
      </c>
      <c r="F378" t="str">
        <f t="shared" si="52"/>
        <v/>
      </c>
      <c r="G378" t="str">
        <f t="shared" si="53"/>
        <v/>
      </c>
      <c r="H378" t="str">
        <f t="shared" si="54"/>
        <v/>
      </c>
      <c r="I378" t="str">
        <f t="shared" si="55"/>
        <v/>
      </c>
      <c r="J378" t="str">
        <f t="shared" si="56"/>
        <v/>
      </c>
      <c r="K378" t="str">
        <f t="shared" si="57"/>
        <v/>
      </c>
      <c r="L378" t="str">
        <f t="shared" si="58"/>
        <v/>
      </c>
      <c r="M378" t="str">
        <f t="shared" si="59"/>
        <v/>
      </c>
    </row>
    <row r="379" spans="1:13">
      <c r="A379" t="s">
        <v>4691</v>
      </c>
      <c r="B379">
        <v>100.97</v>
      </c>
      <c r="C379" s="44">
        <v>41548</v>
      </c>
      <c r="D379" t="str">
        <f t="shared" si="50"/>
        <v/>
      </c>
      <c r="E379" t="str">
        <f t="shared" si="51"/>
        <v/>
      </c>
      <c r="F379" t="str">
        <f t="shared" si="52"/>
        <v/>
      </c>
      <c r="G379" t="str">
        <f t="shared" si="53"/>
        <v/>
      </c>
      <c r="H379" t="str">
        <f t="shared" si="54"/>
        <v/>
      </c>
      <c r="I379" t="str">
        <f t="shared" si="55"/>
        <v/>
      </c>
      <c r="J379" t="str">
        <f t="shared" si="56"/>
        <v/>
      </c>
      <c r="K379" t="str">
        <f t="shared" si="57"/>
        <v/>
      </c>
      <c r="L379" t="str">
        <f t="shared" si="58"/>
        <v/>
      </c>
      <c r="M379" t="str">
        <f t="shared" si="59"/>
        <v/>
      </c>
    </row>
    <row r="380" spans="1:13">
      <c r="A380" t="s">
        <v>2004</v>
      </c>
      <c r="B380">
        <v>12.51</v>
      </c>
      <c r="C380" s="44">
        <v>40585</v>
      </c>
      <c r="D380" t="str">
        <f t="shared" si="50"/>
        <v/>
      </c>
      <c r="E380" t="str">
        <f t="shared" si="51"/>
        <v/>
      </c>
      <c r="F380" t="str">
        <f t="shared" si="52"/>
        <v/>
      </c>
      <c r="G380" t="str">
        <f t="shared" si="53"/>
        <v/>
      </c>
      <c r="H380" t="str">
        <f t="shared" si="54"/>
        <v/>
      </c>
      <c r="I380" t="str">
        <f t="shared" si="55"/>
        <v/>
      </c>
      <c r="J380" t="str">
        <f t="shared" si="56"/>
        <v/>
      </c>
      <c r="K380" t="str">
        <f t="shared" si="57"/>
        <v/>
      </c>
      <c r="L380" t="str">
        <f t="shared" si="58"/>
        <v/>
      </c>
      <c r="M380" t="str">
        <f t="shared" si="59"/>
        <v/>
      </c>
    </row>
    <row r="381" spans="1:13">
      <c r="A381" t="s">
        <v>4692</v>
      </c>
      <c r="B381">
        <v>12.51</v>
      </c>
      <c r="C381" s="44">
        <v>40585</v>
      </c>
      <c r="D381" t="str">
        <f t="shared" si="50"/>
        <v/>
      </c>
      <c r="E381" t="str">
        <f t="shared" si="51"/>
        <v/>
      </c>
      <c r="F381" t="str">
        <f t="shared" si="52"/>
        <v/>
      </c>
      <c r="G381" t="str">
        <f t="shared" si="53"/>
        <v/>
      </c>
      <c r="H381" t="str">
        <f t="shared" si="54"/>
        <v/>
      </c>
      <c r="I381" t="str">
        <f t="shared" si="55"/>
        <v/>
      </c>
      <c r="J381" t="str">
        <f t="shared" si="56"/>
        <v/>
      </c>
      <c r="K381" t="str">
        <f t="shared" si="57"/>
        <v/>
      </c>
      <c r="L381" t="str">
        <f t="shared" si="58"/>
        <v/>
      </c>
      <c r="M381" t="str">
        <f t="shared" si="59"/>
        <v/>
      </c>
    </row>
    <row r="382" spans="1:13">
      <c r="A382" t="s">
        <v>4693</v>
      </c>
      <c r="B382">
        <v>30.958600000000001</v>
      </c>
      <c r="C382" s="44">
        <v>41548</v>
      </c>
      <c r="D382" t="str">
        <f t="shared" si="50"/>
        <v/>
      </c>
      <c r="E382" t="str">
        <f t="shared" si="51"/>
        <v/>
      </c>
      <c r="F382" t="str">
        <f t="shared" si="52"/>
        <v/>
      </c>
      <c r="G382" t="str">
        <f t="shared" si="53"/>
        <v/>
      </c>
      <c r="H382" t="str">
        <f t="shared" si="54"/>
        <v/>
      </c>
      <c r="I382" t="str">
        <f t="shared" si="55"/>
        <v/>
      </c>
      <c r="J382" t="str">
        <f t="shared" si="56"/>
        <v/>
      </c>
      <c r="K382" t="str">
        <f t="shared" si="57"/>
        <v/>
      </c>
      <c r="L382" t="str">
        <f t="shared" si="58"/>
        <v/>
      </c>
      <c r="M382" t="str">
        <f t="shared" si="59"/>
        <v/>
      </c>
    </row>
    <row r="383" spans="1:13">
      <c r="A383" t="s">
        <v>4694</v>
      </c>
      <c r="B383">
        <v>31.0489</v>
      </c>
      <c r="C383" s="44">
        <v>41548</v>
      </c>
      <c r="D383" t="str">
        <f t="shared" si="50"/>
        <v/>
      </c>
      <c r="E383" t="str">
        <f t="shared" si="51"/>
        <v/>
      </c>
      <c r="F383" t="str">
        <f t="shared" si="52"/>
        <v/>
      </c>
      <c r="G383" t="str">
        <f t="shared" si="53"/>
        <v/>
      </c>
      <c r="H383" t="str">
        <f t="shared" si="54"/>
        <v/>
      </c>
      <c r="I383" t="str">
        <f t="shared" si="55"/>
        <v/>
      </c>
      <c r="J383" t="str">
        <f t="shared" si="56"/>
        <v/>
      </c>
      <c r="K383" t="str">
        <f t="shared" si="57"/>
        <v/>
      </c>
      <c r="L383" t="str">
        <f t="shared" si="58"/>
        <v/>
      </c>
      <c r="M383" t="str">
        <f t="shared" si="59"/>
        <v/>
      </c>
    </row>
    <row r="384" spans="1:13">
      <c r="A384" t="s">
        <v>2005</v>
      </c>
      <c r="B384">
        <v>11.105399999999999</v>
      </c>
      <c r="C384" s="44">
        <v>41548</v>
      </c>
      <c r="D384" t="str">
        <f t="shared" si="50"/>
        <v/>
      </c>
      <c r="E384" t="str">
        <f t="shared" si="51"/>
        <v/>
      </c>
      <c r="F384" t="str">
        <f t="shared" si="52"/>
        <v/>
      </c>
      <c r="G384" t="str">
        <f t="shared" si="53"/>
        <v/>
      </c>
      <c r="H384" t="str">
        <f t="shared" si="54"/>
        <v/>
      </c>
      <c r="I384" t="str">
        <f t="shared" si="55"/>
        <v/>
      </c>
      <c r="J384" t="str">
        <f t="shared" si="56"/>
        <v/>
      </c>
      <c r="K384" t="str">
        <f t="shared" si="57"/>
        <v/>
      </c>
      <c r="L384" t="str">
        <f t="shared" si="58"/>
        <v/>
      </c>
      <c r="M384" t="str">
        <f t="shared" si="59"/>
        <v/>
      </c>
    </row>
    <row r="385" spans="1:13">
      <c r="A385" t="s">
        <v>2006</v>
      </c>
      <c r="B385">
        <v>11.7448</v>
      </c>
      <c r="C385" s="44">
        <v>41548</v>
      </c>
      <c r="D385" t="str">
        <f t="shared" si="50"/>
        <v/>
      </c>
      <c r="E385" t="str">
        <f t="shared" si="51"/>
        <v/>
      </c>
      <c r="F385" t="str">
        <f t="shared" si="52"/>
        <v/>
      </c>
      <c r="G385" t="str">
        <f t="shared" si="53"/>
        <v/>
      </c>
      <c r="H385" t="str">
        <f t="shared" si="54"/>
        <v/>
      </c>
      <c r="I385" t="str">
        <f t="shared" si="55"/>
        <v/>
      </c>
      <c r="J385" t="str">
        <f t="shared" si="56"/>
        <v/>
      </c>
      <c r="K385" t="str">
        <f t="shared" si="57"/>
        <v/>
      </c>
      <c r="L385" t="str">
        <f t="shared" si="58"/>
        <v/>
      </c>
      <c r="M385" t="str">
        <f t="shared" si="59"/>
        <v/>
      </c>
    </row>
    <row r="386" spans="1:13">
      <c r="A386" t="s">
        <v>4695</v>
      </c>
      <c r="B386">
        <v>21.141100000000002</v>
      </c>
      <c r="C386" s="44">
        <v>41548</v>
      </c>
      <c r="D386" t="str">
        <f t="shared" si="50"/>
        <v/>
      </c>
      <c r="E386" t="str">
        <f t="shared" si="51"/>
        <v/>
      </c>
      <c r="F386" t="str">
        <f t="shared" si="52"/>
        <v/>
      </c>
      <c r="G386" t="str">
        <f t="shared" si="53"/>
        <v/>
      </c>
      <c r="H386" t="str">
        <f t="shared" si="54"/>
        <v/>
      </c>
      <c r="I386" t="str">
        <f t="shared" si="55"/>
        <v/>
      </c>
      <c r="J386" t="str">
        <f t="shared" si="56"/>
        <v/>
      </c>
      <c r="K386" t="str">
        <f t="shared" si="57"/>
        <v/>
      </c>
      <c r="L386" t="str">
        <f t="shared" si="58"/>
        <v/>
      </c>
      <c r="M386" t="str">
        <f t="shared" si="59"/>
        <v/>
      </c>
    </row>
    <row r="387" spans="1:13">
      <c r="A387" t="s">
        <v>3622</v>
      </c>
      <c r="B387">
        <v>21.0014</v>
      </c>
      <c r="C387" s="44">
        <v>41548</v>
      </c>
      <c r="D387" t="str">
        <f t="shared" ref="D387:D450" si="60">IF(A387=mfund1,B387,"")</f>
        <v/>
      </c>
      <c r="E387" t="str">
        <f t="shared" ref="E387:E450" si="61">IF(A387=mfund2,B387,"")</f>
        <v/>
      </c>
      <c r="F387" t="str">
        <f t="shared" ref="F387:F450" si="62">IF(A387=mfund3,B387,"")</f>
        <v/>
      </c>
      <c r="G387" t="str">
        <f t="shared" ref="G387:G450" si="63">IF(A387=mfund4,B387,"")</f>
        <v/>
      </c>
      <c r="H387" t="str">
        <f t="shared" ref="H387:H450" si="64">IF(A387=mfudn5,B387,"")</f>
        <v/>
      </c>
      <c r="I387" t="str">
        <f t="shared" ref="I387:I450" si="65">IF(A387=mfund6,B387,"")</f>
        <v/>
      </c>
      <c r="J387" t="str">
        <f t="shared" ref="J387:J450" si="66">IF(A387=mfund7,B387,"")</f>
        <v/>
      </c>
      <c r="K387" t="str">
        <f t="shared" ref="K387:K450" si="67">IF(A387=mfund8,B387,"")</f>
        <v/>
      </c>
      <c r="L387" t="str">
        <f t="shared" ref="L387:L450" si="68">IF(A387=mfund9,B387,"")</f>
        <v/>
      </c>
      <c r="M387" t="str">
        <f t="shared" ref="M387:M450" si="69">IF(A387=mfund10,B387,"")</f>
        <v/>
      </c>
    </row>
    <row r="388" spans="1:13">
      <c r="A388" t="s">
        <v>3623</v>
      </c>
      <c r="B388">
        <v>21.204899999999999</v>
      </c>
      <c r="C388" s="44">
        <v>41548</v>
      </c>
      <c r="D388" t="str">
        <f t="shared" si="60"/>
        <v/>
      </c>
      <c r="E388" t="str">
        <f t="shared" si="61"/>
        <v/>
      </c>
      <c r="F388" t="str">
        <f t="shared" si="62"/>
        <v/>
      </c>
      <c r="G388" t="str">
        <f t="shared" si="63"/>
        <v/>
      </c>
      <c r="H388" t="str">
        <f t="shared" si="64"/>
        <v/>
      </c>
      <c r="I388" t="str">
        <f t="shared" si="65"/>
        <v/>
      </c>
      <c r="J388" t="str">
        <f t="shared" si="66"/>
        <v/>
      </c>
      <c r="K388" t="str">
        <f t="shared" si="67"/>
        <v/>
      </c>
      <c r="L388" t="str">
        <f t="shared" si="68"/>
        <v/>
      </c>
      <c r="M388" t="str">
        <f t="shared" si="69"/>
        <v/>
      </c>
    </row>
    <row r="389" spans="1:13">
      <c r="A389" t="s">
        <v>3031</v>
      </c>
      <c r="B389">
        <v>11.3461</v>
      </c>
      <c r="C389" s="44">
        <v>41548</v>
      </c>
      <c r="D389" t="str">
        <f t="shared" si="60"/>
        <v/>
      </c>
      <c r="E389" t="str">
        <f t="shared" si="61"/>
        <v/>
      </c>
      <c r="F389" t="str">
        <f t="shared" si="62"/>
        <v/>
      </c>
      <c r="G389" t="str">
        <f t="shared" si="63"/>
        <v/>
      </c>
      <c r="H389" t="str">
        <f t="shared" si="64"/>
        <v/>
      </c>
      <c r="I389" t="str">
        <f t="shared" si="65"/>
        <v/>
      </c>
      <c r="J389" t="str">
        <f t="shared" si="66"/>
        <v/>
      </c>
      <c r="K389" t="str">
        <f t="shared" si="67"/>
        <v/>
      </c>
      <c r="L389" t="str">
        <f t="shared" si="68"/>
        <v/>
      </c>
      <c r="M389" t="str">
        <f t="shared" si="69"/>
        <v/>
      </c>
    </row>
    <row r="390" spans="1:13">
      <c r="A390" t="s">
        <v>2007</v>
      </c>
      <c r="B390">
        <v>11.691800000000001</v>
      </c>
      <c r="C390" s="44">
        <v>41548</v>
      </c>
      <c r="D390" t="str">
        <f t="shared" si="60"/>
        <v/>
      </c>
      <c r="E390" t="str">
        <f t="shared" si="61"/>
        <v/>
      </c>
      <c r="F390" t="str">
        <f t="shared" si="62"/>
        <v/>
      </c>
      <c r="G390" t="str">
        <f t="shared" si="63"/>
        <v/>
      </c>
      <c r="H390" t="str">
        <f t="shared" si="64"/>
        <v/>
      </c>
      <c r="I390" t="str">
        <f t="shared" si="65"/>
        <v/>
      </c>
      <c r="J390" t="str">
        <f t="shared" si="66"/>
        <v/>
      </c>
      <c r="K390" t="str">
        <f t="shared" si="67"/>
        <v/>
      </c>
      <c r="L390" t="str">
        <f t="shared" si="68"/>
        <v/>
      </c>
      <c r="M390" t="str">
        <f t="shared" si="69"/>
        <v/>
      </c>
    </row>
    <row r="391" spans="1:13">
      <c r="A391" t="s">
        <v>3624</v>
      </c>
      <c r="B391">
        <v>21.061299999999999</v>
      </c>
      <c r="C391" s="44">
        <v>41548</v>
      </c>
      <c r="D391" t="str">
        <f t="shared" si="60"/>
        <v/>
      </c>
      <c r="E391" t="str">
        <f t="shared" si="61"/>
        <v/>
      </c>
      <c r="F391" t="str">
        <f t="shared" si="62"/>
        <v/>
      </c>
      <c r="G391" t="str">
        <f t="shared" si="63"/>
        <v/>
      </c>
      <c r="H391" t="str">
        <f t="shared" si="64"/>
        <v/>
      </c>
      <c r="I391" t="str">
        <f t="shared" si="65"/>
        <v/>
      </c>
      <c r="J391" t="str">
        <f t="shared" si="66"/>
        <v/>
      </c>
      <c r="K391" t="str">
        <f t="shared" si="67"/>
        <v/>
      </c>
      <c r="L391" t="str">
        <f t="shared" si="68"/>
        <v/>
      </c>
      <c r="M391" t="str">
        <f t="shared" si="69"/>
        <v/>
      </c>
    </row>
    <row r="392" spans="1:13">
      <c r="A392" t="s">
        <v>3032</v>
      </c>
      <c r="B392">
        <v>11.149800000000001</v>
      </c>
      <c r="C392" s="44">
        <v>41548</v>
      </c>
      <c r="D392" t="str">
        <f t="shared" si="60"/>
        <v/>
      </c>
      <c r="E392" t="str">
        <f t="shared" si="61"/>
        <v/>
      </c>
      <c r="F392" t="str">
        <f t="shared" si="62"/>
        <v/>
      </c>
      <c r="G392" t="str">
        <f t="shared" si="63"/>
        <v/>
      </c>
      <c r="H392" t="str">
        <f t="shared" si="64"/>
        <v/>
      </c>
      <c r="I392" t="str">
        <f t="shared" si="65"/>
        <v/>
      </c>
      <c r="J392" t="str">
        <f t="shared" si="66"/>
        <v/>
      </c>
      <c r="K392" t="str">
        <f t="shared" si="67"/>
        <v/>
      </c>
      <c r="L392" t="str">
        <f t="shared" si="68"/>
        <v/>
      </c>
      <c r="M392" t="str">
        <f t="shared" si="69"/>
        <v/>
      </c>
    </row>
    <row r="393" spans="1:13">
      <c r="A393" t="s">
        <v>2008</v>
      </c>
      <c r="B393">
        <v>11.850099999999999</v>
      </c>
      <c r="C393" s="44">
        <v>41548</v>
      </c>
      <c r="D393" t="str">
        <f t="shared" si="60"/>
        <v/>
      </c>
      <c r="E393" t="str">
        <f t="shared" si="61"/>
        <v/>
      </c>
      <c r="F393" t="str">
        <f t="shared" si="62"/>
        <v/>
      </c>
      <c r="G393" t="str">
        <f t="shared" si="63"/>
        <v/>
      </c>
      <c r="H393" t="str">
        <f t="shared" si="64"/>
        <v/>
      </c>
      <c r="I393" t="str">
        <f t="shared" si="65"/>
        <v/>
      </c>
      <c r="J393" t="str">
        <f t="shared" si="66"/>
        <v/>
      </c>
      <c r="K393" t="str">
        <f t="shared" si="67"/>
        <v/>
      </c>
      <c r="L393" t="str">
        <f t="shared" si="68"/>
        <v/>
      </c>
      <c r="M393" t="str">
        <f t="shared" si="69"/>
        <v/>
      </c>
    </row>
    <row r="394" spans="1:13">
      <c r="A394" t="s">
        <v>2009</v>
      </c>
      <c r="B394">
        <v>87.01</v>
      </c>
      <c r="C394" s="44">
        <v>41548</v>
      </c>
      <c r="D394" t="str">
        <f t="shared" si="60"/>
        <v/>
      </c>
      <c r="E394" t="str">
        <f t="shared" si="61"/>
        <v/>
      </c>
      <c r="F394" t="str">
        <f t="shared" si="62"/>
        <v/>
      </c>
      <c r="G394" t="str">
        <f t="shared" si="63"/>
        <v/>
      </c>
      <c r="H394" t="str">
        <f t="shared" si="64"/>
        <v/>
      </c>
      <c r="I394" t="str">
        <f t="shared" si="65"/>
        <v/>
      </c>
      <c r="J394" t="str">
        <f t="shared" si="66"/>
        <v/>
      </c>
      <c r="K394" t="str">
        <f t="shared" si="67"/>
        <v/>
      </c>
      <c r="L394" t="str">
        <f t="shared" si="68"/>
        <v/>
      </c>
      <c r="M394" t="str">
        <f t="shared" si="69"/>
        <v/>
      </c>
    </row>
    <row r="395" spans="1:13">
      <c r="A395" t="s">
        <v>3625</v>
      </c>
      <c r="B395">
        <v>256.47000000000003</v>
      </c>
      <c r="C395" s="44">
        <v>41548</v>
      </c>
      <c r="D395" t="str">
        <f t="shared" si="60"/>
        <v/>
      </c>
      <c r="E395" t="str">
        <f t="shared" si="61"/>
        <v/>
      </c>
      <c r="F395" t="str">
        <f t="shared" si="62"/>
        <v/>
      </c>
      <c r="G395" t="str">
        <f t="shared" si="63"/>
        <v/>
      </c>
      <c r="H395" t="str">
        <f t="shared" si="64"/>
        <v/>
      </c>
      <c r="I395" t="str">
        <f t="shared" si="65"/>
        <v/>
      </c>
      <c r="J395" t="str">
        <f t="shared" si="66"/>
        <v/>
      </c>
      <c r="K395" t="str">
        <f t="shared" si="67"/>
        <v/>
      </c>
      <c r="L395" t="str">
        <f t="shared" si="68"/>
        <v/>
      </c>
      <c r="M395" t="str">
        <f t="shared" si="69"/>
        <v/>
      </c>
    </row>
    <row r="396" spans="1:13">
      <c r="A396" t="s">
        <v>2010</v>
      </c>
      <c r="B396">
        <v>81.260000000000005</v>
      </c>
      <c r="C396" s="44">
        <v>41548</v>
      </c>
      <c r="D396" t="str">
        <f t="shared" si="60"/>
        <v/>
      </c>
      <c r="E396" t="str">
        <f t="shared" si="61"/>
        <v/>
      </c>
      <c r="F396" t="str">
        <f t="shared" si="62"/>
        <v/>
      </c>
      <c r="G396" t="str">
        <f t="shared" si="63"/>
        <v/>
      </c>
      <c r="H396" t="str">
        <f t="shared" si="64"/>
        <v/>
      </c>
      <c r="I396" t="str">
        <f t="shared" si="65"/>
        <v/>
      </c>
      <c r="J396" t="str">
        <f t="shared" si="66"/>
        <v/>
      </c>
      <c r="K396" t="str">
        <f t="shared" si="67"/>
        <v/>
      </c>
      <c r="L396" t="str">
        <f t="shared" si="68"/>
        <v/>
      </c>
      <c r="M396" t="str">
        <f t="shared" si="69"/>
        <v/>
      </c>
    </row>
    <row r="397" spans="1:13">
      <c r="A397" t="s">
        <v>3626</v>
      </c>
      <c r="B397">
        <v>255.67</v>
      </c>
      <c r="C397" s="44">
        <v>41548</v>
      </c>
      <c r="D397" t="str">
        <f t="shared" si="60"/>
        <v/>
      </c>
      <c r="E397" t="str">
        <f t="shared" si="61"/>
        <v/>
      </c>
      <c r="F397" t="str">
        <f t="shared" si="62"/>
        <v/>
      </c>
      <c r="G397" t="str">
        <f t="shared" si="63"/>
        <v/>
      </c>
      <c r="H397" t="str">
        <f t="shared" si="64"/>
        <v/>
      </c>
      <c r="I397" t="str">
        <f t="shared" si="65"/>
        <v/>
      </c>
      <c r="J397" t="str">
        <f t="shared" si="66"/>
        <v/>
      </c>
      <c r="K397" t="str">
        <f t="shared" si="67"/>
        <v/>
      </c>
      <c r="L397" t="str">
        <f t="shared" si="68"/>
        <v/>
      </c>
      <c r="M397" t="str">
        <f t="shared" si="69"/>
        <v/>
      </c>
    </row>
    <row r="398" spans="1:13">
      <c r="A398" t="s">
        <v>3033</v>
      </c>
      <c r="B398">
        <v>11.206</v>
      </c>
      <c r="C398" s="44">
        <v>41548</v>
      </c>
      <c r="D398" t="str">
        <f t="shared" si="60"/>
        <v/>
      </c>
      <c r="E398" t="str">
        <f t="shared" si="61"/>
        <v/>
      </c>
      <c r="F398" t="str">
        <f t="shared" si="62"/>
        <v/>
      </c>
      <c r="G398" t="str">
        <f t="shared" si="63"/>
        <v/>
      </c>
      <c r="H398" t="str">
        <f t="shared" si="64"/>
        <v/>
      </c>
      <c r="I398" t="str">
        <f t="shared" si="65"/>
        <v/>
      </c>
      <c r="J398" t="str">
        <f t="shared" si="66"/>
        <v/>
      </c>
      <c r="K398" t="str">
        <f t="shared" si="67"/>
        <v/>
      </c>
      <c r="L398" t="str">
        <f t="shared" si="68"/>
        <v/>
      </c>
      <c r="M398" t="str">
        <f t="shared" si="69"/>
        <v/>
      </c>
    </row>
    <row r="399" spans="1:13">
      <c r="A399" t="s">
        <v>4040</v>
      </c>
      <c r="B399">
        <v>42.258299999999998</v>
      </c>
      <c r="C399" s="44">
        <v>41548</v>
      </c>
      <c r="D399" t="str">
        <f t="shared" si="60"/>
        <v/>
      </c>
      <c r="E399" t="str">
        <f t="shared" si="61"/>
        <v/>
      </c>
      <c r="F399" t="str">
        <f t="shared" si="62"/>
        <v/>
      </c>
      <c r="G399" t="str">
        <f t="shared" si="63"/>
        <v/>
      </c>
      <c r="H399" t="str">
        <f t="shared" si="64"/>
        <v/>
      </c>
      <c r="I399" t="str">
        <f t="shared" si="65"/>
        <v/>
      </c>
      <c r="J399" t="str">
        <f t="shared" si="66"/>
        <v/>
      </c>
      <c r="K399" t="str">
        <f t="shared" si="67"/>
        <v/>
      </c>
      <c r="L399" t="str">
        <f t="shared" si="68"/>
        <v/>
      </c>
      <c r="M399" t="str">
        <f t="shared" si="69"/>
        <v/>
      </c>
    </row>
    <row r="400" spans="1:13">
      <c r="A400" t="s">
        <v>3034</v>
      </c>
      <c r="B400">
        <v>11.407</v>
      </c>
      <c r="C400" s="44">
        <v>41548</v>
      </c>
      <c r="D400" t="str">
        <f t="shared" si="60"/>
        <v/>
      </c>
      <c r="E400" t="str">
        <f t="shared" si="61"/>
        <v/>
      </c>
      <c r="F400" t="str">
        <f t="shared" si="62"/>
        <v/>
      </c>
      <c r="G400" t="str">
        <f t="shared" si="63"/>
        <v/>
      </c>
      <c r="H400" t="str">
        <f t="shared" si="64"/>
        <v/>
      </c>
      <c r="I400" t="str">
        <f t="shared" si="65"/>
        <v/>
      </c>
      <c r="J400" t="str">
        <f t="shared" si="66"/>
        <v/>
      </c>
      <c r="K400" t="str">
        <f t="shared" si="67"/>
        <v/>
      </c>
      <c r="L400" t="str">
        <f t="shared" si="68"/>
        <v/>
      </c>
      <c r="M400" t="str">
        <f t="shared" si="69"/>
        <v/>
      </c>
    </row>
    <row r="401" spans="1:13">
      <c r="A401" t="s">
        <v>3035</v>
      </c>
      <c r="B401">
        <v>10.909000000000001</v>
      </c>
      <c r="C401" s="44">
        <v>41548</v>
      </c>
      <c r="D401" t="str">
        <f t="shared" si="60"/>
        <v/>
      </c>
      <c r="E401" t="str">
        <f t="shared" si="61"/>
        <v/>
      </c>
      <c r="F401" t="str">
        <f t="shared" si="62"/>
        <v/>
      </c>
      <c r="G401" t="str">
        <f t="shared" si="63"/>
        <v/>
      </c>
      <c r="H401" t="str">
        <f t="shared" si="64"/>
        <v/>
      </c>
      <c r="I401" t="str">
        <f t="shared" si="65"/>
        <v/>
      </c>
      <c r="J401" t="str">
        <f t="shared" si="66"/>
        <v/>
      </c>
      <c r="K401" t="str">
        <f t="shared" si="67"/>
        <v/>
      </c>
      <c r="L401" t="str">
        <f t="shared" si="68"/>
        <v/>
      </c>
      <c r="M401" t="str">
        <f t="shared" si="69"/>
        <v/>
      </c>
    </row>
    <row r="402" spans="1:13">
      <c r="A402" t="s">
        <v>4041</v>
      </c>
      <c r="B402">
        <v>42.053600000000003</v>
      </c>
      <c r="C402" s="44">
        <v>41548</v>
      </c>
      <c r="D402" t="str">
        <f t="shared" si="60"/>
        <v/>
      </c>
      <c r="E402" t="str">
        <f t="shared" si="61"/>
        <v/>
      </c>
      <c r="F402" t="str">
        <f t="shared" si="62"/>
        <v/>
      </c>
      <c r="G402" t="str">
        <f t="shared" si="63"/>
        <v/>
      </c>
      <c r="H402" t="str">
        <f t="shared" si="64"/>
        <v/>
      </c>
      <c r="I402" t="str">
        <f t="shared" si="65"/>
        <v/>
      </c>
      <c r="J402" t="str">
        <f t="shared" si="66"/>
        <v/>
      </c>
      <c r="K402" t="str">
        <f t="shared" si="67"/>
        <v/>
      </c>
      <c r="L402" t="str">
        <f t="shared" si="68"/>
        <v/>
      </c>
      <c r="M402" t="str">
        <f t="shared" si="69"/>
        <v/>
      </c>
    </row>
    <row r="403" spans="1:13">
      <c r="A403" t="s">
        <v>3036</v>
      </c>
      <c r="B403">
        <v>11.3667</v>
      </c>
      <c r="C403" s="44">
        <v>41548</v>
      </c>
      <c r="D403" t="str">
        <f t="shared" si="60"/>
        <v/>
      </c>
      <c r="E403" t="str">
        <f t="shared" si="61"/>
        <v/>
      </c>
      <c r="F403" t="str">
        <f t="shared" si="62"/>
        <v/>
      </c>
      <c r="G403" t="str">
        <f t="shared" si="63"/>
        <v/>
      </c>
      <c r="H403" t="str">
        <f t="shared" si="64"/>
        <v/>
      </c>
      <c r="I403" t="str">
        <f t="shared" si="65"/>
        <v/>
      </c>
      <c r="J403" t="str">
        <f t="shared" si="66"/>
        <v/>
      </c>
      <c r="K403" t="str">
        <f t="shared" si="67"/>
        <v/>
      </c>
      <c r="L403" t="str">
        <f t="shared" si="68"/>
        <v/>
      </c>
      <c r="M403" t="str">
        <f t="shared" si="69"/>
        <v/>
      </c>
    </row>
    <row r="404" spans="1:13">
      <c r="A404" t="s">
        <v>2695</v>
      </c>
      <c r="B404">
        <v>14.35</v>
      </c>
      <c r="C404" s="44">
        <v>41548</v>
      </c>
      <c r="D404" t="str">
        <f t="shared" si="60"/>
        <v/>
      </c>
      <c r="E404" t="str">
        <f t="shared" si="61"/>
        <v/>
      </c>
      <c r="F404" t="str">
        <f t="shared" si="62"/>
        <v/>
      </c>
      <c r="G404" t="str">
        <f t="shared" si="63"/>
        <v/>
      </c>
      <c r="H404" t="str">
        <f t="shared" si="64"/>
        <v/>
      </c>
      <c r="I404" t="str">
        <f t="shared" si="65"/>
        <v/>
      </c>
      <c r="J404" t="str">
        <f t="shared" si="66"/>
        <v/>
      </c>
      <c r="K404" t="str">
        <f t="shared" si="67"/>
        <v/>
      </c>
      <c r="L404" t="str">
        <f t="shared" si="68"/>
        <v/>
      </c>
      <c r="M404" t="str">
        <f t="shared" si="69"/>
        <v/>
      </c>
    </row>
    <row r="405" spans="1:13">
      <c r="A405" t="s">
        <v>4276</v>
      </c>
      <c r="B405">
        <v>23.27</v>
      </c>
      <c r="C405" s="44">
        <v>41548</v>
      </c>
      <c r="D405" t="str">
        <f t="shared" si="60"/>
        <v/>
      </c>
      <c r="E405" t="str">
        <f t="shared" si="61"/>
        <v/>
      </c>
      <c r="F405" t="str">
        <f t="shared" si="62"/>
        <v/>
      </c>
      <c r="G405" t="str">
        <f t="shared" si="63"/>
        <v/>
      </c>
      <c r="H405" t="str">
        <f t="shared" si="64"/>
        <v/>
      </c>
      <c r="I405" t="str">
        <f t="shared" si="65"/>
        <v/>
      </c>
      <c r="J405" t="str">
        <f t="shared" si="66"/>
        <v/>
      </c>
      <c r="K405" t="str">
        <f t="shared" si="67"/>
        <v/>
      </c>
      <c r="L405" t="str">
        <f t="shared" si="68"/>
        <v/>
      </c>
      <c r="M405" t="str">
        <f t="shared" si="69"/>
        <v/>
      </c>
    </row>
    <row r="406" spans="1:13">
      <c r="A406" t="s">
        <v>2696</v>
      </c>
      <c r="B406">
        <v>12.02</v>
      </c>
      <c r="C406" s="44">
        <v>41548</v>
      </c>
      <c r="D406" t="str">
        <f t="shared" si="60"/>
        <v/>
      </c>
      <c r="E406" t="str">
        <f t="shared" si="61"/>
        <v/>
      </c>
      <c r="F406" t="str">
        <f t="shared" si="62"/>
        <v/>
      </c>
      <c r="G406" t="str">
        <f t="shared" si="63"/>
        <v/>
      </c>
      <c r="H406" t="str">
        <f t="shared" si="64"/>
        <v/>
      </c>
      <c r="I406" t="str">
        <f t="shared" si="65"/>
        <v/>
      </c>
      <c r="J406" t="str">
        <f t="shared" si="66"/>
        <v/>
      </c>
      <c r="K406" t="str">
        <f t="shared" si="67"/>
        <v/>
      </c>
      <c r="L406" t="str">
        <f t="shared" si="68"/>
        <v/>
      </c>
      <c r="M406" t="str">
        <f t="shared" si="69"/>
        <v/>
      </c>
    </row>
    <row r="407" spans="1:13">
      <c r="A407" t="s">
        <v>4277</v>
      </c>
      <c r="B407">
        <v>23.36</v>
      </c>
      <c r="C407" s="44">
        <v>41548</v>
      </c>
      <c r="D407" t="str">
        <f t="shared" si="60"/>
        <v/>
      </c>
      <c r="E407" t="str">
        <f t="shared" si="61"/>
        <v/>
      </c>
      <c r="F407" t="str">
        <f t="shared" si="62"/>
        <v/>
      </c>
      <c r="G407" t="str">
        <f t="shared" si="63"/>
        <v/>
      </c>
      <c r="H407" t="str">
        <f t="shared" si="64"/>
        <v/>
      </c>
      <c r="I407" t="str">
        <f t="shared" si="65"/>
        <v/>
      </c>
      <c r="J407" t="str">
        <f t="shared" si="66"/>
        <v/>
      </c>
      <c r="K407" t="str">
        <f t="shared" si="67"/>
        <v/>
      </c>
      <c r="L407" t="str">
        <f t="shared" si="68"/>
        <v/>
      </c>
      <c r="M407" t="str">
        <f t="shared" si="69"/>
        <v/>
      </c>
    </row>
    <row r="408" spans="1:13">
      <c r="A408" t="s">
        <v>2011</v>
      </c>
      <c r="B408">
        <v>59.098999999999997</v>
      </c>
      <c r="C408" s="44">
        <v>41548</v>
      </c>
      <c r="D408" t="str">
        <f t="shared" si="60"/>
        <v/>
      </c>
      <c r="E408" t="str">
        <f t="shared" si="61"/>
        <v/>
      </c>
      <c r="F408" t="str">
        <f t="shared" si="62"/>
        <v/>
      </c>
      <c r="G408" t="str">
        <f t="shared" si="63"/>
        <v/>
      </c>
      <c r="H408" t="str">
        <f t="shared" si="64"/>
        <v/>
      </c>
      <c r="I408" t="str">
        <f t="shared" si="65"/>
        <v/>
      </c>
      <c r="J408" t="str">
        <f t="shared" si="66"/>
        <v/>
      </c>
      <c r="K408" t="str">
        <f t="shared" si="67"/>
        <v/>
      </c>
      <c r="L408" t="str">
        <f t="shared" si="68"/>
        <v/>
      </c>
      <c r="M408" t="str">
        <f t="shared" si="69"/>
        <v/>
      </c>
    </row>
    <row r="409" spans="1:13">
      <c r="A409" t="s">
        <v>2697</v>
      </c>
      <c r="B409">
        <v>14.4694</v>
      </c>
      <c r="C409" s="44">
        <v>41548</v>
      </c>
      <c r="D409" t="str">
        <f t="shared" si="60"/>
        <v/>
      </c>
      <c r="E409" t="str">
        <f t="shared" si="61"/>
        <v/>
      </c>
      <c r="F409" t="str">
        <f t="shared" si="62"/>
        <v/>
      </c>
      <c r="G409" t="str">
        <f t="shared" si="63"/>
        <v/>
      </c>
      <c r="H409" t="str">
        <f t="shared" si="64"/>
        <v/>
      </c>
      <c r="I409" t="str">
        <f t="shared" si="65"/>
        <v/>
      </c>
      <c r="J409" t="str">
        <f t="shared" si="66"/>
        <v/>
      </c>
      <c r="K409" t="str">
        <f t="shared" si="67"/>
        <v/>
      </c>
      <c r="L409" t="str">
        <f t="shared" si="68"/>
        <v/>
      </c>
      <c r="M409" t="str">
        <f t="shared" si="69"/>
        <v/>
      </c>
    </row>
    <row r="410" spans="1:13">
      <c r="A410" t="s">
        <v>2698</v>
      </c>
      <c r="B410">
        <v>13.3378</v>
      </c>
      <c r="C410" s="44">
        <v>41548</v>
      </c>
      <c r="D410" t="str">
        <f t="shared" si="60"/>
        <v/>
      </c>
      <c r="E410" t="str">
        <f t="shared" si="61"/>
        <v/>
      </c>
      <c r="F410" t="str">
        <f t="shared" si="62"/>
        <v/>
      </c>
      <c r="G410" t="str">
        <f t="shared" si="63"/>
        <v/>
      </c>
      <c r="H410" t="str">
        <f t="shared" si="64"/>
        <v/>
      </c>
      <c r="I410" t="str">
        <f t="shared" si="65"/>
        <v/>
      </c>
      <c r="J410" t="str">
        <f t="shared" si="66"/>
        <v/>
      </c>
      <c r="K410" t="str">
        <f t="shared" si="67"/>
        <v/>
      </c>
      <c r="L410" t="str">
        <f t="shared" si="68"/>
        <v/>
      </c>
      <c r="M410" t="str">
        <f t="shared" si="69"/>
        <v/>
      </c>
    </row>
    <row r="411" spans="1:13">
      <c r="A411" t="s">
        <v>4278</v>
      </c>
      <c r="B411">
        <v>16.555700000000002</v>
      </c>
      <c r="C411" s="44">
        <v>41548</v>
      </c>
      <c r="D411" t="str">
        <f t="shared" si="60"/>
        <v/>
      </c>
      <c r="E411" t="str">
        <f t="shared" si="61"/>
        <v/>
      </c>
      <c r="F411" t="str">
        <f t="shared" si="62"/>
        <v/>
      </c>
      <c r="G411" t="str">
        <f t="shared" si="63"/>
        <v/>
      </c>
      <c r="H411" t="str">
        <f t="shared" si="64"/>
        <v/>
      </c>
      <c r="I411" t="str">
        <f t="shared" si="65"/>
        <v/>
      </c>
      <c r="J411" t="str">
        <f t="shared" si="66"/>
        <v/>
      </c>
      <c r="K411" t="str">
        <f t="shared" si="67"/>
        <v/>
      </c>
      <c r="L411" t="str">
        <f t="shared" si="68"/>
        <v/>
      </c>
      <c r="M411" t="str">
        <f t="shared" si="69"/>
        <v/>
      </c>
    </row>
    <row r="412" spans="1:13">
      <c r="A412" t="s">
        <v>4279</v>
      </c>
      <c r="B412">
        <v>16.486599999999999</v>
      </c>
      <c r="C412" s="44">
        <v>41548</v>
      </c>
      <c r="D412" t="str">
        <f t="shared" si="60"/>
        <v/>
      </c>
      <c r="E412" t="str">
        <f t="shared" si="61"/>
        <v/>
      </c>
      <c r="F412" t="str">
        <f t="shared" si="62"/>
        <v/>
      </c>
      <c r="G412" t="str">
        <f t="shared" si="63"/>
        <v/>
      </c>
      <c r="H412" t="str">
        <f t="shared" si="64"/>
        <v/>
      </c>
      <c r="I412" t="str">
        <f t="shared" si="65"/>
        <v/>
      </c>
      <c r="J412" t="str">
        <f t="shared" si="66"/>
        <v/>
      </c>
      <c r="K412" t="str">
        <f t="shared" si="67"/>
        <v/>
      </c>
      <c r="L412" t="str">
        <f t="shared" si="68"/>
        <v/>
      </c>
      <c r="M412" t="str">
        <f t="shared" si="69"/>
        <v/>
      </c>
    </row>
    <row r="413" spans="1:13">
      <c r="A413" t="s">
        <v>3475</v>
      </c>
      <c r="B413">
        <v>74.27</v>
      </c>
      <c r="C413" s="44">
        <v>41548</v>
      </c>
      <c r="D413" t="str">
        <f t="shared" si="60"/>
        <v/>
      </c>
      <c r="E413" t="str">
        <f t="shared" si="61"/>
        <v/>
      </c>
      <c r="F413" t="str">
        <f t="shared" si="62"/>
        <v/>
      </c>
      <c r="G413" t="str">
        <f t="shared" si="63"/>
        <v/>
      </c>
      <c r="H413" t="str">
        <f t="shared" si="64"/>
        <v/>
      </c>
      <c r="I413" t="str">
        <f t="shared" si="65"/>
        <v/>
      </c>
      <c r="J413" t="str">
        <f t="shared" si="66"/>
        <v/>
      </c>
      <c r="K413" t="str">
        <f t="shared" si="67"/>
        <v/>
      </c>
      <c r="L413" t="str">
        <f t="shared" si="68"/>
        <v/>
      </c>
      <c r="M413" t="str">
        <f t="shared" si="69"/>
        <v/>
      </c>
    </row>
    <row r="414" spans="1:13">
      <c r="A414" t="s">
        <v>3417</v>
      </c>
      <c r="B414">
        <v>11.19</v>
      </c>
      <c r="C414" s="44">
        <v>41548</v>
      </c>
      <c r="D414" t="str">
        <f t="shared" si="60"/>
        <v/>
      </c>
      <c r="E414" t="str">
        <f t="shared" si="61"/>
        <v/>
      </c>
      <c r="F414" t="str">
        <f t="shared" si="62"/>
        <v/>
      </c>
      <c r="G414" t="str">
        <f t="shared" si="63"/>
        <v/>
      </c>
      <c r="H414" t="str">
        <f t="shared" si="64"/>
        <v/>
      </c>
      <c r="I414" t="str">
        <f t="shared" si="65"/>
        <v/>
      </c>
      <c r="J414" t="str">
        <f t="shared" si="66"/>
        <v/>
      </c>
      <c r="K414" t="str">
        <f t="shared" si="67"/>
        <v/>
      </c>
      <c r="L414" t="str">
        <f t="shared" si="68"/>
        <v/>
      </c>
      <c r="M414" t="str">
        <f t="shared" si="69"/>
        <v/>
      </c>
    </row>
    <row r="415" spans="1:13">
      <c r="A415" t="s">
        <v>3037</v>
      </c>
      <c r="B415">
        <v>100.297</v>
      </c>
      <c r="C415" s="44">
        <v>41548</v>
      </c>
      <c r="D415" t="str">
        <f t="shared" si="60"/>
        <v/>
      </c>
      <c r="E415" t="str">
        <f t="shared" si="61"/>
        <v/>
      </c>
      <c r="F415" t="str">
        <f t="shared" si="62"/>
        <v/>
      </c>
      <c r="G415" t="str">
        <f t="shared" si="63"/>
        <v/>
      </c>
      <c r="H415" t="str">
        <f t="shared" si="64"/>
        <v/>
      </c>
      <c r="I415" t="str">
        <f t="shared" si="65"/>
        <v/>
      </c>
      <c r="J415" t="str">
        <f t="shared" si="66"/>
        <v/>
      </c>
      <c r="K415" t="str">
        <f t="shared" si="67"/>
        <v/>
      </c>
      <c r="L415" t="str">
        <f t="shared" si="68"/>
        <v/>
      </c>
      <c r="M415" t="str">
        <f t="shared" si="69"/>
        <v/>
      </c>
    </row>
    <row r="416" spans="1:13">
      <c r="A416" t="s">
        <v>3038</v>
      </c>
      <c r="B416">
        <v>100.2972</v>
      </c>
      <c r="C416" s="44">
        <v>41548</v>
      </c>
      <c r="D416" t="str">
        <f t="shared" si="60"/>
        <v/>
      </c>
      <c r="E416" t="str">
        <f t="shared" si="61"/>
        <v/>
      </c>
      <c r="F416" t="str">
        <f t="shared" si="62"/>
        <v/>
      </c>
      <c r="G416" t="str">
        <f t="shared" si="63"/>
        <v/>
      </c>
      <c r="H416" t="str">
        <f t="shared" si="64"/>
        <v/>
      </c>
      <c r="I416" t="str">
        <f t="shared" si="65"/>
        <v/>
      </c>
      <c r="J416" t="str">
        <f t="shared" si="66"/>
        <v/>
      </c>
      <c r="K416" t="str">
        <f t="shared" si="67"/>
        <v/>
      </c>
      <c r="L416" t="str">
        <f t="shared" si="68"/>
        <v/>
      </c>
      <c r="M416" t="str">
        <f t="shared" si="69"/>
        <v/>
      </c>
    </row>
    <row r="417" spans="1:13">
      <c r="A417" t="s">
        <v>3039</v>
      </c>
      <c r="B417">
        <v>134.32419999999999</v>
      </c>
      <c r="C417" s="44">
        <v>41548</v>
      </c>
      <c r="D417" t="str">
        <f t="shared" si="60"/>
        <v/>
      </c>
      <c r="E417" t="str">
        <f t="shared" si="61"/>
        <v/>
      </c>
      <c r="F417" t="str">
        <f t="shared" si="62"/>
        <v/>
      </c>
      <c r="G417" t="str">
        <f t="shared" si="63"/>
        <v/>
      </c>
      <c r="H417" t="str">
        <f t="shared" si="64"/>
        <v/>
      </c>
      <c r="I417" t="str">
        <f t="shared" si="65"/>
        <v/>
      </c>
      <c r="J417" t="str">
        <f t="shared" si="66"/>
        <v/>
      </c>
      <c r="K417" t="str">
        <f t="shared" si="67"/>
        <v/>
      </c>
      <c r="L417" t="str">
        <f t="shared" si="68"/>
        <v/>
      </c>
      <c r="M417" t="str">
        <f t="shared" si="69"/>
        <v/>
      </c>
    </row>
    <row r="418" spans="1:13">
      <c r="A418" t="s">
        <v>4042</v>
      </c>
      <c r="B418">
        <v>234.10749999999999</v>
      </c>
      <c r="C418" s="44">
        <v>41548</v>
      </c>
      <c r="D418" t="str">
        <f t="shared" si="60"/>
        <v/>
      </c>
      <c r="E418" t="str">
        <f t="shared" si="61"/>
        <v/>
      </c>
      <c r="F418" t="str">
        <f t="shared" si="62"/>
        <v/>
      </c>
      <c r="G418" t="str">
        <f t="shared" si="63"/>
        <v/>
      </c>
      <c r="H418" t="str">
        <f t="shared" si="64"/>
        <v/>
      </c>
      <c r="I418" t="str">
        <f t="shared" si="65"/>
        <v/>
      </c>
      <c r="J418" t="str">
        <f t="shared" si="66"/>
        <v/>
      </c>
      <c r="K418" t="str">
        <f t="shared" si="67"/>
        <v/>
      </c>
      <c r="L418" t="str">
        <f t="shared" si="68"/>
        <v/>
      </c>
      <c r="M418" t="str">
        <f t="shared" si="69"/>
        <v/>
      </c>
    </row>
    <row r="419" spans="1:13">
      <c r="A419" t="s">
        <v>4043</v>
      </c>
      <c r="B419">
        <v>234.25190000000001</v>
      </c>
      <c r="C419" s="44">
        <v>41548</v>
      </c>
      <c r="D419" t="str">
        <f t="shared" si="60"/>
        <v/>
      </c>
      <c r="E419" t="str">
        <f t="shared" si="61"/>
        <v/>
      </c>
      <c r="F419" t="str">
        <f t="shared" si="62"/>
        <v/>
      </c>
      <c r="G419" t="str">
        <f t="shared" si="63"/>
        <v/>
      </c>
      <c r="H419" t="str">
        <f t="shared" si="64"/>
        <v/>
      </c>
      <c r="I419" t="str">
        <f t="shared" si="65"/>
        <v/>
      </c>
      <c r="J419" t="str">
        <f t="shared" si="66"/>
        <v/>
      </c>
      <c r="K419" t="str">
        <f t="shared" si="67"/>
        <v/>
      </c>
      <c r="L419" t="str">
        <f t="shared" si="68"/>
        <v/>
      </c>
      <c r="M419" t="str">
        <f t="shared" si="69"/>
        <v/>
      </c>
    </row>
    <row r="420" spans="1:13">
      <c r="A420" t="s">
        <v>3040</v>
      </c>
      <c r="B420">
        <v>100.09399999999999</v>
      </c>
      <c r="C420" s="44">
        <v>41548</v>
      </c>
      <c r="D420" t="str">
        <f t="shared" si="60"/>
        <v/>
      </c>
      <c r="E420" t="str">
        <f t="shared" si="61"/>
        <v/>
      </c>
      <c r="F420" t="str">
        <f t="shared" si="62"/>
        <v/>
      </c>
      <c r="G420" t="str">
        <f t="shared" si="63"/>
        <v/>
      </c>
      <c r="H420" t="str">
        <f t="shared" si="64"/>
        <v/>
      </c>
      <c r="I420" t="str">
        <f t="shared" si="65"/>
        <v/>
      </c>
      <c r="J420" t="str">
        <f t="shared" si="66"/>
        <v/>
      </c>
      <c r="K420" t="str">
        <f t="shared" si="67"/>
        <v/>
      </c>
      <c r="L420" t="str">
        <f t="shared" si="68"/>
        <v/>
      </c>
      <c r="M420" t="str">
        <f t="shared" si="69"/>
        <v/>
      </c>
    </row>
    <row r="421" spans="1:13">
      <c r="A421" t="s">
        <v>3041</v>
      </c>
      <c r="B421">
        <v>100.0942</v>
      </c>
      <c r="C421" s="44">
        <v>41548</v>
      </c>
      <c r="D421" t="str">
        <f t="shared" si="60"/>
        <v/>
      </c>
      <c r="E421" t="str">
        <f t="shared" si="61"/>
        <v/>
      </c>
      <c r="F421" t="str">
        <f t="shared" si="62"/>
        <v/>
      </c>
      <c r="G421" t="str">
        <f t="shared" si="63"/>
        <v/>
      </c>
      <c r="H421" t="str">
        <f t="shared" si="64"/>
        <v/>
      </c>
      <c r="I421" t="str">
        <f t="shared" si="65"/>
        <v/>
      </c>
      <c r="J421" t="str">
        <f t="shared" si="66"/>
        <v/>
      </c>
      <c r="K421" t="str">
        <f t="shared" si="67"/>
        <v/>
      </c>
      <c r="L421" t="str">
        <f t="shared" si="68"/>
        <v/>
      </c>
      <c r="M421" t="str">
        <f t="shared" si="69"/>
        <v/>
      </c>
    </row>
    <row r="422" spans="1:13">
      <c r="A422" t="s">
        <v>3042</v>
      </c>
      <c r="B422">
        <v>10.9092</v>
      </c>
      <c r="C422" s="44">
        <v>40585</v>
      </c>
      <c r="D422" t="str">
        <f t="shared" si="60"/>
        <v/>
      </c>
      <c r="E422" t="str">
        <f t="shared" si="61"/>
        <v/>
      </c>
      <c r="F422" t="str">
        <f t="shared" si="62"/>
        <v/>
      </c>
      <c r="G422" t="str">
        <f t="shared" si="63"/>
        <v/>
      </c>
      <c r="H422" t="str">
        <f t="shared" si="64"/>
        <v/>
      </c>
      <c r="I422" t="str">
        <f t="shared" si="65"/>
        <v/>
      </c>
      <c r="J422" t="str">
        <f t="shared" si="66"/>
        <v/>
      </c>
      <c r="K422" t="str">
        <f t="shared" si="67"/>
        <v/>
      </c>
      <c r="L422" t="str">
        <f t="shared" si="68"/>
        <v/>
      </c>
      <c r="M422" t="str">
        <f t="shared" si="69"/>
        <v/>
      </c>
    </row>
    <row r="423" spans="1:13">
      <c r="A423" t="s">
        <v>3043</v>
      </c>
      <c r="B423">
        <v>10.309900000000001</v>
      </c>
      <c r="C423" s="44">
        <v>40585</v>
      </c>
      <c r="D423" t="str">
        <f t="shared" si="60"/>
        <v/>
      </c>
      <c r="E423" t="str">
        <f t="shared" si="61"/>
        <v/>
      </c>
      <c r="F423" t="str">
        <f t="shared" si="62"/>
        <v/>
      </c>
      <c r="G423" t="str">
        <f t="shared" si="63"/>
        <v/>
      </c>
      <c r="H423" t="str">
        <f t="shared" si="64"/>
        <v/>
      </c>
      <c r="I423" t="str">
        <f t="shared" si="65"/>
        <v/>
      </c>
      <c r="J423" t="str">
        <f t="shared" si="66"/>
        <v/>
      </c>
      <c r="K423" t="str">
        <f t="shared" si="67"/>
        <v/>
      </c>
      <c r="L423" t="str">
        <f t="shared" si="68"/>
        <v/>
      </c>
      <c r="M423" t="str">
        <f t="shared" si="69"/>
        <v/>
      </c>
    </row>
    <row r="424" spans="1:13">
      <c r="A424" t="s">
        <v>3044</v>
      </c>
      <c r="B424">
        <v>10.284800000000001</v>
      </c>
      <c r="C424" s="44">
        <v>40585</v>
      </c>
      <c r="D424" t="str">
        <f t="shared" si="60"/>
        <v/>
      </c>
      <c r="E424" t="str">
        <f t="shared" si="61"/>
        <v/>
      </c>
      <c r="F424" t="str">
        <f t="shared" si="62"/>
        <v/>
      </c>
      <c r="G424" t="str">
        <f t="shared" si="63"/>
        <v/>
      </c>
      <c r="H424" t="str">
        <f t="shared" si="64"/>
        <v/>
      </c>
      <c r="I424" t="str">
        <f t="shared" si="65"/>
        <v/>
      </c>
      <c r="J424" t="str">
        <f t="shared" si="66"/>
        <v/>
      </c>
      <c r="K424" t="str">
        <f t="shared" si="67"/>
        <v/>
      </c>
      <c r="L424" t="str">
        <f t="shared" si="68"/>
        <v/>
      </c>
      <c r="M424" t="str">
        <f t="shared" si="69"/>
        <v/>
      </c>
    </row>
    <row r="425" spans="1:13">
      <c r="A425" t="s">
        <v>3045</v>
      </c>
      <c r="B425">
        <v>100.0903</v>
      </c>
      <c r="C425" s="44">
        <v>41548</v>
      </c>
      <c r="D425" t="str">
        <f t="shared" si="60"/>
        <v/>
      </c>
      <c r="E425" t="str">
        <f t="shared" si="61"/>
        <v/>
      </c>
      <c r="F425" t="str">
        <f t="shared" si="62"/>
        <v/>
      </c>
      <c r="G425" t="str">
        <f t="shared" si="63"/>
        <v/>
      </c>
      <c r="H425" t="str">
        <f t="shared" si="64"/>
        <v/>
      </c>
      <c r="I425" t="str">
        <f t="shared" si="65"/>
        <v/>
      </c>
      <c r="J425" t="str">
        <f t="shared" si="66"/>
        <v/>
      </c>
      <c r="K425" t="str">
        <f t="shared" si="67"/>
        <v/>
      </c>
      <c r="L425" t="str">
        <f t="shared" si="68"/>
        <v/>
      </c>
      <c r="M425" t="str">
        <f t="shared" si="69"/>
        <v/>
      </c>
    </row>
    <row r="426" spans="1:13">
      <c r="A426" t="s">
        <v>3046</v>
      </c>
      <c r="B426">
        <v>100.2963</v>
      </c>
      <c r="C426" s="44">
        <v>41548</v>
      </c>
      <c r="D426" t="str">
        <f t="shared" si="60"/>
        <v/>
      </c>
      <c r="E426" t="str">
        <f t="shared" si="61"/>
        <v/>
      </c>
      <c r="F426" t="str">
        <f t="shared" si="62"/>
        <v/>
      </c>
      <c r="G426" t="str">
        <f t="shared" si="63"/>
        <v/>
      </c>
      <c r="H426" t="str">
        <f t="shared" si="64"/>
        <v/>
      </c>
      <c r="I426" t="str">
        <f t="shared" si="65"/>
        <v/>
      </c>
      <c r="J426" t="str">
        <f t="shared" si="66"/>
        <v/>
      </c>
      <c r="K426" t="str">
        <f t="shared" si="67"/>
        <v/>
      </c>
      <c r="L426" t="str">
        <f t="shared" si="68"/>
        <v/>
      </c>
      <c r="M426" t="str">
        <f t="shared" si="69"/>
        <v/>
      </c>
    </row>
    <row r="427" spans="1:13">
      <c r="A427" t="s">
        <v>3047</v>
      </c>
      <c r="B427">
        <v>11.3376</v>
      </c>
      <c r="C427" s="44">
        <v>40585</v>
      </c>
      <c r="D427" t="str">
        <f t="shared" si="60"/>
        <v/>
      </c>
      <c r="E427" t="str">
        <f t="shared" si="61"/>
        <v/>
      </c>
      <c r="F427" t="str">
        <f t="shared" si="62"/>
        <v/>
      </c>
      <c r="G427" t="str">
        <f t="shared" si="63"/>
        <v/>
      </c>
      <c r="H427" t="str">
        <f t="shared" si="64"/>
        <v/>
      </c>
      <c r="I427" t="str">
        <f t="shared" si="65"/>
        <v/>
      </c>
      <c r="J427" t="str">
        <f t="shared" si="66"/>
        <v/>
      </c>
      <c r="K427" t="str">
        <f t="shared" si="67"/>
        <v/>
      </c>
      <c r="L427" t="str">
        <f t="shared" si="68"/>
        <v/>
      </c>
      <c r="M427" t="str">
        <f t="shared" si="69"/>
        <v/>
      </c>
    </row>
    <row r="428" spans="1:13">
      <c r="A428" t="s">
        <v>4044</v>
      </c>
      <c r="B428">
        <v>226.78620000000001</v>
      </c>
      <c r="C428" s="44">
        <v>41548</v>
      </c>
      <c r="D428" t="str">
        <f t="shared" si="60"/>
        <v/>
      </c>
      <c r="E428" t="str">
        <f t="shared" si="61"/>
        <v/>
      </c>
      <c r="F428" t="str">
        <f t="shared" si="62"/>
        <v/>
      </c>
      <c r="G428" t="str">
        <f t="shared" si="63"/>
        <v/>
      </c>
      <c r="H428" t="str">
        <f t="shared" si="64"/>
        <v/>
      </c>
      <c r="I428" t="str">
        <f t="shared" si="65"/>
        <v/>
      </c>
      <c r="J428" t="str">
        <f t="shared" si="66"/>
        <v/>
      </c>
      <c r="K428" t="str">
        <f t="shared" si="67"/>
        <v/>
      </c>
      <c r="L428" t="str">
        <f t="shared" si="68"/>
        <v/>
      </c>
      <c r="M428" t="str">
        <f t="shared" si="69"/>
        <v/>
      </c>
    </row>
    <row r="429" spans="1:13">
      <c r="A429" t="s">
        <v>5649</v>
      </c>
      <c r="B429">
        <v>10.0046</v>
      </c>
      <c r="C429" s="44">
        <v>41548</v>
      </c>
      <c r="D429" t="str">
        <f t="shared" si="60"/>
        <v/>
      </c>
      <c r="E429" t="str">
        <f t="shared" si="61"/>
        <v/>
      </c>
      <c r="F429" t="str">
        <f t="shared" si="62"/>
        <v/>
      </c>
      <c r="G429" t="str">
        <f t="shared" si="63"/>
        <v/>
      </c>
      <c r="H429" t="str">
        <f t="shared" si="64"/>
        <v/>
      </c>
      <c r="I429" t="str">
        <f t="shared" si="65"/>
        <v/>
      </c>
      <c r="J429" t="str">
        <f t="shared" si="66"/>
        <v/>
      </c>
      <c r="K429" t="str">
        <f t="shared" si="67"/>
        <v/>
      </c>
      <c r="L429" t="str">
        <f t="shared" si="68"/>
        <v/>
      </c>
      <c r="M429" t="str">
        <f t="shared" si="69"/>
        <v/>
      </c>
    </row>
    <row r="430" spans="1:13">
      <c r="A430" t="s">
        <v>4045</v>
      </c>
      <c r="B430">
        <v>44.957299999999996</v>
      </c>
      <c r="C430" s="44">
        <v>41548</v>
      </c>
      <c r="D430" t="str">
        <f t="shared" si="60"/>
        <v/>
      </c>
      <c r="E430" t="str">
        <f t="shared" si="61"/>
        <v/>
      </c>
      <c r="F430" t="str">
        <f t="shared" si="62"/>
        <v/>
      </c>
      <c r="G430" t="str">
        <f t="shared" si="63"/>
        <v/>
      </c>
      <c r="H430" t="str">
        <f t="shared" si="64"/>
        <v/>
      </c>
      <c r="I430" t="str">
        <f t="shared" si="65"/>
        <v/>
      </c>
      <c r="J430" t="str">
        <f t="shared" si="66"/>
        <v/>
      </c>
      <c r="K430" t="str">
        <f t="shared" si="67"/>
        <v/>
      </c>
      <c r="L430" t="str">
        <f t="shared" si="68"/>
        <v/>
      </c>
      <c r="M430" t="str">
        <f t="shared" si="69"/>
        <v/>
      </c>
    </row>
    <row r="431" spans="1:13">
      <c r="A431" t="s">
        <v>3050</v>
      </c>
      <c r="B431">
        <v>11.748799999999999</v>
      </c>
      <c r="C431" s="44">
        <v>41548</v>
      </c>
      <c r="D431" t="str">
        <f t="shared" si="60"/>
        <v/>
      </c>
      <c r="E431" t="str">
        <f t="shared" si="61"/>
        <v/>
      </c>
      <c r="F431" t="str">
        <f t="shared" si="62"/>
        <v/>
      </c>
      <c r="G431" t="str">
        <f t="shared" si="63"/>
        <v/>
      </c>
      <c r="H431" t="str">
        <f t="shared" si="64"/>
        <v/>
      </c>
      <c r="I431" t="str">
        <f t="shared" si="65"/>
        <v/>
      </c>
      <c r="J431" t="str">
        <f t="shared" si="66"/>
        <v/>
      </c>
      <c r="K431" t="str">
        <f t="shared" si="67"/>
        <v/>
      </c>
      <c r="L431" t="str">
        <f t="shared" si="68"/>
        <v/>
      </c>
      <c r="M431" t="str">
        <f t="shared" si="69"/>
        <v/>
      </c>
    </row>
    <row r="432" spans="1:13">
      <c r="A432" t="s">
        <v>3049</v>
      </c>
      <c r="B432">
        <v>13.7913</v>
      </c>
      <c r="C432" s="44">
        <v>41548</v>
      </c>
      <c r="D432" t="str">
        <f t="shared" si="60"/>
        <v/>
      </c>
      <c r="E432" t="str">
        <f t="shared" si="61"/>
        <v/>
      </c>
      <c r="F432" t="str">
        <f t="shared" si="62"/>
        <v/>
      </c>
      <c r="G432" t="str">
        <f t="shared" si="63"/>
        <v/>
      </c>
      <c r="H432" t="str">
        <f t="shared" si="64"/>
        <v/>
      </c>
      <c r="I432" t="str">
        <f t="shared" si="65"/>
        <v/>
      </c>
      <c r="J432" t="str">
        <f t="shared" si="66"/>
        <v/>
      </c>
      <c r="K432" t="str">
        <f t="shared" si="67"/>
        <v/>
      </c>
      <c r="L432" t="str">
        <f t="shared" si="68"/>
        <v/>
      </c>
      <c r="M432" t="str">
        <f t="shared" si="69"/>
        <v/>
      </c>
    </row>
    <row r="433" spans="1:13">
      <c r="A433" t="s">
        <v>4046</v>
      </c>
      <c r="B433">
        <v>44.918300000000002</v>
      </c>
      <c r="C433" s="44">
        <v>41548</v>
      </c>
      <c r="D433" t="str">
        <f t="shared" si="60"/>
        <v/>
      </c>
      <c r="E433" t="str">
        <f t="shared" si="61"/>
        <v/>
      </c>
      <c r="F433" t="str">
        <f t="shared" si="62"/>
        <v/>
      </c>
      <c r="G433" t="str">
        <f t="shared" si="63"/>
        <v/>
      </c>
      <c r="H433" t="str">
        <f t="shared" si="64"/>
        <v/>
      </c>
      <c r="I433" t="str">
        <f t="shared" si="65"/>
        <v/>
      </c>
      <c r="J433" t="str">
        <f t="shared" si="66"/>
        <v/>
      </c>
      <c r="K433" t="str">
        <f t="shared" si="67"/>
        <v/>
      </c>
      <c r="L433" t="str">
        <f t="shared" si="68"/>
        <v/>
      </c>
      <c r="M433" t="str">
        <f t="shared" si="69"/>
        <v/>
      </c>
    </row>
    <row r="434" spans="1:13">
      <c r="A434" t="s">
        <v>3051</v>
      </c>
      <c r="B434">
        <v>11.7455</v>
      </c>
      <c r="C434" s="44">
        <v>41548</v>
      </c>
      <c r="D434" t="str">
        <f t="shared" si="60"/>
        <v/>
      </c>
      <c r="E434" t="str">
        <f t="shared" si="61"/>
        <v/>
      </c>
      <c r="F434" t="str">
        <f t="shared" si="62"/>
        <v/>
      </c>
      <c r="G434" t="str">
        <f t="shared" si="63"/>
        <v/>
      </c>
      <c r="H434" t="str">
        <f t="shared" si="64"/>
        <v/>
      </c>
      <c r="I434" t="str">
        <f t="shared" si="65"/>
        <v/>
      </c>
      <c r="J434" t="str">
        <f t="shared" si="66"/>
        <v/>
      </c>
      <c r="K434" t="str">
        <f t="shared" si="67"/>
        <v/>
      </c>
      <c r="L434" t="str">
        <f t="shared" si="68"/>
        <v/>
      </c>
      <c r="M434" t="str">
        <f t="shared" si="69"/>
        <v/>
      </c>
    </row>
    <row r="435" spans="1:13">
      <c r="A435" t="s">
        <v>3052</v>
      </c>
      <c r="B435">
        <v>12.507300000000001</v>
      </c>
      <c r="C435" s="44">
        <v>41548</v>
      </c>
      <c r="D435" t="str">
        <f t="shared" si="60"/>
        <v/>
      </c>
      <c r="E435" t="str">
        <f t="shared" si="61"/>
        <v/>
      </c>
      <c r="F435" t="str">
        <f t="shared" si="62"/>
        <v/>
      </c>
      <c r="G435" t="str">
        <f t="shared" si="63"/>
        <v/>
      </c>
      <c r="H435" t="str">
        <f t="shared" si="64"/>
        <v/>
      </c>
      <c r="I435" t="str">
        <f t="shared" si="65"/>
        <v/>
      </c>
      <c r="J435" t="str">
        <f t="shared" si="66"/>
        <v/>
      </c>
      <c r="K435" t="str">
        <f t="shared" si="67"/>
        <v/>
      </c>
      <c r="L435" t="str">
        <f t="shared" si="68"/>
        <v/>
      </c>
      <c r="M435" t="str">
        <f t="shared" si="69"/>
        <v/>
      </c>
    </row>
    <row r="436" spans="1:13">
      <c r="A436" t="s">
        <v>4047</v>
      </c>
      <c r="B436">
        <v>19.566099999999999</v>
      </c>
      <c r="C436" s="44">
        <v>41548</v>
      </c>
      <c r="D436" t="str">
        <f t="shared" si="60"/>
        <v/>
      </c>
      <c r="E436" t="str">
        <f t="shared" si="61"/>
        <v/>
      </c>
      <c r="F436" t="str">
        <f t="shared" si="62"/>
        <v/>
      </c>
      <c r="G436" t="str">
        <f t="shared" si="63"/>
        <v/>
      </c>
      <c r="H436" t="str">
        <f t="shared" si="64"/>
        <v/>
      </c>
      <c r="I436" t="str">
        <f t="shared" si="65"/>
        <v/>
      </c>
      <c r="J436" t="str">
        <f t="shared" si="66"/>
        <v/>
      </c>
      <c r="K436" t="str">
        <f t="shared" si="67"/>
        <v/>
      </c>
      <c r="L436" t="str">
        <f t="shared" si="68"/>
        <v/>
      </c>
      <c r="M436" t="str">
        <f t="shared" si="69"/>
        <v/>
      </c>
    </row>
    <row r="437" spans="1:13">
      <c r="A437" t="s">
        <v>3053</v>
      </c>
      <c r="B437">
        <v>10.473599999999999</v>
      </c>
      <c r="C437" s="44">
        <v>41548</v>
      </c>
      <c r="D437" t="str">
        <f t="shared" si="60"/>
        <v/>
      </c>
      <c r="E437" t="str">
        <f t="shared" si="61"/>
        <v/>
      </c>
      <c r="F437" t="str">
        <f t="shared" si="62"/>
        <v/>
      </c>
      <c r="G437" t="str">
        <f t="shared" si="63"/>
        <v/>
      </c>
      <c r="H437" t="str">
        <f t="shared" si="64"/>
        <v/>
      </c>
      <c r="I437" t="str">
        <f t="shared" si="65"/>
        <v/>
      </c>
      <c r="J437" t="str">
        <f t="shared" si="66"/>
        <v/>
      </c>
      <c r="K437" t="str">
        <f t="shared" si="67"/>
        <v/>
      </c>
      <c r="L437" t="str">
        <f t="shared" si="68"/>
        <v/>
      </c>
      <c r="M437" t="str">
        <f t="shared" si="69"/>
        <v/>
      </c>
    </row>
    <row r="438" spans="1:13">
      <c r="A438" t="s">
        <v>3054</v>
      </c>
      <c r="B438">
        <v>12.9238</v>
      </c>
      <c r="C438" s="44">
        <v>41548</v>
      </c>
      <c r="D438" t="str">
        <f t="shared" si="60"/>
        <v/>
      </c>
      <c r="E438" t="str">
        <f t="shared" si="61"/>
        <v/>
      </c>
      <c r="F438" t="str">
        <f t="shared" si="62"/>
        <v/>
      </c>
      <c r="G438" t="str">
        <f t="shared" si="63"/>
        <v/>
      </c>
      <c r="H438" t="str">
        <f t="shared" si="64"/>
        <v/>
      </c>
      <c r="I438" t="str">
        <f t="shared" si="65"/>
        <v/>
      </c>
      <c r="J438" t="str">
        <f t="shared" si="66"/>
        <v/>
      </c>
      <c r="K438" t="str">
        <f t="shared" si="67"/>
        <v/>
      </c>
      <c r="L438" t="str">
        <f t="shared" si="68"/>
        <v/>
      </c>
      <c r="M438" t="str">
        <f t="shared" si="69"/>
        <v/>
      </c>
    </row>
    <row r="439" spans="1:13">
      <c r="A439" t="s">
        <v>4048</v>
      </c>
      <c r="B439">
        <v>14.2926</v>
      </c>
      <c r="C439" s="44">
        <v>41548</v>
      </c>
      <c r="D439" t="str">
        <f t="shared" si="60"/>
        <v/>
      </c>
      <c r="E439" t="str">
        <f t="shared" si="61"/>
        <v/>
      </c>
      <c r="F439" t="str">
        <f t="shared" si="62"/>
        <v/>
      </c>
      <c r="G439" t="str">
        <f t="shared" si="63"/>
        <v/>
      </c>
      <c r="H439" t="str">
        <f t="shared" si="64"/>
        <v/>
      </c>
      <c r="I439" t="str">
        <f t="shared" si="65"/>
        <v/>
      </c>
      <c r="J439" t="str">
        <f t="shared" si="66"/>
        <v/>
      </c>
      <c r="K439" t="str">
        <f t="shared" si="67"/>
        <v/>
      </c>
      <c r="L439" t="str">
        <f t="shared" si="68"/>
        <v/>
      </c>
      <c r="M439" t="str">
        <f t="shared" si="69"/>
        <v/>
      </c>
    </row>
    <row r="440" spans="1:13">
      <c r="A440" t="s">
        <v>3055</v>
      </c>
      <c r="B440">
        <v>10</v>
      </c>
      <c r="C440" s="44">
        <v>41234</v>
      </c>
      <c r="D440" t="str">
        <f t="shared" si="60"/>
        <v/>
      </c>
      <c r="E440" t="str">
        <f t="shared" si="61"/>
        <v/>
      </c>
      <c r="F440" t="str">
        <f t="shared" si="62"/>
        <v/>
      </c>
      <c r="G440" t="str">
        <f t="shared" si="63"/>
        <v/>
      </c>
      <c r="H440" t="str">
        <f t="shared" si="64"/>
        <v/>
      </c>
      <c r="I440" t="str">
        <f t="shared" si="65"/>
        <v/>
      </c>
      <c r="J440" t="str">
        <f t="shared" si="66"/>
        <v/>
      </c>
      <c r="K440" t="str">
        <f t="shared" si="67"/>
        <v/>
      </c>
      <c r="L440" t="str">
        <f t="shared" si="68"/>
        <v/>
      </c>
      <c r="M440" t="str">
        <f t="shared" si="69"/>
        <v/>
      </c>
    </row>
    <row r="441" spans="1:13">
      <c r="A441" t="s">
        <v>3056</v>
      </c>
      <c r="B441">
        <v>10.408099999999999</v>
      </c>
      <c r="C441" s="44">
        <v>41548</v>
      </c>
      <c r="D441" t="str">
        <f t="shared" si="60"/>
        <v/>
      </c>
      <c r="E441" t="str">
        <f t="shared" si="61"/>
        <v/>
      </c>
      <c r="F441" t="str">
        <f t="shared" si="62"/>
        <v/>
      </c>
      <c r="G441" t="str">
        <f t="shared" si="63"/>
        <v/>
      </c>
      <c r="H441" t="str">
        <f t="shared" si="64"/>
        <v/>
      </c>
      <c r="I441" t="str">
        <f t="shared" si="65"/>
        <v/>
      </c>
      <c r="J441" t="str">
        <f t="shared" si="66"/>
        <v/>
      </c>
      <c r="K441" t="str">
        <f t="shared" si="67"/>
        <v/>
      </c>
      <c r="L441" t="str">
        <f t="shared" si="68"/>
        <v/>
      </c>
      <c r="M441" t="str">
        <f t="shared" si="69"/>
        <v/>
      </c>
    </row>
    <row r="442" spans="1:13">
      <c r="A442" t="s">
        <v>2012</v>
      </c>
      <c r="B442">
        <v>10.9299</v>
      </c>
      <c r="C442" s="44">
        <v>41548</v>
      </c>
      <c r="D442" t="str">
        <f t="shared" si="60"/>
        <v/>
      </c>
      <c r="E442" t="str">
        <f t="shared" si="61"/>
        <v/>
      </c>
      <c r="F442" t="str">
        <f t="shared" si="62"/>
        <v/>
      </c>
      <c r="G442" t="str">
        <f t="shared" si="63"/>
        <v/>
      </c>
      <c r="H442" t="str">
        <f t="shared" si="64"/>
        <v/>
      </c>
      <c r="I442" t="str">
        <f t="shared" si="65"/>
        <v/>
      </c>
      <c r="J442" t="str">
        <f t="shared" si="66"/>
        <v/>
      </c>
      <c r="K442" t="str">
        <f t="shared" si="67"/>
        <v/>
      </c>
      <c r="L442" t="str">
        <f t="shared" si="68"/>
        <v/>
      </c>
      <c r="M442" t="str">
        <f t="shared" si="69"/>
        <v/>
      </c>
    </row>
    <row r="443" spans="1:13">
      <c r="A443" t="s">
        <v>3627</v>
      </c>
      <c r="B443">
        <v>11.621499999999999</v>
      </c>
      <c r="C443" s="44">
        <v>41548</v>
      </c>
      <c r="D443" t="str">
        <f t="shared" si="60"/>
        <v/>
      </c>
      <c r="E443" t="str">
        <f t="shared" si="61"/>
        <v/>
      </c>
      <c r="F443" t="str">
        <f t="shared" si="62"/>
        <v/>
      </c>
      <c r="G443" t="str">
        <f t="shared" si="63"/>
        <v/>
      </c>
      <c r="H443" t="str">
        <f t="shared" si="64"/>
        <v/>
      </c>
      <c r="I443" t="str">
        <f t="shared" si="65"/>
        <v/>
      </c>
      <c r="J443" t="str">
        <f t="shared" si="66"/>
        <v/>
      </c>
      <c r="K443" t="str">
        <f t="shared" si="67"/>
        <v/>
      </c>
      <c r="L443" t="str">
        <f t="shared" si="68"/>
        <v/>
      </c>
      <c r="M443" t="str">
        <f t="shared" si="69"/>
        <v/>
      </c>
    </row>
    <row r="444" spans="1:13">
      <c r="A444" t="s">
        <v>2699</v>
      </c>
      <c r="B444">
        <v>11.323600000000001</v>
      </c>
      <c r="C444" s="44">
        <v>41548</v>
      </c>
      <c r="D444" t="str">
        <f t="shared" si="60"/>
        <v/>
      </c>
      <c r="E444" t="str">
        <f t="shared" si="61"/>
        <v/>
      </c>
      <c r="F444" t="str">
        <f t="shared" si="62"/>
        <v/>
      </c>
      <c r="G444" t="str">
        <f t="shared" si="63"/>
        <v/>
      </c>
      <c r="H444" t="str">
        <f t="shared" si="64"/>
        <v/>
      </c>
      <c r="I444" t="str">
        <f t="shared" si="65"/>
        <v/>
      </c>
      <c r="J444" t="str">
        <f t="shared" si="66"/>
        <v/>
      </c>
      <c r="K444" t="str">
        <f t="shared" si="67"/>
        <v/>
      </c>
      <c r="L444" t="str">
        <f t="shared" si="68"/>
        <v/>
      </c>
      <c r="M444" t="str">
        <f t="shared" si="69"/>
        <v/>
      </c>
    </row>
    <row r="445" spans="1:13">
      <c r="A445" t="s">
        <v>4280</v>
      </c>
      <c r="B445">
        <v>11.6816</v>
      </c>
      <c r="C445" s="44">
        <v>41548</v>
      </c>
      <c r="D445" t="str">
        <f t="shared" si="60"/>
        <v/>
      </c>
      <c r="E445" t="str">
        <f t="shared" si="61"/>
        <v/>
      </c>
      <c r="F445" t="str">
        <f t="shared" si="62"/>
        <v/>
      </c>
      <c r="G445" t="str">
        <f t="shared" si="63"/>
        <v/>
      </c>
      <c r="H445" t="str">
        <f t="shared" si="64"/>
        <v/>
      </c>
      <c r="I445" t="str">
        <f t="shared" si="65"/>
        <v/>
      </c>
      <c r="J445" t="str">
        <f t="shared" si="66"/>
        <v/>
      </c>
      <c r="K445" t="str">
        <f t="shared" si="67"/>
        <v/>
      </c>
      <c r="L445" t="str">
        <f t="shared" si="68"/>
        <v/>
      </c>
      <c r="M445" t="str">
        <f t="shared" si="69"/>
        <v/>
      </c>
    </row>
    <row r="446" spans="1:13">
      <c r="A446" t="s">
        <v>2700</v>
      </c>
      <c r="B446">
        <v>8.9652999999999992</v>
      </c>
      <c r="C446" s="44">
        <v>41548</v>
      </c>
      <c r="D446" t="str">
        <f t="shared" si="60"/>
        <v/>
      </c>
      <c r="E446" t="str">
        <f t="shared" si="61"/>
        <v/>
      </c>
      <c r="F446" t="str">
        <f t="shared" si="62"/>
        <v/>
      </c>
      <c r="G446" t="str">
        <f t="shared" si="63"/>
        <v/>
      </c>
      <c r="H446" t="str">
        <f t="shared" si="64"/>
        <v/>
      </c>
      <c r="I446" t="str">
        <f t="shared" si="65"/>
        <v/>
      </c>
      <c r="J446" t="str">
        <f t="shared" si="66"/>
        <v/>
      </c>
      <c r="K446" t="str">
        <f t="shared" si="67"/>
        <v/>
      </c>
      <c r="L446" t="str">
        <f t="shared" si="68"/>
        <v/>
      </c>
      <c r="M446" t="str">
        <f t="shared" si="69"/>
        <v/>
      </c>
    </row>
    <row r="447" spans="1:13">
      <c r="A447" t="s">
        <v>2701</v>
      </c>
      <c r="B447">
        <v>9.0030000000000001</v>
      </c>
      <c r="C447" s="44">
        <v>41548</v>
      </c>
      <c r="D447" t="str">
        <f t="shared" si="60"/>
        <v/>
      </c>
      <c r="E447" t="str">
        <f t="shared" si="61"/>
        <v/>
      </c>
      <c r="F447" t="str">
        <f t="shared" si="62"/>
        <v/>
      </c>
      <c r="G447" t="str">
        <f t="shared" si="63"/>
        <v/>
      </c>
      <c r="H447" t="str">
        <f t="shared" si="64"/>
        <v/>
      </c>
      <c r="I447" t="str">
        <f t="shared" si="65"/>
        <v/>
      </c>
      <c r="J447" t="str">
        <f t="shared" si="66"/>
        <v/>
      </c>
      <c r="K447" t="str">
        <f t="shared" si="67"/>
        <v/>
      </c>
      <c r="L447" t="str">
        <f t="shared" si="68"/>
        <v/>
      </c>
      <c r="M447" t="str">
        <f t="shared" si="69"/>
        <v/>
      </c>
    </row>
    <row r="448" spans="1:13">
      <c r="A448" t="s">
        <v>4281</v>
      </c>
      <c r="B448">
        <v>8.9654000000000007</v>
      </c>
      <c r="C448" s="44">
        <v>41548</v>
      </c>
      <c r="D448" t="str">
        <f t="shared" si="60"/>
        <v/>
      </c>
      <c r="E448" t="str">
        <f t="shared" si="61"/>
        <v/>
      </c>
      <c r="F448" t="str">
        <f t="shared" si="62"/>
        <v/>
      </c>
      <c r="G448" t="str">
        <f t="shared" si="63"/>
        <v/>
      </c>
      <c r="H448" t="str">
        <f t="shared" si="64"/>
        <v/>
      </c>
      <c r="I448" t="str">
        <f t="shared" si="65"/>
        <v/>
      </c>
      <c r="J448" t="str">
        <f t="shared" si="66"/>
        <v/>
      </c>
      <c r="K448" t="str">
        <f t="shared" si="67"/>
        <v/>
      </c>
      <c r="L448" t="str">
        <f t="shared" si="68"/>
        <v/>
      </c>
      <c r="M448" t="str">
        <f t="shared" si="69"/>
        <v/>
      </c>
    </row>
    <row r="449" spans="1:13">
      <c r="A449" t="s">
        <v>4282</v>
      </c>
      <c r="B449">
        <v>9.0024999999999995</v>
      </c>
      <c r="C449" s="44">
        <v>41548</v>
      </c>
      <c r="D449" t="str">
        <f t="shared" si="60"/>
        <v/>
      </c>
      <c r="E449" t="str">
        <f t="shared" si="61"/>
        <v/>
      </c>
      <c r="F449" t="str">
        <f t="shared" si="62"/>
        <v/>
      </c>
      <c r="G449" t="str">
        <f t="shared" si="63"/>
        <v/>
      </c>
      <c r="H449" t="str">
        <f t="shared" si="64"/>
        <v/>
      </c>
      <c r="I449" t="str">
        <f t="shared" si="65"/>
        <v/>
      </c>
      <c r="J449" t="str">
        <f t="shared" si="66"/>
        <v/>
      </c>
      <c r="K449" t="str">
        <f t="shared" si="67"/>
        <v/>
      </c>
      <c r="L449" t="str">
        <f t="shared" si="68"/>
        <v/>
      </c>
      <c r="M449" t="str">
        <f t="shared" si="69"/>
        <v/>
      </c>
    </row>
    <row r="450" spans="1:13">
      <c r="A450" t="s">
        <v>3473</v>
      </c>
      <c r="B450">
        <v>47.85</v>
      </c>
      <c r="C450" s="44">
        <v>41548</v>
      </c>
      <c r="D450" t="str">
        <f t="shared" si="60"/>
        <v/>
      </c>
      <c r="E450" t="str">
        <f t="shared" si="61"/>
        <v/>
      </c>
      <c r="F450" t="str">
        <f t="shared" si="62"/>
        <v/>
      </c>
      <c r="G450" t="str">
        <f t="shared" si="63"/>
        <v/>
      </c>
      <c r="H450" t="str">
        <f t="shared" si="64"/>
        <v/>
      </c>
      <c r="I450" t="str">
        <f t="shared" si="65"/>
        <v/>
      </c>
      <c r="J450" t="str">
        <f t="shared" si="66"/>
        <v/>
      </c>
      <c r="K450" t="str">
        <f t="shared" si="67"/>
        <v/>
      </c>
      <c r="L450" t="str">
        <f t="shared" si="68"/>
        <v/>
      </c>
      <c r="M450" t="str">
        <f t="shared" si="69"/>
        <v/>
      </c>
    </row>
    <row r="451" spans="1:13">
      <c r="A451" t="s">
        <v>3415</v>
      </c>
      <c r="B451">
        <v>14.52</v>
      </c>
      <c r="C451" s="44">
        <v>41548</v>
      </c>
      <c r="D451" t="str">
        <f t="shared" ref="D451:D514" si="70">IF(A451=mfund1,B451,"")</f>
        <v/>
      </c>
      <c r="E451" t="str">
        <f t="shared" ref="E451:E514" si="71">IF(A451=mfund2,B451,"")</f>
        <v/>
      </c>
      <c r="F451" t="str">
        <f t="shared" ref="F451:F514" si="72">IF(A451=mfund3,B451,"")</f>
        <v/>
      </c>
      <c r="G451" t="str">
        <f t="shared" ref="G451:G514" si="73">IF(A451=mfund4,B451,"")</f>
        <v/>
      </c>
      <c r="H451" t="str">
        <f t="shared" ref="H451:H514" si="74">IF(A451=mfudn5,B451,"")</f>
        <v/>
      </c>
      <c r="I451" t="str">
        <f t="shared" ref="I451:I514" si="75">IF(A451=mfund6,B451,"")</f>
        <v/>
      </c>
      <c r="J451" t="str">
        <f t="shared" ref="J451:J514" si="76">IF(A451=mfund7,B451,"")</f>
        <v/>
      </c>
      <c r="K451" t="str">
        <f t="shared" ref="K451:K514" si="77">IF(A451=mfund8,B451,"")</f>
        <v/>
      </c>
      <c r="L451" t="str">
        <f t="shared" ref="L451:L514" si="78">IF(A451=mfund9,B451,"")</f>
        <v/>
      </c>
      <c r="M451" t="str">
        <f t="shared" ref="M451:M514" si="79">IF(A451=mfund10,B451,"")</f>
        <v/>
      </c>
    </row>
    <row r="452" spans="1:13">
      <c r="A452" t="s">
        <v>3474</v>
      </c>
      <c r="B452">
        <v>45.99</v>
      </c>
      <c r="C452" s="44">
        <v>41548</v>
      </c>
      <c r="D452" t="str">
        <f t="shared" si="70"/>
        <v/>
      </c>
      <c r="E452" t="str">
        <f t="shared" si="71"/>
        <v/>
      </c>
      <c r="F452" t="str">
        <f t="shared" si="72"/>
        <v/>
      </c>
      <c r="G452" t="str">
        <f t="shared" si="73"/>
        <v/>
      </c>
      <c r="H452" t="str">
        <f t="shared" si="74"/>
        <v/>
      </c>
      <c r="I452" t="str">
        <f t="shared" si="75"/>
        <v/>
      </c>
      <c r="J452" t="str">
        <f t="shared" si="76"/>
        <v/>
      </c>
      <c r="K452" t="str">
        <f t="shared" si="77"/>
        <v/>
      </c>
      <c r="L452" t="str">
        <f t="shared" si="78"/>
        <v/>
      </c>
      <c r="M452" t="str">
        <f t="shared" si="79"/>
        <v/>
      </c>
    </row>
    <row r="453" spans="1:13">
      <c r="A453" t="s">
        <v>3416</v>
      </c>
      <c r="B453">
        <v>14.41</v>
      </c>
      <c r="C453" s="44">
        <v>41548</v>
      </c>
      <c r="D453" t="str">
        <f t="shared" si="70"/>
        <v/>
      </c>
      <c r="E453" t="str">
        <f t="shared" si="71"/>
        <v/>
      </c>
      <c r="F453" t="str">
        <f t="shared" si="72"/>
        <v/>
      </c>
      <c r="G453" t="str">
        <f t="shared" si="73"/>
        <v/>
      </c>
      <c r="H453" t="str">
        <f t="shared" si="74"/>
        <v/>
      </c>
      <c r="I453" t="str">
        <f t="shared" si="75"/>
        <v/>
      </c>
      <c r="J453" t="str">
        <f t="shared" si="76"/>
        <v/>
      </c>
      <c r="K453" t="str">
        <f t="shared" si="77"/>
        <v/>
      </c>
      <c r="L453" t="str">
        <f t="shared" si="78"/>
        <v/>
      </c>
      <c r="M453" t="str">
        <f t="shared" si="79"/>
        <v/>
      </c>
    </row>
    <row r="454" spans="1:13">
      <c r="A454" t="s">
        <v>3476</v>
      </c>
      <c r="B454">
        <v>77.83</v>
      </c>
      <c r="C454" s="44">
        <v>41548</v>
      </c>
      <c r="D454" t="str">
        <f t="shared" si="70"/>
        <v/>
      </c>
      <c r="E454" t="str">
        <f t="shared" si="71"/>
        <v/>
      </c>
      <c r="F454" t="str">
        <f t="shared" si="72"/>
        <v/>
      </c>
      <c r="G454" t="str">
        <f t="shared" si="73"/>
        <v/>
      </c>
      <c r="H454" t="str">
        <f t="shared" si="74"/>
        <v/>
      </c>
      <c r="I454" t="str">
        <f t="shared" si="75"/>
        <v/>
      </c>
      <c r="J454" t="str">
        <f t="shared" si="76"/>
        <v/>
      </c>
      <c r="K454" t="str">
        <f t="shared" si="77"/>
        <v/>
      </c>
      <c r="L454" t="str">
        <f t="shared" si="78"/>
        <v/>
      </c>
      <c r="M454" t="str">
        <f t="shared" si="79"/>
        <v/>
      </c>
    </row>
    <row r="455" spans="1:13">
      <c r="A455" t="s">
        <v>3418</v>
      </c>
      <c r="B455">
        <v>11.28</v>
      </c>
      <c r="C455" s="44">
        <v>41548</v>
      </c>
      <c r="D455" t="str">
        <f t="shared" si="70"/>
        <v/>
      </c>
      <c r="E455" t="str">
        <f t="shared" si="71"/>
        <v/>
      </c>
      <c r="F455" t="str">
        <f t="shared" si="72"/>
        <v/>
      </c>
      <c r="G455" t="str">
        <f t="shared" si="73"/>
        <v/>
      </c>
      <c r="H455" t="str">
        <f t="shared" si="74"/>
        <v/>
      </c>
      <c r="I455" t="str">
        <f t="shared" si="75"/>
        <v/>
      </c>
      <c r="J455" t="str">
        <f t="shared" si="76"/>
        <v/>
      </c>
      <c r="K455" t="str">
        <f t="shared" si="77"/>
        <v/>
      </c>
      <c r="L455" t="str">
        <f t="shared" si="78"/>
        <v/>
      </c>
      <c r="M455" t="str">
        <f t="shared" si="79"/>
        <v/>
      </c>
    </row>
    <row r="456" spans="1:13">
      <c r="A456" t="s">
        <v>2702</v>
      </c>
      <c r="B456">
        <v>14.4161</v>
      </c>
      <c r="C456" s="44">
        <v>41548</v>
      </c>
      <c r="D456" t="str">
        <f t="shared" si="70"/>
        <v/>
      </c>
      <c r="E456" t="str">
        <f t="shared" si="71"/>
        <v/>
      </c>
      <c r="F456" t="str">
        <f t="shared" si="72"/>
        <v/>
      </c>
      <c r="G456" t="str">
        <f t="shared" si="73"/>
        <v/>
      </c>
      <c r="H456" t="str">
        <f t="shared" si="74"/>
        <v/>
      </c>
      <c r="I456" t="str">
        <f t="shared" si="75"/>
        <v/>
      </c>
      <c r="J456" t="str">
        <f t="shared" si="76"/>
        <v/>
      </c>
      <c r="K456" t="str">
        <f t="shared" si="77"/>
        <v/>
      </c>
      <c r="L456" t="str">
        <f t="shared" si="78"/>
        <v/>
      </c>
      <c r="M456" t="str">
        <f t="shared" si="79"/>
        <v/>
      </c>
    </row>
    <row r="457" spans="1:13">
      <c r="A457" t="s">
        <v>4283</v>
      </c>
      <c r="B457">
        <v>25.305900000000001</v>
      </c>
      <c r="C457" s="44">
        <v>41548</v>
      </c>
      <c r="D457" t="str">
        <f t="shared" si="70"/>
        <v/>
      </c>
      <c r="E457" t="str">
        <f t="shared" si="71"/>
        <v/>
      </c>
      <c r="F457" t="str">
        <f t="shared" si="72"/>
        <v/>
      </c>
      <c r="G457" t="str">
        <f t="shared" si="73"/>
        <v/>
      </c>
      <c r="H457" t="str">
        <f t="shared" si="74"/>
        <v/>
      </c>
      <c r="I457" t="str">
        <f t="shared" si="75"/>
        <v/>
      </c>
      <c r="J457" t="str">
        <f t="shared" si="76"/>
        <v/>
      </c>
      <c r="K457" t="str">
        <f t="shared" si="77"/>
        <v/>
      </c>
      <c r="L457" t="str">
        <f t="shared" si="78"/>
        <v/>
      </c>
      <c r="M457" t="str">
        <f t="shared" si="79"/>
        <v/>
      </c>
    </row>
    <row r="458" spans="1:13">
      <c r="A458" t="s">
        <v>2703</v>
      </c>
      <c r="B458">
        <v>12.570499999999999</v>
      </c>
      <c r="C458" s="44">
        <v>41548</v>
      </c>
      <c r="D458" t="str">
        <f t="shared" si="70"/>
        <v/>
      </c>
      <c r="E458" t="str">
        <f t="shared" si="71"/>
        <v/>
      </c>
      <c r="F458" t="str">
        <f t="shared" si="72"/>
        <v/>
      </c>
      <c r="G458" t="str">
        <f t="shared" si="73"/>
        <v/>
      </c>
      <c r="H458" t="str">
        <f t="shared" si="74"/>
        <v/>
      </c>
      <c r="I458" t="str">
        <f t="shared" si="75"/>
        <v/>
      </c>
      <c r="J458" t="str">
        <f t="shared" si="76"/>
        <v/>
      </c>
      <c r="K458" t="str">
        <f t="shared" si="77"/>
        <v/>
      </c>
      <c r="L458" t="str">
        <f t="shared" si="78"/>
        <v/>
      </c>
      <c r="M458" t="str">
        <f t="shared" si="79"/>
        <v/>
      </c>
    </row>
    <row r="459" spans="1:13">
      <c r="A459" t="s">
        <v>4284</v>
      </c>
      <c r="B459">
        <v>25.1905</v>
      </c>
      <c r="C459" s="44">
        <v>41548</v>
      </c>
      <c r="D459" t="str">
        <f t="shared" si="70"/>
        <v/>
      </c>
      <c r="E459" t="str">
        <f t="shared" si="71"/>
        <v/>
      </c>
      <c r="F459" t="str">
        <f t="shared" si="72"/>
        <v/>
      </c>
      <c r="G459" t="str">
        <f t="shared" si="73"/>
        <v/>
      </c>
      <c r="H459" t="str">
        <f t="shared" si="74"/>
        <v/>
      </c>
      <c r="I459" t="str">
        <f t="shared" si="75"/>
        <v/>
      </c>
      <c r="J459" t="str">
        <f t="shared" si="76"/>
        <v/>
      </c>
      <c r="K459" t="str">
        <f t="shared" si="77"/>
        <v/>
      </c>
      <c r="L459" t="str">
        <f t="shared" si="78"/>
        <v/>
      </c>
      <c r="M459" t="str">
        <f t="shared" si="79"/>
        <v/>
      </c>
    </row>
    <row r="460" spans="1:13">
      <c r="A460" t="s">
        <v>3058</v>
      </c>
      <c r="B460">
        <v>100.2478</v>
      </c>
      <c r="C460" s="44">
        <v>41548</v>
      </c>
      <c r="D460" t="str">
        <f t="shared" si="70"/>
        <v/>
      </c>
      <c r="E460" t="str">
        <f t="shared" si="71"/>
        <v/>
      </c>
      <c r="F460" t="str">
        <f t="shared" si="72"/>
        <v/>
      </c>
      <c r="G460" t="str">
        <f t="shared" si="73"/>
        <v/>
      </c>
      <c r="H460" t="str">
        <f t="shared" si="74"/>
        <v/>
      </c>
      <c r="I460" t="str">
        <f t="shared" si="75"/>
        <v/>
      </c>
      <c r="J460" t="str">
        <f t="shared" si="76"/>
        <v/>
      </c>
      <c r="K460" t="str">
        <f t="shared" si="77"/>
        <v/>
      </c>
      <c r="L460" t="str">
        <f t="shared" si="78"/>
        <v/>
      </c>
      <c r="M460" t="str">
        <f t="shared" si="79"/>
        <v/>
      </c>
    </row>
    <row r="461" spans="1:13">
      <c r="A461" t="s">
        <v>3059</v>
      </c>
      <c r="B461">
        <v>100.24809999999999</v>
      </c>
      <c r="C461" s="44">
        <v>41548</v>
      </c>
      <c r="D461" t="str">
        <f t="shared" si="70"/>
        <v/>
      </c>
      <c r="E461" t="str">
        <f t="shared" si="71"/>
        <v/>
      </c>
      <c r="F461" t="str">
        <f t="shared" si="72"/>
        <v/>
      </c>
      <c r="G461" t="str">
        <f t="shared" si="73"/>
        <v/>
      </c>
      <c r="H461" t="str">
        <f t="shared" si="74"/>
        <v/>
      </c>
      <c r="I461" t="str">
        <f t="shared" si="75"/>
        <v/>
      </c>
      <c r="J461" t="str">
        <f t="shared" si="76"/>
        <v/>
      </c>
      <c r="K461" t="str">
        <f t="shared" si="77"/>
        <v/>
      </c>
      <c r="L461" t="str">
        <f t="shared" si="78"/>
        <v/>
      </c>
      <c r="M461" t="str">
        <f t="shared" si="79"/>
        <v/>
      </c>
    </row>
    <row r="462" spans="1:13">
      <c r="A462" t="s">
        <v>4050</v>
      </c>
      <c r="B462">
        <v>136.55930000000001</v>
      </c>
      <c r="C462" s="44">
        <v>41548</v>
      </c>
      <c r="D462" t="str">
        <f t="shared" si="70"/>
        <v/>
      </c>
      <c r="E462" t="str">
        <f t="shared" si="71"/>
        <v/>
      </c>
      <c r="F462" t="str">
        <f t="shared" si="72"/>
        <v/>
      </c>
      <c r="G462" t="str">
        <f t="shared" si="73"/>
        <v/>
      </c>
      <c r="H462" t="str">
        <f t="shared" si="74"/>
        <v/>
      </c>
      <c r="I462" t="str">
        <f t="shared" si="75"/>
        <v/>
      </c>
      <c r="J462" t="str">
        <f t="shared" si="76"/>
        <v/>
      </c>
      <c r="K462" t="str">
        <f t="shared" si="77"/>
        <v/>
      </c>
      <c r="L462" t="str">
        <f t="shared" si="78"/>
        <v/>
      </c>
      <c r="M462" t="str">
        <f t="shared" si="79"/>
        <v/>
      </c>
    </row>
    <row r="463" spans="1:13">
      <c r="A463" t="s">
        <v>3060</v>
      </c>
      <c r="B463">
        <v>103.2624</v>
      </c>
      <c r="C463" s="44">
        <v>41548</v>
      </c>
      <c r="D463" t="str">
        <f t="shared" si="70"/>
        <v/>
      </c>
      <c r="E463" t="str">
        <f t="shared" si="71"/>
        <v/>
      </c>
      <c r="F463" t="str">
        <f t="shared" si="72"/>
        <v/>
      </c>
      <c r="G463" t="str">
        <f t="shared" si="73"/>
        <v/>
      </c>
      <c r="H463" t="str">
        <f t="shared" si="74"/>
        <v/>
      </c>
      <c r="I463" t="str">
        <f t="shared" si="75"/>
        <v/>
      </c>
      <c r="J463" t="str">
        <f t="shared" si="76"/>
        <v/>
      </c>
      <c r="K463" t="str">
        <f t="shared" si="77"/>
        <v/>
      </c>
      <c r="L463" t="str">
        <f t="shared" si="78"/>
        <v/>
      </c>
      <c r="M463" t="str">
        <f t="shared" si="79"/>
        <v/>
      </c>
    </row>
    <row r="464" spans="1:13">
      <c r="A464" t="s">
        <v>3061</v>
      </c>
      <c r="B464">
        <v>103.2655</v>
      </c>
      <c r="C464" s="44">
        <v>41548</v>
      </c>
      <c r="D464" t="str">
        <f t="shared" si="70"/>
        <v/>
      </c>
      <c r="E464" t="str">
        <f t="shared" si="71"/>
        <v/>
      </c>
      <c r="F464" t="str">
        <f t="shared" si="72"/>
        <v/>
      </c>
      <c r="G464" t="str">
        <f t="shared" si="73"/>
        <v/>
      </c>
      <c r="H464" t="str">
        <f t="shared" si="74"/>
        <v/>
      </c>
      <c r="I464" t="str">
        <f t="shared" si="75"/>
        <v/>
      </c>
      <c r="J464" t="str">
        <f t="shared" si="76"/>
        <v/>
      </c>
      <c r="K464" t="str">
        <f t="shared" si="77"/>
        <v/>
      </c>
      <c r="L464" t="str">
        <f t="shared" si="78"/>
        <v/>
      </c>
      <c r="M464" t="str">
        <f t="shared" si="79"/>
        <v/>
      </c>
    </row>
    <row r="465" spans="1:13">
      <c r="A465" t="s">
        <v>4051</v>
      </c>
      <c r="B465">
        <v>146.8767</v>
      </c>
      <c r="C465" s="44">
        <v>41548</v>
      </c>
      <c r="D465" t="str">
        <f t="shared" si="70"/>
        <v/>
      </c>
      <c r="E465" t="str">
        <f t="shared" si="71"/>
        <v/>
      </c>
      <c r="F465" t="str">
        <f t="shared" si="72"/>
        <v/>
      </c>
      <c r="G465" t="str">
        <f t="shared" si="73"/>
        <v/>
      </c>
      <c r="H465" t="str">
        <f t="shared" si="74"/>
        <v/>
      </c>
      <c r="I465" t="str">
        <f t="shared" si="75"/>
        <v/>
      </c>
      <c r="J465" t="str">
        <f t="shared" si="76"/>
        <v/>
      </c>
      <c r="K465" t="str">
        <f t="shared" si="77"/>
        <v/>
      </c>
      <c r="L465" t="str">
        <f t="shared" si="78"/>
        <v/>
      </c>
      <c r="M465" t="str">
        <f t="shared" si="79"/>
        <v/>
      </c>
    </row>
    <row r="466" spans="1:13">
      <c r="A466" t="s">
        <v>4052</v>
      </c>
      <c r="B466">
        <v>146.94130000000001</v>
      </c>
      <c r="C466" s="44">
        <v>41548</v>
      </c>
      <c r="D466" t="str">
        <f t="shared" si="70"/>
        <v/>
      </c>
      <c r="E466" t="str">
        <f t="shared" si="71"/>
        <v/>
      </c>
      <c r="F466" t="str">
        <f t="shared" si="72"/>
        <v/>
      </c>
      <c r="G466" t="str">
        <f t="shared" si="73"/>
        <v/>
      </c>
      <c r="H466" t="str">
        <f t="shared" si="74"/>
        <v/>
      </c>
      <c r="I466" t="str">
        <f t="shared" si="75"/>
        <v/>
      </c>
      <c r="J466" t="str">
        <f t="shared" si="76"/>
        <v/>
      </c>
      <c r="K466" t="str">
        <f t="shared" si="77"/>
        <v/>
      </c>
      <c r="L466" t="str">
        <f t="shared" si="78"/>
        <v/>
      </c>
      <c r="M466" t="str">
        <f t="shared" si="79"/>
        <v/>
      </c>
    </row>
    <row r="467" spans="1:13">
      <c r="A467" t="s">
        <v>3062</v>
      </c>
      <c r="B467">
        <v>101.9083</v>
      </c>
      <c r="C467" s="44">
        <v>41548</v>
      </c>
      <c r="D467" t="str">
        <f t="shared" si="70"/>
        <v/>
      </c>
      <c r="E467" t="str">
        <f t="shared" si="71"/>
        <v/>
      </c>
      <c r="F467" t="str">
        <f t="shared" si="72"/>
        <v/>
      </c>
      <c r="G467" t="str">
        <f t="shared" si="73"/>
        <v/>
      </c>
      <c r="H467" t="str">
        <f t="shared" si="74"/>
        <v/>
      </c>
      <c r="I467" t="str">
        <f t="shared" si="75"/>
        <v/>
      </c>
      <c r="J467" t="str">
        <f t="shared" si="76"/>
        <v/>
      </c>
      <c r="K467" t="str">
        <f t="shared" si="77"/>
        <v/>
      </c>
      <c r="L467" t="str">
        <f t="shared" si="78"/>
        <v/>
      </c>
      <c r="M467" t="str">
        <f t="shared" si="79"/>
        <v/>
      </c>
    </row>
    <row r="468" spans="1:13">
      <c r="A468" t="s">
        <v>3063</v>
      </c>
      <c r="B468">
        <v>101.90860000000001</v>
      </c>
      <c r="C468" s="44">
        <v>41548</v>
      </c>
      <c r="D468" t="str">
        <f t="shared" si="70"/>
        <v/>
      </c>
      <c r="E468" t="str">
        <f t="shared" si="71"/>
        <v/>
      </c>
      <c r="F468" t="str">
        <f t="shared" si="72"/>
        <v/>
      </c>
      <c r="G468" t="str">
        <f t="shared" si="73"/>
        <v/>
      </c>
      <c r="H468" t="str">
        <f t="shared" si="74"/>
        <v/>
      </c>
      <c r="I468" t="str">
        <f t="shared" si="75"/>
        <v/>
      </c>
      <c r="J468" t="str">
        <f t="shared" si="76"/>
        <v/>
      </c>
      <c r="K468" t="str">
        <f t="shared" si="77"/>
        <v/>
      </c>
      <c r="L468" t="str">
        <f t="shared" si="78"/>
        <v/>
      </c>
      <c r="M468" t="str">
        <f t="shared" si="79"/>
        <v/>
      </c>
    </row>
    <row r="469" spans="1:13">
      <c r="A469" t="s">
        <v>3065</v>
      </c>
      <c r="B469">
        <v>100.247</v>
      </c>
      <c r="C469" s="44">
        <v>41548</v>
      </c>
      <c r="D469" t="str">
        <f t="shared" si="70"/>
        <v/>
      </c>
      <c r="E469" t="str">
        <f t="shared" si="71"/>
        <v/>
      </c>
      <c r="F469" t="str">
        <f t="shared" si="72"/>
        <v/>
      </c>
      <c r="G469" t="str">
        <f t="shared" si="73"/>
        <v/>
      </c>
      <c r="H469" t="str">
        <f t="shared" si="74"/>
        <v/>
      </c>
      <c r="I469" t="str">
        <f t="shared" si="75"/>
        <v/>
      </c>
      <c r="J469" t="str">
        <f t="shared" si="76"/>
        <v/>
      </c>
      <c r="K469" t="str">
        <f t="shared" si="77"/>
        <v/>
      </c>
      <c r="L469" t="str">
        <f t="shared" si="78"/>
        <v/>
      </c>
      <c r="M469" t="str">
        <f t="shared" si="79"/>
        <v/>
      </c>
    </row>
    <row r="470" spans="1:13">
      <c r="A470" t="s">
        <v>3064</v>
      </c>
      <c r="B470">
        <v>104.1104</v>
      </c>
      <c r="C470" s="44">
        <v>41548</v>
      </c>
      <c r="D470" t="str">
        <f t="shared" si="70"/>
        <v/>
      </c>
      <c r="E470" t="str">
        <f t="shared" si="71"/>
        <v/>
      </c>
      <c r="F470" t="str">
        <f t="shared" si="72"/>
        <v/>
      </c>
      <c r="G470" t="str">
        <f t="shared" si="73"/>
        <v/>
      </c>
      <c r="H470" t="str">
        <f t="shared" si="74"/>
        <v/>
      </c>
      <c r="I470" t="str">
        <f t="shared" si="75"/>
        <v/>
      </c>
      <c r="J470" t="str">
        <f t="shared" si="76"/>
        <v/>
      </c>
      <c r="K470" t="str">
        <f t="shared" si="77"/>
        <v/>
      </c>
      <c r="L470" t="str">
        <f t="shared" si="78"/>
        <v/>
      </c>
      <c r="M470" t="str">
        <f t="shared" si="79"/>
        <v/>
      </c>
    </row>
    <row r="471" spans="1:13">
      <c r="A471" t="s">
        <v>3066</v>
      </c>
      <c r="B471">
        <v>10.806800000000001</v>
      </c>
      <c r="C471" s="44">
        <v>40585</v>
      </c>
      <c r="D471" t="str">
        <f t="shared" si="70"/>
        <v/>
      </c>
      <c r="E471" t="str">
        <f t="shared" si="71"/>
        <v/>
      </c>
      <c r="F471" t="str">
        <f t="shared" si="72"/>
        <v/>
      </c>
      <c r="G471" t="str">
        <f t="shared" si="73"/>
        <v/>
      </c>
      <c r="H471" t="str">
        <f t="shared" si="74"/>
        <v/>
      </c>
      <c r="I471" t="str">
        <f t="shared" si="75"/>
        <v/>
      </c>
      <c r="J471" t="str">
        <f t="shared" si="76"/>
        <v/>
      </c>
      <c r="K471" t="str">
        <f t="shared" si="77"/>
        <v/>
      </c>
      <c r="L471" t="str">
        <f t="shared" si="78"/>
        <v/>
      </c>
      <c r="M471" t="str">
        <f t="shared" si="79"/>
        <v/>
      </c>
    </row>
    <row r="472" spans="1:13">
      <c r="A472" t="s">
        <v>4053</v>
      </c>
      <c r="B472">
        <v>220.84200000000001</v>
      </c>
      <c r="C472" s="44">
        <v>41548</v>
      </c>
      <c r="D472" t="str">
        <f t="shared" si="70"/>
        <v/>
      </c>
      <c r="E472" t="str">
        <f t="shared" si="71"/>
        <v/>
      </c>
      <c r="F472" t="str">
        <f t="shared" si="72"/>
        <v/>
      </c>
      <c r="G472" t="str">
        <f t="shared" si="73"/>
        <v/>
      </c>
      <c r="H472" t="str">
        <f t="shared" si="74"/>
        <v/>
      </c>
      <c r="I472" t="str">
        <f t="shared" si="75"/>
        <v/>
      </c>
      <c r="J472" t="str">
        <f t="shared" si="76"/>
        <v/>
      </c>
      <c r="K472" t="str">
        <f t="shared" si="77"/>
        <v/>
      </c>
      <c r="L472" t="str">
        <f t="shared" si="78"/>
        <v/>
      </c>
      <c r="M472" t="str">
        <f t="shared" si="79"/>
        <v/>
      </c>
    </row>
    <row r="473" spans="1:13">
      <c r="A473" t="s">
        <v>2659</v>
      </c>
      <c r="B473">
        <v>21.6</v>
      </c>
      <c r="C473" s="44">
        <v>41548</v>
      </c>
      <c r="D473" t="str">
        <f t="shared" si="70"/>
        <v/>
      </c>
      <c r="E473" t="str">
        <f t="shared" si="71"/>
        <v/>
      </c>
      <c r="F473" t="str">
        <f t="shared" si="72"/>
        <v/>
      </c>
      <c r="G473" t="str">
        <f t="shared" si="73"/>
        <v/>
      </c>
      <c r="H473" t="str">
        <f t="shared" si="74"/>
        <v/>
      </c>
      <c r="I473" t="str">
        <f t="shared" si="75"/>
        <v/>
      </c>
      <c r="J473" t="str">
        <f t="shared" si="76"/>
        <v/>
      </c>
      <c r="K473" t="str">
        <f t="shared" si="77"/>
        <v/>
      </c>
      <c r="L473" t="str">
        <f t="shared" si="78"/>
        <v/>
      </c>
      <c r="M473" t="str">
        <f t="shared" si="79"/>
        <v/>
      </c>
    </row>
    <row r="474" spans="1:13">
      <c r="A474" t="s">
        <v>3348</v>
      </c>
      <c r="B474">
        <v>45.21</v>
      </c>
      <c r="C474" s="44">
        <v>41548</v>
      </c>
      <c r="D474" t="str">
        <f t="shared" si="70"/>
        <v/>
      </c>
      <c r="E474" t="str">
        <f t="shared" si="71"/>
        <v/>
      </c>
      <c r="F474" t="str">
        <f t="shared" si="72"/>
        <v/>
      </c>
      <c r="G474" t="str">
        <f t="shared" si="73"/>
        <v/>
      </c>
      <c r="H474" t="str">
        <f t="shared" si="74"/>
        <v/>
      </c>
      <c r="I474" t="str">
        <f t="shared" si="75"/>
        <v/>
      </c>
      <c r="J474" t="str">
        <f t="shared" si="76"/>
        <v/>
      </c>
      <c r="K474" t="str">
        <f t="shared" si="77"/>
        <v/>
      </c>
      <c r="L474" t="str">
        <f t="shared" si="78"/>
        <v/>
      </c>
      <c r="M474" t="str">
        <f t="shared" si="79"/>
        <v/>
      </c>
    </row>
    <row r="475" spans="1:13">
      <c r="A475" t="s">
        <v>2013</v>
      </c>
      <c r="B475">
        <v>11.38</v>
      </c>
      <c r="C475" s="44">
        <v>41548</v>
      </c>
      <c r="D475" t="str">
        <f t="shared" si="70"/>
        <v/>
      </c>
      <c r="E475" t="str">
        <f t="shared" si="71"/>
        <v/>
      </c>
      <c r="F475" t="str">
        <f t="shared" si="72"/>
        <v/>
      </c>
      <c r="G475" t="str">
        <f t="shared" si="73"/>
        <v/>
      </c>
      <c r="H475" t="str">
        <f t="shared" si="74"/>
        <v/>
      </c>
      <c r="I475" t="str">
        <f t="shared" si="75"/>
        <v/>
      </c>
      <c r="J475" t="str">
        <f t="shared" si="76"/>
        <v/>
      </c>
      <c r="K475" t="str">
        <f t="shared" si="77"/>
        <v/>
      </c>
      <c r="L475" t="str">
        <f t="shared" si="78"/>
        <v/>
      </c>
      <c r="M475" t="str">
        <f t="shared" si="79"/>
        <v/>
      </c>
    </row>
    <row r="476" spans="1:13">
      <c r="A476" t="s">
        <v>3628</v>
      </c>
      <c r="B476">
        <v>40.130000000000003</v>
      </c>
      <c r="C476" s="44">
        <v>41548</v>
      </c>
      <c r="D476" t="str">
        <f t="shared" si="70"/>
        <v/>
      </c>
      <c r="E476" t="str">
        <f t="shared" si="71"/>
        <v/>
      </c>
      <c r="F476" t="str">
        <f t="shared" si="72"/>
        <v/>
      </c>
      <c r="G476" t="str">
        <f t="shared" si="73"/>
        <v/>
      </c>
      <c r="H476" t="str">
        <f t="shared" si="74"/>
        <v/>
      </c>
      <c r="I476" t="str">
        <f t="shared" si="75"/>
        <v/>
      </c>
      <c r="J476" t="str">
        <f t="shared" si="76"/>
        <v/>
      </c>
      <c r="K476" t="str">
        <f t="shared" si="77"/>
        <v/>
      </c>
      <c r="L476" t="str">
        <f t="shared" si="78"/>
        <v/>
      </c>
      <c r="M476" t="str">
        <f t="shared" si="79"/>
        <v/>
      </c>
    </row>
    <row r="477" spans="1:13">
      <c r="A477" t="s">
        <v>2014</v>
      </c>
      <c r="B477">
        <v>10.3073</v>
      </c>
      <c r="C477" s="44">
        <v>41548</v>
      </c>
      <c r="D477" t="str">
        <f t="shared" si="70"/>
        <v/>
      </c>
      <c r="E477" t="str">
        <f t="shared" si="71"/>
        <v/>
      </c>
      <c r="F477" t="str">
        <f t="shared" si="72"/>
        <v/>
      </c>
      <c r="G477" t="str">
        <f t="shared" si="73"/>
        <v/>
      </c>
      <c r="H477" t="str">
        <f t="shared" si="74"/>
        <v/>
      </c>
      <c r="I477" t="str">
        <f t="shared" si="75"/>
        <v/>
      </c>
      <c r="J477" t="str">
        <f t="shared" si="76"/>
        <v/>
      </c>
      <c r="K477" t="str">
        <f t="shared" si="77"/>
        <v/>
      </c>
      <c r="L477" t="str">
        <f t="shared" si="78"/>
        <v/>
      </c>
      <c r="M477" t="str">
        <f t="shared" si="79"/>
        <v/>
      </c>
    </row>
    <row r="478" spans="1:13">
      <c r="A478" t="s">
        <v>2015</v>
      </c>
      <c r="B478">
        <v>10.3957</v>
      </c>
      <c r="C478" s="44">
        <v>41548</v>
      </c>
      <c r="D478" t="str">
        <f t="shared" si="70"/>
        <v/>
      </c>
      <c r="E478" t="str">
        <f t="shared" si="71"/>
        <v/>
      </c>
      <c r="F478" t="str">
        <f t="shared" si="72"/>
        <v/>
      </c>
      <c r="G478" t="str">
        <f t="shared" si="73"/>
        <v/>
      </c>
      <c r="H478" t="str">
        <f t="shared" si="74"/>
        <v/>
      </c>
      <c r="I478" t="str">
        <f t="shared" si="75"/>
        <v/>
      </c>
      <c r="J478" t="str">
        <f t="shared" si="76"/>
        <v/>
      </c>
      <c r="K478" t="str">
        <f t="shared" si="77"/>
        <v/>
      </c>
      <c r="L478" t="str">
        <f t="shared" si="78"/>
        <v/>
      </c>
      <c r="M478" t="str">
        <f t="shared" si="79"/>
        <v/>
      </c>
    </row>
    <row r="479" spans="1:13">
      <c r="A479" t="s">
        <v>3629</v>
      </c>
      <c r="B479">
        <v>13.0722</v>
      </c>
      <c r="C479" s="44">
        <v>41548</v>
      </c>
      <c r="D479" t="str">
        <f t="shared" si="70"/>
        <v/>
      </c>
      <c r="E479" t="str">
        <f t="shared" si="71"/>
        <v/>
      </c>
      <c r="F479" t="str">
        <f t="shared" si="72"/>
        <v/>
      </c>
      <c r="G479" t="str">
        <f t="shared" si="73"/>
        <v/>
      </c>
      <c r="H479" t="str">
        <f t="shared" si="74"/>
        <v/>
      </c>
      <c r="I479" t="str">
        <f t="shared" si="75"/>
        <v/>
      </c>
      <c r="J479" t="str">
        <f t="shared" si="76"/>
        <v/>
      </c>
      <c r="K479" t="str">
        <f t="shared" si="77"/>
        <v/>
      </c>
      <c r="L479" t="str">
        <f t="shared" si="78"/>
        <v/>
      </c>
      <c r="M479" t="str">
        <f t="shared" si="79"/>
        <v/>
      </c>
    </row>
    <row r="480" spans="1:13">
      <c r="A480" t="s">
        <v>2016</v>
      </c>
      <c r="B480">
        <v>10.1934</v>
      </c>
      <c r="C480" s="44">
        <v>41548</v>
      </c>
      <c r="D480" t="str">
        <f t="shared" si="70"/>
        <v/>
      </c>
      <c r="E480" t="str">
        <f t="shared" si="71"/>
        <v/>
      </c>
      <c r="F480" t="str">
        <f t="shared" si="72"/>
        <v/>
      </c>
      <c r="G480" t="str">
        <f t="shared" si="73"/>
        <v/>
      </c>
      <c r="H480" t="str">
        <f t="shared" si="74"/>
        <v/>
      </c>
      <c r="I480" t="str">
        <f t="shared" si="75"/>
        <v/>
      </c>
      <c r="J480" t="str">
        <f t="shared" si="76"/>
        <v/>
      </c>
      <c r="K480" t="str">
        <f t="shared" si="77"/>
        <v/>
      </c>
      <c r="L480" t="str">
        <f t="shared" si="78"/>
        <v/>
      </c>
      <c r="M480" t="str">
        <f t="shared" si="79"/>
        <v/>
      </c>
    </row>
    <row r="481" spans="1:13">
      <c r="A481" t="s">
        <v>2017</v>
      </c>
      <c r="B481">
        <v>10.104799999999999</v>
      </c>
      <c r="C481" s="44">
        <v>41548</v>
      </c>
      <c r="D481" t="str">
        <f t="shared" si="70"/>
        <v/>
      </c>
      <c r="E481" t="str">
        <f t="shared" si="71"/>
        <v/>
      </c>
      <c r="F481" t="str">
        <f t="shared" si="72"/>
        <v/>
      </c>
      <c r="G481" t="str">
        <f t="shared" si="73"/>
        <v/>
      </c>
      <c r="H481" t="str">
        <f t="shared" si="74"/>
        <v/>
      </c>
      <c r="I481" t="str">
        <f t="shared" si="75"/>
        <v/>
      </c>
      <c r="J481" t="str">
        <f t="shared" si="76"/>
        <v/>
      </c>
      <c r="K481" t="str">
        <f t="shared" si="77"/>
        <v/>
      </c>
      <c r="L481" t="str">
        <f t="shared" si="78"/>
        <v/>
      </c>
      <c r="M481" t="str">
        <f t="shared" si="79"/>
        <v/>
      </c>
    </row>
    <row r="482" spans="1:13">
      <c r="A482" t="s">
        <v>2018</v>
      </c>
      <c r="B482">
        <v>10.012499999999999</v>
      </c>
      <c r="C482" s="44">
        <v>41548</v>
      </c>
      <c r="D482" t="str">
        <f t="shared" si="70"/>
        <v/>
      </c>
      <c r="E482" t="str">
        <f t="shared" si="71"/>
        <v/>
      </c>
      <c r="F482" t="str">
        <f t="shared" si="72"/>
        <v/>
      </c>
      <c r="G482" t="str">
        <f t="shared" si="73"/>
        <v/>
      </c>
      <c r="H482" t="str">
        <f t="shared" si="74"/>
        <v/>
      </c>
      <c r="I482" t="str">
        <f t="shared" si="75"/>
        <v/>
      </c>
      <c r="J482" t="str">
        <f t="shared" si="76"/>
        <v/>
      </c>
      <c r="K482" t="str">
        <f t="shared" si="77"/>
        <v/>
      </c>
      <c r="L482" t="str">
        <f t="shared" si="78"/>
        <v/>
      </c>
      <c r="M482" t="str">
        <f t="shared" si="79"/>
        <v/>
      </c>
    </row>
    <row r="483" spans="1:13">
      <c r="A483" t="s">
        <v>2019</v>
      </c>
      <c r="B483">
        <v>10.346399999999999</v>
      </c>
      <c r="C483" s="44">
        <v>41548</v>
      </c>
      <c r="D483" t="str">
        <f t="shared" si="70"/>
        <v/>
      </c>
      <c r="E483" t="str">
        <f t="shared" si="71"/>
        <v/>
      </c>
      <c r="F483" t="str">
        <f t="shared" si="72"/>
        <v/>
      </c>
      <c r="G483" t="str">
        <f t="shared" si="73"/>
        <v/>
      </c>
      <c r="H483" t="str">
        <f t="shared" si="74"/>
        <v/>
      </c>
      <c r="I483" t="str">
        <f t="shared" si="75"/>
        <v/>
      </c>
      <c r="J483" t="str">
        <f t="shared" si="76"/>
        <v/>
      </c>
      <c r="K483" t="str">
        <f t="shared" si="77"/>
        <v/>
      </c>
      <c r="L483" t="str">
        <f t="shared" si="78"/>
        <v/>
      </c>
      <c r="M483" t="str">
        <f t="shared" si="79"/>
        <v/>
      </c>
    </row>
    <row r="484" spans="1:13">
      <c r="A484" t="s">
        <v>3630</v>
      </c>
      <c r="B484">
        <v>15.090999999999999</v>
      </c>
      <c r="C484" s="44">
        <v>41548</v>
      </c>
      <c r="D484" t="str">
        <f t="shared" si="70"/>
        <v/>
      </c>
      <c r="E484" t="str">
        <f t="shared" si="71"/>
        <v/>
      </c>
      <c r="F484" t="str">
        <f t="shared" si="72"/>
        <v/>
      </c>
      <c r="G484" t="str">
        <f t="shared" si="73"/>
        <v/>
      </c>
      <c r="H484" t="str">
        <f t="shared" si="74"/>
        <v/>
      </c>
      <c r="I484" t="str">
        <f t="shared" si="75"/>
        <v/>
      </c>
      <c r="J484" t="str">
        <f t="shared" si="76"/>
        <v/>
      </c>
      <c r="K484" t="str">
        <f t="shared" si="77"/>
        <v/>
      </c>
      <c r="L484" t="str">
        <f t="shared" si="78"/>
        <v/>
      </c>
      <c r="M484" t="str">
        <f t="shared" si="79"/>
        <v/>
      </c>
    </row>
    <row r="485" spans="1:13">
      <c r="A485" t="s">
        <v>2020</v>
      </c>
      <c r="B485">
        <v>10.0124</v>
      </c>
      <c r="C485" s="44">
        <v>41548</v>
      </c>
      <c r="D485" t="str">
        <f t="shared" si="70"/>
        <v/>
      </c>
      <c r="E485" t="str">
        <f t="shared" si="71"/>
        <v/>
      </c>
      <c r="F485" t="str">
        <f t="shared" si="72"/>
        <v/>
      </c>
      <c r="G485" t="str">
        <f t="shared" si="73"/>
        <v/>
      </c>
      <c r="H485" t="str">
        <f t="shared" si="74"/>
        <v/>
      </c>
      <c r="I485" t="str">
        <f t="shared" si="75"/>
        <v/>
      </c>
      <c r="J485" t="str">
        <f t="shared" si="76"/>
        <v/>
      </c>
      <c r="K485" t="str">
        <f t="shared" si="77"/>
        <v/>
      </c>
      <c r="L485" t="str">
        <f t="shared" si="78"/>
        <v/>
      </c>
      <c r="M485" t="str">
        <f t="shared" si="79"/>
        <v/>
      </c>
    </row>
    <row r="486" spans="1:13">
      <c r="A486" t="s">
        <v>2021</v>
      </c>
      <c r="B486">
        <v>10.031000000000001</v>
      </c>
      <c r="C486" s="44">
        <v>41548</v>
      </c>
      <c r="D486" t="str">
        <f t="shared" si="70"/>
        <v/>
      </c>
      <c r="E486" t="str">
        <f t="shared" si="71"/>
        <v/>
      </c>
      <c r="F486" t="str">
        <f t="shared" si="72"/>
        <v/>
      </c>
      <c r="G486" t="str">
        <f t="shared" si="73"/>
        <v/>
      </c>
      <c r="H486" t="str">
        <f t="shared" si="74"/>
        <v/>
      </c>
      <c r="I486" t="str">
        <f t="shared" si="75"/>
        <v/>
      </c>
      <c r="J486" t="str">
        <f t="shared" si="76"/>
        <v/>
      </c>
      <c r="K486" t="str">
        <f t="shared" si="77"/>
        <v/>
      </c>
      <c r="L486" t="str">
        <f t="shared" si="78"/>
        <v/>
      </c>
      <c r="M486" t="str">
        <f t="shared" si="79"/>
        <v/>
      </c>
    </row>
    <row r="487" spans="1:13">
      <c r="A487" t="s">
        <v>3631</v>
      </c>
      <c r="B487">
        <v>13.047000000000001</v>
      </c>
      <c r="C487" s="44">
        <v>41548</v>
      </c>
      <c r="D487" t="str">
        <f t="shared" si="70"/>
        <v/>
      </c>
      <c r="E487" t="str">
        <f t="shared" si="71"/>
        <v/>
      </c>
      <c r="F487" t="str">
        <f t="shared" si="72"/>
        <v/>
      </c>
      <c r="G487" t="str">
        <f t="shared" si="73"/>
        <v/>
      </c>
      <c r="H487" t="str">
        <f t="shared" si="74"/>
        <v/>
      </c>
      <c r="I487" t="str">
        <f t="shared" si="75"/>
        <v/>
      </c>
      <c r="J487" t="str">
        <f t="shared" si="76"/>
        <v/>
      </c>
      <c r="K487" t="str">
        <f t="shared" si="77"/>
        <v/>
      </c>
      <c r="L487" t="str">
        <f t="shared" si="78"/>
        <v/>
      </c>
      <c r="M487" t="str">
        <f t="shared" si="79"/>
        <v/>
      </c>
    </row>
    <row r="488" spans="1:13">
      <c r="A488" t="s">
        <v>2022</v>
      </c>
      <c r="B488">
        <v>10.0585</v>
      </c>
      <c r="C488" s="44">
        <v>41548</v>
      </c>
      <c r="D488" t="str">
        <f t="shared" si="70"/>
        <v/>
      </c>
      <c r="E488" t="str">
        <f t="shared" si="71"/>
        <v/>
      </c>
      <c r="F488" t="str">
        <f t="shared" si="72"/>
        <v/>
      </c>
      <c r="G488" t="str">
        <f t="shared" si="73"/>
        <v/>
      </c>
      <c r="H488" t="str">
        <f t="shared" si="74"/>
        <v/>
      </c>
      <c r="I488" t="str">
        <f t="shared" si="75"/>
        <v/>
      </c>
      <c r="J488" t="str">
        <f t="shared" si="76"/>
        <v/>
      </c>
      <c r="K488" t="str">
        <f t="shared" si="77"/>
        <v/>
      </c>
      <c r="L488" t="str">
        <f t="shared" si="78"/>
        <v/>
      </c>
      <c r="M488" t="str">
        <f t="shared" si="79"/>
        <v/>
      </c>
    </row>
    <row r="489" spans="1:13">
      <c r="A489" t="s">
        <v>2023</v>
      </c>
      <c r="B489">
        <v>10.683999999999999</v>
      </c>
      <c r="C489" s="44">
        <v>41548</v>
      </c>
      <c r="D489" t="str">
        <f t="shared" si="70"/>
        <v/>
      </c>
      <c r="E489" t="str">
        <f t="shared" si="71"/>
        <v/>
      </c>
      <c r="F489" t="str">
        <f t="shared" si="72"/>
        <v/>
      </c>
      <c r="G489" t="str">
        <f t="shared" si="73"/>
        <v/>
      </c>
      <c r="H489" t="str">
        <f t="shared" si="74"/>
        <v/>
      </c>
      <c r="I489" t="str">
        <f t="shared" si="75"/>
        <v/>
      </c>
      <c r="J489" t="str">
        <f t="shared" si="76"/>
        <v/>
      </c>
      <c r="K489" t="str">
        <f t="shared" si="77"/>
        <v/>
      </c>
      <c r="L489" t="str">
        <f t="shared" si="78"/>
        <v/>
      </c>
      <c r="M489" t="str">
        <f t="shared" si="79"/>
        <v/>
      </c>
    </row>
    <row r="490" spans="1:13">
      <c r="A490" t="s">
        <v>3632</v>
      </c>
      <c r="B490">
        <v>20.254000000000001</v>
      </c>
      <c r="C490" s="44">
        <v>41548</v>
      </c>
      <c r="D490" t="str">
        <f t="shared" si="70"/>
        <v/>
      </c>
      <c r="E490" t="str">
        <f t="shared" si="71"/>
        <v/>
      </c>
      <c r="F490" t="str">
        <f t="shared" si="72"/>
        <v/>
      </c>
      <c r="G490" t="str">
        <f t="shared" si="73"/>
        <v/>
      </c>
      <c r="H490" t="str">
        <f t="shared" si="74"/>
        <v/>
      </c>
      <c r="I490" t="str">
        <f t="shared" si="75"/>
        <v/>
      </c>
      <c r="J490" t="str">
        <f t="shared" si="76"/>
        <v/>
      </c>
      <c r="K490" t="str">
        <f t="shared" si="77"/>
        <v/>
      </c>
      <c r="L490" t="str">
        <f t="shared" si="78"/>
        <v/>
      </c>
      <c r="M490" t="str">
        <f t="shared" si="79"/>
        <v/>
      </c>
    </row>
    <row r="491" spans="1:13">
      <c r="A491" t="s">
        <v>2024</v>
      </c>
      <c r="B491">
        <v>10.609</v>
      </c>
      <c r="C491" s="44">
        <v>41548</v>
      </c>
      <c r="D491" t="str">
        <f t="shared" si="70"/>
        <v/>
      </c>
      <c r="E491" t="str">
        <f t="shared" si="71"/>
        <v/>
      </c>
      <c r="F491" t="str">
        <f t="shared" si="72"/>
        <v/>
      </c>
      <c r="G491" t="str">
        <f t="shared" si="73"/>
        <v/>
      </c>
      <c r="H491" t="str">
        <f t="shared" si="74"/>
        <v/>
      </c>
      <c r="I491" t="str">
        <f t="shared" si="75"/>
        <v/>
      </c>
      <c r="J491" t="str">
        <f t="shared" si="76"/>
        <v/>
      </c>
      <c r="K491" t="str">
        <f t="shared" si="77"/>
        <v/>
      </c>
      <c r="L491" t="str">
        <f t="shared" si="78"/>
        <v/>
      </c>
      <c r="M491" t="str">
        <f t="shared" si="79"/>
        <v/>
      </c>
    </row>
    <row r="492" spans="1:13">
      <c r="A492" t="s">
        <v>3633</v>
      </c>
      <c r="B492">
        <v>20.114000000000001</v>
      </c>
      <c r="C492" s="44">
        <v>41548</v>
      </c>
      <c r="D492" t="str">
        <f t="shared" si="70"/>
        <v/>
      </c>
      <c r="E492" t="str">
        <f t="shared" si="71"/>
        <v/>
      </c>
      <c r="F492" t="str">
        <f t="shared" si="72"/>
        <v/>
      </c>
      <c r="G492" t="str">
        <f t="shared" si="73"/>
        <v/>
      </c>
      <c r="H492" t="str">
        <f t="shared" si="74"/>
        <v/>
      </c>
      <c r="I492" t="str">
        <f t="shared" si="75"/>
        <v/>
      </c>
      <c r="J492" t="str">
        <f t="shared" si="76"/>
        <v/>
      </c>
      <c r="K492" t="str">
        <f t="shared" si="77"/>
        <v/>
      </c>
      <c r="L492" t="str">
        <f t="shared" si="78"/>
        <v/>
      </c>
      <c r="M492" t="str">
        <f t="shared" si="79"/>
        <v/>
      </c>
    </row>
    <row r="493" spans="1:13">
      <c r="A493" t="s">
        <v>2025</v>
      </c>
      <c r="B493">
        <v>11.43</v>
      </c>
      <c r="C493" s="44">
        <v>41548</v>
      </c>
      <c r="D493" t="str">
        <f t="shared" si="70"/>
        <v/>
      </c>
      <c r="E493" t="str">
        <f t="shared" si="71"/>
        <v/>
      </c>
      <c r="F493" t="str">
        <f t="shared" si="72"/>
        <v/>
      </c>
      <c r="G493" t="str">
        <f t="shared" si="73"/>
        <v/>
      </c>
      <c r="H493" t="str">
        <f t="shared" si="74"/>
        <v/>
      </c>
      <c r="I493" t="str">
        <f t="shared" si="75"/>
        <v/>
      </c>
      <c r="J493" t="str">
        <f t="shared" si="76"/>
        <v/>
      </c>
      <c r="K493" t="str">
        <f t="shared" si="77"/>
        <v/>
      </c>
      <c r="L493" t="str">
        <f t="shared" si="78"/>
        <v/>
      </c>
      <c r="M493" t="str">
        <f t="shared" si="79"/>
        <v/>
      </c>
    </row>
    <row r="494" spans="1:13">
      <c r="A494" t="s">
        <v>3634</v>
      </c>
      <c r="B494">
        <v>40.409999999999997</v>
      </c>
      <c r="C494" s="44">
        <v>41548</v>
      </c>
      <c r="D494" t="str">
        <f t="shared" si="70"/>
        <v/>
      </c>
      <c r="E494" t="str">
        <f t="shared" si="71"/>
        <v/>
      </c>
      <c r="F494" t="str">
        <f t="shared" si="72"/>
        <v/>
      </c>
      <c r="G494" t="str">
        <f t="shared" si="73"/>
        <v/>
      </c>
      <c r="H494" t="str">
        <f t="shared" si="74"/>
        <v/>
      </c>
      <c r="I494" t="str">
        <f t="shared" si="75"/>
        <v/>
      </c>
      <c r="J494" t="str">
        <f t="shared" si="76"/>
        <v/>
      </c>
      <c r="K494" t="str">
        <f t="shared" si="77"/>
        <v/>
      </c>
      <c r="L494" t="str">
        <f t="shared" si="78"/>
        <v/>
      </c>
      <c r="M494" t="str">
        <f t="shared" si="79"/>
        <v/>
      </c>
    </row>
    <row r="495" spans="1:13">
      <c r="A495" t="s">
        <v>2026</v>
      </c>
      <c r="B495">
        <v>10</v>
      </c>
      <c r="C495" s="44">
        <v>41548</v>
      </c>
      <c r="D495" t="str">
        <f t="shared" si="70"/>
        <v/>
      </c>
      <c r="E495" t="str">
        <f t="shared" si="71"/>
        <v/>
      </c>
      <c r="F495" t="str">
        <f t="shared" si="72"/>
        <v/>
      </c>
      <c r="G495" t="str">
        <f t="shared" si="73"/>
        <v/>
      </c>
      <c r="H495" t="str">
        <f t="shared" si="74"/>
        <v/>
      </c>
      <c r="I495" t="str">
        <f t="shared" si="75"/>
        <v/>
      </c>
      <c r="J495" t="str">
        <f t="shared" si="76"/>
        <v/>
      </c>
      <c r="K495" t="str">
        <f t="shared" si="77"/>
        <v/>
      </c>
      <c r="L495" t="str">
        <f t="shared" si="78"/>
        <v/>
      </c>
      <c r="M495" t="str">
        <f t="shared" si="79"/>
        <v/>
      </c>
    </row>
    <row r="496" spans="1:13">
      <c r="A496" t="s">
        <v>3635</v>
      </c>
      <c r="B496">
        <v>20.2927</v>
      </c>
      <c r="C496" s="44">
        <v>41548</v>
      </c>
      <c r="D496" t="str">
        <f t="shared" si="70"/>
        <v/>
      </c>
      <c r="E496" t="str">
        <f t="shared" si="71"/>
        <v/>
      </c>
      <c r="F496" t="str">
        <f t="shared" si="72"/>
        <v/>
      </c>
      <c r="G496" t="str">
        <f t="shared" si="73"/>
        <v/>
      </c>
      <c r="H496" t="str">
        <f t="shared" si="74"/>
        <v/>
      </c>
      <c r="I496" t="str">
        <f t="shared" si="75"/>
        <v/>
      </c>
      <c r="J496" t="str">
        <f t="shared" si="76"/>
        <v/>
      </c>
      <c r="K496" t="str">
        <f t="shared" si="77"/>
        <v/>
      </c>
      <c r="L496" t="str">
        <f t="shared" si="78"/>
        <v/>
      </c>
      <c r="M496" t="str">
        <f t="shared" si="79"/>
        <v/>
      </c>
    </row>
    <row r="497" spans="1:13">
      <c r="A497" t="s">
        <v>2027</v>
      </c>
      <c r="B497">
        <v>10.016</v>
      </c>
      <c r="C497" s="44">
        <v>41548</v>
      </c>
      <c r="D497" t="str">
        <f t="shared" si="70"/>
        <v/>
      </c>
      <c r="E497" t="str">
        <f t="shared" si="71"/>
        <v/>
      </c>
      <c r="F497" t="str">
        <f t="shared" si="72"/>
        <v/>
      </c>
      <c r="G497" t="str">
        <f t="shared" si="73"/>
        <v/>
      </c>
      <c r="H497" t="str">
        <f t="shared" si="74"/>
        <v/>
      </c>
      <c r="I497" t="str">
        <f t="shared" si="75"/>
        <v/>
      </c>
      <c r="J497" t="str">
        <f t="shared" si="76"/>
        <v/>
      </c>
      <c r="K497" t="str">
        <f t="shared" si="77"/>
        <v/>
      </c>
      <c r="L497" t="str">
        <f t="shared" si="78"/>
        <v/>
      </c>
      <c r="M497" t="str">
        <f t="shared" si="79"/>
        <v/>
      </c>
    </row>
    <row r="498" spans="1:13">
      <c r="A498" t="s">
        <v>2028</v>
      </c>
      <c r="B498">
        <v>10.0474</v>
      </c>
      <c r="C498" s="44">
        <v>41548</v>
      </c>
      <c r="D498" t="str">
        <f t="shared" si="70"/>
        <v/>
      </c>
      <c r="E498" t="str">
        <f t="shared" si="71"/>
        <v/>
      </c>
      <c r="F498" t="str">
        <f t="shared" si="72"/>
        <v/>
      </c>
      <c r="G498" t="str">
        <f t="shared" si="73"/>
        <v/>
      </c>
      <c r="H498" t="str">
        <f t="shared" si="74"/>
        <v/>
      </c>
      <c r="I498" t="str">
        <f t="shared" si="75"/>
        <v/>
      </c>
      <c r="J498" t="str">
        <f t="shared" si="76"/>
        <v/>
      </c>
      <c r="K498" t="str">
        <f t="shared" si="77"/>
        <v/>
      </c>
      <c r="L498" t="str">
        <f t="shared" si="78"/>
        <v/>
      </c>
      <c r="M498" t="str">
        <f t="shared" si="79"/>
        <v/>
      </c>
    </row>
    <row r="499" spans="1:13">
      <c r="A499" t="s">
        <v>2029</v>
      </c>
      <c r="B499">
        <v>9.9480000000000004</v>
      </c>
      <c r="C499" s="44">
        <v>41548</v>
      </c>
      <c r="D499" t="str">
        <f t="shared" si="70"/>
        <v/>
      </c>
      <c r="E499" t="str">
        <f t="shared" si="71"/>
        <v/>
      </c>
      <c r="F499" t="str">
        <f t="shared" si="72"/>
        <v/>
      </c>
      <c r="G499" t="str">
        <f t="shared" si="73"/>
        <v/>
      </c>
      <c r="H499" t="str">
        <f t="shared" si="74"/>
        <v/>
      </c>
      <c r="I499" t="str">
        <f t="shared" si="75"/>
        <v/>
      </c>
      <c r="J499" t="str">
        <f t="shared" si="76"/>
        <v/>
      </c>
      <c r="K499" t="str">
        <f t="shared" si="77"/>
        <v/>
      </c>
      <c r="L499" t="str">
        <f t="shared" si="78"/>
        <v/>
      </c>
      <c r="M499" t="str">
        <f t="shared" si="79"/>
        <v/>
      </c>
    </row>
    <row r="500" spans="1:13">
      <c r="A500" t="s">
        <v>2030</v>
      </c>
      <c r="B500">
        <v>9.9215999999999998</v>
      </c>
      <c r="C500" s="44">
        <v>41548</v>
      </c>
      <c r="D500" t="str">
        <f t="shared" si="70"/>
        <v/>
      </c>
      <c r="E500" t="str">
        <f t="shared" si="71"/>
        <v/>
      </c>
      <c r="F500" t="str">
        <f t="shared" si="72"/>
        <v/>
      </c>
      <c r="G500" t="str">
        <f t="shared" si="73"/>
        <v/>
      </c>
      <c r="H500" t="str">
        <f t="shared" si="74"/>
        <v/>
      </c>
      <c r="I500" t="str">
        <f t="shared" si="75"/>
        <v/>
      </c>
      <c r="J500" t="str">
        <f t="shared" si="76"/>
        <v/>
      </c>
      <c r="K500" t="str">
        <f t="shared" si="77"/>
        <v/>
      </c>
      <c r="L500" t="str">
        <f t="shared" si="78"/>
        <v/>
      </c>
      <c r="M500" t="str">
        <f t="shared" si="79"/>
        <v/>
      </c>
    </row>
    <row r="501" spans="1:13">
      <c r="A501" t="s">
        <v>2031</v>
      </c>
      <c r="B501">
        <v>9.9207000000000001</v>
      </c>
      <c r="C501" s="44">
        <v>41548</v>
      </c>
      <c r="D501" t="str">
        <f t="shared" si="70"/>
        <v/>
      </c>
      <c r="E501" t="str">
        <f t="shared" si="71"/>
        <v/>
      </c>
      <c r="F501" t="str">
        <f t="shared" si="72"/>
        <v/>
      </c>
      <c r="G501" t="str">
        <f t="shared" si="73"/>
        <v/>
      </c>
      <c r="H501" t="str">
        <f t="shared" si="74"/>
        <v/>
      </c>
      <c r="I501" t="str">
        <f t="shared" si="75"/>
        <v/>
      </c>
      <c r="J501" t="str">
        <f t="shared" si="76"/>
        <v/>
      </c>
      <c r="K501" t="str">
        <f t="shared" si="77"/>
        <v/>
      </c>
      <c r="L501" t="str">
        <f t="shared" si="78"/>
        <v/>
      </c>
      <c r="M501" t="str">
        <f t="shared" si="79"/>
        <v/>
      </c>
    </row>
    <row r="502" spans="1:13">
      <c r="A502" t="s">
        <v>3636</v>
      </c>
      <c r="B502">
        <v>20.279299999999999</v>
      </c>
      <c r="C502" s="44">
        <v>41548</v>
      </c>
      <c r="D502" t="str">
        <f t="shared" si="70"/>
        <v/>
      </c>
      <c r="E502" t="str">
        <f t="shared" si="71"/>
        <v/>
      </c>
      <c r="F502" t="str">
        <f t="shared" si="72"/>
        <v/>
      </c>
      <c r="G502" t="str">
        <f t="shared" si="73"/>
        <v/>
      </c>
      <c r="H502" t="str">
        <f t="shared" si="74"/>
        <v/>
      </c>
      <c r="I502" t="str">
        <f t="shared" si="75"/>
        <v/>
      </c>
      <c r="J502" t="str">
        <f t="shared" si="76"/>
        <v/>
      </c>
      <c r="K502" t="str">
        <f t="shared" si="77"/>
        <v/>
      </c>
      <c r="L502" t="str">
        <f t="shared" si="78"/>
        <v/>
      </c>
      <c r="M502" t="str">
        <f t="shared" si="79"/>
        <v/>
      </c>
    </row>
    <row r="503" spans="1:13">
      <c r="A503" t="s">
        <v>2032</v>
      </c>
      <c r="B503">
        <v>10.065200000000001</v>
      </c>
      <c r="C503" s="44">
        <v>41548</v>
      </c>
      <c r="D503" t="str">
        <f t="shared" si="70"/>
        <v/>
      </c>
      <c r="E503" t="str">
        <f t="shared" si="71"/>
        <v/>
      </c>
      <c r="F503" t="str">
        <f t="shared" si="72"/>
        <v/>
      </c>
      <c r="G503" t="str">
        <f t="shared" si="73"/>
        <v/>
      </c>
      <c r="H503" t="str">
        <f t="shared" si="74"/>
        <v/>
      </c>
      <c r="I503" t="str">
        <f t="shared" si="75"/>
        <v/>
      </c>
      <c r="J503" t="str">
        <f t="shared" si="76"/>
        <v/>
      </c>
      <c r="K503" t="str">
        <f t="shared" si="77"/>
        <v/>
      </c>
      <c r="L503" t="str">
        <f t="shared" si="78"/>
        <v/>
      </c>
      <c r="M503" t="str">
        <f t="shared" si="79"/>
        <v/>
      </c>
    </row>
    <row r="504" spans="1:13">
      <c r="A504" t="s">
        <v>2033</v>
      </c>
      <c r="B504">
        <v>9.8535000000000004</v>
      </c>
      <c r="C504" s="44">
        <v>41548</v>
      </c>
      <c r="D504" t="str">
        <f t="shared" si="70"/>
        <v/>
      </c>
      <c r="E504" t="str">
        <f t="shared" si="71"/>
        <v/>
      </c>
      <c r="F504" t="str">
        <f t="shared" si="72"/>
        <v/>
      </c>
      <c r="G504" t="str">
        <f t="shared" si="73"/>
        <v/>
      </c>
      <c r="H504" t="str">
        <f t="shared" si="74"/>
        <v/>
      </c>
      <c r="I504" t="str">
        <f t="shared" si="75"/>
        <v/>
      </c>
      <c r="J504" t="str">
        <f t="shared" si="76"/>
        <v/>
      </c>
      <c r="K504" t="str">
        <f t="shared" si="77"/>
        <v/>
      </c>
      <c r="L504" t="str">
        <f t="shared" si="78"/>
        <v/>
      </c>
      <c r="M504" t="str">
        <f t="shared" si="79"/>
        <v/>
      </c>
    </row>
    <row r="505" spans="1:13">
      <c r="A505" t="s">
        <v>2034</v>
      </c>
      <c r="B505">
        <v>9.9337999999999997</v>
      </c>
      <c r="C505" s="44">
        <v>41548</v>
      </c>
      <c r="D505" t="str">
        <f t="shared" si="70"/>
        <v/>
      </c>
      <c r="E505" t="str">
        <f t="shared" si="71"/>
        <v/>
      </c>
      <c r="F505" t="str">
        <f t="shared" si="72"/>
        <v/>
      </c>
      <c r="G505" t="str">
        <f t="shared" si="73"/>
        <v/>
      </c>
      <c r="H505" t="str">
        <f t="shared" si="74"/>
        <v/>
      </c>
      <c r="I505" t="str">
        <f t="shared" si="75"/>
        <v/>
      </c>
      <c r="J505" t="str">
        <f t="shared" si="76"/>
        <v/>
      </c>
      <c r="K505" t="str">
        <f t="shared" si="77"/>
        <v/>
      </c>
      <c r="L505" t="str">
        <f t="shared" si="78"/>
        <v/>
      </c>
      <c r="M505" t="str">
        <f t="shared" si="79"/>
        <v/>
      </c>
    </row>
    <row r="506" spans="1:13">
      <c r="A506" t="s">
        <v>2035</v>
      </c>
      <c r="B506">
        <v>9.9033999999999995</v>
      </c>
      <c r="C506" s="44">
        <v>41548</v>
      </c>
      <c r="D506" t="str">
        <f t="shared" si="70"/>
        <v/>
      </c>
      <c r="E506" t="str">
        <f t="shared" si="71"/>
        <v/>
      </c>
      <c r="F506" t="str">
        <f t="shared" si="72"/>
        <v/>
      </c>
      <c r="G506" t="str">
        <f t="shared" si="73"/>
        <v/>
      </c>
      <c r="H506" t="str">
        <f t="shared" si="74"/>
        <v/>
      </c>
      <c r="I506" t="str">
        <f t="shared" si="75"/>
        <v/>
      </c>
      <c r="J506" t="str">
        <f t="shared" si="76"/>
        <v/>
      </c>
      <c r="K506" t="str">
        <f t="shared" si="77"/>
        <v/>
      </c>
      <c r="L506" t="str">
        <f t="shared" si="78"/>
        <v/>
      </c>
      <c r="M506" t="str">
        <f t="shared" si="79"/>
        <v/>
      </c>
    </row>
    <row r="507" spans="1:13">
      <c r="A507" t="s">
        <v>3637</v>
      </c>
      <c r="B507">
        <v>13.809799999999999</v>
      </c>
      <c r="C507" s="44">
        <v>41548</v>
      </c>
      <c r="D507" t="str">
        <f t="shared" si="70"/>
        <v/>
      </c>
      <c r="E507" t="str">
        <f t="shared" si="71"/>
        <v/>
      </c>
      <c r="F507" t="str">
        <f t="shared" si="72"/>
        <v/>
      </c>
      <c r="G507" t="str">
        <f t="shared" si="73"/>
        <v/>
      </c>
      <c r="H507" t="str">
        <f t="shared" si="74"/>
        <v/>
      </c>
      <c r="I507" t="str">
        <f t="shared" si="75"/>
        <v/>
      </c>
      <c r="J507" t="str">
        <f t="shared" si="76"/>
        <v/>
      </c>
      <c r="K507" t="str">
        <f t="shared" si="77"/>
        <v/>
      </c>
      <c r="L507" t="str">
        <f t="shared" si="78"/>
        <v/>
      </c>
      <c r="M507" t="str">
        <f t="shared" si="79"/>
        <v/>
      </c>
    </row>
    <row r="508" spans="1:13">
      <c r="A508" t="s">
        <v>2036</v>
      </c>
      <c r="B508">
        <v>0</v>
      </c>
      <c r="C508" s="44">
        <v>41548</v>
      </c>
      <c r="D508" t="str">
        <f t="shared" si="70"/>
        <v/>
      </c>
      <c r="E508" t="str">
        <f t="shared" si="71"/>
        <v/>
      </c>
      <c r="F508" t="str">
        <f t="shared" si="72"/>
        <v/>
      </c>
      <c r="G508" t="str">
        <f t="shared" si="73"/>
        <v/>
      </c>
      <c r="H508" t="str">
        <f t="shared" si="74"/>
        <v/>
      </c>
      <c r="I508" t="str">
        <f t="shared" si="75"/>
        <v/>
      </c>
      <c r="J508" t="str">
        <f t="shared" si="76"/>
        <v/>
      </c>
      <c r="K508" t="str">
        <f t="shared" si="77"/>
        <v/>
      </c>
      <c r="L508" t="str">
        <f t="shared" si="78"/>
        <v/>
      </c>
      <c r="M508" t="str">
        <f t="shared" si="79"/>
        <v/>
      </c>
    </row>
    <row r="509" spans="1:13">
      <c r="A509" t="s">
        <v>2037</v>
      </c>
      <c r="B509">
        <v>9.9158000000000008</v>
      </c>
      <c r="C509" s="44">
        <v>41548</v>
      </c>
      <c r="D509" t="str">
        <f t="shared" si="70"/>
        <v/>
      </c>
      <c r="E509" t="str">
        <f t="shared" si="71"/>
        <v/>
      </c>
      <c r="F509" t="str">
        <f t="shared" si="72"/>
        <v/>
      </c>
      <c r="G509" t="str">
        <f t="shared" si="73"/>
        <v/>
      </c>
      <c r="H509" t="str">
        <f t="shared" si="74"/>
        <v/>
      </c>
      <c r="I509" t="str">
        <f t="shared" si="75"/>
        <v/>
      </c>
      <c r="J509" t="str">
        <f t="shared" si="76"/>
        <v/>
      </c>
      <c r="K509" t="str">
        <f t="shared" si="77"/>
        <v/>
      </c>
      <c r="L509" t="str">
        <f t="shared" si="78"/>
        <v/>
      </c>
      <c r="M509" t="str">
        <f t="shared" si="79"/>
        <v/>
      </c>
    </row>
    <row r="510" spans="1:13">
      <c r="A510" t="s">
        <v>2038</v>
      </c>
      <c r="B510">
        <v>9.8118999999999996</v>
      </c>
      <c r="C510" s="44">
        <v>41548</v>
      </c>
      <c r="D510" t="str">
        <f t="shared" si="70"/>
        <v/>
      </c>
      <c r="E510" t="str">
        <f t="shared" si="71"/>
        <v/>
      </c>
      <c r="F510" t="str">
        <f t="shared" si="72"/>
        <v/>
      </c>
      <c r="G510" t="str">
        <f t="shared" si="73"/>
        <v/>
      </c>
      <c r="H510" t="str">
        <f t="shared" si="74"/>
        <v/>
      </c>
      <c r="I510" t="str">
        <f t="shared" si="75"/>
        <v/>
      </c>
      <c r="J510" t="str">
        <f t="shared" si="76"/>
        <v/>
      </c>
      <c r="K510" t="str">
        <f t="shared" si="77"/>
        <v/>
      </c>
      <c r="L510" t="str">
        <f t="shared" si="78"/>
        <v/>
      </c>
      <c r="M510" t="str">
        <f t="shared" si="79"/>
        <v/>
      </c>
    </row>
    <row r="511" spans="1:13">
      <c r="A511" t="s">
        <v>2039</v>
      </c>
      <c r="B511">
        <v>9.6247000000000007</v>
      </c>
      <c r="C511" s="44">
        <v>41548</v>
      </c>
      <c r="D511" t="str">
        <f t="shared" si="70"/>
        <v/>
      </c>
      <c r="E511" t="str">
        <f t="shared" si="71"/>
        <v/>
      </c>
      <c r="F511" t="str">
        <f t="shared" si="72"/>
        <v/>
      </c>
      <c r="G511" t="str">
        <f t="shared" si="73"/>
        <v/>
      </c>
      <c r="H511" t="str">
        <f t="shared" si="74"/>
        <v/>
      </c>
      <c r="I511" t="str">
        <f t="shared" si="75"/>
        <v/>
      </c>
      <c r="J511" t="str">
        <f t="shared" si="76"/>
        <v/>
      </c>
      <c r="K511" t="str">
        <f t="shared" si="77"/>
        <v/>
      </c>
      <c r="L511" t="str">
        <f t="shared" si="78"/>
        <v/>
      </c>
      <c r="M511" t="str">
        <f t="shared" si="79"/>
        <v/>
      </c>
    </row>
    <row r="512" spans="1:13">
      <c r="A512" t="s">
        <v>2040</v>
      </c>
      <c r="B512">
        <v>10</v>
      </c>
      <c r="C512" s="44">
        <v>41548</v>
      </c>
      <c r="D512" t="str">
        <f t="shared" si="70"/>
        <v/>
      </c>
      <c r="E512" t="str">
        <f t="shared" si="71"/>
        <v/>
      </c>
      <c r="F512" t="str">
        <f t="shared" si="72"/>
        <v/>
      </c>
      <c r="G512" t="str">
        <f t="shared" si="73"/>
        <v/>
      </c>
      <c r="H512" t="str">
        <f t="shared" si="74"/>
        <v/>
      </c>
      <c r="I512" t="str">
        <f t="shared" si="75"/>
        <v/>
      </c>
      <c r="J512" t="str">
        <f t="shared" si="76"/>
        <v/>
      </c>
      <c r="K512" t="str">
        <f t="shared" si="77"/>
        <v/>
      </c>
      <c r="L512" t="str">
        <f t="shared" si="78"/>
        <v/>
      </c>
      <c r="M512" t="str">
        <f t="shared" si="79"/>
        <v/>
      </c>
    </row>
    <row r="513" spans="1:13">
      <c r="A513" t="s">
        <v>3638</v>
      </c>
      <c r="B513">
        <v>9.8434000000000008</v>
      </c>
      <c r="C513" s="44">
        <v>41548</v>
      </c>
      <c r="D513" t="str">
        <f t="shared" si="70"/>
        <v/>
      </c>
      <c r="E513" t="str">
        <f t="shared" si="71"/>
        <v/>
      </c>
      <c r="F513" t="str">
        <f t="shared" si="72"/>
        <v/>
      </c>
      <c r="G513" t="str">
        <f t="shared" si="73"/>
        <v/>
      </c>
      <c r="H513" t="str">
        <f t="shared" si="74"/>
        <v/>
      </c>
      <c r="I513" t="str">
        <f t="shared" si="75"/>
        <v/>
      </c>
      <c r="J513" t="str">
        <f t="shared" si="76"/>
        <v/>
      </c>
      <c r="K513" t="str">
        <f t="shared" si="77"/>
        <v/>
      </c>
      <c r="L513" t="str">
        <f t="shared" si="78"/>
        <v/>
      </c>
      <c r="M513" t="str">
        <f t="shared" si="79"/>
        <v/>
      </c>
    </row>
    <row r="514" spans="1:13">
      <c r="A514" t="s">
        <v>2041</v>
      </c>
      <c r="B514">
        <v>9.7095000000000002</v>
      </c>
      <c r="C514" s="44">
        <v>41548</v>
      </c>
      <c r="D514" t="str">
        <f t="shared" si="70"/>
        <v/>
      </c>
      <c r="E514" t="str">
        <f t="shared" si="71"/>
        <v/>
      </c>
      <c r="F514" t="str">
        <f t="shared" si="72"/>
        <v/>
      </c>
      <c r="G514" t="str">
        <f t="shared" si="73"/>
        <v/>
      </c>
      <c r="H514" t="str">
        <f t="shared" si="74"/>
        <v/>
      </c>
      <c r="I514" t="str">
        <f t="shared" si="75"/>
        <v/>
      </c>
      <c r="J514" t="str">
        <f t="shared" si="76"/>
        <v/>
      </c>
      <c r="K514" t="str">
        <f t="shared" si="77"/>
        <v/>
      </c>
      <c r="L514" t="str">
        <f t="shared" si="78"/>
        <v/>
      </c>
      <c r="M514" t="str">
        <f t="shared" si="79"/>
        <v/>
      </c>
    </row>
    <row r="515" spans="1:13">
      <c r="A515" t="s">
        <v>3639</v>
      </c>
      <c r="B515">
        <v>9.8114000000000008</v>
      </c>
      <c r="C515" s="44">
        <v>41548</v>
      </c>
      <c r="D515" t="str">
        <f t="shared" ref="D515:D578" si="80">IF(A515=mfund1,B515,"")</f>
        <v/>
      </c>
      <c r="E515" t="str">
        <f t="shared" ref="E515:E578" si="81">IF(A515=mfund2,B515,"")</f>
        <v/>
      </c>
      <c r="F515" t="str">
        <f t="shared" ref="F515:F578" si="82">IF(A515=mfund3,B515,"")</f>
        <v/>
      </c>
      <c r="G515" t="str">
        <f t="shared" ref="G515:G578" si="83">IF(A515=mfund4,B515,"")</f>
        <v/>
      </c>
      <c r="H515" t="str">
        <f t="shared" ref="H515:H578" si="84">IF(A515=mfudn5,B515,"")</f>
        <v/>
      </c>
      <c r="I515" t="str">
        <f t="shared" ref="I515:I578" si="85">IF(A515=mfund6,B515,"")</f>
        <v/>
      </c>
      <c r="J515" t="str">
        <f t="shared" ref="J515:J578" si="86">IF(A515=mfund7,B515,"")</f>
        <v/>
      </c>
      <c r="K515" t="str">
        <f t="shared" ref="K515:K578" si="87">IF(A515=mfund8,B515,"")</f>
        <v/>
      </c>
      <c r="L515" t="str">
        <f t="shared" ref="L515:L578" si="88">IF(A515=mfund9,B515,"")</f>
        <v/>
      </c>
      <c r="M515" t="str">
        <f t="shared" ref="M515:M578" si="89">IF(A515=mfund10,B515,"")</f>
        <v/>
      </c>
    </row>
    <row r="516" spans="1:13">
      <c r="A516" t="s">
        <v>2042</v>
      </c>
      <c r="B516">
        <v>9.6849000000000007</v>
      </c>
      <c r="C516" s="44">
        <v>41548</v>
      </c>
      <c r="D516" t="str">
        <f t="shared" si="80"/>
        <v/>
      </c>
      <c r="E516" t="str">
        <f t="shared" si="81"/>
        <v/>
      </c>
      <c r="F516" t="str">
        <f t="shared" si="82"/>
        <v/>
      </c>
      <c r="G516" t="str">
        <f t="shared" si="83"/>
        <v/>
      </c>
      <c r="H516" t="str">
        <f t="shared" si="84"/>
        <v/>
      </c>
      <c r="I516" t="str">
        <f t="shared" si="85"/>
        <v/>
      </c>
      <c r="J516" t="str">
        <f t="shared" si="86"/>
        <v/>
      </c>
      <c r="K516" t="str">
        <f t="shared" si="87"/>
        <v/>
      </c>
      <c r="L516" t="str">
        <f t="shared" si="88"/>
        <v/>
      </c>
      <c r="M516" t="str">
        <f t="shared" si="89"/>
        <v/>
      </c>
    </row>
    <row r="517" spans="1:13">
      <c r="A517" t="s">
        <v>2043</v>
      </c>
      <c r="B517">
        <v>10.411899999999999</v>
      </c>
      <c r="C517" s="44">
        <v>41548</v>
      </c>
      <c r="D517" t="str">
        <f t="shared" si="80"/>
        <v/>
      </c>
      <c r="E517" t="str">
        <f t="shared" si="81"/>
        <v/>
      </c>
      <c r="F517" t="str">
        <f t="shared" si="82"/>
        <v/>
      </c>
      <c r="G517" t="str">
        <f t="shared" si="83"/>
        <v/>
      </c>
      <c r="H517" t="str">
        <f t="shared" si="84"/>
        <v/>
      </c>
      <c r="I517" t="str">
        <f t="shared" si="85"/>
        <v/>
      </c>
      <c r="J517" t="str">
        <f t="shared" si="86"/>
        <v/>
      </c>
      <c r="K517" t="str">
        <f t="shared" si="87"/>
        <v/>
      </c>
      <c r="L517" t="str">
        <f t="shared" si="88"/>
        <v/>
      </c>
      <c r="M517" t="str">
        <f t="shared" si="89"/>
        <v/>
      </c>
    </row>
    <row r="518" spans="1:13">
      <c r="A518" t="s">
        <v>3640</v>
      </c>
      <c r="B518">
        <v>10.411799999999999</v>
      </c>
      <c r="C518" s="44">
        <v>41548</v>
      </c>
      <c r="D518" t="str">
        <f t="shared" si="80"/>
        <v/>
      </c>
      <c r="E518" t="str">
        <f t="shared" si="81"/>
        <v/>
      </c>
      <c r="F518" t="str">
        <f t="shared" si="82"/>
        <v/>
      </c>
      <c r="G518" t="str">
        <f t="shared" si="83"/>
        <v/>
      </c>
      <c r="H518" t="str">
        <f t="shared" si="84"/>
        <v/>
      </c>
      <c r="I518" t="str">
        <f t="shared" si="85"/>
        <v/>
      </c>
      <c r="J518" t="str">
        <f t="shared" si="86"/>
        <v/>
      </c>
      <c r="K518" t="str">
        <f t="shared" si="87"/>
        <v/>
      </c>
      <c r="L518" t="str">
        <f t="shared" si="88"/>
        <v/>
      </c>
      <c r="M518" t="str">
        <f t="shared" si="89"/>
        <v/>
      </c>
    </row>
    <row r="519" spans="1:13">
      <c r="A519" t="s">
        <v>2044</v>
      </c>
      <c r="B519">
        <v>10.4093</v>
      </c>
      <c r="C519" s="44">
        <v>41548</v>
      </c>
      <c r="D519" t="str">
        <f t="shared" si="80"/>
        <v/>
      </c>
      <c r="E519" t="str">
        <f t="shared" si="81"/>
        <v/>
      </c>
      <c r="F519" t="str">
        <f t="shared" si="82"/>
        <v/>
      </c>
      <c r="G519" t="str">
        <f t="shared" si="83"/>
        <v/>
      </c>
      <c r="H519" t="str">
        <f t="shared" si="84"/>
        <v/>
      </c>
      <c r="I519" t="str">
        <f t="shared" si="85"/>
        <v/>
      </c>
      <c r="J519" t="str">
        <f t="shared" si="86"/>
        <v/>
      </c>
      <c r="K519" t="str">
        <f t="shared" si="87"/>
        <v/>
      </c>
      <c r="L519" t="str">
        <f t="shared" si="88"/>
        <v/>
      </c>
      <c r="M519" t="str">
        <f t="shared" si="89"/>
        <v/>
      </c>
    </row>
    <row r="520" spans="1:13">
      <c r="A520" t="s">
        <v>2045</v>
      </c>
      <c r="B520">
        <v>10.4093</v>
      </c>
      <c r="C520" s="44">
        <v>41548</v>
      </c>
      <c r="D520" t="str">
        <f t="shared" si="80"/>
        <v/>
      </c>
      <c r="E520" t="str">
        <f t="shared" si="81"/>
        <v/>
      </c>
      <c r="F520" t="str">
        <f t="shared" si="82"/>
        <v/>
      </c>
      <c r="G520" t="str">
        <f t="shared" si="83"/>
        <v/>
      </c>
      <c r="H520" t="str">
        <f t="shared" si="84"/>
        <v/>
      </c>
      <c r="I520" t="str">
        <f t="shared" si="85"/>
        <v/>
      </c>
      <c r="J520" t="str">
        <f t="shared" si="86"/>
        <v/>
      </c>
      <c r="K520" t="str">
        <f t="shared" si="87"/>
        <v/>
      </c>
      <c r="L520" t="str">
        <f t="shared" si="88"/>
        <v/>
      </c>
      <c r="M520" t="str">
        <f t="shared" si="89"/>
        <v/>
      </c>
    </row>
    <row r="521" spans="1:13">
      <c r="A521" t="s">
        <v>3641</v>
      </c>
      <c r="B521">
        <v>10.4101</v>
      </c>
      <c r="C521" s="44">
        <v>41548</v>
      </c>
      <c r="D521" t="str">
        <f t="shared" si="80"/>
        <v/>
      </c>
      <c r="E521" t="str">
        <f t="shared" si="81"/>
        <v/>
      </c>
      <c r="F521" t="str">
        <f t="shared" si="82"/>
        <v/>
      </c>
      <c r="G521" t="str">
        <f t="shared" si="83"/>
        <v/>
      </c>
      <c r="H521" t="str">
        <f t="shared" si="84"/>
        <v/>
      </c>
      <c r="I521" t="str">
        <f t="shared" si="85"/>
        <v/>
      </c>
      <c r="J521" t="str">
        <f t="shared" si="86"/>
        <v/>
      </c>
      <c r="K521" t="str">
        <f t="shared" si="87"/>
        <v/>
      </c>
      <c r="L521" t="str">
        <f t="shared" si="88"/>
        <v/>
      </c>
      <c r="M521" t="str">
        <f t="shared" si="89"/>
        <v/>
      </c>
    </row>
    <row r="522" spans="1:13">
      <c r="A522" t="s">
        <v>2046</v>
      </c>
      <c r="B522">
        <v>11.759</v>
      </c>
      <c r="C522" s="44">
        <v>41548</v>
      </c>
      <c r="D522" t="str">
        <f t="shared" si="80"/>
        <v/>
      </c>
      <c r="E522" t="str">
        <f t="shared" si="81"/>
        <v/>
      </c>
      <c r="F522" t="str">
        <f t="shared" si="82"/>
        <v/>
      </c>
      <c r="G522" t="str">
        <f t="shared" si="83"/>
        <v/>
      </c>
      <c r="H522" t="str">
        <f t="shared" si="84"/>
        <v/>
      </c>
      <c r="I522" t="str">
        <f t="shared" si="85"/>
        <v/>
      </c>
      <c r="J522" t="str">
        <f t="shared" si="86"/>
        <v/>
      </c>
      <c r="K522" t="str">
        <f t="shared" si="87"/>
        <v/>
      </c>
      <c r="L522" t="str">
        <f t="shared" si="88"/>
        <v/>
      </c>
      <c r="M522" t="str">
        <f t="shared" si="89"/>
        <v/>
      </c>
    </row>
    <row r="523" spans="1:13">
      <c r="A523" t="s">
        <v>3642</v>
      </c>
      <c r="B523">
        <v>11.808</v>
      </c>
      <c r="C523" s="44">
        <v>41548</v>
      </c>
      <c r="D523" t="str">
        <f t="shared" si="80"/>
        <v/>
      </c>
      <c r="E523" t="str">
        <f t="shared" si="81"/>
        <v/>
      </c>
      <c r="F523" t="str">
        <f t="shared" si="82"/>
        <v/>
      </c>
      <c r="G523" t="str">
        <f t="shared" si="83"/>
        <v/>
      </c>
      <c r="H523" t="str">
        <f t="shared" si="84"/>
        <v/>
      </c>
      <c r="I523" t="str">
        <f t="shared" si="85"/>
        <v/>
      </c>
      <c r="J523" t="str">
        <f t="shared" si="86"/>
        <v/>
      </c>
      <c r="K523" t="str">
        <f t="shared" si="87"/>
        <v/>
      </c>
      <c r="L523" t="str">
        <f t="shared" si="88"/>
        <v/>
      </c>
      <c r="M523" t="str">
        <f t="shared" si="89"/>
        <v/>
      </c>
    </row>
    <row r="524" spans="1:13">
      <c r="A524" t="s">
        <v>2047</v>
      </c>
      <c r="B524">
        <v>11.696999999999999</v>
      </c>
      <c r="C524" s="44">
        <v>41548</v>
      </c>
      <c r="D524" t="str">
        <f t="shared" si="80"/>
        <v/>
      </c>
      <c r="E524" t="str">
        <f t="shared" si="81"/>
        <v/>
      </c>
      <c r="F524" t="str">
        <f t="shared" si="82"/>
        <v/>
      </c>
      <c r="G524" t="str">
        <f t="shared" si="83"/>
        <v/>
      </c>
      <c r="H524" t="str">
        <f t="shared" si="84"/>
        <v/>
      </c>
      <c r="I524" t="str">
        <f t="shared" si="85"/>
        <v/>
      </c>
      <c r="J524" t="str">
        <f t="shared" si="86"/>
        <v/>
      </c>
      <c r="K524" t="str">
        <f t="shared" si="87"/>
        <v/>
      </c>
      <c r="L524" t="str">
        <f t="shared" si="88"/>
        <v/>
      </c>
      <c r="M524" t="str">
        <f t="shared" si="89"/>
        <v/>
      </c>
    </row>
    <row r="525" spans="1:13">
      <c r="A525" t="s">
        <v>3643</v>
      </c>
      <c r="B525">
        <v>11.744999999999999</v>
      </c>
      <c r="C525" s="44">
        <v>41548</v>
      </c>
      <c r="D525" t="str">
        <f t="shared" si="80"/>
        <v/>
      </c>
      <c r="E525" t="str">
        <f t="shared" si="81"/>
        <v/>
      </c>
      <c r="F525" t="str">
        <f t="shared" si="82"/>
        <v/>
      </c>
      <c r="G525" t="str">
        <f t="shared" si="83"/>
        <v/>
      </c>
      <c r="H525" t="str">
        <f t="shared" si="84"/>
        <v/>
      </c>
      <c r="I525" t="str">
        <f t="shared" si="85"/>
        <v/>
      </c>
      <c r="J525" t="str">
        <f t="shared" si="86"/>
        <v/>
      </c>
      <c r="K525" t="str">
        <f t="shared" si="87"/>
        <v/>
      </c>
      <c r="L525" t="str">
        <f t="shared" si="88"/>
        <v/>
      </c>
      <c r="M525" t="str">
        <f t="shared" si="89"/>
        <v/>
      </c>
    </row>
    <row r="526" spans="1:13">
      <c r="A526" t="s">
        <v>2048</v>
      </c>
      <c r="B526">
        <v>10.0604</v>
      </c>
      <c r="C526" s="44">
        <v>41548</v>
      </c>
      <c r="D526" t="str">
        <f t="shared" si="80"/>
        <v/>
      </c>
      <c r="E526" t="str">
        <f t="shared" si="81"/>
        <v/>
      </c>
      <c r="F526" t="str">
        <f t="shared" si="82"/>
        <v/>
      </c>
      <c r="G526" t="str">
        <f t="shared" si="83"/>
        <v/>
      </c>
      <c r="H526" t="str">
        <f t="shared" si="84"/>
        <v/>
      </c>
      <c r="I526" t="str">
        <f t="shared" si="85"/>
        <v/>
      </c>
      <c r="J526" t="str">
        <f t="shared" si="86"/>
        <v/>
      </c>
      <c r="K526" t="str">
        <f t="shared" si="87"/>
        <v/>
      </c>
      <c r="L526" t="str">
        <f t="shared" si="88"/>
        <v/>
      </c>
      <c r="M526" t="str">
        <f t="shared" si="89"/>
        <v/>
      </c>
    </row>
    <row r="527" spans="1:13">
      <c r="A527" t="s">
        <v>2049</v>
      </c>
      <c r="B527">
        <v>10.083500000000001</v>
      </c>
      <c r="C527" s="44">
        <v>41548</v>
      </c>
      <c r="D527" t="str">
        <f t="shared" si="80"/>
        <v/>
      </c>
      <c r="E527" t="str">
        <f t="shared" si="81"/>
        <v/>
      </c>
      <c r="F527" t="str">
        <f t="shared" si="82"/>
        <v/>
      </c>
      <c r="G527" t="str">
        <f t="shared" si="83"/>
        <v/>
      </c>
      <c r="H527" t="str">
        <f t="shared" si="84"/>
        <v/>
      </c>
      <c r="I527" t="str">
        <f t="shared" si="85"/>
        <v/>
      </c>
      <c r="J527" t="str">
        <f t="shared" si="86"/>
        <v/>
      </c>
      <c r="K527" t="str">
        <f t="shared" si="87"/>
        <v/>
      </c>
      <c r="L527" t="str">
        <f t="shared" si="88"/>
        <v/>
      </c>
      <c r="M527" t="str">
        <f t="shared" si="89"/>
        <v/>
      </c>
    </row>
    <row r="528" spans="1:13">
      <c r="A528" t="s">
        <v>3644</v>
      </c>
      <c r="B528">
        <v>18.6525</v>
      </c>
      <c r="C528" s="44">
        <v>41548</v>
      </c>
      <c r="D528" t="str">
        <f t="shared" si="80"/>
        <v/>
      </c>
      <c r="E528" t="str">
        <f t="shared" si="81"/>
        <v/>
      </c>
      <c r="F528" t="str">
        <f t="shared" si="82"/>
        <v/>
      </c>
      <c r="G528" t="str">
        <f t="shared" si="83"/>
        <v/>
      </c>
      <c r="H528" t="str">
        <f t="shared" si="84"/>
        <v/>
      </c>
      <c r="I528" t="str">
        <f t="shared" si="85"/>
        <v/>
      </c>
      <c r="J528" t="str">
        <f t="shared" si="86"/>
        <v/>
      </c>
      <c r="K528" t="str">
        <f t="shared" si="87"/>
        <v/>
      </c>
      <c r="L528" t="str">
        <f t="shared" si="88"/>
        <v/>
      </c>
      <c r="M528" t="str">
        <f t="shared" si="89"/>
        <v/>
      </c>
    </row>
    <row r="529" spans="1:13">
      <c r="A529" t="s">
        <v>2050</v>
      </c>
      <c r="B529">
        <v>10.013999999999999</v>
      </c>
      <c r="C529" s="44">
        <v>41548</v>
      </c>
      <c r="D529" t="str">
        <f t="shared" si="80"/>
        <v/>
      </c>
      <c r="E529" t="str">
        <f t="shared" si="81"/>
        <v/>
      </c>
      <c r="F529" t="str">
        <f t="shared" si="82"/>
        <v/>
      </c>
      <c r="G529" t="str">
        <f t="shared" si="83"/>
        <v/>
      </c>
      <c r="H529" t="str">
        <f t="shared" si="84"/>
        <v/>
      </c>
      <c r="I529" t="str">
        <f t="shared" si="85"/>
        <v/>
      </c>
      <c r="J529" t="str">
        <f t="shared" si="86"/>
        <v/>
      </c>
      <c r="K529" t="str">
        <f t="shared" si="87"/>
        <v/>
      </c>
      <c r="L529" t="str">
        <f t="shared" si="88"/>
        <v/>
      </c>
      <c r="M529" t="str">
        <f t="shared" si="89"/>
        <v/>
      </c>
    </row>
    <row r="530" spans="1:13">
      <c r="A530" t="s">
        <v>2051</v>
      </c>
      <c r="B530">
        <v>10.028700000000001</v>
      </c>
      <c r="C530" s="44">
        <v>41548</v>
      </c>
      <c r="D530" t="str">
        <f t="shared" si="80"/>
        <v/>
      </c>
      <c r="E530" t="str">
        <f t="shared" si="81"/>
        <v/>
      </c>
      <c r="F530" t="str">
        <f t="shared" si="82"/>
        <v/>
      </c>
      <c r="G530" t="str">
        <f t="shared" si="83"/>
        <v/>
      </c>
      <c r="H530" t="str">
        <f t="shared" si="84"/>
        <v/>
      </c>
      <c r="I530" t="str">
        <f t="shared" si="85"/>
        <v/>
      </c>
      <c r="J530" t="str">
        <f t="shared" si="86"/>
        <v/>
      </c>
      <c r="K530" t="str">
        <f t="shared" si="87"/>
        <v/>
      </c>
      <c r="L530" t="str">
        <f t="shared" si="88"/>
        <v/>
      </c>
      <c r="M530" t="str">
        <f t="shared" si="89"/>
        <v/>
      </c>
    </row>
    <row r="531" spans="1:13">
      <c r="A531" t="s">
        <v>3645</v>
      </c>
      <c r="B531">
        <v>18.599</v>
      </c>
      <c r="C531" s="44">
        <v>41548</v>
      </c>
      <c r="D531" t="str">
        <f t="shared" si="80"/>
        <v/>
      </c>
      <c r="E531" t="str">
        <f t="shared" si="81"/>
        <v/>
      </c>
      <c r="F531" t="str">
        <f t="shared" si="82"/>
        <v/>
      </c>
      <c r="G531" t="str">
        <f t="shared" si="83"/>
        <v/>
      </c>
      <c r="H531" t="str">
        <f t="shared" si="84"/>
        <v/>
      </c>
      <c r="I531" t="str">
        <f t="shared" si="85"/>
        <v/>
      </c>
      <c r="J531" t="str">
        <f t="shared" si="86"/>
        <v/>
      </c>
      <c r="K531" t="str">
        <f t="shared" si="87"/>
        <v/>
      </c>
      <c r="L531" t="str">
        <f t="shared" si="88"/>
        <v/>
      </c>
      <c r="M531" t="str">
        <f t="shared" si="89"/>
        <v/>
      </c>
    </row>
    <row r="532" spans="1:13">
      <c r="A532" t="s">
        <v>2052</v>
      </c>
      <c r="B532">
        <v>10.0131</v>
      </c>
      <c r="C532" s="44">
        <v>41548</v>
      </c>
      <c r="D532" t="str">
        <f t="shared" si="80"/>
        <v/>
      </c>
      <c r="E532" t="str">
        <f t="shared" si="81"/>
        <v/>
      </c>
      <c r="F532" t="str">
        <f t="shared" si="82"/>
        <v/>
      </c>
      <c r="G532" t="str">
        <f t="shared" si="83"/>
        <v/>
      </c>
      <c r="H532" t="str">
        <f t="shared" si="84"/>
        <v/>
      </c>
      <c r="I532" t="str">
        <f t="shared" si="85"/>
        <v/>
      </c>
      <c r="J532" t="str">
        <f t="shared" si="86"/>
        <v/>
      </c>
      <c r="K532" t="str">
        <f t="shared" si="87"/>
        <v/>
      </c>
      <c r="L532" t="str">
        <f t="shared" si="88"/>
        <v/>
      </c>
      <c r="M532" t="str">
        <f t="shared" si="89"/>
        <v/>
      </c>
    </row>
    <row r="533" spans="1:13">
      <c r="A533" t="s">
        <v>2053</v>
      </c>
      <c r="B533">
        <v>10.0276</v>
      </c>
      <c r="C533" s="44">
        <v>41548</v>
      </c>
      <c r="D533" t="str">
        <f t="shared" si="80"/>
        <v/>
      </c>
      <c r="E533" t="str">
        <f t="shared" si="81"/>
        <v/>
      </c>
      <c r="F533" t="str">
        <f t="shared" si="82"/>
        <v/>
      </c>
      <c r="G533" t="str">
        <f t="shared" si="83"/>
        <v/>
      </c>
      <c r="H533" t="str">
        <f t="shared" si="84"/>
        <v/>
      </c>
      <c r="I533" t="str">
        <f t="shared" si="85"/>
        <v/>
      </c>
      <c r="J533" t="str">
        <f t="shared" si="86"/>
        <v/>
      </c>
      <c r="K533" t="str">
        <f t="shared" si="87"/>
        <v/>
      </c>
      <c r="L533" t="str">
        <f t="shared" si="88"/>
        <v/>
      </c>
      <c r="M533" t="str">
        <f t="shared" si="89"/>
        <v/>
      </c>
    </row>
    <row r="534" spans="1:13">
      <c r="A534" t="s">
        <v>2054</v>
      </c>
      <c r="B534">
        <v>10.049899999999999</v>
      </c>
      <c r="C534" s="44">
        <v>41548</v>
      </c>
      <c r="D534" t="str">
        <f t="shared" si="80"/>
        <v/>
      </c>
      <c r="E534" t="str">
        <f t="shared" si="81"/>
        <v/>
      </c>
      <c r="F534" t="str">
        <f t="shared" si="82"/>
        <v/>
      </c>
      <c r="G534" t="str">
        <f t="shared" si="83"/>
        <v/>
      </c>
      <c r="H534" t="str">
        <f t="shared" si="84"/>
        <v/>
      </c>
      <c r="I534" t="str">
        <f t="shared" si="85"/>
        <v/>
      </c>
      <c r="J534" t="str">
        <f t="shared" si="86"/>
        <v/>
      </c>
      <c r="K534" t="str">
        <f t="shared" si="87"/>
        <v/>
      </c>
      <c r="L534" t="str">
        <f t="shared" si="88"/>
        <v/>
      </c>
      <c r="M534" t="str">
        <f t="shared" si="89"/>
        <v/>
      </c>
    </row>
    <row r="535" spans="1:13">
      <c r="A535" t="s">
        <v>3646</v>
      </c>
      <c r="B535">
        <v>18.053599999999999</v>
      </c>
      <c r="C535" s="44">
        <v>41548</v>
      </c>
      <c r="D535" t="str">
        <f t="shared" si="80"/>
        <v/>
      </c>
      <c r="E535" t="str">
        <f t="shared" si="81"/>
        <v/>
      </c>
      <c r="F535" t="str">
        <f t="shared" si="82"/>
        <v/>
      </c>
      <c r="G535" t="str">
        <f t="shared" si="83"/>
        <v/>
      </c>
      <c r="H535" t="str">
        <f t="shared" si="84"/>
        <v/>
      </c>
      <c r="I535" t="str">
        <f t="shared" si="85"/>
        <v/>
      </c>
      <c r="J535" t="str">
        <f t="shared" si="86"/>
        <v/>
      </c>
      <c r="K535" t="str">
        <f t="shared" si="87"/>
        <v/>
      </c>
      <c r="L535" t="str">
        <f t="shared" si="88"/>
        <v/>
      </c>
      <c r="M535" t="str">
        <f t="shared" si="89"/>
        <v/>
      </c>
    </row>
    <row r="536" spans="1:13">
      <c r="A536" t="s">
        <v>2055</v>
      </c>
      <c r="B536">
        <v>10.012700000000001</v>
      </c>
      <c r="C536" s="44">
        <v>41548</v>
      </c>
      <c r="D536" t="str">
        <f t="shared" si="80"/>
        <v/>
      </c>
      <c r="E536" t="str">
        <f t="shared" si="81"/>
        <v/>
      </c>
      <c r="F536" t="str">
        <f t="shared" si="82"/>
        <v/>
      </c>
      <c r="G536" t="str">
        <f t="shared" si="83"/>
        <v/>
      </c>
      <c r="H536" t="str">
        <f t="shared" si="84"/>
        <v/>
      </c>
      <c r="I536" t="str">
        <f t="shared" si="85"/>
        <v/>
      </c>
      <c r="J536" t="str">
        <f t="shared" si="86"/>
        <v/>
      </c>
      <c r="K536" t="str">
        <f t="shared" si="87"/>
        <v/>
      </c>
      <c r="L536" t="str">
        <f t="shared" si="88"/>
        <v/>
      </c>
      <c r="M536" t="str">
        <f t="shared" si="89"/>
        <v/>
      </c>
    </row>
    <row r="537" spans="1:13">
      <c r="A537" t="s">
        <v>2056</v>
      </c>
      <c r="B537">
        <v>10.027100000000001</v>
      </c>
      <c r="C537" s="44">
        <v>41548</v>
      </c>
      <c r="D537" t="str">
        <f t="shared" si="80"/>
        <v/>
      </c>
      <c r="E537" t="str">
        <f t="shared" si="81"/>
        <v/>
      </c>
      <c r="F537" t="str">
        <f t="shared" si="82"/>
        <v/>
      </c>
      <c r="G537" t="str">
        <f t="shared" si="83"/>
        <v/>
      </c>
      <c r="H537" t="str">
        <f t="shared" si="84"/>
        <v/>
      </c>
      <c r="I537" t="str">
        <f t="shared" si="85"/>
        <v/>
      </c>
      <c r="J537" t="str">
        <f t="shared" si="86"/>
        <v/>
      </c>
      <c r="K537" t="str">
        <f t="shared" si="87"/>
        <v/>
      </c>
      <c r="L537" t="str">
        <f t="shared" si="88"/>
        <v/>
      </c>
      <c r="M537" t="str">
        <f t="shared" si="89"/>
        <v/>
      </c>
    </row>
    <row r="538" spans="1:13">
      <c r="A538" t="s">
        <v>3647</v>
      </c>
      <c r="B538">
        <v>17.7394</v>
      </c>
      <c r="C538" s="44">
        <v>41548</v>
      </c>
      <c r="D538" t="str">
        <f t="shared" si="80"/>
        <v/>
      </c>
      <c r="E538" t="str">
        <f t="shared" si="81"/>
        <v/>
      </c>
      <c r="F538" t="str">
        <f t="shared" si="82"/>
        <v/>
      </c>
      <c r="G538" t="str">
        <f t="shared" si="83"/>
        <v/>
      </c>
      <c r="H538" t="str">
        <f t="shared" si="84"/>
        <v/>
      </c>
      <c r="I538" t="str">
        <f t="shared" si="85"/>
        <v/>
      </c>
      <c r="J538" t="str">
        <f t="shared" si="86"/>
        <v/>
      </c>
      <c r="K538" t="str">
        <f t="shared" si="87"/>
        <v/>
      </c>
      <c r="L538" t="str">
        <f t="shared" si="88"/>
        <v/>
      </c>
      <c r="M538" t="str">
        <f t="shared" si="89"/>
        <v/>
      </c>
    </row>
    <row r="539" spans="1:13">
      <c r="A539" t="s">
        <v>2057</v>
      </c>
      <c r="B539">
        <v>10.4824</v>
      </c>
      <c r="C539" s="44">
        <v>41548</v>
      </c>
      <c r="D539" t="str">
        <f t="shared" si="80"/>
        <v/>
      </c>
      <c r="E539" t="str">
        <f t="shared" si="81"/>
        <v/>
      </c>
      <c r="F539" t="str">
        <f t="shared" si="82"/>
        <v/>
      </c>
      <c r="G539" t="str">
        <f t="shared" si="83"/>
        <v/>
      </c>
      <c r="H539" t="str">
        <f t="shared" si="84"/>
        <v/>
      </c>
      <c r="I539" t="str">
        <f t="shared" si="85"/>
        <v/>
      </c>
      <c r="J539" t="str">
        <f t="shared" si="86"/>
        <v/>
      </c>
      <c r="K539" t="str">
        <f t="shared" si="87"/>
        <v/>
      </c>
      <c r="L539" t="str">
        <f t="shared" si="88"/>
        <v/>
      </c>
      <c r="M539" t="str">
        <f t="shared" si="89"/>
        <v/>
      </c>
    </row>
    <row r="540" spans="1:13">
      <c r="A540" t="s">
        <v>2058</v>
      </c>
      <c r="B540">
        <v>10.038399999999999</v>
      </c>
      <c r="C540" s="44">
        <v>41548</v>
      </c>
      <c r="D540" t="str">
        <f t="shared" si="80"/>
        <v/>
      </c>
      <c r="E540" t="str">
        <f t="shared" si="81"/>
        <v/>
      </c>
      <c r="F540" t="str">
        <f t="shared" si="82"/>
        <v/>
      </c>
      <c r="G540" t="str">
        <f t="shared" si="83"/>
        <v/>
      </c>
      <c r="H540" t="str">
        <f t="shared" si="84"/>
        <v/>
      </c>
      <c r="I540" t="str">
        <f t="shared" si="85"/>
        <v/>
      </c>
      <c r="J540" t="str">
        <f t="shared" si="86"/>
        <v/>
      </c>
      <c r="K540" t="str">
        <f t="shared" si="87"/>
        <v/>
      </c>
      <c r="L540" t="str">
        <f t="shared" si="88"/>
        <v/>
      </c>
      <c r="M540" t="str">
        <f t="shared" si="89"/>
        <v/>
      </c>
    </row>
    <row r="541" spans="1:13">
      <c r="A541" t="s">
        <v>3648</v>
      </c>
      <c r="B541">
        <v>17.706800000000001</v>
      </c>
      <c r="C541" s="44">
        <v>41548</v>
      </c>
      <c r="D541" t="str">
        <f t="shared" si="80"/>
        <v/>
      </c>
      <c r="E541" t="str">
        <f t="shared" si="81"/>
        <v/>
      </c>
      <c r="F541" t="str">
        <f t="shared" si="82"/>
        <v/>
      </c>
      <c r="G541" t="str">
        <f t="shared" si="83"/>
        <v/>
      </c>
      <c r="H541" t="str">
        <f t="shared" si="84"/>
        <v/>
      </c>
      <c r="I541" t="str">
        <f t="shared" si="85"/>
        <v/>
      </c>
      <c r="J541" t="str">
        <f t="shared" si="86"/>
        <v/>
      </c>
      <c r="K541" t="str">
        <f t="shared" si="87"/>
        <v/>
      </c>
      <c r="L541" t="str">
        <f t="shared" si="88"/>
        <v/>
      </c>
      <c r="M541" t="str">
        <f t="shared" si="89"/>
        <v/>
      </c>
    </row>
    <row r="542" spans="1:13">
      <c r="A542" t="s">
        <v>2059</v>
      </c>
      <c r="B542">
        <v>10.1053</v>
      </c>
      <c r="C542" s="44">
        <v>41548</v>
      </c>
      <c r="D542" t="str">
        <f t="shared" si="80"/>
        <v/>
      </c>
      <c r="E542" t="str">
        <f t="shared" si="81"/>
        <v/>
      </c>
      <c r="F542" t="str">
        <f t="shared" si="82"/>
        <v/>
      </c>
      <c r="G542" t="str">
        <f t="shared" si="83"/>
        <v/>
      </c>
      <c r="H542" t="str">
        <f t="shared" si="84"/>
        <v/>
      </c>
      <c r="I542" t="str">
        <f t="shared" si="85"/>
        <v/>
      </c>
      <c r="J542" t="str">
        <f t="shared" si="86"/>
        <v/>
      </c>
      <c r="K542" t="str">
        <f t="shared" si="87"/>
        <v/>
      </c>
      <c r="L542" t="str">
        <f t="shared" si="88"/>
        <v/>
      </c>
      <c r="M542" t="str">
        <f t="shared" si="89"/>
        <v/>
      </c>
    </row>
    <row r="543" spans="1:13">
      <c r="A543" t="s">
        <v>2060</v>
      </c>
      <c r="B543">
        <v>10.036099999999999</v>
      </c>
      <c r="C543" s="44">
        <v>41548</v>
      </c>
      <c r="D543" t="str">
        <f t="shared" si="80"/>
        <v/>
      </c>
      <c r="E543" t="str">
        <f t="shared" si="81"/>
        <v/>
      </c>
      <c r="F543" t="str">
        <f t="shared" si="82"/>
        <v/>
      </c>
      <c r="G543" t="str">
        <f t="shared" si="83"/>
        <v/>
      </c>
      <c r="H543" t="str">
        <f t="shared" si="84"/>
        <v/>
      </c>
      <c r="I543" t="str">
        <f t="shared" si="85"/>
        <v/>
      </c>
      <c r="J543" t="str">
        <f t="shared" si="86"/>
        <v/>
      </c>
      <c r="K543" t="str">
        <f t="shared" si="87"/>
        <v/>
      </c>
      <c r="L543" t="str">
        <f t="shared" si="88"/>
        <v/>
      </c>
      <c r="M543" t="str">
        <f t="shared" si="89"/>
        <v/>
      </c>
    </row>
    <row r="544" spans="1:13">
      <c r="A544" t="s">
        <v>2061</v>
      </c>
      <c r="B544">
        <v>10.004899999999999</v>
      </c>
      <c r="C544" s="44">
        <v>41549</v>
      </c>
      <c r="D544" t="str">
        <f t="shared" si="80"/>
        <v/>
      </c>
      <c r="E544" t="str">
        <f t="shared" si="81"/>
        <v/>
      </c>
      <c r="F544" t="str">
        <f t="shared" si="82"/>
        <v/>
      </c>
      <c r="G544" t="str">
        <f t="shared" si="83"/>
        <v/>
      </c>
      <c r="H544" t="str">
        <f t="shared" si="84"/>
        <v/>
      </c>
      <c r="I544" t="str">
        <f t="shared" si="85"/>
        <v/>
      </c>
      <c r="J544" t="str">
        <f t="shared" si="86"/>
        <v/>
      </c>
      <c r="K544" t="str">
        <f t="shared" si="87"/>
        <v/>
      </c>
      <c r="L544" t="str">
        <f t="shared" si="88"/>
        <v/>
      </c>
      <c r="M544" t="str">
        <f t="shared" si="89"/>
        <v/>
      </c>
    </row>
    <row r="545" spans="1:13">
      <c r="A545" t="s">
        <v>3649</v>
      </c>
      <c r="B545">
        <v>18.880199999999999</v>
      </c>
      <c r="C545" s="44">
        <v>41549</v>
      </c>
      <c r="D545" t="str">
        <f t="shared" si="80"/>
        <v/>
      </c>
      <c r="E545" t="str">
        <f t="shared" si="81"/>
        <v/>
      </c>
      <c r="F545" t="str">
        <f t="shared" si="82"/>
        <v/>
      </c>
      <c r="G545" t="str">
        <f t="shared" si="83"/>
        <v/>
      </c>
      <c r="H545" t="str">
        <f t="shared" si="84"/>
        <v/>
      </c>
      <c r="I545" t="str">
        <f t="shared" si="85"/>
        <v/>
      </c>
      <c r="J545" t="str">
        <f t="shared" si="86"/>
        <v/>
      </c>
      <c r="K545" t="str">
        <f t="shared" si="87"/>
        <v/>
      </c>
      <c r="L545" t="str">
        <f t="shared" si="88"/>
        <v/>
      </c>
      <c r="M545" t="str">
        <f t="shared" si="89"/>
        <v/>
      </c>
    </row>
    <row r="546" spans="1:13">
      <c r="A546" t="s">
        <v>2062</v>
      </c>
      <c r="B546">
        <v>10.016500000000001</v>
      </c>
      <c r="C546" s="44">
        <v>41549</v>
      </c>
      <c r="D546" t="str">
        <f t="shared" si="80"/>
        <v/>
      </c>
      <c r="E546" t="str">
        <f t="shared" si="81"/>
        <v/>
      </c>
      <c r="F546" t="str">
        <f t="shared" si="82"/>
        <v/>
      </c>
      <c r="G546" t="str">
        <f t="shared" si="83"/>
        <v/>
      </c>
      <c r="H546" t="str">
        <f t="shared" si="84"/>
        <v/>
      </c>
      <c r="I546" t="str">
        <f t="shared" si="85"/>
        <v/>
      </c>
      <c r="J546" t="str">
        <f t="shared" si="86"/>
        <v/>
      </c>
      <c r="K546" t="str">
        <f t="shared" si="87"/>
        <v/>
      </c>
      <c r="L546" t="str">
        <f t="shared" si="88"/>
        <v/>
      </c>
      <c r="M546" t="str">
        <f t="shared" si="89"/>
        <v/>
      </c>
    </row>
    <row r="547" spans="1:13">
      <c r="A547" t="s">
        <v>2063</v>
      </c>
      <c r="B547">
        <v>10.019399999999999</v>
      </c>
      <c r="C547" s="44">
        <v>41549</v>
      </c>
      <c r="D547" t="str">
        <f t="shared" si="80"/>
        <v/>
      </c>
      <c r="E547" t="str">
        <f t="shared" si="81"/>
        <v/>
      </c>
      <c r="F547" t="str">
        <f t="shared" si="82"/>
        <v/>
      </c>
      <c r="G547" t="str">
        <f t="shared" si="83"/>
        <v/>
      </c>
      <c r="H547" t="str">
        <f t="shared" si="84"/>
        <v/>
      </c>
      <c r="I547" t="str">
        <f t="shared" si="85"/>
        <v/>
      </c>
      <c r="J547" t="str">
        <f t="shared" si="86"/>
        <v/>
      </c>
      <c r="K547" t="str">
        <f t="shared" si="87"/>
        <v/>
      </c>
      <c r="L547" t="str">
        <f t="shared" si="88"/>
        <v/>
      </c>
      <c r="M547" t="str">
        <f t="shared" si="89"/>
        <v/>
      </c>
    </row>
    <row r="548" spans="1:13">
      <c r="A548" t="s">
        <v>3650</v>
      </c>
      <c r="B548">
        <v>18.869</v>
      </c>
      <c r="C548" s="44">
        <v>41549</v>
      </c>
      <c r="D548" t="str">
        <f t="shared" si="80"/>
        <v/>
      </c>
      <c r="E548" t="str">
        <f t="shared" si="81"/>
        <v/>
      </c>
      <c r="F548" t="str">
        <f t="shared" si="82"/>
        <v/>
      </c>
      <c r="G548" t="str">
        <f t="shared" si="83"/>
        <v/>
      </c>
      <c r="H548" t="str">
        <f t="shared" si="84"/>
        <v/>
      </c>
      <c r="I548" t="str">
        <f t="shared" si="85"/>
        <v/>
      </c>
      <c r="J548" t="str">
        <f t="shared" si="86"/>
        <v/>
      </c>
      <c r="K548" t="str">
        <f t="shared" si="87"/>
        <v/>
      </c>
      <c r="L548" t="str">
        <f t="shared" si="88"/>
        <v/>
      </c>
      <c r="M548" t="str">
        <f t="shared" si="89"/>
        <v/>
      </c>
    </row>
    <row r="549" spans="1:13">
      <c r="A549" t="s">
        <v>2064</v>
      </c>
      <c r="B549">
        <v>10.016400000000001</v>
      </c>
      <c r="C549" s="44">
        <v>41549</v>
      </c>
      <c r="D549" t="str">
        <f t="shared" si="80"/>
        <v/>
      </c>
      <c r="E549" t="str">
        <f t="shared" si="81"/>
        <v/>
      </c>
      <c r="F549" t="str">
        <f t="shared" si="82"/>
        <v/>
      </c>
      <c r="G549" t="str">
        <f t="shared" si="83"/>
        <v/>
      </c>
      <c r="H549" t="str">
        <f t="shared" si="84"/>
        <v/>
      </c>
      <c r="I549" t="str">
        <f t="shared" si="85"/>
        <v/>
      </c>
      <c r="J549" t="str">
        <f t="shared" si="86"/>
        <v/>
      </c>
      <c r="K549" t="str">
        <f t="shared" si="87"/>
        <v/>
      </c>
      <c r="L549" t="str">
        <f t="shared" si="88"/>
        <v/>
      </c>
      <c r="M549" t="str">
        <f t="shared" si="89"/>
        <v/>
      </c>
    </row>
    <row r="550" spans="1:13">
      <c r="A550" t="s">
        <v>2065</v>
      </c>
      <c r="B550">
        <v>10.019299999999999</v>
      </c>
      <c r="C550" s="44">
        <v>41549</v>
      </c>
      <c r="D550" t="str">
        <f t="shared" si="80"/>
        <v/>
      </c>
      <c r="E550" t="str">
        <f t="shared" si="81"/>
        <v/>
      </c>
      <c r="F550" t="str">
        <f t="shared" si="82"/>
        <v/>
      </c>
      <c r="G550" t="str">
        <f t="shared" si="83"/>
        <v/>
      </c>
      <c r="H550" t="str">
        <f t="shared" si="84"/>
        <v/>
      </c>
      <c r="I550" t="str">
        <f t="shared" si="85"/>
        <v/>
      </c>
      <c r="J550" t="str">
        <f t="shared" si="86"/>
        <v/>
      </c>
      <c r="K550" t="str">
        <f t="shared" si="87"/>
        <v/>
      </c>
      <c r="L550" t="str">
        <f t="shared" si="88"/>
        <v/>
      </c>
      <c r="M550" t="str">
        <f t="shared" si="89"/>
        <v/>
      </c>
    </row>
    <row r="551" spans="1:13">
      <c r="A551" t="s">
        <v>2066</v>
      </c>
      <c r="B551">
        <v>10.004899999999999</v>
      </c>
      <c r="C551" s="44">
        <v>41549</v>
      </c>
      <c r="D551" t="str">
        <f t="shared" si="80"/>
        <v/>
      </c>
      <c r="E551" t="str">
        <f t="shared" si="81"/>
        <v/>
      </c>
      <c r="F551" t="str">
        <f t="shared" si="82"/>
        <v/>
      </c>
      <c r="G551" t="str">
        <f t="shared" si="83"/>
        <v/>
      </c>
      <c r="H551" t="str">
        <f t="shared" si="84"/>
        <v/>
      </c>
      <c r="I551" t="str">
        <f t="shared" si="85"/>
        <v/>
      </c>
      <c r="J551" t="str">
        <f t="shared" si="86"/>
        <v/>
      </c>
      <c r="K551" t="str">
        <f t="shared" si="87"/>
        <v/>
      </c>
      <c r="L551" t="str">
        <f t="shared" si="88"/>
        <v/>
      </c>
      <c r="M551" t="str">
        <f t="shared" si="89"/>
        <v/>
      </c>
    </row>
    <row r="552" spans="1:13">
      <c r="A552" t="s">
        <v>3651</v>
      </c>
      <c r="B552">
        <v>18.035399999999999</v>
      </c>
      <c r="C552" s="44">
        <v>41549</v>
      </c>
      <c r="D552" t="str">
        <f t="shared" si="80"/>
        <v/>
      </c>
      <c r="E552" t="str">
        <f t="shared" si="81"/>
        <v/>
      </c>
      <c r="F552" t="str">
        <f t="shared" si="82"/>
        <v/>
      </c>
      <c r="G552" t="str">
        <f t="shared" si="83"/>
        <v/>
      </c>
      <c r="H552" t="str">
        <f t="shared" si="84"/>
        <v/>
      </c>
      <c r="I552" t="str">
        <f t="shared" si="85"/>
        <v/>
      </c>
      <c r="J552" t="str">
        <f t="shared" si="86"/>
        <v/>
      </c>
      <c r="K552" t="str">
        <f t="shared" si="87"/>
        <v/>
      </c>
      <c r="L552" t="str">
        <f t="shared" si="88"/>
        <v/>
      </c>
      <c r="M552" t="str">
        <f t="shared" si="89"/>
        <v/>
      </c>
    </row>
    <row r="553" spans="1:13">
      <c r="A553" t="s">
        <v>2067</v>
      </c>
      <c r="B553">
        <v>10.0151</v>
      </c>
      <c r="C553" s="44">
        <v>41549</v>
      </c>
      <c r="D553" t="str">
        <f t="shared" si="80"/>
        <v/>
      </c>
      <c r="E553" t="str">
        <f t="shared" si="81"/>
        <v/>
      </c>
      <c r="F553" t="str">
        <f t="shared" si="82"/>
        <v/>
      </c>
      <c r="G553" t="str">
        <f t="shared" si="83"/>
        <v/>
      </c>
      <c r="H553" t="str">
        <f t="shared" si="84"/>
        <v/>
      </c>
      <c r="I553" t="str">
        <f t="shared" si="85"/>
        <v/>
      </c>
      <c r="J553" t="str">
        <f t="shared" si="86"/>
        <v/>
      </c>
      <c r="K553" t="str">
        <f t="shared" si="87"/>
        <v/>
      </c>
      <c r="L553" t="str">
        <f t="shared" si="88"/>
        <v/>
      </c>
      <c r="M553" t="str">
        <f t="shared" si="89"/>
        <v/>
      </c>
    </row>
    <row r="554" spans="1:13">
      <c r="A554" t="s">
        <v>2068</v>
      </c>
      <c r="B554">
        <v>10.0177</v>
      </c>
      <c r="C554" s="44">
        <v>41549</v>
      </c>
      <c r="D554" t="str">
        <f t="shared" si="80"/>
        <v/>
      </c>
      <c r="E554" t="str">
        <f t="shared" si="81"/>
        <v/>
      </c>
      <c r="F554" t="str">
        <f t="shared" si="82"/>
        <v/>
      </c>
      <c r="G554" t="str">
        <f t="shared" si="83"/>
        <v/>
      </c>
      <c r="H554" t="str">
        <f t="shared" si="84"/>
        <v/>
      </c>
      <c r="I554" t="str">
        <f t="shared" si="85"/>
        <v/>
      </c>
      <c r="J554" t="str">
        <f t="shared" si="86"/>
        <v/>
      </c>
      <c r="K554" t="str">
        <f t="shared" si="87"/>
        <v/>
      </c>
      <c r="L554" t="str">
        <f t="shared" si="88"/>
        <v/>
      </c>
      <c r="M554" t="str">
        <f t="shared" si="89"/>
        <v/>
      </c>
    </row>
    <row r="555" spans="1:13">
      <c r="A555" t="s">
        <v>2069</v>
      </c>
      <c r="B555">
        <v>10.031499999999999</v>
      </c>
      <c r="C555" s="44">
        <v>41548</v>
      </c>
      <c r="D555" t="str">
        <f t="shared" si="80"/>
        <v/>
      </c>
      <c r="E555" t="str">
        <f t="shared" si="81"/>
        <v/>
      </c>
      <c r="F555" t="str">
        <f t="shared" si="82"/>
        <v/>
      </c>
      <c r="G555" t="str">
        <f t="shared" si="83"/>
        <v/>
      </c>
      <c r="H555" t="str">
        <f t="shared" si="84"/>
        <v/>
      </c>
      <c r="I555" t="str">
        <f t="shared" si="85"/>
        <v/>
      </c>
      <c r="J555" t="str">
        <f t="shared" si="86"/>
        <v/>
      </c>
      <c r="K555" t="str">
        <f t="shared" si="87"/>
        <v/>
      </c>
      <c r="L555" t="str">
        <f t="shared" si="88"/>
        <v/>
      </c>
      <c r="M555" t="str">
        <f t="shared" si="89"/>
        <v/>
      </c>
    </row>
    <row r="556" spans="1:13">
      <c r="A556" t="s">
        <v>2070</v>
      </c>
      <c r="B556">
        <v>10</v>
      </c>
      <c r="C556" s="44">
        <v>41548</v>
      </c>
      <c r="D556" t="str">
        <f t="shared" si="80"/>
        <v/>
      </c>
      <c r="E556" t="str">
        <f t="shared" si="81"/>
        <v/>
      </c>
      <c r="F556" t="str">
        <f t="shared" si="82"/>
        <v/>
      </c>
      <c r="G556" t="str">
        <f t="shared" si="83"/>
        <v/>
      </c>
      <c r="H556" t="str">
        <f t="shared" si="84"/>
        <v/>
      </c>
      <c r="I556" t="str">
        <f t="shared" si="85"/>
        <v/>
      </c>
      <c r="J556" t="str">
        <f t="shared" si="86"/>
        <v/>
      </c>
      <c r="K556" t="str">
        <f t="shared" si="87"/>
        <v/>
      </c>
      <c r="L556" t="str">
        <f t="shared" si="88"/>
        <v/>
      </c>
      <c r="M556" t="str">
        <f t="shared" si="89"/>
        <v/>
      </c>
    </row>
    <row r="557" spans="1:13">
      <c r="A557" t="s">
        <v>3652</v>
      </c>
      <c r="B557">
        <v>13.9414</v>
      </c>
      <c r="C557" s="44">
        <v>41548</v>
      </c>
      <c r="D557" t="str">
        <f t="shared" si="80"/>
        <v/>
      </c>
      <c r="E557" t="str">
        <f t="shared" si="81"/>
        <v/>
      </c>
      <c r="F557" t="str">
        <f t="shared" si="82"/>
        <v/>
      </c>
      <c r="G557" t="str">
        <f t="shared" si="83"/>
        <v/>
      </c>
      <c r="H557" t="str">
        <f t="shared" si="84"/>
        <v/>
      </c>
      <c r="I557" t="str">
        <f t="shared" si="85"/>
        <v/>
      </c>
      <c r="J557" t="str">
        <f t="shared" si="86"/>
        <v/>
      </c>
      <c r="K557" t="str">
        <f t="shared" si="87"/>
        <v/>
      </c>
      <c r="L557" t="str">
        <f t="shared" si="88"/>
        <v/>
      </c>
      <c r="M557" t="str">
        <f t="shared" si="89"/>
        <v/>
      </c>
    </row>
    <row r="558" spans="1:13">
      <c r="A558" t="s">
        <v>2071</v>
      </c>
      <c r="B558">
        <v>10.1518</v>
      </c>
      <c r="C558" s="44">
        <v>41548</v>
      </c>
      <c r="D558" t="str">
        <f t="shared" si="80"/>
        <v/>
      </c>
      <c r="E558" t="str">
        <f t="shared" si="81"/>
        <v/>
      </c>
      <c r="F558" t="str">
        <f t="shared" si="82"/>
        <v/>
      </c>
      <c r="G558" t="str">
        <f t="shared" si="83"/>
        <v/>
      </c>
      <c r="H558" t="str">
        <f t="shared" si="84"/>
        <v/>
      </c>
      <c r="I558" t="str">
        <f t="shared" si="85"/>
        <v/>
      </c>
      <c r="J558" t="str">
        <f t="shared" si="86"/>
        <v/>
      </c>
      <c r="K558" t="str">
        <f t="shared" si="87"/>
        <v/>
      </c>
      <c r="L558" t="str">
        <f t="shared" si="88"/>
        <v/>
      </c>
      <c r="M558" t="str">
        <f t="shared" si="89"/>
        <v/>
      </c>
    </row>
    <row r="559" spans="1:13">
      <c r="A559" t="s">
        <v>2072</v>
      </c>
      <c r="B559">
        <v>10.095800000000001</v>
      </c>
      <c r="C559" s="44">
        <v>41548</v>
      </c>
      <c r="D559" t="str">
        <f t="shared" si="80"/>
        <v/>
      </c>
      <c r="E559" t="str">
        <f t="shared" si="81"/>
        <v/>
      </c>
      <c r="F559" t="str">
        <f t="shared" si="82"/>
        <v/>
      </c>
      <c r="G559" t="str">
        <f t="shared" si="83"/>
        <v/>
      </c>
      <c r="H559" t="str">
        <f t="shared" si="84"/>
        <v/>
      </c>
      <c r="I559" t="str">
        <f t="shared" si="85"/>
        <v/>
      </c>
      <c r="J559" t="str">
        <f t="shared" si="86"/>
        <v/>
      </c>
      <c r="K559" t="str">
        <f t="shared" si="87"/>
        <v/>
      </c>
      <c r="L559" t="str">
        <f t="shared" si="88"/>
        <v/>
      </c>
      <c r="M559" t="str">
        <f t="shared" si="89"/>
        <v/>
      </c>
    </row>
    <row r="560" spans="1:13">
      <c r="A560" t="s">
        <v>2073</v>
      </c>
      <c r="B560">
        <v>10.0541</v>
      </c>
      <c r="C560" s="44">
        <v>41548</v>
      </c>
      <c r="D560" t="str">
        <f t="shared" si="80"/>
        <v/>
      </c>
      <c r="E560" t="str">
        <f t="shared" si="81"/>
        <v/>
      </c>
      <c r="F560" t="str">
        <f t="shared" si="82"/>
        <v/>
      </c>
      <c r="G560" t="str">
        <f t="shared" si="83"/>
        <v/>
      </c>
      <c r="H560" t="str">
        <f t="shared" si="84"/>
        <v/>
      </c>
      <c r="I560" t="str">
        <f t="shared" si="85"/>
        <v/>
      </c>
      <c r="J560" t="str">
        <f t="shared" si="86"/>
        <v/>
      </c>
      <c r="K560" t="str">
        <f t="shared" si="87"/>
        <v/>
      </c>
      <c r="L560" t="str">
        <f t="shared" si="88"/>
        <v/>
      </c>
      <c r="M560" t="str">
        <f t="shared" si="89"/>
        <v/>
      </c>
    </row>
    <row r="561" spans="1:13">
      <c r="A561" t="s">
        <v>3653</v>
      </c>
      <c r="B561">
        <v>13.8887</v>
      </c>
      <c r="C561" s="44">
        <v>41548</v>
      </c>
      <c r="D561" t="str">
        <f t="shared" si="80"/>
        <v/>
      </c>
      <c r="E561" t="str">
        <f t="shared" si="81"/>
        <v/>
      </c>
      <c r="F561" t="str">
        <f t="shared" si="82"/>
        <v/>
      </c>
      <c r="G561" t="str">
        <f t="shared" si="83"/>
        <v/>
      </c>
      <c r="H561" t="str">
        <f t="shared" si="84"/>
        <v/>
      </c>
      <c r="I561" t="str">
        <f t="shared" si="85"/>
        <v/>
      </c>
      <c r="J561" t="str">
        <f t="shared" si="86"/>
        <v/>
      </c>
      <c r="K561" t="str">
        <f t="shared" si="87"/>
        <v/>
      </c>
      <c r="L561" t="str">
        <f t="shared" si="88"/>
        <v/>
      </c>
      <c r="M561" t="str">
        <f t="shared" si="89"/>
        <v/>
      </c>
    </row>
    <row r="562" spans="1:13">
      <c r="A562" t="s">
        <v>2074</v>
      </c>
      <c r="B562">
        <v>10.0146</v>
      </c>
      <c r="C562" s="44">
        <v>41548</v>
      </c>
      <c r="D562" t="str">
        <f t="shared" si="80"/>
        <v/>
      </c>
      <c r="E562" t="str">
        <f t="shared" si="81"/>
        <v/>
      </c>
      <c r="F562" t="str">
        <f t="shared" si="82"/>
        <v/>
      </c>
      <c r="G562" t="str">
        <f t="shared" si="83"/>
        <v/>
      </c>
      <c r="H562" t="str">
        <f t="shared" si="84"/>
        <v/>
      </c>
      <c r="I562" t="str">
        <f t="shared" si="85"/>
        <v/>
      </c>
      <c r="J562" t="str">
        <f t="shared" si="86"/>
        <v/>
      </c>
      <c r="K562" t="str">
        <f t="shared" si="87"/>
        <v/>
      </c>
      <c r="L562" t="str">
        <f t="shared" si="88"/>
        <v/>
      </c>
      <c r="M562" t="str">
        <f t="shared" si="89"/>
        <v/>
      </c>
    </row>
    <row r="563" spans="1:13">
      <c r="A563" t="s">
        <v>2075</v>
      </c>
      <c r="B563">
        <v>10.051</v>
      </c>
      <c r="C563" s="44">
        <v>41548</v>
      </c>
      <c r="D563" t="str">
        <f t="shared" si="80"/>
        <v/>
      </c>
      <c r="E563" t="str">
        <f t="shared" si="81"/>
        <v/>
      </c>
      <c r="F563" t="str">
        <f t="shared" si="82"/>
        <v/>
      </c>
      <c r="G563" t="str">
        <f t="shared" si="83"/>
        <v/>
      </c>
      <c r="H563" t="str">
        <f t="shared" si="84"/>
        <v/>
      </c>
      <c r="I563" t="str">
        <f t="shared" si="85"/>
        <v/>
      </c>
      <c r="J563" t="str">
        <f t="shared" si="86"/>
        <v/>
      </c>
      <c r="K563" t="str">
        <f t="shared" si="87"/>
        <v/>
      </c>
      <c r="L563" t="str">
        <f t="shared" si="88"/>
        <v/>
      </c>
      <c r="M563" t="str">
        <f t="shared" si="89"/>
        <v/>
      </c>
    </row>
    <row r="564" spans="1:13">
      <c r="A564" t="s">
        <v>2076</v>
      </c>
      <c r="B564">
        <v>10.0524</v>
      </c>
      <c r="C564" s="44">
        <v>41548</v>
      </c>
      <c r="D564" t="str">
        <f t="shared" si="80"/>
        <v/>
      </c>
      <c r="E564" t="str">
        <f t="shared" si="81"/>
        <v/>
      </c>
      <c r="F564" t="str">
        <f t="shared" si="82"/>
        <v/>
      </c>
      <c r="G564" t="str">
        <f t="shared" si="83"/>
        <v/>
      </c>
      <c r="H564" t="str">
        <f t="shared" si="84"/>
        <v/>
      </c>
      <c r="I564" t="str">
        <f t="shared" si="85"/>
        <v/>
      </c>
      <c r="J564" t="str">
        <f t="shared" si="86"/>
        <v/>
      </c>
      <c r="K564" t="str">
        <f t="shared" si="87"/>
        <v/>
      </c>
      <c r="L564" t="str">
        <f t="shared" si="88"/>
        <v/>
      </c>
      <c r="M564" t="str">
        <f t="shared" si="89"/>
        <v/>
      </c>
    </row>
    <row r="565" spans="1:13">
      <c r="A565" t="s">
        <v>2077</v>
      </c>
      <c r="B565">
        <v>0</v>
      </c>
      <c r="C565" s="44">
        <v>41548</v>
      </c>
      <c r="D565" t="str">
        <f t="shared" si="80"/>
        <v/>
      </c>
      <c r="E565" t="str">
        <f t="shared" si="81"/>
        <v/>
      </c>
      <c r="F565" t="str">
        <f t="shared" si="82"/>
        <v/>
      </c>
      <c r="G565" t="str">
        <f t="shared" si="83"/>
        <v/>
      </c>
      <c r="H565" t="str">
        <f t="shared" si="84"/>
        <v/>
      </c>
      <c r="I565" t="str">
        <f t="shared" si="85"/>
        <v/>
      </c>
      <c r="J565" t="str">
        <f t="shared" si="86"/>
        <v/>
      </c>
      <c r="K565" t="str">
        <f t="shared" si="87"/>
        <v/>
      </c>
      <c r="L565" t="str">
        <f t="shared" si="88"/>
        <v/>
      </c>
      <c r="M565" t="str">
        <f t="shared" si="89"/>
        <v/>
      </c>
    </row>
    <row r="566" spans="1:13">
      <c r="A566" t="s">
        <v>3654</v>
      </c>
      <c r="B566">
        <v>0</v>
      </c>
      <c r="C566" s="44">
        <v>41548</v>
      </c>
      <c r="D566" t="str">
        <f t="shared" si="80"/>
        <v/>
      </c>
      <c r="E566" t="str">
        <f t="shared" si="81"/>
        <v/>
      </c>
      <c r="F566" t="str">
        <f t="shared" si="82"/>
        <v/>
      </c>
      <c r="G566" t="str">
        <f t="shared" si="83"/>
        <v/>
      </c>
      <c r="H566" t="str">
        <f t="shared" si="84"/>
        <v/>
      </c>
      <c r="I566" t="str">
        <f t="shared" si="85"/>
        <v/>
      </c>
      <c r="J566" t="str">
        <f t="shared" si="86"/>
        <v/>
      </c>
      <c r="K566" t="str">
        <f t="shared" si="87"/>
        <v/>
      </c>
      <c r="L566" t="str">
        <f t="shared" si="88"/>
        <v/>
      </c>
      <c r="M566" t="str">
        <f t="shared" si="89"/>
        <v/>
      </c>
    </row>
    <row r="567" spans="1:13">
      <c r="A567" t="s">
        <v>2078</v>
      </c>
      <c r="B567">
        <v>0</v>
      </c>
      <c r="C567" s="44">
        <v>41548</v>
      </c>
      <c r="D567" t="str">
        <f t="shared" si="80"/>
        <v/>
      </c>
      <c r="E567" t="str">
        <f t="shared" si="81"/>
        <v/>
      </c>
      <c r="F567" t="str">
        <f t="shared" si="82"/>
        <v/>
      </c>
      <c r="G567" t="str">
        <f t="shared" si="83"/>
        <v/>
      </c>
      <c r="H567" t="str">
        <f t="shared" si="84"/>
        <v/>
      </c>
      <c r="I567" t="str">
        <f t="shared" si="85"/>
        <v/>
      </c>
      <c r="J567" t="str">
        <f t="shared" si="86"/>
        <v/>
      </c>
      <c r="K567" t="str">
        <f t="shared" si="87"/>
        <v/>
      </c>
      <c r="L567" t="str">
        <f t="shared" si="88"/>
        <v/>
      </c>
      <c r="M567" t="str">
        <f t="shared" si="89"/>
        <v/>
      </c>
    </row>
    <row r="568" spans="1:13">
      <c r="A568" t="s">
        <v>2079</v>
      </c>
      <c r="B568">
        <v>0</v>
      </c>
      <c r="C568" s="44">
        <v>41548</v>
      </c>
      <c r="D568" t="str">
        <f t="shared" si="80"/>
        <v/>
      </c>
      <c r="E568" t="str">
        <f t="shared" si="81"/>
        <v/>
      </c>
      <c r="F568" t="str">
        <f t="shared" si="82"/>
        <v/>
      </c>
      <c r="G568" t="str">
        <f t="shared" si="83"/>
        <v/>
      </c>
      <c r="H568" t="str">
        <f t="shared" si="84"/>
        <v/>
      </c>
      <c r="I568" t="str">
        <f t="shared" si="85"/>
        <v/>
      </c>
      <c r="J568" t="str">
        <f t="shared" si="86"/>
        <v/>
      </c>
      <c r="K568" t="str">
        <f t="shared" si="87"/>
        <v/>
      </c>
      <c r="L568" t="str">
        <f t="shared" si="88"/>
        <v/>
      </c>
      <c r="M568" t="str">
        <f t="shared" si="89"/>
        <v/>
      </c>
    </row>
    <row r="569" spans="1:13">
      <c r="A569" t="s">
        <v>2080</v>
      </c>
      <c r="B569">
        <v>0</v>
      </c>
      <c r="C569" s="44">
        <v>41548</v>
      </c>
      <c r="D569" t="str">
        <f t="shared" si="80"/>
        <v/>
      </c>
      <c r="E569" t="str">
        <f t="shared" si="81"/>
        <v/>
      </c>
      <c r="F569" t="str">
        <f t="shared" si="82"/>
        <v/>
      </c>
      <c r="G569" t="str">
        <f t="shared" si="83"/>
        <v/>
      </c>
      <c r="H569" t="str">
        <f t="shared" si="84"/>
        <v/>
      </c>
      <c r="I569" t="str">
        <f t="shared" si="85"/>
        <v/>
      </c>
      <c r="J569" t="str">
        <f t="shared" si="86"/>
        <v/>
      </c>
      <c r="K569" t="str">
        <f t="shared" si="87"/>
        <v/>
      </c>
      <c r="L569" t="str">
        <f t="shared" si="88"/>
        <v/>
      </c>
      <c r="M569" t="str">
        <f t="shared" si="89"/>
        <v/>
      </c>
    </row>
    <row r="570" spans="1:13">
      <c r="A570" t="s">
        <v>3655</v>
      </c>
      <c r="B570">
        <v>18.612200000000001</v>
      </c>
      <c r="C570" s="44">
        <v>41548</v>
      </c>
      <c r="D570" t="str">
        <f t="shared" si="80"/>
        <v/>
      </c>
      <c r="E570" t="str">
        <f t="shared" si="81"/>
        <v/>
      </c>
      <c r="F570" t="str">
        <f t="shared" si="82"/>
        <v/>
      </c>
      <c r="G570" t="str">
        <f t="shared" si="83"/>
        <v/>
      </c>
      <c r="H570" t="str">
        <f t="shared" si="84"/>
        <v/>
      </c>
      <c r="I570" t="str">
        <f t="shared" si="85"/>
        <v/>
      </c>
      <c r="J570" t="str">
        <f t="shared" si="86"/>
        <v/>
      </c>
      <c r="K570" t="str">
        <f t="shared" si="87"/>
        <v/>
      </c>
      <c r="L570" t="str">
        <f t="shared" si="88"/>
        <v/>
      </c>
      <c r="M570" t="str">
        <f t="shared" si="89"/>
        <v/>
      </c>
    </row>
    <row r="571" spans="1:13">
      <c r="A571" t="s">
        <v>2081</v>
      </c>
      <c r="B571">
        <v>10.0144</v>
      </c>
      <c r="C571" s="44">
        <v>41548</v>
      </c>
      <c r="D571" t="str">
        <f t="shared" si="80"/>
        <v/>
      </c>
      <c r="E571" t="str">
        <f t="shared" si="81"/>
        <v/>
      </c>
      <c r="F571" t="str">
        <f t="shared" si="82"/>
        <v/>
      </c>
      <c r="G571" t="str">
        <f t="shared" si="83"/>
        <v/>
      </c>
      <c r="H571" t="str">
        <f t="shared" si="84"/>
        <v/>
      </c>
      <c r="I571" t="str">
        <f t="shared" si="85"/>
        <v/>
      </c>
      <c r="J571" t="str">
        <f t="shared" si="86"/>
        <v/>
      </c>
      <c r="K571" t="str">
        <f t="shared" si="87"/>
        <v/>
      </c>
      <c r="L571" t="str">
        <f t="shared" si="88"/>
        <v/>
      </c>
      <c r="M571" t="str">
        <f t="shared" si="89"/>
        <v/>
      </c>
    </row>
    <row r="572" spans="1:13">
      <c r="A572" t="s">
        <v>2082</v>
      </c>
      <c r="B572">
        <v>10.0504</v>
      </c>
      <c r="C572" s="44">
        <v>41548</v>
      </c>
      <c r="D572" t="str">
        <f t="shared" si="80"/>
        <v/>
      </c>
      <c r="E572" t="str">
        <f t="shared" si="81"/>
        <v/>
      </c>
      <c r="F572" t="str">
        <f t="shared" si="82"/>
        <v/>
      </c>
      <c r="G572" t="str">
        <f t="shared" si="83"/>
        <v/>
      </c>
      <c r="H572" t="str">
        <f t="shared" si="84"/>
        <v/>
      </c>
      <c r="I572" t="str">
        <f t="shared" si="85"/>
        <v/>
      </c>
      <c r="J572" t="str">
        <f t="shared" si="86"/>
        <v/>
      </c>
      <c r="K572" t="str">
        <f t="shared" si="87"/>
        <v/>
      </c>
      <c r="L572" t="str">
        <f t="shared" si="88"/>
        <v/>
      </c>
      <c r="M572" t="str">
        <f t="shared" si="89"/>
        <v/>
      </c>
    </row>
    <row r="573" spans="1:13">
      <c r="A573" t="s">
        <v>2083</v>
      </c>
      <c r="B573">
        <v>10.034000000000001</v>
      </c>
      <c r="C573" s="44">
        <v>41548</v>
      </c>
      <c r="D573" t="str">
        <f t="shared" si="80"/>
        <v/>
      </c>
      <c r="E573" t="str">
        <f t="shared" si="81"/>
        <v/>
      </c>
      <c r="F573" t="str">
        <f t="shared" si="82"/>
        <v/>
      </c>
      <c r="G573" t="str">
        <f t="shared" si="83"/>
        <v/>
      </c>
      <c r="H573" t="str">
        <f t="shared" si="84"/>
        <v/>
      </c>
      <c r="I573" t="str">
        <f t="shared" si="85"/>
        <v/>
      </c>
      <c r="J573" t="str">
        <f t="shared" si="86"/>
        <v/>
      </c>
      <c r="K573" t="str">
        <f t="shared" si="87"/>
        <v/>
      </c>
      <c r="L573" t="str">
        <f t="shared" si="88"/>
        <v/>
      </c>
      <c r="M573" t="str">
        <f t="shared" si="89"/>
        <v/>
      </c>
    </row>
    <row r="574" spans="1:13">
      <c r="A574" t="s">
        <v>2084</v>
      </c>
      <c r="B574">
        <v>11.036</v>
      </c>
      <c r="C574" s="44">
        <v>41548</v>
      </c>
      <c r="D574" t="str">
        <f t="shared" si="80"/>
        <v/>
      </c>
      <c r="E574" t="str">
        <f t="shared" si="81"/>
        <v/>
      </c>
      <c r="F574" t="str">
        <f t="shared" si="82"/>
        <v/>
      </c>
      <c r="G574" t="str">
        <f t="shared" si="83"/>
        <v/>
      </c>
      <c r="H574" t="str">
        <f t="shared" si="84"/>
        <v/>
      </c>
      <c r="I574" t="str">
        <f t="shared" si="85"/>
        <v/>
      </c>
      <c r="J574" t="str">
        <f t="shared" si="86"/>
        <v/>
      </c>
      <c r="K574" t="str">
        <f t="shared" si="87"/>
        <v/>
      </c>
      <c r="L574" t="str">
        <f t="shared" si="88"/>
        <v/>
      </c>
      <c r="M574" t="str">
        <f t="shared" si="89"/>
        <v/>
      </c>
    </row>
    <row r="575" spans="1:13">
      <c r="A575" t="s">
        <v>3656</v>
      </c>
      <c r="B575">
        <v>16.594000000000001</v>
      </c>
      <c r="C575" s="44">
        <v>41548</v>
      </c>
      <c r="D575" t="str">
        <f t="shared" si="80"/>
        <v/>
      </c>
      <c r="E575" t="str">
        <f t="shared" si="81"/>
        <v/>
      </c>
      <c r="F575" t="str">
        <f t="shared" si="82"/>
        <v/>
      </c>
      <c r="G575" t="str">
        <f t="shared" si="83"/>
        <v/>
      </c>
      <c r="H575" t="str">
        <f t="shared" si="84"/>
        <v/>
      </c>
      <c r="I575" t="str">
        <f t="shared" si="85"/>
        <v/>
      </c>
      <c r="J575" t="str">
        <f t="shared" si="86"/>
        <v/>
      </c>
      <c r="K575" t="str">
        <f t="shared" si="87"/>
        <v/>
      </c>
      <c r="L575" t="str">
        <f t="shared" si="88"/>
        <v/>
      </c>
      <c r="M575" t="str">
        <f t="shared" si="89"/>
        <v/>
      </c>
    </row>
    <row r="576" spans="1:13">
      <c r="A576" t="s">
        <v>2085</v>
      </c>
      <c r="B576">
        <v>10.952</v>
      </c>
      <c r="C576" s="44">
        <v>41548</v>
      </c>
      <c r="D576" t="str">
        <f t="shared" si="80"/>
        <v/>
      </c>
      <c r="E576" t="str">
        <f t="shared" si="81"/>
        <v/>
      </c>
      <c r="F576" t="str">
        <f t="shared" si="82"/>
        <v/>
      </c>
      <c r="G576" t="str">
        <f t="shared" si="83"/>
        <v/>
      </c>
      <c r="H576" t="str">
        <f t="shared" si="84"/>
        <v/>
      </c>
      <c r="I576" t="str">
        <f t="shared" si="85"/>
        <v/>
      </c>
      <c r="J576" t="str">
        <f t="shared" si="86"/>
        <v/>
      </c>
      <c r="K576" t="str">
        <f t="shared" si="87"/>
        <v/>
      </c>
      <c r="L576" t="str">
        <f t="shared" si="88"/>
        <v/>
      </c>
      <c r="M576" t="str">
        <f t="shared" si="89"/>
        <v/>
      </c>
    </row>
    <row r="577" spans="1:13">
      <c r="A577" t="s">
        <v>3657</v>
      </c>
      <c r="B577">
        <v>16.622</v>
      </c>
      <c r="C577" s="44">
        <v>41548</v>
      </c>
      <c r="D577" t="str">
        <f t="shared" si="80"/>
        <v/>
      </c>
      <c r="E577" t="str">
        <f t="shared" si="81"/>
        <v/>
      </c>
      <c r="F577" t="str">
        <f t="shared" si="82"/>
        <v/>
      </c>
      <c r="G577" t="str">
        <f t="shared" si="83"/>
        <v/>
      </c>
      <c r="H577" t="str">
        <f t="shared" si="84"/>
        <v/>
      </c>
      <c r="I577" t="str">
        <f t="shared" si="85"/>
        <v/>
      </c>
      <c r="J577" t="str">
        <f t="shared" si="86"/>
        <v/>
      </c>
      <c r="K577" t="str">
        <f t="shared" si="87"/>
        <v/>
      </c>
      <c r="L577" t="str">
        <f t="shared" si="88"/>
        <v/>
      </c>
      <c r="M577" t="str">
        <f t="shared" si="89"/>
        <v/>
      </c>
    </row>
    <row r="578" spans="1:13">
      <c r="A578" t="s">
        <v>2086</v>
      </c>
      <c r="B578">
        <v>11.27</v>
      </c>
      <c r="C578" s="44">
        <v>41548</v>
      </c>
      <c r="D578" t="str">
        <f t="shared" si="80"/>
        <v/>
      </c>
      <c r="E578" t="str">
        <f t="shared" si="81"/>
        <v/>
      </c>
      <c r="F578" t="str">
        <f t="shared" si="82"/>
        <v/>
      </c>
      <c r="G578" t="str">
        <f t="shared" si="83"/>
        <v/>
      </c>
      <c r="H578" t="str">
        <f t="shared" si="84"/>
        <v/>
      </c>
      <c r="I578" t="str">
        <f t="shared" si="85"/>
        <v/>
      </c>
      <c r="J578" t="str">
        <f t="shared" si="86"/>
        <v/>
      </c>
      <c r="K578" t="str">
        <f t="shared" si="87"/>
        <v/>
      </c>
      <c r="L578" t="str">
        <f t="shared" si="88"/>
        <v/>
      </c>
      <c r="M578" t="str">
        <f t="shared" si="89"/>
        <v/>
      </c>
    </row>
    <row r="579" spans="1:13">
      <c r="A579" t="s">
        <v>3658</v>
      </c>
      <c r="B579">
        <v>17.73</v>
      </c>
      <c r="C579" s="44">
        <v>41548</v>
      </c>
      <c r="D579" t="str">
        <f t="shared" ref="D579:D642" si="90">IF(A579=mfund1,B579,"")</f>
        <v/>
      </c>
      <c r="E579" t="str">
        <f t="shared" ref="E579:E642" si="91">IF(A579=mfund2,B579,"")</f>
        <v/>
      </c>
      <c r="F579" t="str">
        <f t="shared" ref="F579:F642" si="92">IF(A579=mfund3,B579,"")</f>
        <v/>
      </c>
      <c r="G579" t="str">
        <f t="shared" ref="G579:G642" si="93">IF(A579=mfund4,B579,"")</f>
        <v/>
      </c>
      <c r="H579" t="str">
        <f t="shared" ref="H579:H642" si="94">IF(A579=mfudn5,B579,"")</f>
        <v/>
      </c>
      <c r="I579" t="str">
        <f t="shared" ref="I579:I642" si="95">IF(A579=mfund6,B579,"")</f>
        <v/>
      </c>
      <c r="J579" t="str">
        <f t="shared" ref="J579:J642" si="96">IF(A579=mfund7,B579,"")</f>
        <v/>
      </c>
      <c r="K579" t="str">
        <f t="shared" ref="K579:K642" si="97">IF(A579=mfund8,B579,"")</f>
        <v/>
      </c>
      <c r="L579" t="str">
        <f t="shared" ref="L579:L642" si="98">IF(A579=mfund9,B579,"")</f>
        <v/>
      </c>
      <c r="M579" t="str">
        <f t="shared" ref="M579:M642" si="99">IF(A579=mfund10,B579,"")</f>
        <v/>
      </c>
    </row>
    <row r="580" spans="1:13">
      <c r="A580" t="s">
        <v>2087</v>
      </c>
      <c r="B580">
        <v>12.51</v>
      </c>
      <c r="C580" s="44">
        <v>41548</v>
      </c>
      <c r="D580" t="str">
        <f t="shared" si="90"/>
        <v/>
      </c>
      <c r="E580" t="str">
        <f t="shared" si="91"/>
        <v/>
      </c>
      <c r="F580" t="str">
        <f t="shared" si="92"/>
        <v/>
      </c>
      <c r="G580" t="str">
        <f t="shared" si="93"/>
        <v/>
      </c>
      <c r="H580" t="str">
        <f t="shared" si="94"/>
        <v/>
      </c>
      <c r="I580" t="str">
        <f t="shared" si="95"/>
        <v/>
      </c>
      <c r="J580" t="str">
        <f t="shared" si="96"/>
        <v/>
      </c>
      <c r="K580" t="str">
        <f t="shared" si="97"/>
        <v/>
      </c>
      <c r="L580" t="str">
        <f t="shared" si="98"/>
        <v/>
      </c>
      <c r="M580" t="str">
        <f t="shared" si="99"/>
        <v/>
      </c>
    </row>
    <row r="581" spans="1:13">
      <c r="A581" t="s">
        <v>3659</v>
      </c>
      <c r="B581">
        <v>17.940000000000001</v>
      </c>
      <c r="C581" s="44">
        <v>41548</v>
      </c>
      <c r="D581" t="str">
        <f t="shared" si="90"/>
        <v/>
      </c>
      <c r="E581" t="str">
        <f t="shared" si="91"/>
        <v/>
      </c>
      <c r="F581" t="str">
        <f t="shared" si="92"/>
        <v/>
      </c>
      <c r="G581" t="str">
        <f t="shared" si="93"/>
        <v/>
      </c>
      <c r="H581" t="str">
        <f t="shared" si="94"/>
        <v/>
      </c>
      <c r="I581" t="str">
        <f t="shared" si="95"/>
        <v/>
      </c>
      <c r="J581" t="str">
        <f t="shared" si="96"/>
        <v/>
      </c>
      <c r="K581" t="str">
        <f t="shared" si="97"/>
        <v/>
      </c>
      <c r="L581" t="str">
        <f t="shared" si="98"/>
        <v/>
      </c>
      <c r="M581" t="str">
        <f t="shared" si="99"/>
        <v/>
      </c>
    </row>
    <row r="582" spans="1:13">
      <c r="A582" t="s">
        <v>2088</v>
      </c>
      <c r="B582">
        <v>17.940000000000001</v>
      </c>
      <c r="C582" s="44">
        <v>41548</v>
      </c>
      <c r="D582" t="str">
        <f t="shared" si="90"/>
        <v/>
      </c>
      <c r="E582" t="str">
        <f t="shared" si="91"/>
        <v/>
      </c>
      <c r="F582" t="str">
        <f t="shared" si="92"/>
        <v/>
      </c>
      <c r="G582" t="str">
        <f t="shared" si="93"/>
        <v/>
      </c>
      <c r="H582" t="str">
        <f t="shared" si="94"/>
        <v/>
      </c>
      <c r="I582" t="str">
        <f t="shared" si="95"/>
        <v/>
      </c>
      <c r="J582" t="str">
        <f t="shared" si="96"/>
        <v/>
      </c>
      <c r="K582" t="str">
        <f t="shared" si="97"/>
        <v/>
      </c>
      <c r="L582" t="str">
        <f t="shared" si="98"/>
        <v/>
      </c>
      <c r="M582" t="str">
        <f t="shared" si="99"/>
        <v/>
      </c>
    </row>
    <row r="583" spans="1:13">
      <c r="A583" t="s">
        <v>2089</v>
      </c>
      <c r="B583">
        <v>10.89</v>
      </c>
      <c r="C583" s="44">
        <v>41548</v>
      </c>
      <c r="D583" t="str">
        <f t="shared" si="90"/>
        <v/>
      </c>
      <c r="E583" t="str">
        <f t="shared" si="91"/>
        <v/>
      </c>
      <c r="F583" t="str">
        <f t="shared" si="92"/>
        <v/>
      </c>
      <c r="G583" t="str">
        <f t="shared" si="93"/>
        <v/>
      </c>
      <c r="H583" t="str">
        <f t="shared" si="94"/>
        <v/>
      </c>
      <c r="I583" t="str">
        <f t="shared" si="95"/>
        <v/>
      </c>
      <c r="J583" t="str">
        <f t="shared" si="96"/>
        <v/>
      </c>
      <c r="K583" t="str">
        <f t="shared" si="97"/>
        <v/>
      </c>
      <c r="L583" t="str">
        <f t="shared" si="98"/>
        <v/>
      </c>
      <c r="M583" t="str">
        <f t="shared" si="99"/>
        <v/>
      </c>
    </row>
    <row r="584" spans="1:13">
      <c r="A584" t="s">
        <v>2090</v>
      </c>
      <c r="B584">
        <v>12.63</v>
      </c>
      <c r="C584" s="44">
        <v>41548</v>
      </c>
      <c r="D584" t="str">
        <f t="shared" si="90"/>
        <v/>
      </c>
      <c r="E584" t="str">
        <f t="shared" si="91"/>
        <v/>
      </c>
      <c r="F584" t="str">
        <f t="shared" si="92"/>
        <v/>
      </c>
      <c r="G584" t="str">
        <f t="shared" si="93"/>
        <v/>
      </c>
      <c r="H584" t="str">
        <f t="shared" si="94"/>
        <v/>
      </c>
      <c r="I584" t="str">
        <f t="shared" si="95"/>
        <v/>
      </c>
      <c r="J584" t="str">
        <f t="shared" si="96"/>
        <v/>
      </c>
      <c r="K584" t="str">
        <f t="shared" si="97"/>
        <v/>
      </c>
      <c r="L584" t="str">
        <f t="shared" si="98"/>
        <v/>
      </c>
      <c r="M584" t="str">
        <f t="shared" si="99"/>
        <v/>
      </c>
    </row>
    <row r="585" spans="1:13">
      <c r="A585" t="s">
        <v>3660</v>
      </c>
      <c r="B585">
        <v>17.64</v>
      </c>
      <c r="C585" s="44">
        <v>41548</v>
      </c>
      <c r="D585" t="str">
        <f t="shared" si="90"/>
        <v/>
      </c>
      <c r="E585" t="str">
        <f t="shared" si="91"/>
        <v/>
      </c>
      <c r="F585" t="str">
        <f t="shared" si="92"/>
        <v/>
      </c>
      <c r="G585" t="str">
        <f t="shared" si="93"/>
        <v/>
      </c>
      <c r="H585" t="str">
        <f t="shared" si="94"/>
        <v/>
      </c>
      <c r="I585" t="str">
        <f t="shared" si="95"/>
        <v/>
      </c>
      <c r="J585" t="str">
        <f t="shared" si="96"/>
        <v/>
      </c>
      <c r="K585" t="str">
        <f t="shared" si="97"/>
        <v/>
      </c>
      <c r="L585" t="str">
        <f t="shared" si="98"/>
        <v/>
      </c>
      <c r="M585" t="str">
        <f t="shared" si="99"/>
        <v/>
      </c>
    </row>
    <row r="586" spans="1:13">
      <c r="A586" t="s">
        <v>2091</v>
      </c>
      <c r="B586">
        <v>11.21</v>
      </c>
      <c r="C586" s="44">
        <v>41548</v>
      </c>
      <c r="D586" t="str">
        <f t="shared" si="90"/>
        <v/>
      </c>
      <c r="E586" t="str">
        <f t="shared" si="91"/>
        <v/>
      </c>
      <c r="F586" t="str">
        <f t="shared" si="92"/>
        <v/>
      </c>
      <c r="G586" t="str">
        <f t="shared" si="93"/>
        <v/>
      </c>
      <c r="H586" t="str">
        <f t="shared" si="94"/>
        <v/>
      </c>
      <c r="I586" t="str">
        <f t="shared" si="95"/>
        <v/>
      </c>
      <c r="J586" t="str">
        <f t="shared" si="96"/>
        <v/>
      </c>
      <c r="K586" t="str">
        <f t="shared" si="97"/>
        <v/>
      </c>
      <c r="L586" t="str">
        <f t="shared" si="98"/>
        <v/>
      </c>
      <c r="M586" t="str">
        <f t="shared" si="99"/>
        <v/>
      </c>
    </row>
    <row r="587" spans="1:13">
      <c r="A587" t="s">
        <v>2092</v>
      </c>
      <c r="B587">
        <v>12.43</v>
      </c>
      <c r="C587" s="44">
        <v>41548</v>
      </c>
      <c r="D587" t="str">
        <f t="shared" si="90"/>
        <v/>
      </c>
      <c r="E587" t="str">
        <f t="shared" si="91"/>
        <v/>
      </c>
      <c r="F587" t="str">
        <f t="shared" si="92"/>
        <v/>
      </c>
      <c r="G587" t="str">
        <f t="shared" si="93"/>
        <v/>
      </c>
      <c r="H587" t="str">
        <f t="shared" si="94"/>
        <v/>
      </c>
      <c r="I587" t="str">
        <f t="shared" si="95"/>
        <v/>
      </c>
      <c r="J587" t="str">
        <f t="shared" si="96"/>
        <v/>
      </c>
      <c r="K587" t="str">
        <f t="shared" si="97"/>
        <v/>
      </c>
      <c r="L587" t="str">
        <f t="shared" si="98"/>
        <v/>
      </c>
      <c r="M587" t="str">
        <f t="shared" si="99"/>
        <v/>
      </c>
    </row>
    <row r="588" spans="1:13">
      <c r="A588" t="s">
        <v>2093</v>
      </c>
      <c r="B588">
        <v>17.64</v>
      </c>
      <c r="C588" s="44">
        <v>41548</v>
      </c>
      <c r="D588" t="str">
        <f t="shared" si="90"/>
        <v/>
      </c>
      <c r="E588" t="str">
        <f t="shared" si="91"/>
        <v/>
      </c>
      <c r="F588" t="str">
        <f t="shared" si="92"/>
        <v/>
      </c>
      <c r="G588" t="str">
        <f t="shared" si="93"/>
        <v/>
      </c>
      <c r="H588" t="str">
        <f t="shared" si="94"/>
        <v/>
      </c>
      <c r="I588" t="str">
        <f t="shared" si="95"/>
        <v/>
      </c>
      <c r="J588" t="str">
        <f t="shared" si="96"/>
        <v/>
      </c>
      <c r="K588" t="str">
        <f t="shared" si="97"/>
        <v/>
      </c>
      <c r="L588" t="str">
        <f t="shared" si="98"/>
        <v/>
      </c>
      <c r="M588" t="str">
        <f t="shared" si="99"/>
        <v/>
      </c>
    </row>
    <row r="589" spans="1:13">
      <c r="A589" t="s">
        <v>3661</v>
      </c>
      <c r="B589">
        <v>6.97</v>
      </c>
      <c r="C589" s="44">
        <v>41548</v>
      </c>
      <c r="D589" t="str">
        <f t="shared" si="90"/>
        <v/>
      </c>
      <c r="E589" t="str">
        <f t="shared" si="91"/>
        <v/>
      </c>
      <c r="F589" t="str">
        <f t="shared" si="92"/>
        <v/>
      </c>
      <c r="G589" t="str">
        <f t="shared" si="93"/>
        <v/>
      </c>
      <c r="H589" t="str">
        <f t="shared" si="94"/>
        <v/>
      </c>
      <c r="I589" t="str">
        <f t="shared" si="95"/>
        <v/>
      </c>
      <c r="J589" t="str">
        <f t="shared" si="96"/>
        <v/>
      </c>
      <c r="K589" t="str">
        <f t="shared" si="97"/>
        <v/>
      </c>
      <c r="L589" t="str">
        <f t="shared" si="98"/>
        <v/>
      </c>
      <c r="M589" t="str">
        <f t="shared" si="99"/>
        <v/>
      </c>
    </row>
    <row r="590" spans="1:13">
      <c r="A590" t="s">
        <v>2094</v>
      </c>
      <c r="B590">
        <v>0</v>
      </c>
      <c r="C590" s="44">
        <v>41530</v>
      </c>
      <c r="D590" t="str">
        <f t="shared" si="90"/>
        <v/>
      </c>
      <c r="E590" t="str">
        <f t="shared" si="91"/>
        <v/>
      </c>
      <c r="F590" t="str">
        <f t="shared" si="92"/>
        <v/>
      </c>
      <c r="G590" t="str">
        <f t="shared" si="93"/>
        <v/>
      </c>
      <c r="H590" t="str">
        <f t="shared" si="94"/>
        <v/>
      </c>
      <c r="I590" t="str">
        <f t="shared" si="95"/>
        <v/>
      </c>
      <c r="J590" t="str">
        <f t="shared" si="96"/>
        <v/>
      </c>
      <c r="K590" t="str">
        <f t="shared" si="97"/>
        <v/>
      </c>
      <c r="L590" t="str">
        <f t="shared" si="98"/>
        <v/>
      </c>
      <c r="M590" t="str">
        <f t="shared" si="99"/>
        <v/>
      </c>
    </row>
    <row r="591" spans="1:13">
      <c r="A591" t="s">
        <v>3662</v>
      </c>
      <c r="B591">
        <v>6.94</v>
      </c>
      <c r="C591" s="44">
        <v>41548</v>
      </c>
      <c r="D591" t="str">
        <f t="shared" si="90"/>
        <v/>
      </c>
      <c r="E591" t="str">
        <f t="shared" si="91"/>
        <v/>
      </c>
      <c r="F591" t="str">
        <f t="shared" si="92"/>
        <v/>
      </c>
      <c r="G591" t="str">
        <f t="shared" si="93"/>
        <v/>
      </c>
      <c r="H591" t="str">
        <f t="shared" si="94"/>
        <v/>
      </c>
      <c r="I591" t="str">
        <f t="shared" si="95"/>
        <v/>
      </c>
      <c r="J591" t="str">
        <f t="shared" si="96"/>
        <v/>
      </c>
      <c r="K591" t="str">
        <f t="shared" si="97"/>
        <v/>
      </c>
      <c r="L591" t="str">
        <f t="shared" si="98"/>
        <v/>
      </c>
      <c r="M591" t="str">
        <f t="shared" si="99"/>
        <v/>
      </c>
    </row>
    <row r="592" spans="1:13">
      <c r="A592" t="s">
        <v>2095</v>
      </c>
      <c r="B592">
        <v>6.94</v>
      </c>
      <c r="C592" s="44">
        <v>41548</v>
      </c>
      <c r="D592" t="str">
        <f t="shared" si="90"/>
        <v/>
      </c>
      <c r="E592" t="str">
        <f t="shared" si="91"/>
        <v/>
      </c>
      <c r="F592" t="str">
        <f t="shared" si="92"/>
        <v/>
      </c>
      <c r="G592" t="str">
        <f t="shared" si="93"/>
        <v/>
      </c>
      <c r="H592" t="str">
        <f t="shared" si="94"/>
        <v/>
      </c>
      <c r="I592" t="str">
        <f t="shared" si="95"/>
        <v/>
      </c>
      <c r="J592" t="str">
        <f t="shared" si="96"/>
        <v/>
      </c>
      <c r="K592" t="str">
        <f t="shared" si="97"/>
        <v/>
      </c>
      <c r="L592" t="str">
        <f t="shared" si="98"/>
        <v/>
      </c>
      <c r="M592" t="str">
        <f t="shared" si="99"/>
        <v/>
      </c>
    </row>
    <row r="593" spans="1:13">
      <c r="A593" t="s">
        <v>2096</v>
      </c>
      <c r="B593">
        <v>6.94</v>
      </c>
      <c r="C593" s="44">
        <v>41548</v>
      </c>
      <c r="D593" t="str">
        <f t="shared" si="90"/>
        <v/>
      </c>
      <c r="E593" t="str">
        <f t="shared" si="91"/>
        <v/>
      </c>
      <c r="F593" t="str">
        <f t="shared" si="92"/>
        <v/>
      </c>
      <c r="G593" t="str">
        <f t="shared" si="93"/>
        <v/>
      </c>
      <c r="H593" t="str">
        <f t="shared" si="94"/>
        <v/>
      </c>
      <c r="I593" t="str">
        <f t="shared" si="95"/>
        <v/>
      </c>
      <c r="J593" t="str">
        <f t="shared" si="96"/>
        <v/>
      </c>
      <c r="K593" t="str">
        <f t="shared" si="97"/>
        <v/>
      </c>
      <c r="L593" t="str">
        <f t="shared" si="98"/>
        <v/>
      </c>
      <c r="M593" t="str">
        <f t="shared" si="99"/>
        <v/>
      </c>
    </row>
    <row r="594" spans="1:13">
      <c r="A594" t="s">
        <v>2097</v>
      </c>
      <c r="B594">
        <v>1002.6482999999999</v>
      </c>
      <c r="C594" s="44">
        <v>41549</v>
      </c>
      <c r="D594" t="str">
        <f t="shared" si="90"/>
        <v/>
      </c>
      <c r="E594" t="str">
        <f t="shared" si="91"/>
        <v/>
      </c>
      <c r="F594" t="str">
        <f t="shared" si="92"/>
        <v/>
      </c>
      <c r="G594" t="str">
        <f t="shared" si="93"/>
        <v/>
      </c>
      <c r="H594" t="str">
        <f t="shared" si="94"/>
        <v/>
      </c>
      <c r="I594" t="str">
        <f t="shared" si="95"/>
        <v/>
      </c>
      <c r="J594" t="str">
        <f t="shared" si="96"/>
        <v/>
      </c>
      <c r="K594" t="str">
        <f t="shared" si="97"/>
        <v/>
      </c>
      <c r="L594" t="str">
        <f t="shared" si="98"/>
        <v/>
      </c>
      <c r="M594" t="str">
        <f t="shared" si="99"/>
        <v/>
      </c>
    </row>
    <row r="595" spans="1:13">
      <c r="A595" t="s">
        <v>3663</v>
      </c>
      <c r="B595">
        <v>1412.3490999999999</v>
      </c>
      <c r="C595" s="44">
        <v>41549</v>
      </c>
      <c r="D595" t="str">
        <f t="shared" si="90"/>
        <v/>
      </c>
      <c r="E595" t="str">
        <f t="shared" si="91"/>
        <v/>
      </c>
      <c r="F595" t="str">
        <f t="shared" si="92"/>
        <v/>
      </c>
      <c r="G595" t="str">
        <f t="shared" si="93"/>
        <v/>
      </c>
      <c r="H595" t="str">
        <f t="shared" si="94"/>
        <v/>
      </c>
      <c r="I595" t="str">
        <f t="shared" si="95"/>
        <v/>
      </c>
      <c r="J595" t="str">
        <f t="shared" si="96"/>
        <v/>
      </c>
      <c r="K595" t="str">
        <f t="shared" si="97"/>
        <v/>
      </c>
      <c r="L595" t="str">
        <f t="shared" si="98"/>
        <v/>
      </c>
      <c r="M595" t="str">
        <f t="shared" si="99"/>
        <v/>
      </c>
    </row>
    <row r="596" spans="1:13">
      <c r="A596" t="s">
        <v>2098</v>
      </c>
      <c r="B596">
        <v>1005.999</v>
      </c>
      <c r="C596" s="44">
        <v>41549</v>
      </c>
      <c r="D596" t="str">
        <f t="shared" si="90"/>
        <v/>
      </c>
      <c r="E596" t="str">
        <f t="shared" si="91"/>
        <v/>
      </c>
      <c r="F596" t="str">
        <f t="shared" si="92"/>
        <v/>
      </c>
      <c r="G596" t="str">
        <f t="shared" si="93"/>
        <v/>
      </c>
      <c r="H596" t="str">
        <f t="shared" si="94"/>
        <v/>
      </c>
      <c r="I596" t="str">
        <f t="shared" si="95"/>
        <v/>
      </c>
      <c r="J596" t="str">
        <f t="shared" si="96"/>
        <v/>
      </c>
      <c r="K596" t="str">
        <f t="shared" si="97"/>
        <v/>
      </c>
      <c r="L596" t="str">
        <f t="shared" si="98"/>
        <v/>
      </c>
      <c r="M596" t="str">
        <f t="shared" si="99"/>
        <v/>
      </c>
    </row>
    <row r="597" spans="1:13">
      <c r="A597" t="s">
        <v>2099</v>
      </c>
      <c r="B597">
        <v>1000.0291</v>
      </c>
      <c r="C597" s="44">
        <v>41305</v>
      </c>
      <c r="D597" t="str">
        <f t="shared" si="90"/>
        <v/>
      </c>
      <c r="E597" t="str">
        <f t="shared" si="91"/>
        <v/>
      </c>
      <c r="F597" t="str">
        <f t="shared" si="92"/>
        <v/>
      </c>
      <c r="G597" t="str">
        <f t="shared" si="93"/>
        <v/>
      </c>
      <c r="H597" t="str">
        <f t="shared" si="94"/>
        <v/>
      </c>
      <c r="I597" t="str">
        <f t="shared" si="95"/>
        <v/>
      </c>
      <c r="J597" t="str">
        <f t="shared" si="96"/>
        <v/>
      </c>
      <c r="K597" t="str">
        <f t="shared" si="97"/>
        <v/>
      </c>
      <c r="L597" t="str">
        <f t="shared" si="98"/>
        <v/>
      </c>
      <c r="M597" t="str">
        <f t="shared" si="99"/>
        <v/>
      </c>
    </row>
    <row r="598" spans="1:13">
      <c r="A598" t="s">
        <v>3664</v>
      </c>
      <c r="B598">
        <v>1375.4784</v>
      </c>
      <c r="C598" s="44">
        <v>41381</v>
      </c>
      <c r="D598" t="str">
        <f t="shared" si="90"/>
        <v/>
      </c>
      <c r="E598" t="str">
        <f t="shared" si="91"/>
        <v/>
      </c>
      <c r="F598" t="str">
        <f t="shared" si="92"/>
        <v/>
      </c>
      <c r="G598" t="str">
        <f t="shared" si="93"/>
        <v/>
      </c>
      <c r="H598" t="str">
        <f t="shared" si="94"/>
        <v/>
      </c>
      <c r="I598" t="str">
        <f t="shared" si="95"/>
        <v/>
      </c>
      <c r="J598" t="str">
        <f t="shared" si="96"/>
        <v/>
      </c>
      <c r="K598" t="str">
        <f t="shared" si="97"/>
        <v/>
      </c>
      <c r="L598" t="str">
        <f t="shared" si="98"/>
        <v/>
      </c>
      <c r="M598" t="str">
        <f t="shared" si="99"/>
        <v/>
      </c>
    </row>
    <row r="599" spans="1:13">
      <c r="A599" t="s">
        <v>2100</v>
      </c>
      <c r="B599">
        <v>1000.595</v>
      </c>
      <c r="C599" s="44">
        <v>41549</v>
      </c>
      <c r="D599" t="str">
        <f t="shared" si="90"/>
        <v/>
      </c>
      <c r="E599" t="str">
        <f t="shared" si="91"/>
        <v/>
      </c>
      <c r="F599" t="str">
        <f t="shared" si="92"/>
        <v/>
      </c>
      <c r="G599" t="str">
        <f t="shared" si="93"/>
        <v/>
      </c>
      <c r="H599" t="str">
        <f t="shared" si="94"/>
        <v/>
      </c>
      <c r="I599" t="str">
        <f t="shared" si="95"/>
        <v/>
      </c>
      <c r="J599" t="str">
        <f t="shared" si="96"/>
        <v/>
      </c>
      <c r="K599" t="str">
        <f t="shared" si="97"/>
        <v/>
      </c>
      <c r="L599" t="str">
        <f t="shared" si="98"/>
        <v/>
      </c>
      <c r="M599" t="str">
        <f t="shared" si="99"/>
        <v/>
      </c>
    </row>
    <row r="600" spans="1:13">
      <c r="A600" t="s">
        <v>3665</v>
      </c>
      <c r="B600">
        <v>1411.4928</v>
      </c>
      <c r="C600" s="44">
        <v>41549</v>
      </c>
      <c r="D600" t="str">
        <f t="shared" si="90"/>
        <v/>
      </c>
      <c r="E600" t="str">
        <f t="shared" si="91"/>
        <v/>
      </c>
      <c r="F600" t="str">
        <f t="shared" si="92"/>
        <v/>
      </c>
      <c r="G600" t="str">
        <f t="shared" si="93"/>
        <v/>
      </c>
      <c r="H600" t="str">
        <f t="shared" si="94"/>
        <v/>
      </c>
      <c r="I600" t="str">
        <f t="shared" si="95"/>
        <v/>
      </c>
      <c r="J600" t="str">
        <f t="shared" si="96"/>
        <v/>
      </c>
      <c r="K600" t="str">
        <f t="shared" si="97"/>
        <v/>
      </c>
      <c r="L600" t="str">
        <f t="shared" si="98"/>
        <v/>
      </c>
      <c r="M600" t="str">
        <f t="shared" si="99"/>
        <v/>
      </c>
    </row>
    <row r="601" spans="1:13">
      <c r="A601" t="s">
        <v>2101</v>
      </c>
      <c r="B601">
        <v>1001.8883</v>
      </c>
      <c r="C601" s="44">
        <v>41549</v>
      </c>
      <c r="D601" t="str">
        <f t="shared" si="90"/>
        <v/>
      </c>
      <c r="E601" t="str">
        <f t="shared" si="91"/>
        <v/>
      </c>
      <c r="F601" t="str">
        <f t="shared" si="92"/>
        <v/>
      </c>
      <c r="G601" t="str">
        <f t="shared" si="93"/>
        <v/>
      </c>
      <c r="H601" t="str">
        <f t="shared" si="94"/>
        <v/>
      </c>
      <c r="I601" t="str">
        <f t="shared" si="95"/>
        <v/>
      </c>
      <c r="J601" t="str">
        <f t="shared" si="96"/>
        <v/>
      </c>
      <c r="K601" t="str">
        <f t="shared" si="97"/>
        <v/>
      </c>
      <c r="L601" t="str">
        <f t="shared" si="98"/>
        <v/>
      </c>
      <c r="M601" t="str">
        <f t="shared" si="99"/>
        <v/>
      </c>
    </row>
    <row r="602" spans="1:13">
      <c r="A602" t="s">
        <v>2102</v>
      </c>
      <c r="B602">
        <v>1000.0024</v>
      </c>
      <c r="C602" s="44">
        <v>41220</v>
      </c>
      <c r="D602" t="str">
        <f t="shared" si="90"/>
        <v/>
      </c>
      <c r="E602" t="str">
        <f t="shared" si="91"/>
        <v/>
      </c>
      <c r="F602" t="str">
        <f t="shared" si="92"/>
        <v/>
      </c>
      <c r="G602" t="str">
        <f t="shared" si="93"/>
        <v/>
      </c>
      <c r="H602" t="str">
        <f t="shared" si="94"/>
        <v/>
      </c>
      <c r="I602" t="str">
        <f t="shared" si="95"/>
        <v/>
      </c>
      <c r="J602" t="str">
        <f t="shared" si="96"/>
        <v/>
      </c>
      <c r="K602" t="str">
        <f t="shared" si="97"/>
        <v/>
      </c>
      <c r="L602" t="str">
        <f t="shared" si="98"/>
        <v/>
      </c>
      <c r="M602" t="str">
        <f t="shared" si="99"/>
        <v/>
      </c>
    </row>
    <row r="603" spans="1:13">
      <c r="A603" t="s">
        <v>3666</v>
      </c>
      <c r="B603">
        <v>1339.2836</v>
      </c>
      <c r="C603" s="44">
        <v>41245</v>
      </c>
      <c r="D603" t="str">
        <f t="shared" si="90"/>
        <v/>
      </c>
      <c r="E603" t="str">
        <f t="shared" si="91"/>
        <v/>
      </c>
      <c r="F603" t="str">
        <f t="shared" si="92"/>
        <v/>
      </c>
      <c r="G603" t="str">
        <f t="shared" si="93"/>
        <v/>
      </c>
      <c r="H603" t="str">
        <f t="shared" si="94"/>
        <v/>
      </c>
      <c r="I603" t="str">
        <f t="shared" si="95"/>
        <v/>
      </c>
      <c r="J603" t="str">
        <f t="shared" si="96"/>
        <v/>
      </c>
      <c r="K603" t="str">
        <f t="shared" si="97"/>
        <v/>
      </c>
      <c r="L603" t="str">
        <f t="shared" si="98"/>
        <v/>
      </c>
      <c r="M603" t="str">
        <f t="shared" si="99"/>
        <v/>
      </c>
    </row>
    <row r="604" spans="1:13">
      <c r="A604" t="s">
        <v>2103</v>
      </c>
      <c r="B604">
        <v>1000.1371</v>
      </c>
      <c r="C604" s="44">
        <v>40421</v>
      </c>
      <c r="D604" t="str">
        <f t="shared" si="90"/>
        <v/>
      </c>
      <c r="E604" t="str">
        <f t="shared" si="91"/>
        <v/>
      </c>
      <c r="F604" t="str">
        <f t="shared" si="92"/>
        <v/>
      </c>
      <c r="G604" t="str">
        <f t="shared" si="93"/>
        <v/>
      </c>
      <c r="H604" t="str">
        <f t="shared" si="94"/>
        <v/>
      </c>
      <c r="I604" t="str">
        <f t="shared" si="95"/>
        <v/>
      </c>
      <c r="J604" t="str">
        <f t="shared" si="96"/>
        <v/>
      </c>
      <c r="K604" t="str">
        <f t="shared" si="97"/>
        <v/>
      </c>
      <c r="L604" t="str">
        <f t="shared" si="98"/>
        <v/>
      </c>
      <c r="M604" t="str">
        <f t="shared" si="99"/>
        <v/>
      </c>
    </row>
    <row r="605" spans="1:13">
      <c r="A605" t="s">
        <v>2104</v>
      </c>
      <c r="B605">
        <v>1001.9102</v>
      </c>
      <c r="C605" s="44">
        <v>39713</v>
      </c>
      <c r="D605" t="str">
        <f t="shared" si="90"/>
        <v/>
      </c>
      <c r="E605" t="str">
        <f t="shared" si="91"/>
        <v/>
      </c>
      <c r="F605" t="str">
        <f t="shared" si="92"/>
        <v/>
      </c>
      <c r="G605" t="str">
        <f t="shared" si="93"/>
        <v/>
      </c>
      <c r="H605" t="str">
        <f t="shared" si="94"/>
        <v/>
      </c>
      <c r="I605" t="str">
        <f t="shared" si="95"/>
        <v/>
      </c>
      <c r="J605" t="str">
        <f t="shared" si="96"/>
        <v/>
      </c>
      <c r="K605" t="str">
        <f t="shared" si="97"/>
        <v/>
      </c>
      <c r="L605" t="str">
        <f t="shared" si="98"/>
        <v/>
      </c>
      <c r="M605" t="str">
        <f t="shared" si="99"/>
        <v/>
      </c>
    </row>
    <row r="606" spans="1:13">
      <c r="A606" t="s">
        <v>2105</v>
      </c>
      <c r="B606">
        <v>1001.4193</v>
      </c>
      <c r="C606" s="44">
        <v>41287</v>
      </c>
      <c r="D606" t="str">
        <f t="shared" si="90"/>
        <v/>
      </c>
      <c r="E606" t="str">
        <f t="shared" si="91"/>
        <v/>
      </c>
      <c r="F606" t="str">
        <f t="shared" si="92"/>
        <v/>
      </c>
      <c r="G606" t="str">
        <f t="shared" si="93"/>
        <v/>
      </c>
      <c r="H606" t="str">
        <f t="shared" si="94"/>
        <v/>
      </c>
      <c r="I606" t="str">
        <f t="shared" si="95"/>
        <v/>
      </c>
      <c r="J606" t="str">
        <f t="shared" si="96"/>
        <v/>
      </c>
      <c r="K606" t="str">
        <f t="shared" si="97"/>
        <v/>
      </c>
      <c r="L606" t="str">
        <f t="shared" si="98"/>
        <v/>
      </c>
      <c r="M606" t="str">
        <f t="shared" si="99"/>
        <v/>
      </c>
    </row>
    <row r="607" spans="1:13">
      <c r="A607" t="s">
        <v>3667</v>
      </c>
      <c r="B607">
        <v>13.289300000000001</v>
      </c>
      <c r="C607" s="44">
        <v>41548</v>
      </c>
      <c r="D607" t="str">
        <f t="shared" si="90"/>
        <v/>
      </c>
      <c r="E607" t="str">
        <f t="shared" si="91"/>
        <v/>
      </c>
      <c r="F607" t="str">
        <f t="shared" si="92"/>
        <v/>
      </c>
      <c r="G607" t="str">
        <f t="shared" si="93"/>
        <v/>
      </c>
      <c r="H607" t="str">
        <f t="shared" si="94"/>
        <v/>
      </c>
      <c r="I607" t="str">
        <f t="shared" si="95"/>
        <v/>
      </c>
      <c r="J607" t="str">
        <f t="shared" si="96"/>
        <v/>
      </c>
      <c r="K607" t="str">
        <f t="shared" si="97"/>
        <v/>
      </c>
      <c r="L607" t="str">
        <f t="shared" si="98"/>
        <v/>
      </c>
      <c r="M607" t="str">
        <f t="shared" si="99"/>
        <v/>
      </c>
    </row>
    <row r="608" spans="1:13">
      <c r="A608" t="s">
        <v>2106</v>
      </c>
      <c r="B608">
        <v>11.020300000000001</v>
      </c>
      <c r="C608" s="44">
        <v>41548</v>
      </c>
      <c r="D608" t="str">
        <f t="shared" si="90"/>
        <v/>
      </c>
      <c r="E608" t="str">
        <f t="shared" si="91"/>
        <v/>
      </c>
      <c r="F608" t="str">
        <f t="shared" si="92"/>
        <v/>
      </c>
      <c r="G608" t="str">
        <f t="shared" si="93"/>
        <v/>
      </c>
      <c r="H608" t="str">
        <f t="shared" si="94"/>
        <v/>
      </c>
      <c r="I608" t="str">
        <f t="shared" si="95"/>
        <v/>
      </c>
      <c r="J608" t="str">
        <f t="shared" si="96"/>
        <v/>
      </c>
      <c r="K608" t="str">
        <f t="shared" si="97"/>
        <v/>
      </c>
      <c r="L608" t="str">
        <f t="shared" si="98"/>
        <v/>
      </c>
      <c r="M608" t="str">
        <f t="shared" si="99"/>
        <v/>
      </c>
    </row>
    <row r="609" spans="1:13">
      <c r="A609" t="s">
        <v>2107</v>
      </c>
      <c r="B609">
        <v>11.8765</v>
      </c>
      <c r="C609" s="44">
        <v>41548</v>
      </c>
      <c r="D609" t="str">
        <f t="shared" si="90"/>
        <v/>
      </c>
      <c r="E609" t="str">
        <f t="shared" si="91"/>
        <v/>
      </c>
      <c r="F609" t="str">
        <f t="shared" si="92"/>
        <v/>
      </c>
      <c r="G609" t="str">
        <f t="shared" si="93"/>
        <v/>
      </c>
      <c r="H609" t="str">
        <f t="shared" si="94"/>
        <v/>
      </c>
      <c r="I609" t="str">
        <f t="shared" si="95"/>
        <v/>
      </c>
      <c r="J609" t="str">
        <f t="shared" si="96"/>
        <v/>
      </c>
      <c r="K609" t="str">
        <f t="shared" si="97"/>
        <v/>
      </c>
      <c r="L609" t="str">
        <f t="shared" si="98"/>
        <v/>
      </c>
      <c r="M609" t="str">
        <f t="shared" si="99"/>
        <v/>
      </c>
    </row>
    <row r="610" spans="1:13">
      <c r="A610" t="s">
        <v>4467</v>
      </c>
      <c r="B610">
        <v>13.4016</v>
      </c>
      <c r="C610" s="44">
        <v>41548</v>
      </c>
      <c r="D610" t="str">
        <f t="shared" si="90"/>
        <v/>
      </c>
      <c r="E610" t="str">
        <f t="shared" si="91"/>
        <v/>
      </c>
      <c r="F610" t="str">
        <f t="shared" si="92"/>
        <v/>
      </c>
      <c r="G610" t="str">
        <f t="shared" si="93"/>
        <v/>
      </c>
      <c r="H610" t="str">
        <f t="shared" si="94"/>
        <v/>
      </c>
      <c r="I610" t="str">
        <f t="shared" si="95"/>
        <v/>
      </c>
      <c r="J610" t="str">
        <f t="shared" si="96"/>
        <v/>
      </c>
      <c r="K610" t="str">
        <f t="shared" si="97"/>
        <v/>
      </c>
      <c r="L610" t="str">
        <f t="shared" si="98"/>
        <v/>
      </c>
      <c r="M610" t="str">
        <f t="shared" si="99"/>
        <v/>
      </c>
    </row>
    <row r="611" spans="1:13">
      <c r="A611" t="s">
        <v>2108</v>
      </c>
      <c r="B611">
        <v>12.3751</v>
      </c>
      <c r="C611" s="44">
        <v>41548</v>
      </c>
      <c r="D611" t="str">
        <f t="shared" si="90"/>
        <v/>
      </c>
      <c r="E611" t="str">
        <f t="shared" si="91"/>
        <v/>
      </c>
      <c r="F611" t="str">
        <f t="shared" si="92"/>
        <v/>
      </c>
      <c r="G611" t="str">
        <f t="shared" si="93"/>
        <v/>
      </c>
      <c r="H611" t="str">
        <f t="shared" si="94"/>
        <v/>
      </c>
      <c r="I611" t="str">
        <f t="shared" si="95"/>
        <v/>
      </c>
      <c r="J611" t="str">
        <f t="shared" si="96"/>
        <v/>
      </c>
      <c r="K611" t="str">
        <f t="shared" si="97"/>
        <v/>
      </c>
      <c r="L611" t="str">
        <f t="shared" si="98"/>
        <v/>
      </c>
      <c r="M611" t="str">
        <f t="shared" si="99"/>
        <v/>
      </c>
    </row>
    <row r="612" spans="1:13">
      <c r="A612" t="s">
        <v>2109</v>
      </c>
      <c r="B612">
        <v>10.0852</v>
      </c>
      <c r="C612" s="44">
        <v>41548</v>
      </c>
      <c r="D612" t="str">
        <f t="shared" si="90"/>
        <v/>
      </c>
      <c r="E612" t="str">
        <f t="shared" si="91"/>
        <v/>
      </c>
      <c r="F612" t="str">
        <f t="shared" si="92"/>
        <v/>
      </c>
      <c r="G612" t="str">
        <f t="shared" si="93"/>
        <v/>
      </c>
      <c r="H612" t="str">
        <f t="shared" si="94"/>
        <v/>
      </c>
      <c r="I612" t="str">
        <f t="shared" si="95"/>
        <v/>
      </c>
      <c r="J612" t="str">
        <f t="shared" si="96"/>
        <v/>
      </c>
      <c r="K612" t="str">
        <f t="shared" si="97"/>
        <v/>
      </c>
      <c r="L612" t="str">
        <f t="shared" si="98"/>
        <v/>
      </c>
      <c r="M612" t="str">
        <f t="shared" si="99"/>
        <v/>
      </c>
    </row>
    <row r="613" spans="1:13">
      <c r="A613" t="s">
        <v>2110</v>
      </c>
      <c r="B613">
        <v>11.2342</v>
      </c>
      <c r="C613" s="44">
        <v>41548</v>
      </c>
      <c r="D613" t="str">
        <f t="shared" si="90"/>
        <v/>
      </c>
      <c r="E613" t="str">
        <f t="shared" si="91"/>
        <v/>
      </c>
      <c r="F613" t="str">
        <f t="shared" si="92"/>
        <v/>
      </c>
      <c r="G613" t="str">
        <f t="shared" si="93"/>
        <v/>
      </c>
      <c r="H613" t="str">
        <f t="shared" si="94"/>
        <v/>
      </c>
      <c r="I613" t="str">
        <f t="shared" si="95"/>
        <v/>
      </c>
      <c r="J613" t="str">
        <f t="shared" si="96"/>
        <v/>
      </c>
      <c r="K613" t="str">
        <f t="shared" si="97"/>
        <v/>
      </c>
      <c r="L613" t="str">
        <f t="shared" si="98"/>
        <v/>
      </c>
      <c r="M613" t="str">
        <f t="shared" si="99"/>
        <v/>
      </c>
    </row>
    <row r="614" spans="1:13">
      <c r="A614" t="s">
        <v>4468</v>
      </c>
      <c r="B614">
        <v>13.266299999999999</v>
      </c>
      <c r="C614" s="44">
        <v>41548</v>
      </c>
      <c r="D614" t="str">
        <f t="shared" si="90"/>
        <v/>
      </c>
      <c r="E614" t="str">
        <f t="shared" si="91"/>
        <v/>
      </c>
      <c r="F614" t="str">
        <f t="shared" si="92"/>
        <v/>
      </c>
      <c r="G614" t="str">
        <f t="shared" si="93"/>
        <v/>
      </c>
      <c r="H614" t="str">
        <f t="shared" si="94"/>
        <v/>
      </c>
      <c r="I614" t="str">
        <f t="shared" si="95"/>
        <v/>
      </c>
      <c r="J614" t="str">
        <f t="shared" si="96"/>
        <v/>
      </c>
      <c r="K614" t="str">
        <f t="shared" si="97"/>
        <v/>
      </c>
      <c r="L614" t="str">
        <f t="shared" si="98"/>
        <v/>
      </c>
      <c r="M614" t="str">
        <f t="shared" si="99"/>
        <v/>
      </c>
    </row>
    <row r="615" spans="1:13">
      <c r="A615" t="s">
        <v>2111</v>
      </c>
      <c r="B615">
        <v>11.711399999999999</v>
      </c>
      <c r="C615" s="44">
        <v>41548</v>
      </c>
      <c r="D615" t="str">
        <f t="shared" si="90"/>
        <v/>
      </c>
      <c r="E615" t="str">
        <f t="shared" si="91"/>
        <v/>
      </c>
      <c r="F615" t="str">
        <f t="shared" si="92"/>
        <v/>
      </c>
      <c r="G615" t="str">
        <f t="shared" si="93"/>
        <v/>
      </c>
      <c r="H615" t="str">
        <f t="shared" si="94"/>
        <v/>
      </c>
      <c r="I615" t="str">
        <f t="shared" si="95"/>
        <v/>
      </c>
      <c r="J615" t="str">
        <f t="shared" si="96"/>
        <v/>
      </c>
      <c r="K615" t="str">
        <f t="shared" si="97"/>
        <v/>
      </c>
      <c r="L615" t="str">
        <f t="shared" si="98"/>
        <v/>
      </c>
      <c r="M615" t="str">
        <f t="shared" si="99"/>
        <v/>
      </c>
    </row>
    <row r="616" spans="1:13">
      <c r="A616" t="s">
        <v>2112</v>
      </c>
      <c r="B616">
        <v>10.616199999999999</v>
      </c>
      <c r="C616" s="44">
        <v>41548</v>
      </c>
      <c r="D616" t="str">
        <f t="shared" si="90"/>
        <v/>
      </c>
      <c r="E616" t="str">
        <f t="shared" si="91"/>
        <v/>
      </c>
      <c r="F616" t="str">
        <f t="shared" si="92"/>
        <v/>
      </c>
      <c r="G616" t="str">
        <f t="shared" si="93"/>
        <v/>
      </c>
      <c r="H616" t="str">
        <f t="shared" si="94"/>
        <v/>
      </c>
      <c r="I616" t="str">
        <f t="shared" si="95"/>
        <v/>
      </c>
      <c r="J616" t="str">
        <f t="shared" si="96"/>
        <v/>
      </c>
      <c r="K616" t="str">
        <f t="shared" si="97"/>
        <v/>
      </c>
      <c r="L616" t="str">
        <f t="shared" si="98"/>
        <v/>
      </c>
      <c r="M616" t="str">
        <f t="shared" si="99"/>
        <v/>
      </c>
    </row>
    <row r="617" spans="1:13">
      <c r="A617" t="s">
        <v>4469</v>
      </c>
      <c r="B617">
        <v>13.2408</v>
      </c>
      <c r="C617" s="44">
        <v>41548</v>
      </c>
      <c r="D617" t="str">
        <f t="shared" si="90"/>
        <v/>
      </c>
      <c r="E617" t="str">
        <f t="shared" si="91"/>
        <v/>
      </c>
      <c r="F617" t="str">
        <f t="shared" si="92"/>
        <v/>
      </c>
      <c r="G617" t="str">
        <f t="shared" si="93"/>
        <v/>
      </c>
      <c r="H617" t="str">
        <f t="shared" si="94"/>
        <v/>
      </c>
      <c r="I617" t="str">
        <f t="shared" si="95"/>
        <v/>
      </c>
      <c r="J617" t="str">
        <f t="shared" si="96"/>
        <v/>
      </c>
      <c r="K617" t="str">
        <f t="shared" si="97"/>
        <v/>
      </c>
      <c r="L617" t="str">
        <f t="shared" si="98"/>
        <v/>
      </c>
      <c r="M617" t="str">
        <f t="shared" si="99"/>
        <v/>
      </c>
    </row>
    <row r="618" spans="1:13">
      <c r="A618" t="s">
        <v>2113</v>
      </c>
      <c r="B618">
        <v>10.1111</v>
      </c>
      <c r="C618" s="44">
        <v>41548</v>
      </c>
      <c r="D618" t="str">
        <f t="shared" si="90"/>
        <v/>
      </c>
      <c r="E618" t="str">
        <f t="shared" si="91"/>
        <v/>
      </c>
      <c r="F618" t="str">
        <f t="shared" si="92"/>
        <v/>
      </c>
      <c r="G618" t="str">
        <f t="shared" si="93"/>
        <v/>
      </c>
      <c r="H618" t="str">
        <f t="shared" si="94"/>
        <v/>
      </c>
      <c r="I618" t="str">
        <f t="shared" si="95"/>
        <v/>
      </c>
      <c r="J618" t="str">
        <f t="shared" si="96"/>
        <v/>
      </c>
      <c r="K618" t="str">
        <f t="shared" si="97"/>
        <v/>
      </c>
      <c r="L618" t="str">
        <f t="shared" si="98"/>
        <v/>
      </c>
      <c r="M618" t="str">
        <f t="shared" si="99"/>
        <v/>
      </c>
    </row>
    <row r="619" spans="1:13">
      <c r="A619" t="s">
        <v>2114</v>
      </c>
      <c r="B619">
        <v>10.0573</v>
      </c>
      <c r="C619" s="44">
        <v>41451</v>
      </c>
      <c r="D619" t="str">
        <f t="shared" si="90"/>
        <v/>
      </c>
      <c r="E619" t="str">
        <f t="shared" si="91"/>
        <v/>
      </c>
      <c r="F619" t="str">
        <f t="shared" si="92"/>
        <v/>
      </c>
      <c r="G619" t="str">
        <f t="shared" si="93"/>
        <v/>
      </c>
      <c r="H619" t="str">
        <f t="shared" si="94"/>
        <v/>
      </c>
      <c r="I619" t="str">
        <f t="shared" si="95"/>
        <v/>
      </c>
      <c r="J619" t="str">
        <f t="shared" si="96"/>
        <v/>
      </c>
      <c r="K619" t="str">
        <f t="shared" si="97"/>
        <v/>
      </c>
      <c r="L619" t="str">
        <f t="shared" si="98"/>
        <v/>
      </c>
      <c r="M619" t="str">
        <f t="shared" si="99"/>
        <v/>
      </c>
    </row>
    <row r="620" spans="1:13">
      <c r="A620" t="s">
        <v>4470</v>
      </c>
      <c r="B620">
        <v>13.4377</v>
      </c>
      <c r="C620" s="44">
        <v>41548</v>
      </c>
      <c r="D620" t="str">
        <f t="shared" si="90"/>
        <v/>
      </c>
      <c r="E620" t="str">
        <f t="shared" si="91"/>
        <v/>
      </c>
      <c r="F620" t="str">
        <f t="shared" si="92"/>
        <v/>
      </c>
      <c r="G620" t="str">
        <f t="shared" si="93"/>
        <v/>
      </c>
      <c r="H620" t="str">
        <f t="shared" si="94"/>
        <v/>
      </c>
      <c r="I620" t="str">
        <f t="shared" si="95"/>
        <v/>
      </c>
      <c r="J620" t="str">
        <f t="shared" si="96"/>
        <v/>
      </c>
      <c r="K620" t="str">
        <f t="shared" si="97"/>
        <v/>
      </c>
      <c r="L620" t="str">
        <f t="shared" si="98"/>
        <v/>
      </c>
      <c r="M620" t="str">
        <f t="shared" si="99"/>
        <v/>
      </c>
    </row>
    <row r="621" spans="1:13">
      <c r="A621" t="s">
        <v>2115</v>
      </c>
      <c r="B621">
        <v>10.156599999999999</v>
      </c>
      <c r="C621" s="44">
        <v>40611</v>
      </c>
      <c r="D621" t="str">
        <f t="shared" si="90"/>
        <v/>
      </c>
      <c r="E621" t="str">
        <f t="shared" si="91"/>
        <v/>
      </c>
      <c r="F621" t="str">
        <f t="shared" si="92"/>
        <v/>
      </c>
      <c r="G621" t="str">
        <f t="shared" si="93"/>
        <v/>
      </c>
      <c r="H621" t="str">
        <f t="shared" si="94"/>
        <v/>
      </c>
      <c r="I621" t="str">
        <f t="shared" si="95"/>
        <v/>
      </c>
      <c r="J621" t="str">
        <f t="shared" si="96"/>
        <v/>
      </c>
      <c r="K621" t="str">
        <f t="shared" si="97"/>
        <v/>
      </c>
      <c r="L621" t="str">
        <f t="shared" si="98"/>
        <v/>
      </c>
      <c r="M621" t="str">
        <f t="shared" si="99"/>
        <v/>
      </c>
    </row>
    <row r="622" spans="1:13">
      <c r="A622" t="s">
        <v>2116</v>
      </c>
      <c r="B622">
        <v>10.117100000000001</v>
      </c>
      <c r="C622" s="44">
        <v>40239</v>
      </c>
      <c r="D622" t="str">
        <f t="shared" si="90"/>
        <v/>
      </c>
      <c r="E622" t="str">
        <f t="shared" si="91"/>
        <v/>
      </c>
      <c r="F622" t="str">
        <f t="shared" si="92"/>
        <v/>
      </c>
      <c r="G622" t="str">
        <f t="shared" si="93"/>
        <v/>
      </c>
      <c r="H622" t="str">
        <f t="shared" si="94"/>
        <v/>
      </c>
      <c r="I622" t="str">
        <f t="shared" si="95"/>
        <v/>
      </c>
      <c r="J622" t="str">
        <f t="shared" si="96"/>
        <v/>
      </c>
      <c r="K622" t="str">
        <f t="shared" si="97"/>
        <v/>
      </c>
      <c r="L622" t="str">
        <f t="shared" si="98"/>
        <v/>
      </c>
      <c r="M622" t="str">
        <f t="shared" si="99"/>
        <v/>
      </c>
    </row>
    <row r="623" spans="1:13">
      <c r="A623" t="s">
        <v>2117</v>
      </c>
      <c r="B623">
        <v>10.061500000000001</v>
      </c>
      <c r="C623" s="44">
        <v>40954</v>
      </c>
      <c r="D623" t="str">
        <f t="shared" si="90"/>
        <v/>
      </c>
      <c r="E623" t="str">
        <f t="shared" si="91"/>
        <v/>
      </c>
      <c r="F623" t="str">
        <f t="shared" si="92"/>
        <v/>
      </c>
      <c r="G623" t="str">
        <f t="shared" si="93"/>
        <v/>
      </c>
      <c r="H623" t="str">
        <f t="shared" si="94"/>
        <v/>
      </c>
      <c r="I623" t="str">
        <f t="shared" si="95"/>
        <v/>
      </c>
      <c r="J623" t="str">
        <f t="shared" si="96"/>
        <v/>
      </c>
      <c r="K623" t="str">
        <f t="shared" si="97"/>
        <v/>
      </c>
      <c r="L623" t="str">
        <f t="shared" si="98"/>
        <v/>
      </c>
      <c r="M623" t="str">
        <f t="shared" si="99"/>
        <v/>
      </c>
    </row>
    <row r="624" spans="1:13">
      <c r="A624" t="s">
        <v>4471</v>
      </c>
      <c r="B624">
        <v>13.1531</v>
      </c>
      <c r="C624" s="44">
        <v>41548</v>
      </c>
      <c r="D624" t="str">
        <f t="shared" si="90"/>
        <v/>
      </c>
      <c r="E624" t="str">
        <f t="shared" si="91"/>
        <v/>
      </c>
      <c r="F624" t="str">
        <f t="shared" si="92"/>
        <v/>
      </c>
      <c r="G624" t="str">
        <f t="shared" si="93"/>
        <v/>
      </c>
      <c r="H624" t="str">
        <f t="shared" si="94"/>
        <v/>
      </c>
      <c r="I624" t="str">
        <f t="shared" si="95"/>
        <v/>
      </c>
      <c r="J624" t="str">
        <f t="shared" si="96"/>
        <v/>
      </c>
      <c r="K624" t="str">
        <f t="shared" si="97"/>
        <v/>
      </c>
      <c r="L624" t="str">
        <f t="shared" si="98"/>
        <v/>
      </c>
      <c r="M624" t="str">
        <f t="shared" si="99"/>
        <v/>
      </c>
    </row>
    <row r="625" spans="1:13">
      <c r="A625" t="s">
        <v>2118</v>
      </c>
      <c r="B625">
        <v>10.121499999999999</v>
      </c>
      <c r="C625" s="44">
        <v>41548</v>
      </c>
      <c r="D625" t="str">
        <f t="shared" si="90"/>
        <v/>
      </c>
      <c r="E625" t="str">
        <f t="shared" si="91"/>
        <v/>
      </c>
      <c r="F625" t="str">
        <f t="shared" si="92"/>
        <v/>
      </c>
      <c r="G625" t="str">
        <f t="shared" si="93"/>
        <v/>
      </c>
      <c r="H625" t="str">
        <f t="shared" si="94"/>
        <v/>
      </c>
      <c r="I625" t="str">
        <f t="shared" si="95"/>
        <v/>
      </c>
      <c r="J625" t="str">
        <f t="shared" si="96"/>
        <v/>
      </c>
      <c r="K625" t="str">
        <f t="shared" si="97"/>
        <v/>
      </c>
      <c r="L625" t="str">
        <f t="shared" si="98"/>
        <v/>
      </c>
      <c r="M625" t="str">
        <f t="shared" si="99"/>
        <v/>
      </c>
    </row>
    <row r="626" spans="1:13">
      <c r="A626" t="s">
        <v>2119</v>
      </c>
      <c r="B626">
        <v>10.0868</v>
      </c>
      <c r="C626" s="44">
        <v>41548</v>
      </c>
      <c r="D626" t="str">
        <f t="shared" si="90"/>
        <v/>
      </c>
      <c r="E626" t="str">
        <f t="shared" si="91"/>
        <v/>
      </c>
      <c r="F626" t="str">
        <f t="shared" si="92"/>
        <v/>
      </c>
      <c r="G626" t="str">
        <f t="shared" si="93"/>
        <v/>
      </c>
      <c r="H626" t="str">
        <f t="shared" si="94"/>
        <v/>
      </c>
      <c r="I626" t="str">
        <f t="shared" si="95"/>
        <v/>
      </c>
      <c r="J626" t="str">
        <f t="shared" si="96"/>
        <v/>
      </c>
      <c r="K626" t="str">
        <f t="shared" si="97"/>
        <v/>
      </c>
      <c r="L626" t="str">
        <f t="shared" si="98"/>
        <v/>
      </c>
      <c r="M626" t="str">
        <f t="shared" si="99"/>
        <v/>
      </c>
    </row>
    <row r="627" spans="1:13">
      <c r="A627" t="s">
        <v>2120</v>
      </c>
      <c r="B627">
        <v>12.58</v>
      </c>
      <c r="C627" s="44">
        <v>41548</v>
      </c>
      <c r="D627" t="str">
        <f t="shared" si="90"/>
        <v/>
      </c>
      <c r="E627" t="str">
        <f t="shared" si="91"/>
        <v/>
      </c>
      <c r="F627" t="str">
        <f t="shared" si="92"/>
        <v/>
      </c>
      <c r="G627" t="str">
        <f t="shared" si="93"/>
        <v/>
      </c>
      <c r="H627" t="str">
        <f t="shared" si="94"/>
        <v/>
      </c>
      <c r="I627" t="str">
        <f t="shared" si="95"/>
        <v/>
      </c>
      <c r="J627" t="str">
        <f t="shared" si="96"/>
        <v/>
      </c>
      <c r="K627" t="str">
        <f t="shared" si="97"/>
        <v/>
      </c>
      <c r="L627" t="str">
        <f t="shared" si="98"/>
        <v/>
      </c>
      <c r="M627" t="str">
        <f t="shared" si="99"/>
        <v/>
      </c>
    </row>
    <row r="628" spans="1:13">
      <c r="A628" t="s">
        <v>2121</v>
      </c>
      <c r="B628">
        <v>12.66</v>
      </c>
      <c r="C628" s="44">
        <v>41548</v>
      </c>
      <c r="D628" t="str">
        <f t="shared" si="90"/>
        <v/>
      </c>
      <c r="E628" t="str">
        <f t="shared" si="91"/>
        <v/>
      </c>
      <c r="F628" t="str">
        <f t="shared" si="92"/>
        <v/>
      </c>
      <c r="G628" t="str">
        <f t="shared" si="93"/>
        <v/>
      </c>
      <c r="H628" t="str">
        <f t="shared" si="94"/>
        <v/>
      </c>
      <c r="I628" t="str">
        <f t="shared" si="95"/>
        <v/>
      </c>
      <c r="J628" t="str">
        <f t="shared" si="96"/>
        <v/>
      </c>
      <c r="K628" t="str">
        <f t="shared" si="97"/>
        <v/>
      </c>
      <c r="L628" t="str">
        <f t="shared" si="98"/>
        <v/>
      </c>
      <c r="M628" t="str">
        <f t="shared" si="99"/>
        <v/>
      </c>
    </row>
    <row r="629" spans="1:13">
      <c r="A629" t="s">
        <v>4472</v>
      </c>
      <c r="B629">
        <v>23.25</v>
      </c>
      <c r="C629" s="44">
        <v>41548</v>
      </c>
      <c r="D629" t="str">
        <f t="shared" si="90"/>
        <v/>
      </c>
      <c r="E629" t="str">
        <f t="shared" si="91"/>
        <v/>
      </c>
      <c r="F629" t="str">
        <f t="shared" si="92"/>
        <v/>
      </c>
      <c r="G629" t="str">
        <f t="shared" si="93"/>
        <v/>
      </c>
      <c r="H629" t="str">
        <f t="shared" si="94"/>
        <v/>
      </c>
      <c r="I629" t="str">
        <f t="shared" si="95"/>
        <v/>
      </c>
      <c r="J629" t="str">
        <f t="shared" si="96"/>
        <v/>
      </c>
      <c r="K629" t="str">
        <f t="shared" si="97"/>
        <v/>
      </c>
      <c r="L629" t="str">
        <f t="shared" si="98"/>
        <v/>
      </c>
      <c r="M629" t="str">
        <f t="shared" si="99"/>
        <v/>
      </c>
    </row>
    <row r="630" spans="1:13">
      <c r="A630" t="s">
        <v>4473</v>
      </c>
      <c r="B630">
        <v>22.93</v>
      </c>
      <c r="C630" s="44">
        <v>41548</v>
      </c>
      <c r="D630" t="str">
        <f t="shared" si="90"/>
        <v/>
      </c>
      <c r="E630" t="str">
        <f t="shared" si="91"/>
        <v/>
      </c>
      <c r="F630" t="str">
        <f t="shared" si="92"/>
        <v/>
      </c>
      <c r="G630" t="str">
        <f t="shared" si="93"/>
        <v/>
      </c>
      <c r="H630" t="str">
        <f t="shared" si="94"/>
        <v/>
      </c>
      <c r="I630" t="str">
        <f t="shared" si="95"/>
        <v/>
      </c>
      <c r="J630" t="str">
        <f t="shared" si="96"/>
        <v/>
      </c>
      <c r="K630" t="str">
        <f t="shared" si="97"/>
        <v/>
      </c>
      <c r="L630" t="str">
        <f t="shared" si="98"/>
        <v/>
      </c>
      <c r="M630" t="str">
        <f t="shared" si="99"/>
        <v/>
      </c>
    </row>
    <row r="631" spans="1:13">
      <c r="A631" t="s">
        <v>2122</v>
      </c>
      <c r="B631">
        <v>12.5</v>
      </c>
      <c r="C631" s="44">
        <v>41548</v>
      </c>
      <c r="D631" t="str">
        <f t="shared" si="90"/>
        <v/>
      </c>
      <c r="E631" t="str">
        <f t="shared" si="91"/>
        <v/>
      </c>
      <c r="F631" t="str">
        <f t="shared" si="92"/>
        <v/>
      </c>
      <c r="G631" t="str">
        <f t="shared" si="93"/>
        <v/>
      </c>
      <c r="H631" t="str">
        <f t="shared" si="94"/>
        <v/>
      </c>
      <c r="I631" t="str">
        <f t="shared" si="95"/>
        <v/>
      </c>
      <c r="J631" t="str">
        <f t="shared" si="96"/>
        <v/>
      </c>
      <c r="K631" t="str">
        <f t="shared" si="97"/>
        <v/>
      </c>
      <c r="L631" t="str">
        <f t="shared" si="98"/>
        <v/>
      </c>
      <c r="M631" t="str">
        <f t="shared" si="99"/>
        <v/>
      </c>
    </row>
    <row r="632" spans="1:13">
      <c r="A632" t="s">
        <v>4474</v>
      </c>
      <c r="B632">
        <v>1441.1404</v>
      </c>
      <c r="C632" s="44">
        <v>41548</v>
      </c>
      <c r="D632" t="str">
        <f t="shared" si="90"/>
        <v/>
      </c>
      <c r="E632" t="str">
        <f t="shared" si="91"/>
        <v/>
      </c>
      <c r="F632" t="str">
        <f t="shared" si="92"/>
        <v/>
      </c>
      <c r="G632" t="str">
        <f t="shared" si="93"/>
        <v/>
      </c>
      <c r="H632" t="str">
        <f t="shared" si="94"/>
        <v/>
      </c>
      <c r="I632" t="str">
        <f t="shared" si="95"/>
        <v/>
      </c>
      <c r="J632" t="str">
        <f t="shared" si="96"/>
        <v/>
      </c>
      <c r="K632" t="str">
        <f t="shared" si="97"/>
        <v/>
      </c>
      <c r="L632" t="str">
        <f t="shared" si="98"/>
        <v/>
      </c>
      <c r="M632" t="str">
        <f t="shared" si="99"/>
        <v/>
      </c>
    </row>
    <row r="633" spans="1:13">
      <c r="A633" t="s">
        <v>2123</v>
      </c>
      <c r="B633">
        <v>1002.5967000000001</v>
      </c>
      <c r="C633" s="44">
        <v>41548</v>
      </c>
      <c r="D633" t="str">
        <f t="shared" si="90"/>
        <v/>
      </c>
      <c r="E633" t="str">
        <f t="shared" si="91"/>
        <v/>
      </c>
      <c r="F633" t="str">
        <f t="shared" si="92"/>
        <v/>
      </c>
      <c r="G633" t="str">
        <f t="shared" si="93"/>
        <v/>
      </c>
      <c r="H633" t="str">
        <f t="shared" si="94"/>
        <v/>
      </c>
      <c r="I633" t="str">
        <f t="shared" si="95"/>
        <v/>
      </c>
      <c r="J633" t="str">
        <f t="shared" si="96"/>
        <v/>
      </c>
      <c r="K633" t="str">
        <f t="shared" si="97"/>
        <v/>
      </c>
      <c r="L633" t="str">
        <f t="shared" si="98"/>
        <v/>
      </c>
      <c r="M633" t="str">
        <f t="shared" si="99"/>
        <v/>
      </c>
    </row>
    <row r="634" spans="1:13">
      <c r="A634" t="s">
        <v>2124</v>
      </c>
      <c r="B634">
        <v>1000.6159</v>
      </c>
      <c r="C634" s="44">
        <v>41548</v>
      </c>
      <c r="D634" t="str">
        <f t="shared" si="90"/>
        <v/>
      </c>
      <c r="E634" t="str">
        <f t="shared" si="91"/>
        <v/>
      </c>
      <c r="F634" t="str">
        <f t="shared" si="92"/>
        <v/>
      </c>
      <c r="G634" t="str">
        <f t="shared" si="93"/>
        <v/>
      </c>
      <c r="H634" t="str">
        <f t="shared" si="94"/>
        <v/>
      </c>
      <c r="I634" t="str">
        <f t="shared" si="95"/>
        <v/>
      </c>
      <c r="J634" t="str">
        <f t="shared" si="96"/>
        <v/>
      </c>
      <c r="K634" t="str">
        <f t="shared" si="97"/>
        <v/>
      </c>
      <c r="L634" t="str">
        <f t="shared" si="98"/>
        <v/>
      </c>
      <c r="M634" t="str">
        <f t="shared" si="99"/>
        <v/>
      </c>
    </row>
    <row r="635" spans="1:13">
      <c r="A635" t="s">
        <v>4475</v>
      </c>
      <c r="B635">
        <v>1397.5496000000001</v>
      </c>
      <c r="C635" s="44">
        <v>41354</v>
      </c>
      <c r="D635" t="str">
        <f t="shared" si="90"/>
        <v/>
      </c>
      <c r="E635" t="str">
        <f t="shared" si="91"/>
        <v/>
      </c>
      <c r="F635" t="str">
        <f t="shared" si="92"/>
        <v/>
      </c>
      <c r="G635" t="str">
        <f t="shared" si="93"/>
        <v/>
      </c>
      <c r="H635" t="str">
        <f t="shared" si="94"/>
        <v/>
      </c>
      <c r="I635" t="str">
        <f t="shared" si="95"/>
        <v/>
      </c>
      <c r="J635" t="str">
        <f t="shared" si="96"/>
        <v/>
      </c>
      <c r="K635" t="str">
        <f t="shared" si="97"/>
        <v/>
      </c>
      <c r="L635" t="str">
        <f t="shared" si="98"/>
        <v/>
      </c>
      <c r="M635" t="str">
        <f t="shared" si="99"/>
        <v/>
      </c>
    </row>
    <row r="636" spans="1:13">
      <c r="A636" t="s">
        <v>2125</v>
      </c>
      <c r="B636">
        <v>1002.093</v>
      </c>
      <c r="C636" s="44">
        <v>39947</v>
      </c>
      <c r="D636" t="str">
        <f t="shared" si="90"/>
        <v/>
      </c>
      <c r="E636" t="str">
        <f t="shared" si="91"/>
        <v/>
      </c>
      <c r="F636" t="str">
        <f t="shared" si="92"/>
        <v/>
      </c>
      <c r="G636" t="str">
        <f t="shared" si="93"/>
        <v/>
      </c>
      <c r="H636" t="str">
        <f t="shared" si="94"/>
        <v/>
      </c>
      <c r="I636" t="str">
        <f t="shared" si="95"/>
        <v/>
      </c>
      <c r="J636" t="str">
        <f t="shared" si="96"/>
        <v/>
      </c>
      <c r="K636" t="str">
        <f t="shared" si="97"/>
        <v/>
      </c>
      <c r="L636" t="str">
        <f t="shared" si="98"/>
        <v/>
      </c>
      <c r="M636" t="str">
        <f t="shared" si="99"/>
        <v/>
      </c>
    </row>
    <row r="637" spans="1:13">
      <c r="A637" t="s">
        <v>2126</v>
      </c>
      <c r="B637">
        <v>1001.626</v>
      </c>
      <c r="C637" s="44">
        <v>41200</v>
      </c>
      <c r="D637" t="str">
        <f t="shared" si="90"/>
        <v/>
      </c>
      <c r="E637" t="str">
        <f t="shared" si="91"/>
        <v/>
      </c>
      <c r="F637" t="str">
        <f t="shared" si="92"/>
        <v/>
      </c>
      <c r="G637" t="str">
        <f t="shared" si="93"/>
        <v/>
      </c>
      <c r="H637" t="str">
        <f t="shared" si="94"/>
        <v/>
      </c>
      <c r="I637" t="str">
        <f t="shared" si="95"/>
        <v/>
      </c>
      <c r="J637" t="str">
        <f t="shared" si="96"/>
        <v/>
      </c>
      <c r="K637" t="str">
        <f t="shared" si="97"/>
        <v/>
      </c>
      <c r="L637" t="str">
        <f t="shared" si="98"/>
        <v/>
      </c>
      <c r="M637" t="str">
        <f t="shared" si="99"/>
        <v/>
      </c>
    </row>
    <row r="638" spans="1:13">
      <c r="A638" t="s">
        <v>4476</v>
      </c>
      <c r="B638">
        <v>1438.5428999999999</v>
      </c>
      <c r="C638" s="44">
        <v>41548</v>
      </c>
      <c r="D638" t="str">
        <f t="shared" si="90"/>
        <v/>
      </c>
      <c r="E638" t="str">
        <f t="shared" si="91"/>
        <v/>
      </c>
      <c r="F638" t="str">
        <f t="shared" si="92"/>
        <v/>
      </c>
      <c r="G638" t="str">
        <f t="shared" si="93"/>
        <v/>
      </c>
      <c r="H638" t="str">
        <f t="shared" si="94"/>
        <v/>
      </c>
      <c r="I638" t="str">
        <f t="shared" si="95"/>
        <v/>
      </c>
      <c r="J638" t="str">
        <f t="shared" si="96"/>
        <v/>
      </c>
      <c r="K638" t="str">
        <f t="shared" si="97"/>
        <v/>
      </c>
      <c r="L638" t="str">
        <f t="shared" si="98"/>
        <v/>
      </c>
      <c r="M638" t="str">
        <f t="shared" si="99"/>
        <v/>
      </c>
    </row>
    <row r="639" spans="1:13">
      <c r="A639" t="s">
        <v>2127</v>
      </c>
      <c r="B639">
        <v>1002.1165999999999</v>
      </c>
      <c r="C639" s="44">
        <v>41548</v>
      </c>
      <c r="D639" t="str">
        <f t="shared" si="90"/>
        <v/>
      </c>
      <c r="E639" t="str">
        <f t="shared" si="91"/>
        <v/>
      </c>
      <c r="F639" t="str">
        <f t="shared" si="92"/>
        <v/>
      </c>
      <c r="G639" t="str">
        <f t="shared" si="93"/>
        <v/>
      </c>
      <c r="H639" t="str">
        <f t="shared" si="94"/>
        <v/>
      </c>
      <c r="I639" t="str">
        <f t="shared" si="95"/>
        <v/>
      </c>
      <c r="J639" t="str">
        <f t="shared" si="96"/>
        <v/>
      </c>
      <c r="K639" t="str">
        <f t="shared" si="97"/>
        <v/>
      </c>
      <c r="L639" t="str">
        <f t="shared" si="98"/>
        <v/>
      </c>
      <c r="M639" t="str">
        <f t="shared" si="99"/>
        <v/>
      </c>
    </row>
    <row r="640" spans="1:13">
      <c r="A640" t="s">
        <v>2128</v>
      </c>
      <c r="B640">
        <v>1000.6159</v>
      </c>
      <c r="C640" s="44">
        <v>41548</v>
      </c>
      <c r="D640" t="str">
        <f t="shared" si="90"/>
        <v/>
      </c>
      <c r="E640" t="str">
        <f t="shared" si="91"/>
        <v/>
      </c>
      <c r="F640" t="str">
        <f t="shared" si="92"/>
        <v/>
      </c>
      <c r="G640" t="str">
        <f t="shared" si="93"/>
        <v/>
      </c>
      <c r="H640" t="str">
        <f t="shared" si="94"/>
        <v/>
      </c>
      <c r="I640" t="str">
        <f t="shared" si="95"/>
        <v/>
      </c>
      <c r="J640" t="str">
        <f t="shared" si="96"/>
        <v/>
      </c>
      <c r="K640" t="str">
        <f t="shared" si="97"/>
        <v/>
      </c>
      <c r="L640" t="str">
        <f t="shared" si="98"/>
        <v/>
      </c>
      <c r="M640" t="str">
        <f t="shared" si="99"/>
        <v/>
      </c>
    </row>
    <row r="641" spans="1:13">
      <c r="A641" t="s">
        <v>2129</v>
      </c>
      <c r="B641">
        <v>1000.7107</v>
      </c>
      <c r="C641" s="44">
        <v>41548</v>
      </c>
      <c r="D641" t="str">
        <f t="shared" si="90"/>
        <v/>
      </c>
      <c r="E641" t="str">
        <f t="shared" si="91"/>
        <v/>
      </c>
      <c r="F641" t="str">
        <f t="shared" si="92"/>
        <v/>
      </c>
      <c r="G641" t="str">
        <f t="shared" si="93"/>
        <v/>
      </c>
      <c r="H641" t="str">
        <f t="shared" si="94"/>
        <v/>
      </c>
      <c r="I641" t="str">
        <f t="shared" si="95"/>
        <v/>
      </c>
      <c r="J641" t="str">
        <f t="shared" si="96"/>
        <v/>
      </c>
      <c r="K641" t="str">
        <f t="shared" si="97"/>
        <v/>
      </c>
      <c r="L641" t="str">
        <f t="shared" si="98"/>
        <v/>
      </c>
      <c r="M641" t="str">
        <f t="shared" si="99"/>
        <v/>
      </c>
    </row>
    <row r="642" spans="1:13">
      <c r="A642" t="s">
        <v>2666</v>
      </c>
      <c r="B642">
        <v>17.2424</v>
      </c>
      <c r="C642" s="44">
        <v>41548</v>
      </c>
      <c r="D642" t="str">
        <f t="shared" si="90"/>
        <v/>
      </c>
      <c r="E642" t="str">
        <f t="shared" si="91"/>
        <v/>
      </c>
      <c r="F642" t="str">
        <f t="shared" si="92"/>
        <v/>
      </c>
      <c r="G642" t="str">
        <f t="shared" si="93"/>
        <v/>
      </c>
      <c r="H642" t="str">
        <f t="shared" si="94"/>
        <v/>
      </c>
      <c r="I642" t="str">
        <f t="shared" si="95"/>
        <v/>
      </c>
      <c r="J642" t="str">
        <f t="shared" si="96"/>
        <v/>
      </c>
      <c r="K642" t="str">
        <f t="shared" si="97"/>
        <v/>
      </c>
      <c r="L642" t="str">
        <f t="shared" si="98"/>
        <v/>
      </c>
      <c r="M642" t="str">
        <f t="shared" si="99"/>
        <v/>
      </c>
    </row>
    <row r="643" spans="1:13">
      <c r="A643" t="s">
        <v>3206</v>
      </c>
      <c r="B643">
        <v>18.414000000000001</v>
      </c>
      <c r="C643" s="44">
        <v>41548</v>
      </c>
      <c r="D643" t="str">
        <f t="shared" ref="D643:D706" si="100">IF(A643=mfund1,B643,"")</f>
        <v/>
      </c>
      <c r="E643" t="str">
        <f t="shared" ref="E643:E706" si="101">IF(A643=mfund2,B643,"")</f>
        <v/>
      </c>
      <c r="F643" t="str">
        <f t="shared" ref="F643:F706" si="102">IF(A643=mfund3,B643,"")</f>
        <v/>
      </c>
      <c r="G643" t="str">
        <f t="shared" ref="G643:G706" si="103">IF(A643=mfund4,B643,"")</f>
        <v/>
      </c>
      <c r="H643" t="str">
        <f t="shared" ref="H643:H706" si="104">IF(A643=mfudn5,B643,"")</f>
        <v/>
      </c>
      <c r="I643" t="str">
        <f t="shared" ref="I643:I706" si="105">IF(A643=mfund6,B643,"")</f>
        <v/>
      </c>
      <c r="J643" t="str">
        <f t="shared" ref="J643:J706" si="106">IF(A643=mfund7,B643,"")</f>
        <v/>
      </c>
      <c r="K643" t="str">
        <f t="shared" ref="K643:K706" si="107">IF(A643=mfund8,B643,"")</f>
        <v/>
      </c>
      <c r="L643" t="str">
        <f t="shared" ref="L643:L706" si="108">IF(A643=mfund9,B643,"")</f>
        <v/>
      </c>
      <c r="M643" t="str">
        <f t="shared" ref="M643:M706" si="109">IF(A643=mfund10,B643,"")</f>
        <v/>
      </c>
    </row>
    <row r="644" spans="1:13">
      <c r="A644" t="s">
        <v>2669</v>
      </c>
      <c r="B644">
        <v>13.0153</v>
      </c>
      <c r="C644" s="44">
        <v>41474</v>
      </c>
      <c r="D644" t="str">
        <f t="shared" si="100"/>
        <v/>
      </c>
      <c r="E644" t="str">
        <f t="shared" si="101"/>
        <v/>
      </c>
      <c r="F644" t="str">
        <f t="shared" si="102"/>
        <v/>
      </c>
      <c r="G644" t="str">
        <f t="shared" si="103"/>
        <v/>
      </c>
      <c r="H644" t="str">
        <f t="shared" si="104"/>
        <v/>
      </c>
      <c r="I644" t="str">
        <f t="shared" si="105"/>
        <v/>
      </c>
      <c r="J644" t="str">
        <f t="shared" si="106"/>
        <v/>
      </c>
      <c r="K644" t="str">
        <f t="shared" si="107"/>
        <v/>
      </c>
      <c r="L644" t="str">
        <f t="shared" si="108"/>
        <v/>
      </c>
      <c r="M644" t="str">
        <f t="shared" si="109"/>
        <v/>
      </c>
    </row>
    <row r="645" spans="1:13">
      <c r="A645" t="s">
        <v>3209</v>
      </c>
      <c r="B645">
        <v>13.8439</v>
      </c>
      <c r="C645" s="44">
        <v>41474</v>
      </c>
      <c r="D645" t="str">
        <f t="shared" si="100"/>
        <v/>
      </c>
      <c r="E645" t="str">
        <f t="shared" si="101"/>
        <v/>
      </c>
      <c r="F645" t="str">
        <f t="shared" si="102"/>
        <v/>
      </c>
      <c r="G645" t="str">
        <f t="shared" si="103"/>
        <v/>
      </c>
      <c r="H645" t="str">
        <f t="shared" si="104"/>
        <v/>
      </c>
      <c r="I645" t="str">
        <f t="shared" si="105"/>
        <v/>
      </c>
      <c r="J645" t="str">
        <f t="shared" si="106"/>
        <v/>
      </c>
      <c r="K645" t="str">
        <f t="shared" si="107"/>
        <v/>
      </c>
      <c r="L645" t="str">
        <f t="shared" si="108"/>
        <v/>
      </c>
      <c r="M645" t="str">
        <f t="shared" si="109"/>
        <v/>
      </c>
    </row>
    <row r="646" spans="1:13">
      <c r="A646" t="s">
        <v>2672</v>
      </c>
      <c r="B646">
        <v>7.3735999999999997</v>
      </c>
      <c r="C646" s="44">
        <v>41474</v>
      </c>
      <c r="D646" t="str">
        <f t="shared" si="100"/>
        <v/>
      </c>
      <c r="E646" t="str">
        <f t="shared" si="101"/>
        <v/>
      </c>
      <c r="F646" t="str">
        <f t="shared" si="102"/>
        <v/>
      </c>
      <c r="G646" t="str">
        <f t="shared" si="103"/>
        <v/>
      </c>
      <c r="H646" t="str">
        <f t="shared" si="104"/>
        <v/>
      </c>
      <c r="I646" t="str">
        <f t="shared" si="105"/>
        <v/>
      </c>
      <c r="J646" t="str">
        <f t="shared" si="106"/>
        <v/>
      </c>
      <c r="K646" t="str">
        <f t="shared" si="107"/>
        <v/>
      </c>
      <c r="L646" t="str">
        <f t="shared" si="108"/>
        <v/>
      </c>
      <c r="M646" t="str">
        <f t="shared" si="109"/>
        <v/>
      </c>
    </row>
    <row r="647" spans="1:13">
      <c r="A647" t="s">
        <v>3212</v>
      </c>
      <c r="B647">
        <v>7.3738999999999999</v>
      </c>
      <c r="C647" s="44">
        <v>41474</v>
      </c>
      <c r="D647" t="str">
        <f t="shared" si="100"/>
        <v/>
      </c>
      <c r="E647" t="str">
        <f t="shared" si="101"/>
        <v/>
      </c>
      <c r="F647" t="str">
        <f t="shared" si="102"/>
        <v/>
      </c>
      <c r="G647" t="str">
        <f t="shared" si="103"/>
        <v/>
      </c>
      <c r="H647" t="str">
        <f t="shared" si="104"/>
        <v/>
      </c>
      <c r="I647" t="str">
        <f t="shared" si="105"/>
        <v/>
      </c>
      <c r="J647" t="str">
        <f t="shared" si="106"/>
        <v/>
      </c>
      <c r="K647" t="str">
        <f t="shared" si="107"/>
        <v/>
      </c>
      <c r="L647" t="str">
        <f t="shared" si="108"/>
        <v/>
      </c>
      <c r="M647" t="str">
        <f t="shared" si="109"/>
        <v/>
      </c>
    </row>
    <row r="648" spans="1:13">
      <c r="A648" t="s">
        <v>4357</v>
      </c>
      <c r="B648">
        <v>34.0261</v>
      </c>
      <c r="C648" s="44">
        <v>41548</v>
      </c>
      <c r="D648" t="str">
        <f t="shared" si="100"/>
        <v/>
      </c>
      <c r="E648" t="str">
        <f t="shared" si="101"/>
        <v/>
      </c>
      <c r="F648" t="str">
        <f t="shared" si="102"/>
        <v/>
      </c>
      <c r="G648" t="str">
        <f t="shared" si="103"/>
        <v/>
      </c>
      <c r="H648" t="str">
        <f t="shared" si="104"/>
        <v/>
      </c>
      <c r="I648" t="str">
        <f t="shared" si="105"/>
        <v/>
      </c>
      <c r="J648" t="str">
        <f t="shared" si="106"/>
        <v/>
      </c>
      <c r="K648" t="str">
        <f t="shared" si="107"/>
        <v/>
      </c>
      <c r="L648" t="str">
        <f t="shared" si="108"/>
        <v/>
      </c>
      <c r="M648" t="str">
        <f t="shared" si="109"/>
        <v/>
      </c>
    </row>
    <row r="649" spans="1:13">
      <c r="A649" t="s">
        <v>3582</v>
      </c>
      <c r="B649">
        <v>10.9398</v>
      </c>
      <c r="C649" s="44">
        <v>41548</v>
      </c>
      <c r="D649" t="str">
        <f t="shared" si="100"/>
        <v/>
      </c>
      <c r="E649" t="str">
        <f t="shared" si="101"/>
        <v/>
      </c>
      <c r="F649" t="str">
        <f t="shared" si="102"/>
        <v/>
      </c>
      <c r="G649" t="str">
        <f t="shared" si="103"/>
        <v/>
      </c>
      <c r="H649" t="str">
        <f t="shared" si="104"/>
        <v/>
      </c>
      <c r="I649" t="str">
        <f t="shared" si="105"/>
        <v/>
      </c>
      <c r="J649" t="str">
        <f t="shared" si="106"/>
        <v/>
      </c>
      <c r="K649" t="str">
        <f t="shared" si="107"/>
        <v/>
      </c>
      <c r="L649" t="str">
        <f t="shared" si="108"/>
        <v/>
      </c>
      <c r="M649" t="str">
        <f t="shared" si="109"/>
        <v/>
      </c>
    </row>
    <row r="650" spans="1:13">
      <c r="A650" t="s">
        <v>3588</v>
      </c>
      <c r="B650">
        <v>10.0031</v>
      </c>
      <c r="C650" s="44">
        <v>41548</v>
      </c>
      <c r="D650" t="str">
        <f t="shared" si="100"/>
        <v/>
      </c>
      <c r="E650" t="str">
        <f t="shared" si="101"/>
        <v/>
      </c>
      <c r="F650" t="str">
        <f t="shared" si="102"/>
        <v/>
      </c>
      <c r="G650" t="str">
        <f t="shared" si="103"/>
        <v/>
      </c>
      <c r="H650" t="str">
        <f t="shared" si="104"/>
        <v/>
      </c>
      <c r="I650" t="str">
        <f t="shared" si="105"/>
        <v/>
      </c>
      <c r="J650" t="str">
        <f t="shared" si="106"/>
        <v/>
      </c>
      <c r="K650" t="str">
        <f t="shared" si="107"/>
        <v/>
      </c>
      <c r="L650" t="str">
        <f t="shared" si="108"/>
        <v/>
      </c>
      <c r="M650" t="str">
        <f t="shared" si="109"/>
        <v/>
      </c>
    </row>
    <row r="651" spans="1:13">
      <c r="A651" t="s">
        <v>4359</v>
      </c>
      <c r="B651">
        <v>22.920500000000001</v>
      </c>
      <c r="C651" s="44">
        <v>41548</v>
      </c>
      <c r="D651" t="str">
        <f t="shared" si="100"/>
        <v/>
      </c>
      <c r="E651" t="str">
        <f t="shared" si="101"/>
        <v/>
      </c>
      <c r="F651" t="str">
        <f t="shared" si="102"/>
        <v/>
      </c>
      <c r="G651" t="str">
        <f t="shared" si="103"/>
        <v/>
      </c>
      <c r="H651" t="str">
        <f t="shared" si="104"/>
        <v/>
      </c>
      <c r="I651" t="str">
        <f t="shared" si="105"/>
        <v/>
      </c>
      <c r="J651" t="str">
        <f t="shared" si="106"/>
        <v/>
      </c>
      <c r="K651" t="str">
        <f t="shared" si="107"/>
        <v/>
      </c>
      <c r="L651" t="str">
        <f t="shared" si="108"/>
        <v/>
      </c>
      <c r="M651" t="str">
        <f t="shared" si="109"/>
        <v/>
      </c>
    </row>
    <row r="652" spans="1:13">
      <c r="A652" t="s">
        <v>3057</v>
      </c>
      <c r="B652">
        <v>12.4656</v>
      </c>
      <c r="C652" s="44">
        <v>41548</v>
      </c>
      <c r="D652" t="str">
        <f t="shared" si="100"/>
        <v/>
      </c>
      <c r="E652" t="str">
        <f t="shared" si="101"/>
        <v/>
      </c>
      <c r="F652" t="str">
        <f t="shared" si="102"/>
        <v/>
      </c>
      <c r="G652" t="str">
        <f t="shared" si="103"/>
        <v/>
      </c>
      <c r="H652" t="str">
        <f t="shared" si="104"/>
        <v/>
      </c>
      <c r="I652" t="str">
        <f t="shared" si="105"/>
        <v/>
      </c>
      <c r="J652" t="str">
        <f t="shared" si="106"/>
        <v/>
      </c>
      <c r="K652" t="str">
        <f t="shared" si="107"/>
        <v/>
      </c>
      <c r="L652" t="str">
        <f t="shared" si="108"/>
        <v/>
      </c>
      <c r="M652" t="str">
        <f t="shared" si="109"/>
        <v/>
      </c>
    </row>
    <row r="653" spans="1:13">
      <c r="A653" t="s">
        <v>4049</v>
      </c>
      <c r="B653">
        <v>19.491599999999998</v>
      </c>
      <c r="C653" s="44">
        <v>41548</v>
      </c>
      <c r="D653" t="str">
        <f t="shared" si="100"/>
        <v/>
      </c>
      <c r="E653" t="str">
        <f t="shared" si="101"/>
        <v/>
      </c>
      <c r="F653" t="str">
        <f t="shared" si="102"/>
        <v/>
      </c>
      <c r="G653" t="str">
        <f t="shared" si="103"/>
        <v/>
      </c>
      <c r="H653" t="str">
        <f t="shared" si="104"/>
        <v/>
      </c>
      <c r="I653" t="str">
        <f t="shared" si="105"/>
        <v/>
      </c>
      <c r="J653" t="str">
        <f t="shared" si="106"/>
        <v/>
      </c>
      <c r="K653" t="str">
        <f t="shared" si="107"/>
        <v/>
      </c>
      <c r="L653" t="str">
        <f t="shared" si="108"/>
        <v/>
      </c>
      <c r="M653" t="str">
        <f t="shared" si="109"/>
        <v/>
      </c>
    </row>
    <row r="654" spans="1:13">
      <c r="A654" t="s">
        <v>3401</v>
      </c>
      <c r="B654">
        <v>67.41</v>
      </c>
      <c r="C654" s="44">
        <v>41548</v>
      </c>
      <c r="D654" t="str">
        <f t="shared" si="100"/>
        <v/>
      </c>
      <c r="E654" t="str">
        <f t="shared" si="101"/>
        <v/>
      </c>
      <c r="F654" t="str">
        <f t="shared" si="102"/>
        <v/>
      </c>
      <c r="G654" t="str">
        <f t="shared" si="103"/>
        <v/>
      </c>
      <c r="H654" t="str">
        <f t="shared" si="104"/>
        <v/>
      </c>
      <c r="I654" t="str">
        <f t="shared" si="105"/>
        <v/>
      </c>
      <c r="J654" t="str">
        <f t="shared" si="106"/>
        <v/>
      </c>
      <c r="K654" t="str">
        <f t="shared" si="107"/>
        <v/>
      </c>
      <c r="L654" t="str">
        <f t="shared" si="108"/>
        <v/>
      </c>
      <c r="M654" t="str">
        <f t="shared" si="109"/>
        <v/>
      </c>
    </row>
    <row r="655" spans="1:13">
      <c r="A655" t="s">
        <v>5568</v>
      </c>
      <c r="B655">
        <v>54.69</v>
      </c>
      <c r="C655" s="44">
        <v>41548</v>
      </c>
      <c r="D655" t="str">
        <f t="shared" si="100"/>
        <v/>
      </c>
      <c r="E655" t="str">
        <f t="shared" si="101"/>
        <v/>
      </c>
      <c r="F655" t="str">
        <f t="shared" si="102"/>
        <v/>
      </c>
      <c r="G655" t="str">
        <f t="shared" si="103"/>
        <v/>
      </c>
      <c r="H655" t="str">
        <f t="shared" si="104"/>
        <v/>
      </c>
      <c r="I655" t="str">
        <f t="shared" si="105"/>
        <v/>
      </c>
      <c r="J655" t="str">
        <f t="shared" si="106"/>
        <v/>
      </c>
      <c r="K655" t="str">
        <f t="shared" si="107"/>
        <v/>
      </c>
      <c r="L655" t="str">
        <f t="shared" si="108"/>
        <v/>
      </c>
      <c r="M655" t="str">
        <f t="shared" si="109"/>
        <v/>
      </c>
    </row>
    <row r="656" spans="1:13">
      <c r="A656" t="s">
        <v>3402</v>
      </c>
      <c r="B656">
        <v>67.349999999999994</v>
      </c>
      <c r="C656" s="44">
        <v>41548</v>
      </c>
      <c r="D656" t="str">
        <f t="shared" si="100"/>
        <v/>
      </c>
      <c r="E656" t="str">
        <f t="shared" si="101"/>
        <v/>
      </c>
      <c r="F656" t="str">
        <f t="shared" si="102"/>
        <v/>
      </c>
      <c r="G656" t="str">
        <f t="shared" si="103"/>
        <v/>
      </c>
      <c r="H656" t="str">
        <f t="shared" si="104"/>
        <v/>
      </c>
      <c r="I656" t="str">
        <f t="shared" si="105"/>
        <v/>
      </c>
      <c r="J656" t="str">
        <f t="shared" si="106"/>
        <v/>
      </c>
      <c r="K656" t="str">
        <f t="shared" si="107"/>
        <v/>
      </c>
      <c r="L656" t="str">
        <f t="shared" si="108"/>
        <v/>
      </c>
      <c r="M656" t="str">
        <f t="shared" si="109"/>
        <v/>
      </c>
    </row>
    <row r="657" spans="1:13">
      <c r="A657" t="s">
        <v>5569</v>
      </c>
      <c r="B657">
        <v>54.62</v>
      </c>
      <c r="C657" s="44">
        <v>41548</v>
      </c>
      <c r="D657" t="str">
        <f t="shared" si="100"/>
        <v/>
      </c>
      <c r="E657" t="str">
        <f t="shared" si="101"/>
        <v/>
      </c>
      <c r="F657" t="str">
        <f t="shared" si="102"/>
        <v/>
      </c>
      <c r="G657" t="str">
        <f t="shared" si="103"/>
        <v/>
      </c>
      <c r="H657" t="str">
        <f t="shared" si="104"/>
        <v/>
      </c>
      <c r="I657" t="str">
        <f t="shared" si="105"/>
        <v/>
      </c>
      <c r="J657" t="str">
        <f t="shared" si="106"/>
        <v/>
      </c>
      <c r="K657" t="str">
        <f t="shared" si="107"/>
        <v/>
      </c>
      <c r="L657" t="str">
        <f t="shared" si="108"/>
        <v/>
      </c>
      <c r="M657" t="str">
        <f t="shared" si="109"/>
        <v/>
      </c>
    </row>
    <row r="658" spans="1:13">
      <c r="A658" t="s">
        <v>3067</v>
      </c>
      <c r="B658">
        <v>12.2441</v>
      </c>
      <c r="C658" s="44">
        <v>41548</v>
      </c>
      <c r="D658" t="str">
        <f t="shared" si="100"/>
        <v/>
      </c>
      <c r="E658" t="str">
        <f t="shared" si="101"/>
        <v/>
      </c>
      <c r="F658" t="str">
        <f t="shared" si="102"/>
        <v/>
      </c>
      <c r="G658" t="str">
        <f t="shared" si="103"/>
        <v/>
      </c>
      <c r="H658" t="str">
        <f t="shared" si="104"/>
        <v/>
      </c>
      <c r="I658" t="str">
        <f t="shared" si="105"/>
        <v/>
      </c>
      <c r="J658" t="str">
        <f t="shared" si="106"/>
        <v/>
      </c>
      <c r="K658" t="str">
        <f t="shared" si="107"/>
        <v/>
      </c>
      <c r="L658" t="str">
        <f t="shared" si="108"/>
        <v/>
      </c>
      <c r="M658" t="str">
        <f t="shared" si="109"/>
        <v/>
      </c>
    </row>
    <row r="659" spans="1:13">
      <c r="A659" t="s">
        <v>3945</v>
      </c>
      <c r="B659">
        <v>13.324299999999999</v>
      </c>
      <c r="C659" s="44">
        <v>41548</v>
      </c>
      <c r="D659" t="str">
        <f t="shared" si="100"/>
        <v/>
      </c>
      <c r="E659" t="str">
        <f t="shared" si="101"/>
        <v/>
      </c>
      <c r="F659" t="str">
        <f t="shared" si="102"/>
        <v/>
      </c>
      <c r="G659" t="str">
        <f t="shared" si="103"/>
        <v/>
      </c>
      <c r="H659" t="str">
        <f t="shared" si="104"/>
        <v/>
      </c>
      <c r="I659" t="str">
        <f t="shared" si="105"/>
        <v/>
      </c>
      <c r="J659" t="str">
        <f t="shared" si="106"/>
        <v/>
      </c>
      <c r="K659" t="str">
        <f t="shared" si="107"/>
        <v/>
      </c>
      <c r="L659" t="str">
        <f t="shared" si="108"/>
        <v/>
      </c>
      <c r="M659" t="str">
        <f t="shared" si="109"/>
        <v/>
      </c>
    </row>
    <row r="660" spans="1:13">
      <c r="A660" t="s">
        <v>3068</v>
      </c>
      <c r="B660">
        <v>12.218500000000001</v>
      </c>
      <c r="C660" s="44">
        <v>41548</v>
      </c>
      <c r="D660" t="str">
        <f t="shared" si="100"/>
        <v/>
      </c>
      <c r="E660" t="str">
        <f t="shared" si="101"/>
        <v/>
      </c>
      <c r="F660" t="str">
        <f t="shared" si="102"/>
        <v/>
      </c>
      <c r="G660" t="str">
        <f t="shared" si="103"/>
        <v/>
      </c>
      <c r="H660" t="str">
        <f t="shared" si="104"/>
        <v/>
      </c>
      <c r="I660" t="str">
        <f t="shared" si="105"/>
        <v/>
      </c>
      <c r="J660" t="str">
        <f t="shared" si="106"/>
        <v/>
      </c>
      <c r="K660" t="str">
        <f t="shared" si="107"/>
        <v/>
      </c>
      <c r="L660" t="str">
        <f t="shared" si="108"/>
        <v/>
      </c>
      <c r="M660" t="str">
        <f t="shared" si="109"/>
        <v/>
      </c>
    </row>
    <row r="661" spans="1:13">
      <c r="A661" t="s">
        <v>3946</v>
      </c>
      <c r="B661">
        <v>13.2982</v>
      </c>
      <c r="C661" s="44">
        <v>41548</v>
      </c>
      <c r="D661" t="str">
        <f t="shared" si="100"/>
        <v/>
      </c>
      <c r="E661" t="str">
        <f t="shared" si="101"/>
        <v/>
      </c>
      <c r="F661" t="str">
        <f t="shared" si="102"/>
        <v/>
      </c>
      <c r="G661" t="str">
        <f t="shared" si="103"/>
        <v/>
      </c>
      <c r="H661" t="str">
        <f t="shared" si="104"/>
        <v/>
      </c>
      <c r="I661" t="str">
        <f t="shared" si="105"/>
        <v/>
      </c>
      <c r="J661" t="str">
        <f t="shared" si="106"/>
        <v/>
      </c>
      <c r="K661" t="str">
        <f t="shared" si="107"/>
        <v/>
      </c>
      <c r="L661" t="str">
        <f t="shared" si="108"/>
        <v/>
      </c>
      <c r="M661" t="str">
        <f t="shared" si="109"/>
        <v/>
      </c>
    </row>
    <row r="662" spans="1:13">
      <c r="A662" t="s">
        <v>4477</v>
      </c>
      <c r="B662">
        <v>23.05</v>
      </c>
      <c r="C662" s="44">
        <v>41548</v>
      </c>
      <c r="D662" t="str">
        <f t="shared" si="100"/>
        <v/>
      </c>
      <c r="E662" t="str">
        <f t="shared" si="101"/>
        <v/>
      </c>
      <c r="F662" t="str">
        <f t="shared" si="102"/>
        <v/>
      </c>
      <c r="G662" t="str">
        <f t="shared" si="103"/>
        <v/>
      </c>
      <c r="H662" t="str">
        <f t="shared" si="104"/>
        <v/>
      </c>
      <c r="I662" t="str">
        <f t="shared" si="105"/>
        <v/>
      </c>
      <c r="J662" t="str">
        <f t="shared" si="106"/>
        <v/>
      </c>
      <c r="K662" t="str">
        <f t="shared" si="107"/>
        <v/>
      </c>
      <c r="L662" t="str">
        <f t="shared" si="108"/>
        <v/>
      </c>
      <c r="M662" t="str">
        <f t="shared" si="109"/>
        <v/>
      </c>
    </row>
    <row r="663" spans="1:13">
      <c r="A663" t="s">
        <v>2130</v>
      </c>
      <c r="B663">
        <v>22.45</v>
      </c>
      <c r="C663" s="44">
        <v>41306</v>
      </c>
      <c r="D663" t="str">
        <f t="shared" si="100"/>
        <v/>
      </c>
      <c r="E663" t="str">
        <f t="shared" si="101"/>
        <v/>
      </c>
      <c r="F663" t="str">
        <f t="shared" si="102"/>
        <v/>
      </c>
      <c r="G663" t="str">
        <f t="shared" si="103"/>
        <v/>
      </c>
      <c r="H663" t="str">
        <f t="shared" si="104"/>
        <v/>
      </c>
      <c r="I663" t="str">
        <f t="shared" si="105"/>
        <v/>
      </c>
      <c r="J663" t="str">
        <f t="shared" si="106"/>
        <v/>
      </c>
      <c r="K663" t="str">
        <f t="shared" si="107"/>
        <v/>
      </c>
      <c r="L663" t="str">
        <f t="shared" si="108"/>
        <v/>
      </c>
      <c r="M663" t="str">
        <f t="shared" si="109"/>
        <v/>
      </c>
    </row>
    <row r="664" spans="1:13">
      <c r="A664" t="s">
        <v>2704</v>
      </c>
      <c r="B664">
        <v>15.82</v>
      </c>
      <c r="C664" s="44">
        <v>41548</v>
      </c>
      <c r="D664" t="str">
        <f t="shared" si="100"/>
        <v/>
      </c>
      <c r="E664" t="str">
        <f t="shared" si="101"/>
        <v/>
      </c>
      <c r="F664" t="str">
        <f t="shared" si="102"/>
        <v/>
      </c>
      <c r="G664" t="str">
        <f t="shared" si="103"/>
        <v/>
      </c>
      <c r="H664" t="str">
        <f t="shared" si="104"/>
        <v/>
      </c>
      <c r="I664" t="str">
        <f t="shared" si="105"/>
        <v/>
      </c>
      <c r="J664" t="str">
        <f t="shared" si="106"/>
        <v/>
      </c>
      <c r="K664" t="str">
        <f t="shared" si="107"/>
        <v/>
      </c>
      <c r="L664" t="str">
        <f t="shared" si="108"/>
        <v/>
      </c>
      <c r="M664" t="str">
        <f t="shared" si="109"/>
        <v/>
      </c>
    </row>
    <row r="665" spans="1:13">
      <c r="A665" t="s">
        <v>4285</v>
      </c>
      <c r="B665">
        <v>23.2</v>
      </c>
      <c r="C665" s="44">
        <v>41548</v>
      </c>
      <c r="D665" t="str">
        <f t="shared" si="100"/>
        <v/>
      </c>
      <c r="E665" t="str">
        <f t="shared" si="101"/>
        <v/>
      </c>
      <c r="F665" t="str">
        <f t="shared" si="102"/>
        <v/>
      </c>
      <c r="G665" t="str">
        <f t="shared" si="103"/>
        <v/>
      </c>
      <c r="H665" t="str">
        <f t="shared" si="104"/>
        <v/>
      </c>
      <c r="I665" t="str">
        <f t="shared" si="105"/>
        <v/>
      </c>
      <c r="J665" t="str">
        <f t="shared" si="106"/>
        <v/>
      </c>
      <c r="K665" t="str">
        <f t="shared" si="107"/>
        <v/>
      </c>
      <c r="L665" t="str">
        <f t="shared" si="108"/>
        <v/>
      </c>
      <c r="M665" t="str">
        <f t="shared" si="109"/>
        <v/>
      </c>
    </row>
    <row r="666" spans="1:13">
      <c r="A666" t="s">
        <v>2131</v>
      </c>
      <c r="B666">
        <v>15.91</v>
      </c>
      <c r="C666" s="44">
        <v>41548</v>
      </c>
      <c r="D666" t="str">
        <f t="shared" si="100"/>
        <v/>
      </c>
      <c r="E666" t="str">
        <f t="shared" si="101"/>
        <v/>
      </c>
      <c r="F666" t="str">
        <f t="shared" si="102"/>
        <v/>
      </c>
      <c r="G666" t="str">
        <f t="shared" si="103"/>
        <v/>
      </c>
      <c r="H666" t="str">
        <f t="shared" si="104"/>
        <v/>
      </c>
      <c r="I666" t="str">
        <f t="shared" si="105"/>
        <v/>
      </c>
      <c r="J666" t="str">
        <f t="shared" si="106"/>
        <v/>
      </c>
      <c r="K666" t="str">
        <f t="shared" si="107"/>
        <v/>
      </c>
      <c r="L666" t="str">
        <f t="shared" si="108"/>
        <v/>
      </c>
      <c r="M666" t="str">
        <f t="shared" si="109"/>
        <v/>
      </c>
    </row>
    <row r="667" spans="1:13">
      <c r="A667" t="s">
        <v>2705</v>
      </c>
      <c r="B667">
        <v>26.29</v>
      </c>
      <c r="C667" s="44">
        <v>41548</v>
      </c>
      <c r="D667" t="str">
        <f t="shared" si="100"/>
        <v/>
      </c>
      <c r="E667" t="str">
        <f t="shared" si="101"/>
        <v/>
      </c>
      <c r="F667" t="str">
        <f t="shared" si="102"/>
        <v/>
      </c>
      <c r="G667" t="str">
        <f t="shared" si="103"/>
        <v/>
      </c>
      <c r="H667" t="str">
        <f t="shared" si="104"/>
        <v/>
      </c>
      <c r="I667" t="str">
        <f t="shared" si="105"/>
        <v/>
      </c>
      <c r="J667" t="str">
        <f t="shared" si="106"/>
        <v/>
      </c>
      <c r="K667" t="str">
        <f t="shared" si="107"/>
        <v/>
      </c>
      <c r="L667" t="str">
        <f t="shared" si="108"/>
        <v/>
      </c>
      <c r="M667" t="str">
        <f t="shared" si="109"/>
        <v/>
      </c>
    </row>
    <row r="668" spans="1:13">
      <c r="A668" t="s">
        <v>4286</v>
      </c>
      <c r="B668">
        <v>60.32</v>
      </c>
      <c r="C668" s="44">
        <v>41548</v>
      </c>
      <c r="D668" t="str">
        <f t="shared" si="100"/>
        <v/>
      </c>
      <c r="E668" t="str">
        <f t="shared" si="101"/>
        <v/>
      </c>
      <c r="F668" t="str">
        <f t="shared" si="102"/>
        <v/>
      </c>
      <c r="G668" t="str">
        <f t="shared" si="103"/>
        <v/>
      </c>
      <c r="H668" t="str">
        <f t="shared" si="104"/>
        <v/>
      </c>
      <c r="I668" t="str">
        <f t="shared" si="105"/>
        <v/>
      </c>
      <c r="J668" t="str">
        <f t="shared" si="106"/>
        <v/>
      </c>
      <c r="K668" t="str">
        <f t="shared" si="107"/>
        <v/>
      </c>
      <c r="L668" t="str">
        <f t="shared" si="108"/>
        <v/>
      </c>
      <c r="M668" t="str">
        <f t="shared" si="109"/>
        <v/>
      </c>
    </row>
    <row r="669" spans="1:13">
      <c r="A669" t="s">
        <v>2706</v>
      </c>
      <c r="B669">
        <v>27.78</v>
      </c>
      <c r="C669" s="44">
        <v>41306</v>
      </c>
      <c r="D669" t="str">
        <f t="shared" si="100"/>
        <v/>
      </c>
      <c r="E669" t="str">
        <f t="shared" si="101"/>
        <v/>
      </c>
      <c r="F669" t="str">
        <f t="shared" si="102"/>
        <v/>
      </c>
      <c r="G669" t="str">
        <f t="shared" si="103"/>
        <v/>
      </c>
      <c r="H669" t="str">
        <f t="shared" si="104"/>
        <v/>
      </c>
      <c r="I669" t="str">
        <f t="shared" si="105"/>
        <v/>
      </c>
      <c r="J669" t="str">
        <f t="shared" si="106"/>
        <v/>
      </c>
      <c r="K669" t="str">
        <f t="shared" si="107"/>
        <v/>
      </c>
      <c r="L669" t="str">
        <f t="shared" si="108"/>
        <v/>
      </c>
      <c r="M669" t="str">
        <f t="shared" si="109"/>
        <v/>
      </c>
    </row>
    <row r="670" spans="1:13">
      <c r="A670" t="s">
        <v>4287</v>
      </c>
      <c r="B670">
        <v>60.54</v>
      </c>
      <c r="C670" s="44">
        <v>41548</v>
      </c>
      <c r="D670" t="str">
        <f t="shared" si="100"/>
        <v/>
      </c>
      <c r="E670" t="str">
        <f t="shared" si="101"/>
        <v/>
      </c>
      <c r="F670" t="str">
        <f t="shared" si="102"/>
        <v/>
      </c>
      <c r="G670" t="str">
        <f t="shared" si="103"/>
        <v/>
      </c>
      <c r="H670" t="str">
        <f t="shared" si="104"/>
        <v/>
      </c>
      <c r="I670" t="str">
        <f t="shared" si="105"/>
        <v/>
      </c>
      <c r="J670" t="str">
        <f t="shared" si="106"/>
        <v/>
      </c>
      <c r="K670" t="str">
        <f t="shared" si="107"/>
        <v/>
      </c>
      <c r="L670" t="str">
        <f t="shared" si="108"/>
        <v/>
      </c>
      <c r="M670" t="str">
        <f t="shared" si="109"/>
        <v/>
      </c>
    </row>
    <row r="671" spans="1:13">
      <c r="A671" t="s">
        <v>2707</v>
      </c>
      <c r="B671">
        <v>26.2</v>
      </c>
      <c r="C671" s="44">
        <v>41548</v>
      </c>
      <c r="D671" t="str">
        <f t="shared" si="100"/>
        <v/>
      </c>
      <c r="E671" t="str">
        <f t="shared" si="101"/>
        <v/>
      </c>
      <c r="F671" t="str">
        <f t="shared" si="102"/>
        <v/>
      </c>
      <c r="G671" t="str">
        <f t="shared" si="103"/>
        <v/>
      </c>
      <c r="H671" t="str">
        <f t="shared" si="104"/>
        <v/>
      </c>
      <c r="I671" t="str">
        <f t="shared" si="105"/>
        <v/>
      </c>
      <c r="J671" t="str">
        <f t="shared" si="106"/>
        <v/>
      </c>
      <c r="K671" t="str">
        <f t="shared" si="107"/>
        <v/>
      </c>
      <c r="L671" t="str">
        <f t="shared" si="108"/>
        <v/>
      </c>
      <c r="M671" t="str">
        <f t="shared" si="109"/>
        <v/>
      </c>
    </row>
    <row r="672" spans="1:13">
      <c r="A672" t="s">
        <v>3477</v>
      </c>
      <c r="B672">
        <v>18.79</v>
      </c>
      <c r="C672" s="44">
        <v>41548</v>
      </c>
      <c r="D672" t="str">
        <f t="shared" si="100"/>
        <v/>
      </c>
      <c r="E672" t="str">
        <f t="shared" si="101"/>
        <v/>
      </c>
      <c r="F672" t="str">
        <f t="shared" si="102"/>
        <v/>
      </c>
      <c r="G672" t="str">
        <f t="shared" si="103"/>
        <v/>
      </c>
      <c r="H672" t="str">
        <f t="shared" si="104"/>
        <v/>
      </c>
      <c r="I672" t="str">
        <f t="shared" si="105"/>
        <v/>
      </c>
      <c r="J672" t="str">
        <f t="shared" si="106"/>
        <v/>
      </c>
      <c r="K672" t="str">
        <f t="shared" si="107"/>
        <v/>
      </c>
      <c r="L672" t="str">
        <f t="shared" si="108"/>
        <v/>
      </c>
      <c r="M672" t="str">
        <f t="shared" si="109"/>
        <v/>
      </c>
    </row>
    <row r="673" spans="1:13">
      <c r="A673" t="s">
        <v>3419</v>
      </c>
      <c r="B673">
        <v>28.14</v>
      </c>
      <c r="C673" s="44">
        <v>41548</v>
      </c>
      <c r="D673" t="str">
        <f t="shared" si="100"/>
        <v/>
      </c>
      <c r="E673" t="str">
        <f t="shared" si="101"/>
        <v/>
      </c>
      <c r="F673" t="str">
        <f t="shared" si="102"/>
        <v/>
      </c>
      <c r="G673" t="str">
        <f t="shared" si="103"/>
        <v/>
      </c>
      <c r="H673" t="str">
        <f t="shared" si="104"/>
        <v/>
      </c>
      <c r="I673" t="str">
        <f t="shared" si="105"/>
        <v/>
      </c>
      <c r="J673" t="str">
        <f t="shared" si="106"/>
        <v/>
      </c>
      <c r="K673" t="str">
        <f t="shared" si="107"/>
        <v/>
      </c>
      <c r="L673" t="str">
        <f t="shared" si="108"/>
        <v/>
      </c>
      <c r="M673" t="str">
        <f t="shared" si="109"/>
        <v/>
      </c>
    </row>
    <row r="674" spans="1:13">
      <c r="A674" t="s">
        <v>3478</v>
      </c>
      <c r="B674">
        <v>17.260000000000002</v>
      </c>
      <c r="C674" s="44">
        <v>41548</v>
      </c>
      <c r="D674" t="str">
        <f t="shared" si="100"/>
        <v/>
      </c>
      <c r="E674" t="str">
        <f t="shared" si="101"/>
        <v/>
      </c>
      <c r="F674" t="str">
        <f t="shared" si="102"/>
        <v/>
      </c>
      <c r="G674" t="str">
        <f t="shared" si="103"/>
        <v/>
      </c>
      <c r="H674" t="str">
        <f t="shared" si="104"/>
        <v/>
      </c>
      <c r="I674" t="str">
        <f t="shared" si="105"/>
        <v/>
      </c>
      <c r="J674" t="str">
        <f t="shared" si="106"/>
        <v/>
      </c>
      <c r="K674" t="str">
        <f t="shared" si="107"/>
        <v/>
      </c>
      <c r="L674" t="str">
        <f t="shared" si="108"/>
        <v/>
      </c>
      <c r="M674" t="str">
        <f t="shared" si="109"/>
        <v/>
      </c>
    </row>
    <row r="675" spans="1:13">
      <c r="A675" t="s">
        <v>3420</v>
      </c>
      <c r="B675">
        <v>28.07</v>
      </c>
      <c r="C675" s="44">
        <v>41548</v>
      </c>
      <c r="D675" t="str">
        <f t="shared" si="100"/>
        <v/>
      </c>
      <c r="E675" t="str">
        <f t="shared" si="101"/>
        <v/>
      </c>
      <c r="F675" t="str">
        <f t="shared" si="102"/>
        <v/>
      </c>
      <c r="G675" t="str">
        <f t="shared" si="103"/>
        <v/>
      </c>
      <c r="H675" t="str">
        <f t="shared" si="104"/>
        <v/>
      </c>
      <c r="I675" t="str">
        <f t="shared" si="105"/>
        <v/>
      </c>
      <c r="J675" t="str">
        <f t="shared" si="106"/>
        <v/>
      </c>
      <c r="K675" t="str">
        <f t="shared" si="107"/>
        <v/>
      </c>
      <c r="L675" t="str">
        <f t="shared" si="108"/>
        <v/>
      </c>
      <c r="M675" t="str">
        <f t="shared" si="109"/>
        <v/>
      </c>
    </row>
    <row r="676" spans="1:13">
      <c r="A676" t="s">
        <v>2708</v>
      </c>
      <c r="B676">
        <v>13.61</v>
      </c>
      <c r="C676" s="44">
        <v>41548</v>
      </c>
      <c r="D676" t="str">
        <f t="shared" si="100"/>
        <v/>
      </c>
      <c r="E676" t="str">
        <f t="shared" si="101"/>
        <v/>
      </c>
      <c r="F676" t="str">
        <f t="shared" si="102"/>
        <v/>
      </c>
      <c r="G676" t="str">
        <f t="shared" si="103"/>
        <v/>
      </c>
      <c r="H676" t="str">
        <f t="shared" si="104"/>
        <v/>
      </c>
      <c r="I676" t="str">
        <f t="shared" si="105"/>
        <v/>
      </c>
      <c r="J676" t="str">
        <f t="shared" si="106"/>
        <v/>
      </c>
      <c r="K676" t="str">
        <f t="shared" si="107"/>
        <v/>
      </c>
      <c r="L676" t="str">
        <f t="shared" si="108"/>
        <v/>
      </c>
      <c r="M676" t="str">
        <f t="shared" si="109"/>
        <v/>
      </c>
    </row>
    <row r="677" spans="1:13">
      <c r="A677" t="s">
        <v>4288</v>
      </c>
      <c r="B677">
        <v>14.61</v>
      </c>
      <c r="C677" s="44">
        <v>41548</v>
      </c>
      <c r="D677" t="str">
        <f t="shared" si="100"/>
        <v/>
      </c>
      <c r="E677" t="str">
        <f t="shared" si="101"/>
        <v/>
      </c>
      <c r="F677" t="str">
        <f t="shared" si="102"/>
        <v/>
      </c>
      <c r="G677" t="str">
        <f t="shared" si="103"/>
        <v/>
      </c>
      <c r="H677" t="str">
        <f t="shared" si="104"/>
        <v/>
      </c>
      <c r="I677" t="str">
        <f t="shared" si="105"/>
        <v/>
      </c>
      <c r="J677" t="str">
        <f t="shared" si="106"/>
        <v/>
      </c>
      <c r="K677" t="str">
        <f t="shared" si="107"/>
        <v/>
      </c>
      <c r="L677" t="str">
        <f t="shared" si="108"/>
        <v/>
      </c>
      <c r="M677" t="str">
        <f t="shared" si="109"/>
        <v/>
      </c>
    </row>
    <row r="678" spans="1:13">
      <c r="A678" t="s">
        <v>4289</v>
      </c>
      <c r="B678">
        <v>14.57</v>
      </c>
      <c r="C678" s="44">
        <v>41548</v>
      </c>
      <c r="D678" t="str">
        <f t="shared" si="100"/>
        <v/>
      </c>
      <c r="E678" t="str">
        <f t="shared" si="101"/>
        <v/>
      </c>
      <c r="F678" t="str">
        <f t="shared" si="102"/>
        <v/>
      </c>
      <c r="G678" t="str">
        <f t="shared" si="103"/>
        <v/>
      </c>
      <c r="H678" t="str">
        <f t="shared" si="104"/>
        <v/>
      </c>
      <c r="I678" t="str">
        <f t="shared" si="105"/>
        <v/>
      </c>
      <c r="J678" t="str">
        <f t="shared" si="106"/>
        <v/>
      </c>
      <c r="K678" t="str">
        <f t="shared" si="107"/>
        <v/>
      </c>
      <c r="L678" t="str">
        <f t="shared" si="108"/>
        <v/>
      </c>
      <c r="M678" t="str">
        <f t="shared" si="109"/>
        <v/>
      </c>
    </row>
    <row r="679" spans="1:13">
      <c r="A679" t="s">
        <v>2709</v>
      </c>
      <c r="B679">
        <v>12.76</v>
      </c>
      <c r="C679" s="44">
        <v>41548</v>
      </c>
      <c r="D679" t="str">
        <f t="shared" si="100"/>
        <v/>
      </c>
      <c r="E679" t="str">
        <f t="shared" si="101"/>
        <v/>
      </c>
      <c r="F679" t="str">
        <f t="shared" si="102"/>
        <v/>
      </c>
      <c r="G679" t="str">
        <f t="shared" si="103"/>
        <v/>
      </c>
      <c r="H679" t="str">
        <f t="shared" si="104"/>
        <v/>
      </c>
      <c r="I679" t="str">
        <f t="shared" si="105"/>
        <v/>
      </c>
      <c r="J679" t="str">
        <f t="shared" si="106"/>
        <v/>
      </c>
      <c r="K679" t="str">
        <f t="shared" si="107"/>
        <v/>
      </c>
      <c r="L679" t="str">
        <f t="shared" si="108"/>
        <v/>
      </c>
      <c r="M679" t="str">
        <f t="shared" si="109"/>
        <v/>
      </c>
    </row>
    <row r="680" spans="1:13">
      <c r="A680" t="s">
        <v>4290</v>
      </c>
      <c r="B680">
        <v>14.55</v>
      </c>
      <c r="C680" s="44">
        <v>41548</v>
      </c>
      <c r="D680" t="str">
        <f t="shared" si="100"/>
        <v/>
      </c>
      <c r="E680" t="str">
        <f t="shared" si="101"/>
        <v/>
      </c>
      <c r="F680" t="str">
        <f t="shared" si="102"/>
        <v/>
      </c>
      <c r="G680" t="str">
        <f t="shared" si="103"/>
        <v/>
      </c>
      <c r="H680" t="str">
        <f t="shared" si="104"/>
        <v/>
      </c>
      <c r="I680" t="str">
        <f t="shared" si="105"/>
        <v/>
      </c>
      <c r="J680" t="str">
        <f t="shared" si="106"/>
        <v/>
      </c>
      <c r="K680" t="str">
        <f t="shared" si="107"/>
        <v/>
      </c>
      <c r="L680" t="str">
        <f t="shared" si="108"/>
        <v/>
      </c>
      <c r="M680" t="str">
        <f t="shared" si="109"/>
        <v/>
      </c>
    </row>
    <row r="681" spans="1:13">
      <c r="A681" t="s">
        <v>2132</v>
      </c>
      <c r="B681">
        <v>10.26</v>
      </c>
      <c r="C681" s="44">
        <v>41548</v>
      </c>
      <c r="D681" t="str">
        <f t="shared" si="100"/>
        <v/>
      </c>
      <c r="E681" t="str">
        <f t="shared" si="101"/>
        <v/>
      </c>
      <c r="F681" t="str">
        <f t="shared" si="102"/>
        <v/>
      </c>
      <c r="G681" t="str">
        <f t="shared" si="103"/>
        <v/>
      </c>
      <c r="H681" t="str">
        <f t="shared" si="104"/>
        <v/>
      </c>
      <c r="I681" t="str">
        <f t="shared" si="105"/>
        <v/>
      </c>
      <c r="J681" t="str">
        <f t="shared" si="106"/>
        <v/>
      </c>
      <c r="K681" t="str">
        <f t="shared" si="107"/>
        <v/>
      </c>
      <c r="L681" t="str">
        <f t="shared" si="108"/>
        <v/>
      </c>
      <c r="M681" t="str">
        <f t="shared" si="109"/>
        <v/>
      </c>
    </row>
    <row r="682" spans="1:13">
      <c r="A682" t="s">
        <v>2133</v>
      </c>
      <c r="B682">
        <v>10.2791</v>
      </c>
      <c r="C682" s="44">
        <v>41548</v>
      </c>
      <c r="D682" t="str">
        <f t="shared" si="100"/>
        <v/>
      </c>
      <c r="E682" t="str">
        <f t="shared" si="101"/>
        <v/>
      </c>
      <c r="F682" t="str">
        <f t="shared" si="102"/>
        <v/>
      </c>
      <c r="G682" t="str">
        <f t="shared" si="103"/>
        <v/>
      </c>
      <c r="H682" t="str">
        <f t="shared" si="104"/>
        <v/>
      </c>
      <c r="I682" t="str">
        <f t="shared" si="105"/>
        <v/>
      </c>
      <c r="J682" t="str">
        <f t="shared" si="106"/>
        <v/>
      </c>
      <c r="K682" t="str">
        <f t="shared" si="107"/>
        <v/>
      </c>
      <c r="L682" t="str">
        <f t="shared" si="108"/>
        <v/>
      </c>
      <c r="M682" t="str">
        <f t="shared" si="109"/>
        <v/>
      </c>
    </row>
    <row r="683" spans="1:13">
      <c r="A683" t="s">
        <v>3507</v>
      </c>
      <c r="B683">
        <v>10.2791</v>
      </c>
      <c r="C683" s="44">
        <v>41548</v>
      </c>
      <c r="D683" t="str">
        <f t="shared" si="100"/>
        <v/>
      </c>
      <c r="E683" t="str">
        <f t="shared" si="101"/>
        <v/>
      </c>
      <c r="F683" t="str">
        <f t="shared" si="102"/>
        <v/>
      </c>
      <c r="G683" t="str">
        <f t="shared" si="103"/>
        <v/>
      </c>
      <c r="H683" t="str">
        <f t="shared" si="104"/>
        <v/>
      </c>
      <c r="I683" t="str">
        <f t="shared" si="105"/>
        <v/>
      </c>
      <c r="J683" t="str">
        <f t="shared" si="106"/>
        <v/>
      </c>
      <c r="K683" t="str">
        <f t="shared" si="107"/>
        <v/>
      </c>
      <c r="L683" t="str">
        <f t="shared" si="108"/>
        <v/>
      </c>
      <c r="M683" t="str">
        <f t="shared" si="109"/>
        <v/>
      </c>
    </row>
    <row r="684" spans="1:13">
      <c r="A684" t="s">
        <v>3508</v>
      </c>
      <c r="B684">
        <v>10.26</v>
      </c>
      <c r="C684" s="44">
        <v>41548</v>
      </c>
      <c r="D684" t="str">
        <f t="shared" si="100"/>
        <v/>
      </c>
      <c r="E684" t="str">
        <f t="shared" si="101"/>
        <v/>
      </c>
      <c r="F684" t="str">
        <f t="shared" si="102"/>
        <v/>
      </c>
      <c r="G684" t="str">
        <f t="shared" si="103"/>
        <v/>
      </c>
      <c r="H684" t="str">
        <f t="shared" si="104"/>
        <v/>
      </c>
      <c r="I684" t="str">
        <f t="shared" si="105"/>
        <v/>
      </c>
      <c r="J684" t="str">
        <f t="shared" si="106"/>
        <v/>
      </c>
      <c r="K684" t="str">
        <f t="shared" si="107"/>
        <v/>
      </c>
      <c r="L684" t="str">
        <f t="shared" si="108"/>
        <v/>
      </c>
      <c r="M684" t="str">
        <f t="shared" si="109"/>
        <v/>
      </c>
    </row>
    <row r="685" spans="1:13">
      <c r="A685" t="s">
        <v>3509</v>
      </c>
      <c r="B685">
        <v>10.279199999999999</v>
      </c>
      <c r="C685" s="44">
        <v>41548</v>
      </c>
      <c r="D685" t="str">
        <f t="shared" si="100"/>
        <v/>
      </c>
      <c r="E685" t="str">
        <f t="shared" si="101"/>
        <v/>
      </c>
      <c r="F685" t="str">
        <f t="shared" si="102"/>
        <v/>
      </c>
      <c r="G685" t="str">
        <f t="shared" si="103"/>
        <v/>
      </c>
      <c r="H685" t="str">
        <f t="shared" si="104"/>
        <v/>
      </c>
      <c r="I685" t="str">
        <f t="shared" si="105"/>
        <v/>
      </c>
      <c r="J685" t="str">
        <f t="shared" si="106"/>
        <v/>
      </c>
      <c r="K685" t="str">
        <f t="shared" si="107"/>
        <v/>
      </c>
      <c r="L685" t="str">
        <f t="shared" si="108"/>
        <v/>
      </c>
      <c r="M685" t="str">
        <f t="shared" si="109"/>
        <v/>
      </c>
    </row>
    <row r="686" spans="1:13">
      <c r="A686" t="s">
        <v>2134</v>
      </c>
      <c r="B686">
        <v>17.116499999999998</v>
      </c>
      <c r="C686" s="44">
        <v>41548</v>
      </c>
      <c r="D686" t="str">
        <f t="shared" si="100"/>
        <v/>
      </c>
      <c r="E686" t="str">
        <f t="shared" si="101"/>
        <v/>
      </c>
      <c r="F686" t="str">
        <f t="shared" si="102"/>
        <v/>
      </c>
      <c r="G686" t="str">
        <f t="shared" si="103"/>
        <v/>
      </c>
      <c r="H686" t="str">
        <f t="shared" si="104"/>
        <v/>
      </c>
      <c r="I686" t="str">
        <f t="shared" si="105"/>
        <v/>
      </c>
      <c r="J686" t="str">
        <f t="shared" si="106"/>
        <v/>
      </c>
      <c r="K686" t="str">
        <f t="shared" si="107"/>
        <v/>
      </c>
      <c r="L686" t="str">
        <f t="shared" si="108"/>
        <v/>
      </c>
      <c r="M686" t="str">
        <f t="shared" si="109"/>
        <v/>
      </c>
    </row>
    <row r="687" spans="1:13">
      <c r="A687" t="s">
        <v>4478</v>
      </c>
      <c r="B687">
        <v>19.113199999999999</v>
      </c>
      <c r="C687" s="44">
        <v>41548</v>
      </c>
      <c r="D687" t="str">
        <f t="shared" si="100"/>
        <v/>
      </c>
      <c r="E687" t="str">
        <f t="shared" si="101"/>
        <v/>
      </c>
      <c r="F687" t="str">
        <f t="shared" si="102"/>
        <v/>
      </c>
      <c r="G687" t="str">
        <f t="shared" si="103"/>
        <v/>
      </c>
      <c r="H687" t="str">
        <f t="shared" si="104"/>
        <v/>
      </c>
      <c r="I687" t="str">
        <f t="shared" si="105"/>
        <v/>
      </c>
      <c r="J687" t="str">
        <f t="shared" si="106"/>
        <v/>
      </c>
      <c r="K687" t="str">
        <f t="shared" si="107"/>
        <v/>
      </c>
      <c r="L687" t="str">
        <f t="shared" si="108"/>
        <v/>
      </c>
      <c r="M687" t="str">
        <f t="shared" si="109"/>
        <v/>
      </c>
    </row>
    <row r="688" spans="1:13">
      <c r="A688" t="s">
        <v>3510</v>
      </c>
      <c r="B688">
        <v>17.1265</v>
      </c>
      <c r="C688" s="44">
        <v>41548</v>
      </c>
      <c r="D688" t="str">
        <f t="shared" si="100"/>
        <v/>
      </c>
      <c r="E688" t="str">
        <f t="shared" si="101"/>
        <v/>
      </c>
      <c r="F688" t="str">
        <f t="shared" si="102"/>
        <v/>
      </c>
      <c r="G688" t="str">
        <f t="shared" si="103"/>
        <v/>
      </c>
      <c r="H688" t="str">
        <f t="shared" si="104"/>
        <v/>
      </c>
      <c r="I688" t="str">
        <f t="shared" si="105"/>
        <v/>
      </c>
      <c r="J688" t="str">
        <f t="shared" si="106"/>
        <v/>
      </c>
      <c r="K688" t="str">
        <f t="shared" si="107"/>
        <v/>
      </c>
      <c r="L688" t="str">
        <f t="shared" si="108"/>
        <v/>
      </c>
      <c r="M688" t="str">
        <f t="shared" si="109"/>
        <v/>
      </c>
    </row>
    <row r="689" spans="1:13">
      <c r="A689" t="s">
        <v>3360</v>
      </c>
      <c r="B689">
        <v>19.1234</v>
      </c>
      <c r="C689" s="44">
        <v>41548</v>
      </c>
      <c r="D689" t="str">
        <f t="shared" si="100"/>
        <v/>
      </c>
      <c r="E689" t="str">
        <f t="shared" si="101"/>
        <v/>
      </c>
      <c r="F689" t="str">
        <f t="shared" si="102"/>
        <v/>
      </c>
      <c r="G689" t="str">
        <f t="shared" si="103"/>
        <v/>
      </c>
      <c r="H689" t="str">
        <f t="shared" si="104"/>
        <v/>
      </c>
      <c r="I689" t="str">
        <f t="shared" si="105"/>
        <v/>
      </c>
      <c r="J689" t="str">
        <f t="shared" si="106"/>
        <v/>
      </c>
      <c r="K689" t="str">
        <f t="shared" si="107"/>
        <v/>
      </c>
      <c r="L689" t="str">
        <f t="shared" si="108"/>
        <v/>
      </c>
      <c r="M689" t="str">
        <f t="shared" si="109"/>
        <v/>
      </c>
    </row>
    <row r="690" spans="1:13">
      <c r="A690" t="s">
        <v>3511</v>
      </c>
      <c r="B690">
        <v>10.279199999999999</v>
      </c>
      <c r="C690" s="44">
        <v>41548</v>
      </c>
      <c r="D690" t="str">
        <f t="shared" si="100"/>
        <v/>
      </c>
      <c r="E690" t="str">
        <f t="shared" si="101"/>
        <v/>
      </c>
      <c r="F690" t="str">
        <f t="shared" si="102"/>
        <v/>
      </c>
      <c r="G690" t="str">
        <f t="shared" si="103"/>
        <v/>
      </c>
      <c r="H690" t="str">
        <f t="shared" si="104"/>
        <v/>
      </c>
      <c r="I690" t="str">
        <f t="shared" si="105"/>
        <v/>
      </c>
      <c r="J690" t="str">
        <f t="shared" si="106"/>
        <v/>
      </c>
      <c r="K690" t="str">
        <f t="shared" si="107"/>
        <v/>
      </c>
      <c r="L690" t="str">
        <f t="shared" si="108"/>
        <v/>
      </c>
      <c r="M690" t="str">
        <f t="shared" si="109"/>
        <v/>
      </c>
    </row>
    <row r="691" spans="1:13">
      <c r="A691" t="s">
        <v>2135</v>
      </c>
      <c r="B691">
        <v>10.004300000000001</v>
      </c>
      <c r="C691" s="44">
        <v>41306</v>
      </c>
      <c r="D691" t="str">
        <f t="shared" si="100"/>
        <v/>
      </c>
      <c r="E691" t="str">
        <f t="shared" si="101"/>
        <v/>
      </c>
      <c r="F691" t="str">
        <f t="shared" si="102"/>
        <v/>
      </c>
      <c r="G691" t="str">
        <f t="shared" si="103"/>
        <v/>
      </c>
      <c r="H691" t="str">
        <f t="shared" si="104"/>
        <v/>
      </c>
      <c r="I691" t="str">
        <f t="shared" si="105"/>
        <v/>
      </c>
      <c r="J691" t="str">
        <f t="shared" si="106"/>
        <v/>
      </c>
      <c r="K691" t="str">
        <f t="shared" si="107"/>
        <v/>
      </c>
      <c r="L691" t="str">
        <f t="shared" si="108"/>
        <v/>
      </c>
      <c r="M691" t="str">
        <f t="shared" si="109"/>
        <v/>
      </c>
    </row>
    <row r="692" spans="1:13">
      <c r="A692" t="s">
        <v>3589</v>
      </c>
      <c r="B692">
        <v>12.113099999999999</v>
      </c>
      <c r="C692" s="44">
        <v>41548</v>
      </c>
      <c r="D692" t="str">
        <f t="shared" si="100"/>
        <v/>
      </c>
      <c r="E692" t="str">
        <f t="shared" si="101"/>
        <v/>
      </c>
      <c r="F692" t="str">
        <f t="shared" si="102"/>
        <v/>
      </c>
      <c r="G692" t="str">
        <f t="shared" si="103"/>
        <v/>
      </c>
      <c r="H692" t="str">
        <f t="shared" si="104"/>
        <v/>
      </c>
      <c r="I692" t="str">
        <f t="shared" si="105"/>
        <v/>
      </c>
      <c r="J692" t="str">
        <f t="shared" si="106"/>
        <v/>
      </c>
      <c r="K692" t="str">
        <f t="shared" si="107"/>
        <v/>
      </c>
      <c r="L692" t="str">
        <f t="shared" si="108"/>
        <v/>
      </c>
      <c r="M692" t="str">
        <f t="shared" si="109"/>
        <v/>
      </c>
    </row>
    <row r="693" spans="1:13">
      <c r="A693" t="s">
        <v>4360</v>
      </c>
      <c r="B693">
        <v>12.2332</v>
      </c>
      <c r="C693" s="44">
        <v>41548</v>
      </c>
      <c r="D693" t="str">
        <f t="shared" si="100"/>
        <v/>
      </c>
      <c r="E693" t="str">
        <f t="shared" si="101"/>
        <v/>
      </c>
      <c r="F693" t="str">
        <f t="shared" si="102"/>
        <v/>
      </c>
      <c r="G693" t="str">
        <f t="shared" si="103"/>
        <v/>
      </c>
      <c r="H693" t="str">
        <f t="shared" si="104"/>
        <v/>
      </c>
      <c r="I693" t="str">
        <f t="shared" si="105"/>
        <v/>
      </c>
      <c r="J693" t="str">
        <f t="shared" si="106"/>
        <v/>
      </c>
      <c r="K693" t="str">
        <f t="shared" si="107"/>
        <v/>
      </c>
      <c r="L693" t="str">
        <f t="shared" si="108"/>
        <v/>
      </c>
      <c r="M693" t="str">
        <f t="shared" si="109"/>
        <v/>
      </c>
    </row>
    <row r="694" spans="1:13">
      <c r="A694" t="s">
        <v>3590</v>
      </c>
      <c r="B694">
        <v>12.087400000000001</v>
      </c>
      <c r="C694" s="44">
        <v>41548</v>
      </c>
      <c r="D694" t="str">
        <f t="shared" si="100"/>
        <v/>
      </c>
      <c r="E694" t="str">
        <f t="shared" si="101"/>
        <v/>
      </c>
      <c r="F694" t="str">
        <f t="shared" si="102"/>
        <v/>
      </c>
      <c r="G694" t="str">
        <f t="shared" si="103"/>
        <v/>
      </c>
      <c r="H694" t="str">
        <f t="shared" si="104"/>
        <v/>
      </c>
      <c r="I694" t="str">
        <f t="shared" si="105"/>
        <v/>
      </c>
      <c r="J694" t="str">
        <f t="shared" si="106"/>
        <v/>
      </c>
      <c r="K694" t="str">
        <f t="shared" si="107"/>
        <v/>
      </c>
      <c r="L694" t="str">
        <f t="shared" si="108"/>
        <v/>
      </c>
      <c r="M694" t="str">
        <f t="shared" si="109"/>
        <v/>
      </c>
    </row>
    <row r="695" spans="1:13">
      <c r="A695" t="s">
        <v>4361</v>
      </c>
      <c r="B695">
        <v>12.208500000000001</v>
      </c>
      <c r="C695" s="44">
        <v>41548</v>
      </c>
      <c r="D695" t="str">
        <f t="shared" si="100"/>
        <v/>
      </c>
      <c r="E695" t="str">
        <f t="shared" si="101"/>
        <v/>
      </c>
      <c r="F695" t="str">
        <f t="shared" si="102"/>
        <v/>
      </c>
      <c r="G695" t="str">
        <f t="shared" si="103"/>
        <v/>
      </c>
      <c r="H695" t="str">
        <f t="shared" si="104"/>
        <v/>
      </c>
      <c r="I695" t="str">
        <f t="shared" si="105"/>
        <v/>
      </c>
      <c r="J695" t="str">
        <f t="shared" si="106"/>
        <v/>
      </c>
      <c r="K695" t="str">
        <f t="shared" si="107"/>
        <v/>
      </c>
      <c r="L695" t="str">
        <f t="shared" si="108"/>
        <v/>
      </c>
      <c r="M695" t="str">
        <f t="shared" si="109"/>
        <v/>
      </c>
    </row>
    <row r="696" spans="1:13">
      <c r="A696" t="s">
        <v>2136</v>
      </c>
      <c r="B696">
        <v>12.3201</v>
      </c>
      <c r="C696" s="44">
        <v>41548</v>
      </c>
      <c r="D696" t="str">
        <f t="shared" si="100"/>
        <v/>
      </c>
      <c r="E696" t="str">
        <f t="shared" si="101"/>
        <v/>
      </c>
      <c r="F696" t="str">
        <f t="shared" si="102"/>
        <v/>
      </c>
      <c r="G696" t="str">
        <f t="shared" si="103"/>
        <v/>
      </c>
      <c r="H696" t="str">
        <f t="shared" si="104"/>
        <v/>
      </c>
      <c r="I696" t="str">
        <f t="shared" si="105"/>
        <v/>
      </c>
      <c r="J696" t="str">
        <f t="shared" si="106"/>
        <v/>
      </c>
      <c r="K696" t="str">
        <f t="shared" si="107"/>
        <v/>
      </c>
      <c r="L696" t="str">
        <f t="shared" si="108"/>
        <v/>
      </c>
      <c r="M696" t="str">
        <f t="shared" si="109"/>
        <v/>
      </c>
    </row>
    <row r="697" spans="1:13">
      <c r="A697" t="s">
        <v>4479</v>
      </c>
      <c r="B697">
        <v>31.249099999999999</v>
      </c>
      <c r="C697" s="44">
        <v>41548</v>
      </c>
      <c r="D697" t="str">
        <f t="shared" si="100"/>
        <v/>
      </c>
      <c r="E697" t="str">
        <f t="shared" si="101"/>
        <v/>
      </c>
      <c r="F697" t="str">
        <f t="shared" si="102"/>
        <v/>
      </c>
      <c r="G697" t="str">
        <f t="shared" si="103"/>
        <v/>
      </c>
      <c r="H697" t="str">
        <f t="shared" si="104"/>
        <v/>
      </c>
      <c r="I697" t="str">
        <f t="shared" si="105"/>
        <v/>
      </c>
      <c r="J697" t="str">
        <f t="shared" si="106"/>
        <v/>
      </c>
      <c r="K697" t="str">
        <f t="shared" si="107"/>
        <v/>
      </c>
      <c r="L697" t="str">
        <f t="shared" si="108"/>
        <v/>
      </c>
      <c r="M697" t="str">
        <f t="shared" si="109"/>
        <v/>
      </c>
    </row>
    <row r="698" spans="1:13">
      <c r="A698" t="s">
        <v>2137</v>
      </c>
      <c r="B698">
        <v>12.3339</v>
      </c>
      <c r="C698" s="44">
        <v>41548</v>
      </c>
      <c r="D698" t="str">
        <f t="shared" si="100"/>
        <v/>
      </c>
      <c r="E698" t="str">
        <f t="shared" si="101"/>
        <v/>
      </c>
      <c r="F698" t="str">
        <f t="shared" si="102"/>
        <v/>
      </c>
      <c r="G698" t="str">
        <f t="shared" si="103"/>
        <v/>
      </c>
      <c r="H698" t="str">
        <f t="shared" si="104"/>
        <v/>
      </c>
      <c r="I698" t="str">
        <f t="shared" si="105"/>
        <v/>
      </c>
      <c r="J698" t="str">
        <f t="shared" si="106"/>
        <v/>
      </c>
      <c r="K698" t="str">
        <f t="shared" si="107"/>
        <v/>
      </c>
      <c r="L698" t="str">
        <f t="shared" si="108"/>
        <v/>
      </c>
      <c r="M698" t="str">
        <f t="shared" si="109"/>
        <v/>
      </c>
    </row>
    <row r="699" spans="1:13">
      <c r="A699" t="s">
        <v>4480</v>
      </c>
      <c r="B699">
        <v>31.283999999999999</v>
      </c>
      <c r="C699" s="44">
        <v>41548</v>
      </c>
      <c r="D699" t="str">
        <f t="shared" si="100"/>
        <v/>
      </c>
      <c r="E699" t="str">
        <f t="shared" si="101"/>
        <v/>
      </c>
      <c r="F699" t="str">
        <f t="shared" si="102"/>
        <v/>
      </c>
      <c r="G699" t="str">
        <f t="shared" si="103"/>
        <v/>
      </c>
      <c r="H699" t="str">
        <f t="shared" si="104"/>
        <v/>
      </c>
      <c r="I699" t="str">
        <f t="shared" si="105"/>
        <v/>
      </c>
      <c r="J699" t="str">
        <f t="shared" si="106"/>
        <v/>
      </c>
      <c r="K699" t="str">
        <f t="shared" si="107"/>
        <v/>
      </c>
      <c r="L699" t="str">
        <f t="shared" si="108"/>
        <v/>
      </c>
      <c r="M699" t="str">
        <f t="shared" si="109"/>
        <v/>
      </c>
    </row>
    <row r="700" spans="1:13">
      <c r="A700" t="s">
        <v>2649</v>
      </c>
      <c r="B700">
        <v>2938.3121000000001</v>
      </c>
      <c r="C700" s="44">
        <v>41548</v>
      </c>
      <c r="D700" t="str">
        <f t="shared" si="100"/>
        <v/>
      </c>
      <c r="E700" t="str">
        <f t="shared" si="101"/>
        <v/>
      </c>
      <c r="F700" t="str">
        <f t="shared" si="102"/>
        <v/>
      </c>
      <c r="G700" t="str">
        <f t="shared" si="103"/>
        <v/>
      </c>
      <c r="H700" t="str">
        <f t="shared" si="104"/>
        <v/>
      </c>
      <c r="I700" t="str">
        <f t="shared" si="105"/>
        <v/>
      </c>
      <c r="J700" t="str">
        <f t="shared" si="106"/>
        <v/>
      </c>
      <c r="K700" t="str">
        <f t="shared" si="107"/>
        <v/>
      </c>
      <c r="L700" t="str">
        <f t="shared" si="108"/>
        <v/>
      </c>
      <c r="M700" t="str">
        <f t="shared" si="109"/>
        <v/>
      </c>
    </row>
    <row r="701" spans="1:13">
      <c r="A701" t="s">
        <v>3556</v>
      </c>
      <c r="B701">
        <v>9.7555999999999994</v>
      </c>
      <c r="C701" s="44">
        <v>41548</v>
      </c>
      <c r="D701" t="str">
        <f t="shared" si="100"/>
        <v/>
      </c>
      <c r="E701" t="str">
        <f t="shared" si="101"/>
        <v/>
      </c>
      <c r="F701" t="str">
        <f t="shared" si="102"/>
        <v/>
      </c>
      <c r="G701" t="str">
        <f t="shared" si="103"/>
        <v/>
      </c>
      <c r="H701" t="str">
        <f t="shared" si="104"/>
        <v/>
      </c>
      <c r="I701" t="str">
        <f t="shared" si="105"/>
        <v/>
      </c>
      <c r="J701" t="str">
        <f t="shared" si="106"/>
        <v/>
      </c>
      <c r="K701" t="str">
        <f t="shared" si="107"/>
        <v/>
      </c>
      <c r="L701" t="str">
        <f t="shared" si="108"/>
        <v/>
      </c>
      <c r="M701" t="str">
        <f t="shared" si="109"/>
        <v/>
      </c>
    </row>
    <row r="702" spans="1:13">
      <c r="A702" t="s">
        <v>3389</v>
      </c>
      <c r="B702">
        <v>9.7626000000000008</v>
      </c>
      <c r="C702" s="44">
        <v>41548</v>
      </c>
      <c r="D702" t="str">
        <f t="shared" si="100"/>
        <v/>
      </c>
      <c r="E702" t="str">
        <f t="shared" si="101"/>
        <v/>
      </c>
      <c r="F702" t="str">
        <f t="shared" si="102"/>
        <v/>
      </c>
      <c r="G702" t="str">
        <f t="shared" si="103"/>
        <v/>
      </c>
      <c r="H702" t="str">
        <f t="shared" si="104"/>
        <v/>
      </c>
      <c r="I702" t="str">
        <f t="shared" si="105"/>
        <v/>
      </c>
      <c r="J702" t="str">
        <f t="shared" si="106"/>
        <v/>
      </c>
      <c r="K702" t="str">
        <f t="shared" si="107"/>
        <v/>
      </c>
      <c r="L702" t="str">
        <f t="shared" si="108"/>
        <v/>
      </c>
      <c r="M702" t="str">
        <f t="shared" si="109"/>
        <v/>
      </c>
    </row>
    <row r="703" spans="1:13">
      <c r="A703" t="s">
        <v>3557</v>
      </c>
      <c r="B703">
        <v>9.7386999999999997</v>
      </c>
      <c r="C703" s="44">
        <v>41548</v>
      </c>
      <c r="D703" t="str">
        <f t="shared" si="100"/>
        <v/>
      </c>
      <c r="E703" t="str">
        <f t="shared" si="101"/>
        <v/>
      </c>
      <c r="F703" t="str">
        <f t="shared" si="102"/>
        <v/>
      </c>
      <c r="G703" t="str">
        <f t="shared" si="103"/>
        <v/>
      </c>
      <c r="H703" t="str">
        <f t="shared" si="104"/>
        <v/>
      </c>
      <c r="I703" t="str">
        <f t="shared" si="105"/>
        <v/>
      </c>
      <c r="J703" t="str">
        <f t="shared" si="106"/>
        <v/>
      </c>
      <c r="K703" t="str">
        <f t="shared" si="107"/>
        <v/>
      </c>
      <c r="L703" t="str">
        <f t="shared" si="108"/>
        <v/>
      </c>
      <c r="M703" t="str">
        <f t="shared" si="109"/>
        <v/>
      </c>
    </row>
    <row r="704" spans="1:13">
      <c r="A704" t="s">
        <v>3390</v>
      </c>
      <c r="B704">
        <v>9.7361000000000004</v>
      </c>
      <c r="C704" s="44">
        <v>41548</v>
      </c>
      <c r="D704" t="str">
        <f t="shared" si="100"/>
        <v/>
      </c>
      <c r="E704" t="str">
        <f t="shared" si="101"/>
        <v/>
      </c>
      <c r="F704" t="str">
        <f t="shared" si="102"/>
        <v/>
      </c>
      <c r="G704" t="str">
        <f t="shared" si="103"/>
        <v/>
      </c>
      <c r="H704" t="str">
        <f t="shared" si="104"/>
        <v/>
      </c>
      <c r="I704" t="str">
        <f t="shared" si="105"/>
        <v/>
      </c>
      <c r="J704" t="str">
        <f t="shared" si="106"/>
        <v/>
      </c>
      <c r="K704" t="str">
        <f t="shared" si="107"/>
        <v/>
      </c>
      <c r="L704" t="str">
        <f t="shared" si="108"/>
        <v/>
      </c>
      <c r="M704" t="str">
        <f t="shared" si="109"/>
        <v/>
      </c>
    </row>
    <row r="705" spans="1:13">
      <c r="A705" t="s">
        <v>3947</v>
      </c>
      <c r="B705">
        <v>25.0625</v>
      </c>
      <c r="C705" s="44">
        <v>41548</v>
      </c>
      <c r="D705" t="str">
        <f t="shared" si="100"/>
        <v/>
      </c>
      <c r="E705" t="str">
        <f t="shared" si="101"/>
        <v/>
      </c>
      <c r="F705" t="str">
        <f t="shared" si="102"/>
        <v/>
      </c>
      <c r="G705" t="str">
        <f t="shared" si="103"/>
        <v/>
      </c>
      <c r="H705" t="str">
        <f t="shared" si="104"/>
        <v/>
      </c>
      <c r="I705" t="str">
        <f t="shared" si="105"/>
        <v/>
      </c>
      <c r="J705" t="str">
        <f t="shared" si="106"/>
        <v/>
      </c>
      <c r="K705" t="str">
        <f t="shared" si="107"/>
        <v/>
      </c>
      <c r="L705" t="str">
        <f t="shared" si="108"/>
        <v/>
      </c>
      <c r="M705" t="str">
        <f t="shared" si="109"/>
        <v/>
      </c>
    </row>
    <row r="706" spans="1:13">
      <c r="A706" t="s">
        <v>5650</v>
      </c>
      <c r="B706">
        <v>12.976599999999999</v>
      </c>
      <c r="C706" s="44">
        <v>41548</v>
      </c>
      <c r="D706" t="str">
        <f t="shared" si="100"/>
        <v/>
      </c>
      <c r="E706" t="str">
        <f t="shared" si="101"/>
        <v/>
      </c>
      <c r="F706" t="str">
        <f t="shared" si="102"/>
        <v/>
      </c>
      <c r="G706" t="str">
        <f t="shared" si="103"/>
        <v/>
      </c>
      <c r="H706" t="str">
        <f t="shared" si="104"/>
        <v/>
      </c>
      <c r="I706" t="str">
        <f t="shared" si="105"/>
        <v/>
      </c>
      <c r="J706" t="str">
        <f t="shared" si="106"/>
        <v/>
      </c>
      <c r="K706" t="str">
        <f t="shared" si="107"/>
        <v/>
      </c>
      <c r="L706" t="str">
        <f t="shared" si="108"/>
        <v/>
      </c>
      <c r="M706" t="str">
        <f t="shared" si="109"/>
        <v/>
      </c>
    </row>
    <row r="707" spans="1:13">
      <c r="A707" t="s">
        <v>5651</v>
      </c>
      <c r="B707">
        <v>13.0335</v>
      </c>
      <c r="C707" s="44">
        <v>41548</v>
      </c>
      <c r="D707" t="str">
        <f t="shared" ref="D707:D770" si="110">IF(A707=mfund1,B707,"")</f>
        <v/>
      </c>
      <c r="E707" t="str">
        <f t="shared" ref="E707:E770" si="111">IF(A707=mfund2,B707,"")</f>
        <v/>
      </c>
      <c r="F707" t="str">
        <f t="shared" ref="F707:F770" si="112">IF(A707=mfund3,B707,"")</f>
        <v/>
      </c>
      <c r="G707" t="str">
        <f t="shared" ref="G707:G770" si="113">IF(A707=mfund4,B707,"")</f>
        <v/>
      </c>
      <c r="H707" t="str">
        <f t="shared" ref="H707:H770" si="114">IF(A707=mfudn5,B707,"")</f>
        <v/>
      </c>
      <c r="I707" t="str">
        <f t="shared" ref="I707:I770" si="115">IF(A707=mfund6,B707,"")</f>
        <v/>
      </c>
      <c r="J707" t="str">
        <f t="shared" ref="J707:J770" si="116">IF(A707=mfund7,B707,"")</f>
        <v/>
      </c>
      <c r="K707" t="str">
        <f t="shared" ref="K707:K770" si="117">IF(A707=mfund8,B707,"")</f>
        <v/>
      </c>
      <c r="L707" t="str">
        <f t="shared" ref="L707:L770" si="118">IF(A707=mfund9,B707,"")</f>
        <v/>
      </c>
      <c r="M707" t="str">
        <f t="shared" ref="M707:M770" si="119">IF(A707=mfund10,B707,"")</f>
        <v/>
      </c>
    </row>
    <row r="708" spans="1:13">
      <c r="A708" t="s">
        <v>2138</v>
      </c>
      <c r="B708">
        <v>13.6088</v>
      </c>
      <c r="C708" s="44">
        <v>41306</v>
      </c>
      <c r="D708" t="str">
        <f t="shared" si="110"/>
        <v/>
      </c>
      <c r="E708" t="str">
        <f t="shared" si="111"/>
        <v/>
      </c>
      <c r="F708" t="str">
        <f t="shared" si="112"/>
        <v/>
      </c>
      <c r="G708" t="str">
        <f t="shared" si="113"/>
        <v/>
      </c>
      <c r="H708" t="str">
        <f t="shared" si="114"/>
        <v/>
      </c>
      <c r="I708" t="str">
        <f t="shared" si="115"/>
        <v/>
      </c>
      <c r="J708" t="str">
        <f t="shared" si="116"/>
        <v/>
      </c>
      <c r="K708" t="str">
        <f t="shared" si="117"/>
        <v/>
      </c>
      <c r="L708" t="str">
        <f t="shared" si="118"/>
        <v/>
      </c>
      <c r="M708" t="str">
        <f t="shared" si="119"/>
        <v/>
      </c>
    </row>
    <row r="709" spans="1:13">
      <c r="A709" t="s">
        <v>3948</v>
      </c>
      <c r="B709">
        <v>25.168900000000001</v>
      </c>
      <c r="C709" s="44">
        <v>41548</v>
      </c>
      <c r="D709" t="str">
        <f t="shared" si="110"/>
        <v/>
      </c>
      <c r="E709" t="str">
        <f t="shared" si="111"/>
        <v/>
      </c>
      <c r="F709" t="str">
        <f t="shared" si="112"/>
        <v/>
      </c>
      <c r="G709" t="str">
        <f t="shared" si="113"/>
        <v/>
      </c>
      <c r="H709" t="str">
        <f t="shared" si="114"/>
        <v/>
      </c>
      <c r="I709" t="str">
        <f t="shared" si="115"/>
        <v/>
      </c>
      <c r="J709" t="str">
        <f t="shared" si="116"/>
        <v/>
      </c>
      <c r="K709" t="str">
        <f t="shared" si="117"/>
        <v/>
      </c>
      <c r="L709" t="str">
        <f t="shared" si="118"/>
        <v/>
      </c>
      <c r="M709" t="str">
        <f t="shared" si="119"/>
        <v/>
      </c>
    </row>
    <row r="710" spans="1:13">
      <c r="A710" t="s">
        <v>4481</v>
      </c>
      <c r="B710">
        <v>13.055999999999999</v>
      </c>
      <c r="C710" s="44">
        <v>41548</v>
      </c>
      <c r="D710" t="str">
        <f t="shared" si="110"/>
        <v/>
      </c>
      <c r="E710" t="str">
        <f t="shared" si="111"/>
        <v/>
      </c>
      <c r="F710" t="str">
        <f t="shared" si="112"/>
        <v/>
      </c>
      <c r="G710" t="str">
        <f t="shared" si="113"/>
        <v/>
      </c>
      <c r="H710" t="str">
        <f t="shared" si="114"/>
        <v/>
      </c>
      <c r="I710" t="str">
        <f t="shared" si="115"/>
        <v/>
      </c>
      <c r="J710" t="str">
        <f t="shared" si="116"/>
        <v/>
      </c>
      <c r="K710" t="str">
        <f t="shared" si="117"/>
        <v/>
      </c>
      <c r="L710" t="str">
        <f t="shared" si="118"/>
        <v/>
      </c>
      <c r="M710" t="str">
        <f t="shared" si="119"/>
        <v/>
      </c>
    </row>
    <row r="711" spans="1:13">
      <c r="A711" t="s">
        <v>2139</v>
      </c>
      <c r="B711">
        <v>11.1036</v>
      </c>
      <c r="C711" s="44">
        <v>41548</v>
      </c>
      <c r="D711" t="str">
        <f t="shared" si="110"/>
        <v/>
      </c>
      <c r="E711" t="str">
        <f t="shared" si="111"/>
        <v/>
      </c>
      <c r="F711" t="str">
        <f t="shared" si="112"/>
        <v/>
      </c>
      <c r="G711" t="str">
        <f t="shared" si="113"/>
        <v/>
      </c>
      <c r="H711" t="str">
        <f t="shared" si="114"/>
        <v/>
      </c>
      <c r="I711" t="str">
        <f t="shared" si="115"/>
        <v/>
      </c>
      <c r="J711" t="str">
        <f t="shared" si="116"/>
        <v/>
      </c>
      <c r="K711" t="str">
        <f t="shared" si="117"/>
        <v/>
      </c>
      <c r="L711" t="str">
        <f t="shared" si="118"/>
        <v/>
      </c>
      <c r="M711" t="str">
        <f t="shared" si="119"/>
        <v/>
      </c>
    </row>
    <row r="712" spans="1:13">
      <c r="A712" t="s">
        <v>4482</v>
      </c>
      <c r="B712">
        <v>13.005699999999999</v>
      </c>
      <c r="C712" s="44">
        <v>41548</v>
      </c>
      <c r="D712" t="str">
        <f t="shared" si="110"/>
        <v/>
      </c>
      <c r="E712" t="str">
        <f t="shared" si="111"/>
        <v/>
      </c>
      <c r="F712" t="str">
        <f t="shared" si="112"/>
        <v/>
      </c>
      <c r="G712" t="str">
        <f t="shared" si="113"/>
        <v/>
      </c>
      <c r="H712" t="str">
        <f t="shared" si="114"/>
        <v/>
      </c>
      <c r="I712" t="str">
        <f t="shared" si="115"/>
        <v/>
      </c>
      <c r="J712" t="str">
        <f t="shared" si="116"/>
        <v/>
      </c>
      <c r="K712" t="str">
        <f t="shared" si="117"/>
        <v/>
      </c>
      <c r="L712" t="str">
        <f t="shared" si="118"/>
        <v/>
      </c>
      <c r="M712" t="str">
        <f t="shared" si="119"/>
        <v/>
      </c>
    </row>
    <row r="713" spans="1:13">
      <c r="A713" t="s">
        <v>2140</v>
      </c>
      <c r="B713">
        <v>10.915800000000001</v>
      </c>
      <c r="C713" s="44">
        <v>41548</v>
      </c>
      <c r="D713" t="str">
        <f t="shared" si="110"/>
        <v/>
      </c>
      <c r="E713" t="str">
        <f t="shared" si="111"/>
        <v/>
      </c>
      <c r="F713" t="str">
        <f t="shared" si="112"/>
        <v/>
      </c>
      <c r="G713" t="str">
        <f t="shared" si="113"/>
        <v/>
      </c>
      <c r="H713" t="str">
        <f t="shared" si="114"/>
        <v/>
      </c>
      <c r="I713" t="str">
        <f t="shared" si="115"/>
        <v/>
      </c>
      <c r="J713" t="str">
        <f t="shared" si="116"/>
        <v/>
      </c>
      <c r="K713" t="str">
        <f t="shared" si="117"/>
        <v/>
      </c>
      <c r="L713" t="str">
        <f t="shared" si="118"/>
        <v/>
      </c>
      <c r="M713" t="str">
        <f t="shared" si="119"/>
        <v/>
      </c>
    </row>
    <row r="714" spans="1:13">
      <c r="A714" t="s">
        <v>2141</v>
      </c>
      <c r="B714">
        <v>14.05</v>
      </c>
      <c r="C714" s="44">
        <v>41548</v>
      </c>
      <c r="D714" t="str">
        <f t="shared" si="110"/>
        <v/>
      </c>
      <c r="E714" t="str">
        <f t="shared" si="111"/>
        <v/>
      </c>
      <c r="F714" t="str">
        <f t="shared" si="112"/>
        <v/>
      </c>
      <c r="G714" t="str">
        <f t="shared" si="113"/>
        <v/>
      </c>
      <c r="H714" t="str">
        <f t="shared" si="114"/>
        <v/>
      </c>
      <c r="I714" t="str">
        <f t="shared" si="115"/>
        <v/>
      </c>
      <c r="J714" t="str">
        <f t="shared" si="116"/>
        <v/>
      </c>
      <c r="K714" t="str">
        <f t="shared" si="117"/>
        <v/>
      </c>
      <c r="L714" t="str">
        <f t="shared" si="118"/>
        <v/>
      </c>
      <c r="M714" t="str">
        <f t="shared" si="119"/>
        <v/>
      </c>
    </row>
    <row r="715" spans="1:13">
      <c r="A715" t="s">
        <v>4483</v>
      </c>
      <c r="B715">
        <v>18.79</v>
      </c>
      <c r="C715" s="44">
        <v>41548</v>
      </c>
      <c r="D715" t="str">
        <f t="shared" si="110"/>
        <v/>
      </c>
      <c r="E715" t="str">
        <f t="shared" si="111"/>
        <v/>
      </c>
      <c r="F715" t="str">
        <f t="shared" si="112"/>
        <v/>
      </c>
      <c r="G715" t="str">
        <f t="shared" si="113"/>
        <v/>
      </c>
      <c r="H715" t="str">
        <f t="shared" si="114"/>
        <v/>
      </c>
      <c r="I715" t="str">
        <f t="shared" si="115"/>
        <v/>
      </c>
      <c r="J715" t="str">
        <f t="shared" si="116"/>
        <v/>
      </c>
      <c r="K715" t="str">
        <f t="shared" si="117"/>
        <v/>
      </c>
      <c r="L715" t="str">
        <f t="shared" si="118"/>
        <v/>
      </c>
      <c r="M715" t="str">
        <f t="shared" si="119"/>
        <v/>
      </c>
    </row>
    <row r="716" spans="1:13">
      <c r="A716" t="s">
        <v>2710</v>
      </c>
      <c r="B716">
        <v>14.35</v>
      </c>
      <c r="C716" s="44">
        <v>41548</v>
      </c>
      <c r="D716" t="str">
        <f t="shared" si="110"/>
        <v/>
      </c>
      <c r="E716" t="str">
        <f t="shared" si="111"/>
        <v/>
      </c>
      <c r="F716" t="str">
        <f t="shared" si="112"/>
        <v/>
      </c>
      <c r="G716" t="str">
        <f t="shared" si="113"/>
        <v/>
      </c>
      <c r="H716" t="str">
        <f t="shared" si="114"/>
        <v/>
      </c>
      <c r="I716" t="str">
        <f t="shared" si="115"/>
        <v/>
      </c>
      <c r="J716" t="str">
        <f t="shared" si="116"/>
        <v/>
      </c>
      <c r="K716" t="str">
        <f t="shared" si="117"/>
        <v/>
      </c>
      <c r="L716" t="str">
        <f t="shared" si="118"/>
        <v/>
      </c>
      <c r="M716" t="str">
        <f t="shared" si="119"/>
        <v/>
      </c>
    </row>
    <row r="717" spans="1:13">
      <c r="A717" t="s">
        <v>4291</v>
      </c>
      <c r="B717">
        <v>18.850000000000001</v>
      </c>
      <c r="C717" s="44">
        <v>41548</v>
      </c>
      <c r="D717" t="str">
        <f t="shared" si="110"/>
        <v/>
      </c>
      <c r="E717" t="str">
        <f t="shared" si="111"/>
        <v/>
      </c>
      <c r="F717" t="str">
        <f t="shared" si="112"/>
        <v/>
      </c>
      <c r="G717" t="str">
        <f t="shared" si="113"/>
        <v/>
      </c>
      <c r="H717" t="str">
        <f t="shared" si="114"/>
        <v/>
      </c>
      <c r="I717" t="str">
        <f t="shared" si="115"/>
        <v/>
      </c>
      <c r="J717" t="str">
        <f t="shared" si="116"/>
        <v/>
      </c>
      <c r="K717" t="str">
        <f t="shared" si="117"/>
        <v/>
      </c>
      <c r="L717" t="str">
        <f t="shared" si="118"/>
        <v/>
      </c>
      <c r="M717" t="str">
        <f t="shared" si="119"/>
        <v/>
      </c>
    </row>
    <row r="718" spans="1:13">
      <c r="A718" t="s">
        <v>3069</v>
      </c>
      <c r="B718">
        <v>10</v>
      </c>
      <c r="C718" s="44">
        <v>41547</v>
      </c>
      <c r="D718" t="str">
        <f t="shared" si="110"/>
        <v/>
      </c>
      <c r="E718" t="str">
        <f t="shared" si="111"/>
        <v/>
      </c>
      <c r="F718" t="str">
        <f t="shared" si="112"/>
        <v/>
      </c>
      <c r="G718" t="str">
        <f t="shared" si="113"/>
        <v/>
      </c>
      <c r="H718" t="str">
        <f t="shared" si="114"/>
        <v/>
      </c>
      <c r="I718" t="str">
        <f t="shared" si="115"/>
        <v/>
      </c>
      <c r="J718" t="str">
        <f t="shared" si="116"/>
        <v/>
      </c>
      <c r="K718" t="str">
        <f t="shared" si="117"/>
        <v/>
      </c>
      <c r="L718" t="str">
        <f t="shared" si="118"/>
        <v/>
      </c>
      <c r="M718" t="str">
        <f t="shared" si="119"/>
        <v/>
      </c>
    </row>
    <row r="719" spans="1:13">
      <c r="A719" t="s">
        <v>3949</v>
      </c>
      <c r="B719">
        <v>10</v>
      </c>
      <c r="C719" s="44">
        <v>41547</v>
      </c>
      <c r="D719" t="str">
        <f t="shared" si="110"/>
        <v/>
      </c>
      <c r="E719" t="str">
        <f t="shared" si="111"/>
        <v/>
      </c>
      <c r="F719" t="str">
        <f t="shared" si="112"/>
        <v/>
      </c>
      <c r="G719" t="str">
        <f t="shared" si="113"/>
        <v/>
      </c>
      <c r="H719" t="str">
        <f t="shared" si="114"/>
        <v/>
      </c>
      <c r="I719" t="str">
        <f t="shared" si="115"/>
        <v/>
      </c>
      <c r="J719" t="str">
        <f t="shared" si="116"/>
        <v/>
      </c>
      <c r="K719" t="str">
        <f t="shared" si="117"/>
        <v/>
      </c>
      <c r="L719" t="str">
        <f t="shared" si="118"/>
        <v/>
      </c>
      <c r="M719" t="str">
        <f t="shared" si="119"/>
        <v/>
      </c>
    </row>
    <row r="720" spans="1:13">
      <c r="A720" t="s">
        <v>3070</v>
      </c>
      <c r="B720">
        <v>10.0129</v>
      </c>
      <c r="C720" s="44">
        <v>41547</v>
      </c>
      <c r="D720" t="str">
        <f t="shared" si="110"/>
        <v/>
      </c>
      <c r="E720" t="str">
        <f t="shared" si="111"/>
        <v/>
      </c>
      <c r="F720" t="str">
        <f t="shared" si="112"/>
        <v/>
      </c>
      <c r="G720" t="str">
        <f t="shared" si="113"/>
        <v/>
      </c>
      <c r="H720" t="str">
        <f t="shared" si="114"/>
        <v/>
      </c>
      <c r="I720" t="str">
        <f t="shared" si="115"/>
        <v/>
      </c>
      <c r="J720" t="str">
        <f t="shared" si="116"/>
        <v/>
      </c>
      <c r="K720" t="str">
        <f t="shared" si="117"/>
        <v/>
      </c>
      <c r="L720" t="str">
        <f t="shared" si="118"/>
        <v/>
      </c>
      <c r="M720" t="str">
        <f t="shared" si="119"/>
        <v/>
      </c>
    </row>
    <row r="721" spans="1:13">
      <c r="A721" t="s">
        <v>3950</v>
      </c>
      <c r="B721">
        <v>14.4368</v>
      </c>
      <c r="C721" s="44">
        <v>41547</v>
      </c>
      <c r="D721" t="str">
        <f t="shared" si="110"/>
        <v/>
      </c>
      <c r="E721" t="str">
        <f t="shared" si="111"/>
        <v/>
      </c>
      <c r="F721" t="str">
        <f t="shared" si="112"/>
        <v/>
      </c>
      <c r="G721" t="str">
        <f t="shared" si="113"/>
        <v/>
      </c>
      <c r="H721" t="str">
        <f t="shared" si="114"/>
        <v/>
      </c>
      <c r="I721" t="str">
        <f t="shared" si="115"/>
        <v/>
      </c>
      <c r="J721" t="str">
        <f t="shared" si="116"/>
        <v/>
      </c>
      <c r="K721" t="str">
        <f t="shared" si="117"/>
        <v/>
      </c>
      <c r="L721" t="str">
        <f t="shared" si="118"/>
        <v/>
      </c>
      <c r="M721" t="str">
        <f t="shared" si="119"/>
        <v/>
      </c>
    </row>
    <row r="722" spans="1:13">
      <c r="A722" t="s">
        <v>2711</v>
      </c>
      <c r="B722">
        <v>11.78</v>
      </c>
      <c r="C722" s="44">
        <v>41548</v>
      </c>
      <c r="D722" t="str">
        <f t="shared" si="110"/>
        <v/>
      </c>
      <c r="E722" t="str">
        <f t="shared" si="111"/>
        <v/>
      </c>
      <c r="F722" t="str">
        <f t="shared" si="112"/>
        <v/>
      </c>
      <c r="G722" t="str">
        <f t="shared" si="113"/>
        <v/>
      </c>
      <c r="H722" t="str">
        <f t="shared" si="114"/>
        <v/>
      </c>
      <c r="I722" t="str">
        <f t="shared" si="115"/>
        <v/>
      </c>
      <c r="J722" t="str">
        <f t="shared" si="116"/>
        <v/>
      </c>
      <c r="K722" t="str">
        <f t="shared" si="117"/>
        <v/>
      </c>
      <c r="L722" t="str">
        <f t="shared" si="118"/>
        <v/>
      </c>
      <c r="M722" t="str">
        <f t="shared" si="119"/>
        <v/>
      </c>
    </row>
    <row r="723" spans="1:13">
      <c r="A723" t="s">
        <v>4292</v>
      </c>
      <c r="B723">
        <v>11.77</v>
      </c>
      <c r="C723" s="44">
        <v>41548</v>
      </c>
      <c r="D723" t="str">
        <f t="shared" si="110"/>
        <v/>
      </c>
      <c r="E723" t="str">
        <f t="shared" si="111"/>
        <v/>
      </c>
      <c r="F723" t="str">
        <f t="shared" si="112"/>
        <v/>
      </c>
      <c r="G723" t="str">
        <f t="shared" si="113"/>
        <v/>
      </c>
      <c r="H723" t="str">
        <f t="shared" si="114"/>
        <v/>
      </c>
      <c r="I723" t="str">
        <f t="shared" si="115"/>
        <v/>
      </c>
      <c r="J723" t="str">
        <f t="shared" si="116"/>
        <v/>
      </c>
      <c r="K723" t="str">
        <f t="shared" si="117"/>
        <v/>
      </c>
      <c r="L723" t="str">
        <f t="shared" si="118"/>
        <v/>
      </c>
      <c r="M723" t="str">
        <f t="shared" si="119"/>
        <v/>
      </c>
    </row>
    <row r="724" spans="1:13">
      <c r="A724" t="s">
        <v>2712</v>
      </c>
      <c r="B724">
        <v>11.75</v>
      </c>
      <c r="C724" s="44">
        <v>41548</v>
      </c>
      <c r="D724" t="str">
        <f t="shared" si="110"/>
        <v/>
      </c>
      <c r="E724" t="str">
        <f t="shared" si="111"/>
        <v/>
      </c>
      <c r="F724" t="str">
        <f t="shared" si="112"/>
        <v/>
      </c>
      <c r="G724" t="str">
        <f t="shared" si="113"/>
        <v/>
      </c>
      <c r="H724" t="str">
        <f t="shared" si="114"/>
        <v/>
      </c>
      <c r="I724" t="str">
        <f t="shared" si="115"/>
        <v/>
      </c>
      <c r="J724" t="str">
        <f t="shared" si="116"/>
        <v/>
      </c>
      <c r="K724" t="str">
        <f t="shared" si="117"/>
        <v/>
      </c>
      <c r="L724" t="str">
        <f t="shared" si="118"/>
        <v/>
      </c>
      <c r="M724" t="str">
        <f t="shared" si="119"/>
        <v/>
      </c>
    </row>
    <row r="725" spans="1:13">
      <c r="A725" t="s">
        <v>4293</v>
      </c>
      <c r="B725">
        <v>11.74</v>
      </c>
      <c r="C725" s="44">
        <v>41548</v>
      </c>
      <c r="D725" t="str">
        <f t="shared" si="110"/>
        <v/>
      </c>
      <c r="E725" t="str">
        <f t="shared" si="111"/>
        <v/>
      </c>
      <c r="F725" t="str">
        <f t="shared" si="112"/>
        <v/>
      </c>
      <c r="G725" t="str">
        <f t="shared" si="113"/>
        <v/>
      </c>
      <c r="H725" t="str">
        <f t="shared" si="114"/>
        <v/>
      </c>
      <c r="I725" t="str">
        <f t="shared" si="115"/>
        <v/>
      </c>
      <c r="J725" t="str">
        <f t="shared" si="116"/>
        <v/>
      </c>
      <c r="K725" t="str">
        <f t="shared" si="117"/>
        <v/>
      </c>
      <c r="L725" t="str">
        <f t="shared" si="118"/>
        <v/>
      </c>
      <c r="M725" t="str">
        <f t="shared" si="119"/>
        <v/>
      </c>
    </row>
    <row r="726" spans="1:13">
      <c r="A726" t="s">
        <v>3668</v>
      </c>
      <c r="B726">
        <v>1491.5617</v>
      </c>
      <c r="C726" s="44">
        <v>41549</v>
      </c>
      <c r="D726" t="str">
        <f t="shared" si="110"/>
        <v/>
      </c>
      <c r="E726" t="str">
        <f t="shared" si="111"/>
        <v/>
      </c>
      <c r="F726" t="str">
        <f t="shared" si="112"/>
        <v/>
      </c>
      <c r="G726" t="str">
        <f t="shared" si="113"/>
        <v/>
      </c>
      <c r="H726" t="str">
        <f t="shared" si="114"/>
        <v/>
      </c>
      <c r="I726" t="str">
        <f t="shared" si="115"/>
        <v/>
      </c>
      <c r="J726" t="str">
        <f t="shared" si="116"/>
        <v/>
      </c>
      <c r="K726" t="str">
        <f t="shared" si="117"/>
        <v/>
      </c>
      <c r="L726" t="str">
        <f t="shared" si="118"/>
        <v/>
      </c>
      <c r="M726" t="str">
        <f t="shared" si="119"/>
        <v/>
      </c>
    </row>
    <row r="727" spans="1:13">
      <c r="A727" t="s">
        <v>2142</v>
      </c>
      <c r="B727">
        <v>1000.2172</v>
      </c>
      <c r="C727" s="44">
        <v>41549</v>
      </c>
      <c r="D727" t="str">
        <f t="shared" si="110"/>
        <v/>
      </c>
      <c r="E727" t="str">
        <f t="shared" si="111"/>
        <v/>
      </c>
      <c r="F727" t="str">
        <f t="shared" si="112"/>
        <v/>
      </c>
      <c r="G727" t="str">
        <f t="shared" si="113"/>
        <v/>
      </c>
      <c r="H727" t="str">
        <f t="shared" si="114"/>
        <v/>
      </c>
      <c r="I727" t="str">
        <f t="shared" si="115"/>
        <v/>
      </c>
      <c r="J727" t="str">
        <f t="shared" si="116"/>
        <v/>
      </c>
      <c r="K727" t="str">
        <f t="shared" si="117"/>
        <v/>
      </c>
      <c r="L727" t="str">
        <f t="shared" si="118"/>
        <v/>
      </c>
      <c r="M727" t="str">
        <f t="shared" si="119"/>
        <v/>
      </c>
    </row>
    <row r="728" spans="1:13">
      <c r="A728" t="s">
        <v>2143</v>
      </c>
      <c r="B728">
        <v>1005.5</v>
      </c>
      <c r="C728" s="44">
        <v>41549</v>
      </c>
      <c r="D728" t="str">
        <f t="shared" si="110"/>
        <v/>
      </c>
      <c r="E728" t="str">
        <f t="shared" si="111"/>
        <v/>
      </c>
      <c r="F728" t="str">
        <f t="shared" si="112"/>
        <v/>
      </c>
      <c r="G728" t="str">
        <f t="shared" si="113"/>
        <v/>
      </c>
      <c r="H728" t="str">
        <f t="shared" si="114"/>
        <v/>
      </c>
      <c r="I728" t="str">
        <f t="shared" si="115"/>
        <v/>
      </c>
      <c r="J728" t="str">
        <f t="shared" si="116"/>
        <v/>
      </c>
      <c r="K728" t="str">
        <f t="shared" si="117"/>
        <v/>
      </c>
      <c r="L728" t="str">
        <f t="shared" si="118"/>
        <v/>
      </c>
      <c r="M728" t="str">
        <f t="shared" si="119"/>
        <v/>
      </c>
    </row>
    <row r="729" spans="1:13">
      <c r="A729" t="s">
        <v>4484</v>
      </c>
      <c r="B729">
        <v>2199.4553999999998</v>
      </c>
      <c r="C729" s="44">
        <v>41549</v>
      </c>
      <c r="D729" t="str">
        <f t="shared" si="110"/>
        <v/>
      </c>
      <c r="E729" t="str">
        <f t="shared" si="111"/>
        <v/>
      </c>
      <c r="F729" t="str">
        <f t="shared" si="112"/>
        <v/>
      </c>
      <c r="G729" t="str">
        <f t="shared" si="113"/>
        <v/>
      </c>
      <c r="H729" t="str">
        <f t="shared" si="114"/>
        <v/>
      </c>
      <c r="I729" t="str">
        <f t="shared" si="115"/>
        <v/>
      </c>
      <c r="J729" t="str">
        <f t="shared" si="116"/>
        <v/>
      </c>
      <c r="K729" t="str">
        <f t="shared" si="117"/>
        <v/>
      </c>
      <c r="L729" t="str">
        <f t="shared" si="118"/>
        <v/>
      </c>
      <c r="M729" t="str">
        <f t="shared" si="119"/>
        <v/>
      </c>
    </row>
    <row r="730" spans="1:13">
      <c r="A730" t="s">
        <v>2144</v>
      </c>
      <c r="B730">
        <v>1000</v>
      </c>
      <c r="C730" s="44">
        <v>41306</v>
      </c>
      <c r="D730" t="str">
        <f t="shared" si="110"/>
        <v/>
      </c>
      <c r="E730" t="str">
        <f t="shared" si="111"/>
        <v/>
      </c>
      <c r="F730" t="str">
        <f t="shared" si="112"/>
        <v/>
      </c>
      <c r="G730" t="str">
        <f t="shared" si="113"/>
        <v/>
      </c>
      <c r="H730" t="str">
        <f t="shared" si="114"/>
        <v/>
      </c>
      <c r="I730" t="str">
        <f t="shared" si="115"/>
        <v/>
      </c>
      <c r="J730" t="str">
        <f t="shared" si="116"/>
        <v/>
      </c>
      <c r="K730" t="str">
        <f t="shared" si="117"/>
        <v/>
      </c>
      <c r="L730" t="str">
        <f t="shared" si="118"/>
        <v/>
      </c>
      <c r="M730" t="str">
        <f t="shared" si="119"/>
        <v/>
      </c>
    </row>
    <row r="731" spans="1:13">
      <c r="A731" t="s">
        <v>1761</v>
      </c>
      <c r="B731">
        <v>1005.5</v>
      </c>
      <c r="C731" s="44">
        <v>41549</v>
      </c>
      <c r="D731" t="str">
        <f t="shared" si="110"/>
        <v/>
      </c>
      <c r="E731" t="str">
        <f t="shared" si="111"/>
        <v/>
      </c>
      <c r="F731" t="str">
        <f t="shared" si="112"/>
        <v/>
      </c>
      <c r="G731" t="str">
        <f t="shared" si="113"/>
        <v/>
      </c>
      <c r="H731" t="str">
        <f t="shared" si="114"/>
        <v/>
      </c>
      <c r="I731" t="str">
        <f t="shared" si="115"/>
        <v/>
      </c>
      <c r="J731" t="str">
        <f t="shared" si="116"/>
        <v/>
      </c>
      <c r="K731" t="str">
        <f t="shared" si="117"/>
        <v/>
      </c>
      <c r="L731" t="str">
        <f t="shared" si="118"/>
        <v/>
      </c>
      <c r="M731" t="str">
        <f t="shared" si="119"/>
        <v/>
      </c>
    </row>
    <row r="732" spans="1:13">
      <c r="A732" t="s">
        <v>1762</v>
      </c>
      <c r="B732">
        <v>1067.8624</v>
      </c>
      <c r="C732" s="44">
        <v>41549</v>
      </c>
      <c r="D732" t="str">
        <f t="shared" si="110"/>
        <v/>
      </c>
      <c r="E732" t="str">
        <f t="shared" si="111"/>
        <v/>
      </c>
      <c r="F732" t="str">
        <f t="shared" si="112"/>
        <v/>
      </c>
      <c r="G732" t="str">
        <f t="shared" si="113"/>
        <v/>
      </c>
      <c r="H732" t="str">
        <f t="shared" si="114"/>
        <v/>
      </c>
      <c r="I732" t="str">
        <f t="shared" si="115"/>
        <v/>
      </c>
      <c r="J732" t="str">
        <f t="shared" si="116"/>
        <v/>
      </c>
      <c r="K732" t="str">
        <f t="shared" si="117"/>
        <v/>
      </c>
      <c r="L732" t="str">
        <f t="shared" si="118"/>
        <v/>
      </c>
      <c r="M732" t="str">
        <f t="shared" si="119"/>
        <v/>
      </c>
    </row>
    <row r="733" spans="1:13">
      <c r="A733" t="s">
        <v>1763</v>
      </c>
      <c r="B733">
        <v>1002.4442</v>
      </c>
      <c r="C733" s="44">
        <v>41549</v>
      </c>
      <c r="D733" t="str">
        <f t="shared" si="110"/>
        <v/>
      </c>
      <c r="E733" t="str">
        <f t="shared" si="111"/>
        <v/>
      </c>
      <c r="F733" t="str">
        <f t="shared" si="112"/>
        <v/>
      </c>
      <c r="G733" t="str">
        <f t="shared" si="113"/>
        <v/>
      </c>
      <c r="H733" t="str">
        <f t="shared" si="114"/>
        <v/>
      </c>
      <c r="I733" t="str">
        <f t="shared" si="115"/>
        <v/>
      </c>
      <c r="J733" t="str">
        <f t="shared" si="116"/>
        <v/>
      </c>
      <c r="K733" t="str">
        <f t="shared" si="117"/>
        <v/>
      </c>
      <c r="L733" t="str">
        <f t="shared" si="118"/>
        <v/>
      </c>
      <c r="M733" t="str">
        <f t="shared" si="119"/>
        <v/>
      </c>
    </row>
    <row r="734" spans="1:13">
      <c r="A734" t="s">
        <v>1764</v>
      </c>
      <c r="B734">
        <v>1005.5</v>
      </c>
      <c r="C734" s="44">
        <v>41549</v>
      </c>
      <c r="D734" t="str">
        <f t="shared" si="110"/>
        <v/>
      </c>
      <c r="E734" t="str">
        <f t="shared" si="111"/>
        <v/>
      </c>
      <c r="F734" t="str">
        <f t="shared" si="112"/>
        <v/>
      </c>
      <c r="G734" t="str">
        <f t="shared" si="113"/>
        <v/>
      </c>
      <c r="H734" t="str">
        <f t="shared" si="114"/>
        <v/>
      </c>
      <c r="I734" t="str">
        <f t="shared" si="115"/>
        <v/>
      </c>
      <c r="J734" t="str">
        <f t="shared" si="116"/>
        <v/>
      </c>
      <c r="K734" t="str">
        <f t="shared" si="117"/>
        <v/>
      </c>
      <c r="L734" t="str">
        <f t="shared" si="118"/>
        <v/>
      </c>
      <c r="M734" t="str">
        <f t="shared" si="119"/>
        <v/>
      </c>
    </row>
    <row r="735" spans="1:13">
      <c r="A735" t="s">
        <v>1765</v>
      </c>
      <c r="B735">
        <v>1000.4659</v>
      </c>
      <c r="C735" s="44">
        <v>41306</v>
      </c>
      <c r="D735" t="str">
        <f t="shared" si="110"/>
        <v/>
      </c>
      <c r="E735" t="str">
        <f t="shared" si="111"/>
        <v/>
      </c>
      <c r="F735" t="str">
        <f t="shared" si="112"/>
        <v/>
      </c>
      <c r="G735" t="str">
        <f t="shared" si="113"/>
        <v/>
      </c>
      <c r="H735" t="str">
        <f t="shared" si="114"/>
        <v/>
      </c>
      <c r="I735" t="str">
        <f t="shared" si="115"/>
        <v/>
      </c>
      <c r="J735" t="str">
        <f t="shared" si="116"/>
        <v/>
      </c>
      <c r="K735" t="str">
        <f t="shared" si="117"/>
        <v/>
      </c>
      <c r="L735" t="str">
        <f t="shared" si="118"/>
        <v/>
      </c>
      <c r="M735" t="str">
        <f t="shared" si="119"/>
        <v/>
      </c>
    </row>
    <row r="736" spans="1:13">
      <c r="A736" t="s">
        <v>3669</v>
      </c>
      <c r="B736">
        <v>1490.826</v>
      </c>
      <c r="C736" s="44">
        <v>41549</v>
      </c>
      <c r="D736" t="str">
        <f t="shared" si="110"/>
        <v/>
      </c>
      <c r="E736" t="str">
        <f t="shared" si="111"/>
        <v/>
      </c>
      <c r="F736" t="str">
        <f t="shared" si="112"/>
        <v/>
      </c>
      <c r="G736" t="str">
        <f t="shared" si="113"/>
        <v/>
      </c>
      <c r="H736" t="str">
        <f t="shared" si="114"/>
        <v/>
      </c>
      <c r="I736" t="str">
        <f t="shared" si="115"/>
        <v/>
      </c>
      <c r="J736" t="str">
        <f t="shared" si="116"/>
        <v/>
      </c>
      <c r="K736" t="str">
        <f t="shared" si="117"/>
        <v/>
      </c>
      <c r="L736" t="str">
        <f t="shared" si="118"/>
        <v/>
      </c>
      <c r="M736" t="str">
        <f t="shared" si="119"/>
        <v/>
      </c>
    </row>
    <row r="737" spans="1:13">
      <c r="A737" t="s">
        <v>1766</v>
      </c>
      <c r="B737">
        <v>1002.2261999999999</v>
      </c>
      <c r="C737" s="44">
        <v>41549</v>
      </c>
      <c r="D737" t="str">
        <f t="shared" si="110"/>
        <v/>
      </c>
      <c r="E737" t="str">
        <f t="shared" si="111"/>
        <v/>
      </c>
      <c r="F737" t="str">
        <f t="shared" si="112"/>
        <v/>
      </c>
      <c r="G737" t="str">
        <f t="shared" si="113"/>
        <v/>
      </c>
      <c r="H737" t="str">
        <f t="shared" si="114"/>
        <v/>
      </c>
      <c r="I737" t="str">
        <f t="shared" si="115"/>
        <v/>
      </c>
      <c r="J737" t="str">
        <f t="shared" si="116"/>
        <v/>
      </c>
      <c r="K737" t="str">
        <f t="shared" si="117"/>
        <v/>
      </c>
      <c r="L737" t="str">
        <f t="shared" si="118"/>
        <v/>
      </c>
      <c r="M737" t="str">
        <f t="shared" si="119"/>
        <v/>
      </c>
    </row>
    <row r="738" spans="1:13">
      <c r="A738" t="s">
        <v>1767</v>
      </c>
      <c r="B738">
        <v>1000.176</v>
      </c>
      <c r="C738" s="44">
        <v>41549</v>
      </c>
      <c r="D738" t="str">
        <f t="shared" si="110"/>
        <v/>
      </c>
      <c r="E738" t="str">
        <f t="shared" si="111"/>
        <v/>
      </c>
      <c r="F738" t="str">
        <f t="shared" si="112"/>
        <v/>
      </c>
      <c r="G738" t="str">
        <f t="shared" si="113"/>
        <v/>
      </c>
      <c r="H738" t="str">
        <f t="shared" si="114"/>
        <v/>
      </c>
      <c r="I738" t="str">
        <f t="shared" si="115"/>
        <v/>
      </c>
      <c r="J738" t="str">
        <f t="shared" si="116"/>
        <v/>
      </c>
      <c r="K738" t="str">
        <f t="shared" si="117"/>
        <v/>
      </c>
      <c r="L738" t="str">
        <f t="shared" si="118"/>
        <v/>
      </c>
      <c r="M738" t="str">
        <f t="shared" si="119"/>
        <v/>
      </c>
    </row>
    <row r="739" spans="1:13">
      <c r="A739" t="s">
        <v>2145</v>
      </c>
      <c r="B739">
        <v>1007</v>
      </c>
      <c r="C739" s="44">
        <v>41549</v>
      </c>
      <c r="D739" t="str">
        <f t="shared" si="110"/>
        <v/>
      </c>
      <c r="E739" t="str">
        <f t="shared" si="111"/>
        <v/>
      </c>
      <c r="F739" t="str">
        <f t="shared" si="112"/>
        <v/>
      </c>
      <c r="G739" t="str">
        <f t="shared" si="113"/>
        <v/>
      </c>
      <c r="H739" t="str">
        <f t="shared" si="114"/>
        <v/>
      </c>
      <c r="I739" t="str">
        <f t="shared" si="115"/>
        <v/>
      </c>
      <c r="J739" t="str">
        <f t="shared" si="116"/>
        <v/>
      </c>
      <c r="K739" t="str">
        <f t="shared" si="117"/>
        <v/>
      </c>
      <c r="L739" t="str">
        <f t="shared" si="118"/>
        <v/>
      </c>
      <c r="M739" t="str">
        <f t="shared" si="119"/>
        <v/>
      </c>
    </row>
    <row r="740" spans="1:13">
      <c r="A740" t="s">
        <v>1768</v>
      </c>
      <c r="B740">
        <v>1000</v>
      </c>
      <c r="C740" s="44">
        <v>41306</v>
      </c>
      <c r="D740" t="str">
        <f t="shared" si="110"/>
        <v/>
      </c>
      <c r="E740" t="str">
        <f t="shared" si="111"/>
        <v/>
      </c>
      <c r="F740" t="str">
        <f t="shared" si="112"/>
        <v/>
      </c>
      <c r="G740" t="str">
        <f t="shared" si="113"/>
        <v/>
      </c>
      <c r="H740" t="str">
        <f t="shared" si="114"/>
        <v/>
      </c>
      <c r="I740" t="str">
        <f t="shared" si="115"/>
        <v/>
      </c>
      <c r="J740" t="str">
        <f t="shared" si="116"/>
        <v/>
      </c>
      <c r="K740" t="str">
        <f t="shared" si="117"/>
        <v/>
      </c>
      <c r="L740" t="str">
        <f t="shared" si="118"/>
        <v/>
      </c>
      <c r="M740" t="str">
        <f t="shared" si="119"/>
        <v/>
      </c>
    </row>
    <row r="741" spans="1:13">
      <c r="A741" t="s">
        <v>3670</v>
      </c>
      <c r="B741">
        <v>2159.4324999999999</v>
      </c>
      <c r="C741" s="44">
        <v>41549</v>
      </c>
      <c r="D741" t="str">
        <f t="shared" si="110"/>
        <v/>
      </c>
      <c r="E741" t="str">
        <f t="shared" si="111"/>
        <v/>
      </c>
      <c r="F741" t="str">
        <f t="shared" si="112"/>
        <v/>
      </c>
      <c r="G741" t="str">
        <f t="shared" si="113"/>
        <v/>
      </c>
      <c r="H741" t="str">
        <f t="shared" si="114"/>
        <v/>
      </c>
      <c r="I741" t="str">
        <f t="shared" si="115"/>
        <v/>
      </c>
      <c r="J741" t="str">
        <f t="shared" si="116"/>
        <v/>
      </c>
      <c r="K741" t="str">
        <f t="shared" si="117"/>
        <v/>
      </c>
      <c r="L741" t="str">
        <f t="shared" si="118"/>
        <v/>
      </c>
      <c r="M741" t="str">
        <f t="shared" si="119"/>
        <v/>
      </c>
    </row>
    <row r="742" spans="1:13">
      <c r="A742" t="s">
        <v>1769</v>
      </c>
      <c r="B742">
        <v>1007.297</v>
      </c>
      <c r="C742" s="44">
        <v>41549</v>
      </c>
      <c r="D742" t="str">
        <f t="shared" si="110"/>
        <v/>
      </c>
      <c r="E742" t="str">
        <f t="shared" si="111"/>
        <v/>
      </c>
      <c r="F742" t="str">
        <f t="shared" si="112"/>
        <v/>
      </c>
      <c r="G742" t="str">
        <f t="shared" si="113"/>
        <v/>
      </c>
      <c r="H742" t="str">
        <f t="shared" si="114"/>
        <v/>
      </c>
      <c r="I742" t="str">
        <f t="shared" si="115"/>
        <v/>
      </c>
      <c r="J742" t="str">
        <f t="shared" si="116"/>
        <v/>
      </c>
      <c r="K742" t="str">
        <f t="shared" si="117"/>
        <v/>
      </c>
      <c r="L742" t="str">
        <f t="shared" si="118"/>
        <v/>
      </c>
      <c r="M742" t="str">
        <f t="shared" si="119"/>
        <v/>
      </c>
    </row>
    <row r="743" spans="1:13">
      <c r="A743" t="s">
        <v>1770</v>
      </c>
      <c r="B743">
        <v>1005.5</v>
      </c>
      <c r="C743" s="44">
        <v>41549</v>
      </c>
      <c r="D743" t="str">
        <f t="shared" si="110"/>
        <v/>
      </c>
      <c r="E743" t="str">
        <f t="shared" si="111"/>
        <v/>
      </c>
      <c r="F743" t="str">
        <f t="shared" si="112"/>
        <v/>
      </c>
      <c r="G743" t="str">
        <f t="shared" si="113"/>
        <v/>
      </c>
      <c r="H743" t="str">
        <f t="shared" si="114"/>
        <v/>
      </c>
      <c r="I743" t="str">
        <f t="shared" si="115"/>
        <v/>
      </c>
      <c r="J743" t="str">
        <f t="shared" si="116"/>
        <v/>
      </c>
      <c r="K743" t="str">
        <f t="shared" si="117"/>
        <v/>
      </c>
      <c r="L743" t="str">
        <f t="shared" si="118"/>
        <v/>
      </c>
      <c r="M743" t="str">
        <f t="shared" si="119"/>
        <v/>
      </c>
    </row>
    <row r="744" spans="1:13">
      <c r="A744" t="s">
        <v>3071</v>
      </c>
      <c r="B744">
        <v>13.405099999999999</v>
      </c>
      <c r="C744" s="44">
        <v>41548</v>
      </c>
      <c r="D744" t="str">
        <f t="shared" si="110"/>
        <v/>
      </c>
      <c r="E744" t="str">
        <f t="shared" si="111"/>
        <v/>
      </c>
      <c r="F744" t="str">
        <f t="shared" si="112"/>
        <v/>
      </c>
      <c r="G744" t="str">
        <f t="shared" si="113"/>
        <v/>
      </c>
      <c r="H744" t="str">
        <f t="shared" si="114"/>
        <v/>
      </c>
      <c r="I744" t="str">
        <f t="shared" si="115"/>
        <v/>
      </c>
      <c r="J744" t="str">
        <f t="shared" si="116"/>
        <v/>
      </c>
      <c r="K744" t="str">
        <f t="shared" si="117"/>
        <v/>
      </c>
      <c r="L744" t="str">
        <f t="shared" si="118"/>
        <v/>
      </c>
      <c r="M744" t="str">
        <f t="shared" si="119"/>
        <v/>
      </c>
    </row>
    <row r="745" spans="1:13">
      <c r="A745" t="s">
        <v>3072</v>
      </c>
      <c r="B745">
        <v>13.569800000000001</v>
      </c>
      <c r="C745" s="44">
        <v>41548</v>
      </c>
      <c r="D745" t="str">
        <f t="shared" si="110"/>
        <v/>
      </c>
      <c r="E745" t="str">
        <f t="shared" si="111"/>
        <v/>
      </c>
      <c r="F745" t="str">
        <f t="shared" si="112"/>
        <v/>
      </c>
      <c r="G745" t="str">
        <f t="shared" si="113"/>
        <v/>
      </c>
      <c r="H745" t="str">
        <f t="shared" si="114"/>
        <v/>
      </c>
      <c r="I745" t="str">
        <f t="shared" si="115"/>
        <v/>
      </c>
      <c r="J745" t="str">
        <f t="shared" si="116"/>
        <v/>
      </c>
      <c r="K745" t="str">
        <f t="shared" si="117"/>
        <v/>
      </c>
      <c r="L745" t="str">
        <f t="shared" si="118"/>
        <v/>
      </c>
      <c r="M745" t="str">
        <f t="shared" si="119"/>
        <v/>
      </c>
    </row>
    <row r="746" spans="1:13">
      <c r="A746" t="s">
        <v>3951</v>
      </c>
      <c r="B746">
        <v>34.696399999999997</v>
      </c>
      <c r="C746" s="44">
        <v>41548</v>
      </c>
      <c r="D746" t="str">
        <f t="shared" si="110"/>
        <v/>
      </c>
      <c r="E746" t="str">
        <f t="shared" si="111"/>
        <v/>
      </c>
      <c r="F746" t="str">
        <f t="shared" si="112"/>
        <v/>
      </c>
      <c r="G746" t="str">
        <f t="shared" si="113"/>
        <v/>
      </c>
      <c r="H746" t="str">
        <f t="shared" si="114"/>
        <v/>
      </c>
      <c r="I746" t="str">
        <f t="shared" si="115"/>
        <v/>
      </c>
      <c r="J746" t="str">
        <f t="shared" si="116"/>
        <v/>
      </c>
      <c r="K746" t="str">
        <f t="shared" si="117"/>
        <v/>
      </c>
      <c r="L746" t="str">
        <f t="shared" si="118"/>
        <v/>
      </c>
      <c r="M746" t="str">
        <f t="shared" si="119"/>
        <v/>
      </c>
    </row>
    <row r="747" spans="1:13">
      <c r="A747" t="s">
        <v>3073</v>
      </c>
      <c r="B747">
        <v>13.327999999999999</v>
      </c>
      <c r="C747" s="44">
        <v>41548</v>
      </c>
      <c r="D747" t="str">
        <f t="shared" si="110"/>
        <v/>
      </c>
      <c r="E747" t="str">
        <f t="shared" si="111"/>
        <v/>
      </c>
      <c r="F747" t="str">
        <f t="shared" si="112"/>
        <v/>
      </c>
      <c r="G747" t="str">
        <f t="shared" si="113"/>
        <v/>
      </c>
      <c r="H747" t="str">
        <f t="shared" si="114"/>
        <v/>
      </c>
      <c r="I747" t="str">
        <f t="shared" si="115"/>
        <v/>
      </c>
      <c r="J747" t="str">
        <f t="shared" si="116"/>
        <v/>
      </c>
      <c r="K747" t="str">
        <f t="shared" si="117"/>
        <v/>
      </c>
      <c r="L747" t="str">
        <f t="shared" si="118"/>
        <v/>
      </c>
      <c r="M747" t="str">
        <f t="shared" si="119"/>
        <v/>
      </c>
    </row>
    <row r="748" spans="1:13">
      <c r="A748" t="s">
        <v>3074</v>
      </c>
      <c r="B748">
        <v>13.4884</v>
      </c>
      <c r="C748" s="44">
        <v>41548</v>
      </c>
      <c r="D748" t="str">
        <f t="shared" si="110"/>
        <v/>
      </c>
      <c r="E748" t="str">
        <f t="shared" si="111"/>
        <v/>
      </c>
      <c r="F748" t="str">
        <f t="shared" si="112"/>
        <v/>
      </c>
      <c r="G748" t="str">
        <f t="shared" si="113"/>
        <v/>
      </c>
      <c r="H748" t="str">
        <f t="shared" si="114"/>
        <v/>
      </c>
      <c r="I748" t="str">
        <f t="shared" si="115"/>
        <v/>
      </c>
      <c r="J748" t="str">
        <f t="shared" si="116"/>
        <v/>
      </c>
      <c r="K748" t="str">
        <f t="shared" si="117"/>
        <v/>
      </c>
      <c r="L748" t="str">
        <f t="shared" si="118"/>
        <v/>
      </c>
      <c r="M748" t="str">
        <f t="shared" si="119"/>
        <v/>
      </c>
    </row>
    <row r="749" spans="1:13">
      <c r="A749" t="s">
        <v>3952</v>
      </c>
      <c r="B749">
        <v>34.8996</v>
      </c>
      <c r="C749" s="44">
        <v>41548</v>
      </c>
      <c r="D749" t="str">
        <f t="shared" si="110"/>
        <v/>
      </c>
      <c r="E749" t="str">
        <f t="shared" si="111"/>
        <v/>
      </c>
      <c r="F749" t="str">
        <f t="shared" si="112"/>
        <v/>
      </c>
      <c r="G749" t="str">
        <f t="shared" si="113"/>
        <v/>
      </c>
      <c r="H749" t="str">
        <f t="shared" si="114"/>
        <v/>
      </c>
      <c r="I749" t="str">
        <f t="shared" si="115"/>
        <v/>
      </c>
      <c r="J749" t="str">
        <f t="shared" si="116"/>
        <v/>
      </c>
      <c r="K749" t="str">
        <f t="shared" si="117"/>
        <v/>
      </c>
      <c r="L749" t="str">
        <f t="shared" si="118"/>
        <v/>
      </c>
      <c r="M749" t="str">
        <f t="shared" si="119"/>
        <v/>
      </c>
    </row>
    <row r="750" spans="1:13">
      <c r="A750" t="s">
        <v>2713</v>
      </c>
      <c r="B750">
        <v>19.325800000000001</v>
      </c>
      <c r="C750" s="44">
        <v>41548</v>
      </c>
      <c r="D750" t="str">
        <f t="shared" si="110"/>
        <v/>
      </c>
      <c r="E750" t="str">
        <f t="shared" si="111"/>
        <v/>
      </c>
      <c r="F750" t="str">
        <f t="shared" si="112"/>
        <v/>
      </c>
      <c r="G750" t="str">
        <f t="shared" si="113"/>
        <v/>
      </c>
      <c r="H750" t="str">
        <f t="shared" si="114"/>
        <v/>
      </c>
      <c r="I750" t="str">
        <f t="shared" si="115"/>
        <v/>
      </c>
      <c r="J750" t="str">
        <f t="shared" si="116"/>
        <v/>
      </c>
      <c r="K750" t="str">
        <f t="shared" si="117"/>
        <v/>
      </c>
      <c r="L750" t="str">
        <f t="shared" si="118"/>
        <v/>
      </c>
      <c r="M750" t="str">
        <f t="shared" si="119"/>
        <v/>
      </c>
    </row>
    <row r="751" spans="1:13">
      <c r="A751" t="s">
        <v>4294</v>
      </c>
      <c r="B751">
        <v>30.6313</v>
      </c>
      <c r="C751" s="44">
        <v>41548</v>
      </c>
      <c r="D751" t="str">
        <f t="shared" si="110"/>
        <v/>
      </c>
      <c r="E751" t="str">
        <f t="shared" si="111"/>
        <v/>
      </c>
      <c r="F751" t="str">
        <f t="shared" si="112"/>
        <v/>
      </c>
      <c r="G751" t="str">
        <f t="shared" si="113"/>
        <v/>
      </c>
      <c r="H751" t="str">
        <f t="shared" si="114"/>
        <v/>
      </c>
      <c r="I751" t="str">
        <f t="shared" si="115"/>
        <v/>
      </c>
      <c r="J751" t="str">
        <f t="shared" si="116"/>
        <v/>
      </c>
      <c r="K751" t="str">
        <f t="shared" si="117"/>
        <v/>
      </c>
      <c r="L751" t="str">
        <f t="shared" si="118"/>
        <v/>
      </c>
      <c r="M751" t="str">
        <f t="shared" si="119"/>
        <v/>
      </c>
    </row>
    <row r="752" spans="1:13">
      <c r="A752" t="s">
        <v>2714</v>
      </c>
      <c r="B752">
        <v>19.334</v>
      </c>
      <c r="C752" s="44">
        <v>41548</v>
      </c>
      <c r="D752" t="str">
        <f t="shared" si="110"/>
        <v/>
      </c>
      <c r="E752" t="str">
        <f t="shared" si="111"/>
        <v/>
      </c>
      <c r="F752" t="str">
        <f t="shared" si="112"/>
        <v/>
      </c>
      <c r="G752" t="str">
        <f t="shared" si="113"/>
        <v/>
      </c>
      <c r="H752" t="str">
        <f t="shared" si="114"/>
        <v/>
      </c>
      <c r="I752" t="str">
        <f t="shared" si="115"/>
        <v/>
      </c>
      <c r="J752" t="str">
        <f t="shared" si="116"/>
        <v/>
      </c>
      <c r="K752" t="str">
        <f t="shared" si="117"/>
        <v/>
      </c>
      <c r="L752" t="str">
        <f t="shared" si="118"/>
        <v/>
      </c>
      <c r="M752" t="str">
        <f t="shared" si="119"/>
        <v/>
      </c>
    </row>
    <row r="753" spans="1:13">
      <c r="A753" t="s">
        <v>4295</v>
      </c>
      <c r="B753">
        <v>30.476099999999999</v>
      </c>
      <c r="C753" s="44">
        <v>41548</v>
      </c>
      <c r="D753" t="str">
        <f t="shared" si="110"/>
        <v/>
      </c>
      <c r="E753" t="str">
        <f t="shared" si="111"/>
        <v/>
      </c>
      <c r="F753" t="str">
        <f t="shared" si="112"/>
        <v/>
      </c>
      <c r="G753" t="str">
        <f t="shared" si="113"/>
        <v/>
      </c>
      <c r="H753" t="str">
        <f t="shared" si="114"/>
        <v/>
      </c>
      <c r="I753" t="str">
        <f t="shared" si="115"/>
        <v/>
      </c>
      <c r="J753" t="str">
        <f t="shared" si="116"/>
        <v/>
      </c>
      <c r="K753" t="str">
        <f t="shared" si="117"/>
        <v/>
      </c>
      <c r="L753" t="str">
        <f t="shared" si="118"/>
        <v/>
      </c>
      <c r="M753" t="str">
        <f t="shared" si="119"/>
        <v/>
      </c>
    </row>
    <row r="754" spans="1:13">
      <c r="A754" t="s">
        <v>3953</v>
      </c>
      <c r="B754">
        <v>13.9237</v>
      </c>
      <c r="C754" s="44">
        <v>41548</v>
      </c>
      <c r="D754" t="str">
        <f t="shared" si="110"/>
        <v/>
      </c>
      <c r="E754" t="str">
        <f t="shared" si="111"/>
        <v/>
      </c>
      <c r="F754" t="str">
        <f t="shared" si="112"/>
        <v/>
      </c>
      <c r="G754" t="str">
        <f t="shared" si="113"/>
        <v/>
      </c>
      <c r="H754" t="str">
        <f t="shared" si="114"/>
        <v/>
      </c>
      <c r="I754" t="str">
        <f t="shared" si="115"/>
        <v/>
      </c>
      <c r="J754" t="str">
        <f t="shared" si="116"/>
        <v/>
      </c>
      <c r="K754" t="str">
        <f t="shared" si="117"/>
        <v/>
      </c>
      <c r="L754" t="str">
        <f t="shared" si="118"/>
        <v/>
      </c>
      <c r="M754" t="str">
        <f t="shared" si="119"/>
        <v/>
      </c>
    </row>
    <row r="755" spans="1:13">
      <c r="A755" t="s">
        <v>3075</v>
      </c>
      <c r="B755">
        <v>10.129200000000001</v>
      </c>
      <c r="C755" s="44">
        <v>41548</v>
      </c>
      <c r="D755" t="str">
        <f t="shared" si="110"/>
        <v/>
      </c>
      <c r="E755" t="str">
        <f t="shared" si="111"/>
        <v/>
      </c>
      <c r="F755" t="str">
        <f t="shared" si="112"/>
        <v/>
      </c>
      <c r="G755" t="str">
        <f t="shared" si="113"/>
        <v/>
      </c>
      <c r="H755" t="str">
        <f t="shared" si="114"/>
        <v/>
      </c>
      <c r="I755" t="str">
        <f t="shared" si="115"/>
        <v/>
      </c>
      <c r="J755" t="str">
        <f t="shared" si="116"/>
        <v/>
      </c>
      <c r="K755" t="str">
        <f t="shared" si="117"/>
        <v/>
      </c>
      <c r="L755" t="str">
        <f t="shared" si="118"/>
        <v/>
      </c>
      <c r="M755" t="str">
        <f t="shared" si="119"/>
        <v/>
      </c>
    </row>
    <row r="756" spans="1:13">
      <c r="A756" t="s">
        <v>3076</v>
      </c>
      <c r="B756">
        <v>10.144600000000001</v>
      </c>
      <c r="C756" s="44">
        <v>41548</v>
      </c>
      <c r="D756" t="str">
        <f t="shared" si="110"/>
        <v/>
      </c>
      <c r="E756" t="str">
        <f t="shared" si="111"/>
        <v/>
      </c>
      <c r="F756" t="str">
        <f t="shared" si="112"/>
        <v/>
      </c>
      <c r="G756" t="str">
        <f t="shared" si="113"/>
        <v/>
      </c>
      <c r="H756" t="str">
        <f t="shared" si="114"/>
        <v/>
      </c>
      <c r="I756" t="str">
        <f t="shared" si="115"/>
        <v/>
      </c>
      <c r="J756" t="str">
        <f t="shared" si="116"/>
        <v/>
      </c>
      <c r="K756" t="str">
        <f t="shared" si="117"/>
        <v/>
      </c>
      <c r="L756" t="str">
        <f t="shared" si="118"/>
        <v/>
      </c>
      <c r="M756" t="str">
        <f t="shared" si="119"/>
        <v/>
      </c>
    </row>
    <row r="757" spans="1:13">
      <c r="A757" t="s">
        <v>3954</v>
      </c>
      <c r="B757">
        <v>14.1227</v>
      </c>
      <c r="C757" s="44">
        <v>41548</v>
      </c>
      <c r="D757" t="str">
        <f t="shared" si="110"/>
        <v/>
      </c>
      <c r="E757" t="str">
        <f t="shared" si="111"/>
        <v/>
      </c>
      <c r="F757" t="str">
        <f t="shared" si="112"/>
        <v/>
      </c>
      <c r="G757" t="str">
        <f t="shared" si="113"/>
        <v/>
      </c>
      <c r="H757" t="str">
        <f t="shared" si="114"/>
        <v/>
      </c>
      <c r="I757" t="str">
        <f t="shared" si="115"/>
        <v/>
      </c>
      <c r="J757" t="str">
        <f t="shared" si="116"/>
        <v/>
      </c>
      <c r="K757" t="str">
        <f t="shared" si="117"/>
        <v/>
      </c>
      <c r="L757" t="str">
        <f t="shared" si="118"/>
        <v/>
      </c>
      <c r="M757" t="str">
        <f t="shared" si="119"/>
        <v/>
      </c>
    </row>
    <row r="758" spans="1:13">
      <c r="A758" t="s">
        <v>3077</v>
      </c>
      <c r="B758">
        <v>10.1287</v>
      </c>
      <c r="C758" s="44">
        <v>41548</v>
      </c>
      <c r="D758" t="str">
        <f t="shared" si="110"/>
        <v/>
      </c>
      <c r="E758" t="str">
        <f t="shared" si="111"/>
        <v/>
      </c>
      <c r="F758" t="str">
        <f t="shared" si="112"/>
        <v/>
      </c>
      <c r="G758" t="str">
        <f t="shared" si="113"/>
        <v/>
      </c>
      <c r="H758" t="str">
        <f t="shared" si="114"/>
        <v/>
      </c>
      <c r="I758" t="str">
        <f t="shared" si="115"/>
        <v/>
      </c>
      <c r="J758" t="str">
        <f t="shared" si="116"/>
        <v/>
      </c>
      <c r="K758" t="str">
        <f t="shared" si="117"/>
        <v/>
      </c>
      <c r="L758" t="str">
        <f t="shared" si="118"/>
        <v/>
      </c>
      <c r="M758" t="str">
        <f t="shared" si="119"/>
        <v/>
      </c>
    </row>
    <row r="759" spans="1:13">
      <c r="A759" t="s">
        <v>3078</v>
      </c>
      <c r="B759">
        <v>10.0106</v>
      </c>
      <c r="C759" s="44">
        <v>41295</v>
      </c>
      <c r="D759" t="str">
        <f t="shared" si="110"/>
        <v/>
      </c>
      <c r="E759" t="str">
        <f t="shared" si="111"/>
        <v/>
      </c>
      <c r="F759" t="str">
        <f t="shared" si="112"/>
        <v/>
      </c>
      <c r="G759" t="str">
        <f t="shared" si="113"/>
        <v/>
      </c>
      <c r="H759" t="str">
        <f t="shared" si="114"/>
        <v/>
      </c>
      <c r="I759" t="str">
        <f t="shared" si="115"/>
        <v/>
      </c>
      <c r="J759" t="str">
        <f t="shared" si="116"/>
        <v/>
      </c>
      <c r="K759" t="str">
        <f t="shared" si="117"/>
        <v/>
      </c>
      <c r="L759" t="str">
        <f t="shared" si="118"/>
        <v/>
      </c>
      <c r="M759" t="str">
        <f t="shared" si="119"/>
        <v/>
      </c>
    </row>
    <row r="760" spans="1:13">
      <c r="A760" t="s">
        <v>3955</v>
      </c>
      <c r="B760">
        <v>13.8916</v>
      </c>
      <c r="C760" s="44">
        <v>41548</v>
      </c>
      <c r="D760" t="str">
        <f t="shared" si="110"/>
        <v/>
      </c>
      <c r="E760" t="str">
        <f t="shared" si="111"/>
        <v/>
      </c>
      <c r="F760" t="str">
        <f t="shared" si="112"/>
        <v/>
      </c>
      <c r="G760" t="str">
        <f t="shared" si="113"/>
        <v/>
      </c>
      <c r="H760" t="str">
        <f t="shared" si="114"/>
        <v/>
      </c>
      <c r="I760" t="str">
        <f t="shared" si="115"/>
        <v/>
      </c>
      <c r="J760" t="str">
        <f t="shared" si="116"/>
        <v/>
      </c>
      <c r="K760" t="str">
        <f t="shared" si="117"/>
        <v/>
      </c>
      <c r="L760" t="str">
        <f t="shared" si="118"/>
        <v/>
      </c>
      <c r="M760" t="str">
        <f t="shared" si="119"/>
        <v/>
      </c>
    </row>
    <row r="761" spans="1:13">
      <c r="A761" t="s">
        <v>3079</v>
      </c>
      <c r="B761">
        <v>10.1289</v>
      </c>
      <c r="C761" s="44">
        <v>41548</v>
      </c>
      <c r="D761" t="str">
        <f t="shared" si="110"/>
        <v/>
      </c>
      <c r="E761" t="str">
        <f t="shared" si="111"/>
        <v/>
      </c>
      <c r="F761" t="str">
        <f t="shared" si="112"/>
        <v/>
      </c>
      <c r="G761" t="str">
        <f t="shared" si="113"/>
        <v/>
      </c>
      <c r="H761" t="str">
        <f t="shared" si="114"/>
        <v/>
      </c>
      <c r="I761" t="str">
        <f t="shared" si="115"/>
        <v/>
      </c>
      <c r="J761" t="str">
        <f t="shared" si="116"/>
        <v/>
      </c>
      <c r="K761" t="str">
        <f t="shared" si="117"/>
        <v/>
      </c>
      <c r="L761" t="str">
        <f t="shared" si="118"/>
        <v/>
      </c>
      <c r="M761" t="str">
        <f t="shared" si="119"/>
        <v/>
      </c>
    </row>
    <row r="762" spans="1:13">
      <c r="A762" t="s">
        <v>3080</v>
      </c>
      <c r="B762">
        <v>10.142300000000001</v>
      </c>
      <c r="C762" s="44">
        <v>41548</v>
      </c>
      <c r="D762" t="str">
        <f t="shared" si="110"/>
        <v/>
      </c>
      <c r="E762" t="str">
        <f t="shared" si="111"/>
        <v/>
      </c>
      <c r="F762" t="str">
        <f t="shared" si="112"/>
        <v/>
      </c>
      <c r="G762" t="str">
        <f t="shared" si="113"/>
        <v/>
      </c>
      <c r="H762" t="str">
        <f t="shared" si="114"/>
        <v/>
      </c>
      <c r="I762" t="str">
        <f t="shared" si="115"/>
        <v/>
      </c>
      <c r="J762" t="str">
        <f t="shared" si="116"/>
        <v/>
      </c>
      <c r="K762" t="str">
        <f t="shared" si="117"/>
        <v/>
      </c>
      <c r="L762" t="str">
        <f t="shared" si="118"/>
        <v/>
      </c>
      <c r="M762" t="str">
        <f t="shared" si="119"/>
        <v/>
      </c>
    </row>
    <row r="763" spans="1:13">
      <c r="A763" t="s">
        <v>3081</v>
      </c>
      <c r="B763">
        <v>1240.71</v>
      </c>
      <c r="C763" s="44">
        <v>41548</v>
      </c>
      <c r="D763" t="str">
        <f t="shared" si="110"/>
        <v/>
      </c>
      <c r="E763" t="str">
        <f t="shared" si="111"/>
        <v/>
      </c>
      <c r="F763" t="str">
        <f t="shared" si="112"/>
        <v/>
      </c>
      <c r="G763" t="str">
        <f t="shared" si="113"/>
        <v/>
      </c>
      <c r="H763" t="str">
        <f t="shared" si="114"/>
        <v/>
      </c>
      <c r="I763" t="str">
        <f t="shared" si="115"/>
        <v/>
      </c>
      <c r="J763" t="str">
        <f t="shared" si="116"/>
        <v/>
      </c>
      <c r="K763" t="str">
        <f t="shared" si="117"/>
        <v/>
      </c>
      <c r="L763" t="str">
        <f t="shared" si="118"/>
        <v/>
      </c>
      <c r="M763" t="str">
        <f t="shared" si="119"/>
        <v/>
      </c>
    </row>
    <row r="764" spans="1:13">
      <c r="A764" t="s">
        <v>3082</v>
      </c>
      <c r="B764">
        <v>1066.653</v>
      </c>
      <c r="C764" s="44">
        <v>41548</v>
      </c>
      <c r="D764" t="str">
        <f t="shared" si="110"/>
        <v/>
      </c>
      <c r="E764" t="str">
        <f t="shared" si="111"/>
        <v/>
      </c>
      <c r="F764" t="str">
        <f t="shared" si="112"/>
        <v/>
      </c>
      <c r="G764" t="str">
        <f t="shared" si="113"/>
        <v/>
      </c>
      <c r="H764" t="str">
        <f t="shared" si="114"/>
        <v/>
      </c>
      <c r="I764" t="str">
        <f t="shared" si="115"/>
        <v/>
      </c>
      <c r="J764" t="str">
        <f t="shared" si="116"/>
        <v/>
      </c>
      <c r="K764" t="str">
        <f t="shared" si="117"/>
        <v/>
      </c>
      <c r="L764" t="str">
        <f t="shared" si="118"/>
        <v/>
      </c>
      <c r="M764" t="str">
        <f t="shared" si="119"/>
        <v/>
      </c>
    </row>
    <row r="765" spans="1:13">
      <c r="A765" t="s">
        <v>4485</v>
      </c>
      <c r="B765">
        <v>1862.4969000000001</v>
      </c>
      <c r="C765" s="44">
        <v>41548</v>
      </c>
      <c r="D765" t="str">
        <f t="shared" si="110"/>
        <v/>
      </c>
      <c r="E765" t="str">
        <f t="shared" si="111"/>
        <v/>
      </c>
      <c r="F765" t="str">
        <f t="shared" si="112"/>
        <v/>
      </c>
      <c r="G765" t="str">
        <f t="shared" si="113"/>
        <v/>
      </c>
      <c r="H765" t="str">
        <f t="shared" si="114"/>
        <v/>
      </c>
      <c r="I765" t="str">
        <f t="shared" si="115"/>
        <v/>
      </c>
      <c r="J765" t="str">
        <f t="shared" si="116"/>
        <v/>
      </c>
      <c r="K765" t="str">
        <f t="shared" si="117"/>
        <v/>
      </c>
      <c r="L765" t="str">
        <f t="shared" si="118"/>
        <v/>
      </c>
      <c r="M765" t="str">
        <f t="shared" si="119"/>
        <v/>
      </c>
    </row>
    <row r="766" spans="1:13">
      <c r="A766" t="s">
        <v>3083</v>
      </c>
      <c r="B766">
        <v>1002.0334</v>
      </c>
      <c r="C766" s="44">
        <v>41548</v>
      </c>
      <c r="D766" t="str">
        <f t="shared" si="110"/>
        <v/>
      </c>
      <c r="E766" t="str">
        <f t="shared" si="111"/>
        <v/>
      </c>
      <c r="F766" t="str">
        <f t="shared" si="112"/>
        <v/>
      </c>
      <c r="G766" t="str">
        <f t="shared" si="113"/>
        <v/>
      </c>
      <c r="H766" t="str">
        <f t="shared" si="114"/>
        <v/>
      </c>
      <c r="I766" t="str">
        <f t="shared" si="115"/>
        <v/>
      </c>
      <c r="J766" t="str">
        <f t="shared" si="116"/>
        <v/>
      </c>
      <c r="K766" t="str">
        <f t="shared" si="117"/>
        <v/>
      </c>
      <c r="L766" t="str">
        <f t="shared" si="118"/>
        <v/>
      </c>
      <c r="M766" t="str">
        <f t="shared" si="119"/>
        <v/>
      </c>
    </row>
    <row r="767" spans="1:13">
      <c r="A767" t="s">
        <v>3084</v>
      </c>
      <c r="B767">
        <v>1243.2329999999999</v>
      </c>
      <c r="C767" s="44">
        <v>41548</v>
      </c>
      <c r="D767" t="str">
        <f t="shared" si="110"/>
        <v/>
      </c>
      <c r="E767" t="str">
        <f t="shared" si="111"/>
        <v/>
      </c>
      <c r="F767" t="str">
        <f t="shared" si="112"/>
        <v/>
      </c>
      <c r="G767" t="str">
        <f t="shared" si="113"/>
        <v/>
      </c>
      <c r="H767" t="str">
        <f t="shared" si="114"/>
        <v/>
      </c>
      <c r="I767" t="str">
        <f t="shared" si="115"/>
        <v/>
      </c>
      <c r="J767" t="str">
        <f t="shared" si="116"/>
        <v/>
      </c>
      <c r="K767" t="str">
        <f t="shared" si="117"/>
        <v/>
      </c>
      <c r="L767" t="str">
        <f t="shared" si="118"/>
        <v/>
      </c>
      <c r="M767" t="str">
        <f t="shared" si="119"/>
        <v/>
      </c>
    </row>
    <row r="768" spans="1:13">
      <c r="A768" t="s">
        <v>3085</v>
      </c>
      <c r="B768">
        <v>1240.71</v>
      </c>
      <c r="C768" s="44">
        <v>41548</v>
      </c>
      <c r="D768" t="str">
        <f t="shared" si="110"/>
        <v/>
      </c>
      <c r="E768" t="str">
        <f t="shared" si="111"/>
        <v/>
      </c>
      <c r="F768" t="str">
        <f t="shared" si="112"/>
        <v/>
      </c>
      <c r="G768" t="str">
        <f t="shared" si="113"/>
        <v/>
      </c>
      <c r="H768" t="str">
        <f t="shared" si="114"/>
        <v/>
      </c>
      <c r="I768" t="str">
        <f t="shared" si="115"/>
        <v/>
      </c>
      <c r="J768" t="str">
        <f t="shared" si="116"/>
        <v/>
      </c>
      <c r="K768" t="str">
        <f t="shared" si="117"/>
        <v/>
      </c>
      <c r="L768" t="str">
        <f t="shared" si="118"/>
        <v/>
      </c>
      <c r="M768" t="str">
        <f t="shared" si="119"/>
        <v/>
      </c>
    </row>
    <row r="769" spans="1:13">
      <c r="A769" t="s">
        <v>4486</v>
      </c>
      <c r="B769">
        <v>1999.9186999999999</v>
      </c>
      <c r="C769" s="44">
        <v>41548</v>
      </c>
      <c r="D769" t="str">
        <f t="shared" si="110"/>
        <v/>
      </c>
      <c r="E769" t="str">
        <f t="shared" si="111"/>
        <v/>
      </c>
      <c r="F769" t="str">
        <f t="shared" si="112"/>
        <v/>
      </c>
      <c r="G769" t="str">
        <f t="shared" si="113"/>
        <v/>
      </c>
      <c r="H769" t="str">
        <f t="shared" si="114"/>
        <v/>
      </c>
      <c r="I769" t="str">
        <f t="shared" si="115"/>
        <v/>
      </c>
      <c r="J769" t="str">
        <f t="shared" si="116"/>
        <v/>
      </c>
      <c r="K769" t="str">
        <f t="shared" si="117"/>
        <v/>
      </c>
      <c r="L769" t="str">
        <f t="shared" si="118"/>
        <v/>
      </c>
      <c r="M769" t="str">
        <f t="shared" si="119"/>
        <v/>
      </c>
    </row>
    <row r="770" spans="1:13">
      <c r="A770" t="s">
        <v>3086</v>
      </c>
      <c r="B770">
        <v>1000</v>
      </c>
      <c r="C770" s="44">
        <v>41306</v>
      </c>
      <c r="D770" t="str">
        <f t="shared" si="110"/>
        <v/>
      </c>
      <c r="E770" t="str">
        <f t="shared" si="111"/>
        <v/>
      </c>
      <c r="F770" t="str">
        <f t="shared" si="112"/>
        <v/>
      </c>
      <c r="G770" t="str">
        <f t="shared" si="113"/>
        <v/>
      </c>
      <c r="H770" t="str">
        <f t="shared" si="114"/>
        <v/>
      </c>
      <c r="I770" t="str">
        <f t="shared" si="115"/>
        <v/>
      </c>
      <c r="J770" t="str">
        <f t="shared" si="116"/>
        <v/>
      </c>
      <c r="K770" t="str">
        <f t="shared" si="117"/>
        <v/>
      </c>
      <c r="L770" t="str">
        <f t="shared" si="118"/>
        <v/>
      </c>
      <c r="M770" t="str">
        <f t="shared" si="119"/>
        <v/>
      </c>
    </row>
    <row r="771" spans="1:13">
      <c r="A771" t="s">
        <v>2146</v>
      </c>
      <c r="B771">
        <v>1243.1083000000001</v>
      </c>
      <c r="C771" s="44">
        <v>41548</v>
      </c>
      <c r="D771" t="str">
        <f t="shared" ref="D771:D834" si="120">IF(A771=mfund1,B771,"")</f>
        <v/>
      </c>
      <c r="E771" t="str">
        <f t="shared" ref="E771:E834" si="121">IF(A771=mfund2,B771,"")</f>
        <v/>
      </c>
      <c r="F771" t="str">
        <f t="shared" ref="F771:F834" si="122">IF(A771=mfund3,B771,"")</f>
        <v/>
      </c>
      <c r="G771" t="str">
        <f t="shared" ref="G771:G834" si="123">IF(A771=mfund4,B771,"")</f>
        <v/>
      </c>
      <c r="H771" t="str">
        <f t="shared" ref="H771:H834" si="124">IF(A771=mfudn5,B771,"")</f>
        <v/>
      </c>
      <c r="I771" t="str">
        <f t="shared" ref="I771:I834" si="125">IF(A771=mfund6,B771,"")</f>
        <v/>
      </c>
      <c r="J771" t="str">
        <f t="shared" ref="J771:J834" si="126">IF(A771=mfund7,B771,"")</f>
        <v/>
      </c>
      <c r="K771" t="str">
        <f t="shared" ref="K771:K834" si="127">IF(A771=mfund8,B771,"")</f>
        <v/>
      </c>
      <c r="L771" t="str">
        <f t="shared" ref="L771:L834" si="128">IF(A771=mfund9,B771,"")</f>
        <v/>
      </c>
      <c r="M771" t="str">
        <f t="shared" ref="M771:M834" si="129">IF(A771=mfund10,B771,"")</f>
        <v/>
      </c>
    </row>
    <row r="772" spans="1:13">
      <c r="A772" t="s">
        <v>3956</v>
      </c>
      <c r="B772">
        <v>1860.9502</v>
      </c>
      <c r="C772" s="44">
        <v>41548</v>
      </c>
      <c r="D772" t="str">
        <f t="shared" si="120"/>
        <v/>
      </c>
      <c r="E772" t="str">
        <f t="shared" si="121"/>
        <v/>
      </c>
      <c r="F772" t="str">
        <f t="shared" si="122"/>
        <v/>
      </c>
      <c r="G772" t="str">
        <f t="shared" si="123"/>
        <v/>
      </c>
      <c r="H772" t="str">
        <f t="shared" si="124"/>
        <v/>
      </c>
      <c r="I772" t="str">
        <f t="shared" si="125"/>
        <v/>
      </c>
      <c r="J772" t="str">
        <f t="shared" si="126"/>
        <v/>
      </c>
      <c r="K772" t="str">
        <f t="shared" si="127"/>
        <v/>
      </c>
      <c r="L772" t="str">
        <f t="shared" si="128"/>
        <v/>
      </c>
      <c r="M772" t="str">
        <f t="shared" si="129"/>
        <v/>
      </c>
    </row>
    <row r="773" spans="1:13">
      <c r="A773" t="s">
        <v>3087</v>
      </c>
      <c r="B773">
        <v>1240.71</v>
      </c>
      <c r="C773" s="44">
        <v>41548</v>
      </c>
      <c r="D773" t="str">
        <f t="shared" si="120"/>
        <v/>
      </c>
      <c r="E773" t="str">
        <f t="shared" si="121"/>
        <v/>
      </c>
      <c r="F773" t="str">
        <f t="shared" si="122"/>
        <v/>
      </c>
      <c r="G773" t="str">
        <f t="shared" si="123"/>
        <v/>
      </c>
      <c r="H773" t="str">
        <f t="shared" si="124"/>
        <v/>
      </c>
      <c r="I773" t="str">
        <f t="shared" si="125"/>
        <v/>
      </c>
      <c r="J773" t="str">
        <f t="shared" si="126"/>
        <v/>
      </c>
      <c r="K773" t="str">
        <f t="shared" si="127"/>
        <v/>
      </c>
      <c r="L773" t="str">
        <f t="shared" si="128"/>
        <v/>
      </c>
      <c r="M773" t="str">
        <f t="shared" si="129"/>
        <v/>
      </c>
    </row>
    <row r="774" spans="1:13">
      <c r="A774" t="s">
        <v>3088</v>
      </c>
      <c r="B774">
        <v>1000.365</v>
      </c>
      <c r="C774" s="44">
        <v>41306</v>
      </c>
      <c r="D774" t="str">
        <f t="shared" si="120"/>
        <v/>
      </c>
      <c r="E774" t="str">
        <f t="shared" si="121"/>
        <v/>
      </c>
      <c r="F774" t="str">
        <f t="shared" si="122"/>
        <v/>
      </c>
      <c r="G774" t="str">
        <f t="shared" si="123"/>
        <v/>
      </c>
      <c r="H774" t="str">
        <f t="shared" si="124"/>
        <v/>
      </c>
      <c r="I774" t="str">
        <f t="shared" si="125"/>
        <v/>
      </c>
      <c r="J774" t="str">
        <f t="shared" si="126"/>
        <v/>
      </c>
      <c r="K774" t="str">
        <f t="shared" si="127"/>
        <v/>
      </c>
      <c r="L774" t="str">
        <f t="shared" si="128"/>
        <v/>
      </c>
      <c r="M774" t="str">
        <f t="shared" si="129"/>
        <v/>
      </c>
    </row>
    <row r="775" spans="1:13">
      <c r="A775" t="s">
        <v>3089</v>
      </c>
      <c r="B775">
        <v>1002.9094</v>
      </c>
      <c r="C775" s="44">
        <v>41548</v>
      </c>
      <c r="D775" t="str">
        <f t="shared" si="120"/>
        <v/>
      </c>
      <c r="E775" t="str">
        <f t="shared" si="121"/>
        <v/>
      </c>
      <c r="F775" t="str">
        <f t="shared" si="122"/>
        <v/>
      </c>
      <c r="G775" t="str">
        <f t="shared" si="123"/>
        <v/>
      </c>
      <c r="H775" t="str">
        <f t="shared" si="124"/>
        <v/>
      </c>
      <c r="I775" t="str">
        <f t="shared" si="125"/>
        <v/>
      </c>
      <c r="J775" t="str">
        <f t="shared" si="126"/>
        <v/>
      </c>
      <c r="K775" t="str">
        <f t="shared" si="127"/>
        <v/>
      </c>
      <c r="L775" t="str">
        <f t="shared" si="128"/>
        <v/>
      </c>
      <c r="M775" t="str">
        <f t="shared" si="129"/>
        <v/>
      </c>
    </row>
    <row r="776" spans="1:13">
      <c r="A776" t="s">
        <v>3090</v>
      </c>
      <c r="B776">
        <v>1243.2127</v>
      </c>
      <c r="C776" s="44">
        <v>41548</v>
      </c>
      <c r="D776" t="str">
        <f t="shared" si="120"/>
        <v/>
      </c>
      <c r="E776" t="str">
        <f t="shared" si="121"/>
        <v/>
      </c>
      <c r="F776" t="str">
        <f t="shared" si="122"/>
        <v/>
      </c>
      <c r="G776" t="str">
        <f t="shared" si="123"/>
        <v/>
      </c>
      <c r="H776" t="str">
        <f t="shared" si="124"/>
        <v/>
      </c>
      <c r="I776" t="str">
        <f t="shared" si="125"/>
        <v/>
      </c>
      <c r="J776" t="str">
        <f t="shared" si="126"/>
        <v/>
      </c>
      <c r="K776" t="str">
        <f t="shared" si="127"/>
        <v/>
      </c>
      <c r="L776" t="str">
        <f t="shared" si="128"/>
        <v/>
      </c>
      <c r="M776" t="str">
        <f t="shared" si="129"/>
        <v/>
      </c>
    </row>
    <row r="777" spans="1:13">
      <c r="A777" t="s">
        <v>3091</v>
      </c>
      <c r="B777">
        <v>1240.71</v>
      </c>
      <c r="C777" s="44">
        <v>41548</v>
      </c>
      <c r="D777" t="str">
        <f t="shared" si="120"/>
        <v/>
      </c>
      <c r="E777" t="str">
        <f t="shared" si="121"/>
        <v/>
      </c>
      <c r="F777" t="str">
        <f t="shared" si="122"/>
        <v/>
      </c>
      <c r="G777" t="str">
        <f t="shared" si="123"/>
        <v/>
      </c>
      <c r="H777" t="str">
        <f t="shared" si="124"/>
        <v/>
      </c>
      <c r="I777" t="str">
        <f t="shared" si="125"/>
        <v/>
      </c>
      <c r="J777" t="str">
        <f t="shared" si="126"/>
        <v/>
      </c>
      <c r="K777" t="str">
        <f t="shared" si="127"/>
        <v/>
      </c>
      <c r="L777" t="str">
        <f t="shared" si="128"/>
        <v/>
      </c>
      <c r="M777" t="str">
        <f t="shared" si="129"/>
        <v/>
      </c>
    </row>
    <row r="778" spans="1:13">
      <c r="A778" t="s">
        <v>3092</v>
      </c>
      <c r="B778">
        <v>1240.71</v>
      </c>
      <c r="C778" s="44">
        <v>41346</v>
      </c>
      <c r="D778" t="str">
        <f t="shared" si="120"/>
        <v/>
      </c>
      <c r="E778" t="str">
        <f t="shared" si="121"/>
        <v/>
      </c>
      <c r="F778" t="str">
        <f t="shared" si="122"/>
        <v/>
      </c>
      <c r="G778" t="str">
        <f t="shared" si="123"/>
        <v/>
      </c>
      <c r="H778" t="str">
        <f t="shared" si="124"/>
        <v/>
      </c>
      <c r="I778" t="str">
        <f t="shared" si="125"/>
        <v/>
      </c>
      <c r="J778" t="str">
        <f t="shared" si="126"/>
        <v/>
      </c>
      <c r="K778" t="str">
        <f t="shared" si="127"/>
        <v/>
      </c>
      <c r="L778" t="str">
        <f t="shared" si="128"/>
        <v/>
      </c>
      <c r="M778" t="str">
        <f t="shared" si="129"/>
        <v/>
      </c>
    </row>
    <row r="779" spans="1:13">
      <c r="A779" t="s">
        <v>3957</v>
      </c>
      <c r="B779">
        <v>1967.0609999999999</v>
      </c>
      <c r="C779" s="44">
        <v>41548</v>
      </c>
      <c r="D779" t="str">
        <f t="shared" si="120"/>
        <v/>
      </c>
      <c r="E779" t="str">
        <f t="shared" si="121"/>
        <v/>
      </c>
      <c r="F779" t="str">
        <f t="shared" si="122"/>
        <v/>
      </c>
      <c r="G779" t="str">
        <f t="shared" si="123"/>
        <v/>
      </c>
      <c r="H779" t="str">
        <f t="shared" si="124"/>
        <v/>
      </c>
      <c r="I779" t="str">
        <f t="shared" si="125"/>
        <v/>
      </c>
      <c r="J779" t="str">
        <f t="shared" si="126"/>
        <v/>
      </c>
      <c r="K779" t="str">
        <f t="shared" si="127"/>
        <v/>
      </c>
      <c r="L779" t="str">
        <f t="shared" si="128"/>
        <v/>
      </c>
      <c r="M779" t="str">
        <f t="shared" si="129"/>
        <v/>
      </c>
    </row>
    <row r="780" spans="1:13">
      <c r="A780" t="s">
        <v>2147</v>
      </c>
      <c r="B780">
        <v>1353.7887000000001</v>
      </c>
      <c r="C780" s="44">
        <v>41548</v>
      </c>
      <c r="D780" t="str">
        <f t="shared" si="120"/>
        <v/>
      </c>
      <c r="E780" t="str">
        <f t="shared" si="121"/>
        <v/>
      </c>
      <c r="F780" t="str">
        <f t="shared" si="122"/>
        <v/>
      </c>
      <c r="G780" t="str">
        <f t="shared" si="123"/>
        <v/>
      </c>
      <c r="H780" t="str">
        <f t="shared" si="124"/>
        <v/>
      </c>
      <c r="I780" t="str">
        <f t="shared" si="125"/>
        <v/>
      </c>
      <c r="J780" t="str">
        <f t="shared" si="126"/>
        <v/>
      </c>
      <c r="K780" t="str">
        <f t="shared" si="127"/>
        <v/>
      </c>
      <c r="L780" t="str">
        <f t="shared" si="128"/>
        <v/>
      </c>
      <c r="M780" t="str">
        <f t="shared" si="129"/>
        <v/>
      </c>
    </row>
    <row r="781" spans="1:13">
      <c r="A781" t="s">
        <v>3093</v>
      </c>
      <c r="B781">
        <v>1242.9958999999999</v>
      </c>
      <c r="C781" s="44">
        <v>41548</v>
      </c>
      <c r="D781" t="str">
        <f t="shared" si="120"/>
        <v/>
      </c>
      <c r="E781" t="str">
        <f t="shared" si="121"/>
        <v/>
      </c>
      <c r="F781" t="str">
        <f t="shared" si="122"/>
        <v/>
      </c>
      <c r="G781" t="str">
        <f t="shared" si="123"/>
        <v/>
      </c>
      <c r="H781" t="str">
        <f t="shared" si="124"/>
        <v/>
      </c>
      <c r="I781" t="str">
        <f t="shared" si="125"/>
        <v/>
      </c>
      <c r="J781" t="str">
        <f t="shared" si="126"/>
        <v/>
      </c>
      <c r="K781" t="str">
        <f t="shared" si="127"/>
        <v/>
      </c>
      <c r="L781" t="str">
        <f t="shared" si="128"/>
        <v/>
      </c>
      <c r="M781" t="str">
        <f t="shared" si="129"/>
        <v/>
      </c>
    </row>
    <row r="782" spans="1:13">
      <c r="A782" t="s">
        <v>3094</v>
      </c>
      <c r="B782">
        <v>1242.9960000000001</v>
      </c>
      <c r="C782" s="44">
        <v>41548</v>
      </c>
      <c r="D782" t="str">
        <f t="shared" si="120"/>
        <v/>
      </c>
      <c r="E782" t="str">
        <f t="shared" si="121"/>
        <v/>
      </c>
      <c r="F782" t="str">
        <f t="shared" si="122"/>
        <v/>
      </c>
      <c r="G782" t="str">
        <f t="shared" si="123"/>
        <v/>
      </c>
      <c r="H782" t="str">
        <f t="shared" si="124"/>
        <v/>
      </c>
      <c r="I782" t="str">
        <f t="shared" si="125"/>
        <v/>
      </c>
      <c r="J782" t="str">
        <f t="shared" si="126"/>
        <v/>
      </c>
      <c r="K782" t="str">
        <f t="shared" si="127"/>
        <v/>
      </c>
      <c r="L782" t="str">
        <f t="shared" si="128"/>
        <v/>
      </c>
      <c r="M782" t="str">
        <f t="shared" si="129"/>
        <v/>
      </c>
    </row>
    <row r="783" spans="1:13">
      <c r="A783" t="s">
        <v>3958</v>
      </c>
      <c r="B783">
        <v>11.9521</v>
      </c>
      <c r="C783" s="44">
        <v>41548</v>
      </c>
      <c r="D783" t="str">
        <f t="shared" si="120"/>
        <v/>
      </c>
      <c r="E783" t="str">
        <f t="shared" si="121"/>
        <v/>
      </c>
      <c r="F783" t="str">
        <f t="shared" si="122"/>
        <v/>
      </c>
      <c r="G783" t="str">
        <f t="shared" si="123"/>
        <v/>
      </c>
      <c r="H783" t="str">
        <f t="shared" si="124"/>
        <v/>
      </c>
      <c r="I783" t="str">
        <f t="shared" si="125"/>
        <v/>
      </c>
      <c r="J783" t="str">
        <f t="shared" si="126"/>
        <v/>
      </c>
      <c r="K783" t="str">
        <f t="shared" si="127"/>
        <v/>
      </c>
      <c r="L783" t="str">
        <f t="shared" si="128"/>
        <v/>
      </c>
      <c r="M783" t="str">
        <f t="shared" si="129"/>
        <v/>
      </c>
    </row>
    <row r="784" spans="1:13">
      <c r="A784" t="s">
        <v>3095</v>
      </c>
      <c r="B784">
        <v>11.952299999999999</v>
      </c>
      <c r="C784" s="44">
        <v>41548</v>
      </c>
      <c r="D784" t="str">
        <f t="shared" si="120"/>
        <v/>
      </c>
      <c r="E784" t="str">
        <f t="shared" si="121"/>
        <v/>
      </c>
      <c r="F784" t="str">
        <f t="shared" si="122"/>
        <v/>
      </c>
      <c r="G784" t="str">
        <f t="shared" si="123"/>
        <v/>
      </c>
      <c r="H784" t="str">
        <f t="shared" si="124"/>
        <v/>
      </c>
      <c r="I784" t="str">
        <f t="shared" si="125"/>
        <v/>
      </c>
      <c r="J784" t="str">
        <f t="shared" si="126"/>
        <v/>
      </c>
      <c r="K784" t="str">
        <f t="shared" si="127"/>
        <v/>
      </c>
      <c r="L784" t="str">
        <f t="shared" si="128"/>
        <v/>
      </c>
      <c r="M784" t="str">
        <f t="shared" si="129"/>
        <v/>
      </c>
    </row>
    <row r="785" spans="1:13">
      <c r="A785" t="s">
        <v>3096</v>
      </c>
      <c r="B785">
        <v>11.9521</v>
      </c>
      <c r="C785" s="44">
        <v>41548</v>
      </c>
      <c r="D785" t="str">
        <f t="shared" si="120"/>
        <v/>
      </c>
      <c r="E785" t="str">
        <f t="shared" si="121"/>
        <v/>
      </c>
      <c r="F785" t="str">
        <f t="shared" si="122"/>
        <v/>
      </c>
      <c r="G785" t="str">
        <f t="shared" si="123"/>
        <v/>
      </c>
      <c r="H785" t="str">
        <f t="shared" si="124"/>
        <v/>
      </c>
      <c r="I785" t="str">
        <f t="shared" si="125"/>
        <v/>
      </c>
      <c r="J785" t="str">
        <f t="shared" si="126"/>
        <v/>
      </c>
      <c r="K785" t="str">
        <f t="shared" si="127"/>
        <v/>
      </c>
      <c r="L785" t="str">
        <f t="shared" si="128"/>
        <v/>
      </c>
      <c r="M785" t="str">
        <f t="shared" si="129"/>
        <v/>
      </c>
    </row>
    <row r="786" spans="1:13">
      <c r="A786" t="s">
        <v>3959</v>
      </c>
      <c r="B786">
        <v>11.879</v>
      </c>
      <c r="C786" s="44">
        <v>41548</v>
      </c>
      <c r="D786" t="str">
        <f t="shared" si="120"/>
        <v/>
      </c>
      <c r="E786" t="str">
        <f t="shared" si="121"/>
        <v/>
      </c>
      <c r="F786" t="str">
        <f t="shared" si="122"/>
        <v/>
      </c>
      <c r="G786" t="str">
        <f t="shared" si="123"/>
        <v/>
      </c>
      <c r="H786" t="str">
        <f t="shared" si="124"/>
        <v/>
      </c>
      <c r="I786" t="str">
        <f t="shared" si="125"/>
        <v/>
      </c>
      <c r="J786" t="str">
        <f t="shared" si="126"/>
        <v/>
      </c>
      <c r="K786" t="str">
        <f t="shared" si="127"/>
        <v/>
      </c>
      <c r="L786" t="str">
        <f t="shared" si="128"/>
        <v/>
      </c>
      <c r="M786" t="str">
        <f t="shared" si="129"/>
        <v/>
      </c>
    </row>
    <row r="787" spans="1:13">
      <c r="A787" t="s">
        <v>3097</v>
      </c>
      <c r="B787">
        <v>11.879099999999999</v>
      </c>
      <c r="C787" s="44">
        <v>41548</v>
      </c>
      <c r="D787" t="str">
        <f t="shared" si="120"/>
        <v/>
      </c>
      <c r="E787" t="str">
        <f t="shared" si="121"/>
        <v/>
      </c>
      <c r="F787" t="str">
        <f t="shared" si="122"/>
        <v/>
      </c>
      <c r="G787" t="str">
        <f t="shared" si="123"/>
        <v/>
      </c>
      <c r="H787" t="str">
        <f t="shared" si="124"/>
        <v/>
      </c>
      <c r="I787" t="str">
        <f t="shared" si="125"/>
        <v/>
      </c>
      <c r="J787" t="str">
        <f t="shared" si="126"/>
        <v/>
      </c>
      <c r="K787" t="str">
        <f t="shared" si="127"/>
        <v/>
      </c>
      <c r="L787" t="str">
        <f t="shared" si="128"/>
        <v/>
      </c>
      <c r="M787" t="str">
        <f t="shared" si="129"/>
        <v/>
      </c>
    </row>
    <row r="788" spans="1:13">
      <c r="A788" t="s">
        <v>3098</v>
      </c>
      <c r="B788">
        <v>11.879</v>
      </c>
      <c r="C788" s="44">
        <v>41548</v>
      </c>
      <c r="D788" t="str">
        <f t="shared" si="120"/>
        <v/>
      </c>
      <c r="E788" t="str">
        <f t="shared" si="121"/>
        <v/>
      </c>
      <c r="F788" t="str">
        <f t="shared" si="122"/>
        <v/>
      </c>
      <c r="G788" t="str">
        <f t="shared" si="123"/>
        <v/>
      </c>
      <c r="H788" t="str">
        <f t="shared" si="124"/>
        <v/>
      </c>
      <c r="I788" t="str">
        <f t="shared" si="125"/>
        <v/>
      </c>
      <c r="J788" t="str">
        <f t="shared" si="126"/>
        <v/>
      </c>
      <c r="K788" t="str">
        <f t="shared" si="127"/>
        <v/>
      </c>
      <c r="L788" t="str">
        <f t="shared" si="128"/>
        <v/>
      </c>
      <c r="M788" t="str">
        <f t="shared" si="129"/>
        <v/>
      </c>
    </row>
    <row r="789" spans="1:13">
      <c r="A789" t="s">
        <v>4362</v>
      </c>
      <c r="B789">
        <v>1189.663</v>
      </c>
      <c r="C789" s="44">
        <v>41548</v>
      </c>
      <c r="D789" t="str">
        <f t="shared" si="120"/>
        <v/>
      </c>
      <c r="E789" t="str">
        <f t="shared" si="121"/>
        <v/>
      </c>
      <c r="F789" t="str">
        <f t="shared" si="122"/>
        <v/>
      </c>
      <c r="G789" t="str">
        <f t="shared" si="123"/>
        <v/>
      </c>
      <c r="H789" t="str">
        <f t="shared" si="124"/>
        <v/>
      </c>
      <c r="I789" t="str">
        <f t="shared" si="125"/>
        <v/>
      </c>
      <c r="J789" t="str">
        <f t="shared" si="126"/>
        <v/>
      </c>
      <c r="K789" t="str">
        <f t="shared" si="127"/>
        <v/>
      </c>
      <c r="L789" t="str">
        <f t="shared" si="128"/>
        <v/>
      </c>
      <c r="M789" t="str">
        <f t="shared" si="129"/>
        <v/>
      </c>
    </row>
    <row r="790" spans="1:13">
      <c r="A790" t="s">
        <v>3591</v>
      </c>
      <c r="B790">
        <v>1029.095</v>
      </c>
      <c r="C790" s="44">
        <v>41548</v>
      </c>
      <c r="D790" t="str">
        <f t="shared" si="120"/>
        <v/>
      </c>
      <c r="E790" t="str">
        <f t="shared" si="121"/>
        <v/>
      </c>
      <c r="F790" t="str">
        <f t="shared" si="122"/>
        <v/>
      </c>
      <c r="G790" t="str">
        <f t="shared" si="123"/>
        <v/>
      </c>
      <c r="H790" t="str">
        <f t="shared" si="124"/>
        <v/>
      </c>
      <c r="I790" t="str">
        <f t="shared" si="125"/>
        <v/>
      </c>
      <c r="J790" t="str">
        <f t="shared" si="126"/>
        <v/>
      </c>
      <c r="K790" t="str">
        <f t="shared" si="127"/>
        <v/>
      </c>
      <c r="L790" t="str">
        <f t="shared" si="128"/>
        <v/>
      </c>
      <c r="M790" t="str">
        <f t="shared" si="129"/>
        <v/>
      </c>
    </row>
    <row r="791" spans="1:13">
      <c r="A791" t="s">
        <v>4363</v>
      </c>
      <c r="B791">
        <v>1188.1623</v>
      </c>
      <c r="C791" s="44">
        <v>41548</v>
      </c>
      <c r="D791" t="str">
        <f t="shared" si="120"/>
        <v/>
      </c>
      <c r="E791" t="str">
        <f t="shared" si="121"/>
        <v/>
      </c>
      <c r="F791" t="str">
        <f t="shared" si="122"/>
        <v/>
      </c>
      <c r="G791" t="str">
        <f t="shared" si="123"/>
        <v/>
      </c>
      <c r="H791" t="str">
        <f t="shared" si="124"/>
        <v/>
      </c>
      <c r="I791" t="str">
        <f t="shared" si="125"/>
        <v/>
      </c>
      <c r="J791" t="str">
        <f t="shared" si="126"/>
        <v/>
      </c>
      <c r="K791" t="str">
        <f t="shared" si="127"/>
        <v/>
      </c>
      <c r="L791" t="str">
        <f t="shared" si="128"/>
        <v/>
      </c>
      <c r="M791" t="str">
        <f t="shared" si="129"/>
        <v/>
      </c>
    </row>
    <row r="792" spans="1:13">
      <c r="A792" t="s">
        <v>2715</v>
      </c>
      <c r="B792">
        <v>12.21</v>
      </c>
      <c r="C792" s="44">
        <v>41548</v>
      </c>
      <c r="D792" t="str">
        <f t="shared" si="120"/>
        <v/>
      </c>
      <c r="E792" t="str">
        <f t="shared" si="121"/>
        <v/>
      </c>
      <c r="F792" t="str">
        <f t="shared" si="122"/>
        <v/>
      </c>
      <c r="G792" t="str">
        <f t="shared" si="123"/>
        <v/>
      </c>
      <c r="H792" t="str">
        <f t="shared" si="124"/>
        <v/>
      </c>
      <c r="I792" t="str">
        <f t="shared" si="125"/>
        <v/>
      </c>
      <c r="J792" t="str">
        <f t="shared" si="126"/>
        <v/>
      </c>
      <c r="K792" t="str">
        <f t="shared" si="127"/>
        <v/>
      </c>
      <c r="L792" t="str">
        <f t="shared" si="128"/>
        <v/>
      </c>
      <c r="M792" t="str">
        <f t="shared" si="129"/>
        <v/>
      </c>
    </row>
    <row r="793" spans="1:13">
      <c r="A793" t="s">
        <v>4296</v>
      </c>
      <c r="B793">
        <v>12.21</v>
      </c>
      <c r="C793" s="44">
        <v>41548</v>
      </c>
      <c r="D793" t="str">
        <f t="shared" si="120"/>
        <v/>
      </c>
      <c r="E793" t="str">
        <f t="shared" si="121"/>
        <v/>
      </c>
      <c r="F793" t="str">
        <f t="shared" si="122"/>
        <v/>
      </c>
      <c r="G793" t="str">
        <f t="shared" si="123"/>
        <v/>
      </c>
      <c r="H793" t="str">
        <f t="shared" si="124"/>
        <v/>
      </c>
      <c r="I793" t="str">
        <f t="shared" si="125"/>
        <v/>
      </c>
      <c r="J793" t="str">
        <f t="shared" si="126"/>
        <v/>
      </c>
      <c r="K793" t="str">
        <f t="shared" si="127"/>
        <v/>
      </c>
      <c r="L793" t="str">
        <f t="shared" si="128"/>
        <v/>
      </c>
      <c r="M793" t="str">
        <f t="shared" si="129"/>
        <v/>
      </c>
    </row>
    <row r="794" spans="1:13">
      <c r="A794" t="s">
        <v>2716</v>
      </c>
      <c r="B794">
        <v>12.16</v>
      </c>
      <c r="C794" s="44">
        <v>41548</v>
      </c>
      <c r="D794" t="str">
        <f t="shared" si="120"/>
        <v/>
      </c>
      <c r="E794" t="str">
        <f t="shared" si="121"/>
        <v/>
      </c>
      <c r="F794" t="str">
        <f t="shared" si="122"/>
        <v/>
      </c>
      <c r="G794" t="str">
        <f t="shared" si="123"/>
        <v/>
      </c>
      <c r="H794" t="str">
        <f t="shared" si="124"/>
        <v/>
      </c>
      <c r="I794" t="str">
        <f t="shared" si="125"/>
        <v/>
      </c>
      <c r="J794" t="str">
        <f t="shared" si="126"/>
        <v/>
      </c>
      <c r="K794" t="str">
        <f t="shared" si="127"/>
        <v/>
      </c>
      <c r="L794" t="str">
        <f t="shared" si="128"/>
        <v/>
      </c>
      <c r="M794" t="str">
        <f t="shared" si="129"/>
        <v/>
      </c>
    </row>
    <row r="795" spans="1:13">
      <c r="A795" t="s">
        <v>4297</v>
      </c>
      <c r="B795">
        <v>12.16</v>
      </c>
      <c r="C795" s="44">
        <v>41548</v>
      </c>
      <c r="D795" t="str">
        <f t="shared" si="120"/>
        <v/>
      </c>
      <c r="E795" t="str">
        <f t="shared" si="121"/>
        <v/>
      </c>
      <c r="F795" t="str">
        <f t="shared" si="122"/>
        <v/>
      </c>
      <c r="G795" t="str">
        <f t="shared" si="123"/>
        <v/>
      </c>
      <c r="H795" t="str">
        <f t="shared" si="124"/>
        <v/>
      </c>
      <c r="I795" t="str">
        <f t="shared" si="125"/>
        <v/>
      </c>
      <c r="J795" t="str">
        <f t="shared" si="126"/>
        <v/>
      </c>
      <c r="K795" t="str">
        <f t="shared" si="127"/>
        <v/>
      </c>
      <c r="L795" t="str">
        <f t="shared" si="128"/>
        <v/>
      </c>
      <c r="M795" t="str">
        <f t="shared" si="129"/>
        <v/>
      </c>
    </row>
    <row r="796" spans="1:13">
      <c r="A796" t="s">
        <v>1771</v>
      </c>
      <c r="B796">
        <v>1005.6367</v>
      </c>
      <c r="C796" s="44">
        <v>41548</v>
      </c>
      <c r="D796" t="str">
        <f t="shared" si="120"/>
        <v/>
      </c>
      <c r="E796" t="str">
        <f t="shared" si="121"/>
        <v/>
      </c>
      <c r="F796" t="str">
        <f t="shared" si="122"/>
        <v/>
      </c>
      <c r="G796" t="str">
        <f t="shared" si="123"/>
        <v/>
      </c>
      <c r="H796" t="str">
        <f t="shared" si="124"/>
        <v/>
      </c>
      <c r="I796" t="str">
        <f t="shared" si="125"/>
        <v/>
      </c>
      <c r="J796" t="str">
        <f t="shared" si="126"/>
        <v/>
      </c>
      <c r="K796" t="str">
        <f t="shared" si="127"/>
        <v/>
      </c>
      <c r="L796" t="str">
        <f t="shared" si="128"/>
        <v/>
      </c>
      <c r="M796" t="str">
        <f t="shared" si="129"/>
        <v/>
      </c>
    </row>
    <row r="797" spans="1:13">
      <c r="A797" t="s">
        <v>3671</v>
      </c>
      <c r="B797">
        <v>1367.7717</v>
      </c>
      <c r="C797" s="44">
        <v>41548</v>
      </c>
      <c r="D797" t="str">
        <f t="shared" si="120"/>
        <v/>
      </c>
      <c r="E797" t="str">
        <f t="shared" si="121"/>
        <v/>
      </c>
      <c r="F797" t="str">
        <f t="shared" si="122"/>
        <v/>
      </c>
      <c r="G797" t="str">
        <f t="shared" si="123"/>
        <v/>
      </c>
      <c r="H797" t="str">
        <f t="shared" si="124"/>
        <v/>
      </c>
      <c r="I797" t="str">
        <f t="shared" si="125"/>
        <v/>
      </c>
      <c r="J797" t="str">
        <f t="shared" si="126"/>
        <v/>
      </c>
      <c r="K797" t="str">
        <f t="shared" si="127"/>
        <v/>
      </c>
      <c r="L797" t="str">
        <f t="shared" si="128"/>
        <v/>
      </c>
      <c r="M797" t="str">
        <f t="shared" si="129"/>
        <v/>
      </c>
    </row>
    <row r="798" spans="1:13">
      <c r="A798" t="s">
        <v>1772</v>
      </c>
      <c r="B798">
        <v>1000.52</v>
      </c>
      <c r="C798" s="44">
        <v>41302</v>
      </c>
      <c r="D798" t="str">
        <f t="shared" si="120"/>
        <v/>
      </c>
      <c r="E798" t="str">
        <f t="shared" si="121"/>
        <v/>
      </c>
      <c r="F798" t="str">
        <f t="shared" si="122"/>
        <v/>
      </c>
      <c r="G798" t="str">
        <f t="shared" si="123"/>
        <v/>
      </c>
      <c r="H798" t="str">
        <f t="shared" si="124"/>
        <v/>
      </c>
      <c r="I798" t="str">
        <f t="shared" si="125"/>
        <v/>
      </c>
      <c r="J798" t="str">
        <f t="shared" si="126"/>
        <v/>
      </c>
      <c r="K798" t="str">
        <f t="shared" si="127"/>
        <v/>
      </c>
      <c r="L798" t="str">
        <f t="shared" si="128"/>
        <v/>
      </c>
      <c r="M798" t="str">
        <f t="shared" si="129"/>
        <v/>
      </c>
    </row>
    <row r="799" spans="1:13">
      <c r="A799" t="s">
        <v>1773</v>
      </c>
      <c r="B799">
        <v>1000.5196999999999</v>
      </c>
      <c r="C799" s="44">
        <v>41212</v>
      </c>
      <c r="D799" t="str">
        <f t="shared" si="120"/>
        <v/>
      </c>
      <c r="E799" t="str">
        <f t="shared" si="121"/>
        <v/>
      </c>
      <c r="F799" t="str">
        <f t="shared" si="122"/>
        <v/>
      </c>
      <c r="G799" t="str">
        <f t="shared" si="123"/>
        <v/>
      </c>
      <c r="H799" t="str">
        <f t="shared" si="124"/>
        <v/>
      </c>
      <c r="I799" t="str">
        <f t="shared" si="125"/>
        <v/>
      </c>
      <c r="J799" t="str">
        <f t="shared" si="126"/>
        <v/>
      </c>
      <c r="K799" t="str">
        <f t="shared" si="127"/>
        <v/>
      </c>
      <c r="L799" t="str">
        <f t="shared" si="128"/>
        <v/>
      </c>
      <c r="M799" t="str">
        <f t="shared" si="129"/>
        <v/>
      </c>
    </row>
    <row r="800" spans="1:13">
      <c r="A800" t="s">
        <v>3672</v>
      </c>
      <c r="B800">
        <v>1310.9447</v>
      </c>
      <c r="C800" s="44">
        <v>41360</v>
      </c>
      <c r="D800" t="str">
        <f t="shared" si="120"/>
        <v/>
      </c>
      <c r="E800" t="str">
        <f t="shared" si="121"/>
        <v/>
      </c>
      <c r="F800" t="str">
        <f t="shared" si="122"/>
        <v/>
      </c>
      <c r="G800" t="str">
        <f t="shared" si="123"/>
        <v/>
      </c>
      <c r="H800" t="str">
        <f t="shared" si="124"/>
        <v/>
      </c>
      <c r="I800" t="str">
        <f t="shared" si="125"/>
        <v/>
      </c>
      <c r="J800" t="str">
        <f t="shared" si="126"/>
        <v/>
      </c>
      <c r="K800" t="str">
        <f t="shared" si="127"/>
        <v/>
      </c>
      <c r="L800" t="str">
        <f t="shared" si="128"/>
        <v/>
      </c>
      <c r="M800" t="str">
        <f t="shared" si="129"/>
        <v/>
      </c>
    </row>
    <row r="801" spans="1:13">
      <c r="A801" t="s">
        <v>1774</v>
      </c>
      <c r="B801">
        <v>1000.0371</v>
      </c>
      <c r="C801" s="44">
        <v>41211</v>
      </c>
      <c r="D801" t="str">
        <f t="shared" si="120"/>
        <v/>
      </c>
      <c r="E801" t="str">
        <f t="shared" si="121"/>
        <v/>
      </c>
      <c r="F801" t="str">
        <f t="shared" si="122"/>
        <v/>
      </c>
      <c r="G801" t="str">
        <f t="shared" si="123"/>
        <v/>
      </c>
      <c r="H801" t="str">
        <f t="shared" si="124"/>
        <v/>
      </c>
      <c r="I801" t="str">
        <f t="shared" si="125"/>
        <v/>
      </c>
      <c r="J801" t="str">
        <f t="shared" si="126"/>
        <v/>
      </c>
      <c r="K801" t="str">
        <f t="shared" si="127"/>
        <v/>
      </c>
      <c r="L801" t="str">
        <f t="shared" si="128"/>
        <v/>
      </c>
      <c r="M801" t="str">
        <f t="shared" si="129"/>
        <v/>
      </c>
    </row>
    <row r="802" spans="1:13">
      <c r="A802" t="s">
        <v>1775</v>
      </c>
      <c r="B802">
        <v>1000.52</v>
      </c>
      <c r="C802" s="44">
        <v>41548</v>
      </c>
      <c r="D802" t="str">
        <f t="shared" si="120"/>
        <v/>
      </c>
      <c r="E802" t="str">
        <f t="shared" si="121"/>
        <v/>
      </c>
      <c r="F802" t="str">
        <f t="shared" si="122"/>
        <v/>
      </c>
      <c r="G802" t="str">
        <f t="shared" si="123"/>
        <v/>
      </c>
      <c r="H802" t="str">
        <f t="shared" si="124"/>
        <v/>
      </c>
      <c r="I802" t="str">
        <f t="shared" si="125"/>
        <v/>
      </c>
      <c r="J802" t="str">
        <f t="shared" si="126"/>
        <v/>
      </c>
      <c r="K802" t="str">
        <f t="shared" si="127"/>
        <v/>
      </c>
      <c r="L802" t="str">
        <f t="shared" si="128"/>
        <v/>
      </c>
      <c r="M802" t="str">
        <f t="shared" si="129"/>
        <v/>
      </c>
    </row>
    <row r="803" spans="1:13">
      <c r="A803" t="s">
        <v>3673</v>
      </c>
      <c r="B803">
        <v>1367.3602000000001</v>
      </c>
      <c r="C803" s="44">
        <v>41548</v>
      </c>
      <c r="D803" t="str">
        <f t="shared" si="120"/>
        <v/>
      </c>
      <c r="E803" t="str">
        <f t="shared" si="121"/>
        <v/>
      </c>
      <c r="F803" t="str">
        <f t="shared" si="122"/>
        <v/>
      </c>
      <c r="G803" t="str">
        <f t="shared" si="123"/>
        <v/>
      </c>
      <c r="H803" t="str">
        <f t="shared" si="124"/>
        <v/>
      </c>
      <c r="I803" t="str">
        <f t="shared" si="125"/>
        <v/>
      </c>
      <c r="J803" t="str">
        <f t="shared" si="126"/>
        <v/>
      </c>
      <c r="K803" t="str">
        <f t="shared" si="127"/>
        <v/>
      </c>
      <c r="L803" t="str">
        <f t="shared" si="128"/>
        <v/>
      </c>
      <c r="M803" t="str">
        <f t="shared" si="129"/>
        <v/>
      </c>
    </row>
    <row r="804" spans="1:13">
      <c r="A804" t="s">
        <v>1776</v>
      </c>
      <c r="B804">
        <v>1013.2798</v>
      </c>
      <c r="C804" s="44">
        <v>41548</v>
      </c>
      <c r="D804" t="str">
        <f t="shared" si="120"/>
        <v/>
      </c>
      <c r="E804" t="str">
        <f t="shared" si="121"/>
        <v/>
      </c>
      <c r="F804" t="str">
        <f t="shared" si="122"/>
        <v/>
      </c>
      <c r="G804" t="str">
        <f t="shared" si="123"/>
        <v/>
      </c>
      <c r="H804" t="str">
        <f t="shared" si="124"/>
        <v/>
      </c>
      <c r="I804" t="str">
        <f t="shared" si="125"/>
        <v/>
      </c>
      <c r="J804" t="str">
        <f t="shared" si="126"/>
        <v/>
      </c>
      <c r="K804" t="str">
        <f t="shared" si="127"/>
        <v/>
      </c>
      <c r="L804" t="str">
        <f t="shared" si="128"/>
        <v/>
      </c>
      <c r="M804" t="str">
        <f t="shared" si="129"/>
        <v/>
      </c>
    </row>
    <row r="805" spans="1:13">
      <c r="A805" t="s">
        <v>3099</v>
      </c>
      <c r="B805">
        <v>1000.1084</v>
      </c>
      <c r="C805" s="44">
        <v>41548</v>
      </c>
      <c r="D805" t="str">
        <f t="shared" si="120"/>
        <v/>
      </c>
      <c r="E805" t="str">
        <f t="shared" si="121"/>
        <v/>
      </c>
      <c r="F805" t="str">
        <f t="shared" si="122"/>
        <v/>
      </c>
      <c r="G805" t="str">
        <f t="shared" si="123"/>
        <v/>
      </c>
      <c r="H805" t="str">
        <f t="shared" si="124"/>
        <v/>
      </c>
      <c r="I805" t="str">
        <f t="shared" si="125"/>
        <v/>
      </c>
      <c r="J805" t="str">
        <f t="shared" si="126"/>
        <v/>
      </c>
      <c r="K805" t="str">
        <f t="shared" si="127"/>
        <v/>
      </c>
      <c r="L805" t="str">
        <f t="shared" si="128"/>
        <v/>
      </c>
      <c r="M805" t="str">
        <f t="shared" si="129"/>
        <v/>
      </c>
    </row>
    <row r="806" spans="1:13">
      <c r="A806" t="s">
        <v>3100</v>
      </c>
      <c r="B806">
        <v>1000.1180000000001</v>
      </c>
      <c r="C806" s="44">
        <v>41548</v>
      </c>
      <c r="D806" t="str">
        <f t="shared" si="120"/>
        <v/>
      </c>
      <c r="E806" t="str">
        <f t="shared" si="121"/>
        <v/>
      </c>
      <c r="F806" t="str">
        <f t="shared" si="122"/>
        <v/>
      </c>
      <c r="G806" t="str">
        <f t="shared" si="123"/>
        <v/>
      </c>
      <c r="H806" t="str">
        <f t="shared" si="124"/>
        <v/>
      </c>
      <c r="I806" t="str">
        <f t="shared" si="125"/>
        <v/>
      </c>
      <c r="J806" t="str">
        <f t="shared" si="126"/>
        <v/>
      </c>
      <c r="K806" t="str">
        <f t="shared" si="127"/>
        <v/>
      </c>
      <c r="L806" t="str">
        <f t="shared" si="128"/>
        <v/>
      </c>
      <c r="M806" t="str">
        <f t="shared" si="129"/>
        <v/>
      </c>
    </row>
    <row r="807" spans="1:13">
      <c r="A807" t="s">
        <v>3960</v>
      </c>
      <c r="B807">
        <v>1348.5804000000001</v>
      </c>
      <c r="C807" s="44">
        <v>41548</v>
      </c>
      <c r="D807" t="str">
        <f t="shared" si="120"/>
        <v/>
      </c>
      <c r="E807" t="str">
        <f t="shared" si="121"/>
        <v/>
      </c>
      <c r="F807" t="str">
        <f t="shared" si="122"/>
        <v/>
      </c>
      <c r="G807" t="str">
        <f t="shared" si="123"/>
        <v/>
      </c>
      <c r="H807" t="str">
        <f t="shared" si="124"/>
        <v/>
      </c>
      <c r="I807" t="str">
        <f t="shared" si="125"/>
        <v/>
      </c>
      <c r="J807" t="str">
        <f t="shared" si="126"/>
        <v/>
      </c>
      <c r="K807" t="str">
        <f t="shared" si="127"/>
        <v/>
      </c>
      <c r="L807" t="str">
        <f t="shared" si="128"/>
        <v/>
      </c>
      <c r="M807" t="str">
        <f t="shared" si="129"/>
        <v/>
      </c>
    </row>
    <row r="808" spans="1:13">
      <c r="A808" t="s">
        <v>3961</v>
      </c>
      <c r="B808">
        <v>1342.0155</v>
      </c>
      <c r="C808" s="44">
        <v>41548</v>
      </c>
      <c r="D808" t="str">
        <f t="shared" si="120"/>
        <v/>
      </c>
      <c r="E808" t="str">
        <f t="shared" si="121"/>
        <v/>
      </c>
      <c r="F808" t="str">
        <f t="shared" si="122"/>
        <v/>
      </c>
      <c r="G808" t="str">
        <f t="shared" si="123"/>
        <v/>
      </c>
      <c r="H808" t="str">
        <f t="shared" si="124"/>
        <v/>
      </c>
      <c r="I808" t="str">
        <f t="shared" si="125"/>
        <v/>
      </c>
      <c r="J808" t="str">
        <f t="shared" si="126"/>
        <v/>
      </c>
      <c r="K808" t="str">
        <f t="shared" si="127"/>
        <v/>
      </c>
      <c r="L808" t="str">
        <f t="shared" si="128"/>
        <v/>
      </c>
      <c r="M808" t="str">
        <f t="shared" si="129"/>
        <v/>
      </c>
    </row>
    <row r="809" spans="1:13">
      <c r="A809" t="s">
        <v>3101</v>
      </c>
      <c r="B809">
        <v>1003.1790999999999</v>
      </c>
      <c r="C809" s="44">
        <v>41548</v>
      </c>
      <c r="D809" t="str">
        <f t="shared" si="120"/>
        <v/>
      </c>
      <c r="E809" t="str">
        <f t="shared" si="121"/>
        <v/>
      </c>
      <c r="F809" t="str">
        <f t="shared" si="122"/>
        <v/>
      </c>
      <c r="G809" t="str">
        <f t="shared" si="123"/>
        <v/>
      </c>
      <c r="H809" t="str">
        <f t="shared" si="124"/>
        <v/>
      </c>
      <c r="I809" t="str">
        <f t="shared" si="125"/>
        <v/>
      </c>
      <c r="J809" t="str">
        <f t="shared" si="126"/>
        <v/>
      </c>
      <c r="K809" t="str">
        <f t="shared" si="127"/>
        <v/>
      </c>
      <c r="L809" t="str">
        <f t="shared" si="128"/>
        <v/>
      </c>
      <c r="M809" t="str">
        <f t="shared" si="129"/>
        <v/>
      </c>
    </row>
    <row r="810" spans="1:13">
      <c r="A810" t="s">
        <v>3102</v>
      </c>
      <c r="B810">
        <v>1000.3642</v>
      </c>
      <c r="C810" s="44">
        <v>41548</v>
      </c>
      <c r="D810" t="str">
        <f t="shared" si="120"/>
        <v/>
      </c>
      <c r="E810" t="str">
        <f t="shared" si="121"/>
        <v/>
      </c>
      <c r="F810" t="str">
        <f t="shared" si="122"/>
        <v/>
      </c>
      <c r="G810" t="str">
        <f t="shared" si="123"/>
        <v/>
      </c>
      <c r="H810" t="str">
        <f t="shared" si="124"/>
        <v/>
      </c>
      <c r="I810" t="str">
        <f t="shared" si="125"/>
        <v/>
      </c>
      <c r="J810" t="str">
        <f t="shared" si="126"/>
        <v/>
      </c>
      <c r="K810" t="str">
        <f t="shared" si="127"/>
        <v/>
      </c>
      <c r="L810" t="str">
        <f t="shared" si="128"/>
        <v/>
      </c>
      <c r="M810" t="str">
        <f t="shared" si="129"/>
        <v/>
      </c>
    </row>
    <row r="811" spans="1:13">
      <c r="A811" t="s">
        <v>2148</v>
      </c>
      <c r="B811">
        <v>19.93</v>
      </c>
      <c r="C811" s="44">
        <v>41548</v>
      </c>
      <c r="D811" t="str">
        <f t="shared" si="120"/>
        <v/>
      </c>
      <c r="E811" t="str">
        <f t="shared" si="121"/>
        <v/>
      </c>
      <c r="F811" t="str">
        <f t="shared" si="122"/>
        <v/>
      </c>
      <c r="G811" t="str">
        <f t="shared" si="123"/>
        <v/>
      </c>
      <c r="H811" t="str">
        <f t="shared" si="124"/>
        <v/>
      </c>
      <c r="I811" t="str">
        <f t="shared" si="125"/>
        <v/>
      </c>
      <c r="J811" t="str">
        <f t="shared" si="126"/>
        <v/>
      </c>
      <c r="K811" t="str">
        <f t="shared" si="127"/>
        <v/>
      </c>
      <c r="L811" t="str">
        <f t="shared" si="128"/>
        <v/>
      </c>
      <c r="M811" t="str">
        <f t="shared" si="129"/>
        <v/>
      </c>
    </row>
    <row r="812" spans="1:13">
      <c r="A812" t="s">
        <v>4487</v>
      </c>
      <c r="B812">
        <v>65.024000000000001</v>
      </c>
      <c r="C812" s="44">
        <v>41548</v>
      </c>
      <c r="D812" t="str">
        <f t="shared" si="120"/>
        <v/>
      </c>
      <c r="E812" t="str">
        <f t="shared" si="121"/>
        <v/>
      </c>
      <c r="F812" t="str">
        <f t="shared" si="122"/>
        <v/>
      </c>
      <c r="G812" t="str">
        <f t="shared" si="123"/>
        <v/>
      </c>
      <c r="H812" t="str">
        <f t="shared" si="124"/>
        <v/>
      </c>
      <c r="I812" t="str">
        <f t="shared" si="125"/>
        <v/>
      </c>
      <c r="J812" t="str">
        <f t="shared" si="126"/>
        <v/>
      </c>
      <c r="K812" t="str">
        <f t="shared" si="127"/>
        <v/>
      </c>
      <c r="L812" t="str">
        <f t="shared" si="128"/>
        <v/>
      </c>
      <c r="M812" t="str">
        <f t="shared" si="129"/>
        <v/>
      </c>
    </row>
    <row r="813" spans="1:13">
      <c r="A813" t="s">
        <v>4488</v>
      </c>
      <c r="B813">
        <v>64.756</v>
      </c>
      <c r="C813" s="44">
        <v>41548</v>
      </c>
      <c r="D813" t="str">
        <f t="shared" si="120"/>
        <v/>
      </c>
      <c r="E813" t="str">
        <f t="shared" si="121"/>
        <v/>
      </c>
      <c r="F813" t="str">
        <f t="shared" si="122"/>
        <v/>
      </c>
      <c r="G813" t="str">
        <f t="shared" si="123"/>
        <v/>
      </c>
      <c r="H813" t="str">
        <f t="shared" si="124"/>
        <v/>
      </c>
      <c r="I813" t="str">
        <f t="shared" si="125"/>
        <v/>
      </c>
      <c r="J813" t="str">
        <f t="shared" si="126"/>
        <v/>
      </c>
      <c r="K813" t="str">
        <f t="shared" si="127"/>
        <v/>
      </c>
      <c r="L813" t="str">
        <f t="shared" si="128"/>
        <v/>
      </c>
      <c r="M813" t="str">
        <f t="shared" si="129"/>
        <v/>
      </c>
    </row>
    <row r="814" spans="1:13">
      <c r="A814" t="s">
        <v>2149</v>
      </c>
      <c r="B814">
        <v>19.843</v>
      </c>
      <c r="C814" s="44">
        <v>41548</v>
      </c>
      <c r="D814" t="str">
        <f t="shared" si="120"/>
        <v/>
      </c>
      <c r="E814" t="str">
        <f t="shared" si="121"/>
        <v/>
      </c>
      <c r="F814" t="str">
        <f t="shared" si="122"/>
        <v/>
      </c>
      <c r="G814" t="str">
        <f t="shared" si="123"/>
        <v/>
      </c>
      <c r="H814" t="str">
        <f t="shared" si="124"/>
        <v/>
      </c>
      <c r="I814" t="str">
        <f t="shared" si="125"/>
        <v/>
      </c>
      <c r="J814" t="str">
        <f t="shared" si="126"/>
        <v/>
      </c>
      <c r="K814" t="str">
        <f t="shared" si="127"/>
        <v/>
      </c>
      <c r="L814" t="str">
        <f t="shared" si="128"/>
        <v/>
      </c>
      <c r="M814" t="str">
        <f t="shared" si="129"/>
        <v/>
      </c>
    </row>
    <row r="815" spans="1:13">
      <c r="A815" t="s">
        <v>5791</v>
      </c>
      <c r="B815">
        <v>10.091699999999999</v>
      </c>
      <c r="C815" s="44">
        <v>41548</v>
      </c>
      <c r="D815" t="str">
        <f t="shared" si="120"/>
        <v/>
      </c>
      <c r="E815" t="str">
        <f t="shared" si="121"/>
        <v/>
      </c>
      <c r="F815" t="str">
        <f t="shared" si="122"/>
        <v/>
      </c>
      <c r="G815" t="str">
        <f t="shared" si="123"/>
        <v/>
      </c>
      <c r="H815" t="str">
        <f t="shared" si="124"/>
        <v/>
      </c>
      <c r="I815" t="str">
        <f t="shared" si="125"/>
        <v/>
      </c>
      <c r="J815" t="str">
        <f t="shared" si="126"/>
        <v/>
      </c>
      <c r="K815" t="str">
        <f t="shared" si="127"/>
        <v/>
      </c>
      <c r="L815" t="str">
        <f t="shared" si="128"/>
        <v/>
      </c>
      <c r="M815" t="str">
        <f t="shared" si="129"/>
        <v/>
      </c>
    </row>
    <row r="816" spans="1:13">
      <c r="A816" t="s">
        <v>5792</v>
      </c>
      <c r="B816">
        <v>10.091699999999999</v>
      </c>
      <c r="C816" s="44">
        <v>41548</v>
      </c>
      <c r="D816" t="str">
        <f t="shared" si="120"/>
        <v/>
      </c>
      <c r="E816" t="str">
        <f t="shared" si="121"/>
        <v/>
      </c>
      <c r="F816" t="str">
        <f t="shared" si="122"/>
        <v/>
      </c>
      <c r="G816" t="str">
        <f t="shared" si="123"/>
        <v/>
      </c>
      <c r="H816" t="str">
        <f t="shared" si="124"/>
        <v/>
      </c>
      <c r="I816" t="str">
        <f t="shared" si="125"/>
        <v/>
      </c>
      <c r="J816" t="str">
        <f t="shared" si="126"/>
        <v/>
      </c>
      <c r="K816" t="str">
        <f t="shared" si="127"/>
        <v/>
      </c>
      <c r="L816" t="str">
        <f t="shared" si="128"/>
        <v/>
      </c>
      <c r="M816" t="str">
        <f t="shared" si="129"/>
        <v/>
      </c>
    </row>
    <row r="817" spans="1:13">
      <c r="A817" t="s">
        <v>5793</v>
      </c>
      <c r="B817">
        <v>10.091699999999999</v>
      </c>
      <c r="C817" s="44">
        <v>41548</v>
      </c>
      <c r="D817" t="str">
        <f t="shared" si="120"/>
        <v/>
      </c>
      <c r="E817" t="str">
        <f t="shared" si="121"/>
        <v/>
      </c>
      <c r="F817" t="str">
        <f t="shared" si="122"/>
        <v/>
      </c>
      <c r="G817" t="str">
        <f t="shared" si="123"/>
        <v/>
      </c>
      <c r="H817" t="str">
        <f t="shared" si="124"/>
        <v/>
      </c>
      <c r="I817" t="str">
        <f t="shared" si="125"/>
        <v/>
      </c>
      <c r="J817" t="str">
        <f t="shared" si="126"/>
        <v/>
      </c>
      <c r="K817" t="str">
        <f t="shared" si="127"/>
        <v/>
      </c>
      <c r="L817" t="str">
        <f t="shared" si="128"/>
        <v/>
      </c>
      <c r="M817" t="str">
        <f t="shared" si="129"/>
        <v/>
      </c>
    </row>
    <row r="818" spans="1:13">
      <c r="A818" t="s">
        <v>5794</v>
      </c>
      <c r="B818">
        <v>10.091699999999999</v>
      </c>
      <c r="C818" s="44">
        <v>41548</v>
      </c>
      <c r="D818" t="str">
        <f t="shared" si="120"/>
        <v/>
      </c>
      <c r="E818" t="str">
        <f t="shared" si="121"/>
        <v/>
      </c>
      <c r="F818" t="str">
        <f t="shared" si="122"/>
        <v/>
      </c>
      <c r="G818" t="str">
        <f t="shared" si="123"/>
        <v/>
      </c>
      <c r="H818" t="str">
        <f t="shared" si="124"/>
        <v/>
      </c>
      <c r="I818" t="str">
        <f t="shared" si="125"/>
        <v/>
      </c>
      <c r="J818" t="str">
        <f t="shared" si="126"/>
        <v/>
      </c>
      <c r="K818" t="str">
        <f t="shared" si="127"/>
        <v/>
      </c>
      <c r="L818" t="str">
        <f t="shared" si="128"/>
        <v/>
      </c>
      <c r="M818" t="str">
        <f t="shared" si="129"/>
        <v/>
      </c>
    </row>
    <row r="819" spans="1:13">
      <c r="A819" t="s">
        <v>5795</v>
      </c>
      <c r="B819">
        <v>10.091699999999999</v>
      </c>
      <c r="C819" s="44">
        <v>41548</v>
      </c>
      <c r="D819" t="str">
        <f t="shared" si="120"/>
        <v/>
      </c>
      <c r="E819" t="str">
        <f t="shared" si="121"/>
        <v/>
      </c>
      <c r="F819" t="str">
        <f t="shared" si="122"/>
        <v/>
      </c>
      <c r="G819" t="str">
        <f t="shared" si="123"/>
        <v/>
      </c>
      <c r="H819" t="str">
        <f t="shared" si="124"/>
        <v/>
      </c>
      <c r="I819" t="str">
        <f t="shared" si="125"/>
        <v/>
      </c>
      <c r="J819" t="str">
        <f t="shared" si="126"/>
        <v/>
      </c>
      <c r="K819" t="str">
        <f t="shared" si="127"/>
        <v/>
      </c>
      <c r="L819" t="str">
        <f t="shared" si="128"/>
        <v/>
      </c>
      <c r="M819" t="str">
        <f t="shared" si="129"/>
        <v/>
      </c>
    </row>
    <row r="820" spans="1:13">
      <c r="A820" t="s">
        <v>5796</v>
      </c>
      <c r="B820">
        <v>10.091699999999999</v>
      </c>
      <c r="C820" s="44">
        <v>41548</v>
      </c>
      <c r="D820" t="str">
        <f t="shared" si="120"/>
        <v/>
      </c>
      <c r="E820" t="str">
        <f t="shared" si="121"/>
        <v/>
      </c>
      <c r="F820" t="str">
        <f t="shared" si="122"/>
        <v/>
      </c>
      <c r="G820" t="str">
        <f t="shared" si="123"/>
        <v/>
      </c>
      <c r="H820" t="str">
        <f t="shared" si="124"/>
        <v/>
      </c>
      <c r="I820" t="str">
        <f t="shared" si="125"/>
        <v/>
      </c>
      <c r="J820" t="str">
        <f t="shared" si="126"/>
        <v/>
      </c>
      <c r="K820" t="str">
        <f t="shared" si="127"/>
        <v/>
      </c>
      <c r="L820" t="str">
        <f t="shared" si="128"/>
        <v/>
      </c>
      <c r="M820" t="str">
        <f t="shared" si="129"/>
        <v/>
      </c>
    </row>
    <row r="821" spans="1:13">
      <c r="A821" t="s">
        <v>5797</v>
      </c>
      <c r="B821">
        <v>10.090299999999999</v>
      </c>
      <c r="C821" s="44">
        <v>41548</v>
      </c>
      <c r="D821" t="str">
        <f t="shared" si="120"/>
        <v/>
      </c>
      <c r="E821" t="str">
        <f t="shared" si="121"/>
        <v/>
      </c>
      <c r="F821" t="str">
        <f t="shared" si="122"/>
        <v/>
      </c>
      <c r="G821" t="str">
        <f t="shared" si="123"/>
        <v/>
      </c>
      <c r="H821" t="str">
        <f t="shared" si="124"/>
        <v/>
      </c>
      <c r="I821" t="str">
        <f t="shared" si="125"/>
        <v/>
      </c>
      <c r="J821" t="str">
        <f t="shared" si="126"/>
        <v/>
      </c>
      <c r="K821" t="str">
        <f t="shared" si="127"/>
        <v/>
      </c>
      <c r="L821" t="str">
        <f t="shared" si="128"/>
        <v/>
      </c>
      <c r="M821" t="str">
        <f t="shared" si="129"/>
        <v/>
      </c>
    </row>
    <row r="822" spans="1:13">
      <c r="A822" t="s">
        <v>5798</v>
      </c>
      <c r="B822">
        <v>10.090299999999999</v>
      </c>
      <c r="C822" s="44">
        <v>41548</v>
      </c>
      <c r="D822" t="str">
        <f t="shared" si="120"/>
        <v/>
      </c>
      <c r="E822" t="str">
        <f t="shared" si="121"/>
        <v/>
      </c>
      <c r="F822" t="str">
        <f t="shared" si="122"/>
        <v/>
      </c>
      <c r="G822" t="str">
        <f t="shared" si="123"/>
        <v/>
      </c>
      <c r="H822" t="str">
        <f t="shared" si="124"/>
        <v/>
      </c>
      <c r="I822" t="str">
        <f t="shared" si="125"/>
        <v/>
      </c>
      <c r="J822" t="str">
        <f t="shared" si="126"/>
        <v/>
      </c>
      <c r="K822" t="str">
        <f t="shared" si="127"/>
        <v/>
      </c>
      <c r="L822" t="str">
        <f t="shared" si="128"/>
        <v/>
      </c>
      <c r="M822" t="str">
        <f t="shared" si="129"/>
        <v/>
      </c>
    </row>
    <row r="823" spans="1:13">
      <c r="A823" t="s">
        <v>5799</v>
      </c>
      <c r="B823">
        <v>10.090299999999999</v>
      </c>
      <c r="C823" s="44">
        <v>41548</v>
      </c>
      <c r="D823" t="str">
        <f t="shared" si="120"/>
        <v/>
      </c>
      <c r="E823" t="str">
        <f t="shared" si="121"/>
        <v/>
      </c>
      <c r="F823" t="str">
        <f t="shared" si="122"/>
        <v/>
      </c>
      <c r="G823" t="str">
        <f t="shared" si="123"/>
        <v/>
      </c>
      <c r="H823" t="str">
        <f t="shared" si="124"/>
        <v/>
      </c>
      <c r="I823" t="str">
        <f t="shared" si="125"/>
        <v/>
      </c>
      <c r="J823" t="str">
        <f t="shared" si="126"/>
        <v/>
      </c>
      <c r="K823" t="str">
        <f t="shared" si="127"/>
        <v/>
      </c>
      <c r="L823" t="str">
        <f t="shared" si="128"/>
        <v/>
      </c>
      <c r="M823" t="str">
        <f t="shared" si="129"/>
        <v/>
      </c>
    </row>
    <row r="824" spans="1:13">
      <c r="A824" t="s">
        <v>5800</v>
      </c>
      <c r="B824">
        <v>10.090299999999999</v>
      </c>
      <c r="C824" s="44">
        <v>41548</v>
      </c>
      <c r="D824" t="str">
        <f t="shared" si="120"/>
        <v/>
      </c>
      <c r="E824" t="str">
        <f t="shared" si="121"/>
        <v/>
      </c>
      <c r="F824" t="str">
        <f t="shared" si="122"/>
        <v/>
      </c>
      <c r="G824" t="str">
        <f t="shared" si="123"/>
        <v/>
      </c>
      <c r="H824" t="str">
        <f t="shared" si="124"/>
        <v/>
      </c>
      <c r="I824" t="str">
        <f t="shared" si="125"/>
        <v/>
      </c>
      <c r="J824" t="str">
        <f t="shared" si="126"/>
        <v/>
      </c>
      <c r="K824" t="str">
        <f t="shared" si="127"/>
        <v/>
      </c>
      <c r="L824" t="str">
        <f t="shared" si="128"/>
        <v/>
      </c>
      <c r="M824" t="str">
        <f t="shared" si="129"/>
        <v/>
      </c>
    </row>
    <row r="825" spans="1:13">
      <c r="A825" t="s">
        <v>5801</v>
      </c>
      <c r="B825">
        <v>10.090299999999999</v>
      </c>
      <c r="C825" s="44">
        <v>41548</v>
      </c>
      <c r="D825" t="str">
        <f t="shared" si="120"/>
        <v/>
      </c>
      <c r="E825" t="str">
        <f t="shared" si="121"/>
        <v/>
      </c>
      <c r="F825" t="str">
        <f t="shared" si="122"/>
        <v/>
      </c>
      <c r="G825" t="str">
        <f t="shared" si="123"/>
        <v/>
      </c>
      <c r="H825" t="str">
        <f t="shared" si="124"/>
        <v/>
      </c>
      <c r="I825" t="str">
        <f t="shared" si="125"/>
        <v/>
      </c>
      <c r="J825" t="str">
        <f t="shared" si="126"/>
        <v/>
      </c>
      <c r="K825" t="str">
        <f t="shared" si="127"/>
        <v/>
      </c>
      <c r="L825" t="str">
        <f t="shared" si="128"/>
        <v/>
      </c>
      <c r="M825" t="str">
        <f t="shared" si="129"/>
        <v/>
      </c>
    </row>
    <row r="826" spans="1:13">
      <c r="A826" t="s">
        <v>5802</v>
      </c>
      <c r="B826">
        <v>10.090299999999999</v>
      </c>
      <c r="C826" s="44">
        <v>41548</v>
      </c>
      <c r="D826" t="str">
        <f t="shared" si="120"/>
        <v/>
      </c>
      <c r="E826" t="str">
        <f t="shared" si="121"/>
        <v/>
      </c>
      <c r="F826" t="str">
        <f t="shared" si="122"/>
        <v/>
      </c>
      <c r="G826" t="str">
        <f t="shared" si="123"/>
        <v/>
      </c>
      <c r="H826" t="str">
        <f t="shared" si="124"/>
        <v/>
      </c>
      <c r="I826" t="str">
        <f t="shared" si="125"/>
        <v/>
      </c>
      <c r="J826" t="str">
        <f t="shared" si="126"/>
        <v/>
      </c>
      <c r="K826" t="str">
        <f t="shared" si="127"/>
        <v/>
      </c>
      <c r="L826" t="str">
        <f t="shared" si="128"/>
        <v/>
      </c>
      <c r="M826" t="str">
        <f t="shared" si="129"/>
        <v/>
      </c>
    </row>
    <row r="827" spans="1:13">
      <c r="A827" t="s">
        <v>2150</v>
      </c>
      <c r="B827">
        <v>10.6143</v>
      </c>
      <c r="C827" s="44">
        <v>41548</v>
      </c>
      <c r="D827" t="str">
        <f t="shared" si="120"/>
        <v/>
      </c>
      <c r="E827" t="str">
        <f t="shared" si="121"/>
        <v/>
      </c>
      <c r="F827" t="str">
        <f t="shared" si="122"/>
        <v/>
      </c>
      <c r="G827" t="str">
        <f t="shared" si="123"/>
        <v/>
      </c>
      <c r="H827" t="str">
        <f t="shared" si="124"/>
        <v/>
      </c>
      <c r="I827" t="str">
        <f t="shared" si="125"/>
        <v/>
      </c>
      <c r="J827" t="str">
        <f t="shared" si="126"/>
        <v/>
      </c>
      <c r="K827" t="str">
        <f t="shared" si="127"/>
        <v/>
      </c>
      <c r="L827" t="str">
        <f t="shared" si="128"/>
        <v/>
      </c>
      <c r="M827" t="str">
        <f t="shared" si="129"/>
        <v/>
      </c>
    </row>
    <row r="828" spans="1:13">
      <c r="A828" t="s">
        <v>4489</v>
      </c>
      <c r="B828">
        <v>37.533000000000001</v>
      </c>
      <c r="C828" s="44">
        <v>41548</v>
      </c>
      <c r="D828" t="str">
        <f t="shared" si="120"/>
        <v/>
      </c>
      <c r="E828" t="str">
        <f t="shared" si="121"/>
        <v/>
      </c>
      <c r="F828" t="str">
        <f t="shared" si="122"/>
        <v/>
      </c>
      <c r="G828" t="str">
        <f t="shared" si="123"/>
        <v/>
      </c>
      <c r="H828" t="str">
        <f t="shared" si="124"/>
        <v/>
      </c>
      <c r="I828" t="str">
        <f t="shared" si="125"/>
        <v/>
      </c>
      <c r="J828" t="str">
        <f t="shared" si="126"/>
        <v/>
      </c>
      <c r="K828" t="str">
        <f t="shared" si="127"/>
        <v/>
      </c>
      <c r="L828" t="str">
        <f t="shared" si="128"/>
        <v/>
      </c>
      <c r="M828" t="str">
        <f t="shared" si="129"/>
        <v/>
      </c>
    </row>
    <row r="829" spans="1:13">
      <c r="A829" t="s">
        <v>2151</v>
      </c>
      <c r="B829">
        <v>10.8118</v>
      </c>
      <c r="C829" s="44">
        <v>41548</v>
      </c>
      <c r="D829" t="str">
        <f t="shared" si="120"/>
        <v/>
      </c>
      <c r="E829" t="str">
        <f t="shared" si="121"/>
        <v/>
      </c>
      <c r="F829" t="str">
        <f t="shared" si="122"/>
        <v/>
      </c>
      <c r="G829" t="str">
        <f t="shared" si="123"/>
        <v/>
      </c>
      <c r="H829" t="str">
        <f t="shared" si="124"/>
        <v/>
      </c>
      <c r="I829" t="str">
        <f t="shared" si="125"/>
        <v/>
      </c>
      <c r="J829" t="str">
        <f t="shared" si="126"/>
        <v/>
      </c>
      <c r="K829" t="str">
        <f t="shared" si="127"/>
        <v/>
      </c>
      <c r="L829" t="str">
        <f t="shared" si="128"/>
        <v/>
      </c>
      <c r="M829" t="str">
        <f t="shared" si="129"/>
        <v/>
      </c>
    </row>
    <row r="830" spans="1:13">
      <c r="A830" t="s">
        <v>2152</v>
      </c>
      <c r="B830">
        <v>10.5418</v>
      </c>
      <c r="C830" s="44">
        <v>41548</v>
      </c>
      <c r="D830" t="str">
        <f t="shared" si="120"/>
        <v/>
      </c>
      <c r="E830" t="str">
        <f t="shared" si="121"/>
        <v/>
      </c>
      <c r="F830" t="str">
        <f t="shared" si="122"/>
        <v/>
      </c>
      <c r="G830" t="str">
        <f t="shared" si="123"/>
        <v/>
      </c>
      <c r="H830" t="str">
        <f t="shared" si="124"/>
        <v/>
      </c>
      <c r="I830" t="str">
        <f t="shared" si="125"/>
        <v/>
      </c>
      <c r="J830" t="str">
        <f t="shared" si="126"/>
        <v/>
      </c>
      <c r="K830" t="str">
        <f t="shared" si="127"/>
        <v/>
      </c>
      <c r="L830" t="str">
        <f t="shared" si="128"/>
        <v/>
      </c>
      <c r="M830" t="str">
        <f t="shared" si="129"/>
        <v/>
      </c>
    </row>
    <row r="831" spans="1:13">
      <c r="A831" t="s">
        <v>4490</v>
      </c>
      <c r="B831">
        <v>37.327500000000001</v>
      </c>
      <c r="C831" s="44">
        <v>41548</v>
      </c>
      <c r="D831" t="str">
        <f t="shared" si="120"/>
        <v/>
      </c>
      <c r="E831" t="str">
        <f t="shared" si="121"/>
        <v/>
      </c>
      <c r="F831" t="str">
        <f t="shared" si="122"/>
        <v/>
      </c>
      <c r="G831" t="str">
        <f t="shared" si="123"/>
        <v/>
      </c>
      <c r="H831" t="str">
        <f t="shared" si="124"/>
        <v/>
      </c>
      <c r="I831" t="str">
        <f t="shared" si="125"/>
        <v/>
      </c>
      <c r="J831" t="str">
        <f t="shared" si="126"/>
        <v/>
      </c>
      <c r="K831" t="str">
        <f t="shared" si="127"/>
        <v/>
      </c>
      <c r="L831" t="str">
        <f t="shared" si="128"/>
        <v/>
      </c>
      <c r="M831" t="str">
        <f t="shared" si="129"/>
        <v/>
      </c>
    </row>
    <row r="832" spans="1:13">
      <c r="A832" t="s">
        <v>2153</v>
      </c>
      <c r="B832">
        <v>10.738200000000001</v>
      </c>
      <c r="C832" s="44">
        <v>41548</v>
      </c>
      <c r="D832" t="str">
        <f t="shared" si="120"/>
        <v/>
      </c>
      <c r="E832" t="str">
        <f t="shared" si="121"/>
        <v/>
      </c>
      <c r="F832" t="str">
        <f t="shared" si="122"/>
        <v/>
      </c>
      <c r="G832" t="str">
        <f t="shared" si="123"/>
        <v/>
      </c>
      <c r="H832" t="str">
        <f t="shared" si="124"/>
        <v/>
      </c>
      <c r="I832" t="str">
        <f t="shared" si="125"/>
        <v/>
      </c>
      <c r="J832" t="str">
        <f t="shared" si="126"/>
        <v/>
      </c>
      <c r="K832" t="str">
        <f t="shared" si="127"/>
        <v/>
      </c>
      <c r="L832" t="str">
        <f t="shared" si="128"/>
        <v/>
      </c>
      <c r="M832" t="str">
        <f t="shared" si="129"/>
        <v/>
      </c>
    </row>
    <row r="833" spans="1:13">
      <c r="A833" t="s">
        <v>2154</v>
      </c>
      <c r="B833">
        <v>43.982999999999997</v>
      </c>
      <c r="C833" s="44">
        <v>41548</v>
      </c>
      <c r="D833" t="str">
        <f t="shared" si="120"/>
        <v/>
      </c>
      <c r="E833" t="str">
        <f t="shared" si="121"/>
        <v/>
      </c>
      <c r="F833" t="str">
        <f t="shared" si="122"/>
        <v/>
      </c>
      <c r="G833" t="str">
        <f t="shared" si="123"/>
        <v/>
      </c>
      <c r="H833" t="str">
        <f t="shared" si="124"/>
        <v/>
      </c>
      <c r="I833" t="str">
        <f t="shared" si="125"/>
        <v/>
      </c>
      <c r="J833" t="str">
        <f t="shared" si="126"/>
        <v/>
      </c>
      <c r="K833" t="str">
        <f t="shared" si="127"/>
        <v/>
      </c>
      <c r="L833" t="str">
        <f t="shared" si="128"/>
        <v/>
      </c>
      <c r="M833" t="str">
        <f t="shared" si="129"/>
        <v/>
      </c>
    </row>
    <row r="834" spans="1:13">
      <c r="A834" t="s">
        <v>4491</v>
      </c>
      <c r="B834">
        <v>15.49</v>
      </c>
      <c r="C834" s="44">
        <v>41548</v>
      </c>
      <c r="D834" t="str">
        <f t="shared" si="120"/>
        <v/>
      </c>
      <c r="E834" t="str">
        <f t="shared" si="121"/>
        <v/>
      </c>
      <c r="F834" t="str">
        <f t="shared" si="122"/>
        <v/>
      </c>
      <c r="G834" t="str">
        <f t="shared" si="123"/>
        <v/>
      </c>
      <c r="H834" t="str">
        <f t="shared" si="124"/>
        <v/>
      </c>
      <c r="I834" t="str">
        <f t="shared" si="125"/>
        <v/>
      </c>
      <c r="J834" t="str">
        <f t="shared" si="126"/>
        <v/>
      </c>
      <c r="K834" t="str">
        <f t="shared" si="127"/>
        <v/>
      </c>
      <c r="L834" t="str">
        <f t="shared" si="128"/>
        <v/>
      </c>
      <c r="M834" t="str">
        <f t="shared" si="129"/>
        <v/>
      </c>
    </row>
    <row r="835" spans="1:13">
      <c r="A835" t="s">
        <v>2155</v>
      </c>
      <c r="B835">
        <v>11.068</v>
      </c>
      <c r="C835" s="44">
        <v>39988</v>
      </c>
      <c r="D835" t="str">
        <f t="shared" ref="D835:D898" si="130">IF(A835=mfund1,B835,"")</f>
        <v/>
      </c>
      <c r="E835" t="str">
        <f t="shared" ref="E835:E898" si="131">IF(A835=mfund2,B835,"")</f>
        <v/>
      </c>
      <c r="F835" t="str">
        <f t="shared" ref="F835:F898" si="132">IF(A835=mfund3,B835,"")</f>
        <v/>
      </c>
      <c r="G835" t="str">
        <f t="shared" ref="G835:G898" si="133">IF(A835=mfund4,B835,"")</f>
        <v/>
      </c>
      <c r="H835" t="str">
        <f t="shared" ref="H835:H898" si="134">IF(A835=mfudn5,B835,"")</f>
        <v/>
      </c>
      <c r="I835" t="str">
        <f t="shared" ref="I835:I898" si="135">IF(A835=mfund6,B835,"")</f>
        <v/>
      </c>
      <c r="J835" t="str">
        <f t="shared" ref="J835:J898" si="136">IF(A835=mfund7,B835,"")</f>
        <v/>
      </c>
      <c r="K835" t="str">
        <f t="shared" ref="K835:K898" si="137">IF(A835=mfund8,B835,"")</f>
        <v/>
      </c>
      <c r="L835" t="str">
        <f t="shared" ref="L835:L898" si="138">IF(A835=mfund9,B835,"")</f>
        <v/>
      </c>
      <c r="M835" t="str">
        <f t="shared" ref="M835:M898" si="139">IF(A835=mfund10,B835,"")</f>
        <v/>
      </c>
    </row>
    <row r="836" spans="1:13">
      <c r="A836" t="s">
        <v>4492</v>
      </c>
      <c r="B836">
        <v>12.372</v>
      </c>
      <c r="C836" s="44">
        <v>41548</v>
      </c>
      <c r="D836" t="str">
        <f t="shared" si="130"/>
        <v/>
      </c>
      <c r="E836" t="str">
        <f t="shared" si="131"/>
        <v/>
      </c>
      <c r="F836" t="str">
        <f t="shared" si="132"/>
        <v/>
      </c>
      <c r="G836" t="str">
        <f t="shared" si="133"/>
        <v/>
      </c>
      <c r="H836" t="str">
        <f t="shared" si="134"/>
        <v/>
      </c>
      <c r="I836" t="str">
        <f t="shared" si="135"/>
        <v/>
      </c>
      <c r="J836" t="str">
        <f t="shared" si="136"/>
        <v/>
      </c>
      <c r="K836" t="str">
        <f t="shared" si="137"/>
        <v/>
      </c>
      <c r="L836" t="str">
        <f t="shared" si="138"/>
        <v/>
      </c>
      <c r="M836" t="str">
        <f t="shared" si="139"/>
        <v/>
      </c>
    </row>
    <row r="837" spans="1:13">
      <c r="A837" t="s">
        <v>2156</v>
      </c>
      <c r="B837">
        <v>39.820999999999998</v>
      </c>
      <c r="C837" s="44">
        <v>41548</v>
      </c>
      <c r="D837" t="str">
        <f t="shared" si="130"/>
        <v/>
      </c>
      <c r="E837" t="str">
        <f t="shared" si="131"/>
        <v/>
      </c>
      <c r="F837" t="str">
        <f t="shared" si="132"/>
        <v/>
      </c>
      <c r="G837" t="str">
        <f t="shared" si="133"/>
        <v/>
      </c>
      <c r="H837" t="str">
        <f t="shared" si="134"/>
        <v/>
      </c>
      <c r="I837" t="str">
        <f t="shared" si="135"/>
        <v/>
      </c>
      <c r="J837" t="str">
        <f t="shared" si="136"/>
        <v/>
      </c>
      <c r="K837" t="str">
        <f t="shared" si="137"/>
        <v/>
      </c>
      <c r="L837" t="str">
        <f t="shared" si="138"/>
        <v/>
      </c>
      <c r="M837" t="str">
        <f t="shared" si="139"/>
        <v/>
      </c>
    </row>
    <row r="838" spans="1:13">
      <c r="A838" t="s">
        <v>4493</v>
      </c>
      <c r="B838">
        <v>15.426</v>
      </c>
      <c r="C838" s="44">
        <v>41548</v>
      </c>
      <c r="D838" t="str">
        <f t="shared" si="130"/>
        <v/>
      </c>
      <c r="E838" t="str">
        <f t="shared" si="131"/>
        <v/>
      </c>
      <c r="F838" t="str">
        <f t="shared" si="132"/>
        <v/>
      </c>
      <c r="G838" t="str">
        <f t="shared" si="133"/>
        <v/>
      </c>
      <c r="H838" t="str">
        <f t="shared" si="134"/>
        <v/>
      </c>
      <c r="I838" t="str">
        <f t="shared" si="135"/>
        <v/>
      </c>
      <c r="J838" t="str">
        <f t="shared" si="136"/>
        <v/>
      </c>
      <c r="K838" t="str">
        <f t="shared" si="137"/>
        <v/>
      </c>
      <c r="L838" t="str">
        <f t="shared" si="138"/>
        <v/>
      </c>
      <c r="M838" t="str">
        <f t="shared" si="139"/>
        <v/>
      </c>
    </row>
    <row r="839" spans="1:13">
      <c r="A839" t="s">
        <v>2157</v>
      </c>
      <c r="B839">
        <v>9.8140000000000001</v>
      </c>
      <c r="C839" s="44">
        <v>41548</v>
      </c>
      <c r="D839" t="str">
        <f t="shared" si="130"/>
        <v/>
      </c>
      <c r="E839" t="str">
        <f t="shared" si="131"/>
        <v/>
      </c>
      <c r="F839" t="str">
        <f t="shared" si="132"/>
        <v/>
      </c>
      <c r="G839" t="str">
        <f t="shared" si="133"/>
        <v/>
      </c>
      <c r="H839" t="str">
        <f t="shared" si="134"/>
        <v/>
      </c>
      <c r="I839" t="str">
        <f t="shared" si="135"/>
        <v/>
      </c>
      <c r="J839" t="str">
        <f t="shared" si="136"/>
        <v/>
      </c>
      <c r="K839" t="str">
        <f t="shared" si="137"/>
        <v/>
      </c>
      <c r="L839" t="str">
        <f t="shared" si="138"/>
        <v/>
      </c>
      <c r="M839" t="str">
        <f t="shared" si="139"/>
        <v/>
      </c>
    </row>
    <row r="840" spans="1:13">
      <c r="A840" t="s">
        <v>4494</v>
      </c>
      <c r="B840">
        <v>9.8140000000000001</v>
      </c>
      <c r="C840" s="44">
        <v>41548</v>
      </c>
      <c r="D840" t="str">
        <f t="shared" si="130"/>
        <v/>
      </c>
      <c r="E840" t="str">
        <f t="shared" si="131"/>
        <v/>
      </c>
      <c r="F840" t="str">
        <f t="shared" si="132"/>
        <v/>
      </c>
      <c r="G840" t="str">
        <f t="shared" si="133"/>
        <v/>
      </c>
      <c r="H840" t="str">
        <f t="shared" si="134"/>
        <v/>
      </c>
      <c r="I840" t="str">
        <f t="shared" si="135"/>
        <v/>
      </c>
      <c r="J840" t="str">
        <f t="shared" si="136"/>
        <v/>
      </c>
      <c r="K840" t="str">
        <f t="shared" si="137"/>
        <v/>
      </c>
      <c r="L840" t="str">
        <f t="shared" si="138"/>
        <v/>
      </c>
      <c r="M840" t="str">
        <f t="shared" si="139"/>
        <v/>
      </c>
    </row>
    <row r="841" spans="1:13">
      <c r="A841" t="s">
        <v>2158</v>
      </c>
      <c r="B841">
        <v>9.7729999999999997</v>
      </c>
      <c r="C841" s="44">
        <v>41548</v>
      </c>
      <c r="D841" t="str">
        <f t="shared" si="130"/>
        <v/>
      </c>
      <c r="E841" t="str">
        <f t="shared" si="131"/>
        <v/>
      </c>
      <c r="F841" t="str">
        <f t="shared" si="132"/>
        <v/>
      </c>
      <c r="G841" t="str">
        <f t="shared" si="133"/>
        <v/>
      </c>
      <c r="H841" t="str">
        <f t="shared" si="134"/>
        <v/>
      </c>
      <c r="I841" t="str">
        <f t="shared" si="135"/>
        <v/>
      </c>
      <c r="J841" t="str">
        <f t="shared" si="136"/>
        <v/>
      </c>
      <c r="K841" t="str">
        <f t="shared" si="137"/>
        <v/>
      </c>
      <c r="L841" t="str">
        <f t="shared" si="138"/>
        <v/>
      </c>
      <c r="M841" t="str">
        <f t="shared" si="139"/>
        <v/>
      </c>
    </row>
    <row r="842" spans="1:13">
      <c r="A842" t="s">
        <v>4495</v>
      </c>
      <c r="B842">
        <v>9.7729999999999997</v>
      </c>
      <c r="C842" s="44">
        <v>41548</v>
      </c>
      <c r="D842" t="str">
        <f t="shared" si="130"/>
        <v/>
      </c>
      <c r="E842" t="str">
        <f t="shared" si="131"/>
        <v/>
      </c>
      <c r="F842" t="str">
        <f t="shared" si="132"/>
        <v/>
      </c>
      <c r="G842" t="str">
        <f t="shared" si="133"/>
        <v/>
      </c>
      <c r="H842" t="str">
        <f t="shared" si="134"/>
        <v/>
      </c>
      <c r="I842" t="str">
        <f t="shared" si="135"/>
        <v/>
      </c>
      <c r="J842" t="str">
        <f t="shared" si="136"/>
        <v/>
      </c>
      <c r="K842" t="str">
        <f t="shared" si="137"/>
        <v/>
      </c>
      <c r="L842" t="str">
        <f t="shared" si="138"/>
        <v/>
      </c>
      <c r="M842" t="str">
        <f t="shared" si="139"/>
        <v/>
      </c>
    </row>
    <row r="843" spans="1:13">
      <c r="A843" t="s">
        <v>2159</v>
      </c>
      <c r="B843">
        <v>10.9826</v>
      </c>
      <c r="C843" s="44">
        <v>41548</v>
      </c>
      <c r="D843" t="str">
        <f t="shared" si="130"/>
        <v/>
      </c>
      <c r="E843" t="str">
        <f t="shared" si="131"/>
        <v/>
      </c>
      <c r="F843" t="str">
        <f t="shared" si="132"/>
        <v/>
      </c>
      <c r="G843" t="str">
        <f t="shared" si="133"/>
        <v/>
      </c>
      <c r="H843" t="str">
        <f t="shared" si="134"/>
        <v/>
      </c>
      <c r="I843" t="str">
        <f t="shared" si="135"/>
        <v/>
      </c>
      <c r="J843" t="str">
        <f t="shared" si="136"/>
        <v/>
      </c>
      <c r="K843" t="str">
        <f t="shared" si="137"/>
        <v/>
      </c>
      <c r="L843" t="str">
        <f t="shared" si="138"/>
        <v/>
      </c>
      <c r="M843" t="str">
        <f t="shared" si="139"/>
        <v/>
      </c>
    </row>
    <row r="844" spans="1:13">
      <c r="A844" t="s">
        <v>4496</v>
      </c>
      <c r="B844">
        <v>37.936799999999998</v>
      </c>
      <c r="C844" s="44">
        <v>41548</v>
      </c>
      <c r="D844" t="str">
        <f t="shared" si="130"/>
        <v/>
      </c>
      <c r="E844" t="str">
        <f t="shared" si="131"/>
        <v/>
      </c>
      <c r="F844" t="str">
        <f t="shared" si="132"/>
        <v/>
      </c>
      <c r="G844" t="str">
        <f t="shared" si="133"/>
        <v/>
      </c>
      <c r="H844" t="str">
        <f t="shared" si="134"/>
        <v/>
      </c>
      <c r="I844" t="str">
        <f t="shared" si="135"/>
        <v/>
      </c>
      <c r="J844" t="str">
        <f t="shared" si="136"/>
        <v/>
      </c>
      <c r="K844" t="str">
        <f t="shared" si="137"/>
        <v/>
      </c>
      <c r="L844" t="str">
        <f t="shared" si="138"/>
        <v/>
      </c>
      <c r="M844" t="str">
        <f t="shared" si="139"/>
        <v/>
      </c>
    </row>
    <row r="845" spans="1:13">
      <c r="A845" t="s">
        <v>2160</v>
      </c>
      <c r="B845">
        <v>9.9756999999999998</v>
      </c>
      <c r="C845" s="44">
        <v>41548</v>
      </c>
      <c r="D845" t="str">
        <f t="shared" si="130"/>
        <v/>
      </c>
      <c r="E845" t="str">
        <f t="shared" si="131"/>
        <v/>
      </c>
      <c r="F845" t="str">
        <f t="shared" si="132"/>
        <v/>
      </c>
      <c r="G845" t="str">
        <f t="shared" si="133"/>
        <v/>
      </c>
      <c r="H845" t="str">
        <f t="shared" si="134"/>
        <v/>
      </c>
      <c r="I845" t="str">
        <f t="shared" si="135"/>
        <v/>
      </c>
      <c r="J845" t="str">
        <f t="shared" si="136"/>
        <v/>
      </c>
      <c r="K845" t="str">
        <f t="shared" si="137"/>
        <v/>
      </c>
      <c r="L845" t="str">
        <f t="shared" si="138"/>
        <v/>
      </c>
      <c r="M845" t="str">
        <f t="shared" si="139"/>
        <v/>
      </c>
    </row>
    <row r="846" spans="1:13">
      <c r="A846" t="s">
        <v>2161</v>
      </c>
      <c r="B846">
        <v>10.907299999999999</v>
      </c>
      <c r="C846" s="44">
        <v>41548</v>
      </c>
      <c r="D846" t="str">
        <f t="shared" si="130"/>
        <v/>
      </c>
      <c r="E846" t="str">
        <f t="shared" si="131"/>
        <v/>
      </c>
      <c r="F846" t="str">
        <f t="shared" si="132"/>
        <v/>
      </c>
      <c r="G846" t="str">
        <f t="shared" si="133"/>
        <v/>
      </c>
      <c r="H846" t="str">
        <f t="shared" si="134"/>
        <v/>
      </c>
      <c r="I846" t="str">
        <f t="shared" si="135"/>
        <v/>
      </c>
      <c r="J846" t="str">
        <f t="shared" si="136"/>
        <v/>
      </c>
      <c r="K846" t="str">
        <f t="shared" si="137"/>
        <v/>
      </c>
      <c r="L846" t="str">
        <f t="shared" si="138"/>
        <v/>
      </c>
      <c r="M846" t="str">
        <f t="shared" si="139"/>
        <v/>
      </c>
    </row>
    <row r="847" spans="1:13">
      <c r="A847" t="s">
        <v>4497</v>
      </c>
      <c r="B847">
        <v>37.860700000000001</v>
      </c>
      <c r="C847" s="44">
        <v>41548</v>
      </c>
      <c r="D847" t="str">
        <f t="shared" si="130"/>
        <v/>
      </c>
      <c r="E847" t="str">
        <f t="shared" si="131"/>
        <v/>
      </c>
      <c r="F847" t="str">
        <f t="shared" si="132"/>
        <v/>
      </c>
      <c r="G847" t="str">
        <f t="shared" si="133"/>
        <v/>
      </c>
      <c r="H847" t="str">
        <f t="shared" si="134"/>
        <v/>
      </c>
      <c r="I847" t="str">
        <f t="shared" si="135"/>
        <v/>
      </c>
      <c r="J847" t="str">
        <f t="shared" si="136"/>
        <v/>
      </c>
      <c r="K847" t="str">
        <f t="shared" si="137"/>
        <v/>
      </c>
      <c r="L847" t="str">
        <f t="shared" si="138"/>
        <v/>
      </c>
      <c r="M847" t="str">
        <f t="shared" si="139"/>
        <v/>
      </c>
    </row>
    <row r="848" spans="1:13">
      <c r="A848" t="s">
        <v>2162</v>
      </c>
      <c r="B848">
        <v>9.9114000000000004</v>
      </c>
      <c r="C848" s="44">
        <v>41548</v>
      </c>
      <c r="D848" t="str">
        <f t="shared" si="130"/>
        <v/>
      </c>
      <c r="E848" t="str">
        <f t="shared" si="131"/>
        <v/>
      </c>
      <c r="F848" t="str">
        <f t="shared" si="132"/>
        <v/>
      </c>
      <c r="G848" t="str">
        <f t="shared" si="133"/>
        <v/>
      </c>
      <c r="H848" t="str">
        <f t="shared" si="134"/>
        <v/>
      </c>
      <c r="I848" t="str">
        <f t="shared" si="135"/>
        <v/>
      </c>
      <c r="J848" t="str">
        <f t="shared" si="136"/>
        <v/>
      </c>
      <c r="K848" t="str">
        <f t="shared" si="137"/>
        <v/>
      </c>
      <c r="L848" t="str">
        <f t="shared" si="138"/>
        <v/>
      </c>
      <c r="M848" t="str">
        <f t="shared" si="139"/>
        <v/>
      </c>
    </row>
    <row r="849" spans="1:13">
      <c r="A849" t="s">
        <v>2163</v>
      </c>
      <c r="B849">
        <v>10.0936</v>
      </c>
      <c r="C849" s="44">
        <v>41548</v>
      </c>
      <c r="D849" t="str">
        <f t="shared" si="130"/>
        <v/>
      </c>
      <c r="E849" t="str">
        <f t="shared" si="131"/>
        <v/>
      </c>
      <c r="F849" t="str">
        <f t="shared" si="132"/>
        <v/>
      </c>
      <c r="G849" t="str">
        <f t="shared" si="133"/>
        <v/>
      </c>
      <c r="H849" t="str">
        <f t="shared" si="134"/>
        <v/>
      </c>
      <c r="I849" t="str">
        <f t="shared" si="135"/>
        <v/>
      </c>
      <c r="J849" t="str">
        <f t="shared" si="136"/>
        <v/>
      </c>
      <c r="K849" t="str">
        <f t="shared" si="137"/>
        <v/>
      </c>
      <c r="L849" t="str">
        <f t="shared" si="138"/>
        <v/>
      </c>
      <c r="M849" t="str">
        <f t="shared" si="139"/>
        <v/>
      </c>
    </row>
    <row r="850" spans="1:13">
      <c r="A850" t="s">
        <v>2164</v>
      </c>
      <c r="B850">
        <v>10.939299999999999</v>
      </c>
      <c r="C850" s="44">
        <v>41548</v>
      </c>
      <c r="D850" t="str">
        <f t="shared" si="130"/>
        <v/>
      </c>
      <c r="E850" t="str">
        <f t="shared" si="131"/>
        <v/>
      </c>
      <c r="F850" t="str">
        <f t="shared" si="132"/>
        <v/>
      </c>
      <c r="G850" t="str">
        <f t="shared" si="133"/>
        <v/>
      </c>
      <c r="H850" t="str">
        <f t="shared" si="134"/>
        <v/>
      </c>
      <c r="I850" t="str">
        <f t="shared" si="135"/>
        <v/>
      </c>
      <c r="J850" t="str">
        <f t="shared" si="136"/>
        <v/>
      </c>
      <c r="K850" t="str">
        <f t="shared" si="137"/>
        <v/>
      </c>
      <c r="L850" t="str">
        <f t="shared" si="138"/>
        <v/>
      </c>
      <c r="M850" t="str">
        <f t="shared" si="139"/>
        <v/>
      </c>
    </row>
    <row r="851" spans="1:13">
      <c r="A851" t="s">
        <v>4498</v>
      </c>
      <c r="B851">
        <v>19.259499999999999</v>
      </c>
      <c r="C851" s="44">
        <v>41548</v>
      </c>
      <c r="D851" t="str">
        <f t="shared" si="130"/>
        <v/>
      </c>
      <c r="E851" t="str">
        <f t="shared" si="131"/>
        <v/>
      </c>
      <c r="F851" t="str">
        <f t="shared" si="132"/>
        <v/>
      </c>
      <c r="G851" t="str">
        <f t="shared" si="133"/>
        <v/>
      </c>
      <c r="H851" t="str">
        <f t="shared" si="134"/>
        <v/>
      </c>
      <c r="I851" t="str">
        <f t="shared" si="135"/>
        <v/>
      </c>
      <c r="J851" t="str">
        <f t="shared" si="136"/>
        <v/>
      </c>
      <c r="K851" t="str">
        <f t="shared" si="137"/>
        <v/>
      </c>
      <c r="L851" t="str">
        <f t="shared" si="138"/>
        <v/>
      </c>
      <c r="M851" t="str">
        <f t="shared" si="139"/>
        <v/>
      </c>
    </row>
    <row r="852" spans="1:13">
      <c r="A852" t="s">
        <v>2165</v>
      </c>
      <c r="B852">
        <v>10.154999999999999</v>
      </c>
      <c r="C852" s="44">
        <v>41548</v>
      </c>
      <c r="D852" t="str">
        <f t="shared" si="130"/>
        <v/>
      </c>
      <c r="E852" t="str">
        <f t="shared" si="131"/>
        <v/>
      </c>
      <c r="F852" t="str">
        <f t="shared" si="132"/>
        <v/>
      </c>
      <c r="G852" t="str">
        <f t="shared" si="133"/>
        <v/>
      </c>
      <c r="H852" t="str">
        <f t="shared" si="134"/>
        <v/>
      </c>
      <c r="I852" t="str">
        <f t="shared" si="135"/>
        <v/>
      </c>
      <c r="J852" t="str">
        <f t="shared" si="136"/>
        <v/>
      </c>
      <c r="K852" t="str">
        <f t="shared" si="137"/>
        <v/>
      </c>
      <c r="L852" t="str">
        <f t="shared" si="138"/>
        <v/>
      </c>
      <c r="M852" t="str">
        <f t="shared" si="139"/>
        <v/>
      </c>
    </row>
    <row r="853" spans="1:13">
      <c r="A853" t="s">
        <v>2166</v>
      </c>
      <c r="B853">
        <v>10.1861</v>
      </c>
      <c r="C853" s="44">
        <v>41548</v>
      </c>
      <c r="D853" t="str">
        <f t="shared" si="130"/>
        <v/>
      </c>
      <c r="E853" t="str">
        <f t="shared" si="131"/>
        <v/>
      </c>
      <c r="F853" t="str">
        <f t="shared" si="132"/>
        <v/>
      </c>
      <c r="G853" t="str">
        <f t="shared" si="133"/>
        <v/>
      </c>
      <c r="H853" t="str">
        <f t="shared" si="134"/>
        <v/>
      </c>
      <c r="I853" t="str">
        <f t="shared" si="135"/>
        <v/>
      </c>
      <c r="J853" t="str">
        <f t="shared" si="136"/>
        <v/>
      </c>
      <c r="K853" t="str">
        <f t="shared" si="137"/>
        <v/>
      </c>
      <c r="L853" t="str">
        <f t="shared" si="138"/>
        <v/>
      </c>
      <c r="M853" t="str">
        <f t="shared" si="139"/>
        <v/>
      </c>
    </row>
    <row r="854" spans="1:13">
      <c r="A854" t="s">
        <v>2167</v>
      </c>
      <c r="B854">
        <v>10.111000000000001</v>
      </c>
      <c r="C854" s="44">
        <v>41548</v>
      </c>
      <c r="D854" t="str">
        <f t="shared" si="130"/>
        <v/>
      </c>
      <c r="E854" t="str">
        <f t="shared" si="131"/>
        <v/>
      </c>
      <c r="F854" t="str">
        <f t="shared" si="132"/>
        <v/>
      </c>
      <c r="G854" t="str">
        <f t="shared" si="133"/>
        <v/>
      </c>
      <c r="H854" t="str">
        <f t="shared" si="134"/>
        <v/>
      </c>
      <c r="I854" t="str">
        <f t="shared" si="135"/>
        <v/>
      </c>
      <c r="J854" t="str">
        <f t="shared" si="136"/>
        <v/>
      </c>
      <c r="K854" t="str">
        <f t="shared" si="137"/>
        <v/>
      </c>
      <c r="L854" t="str">
        <f t="shared" si="138"/>
        <v/>
      </c>
      <c r="M854" t="str">
        <f t="shared" si="139"/>
        <v/>
      </c>
    </row>
    <row r="855" spans="1:13">
      <c r="A855" t="s">
        <v>1168</v>
      </c>
      <c r="B855">
        <v>1016.5707</v>
      </c>
      <c r="C855" s="44">
        <v>41548</v>
      </c>
      <c r="D855" t="str">
        <f t="shared" si="130"/>
        <v/>
      </c>
      <c r="E855" t="str">
        <f t="shared" si="131"/>
        <v/>
      </c>
      <c r="F855" t="str">
        <f t="shared" si="132"/>
        <v/>
      </c>
      <c r="G855" t="str">
        <f t="shared" si="133"/>
        <v/>
      </c>
      <c r="H855" t="str">
        <f t="shared" si="134"/>
        <v/>
      </c>
      <c r="I855" t="str">
        <f t="shared" si="135"/>
        <v/>
      </c>
      <c r="J855" t="str">
        <f t="shared" si="136"/>
        <v/>
      </c>
      <c r="K855" t="str">
        <f t="shared" si="137"/>
        <v/>
      </c>
      <c r="L855" t="str">
        <f t="shared" si="138"/>
        <v/>
      </c>
      <c r="M855" t="str">
        <f t="shared" si="139"/>
        <v/>
      </c>
    </row>
    <row r="856" spans="1:13">
      <c r="A856" t="s">
        <v>1169</v>
      </c>
      <c r="B856">
        <v>1009.3585</v>
      </c>
      <c r="C856" s="44">
        <v>41548</v>
      </c>
      <c r="D856" t="str">
        <f t="shared" si="130"/>
        <v/>
      </c>
      <c r="E856" t="str">
        <f t="shared" si="131"/>
        <v/>
      </c>
      <c r="F856" t="str">
        <f t="shared" si="132"/>
        <v/>
      </c>
      <c r="G856" t="str">
        <f t="shared" si="133"/>
        <v/>
      </c>
      <c r="H856" t="str">
        <f t="shared" si="134"/>
        <v/>
      </c>
      <c r="I856" t="str">
        <f t="shared" si="135"/>
        <v/>
      </c>
      <c r="J856" t="str">
        <f t="shared" si="136"/>
        <v/>
      </c>
      <c r="K856" t="str">
        <f t="shared" si="137"/>
        <v/>
      </c>
      <c r="L856" t="str">
        <f t="shared" si="138"/>
        <v/>
      </c>
      <c r="M856" t="str">
        <f t="shared" si="139"/>
        <v/>
      </c>
    </row>
    <row r="857" spans="1:13">
      <c r="A857" t="s">
        <v>1170</v>
      </c>
      <c r="B857">
        <v>1040.8764000000001</v>
      </c>
      <c r="C857" s="44">
        <v>41548</v>
      </c>
      <c r="D857" t="str">
        <f t="shared" si="130"/>
        <v/>
      </c>
      <c r="E857" t="str">
        <f t="shared" si="131"/>
        <v/>
      </c>
      <c r="F857" t="str">
        <f t="shared" si="132"/>
        <v/>
      </c>
      <c r="G857" t="str">
        <f t="shared" si="133"/>
        <v/>
      </c>
      <c r="H857" t="str">
        <f t="shared" si="134"/>
        <v/>
      </c>
      <c r="I857" t="str">
        <f t="shared" si="135"/>
        <v/>
      </c>
      <c r="J857" t="str">
        <f t="shared" si="136"/>
        <v/>
      </c>
      <c r="K857" t="str">
        <f t="shared" si="137"/>
        <v/>
      </c>
      <c r="L857" t="str">
        <f t="shared" si="138"/>
        <v/>
      </c>
      <c r="M857" t="str">
        <f t="shared" si="139"/>
        <v/>
      </c>
    </row>
    <row r="858" spans="1:13">
      <c r="A858" t="s">
        <v>4499</v>
      </c>
      <c r="B858">
        <v>1745.7973</v>
      </c>
      <c r="C858" s="44">
        <v>41548</v>
      </c>
      <c r="D858" t="str">
        <f t="shared" si="130"/>
        <v/>
      </c>
      <c r="E858" t="str">
        <f t="shared" si="131"/>
        <v/>
      </c>
      <c r="F858" t="str">
        <f t="shared" si="132"/>
        <v/>
      </c>
      <c r="G858" t="str">
        <f t="shared" si="133"/>
        <v/>
      </c>
      <c r="H858" t="str">
        <f t="shared" si="134"/>
        <v/>
      </c>
      <c r="I858" t="str">
        <f t="shared" si="135"/>
        <v/>
      </c>
      <c r="J858" t="str">
        <f t="shared" si="136"/>
        <v/>
      </c>
      <c r="K858" t="str">
        <f t="shared" si="137"/>
        <v/>
      </c>
      <c r="L858" t="str">
        <f t="shared" si="138"/>
        <v/>
      </c>
      <c r="M858" t="str">
        <f t="shared" si="139"/>
        <v/>
      </c>
    </row>
    <row r="859" spans="1:13">
      <c r="A859" t="s">
        <v>1171</v>
      </c>
      <c r="B859">
        <v>1011.1025</v>
      </c>
      <c r="C859" s="44">
        <v>41548</v>
      </c>
      <c r="D859" t="str">
        <f t="shared" si="130"/>
        <v/>
      </c>
      <c r="E859" t="str">
        <f t="shared" si="131"/>
        <v/>
      </c>
      <c r="F859" t="str">
        <f t="shared" si="132"/>
        <v/>
      </c>
      <c r="G859" t="str">
        <f t="shared" si="133"/>
        <v/>
      </c>
      <c r="H859" t="str">
        <f t="shared" si="134"/>
        <v/>
      </c>
      <c r="I859" t="str">
        <f t="shared" si="135"/>
        <v/>
      </c>
      <c r="J859" t="str">
        <f t="shared" si="136"/>
        <v/>
      </c>
      <c r="K859" t="str">
        <f t="shared" si="137"/>
        <v/>
      </c>
      <c r="L859" t="str">
        <f t="shared" si="138"/>
        <v/>
      </c>
      <c r="M859" t="str">
        <f t="shared" si="139"/>
        <v/>
      </c>
    </row>
    <row r="860" spans="1:13">
      <c r="A860" t="s">
        <v>1172</v>
      </c>
      <c r="B860">
        <v>10.1511</v>
      </c>
      <c r="C860" s="44">
        <v>41548</v>
      </c>
      <c r="D860" t="str">
        <f t="shared" si="130"/>
        <v/>
      </c>
      <c r="E860" t="str">
        <f t="shared" si="131"/>
        <v/>
      </c>
      <c r="F860" t="str">
        <f t="shared" si="132"/>
        <v/>
      </c>
      <c r="G860" t="str">
        <f t="shared" si="133"/>
        <v/>
      </c>
      <c r="H860" t="str">
        <f t="shared" si="134"/>
        <v/>
      </c>
      <c r="I860" t="str">
        <f t="shared" si="135"/>
        <v/>
      </c>
      <c r="J860" t="str">
        <f t="shared" si="136"/>
        <v/>
      </c>
      <c r="K860" t="str">
        <f t="shared" si="137"/>
        <v/>
      </c>
      <c r="L860" t="str">
        <f t="shared" si="138"/>
        <v/>
      </c>
      <c r="M860" t="str">
        <f t="shared" si="139"/>
        <v/>
      </c>
    </row>
    <row r="861" spans="1:13">
      <c r="A861" t="s">
        <v>1173</v>
      </c>
      <c r="B861">
        <v>10.1736</v>
      </c>
      <c r="C861" s="44">
        <v>41548</v>
      </c>
      <c r="D861" t="str">
        <f t="shared" si="130"/>
        <v/>
      </c>
      <c r="E861" t="str">
        <f t="shared" si="131"/>
        <v/>
      </c>
      <c r="F861" t="str">
        <f t="shared" si="132"/>
        <v/>
      </c>
      <c r="G861" t="str">
        <f t="shared" si="133"/>
        <v/>
      </c>
      <c r="H861" t="str">
        <f t="shared" si="134"/>
        <v/>
      </c>
      <c r="I861" t="str">
        <f t="shared" si="135"/>
        <v/>
      </c>
      <c r="J861" t="str">
        <f t="shared" si="136"/>
        <v/>
      </c>
      <c r="K861" t="str">
        <f t="shared" si="137"/>
        <v/>
      </c>
      <c r="L861" t="str">
        <f t="shared" si="138"/>
        <v/>
      </c>
      <c r="M861" t="str">
        <f t="shared" si="139"/>
        <v/>
      </c>
    </row>
    <row r="862" spans="1:13">
      <c r="A862" t="s">
        <v>1174</v>
      </c>
      <c r="B862">
        <v>10.0936</v>
      </c>
      <c r="C862" s="44">
        <v>41548</v>
      </c>
      <c r="D862" t="str">
        <f t="shared" si="130"/>
        <v/>
      </c>
      <c r="E862" t="str">
        <f t="shared" si="131"/>
        <v/>
      </c>
      <c r="F862" t="str">
        <f t="shared" si="132"/>
        <v/>
      </c>
      <c r="G862" t="str">
        <f t="shared" si="133"/>
        <v/>
      </c>
      <c r="H862" t="str">
        <f t="shared" si="134"/>
        <v/>
      </c>
      <c r="I862" t="str">
        <f t="shared" si="135"/>
        <v/>
      </c>
      <c r="J862" t="str">
        <f t="shared" si="136"/>
        <v/>
      </c>
      <c r="K862" t="str">
        <f t="shared" si="137"/>
        <v/>
      </c>
      <c r="L862" t="str">
        <f t="shared" si="138"/>
        <v/>
      </c>
      <c r="M862" t="str">
        <f t="shared" si="139"/>
        <v/>
      </c>
    </row>
    <row r="863" spans="1:13">
      <c r="A863" t="s">
        <v>1175</v>
      </c>
      <c r="B863">
        <v>10.925800000000001</v>
      </c>
      <c r="C863" s="44">
        <v>41548</v>
      </c>
      <c r="D863" t="str">
        <f t="shared" si="130"/>
        <v/>
      </c>
      <c r="E863" t="str">
        <f t="shared" si="131"/>
        <v/>
      </c>
      <c r="F863" t="str">
        <f t="shared" si="132"/>
        <v/>
      </c>
      <c r="G863" t="str">
        <f t="shared" si="133"/>
        <v/>
      </c>
      <c r="H863" t="str">
        <f t="shared" si="134"/>
        <v/>
      </c>
      <c r="I863" t="str">
        <f t="shared" si="135"/>
        <v/>
      </c>
      <c r="J863" t="str">
        <f t="shared" si="136"/>
        <v/>
      </c>
      <c r="K863" t="str">
        <f t="shared" si="137"/>
        <v/>
      </c>
      <c r="L863" t="str">
        <f t="shared" si="138"/>
        <v/>
      </c>
      <c r="M863" t="str">
        <f t="shared" si="139"/>
        <v/>
      </c>
    </row>
    <row r="864" spans="1:13">
      <c r="A864" t="s">
        <v>4500</v>
      </c>
      <c r="B864">
        <v>19.165600000000001</v>
      </c>
      <c r="C864" s="44">
        <v>41548</v>
      </c>
      <c r="D864" t="str">
        <f t="shared" si="130"/>
        <v/>
      </c>
      <c r="E864" t="str">
        <f t="shared" si="131"/>
        <v/>
      </c>
      <c r="F864" t="str">
        <f t="shared" si="132"/>
        <v/>
      </c>
      <c r="G864" t="str">
        <f t="shared" si="133"/>
        <v/>
      </c>
      <c r="H864" t="str">
        <f t="shared" si="134"/>
        <v/>
      </c>
      <c r="I864" t="str">
        <f t="shared" si="135"/>
        <v/>
      </c>
      <c r="J864" t="str">
        <f t="shared" si="136"/>
        <v/>
      </c>
      <c r="K864" t="str">
        <f t="shared" si="137"/>
        <v/>
      </c>
      <c r="L864" t="str">
        <f t="shared" si="138"/>
        <v/>
      </c>
      <c r="M864" t="str">
        <f t="shared" si="139"/>
        <v/>
      </c>
    </row>
    <row r="865" spans="1:13">
      <c r="A865" t="s">
        <v>1176</v>
      </c>
      <c r="B865">
        <v>10.110300000000001</v>
      </c>
      <c r="C865" s="44">
        <v>41548</v>
      </c>
      <c r="D865" t="str">
        <f t="shared" si="130"/>
        <v/>
      </c>
      <c r="E865" t="str">
        <f t="shared" si="131"/>
        <v/>
      </c>
      <c r="F865" t="str">
        <f t="shared" si="132"/>
        <v/>
      </c>
      <c r="G865" t="str">
        <f t="shared" si="133"/>
        <v/>
      </c>
      <c r="H865" t="str">
        <f t="shared" si="134"/>
        <v/>
      </c>
      <c r="I865" t="str">
        <f t="shared" si="135"/>
        <v/>
      </c>
      <c r="J865" t="str">
        <f t="shared" si="136"/>
        <v/>
      </c>
      <c r="K865" t="str">
        <f t="shared" si="137"/>
        <v/>
      </c>
      <c r="L865" t="str">
        <f t="shared" si="138"/>
        <v/>
      </c>
      <c r="M865" t="str">
        <f t="shared" si="139"/>
        <v/>
      </c>
    </row>
    <row r="866" spans="1:13">
      <c r="A866" t="s">
        <v>1177</v>
      </c>
      <c r="B866">
        <v>12.92</v>
      </c>
      <c r="C866" s="44">
        <v>41548</v>
      </c>
      <c r="D866" t="str">
        <f t="shared" si="130"/>
        <v/>
      </c>
      <c r="E866" t="str">
        <f t="shared" si="131"/>
        <v/>
      </c>
      <c r="F866" t="str">
        <f t="shared" si="132"/>
        <v/>
      </c>
      <c r="G866" t="str">
        <f t="shared" si="133"/>
        <v/>
      </c>
      <c r="H866" t="str">
        <f t="shared" si="134"/>
        <v/>
      </c>
      <c r="I866" t="str">
        <f t="shared" si="135"/>
        <v/>
      </c>
      <c r="J866" t="str">
        <f t="shared" si="136"/>
        <v/>
      </c>
      <c r="K866" t="str">
        <f t="shared" si="137"/>
        <v/>
      </c>
      <c r="L866" t="str">
        <f t="shared" si="138"/>
        <v/>
      </c>
      <c r="M866" t="str">
        <f t="shared" si="139"/>
        <v/>
      </c>
    </row>
    <row r="867" spans="1:13">
      <c r="A867" t="s">
        <v>4501</v>
      </c>
      <c r="B867">
        <v>35.904000000000003</v>
      </c>
      <c r="C867" s="44">
        <v>41548</v>
      </c>
      <c r="D867" t="str">
        <f t="shared" si="130"/>
        <v/>
      </c>
      <c r="E867" t="str">
        <f t="shared" si="131"/>
        <v/>
      </c>
      <c r="F867" t="str">
        <f t="shared" si="132"/>
        <v/>
      </c>
      <c r="G867" t="str">
        <f t="shared" si="133"/>
        <v/>
      </c>
      <c r="H867" t="str">
        <f t="shared" si="134"/>
        <v/>
      </c>
      <c r="I867" t="str">
        <f t="shared" si="135"/>
        <v/>
      </c>
      <c r="J867" t="str">
        <f t="shared" si="136"/>
        <v/>
      </c>
      <c r="K867" t="str">
        <f t="shared" si="137"/>
        <v/>
      </c>
      <c r="L867" t="str">
        <f t="shared" si="138"/>
        <v/>
      </c>
      <c r="M867" t="str">
        <f t="shared" si="139"/>
        <v/>
      </c>
    </row>
    <row r="868" spans="1:13">
      <c r="A868" t="s">
        <v>1178</v>
      </c>
      <c r="B868">
        <v>9.11</v>
      </c>
      <c r="C868" s="44">
        <v>41410</v>
      </c>
      <c r="D868" t="str">
        <f t="shared" si="130"/>
        <v/>
      </c>
      <c r="E868" t="str">
        <f t="shared" si="131"/>
        <v/>
      </c>
      <c r="F868" t="str">
        <f t="shared" si="132"/>
        <v/>
      </c>
      <c r="G868" t="str">
        <f t="shared" si="133"/>
        <v/>
      </c>
      <c r="H868" t="str">
        <f t="shared" si="134"/>
        <v/>
      </c>
      <c r="I868" t="str">
        <f t="shared" si="135"/>
        <v/>
      </c>
      <c r="J868" t="str">
        <f t="shared" si="136"/>
        <v/>
      </c>
      <c r="K868" t="str">
        <f t="shared" si="137"/>
        <v/>
      </c>
      <c r="L868" t="str">
        <f t="shared" si="138"/>
        <v/>
      </c>
      <c r="M868" t="str">
        <f t="shared" si="139"/>
        <v/>
      </c>
    </row>
    <row r="869" spans="1:13">
      <c r="A869" t="s">
        <v>4502</v>
      </c>
      <c r="B869">
        <v>10.396000000000001</v>
      </c>
      <c r="C869" s="44">
        <v>41548</v>
      </c>
      <c r="D869" t="str">
        <f t="shared" si="130"/>
        <v/>
      </c>
      <c r="E869" t="str">
        <f t="shared" si="131"/>
        <v/>
      </c>
      <c r="F869" t="str">
        <f t="shared" si="132"/>
        <v/>
      </c>
      <c r="G869" t="str">
        <f t="shared" si="133"/>
        <v/>
      </c>
      <c r="H869" t="str">
        <f t="shared" si="134"/>
        <v/>
      </c>
      <c r="I869" t="str">
        <f t="shared" si="135"/>
        <v/>
      </c>
      <c r="J869" t="str">
        <f t="shared" si="136"/>
        <v/>
      </c>
      <c r="K869" t="str">
        <f t="shared" si="137"/>
        <v/>
      </c>
      <c r="L869" t="str">
        <f t="shared" si="138"/>
        <v/>
      </c>
      <c r="M869" t="str">
        <f t="shared" si="139"/>
        <v/>
      </c>
    </row>
    <row r="870" spans="1:13">
      <c r="A870" t="s">
        <v>4503</v>
      </c>
      <c r="B870">
        <v>35.783999999999999</v>
      </c>
      <c r="C870" s="44">
        <v>41548</v>
      </c>
      <c r="D870" t="str">
        <f t="shared" si="130"/>
        <v/>
      </c>
      <c r="E870" t="str">
        <f t="shared" si="131"/>
        <v/>
      </c>
      <c r="F870" t="str">
        <f t="shared" si="132"/>
        <v/>
      </c>
      <c r="G870" t="str">
        <f t="shared" si="133"/>
        <v/>
      </c>
      <c r="H870" t="str">
        <f t="shared" si="134"/>
        <v/>
      </c>
      <c r="I870" t="str">
        <f t="shared" si="135"/>
        <v/>
      </c>
      <c r="J870" t="str">
        <f t="shared" si="136"/>
        <v/>
      </c>
      <c r="K870" t="str">
        <f t="shared" si="137"/>
        <v/>
      </c>
      <c r="L870" t="str">
        <f t="shared" si="138"/>
        <v/>
      </c>
      <c r="M870" t="str">
        <f t="shared" si="139"/>
        <v/>
      </c>
    </row>
    <row r="871" spans="1:13">
      <c r="A871" t="s">
        <v>1179</v>
      </c>
      <c r="B871">
        <v>11.657999999999999</v>
      </c>
      <c r="C871" s="44">
        <v>41548</v>
      </c>
      <c r="D871" t="str">
        <f t="shared" si="130"/>
        <v/>
      </c>
      <c r="E871" t="str">
        <f t="shared" si="131"/>
        <v/>
      </c>
      <c r="F871" t="str">
        <f t="shared" si="132"/>
        <v/>
      </c>
      <c r="G871" t="str">
        <f t="shared" si="133"/>
        <v/>
      </c>
      <c r="H871" t="str">
        <f t="shared" si="134"/>
        <v/>
      </c>
      <c r="I871" t="str">
        <f t="shared" si="135"/>
        <v/>
      </c>
      <c r="J871" t="str">
        <f t="shared" si="136"/>
        <v/>
      </c>
      <c r="K871" t="str">
        <f t="shared" si="137"/>
        <v/>
      </c>
      <c r="L871" t="str">
        <f t="shared" si="138"/>
        <v/>
      </c>
      <c r="M871" t="str">
        <f t="shared" si="139"/>
        <v/>
      </c>
    </row>
    <row r="872" spans="1:13">
      <c r="A872" t="s">
        <v>1180</v>
      </c>
      <c r="B872">
        <v>1000.3493999999999</v>
      </c>
      <c r="C872" s="44">
        <v>41548</v>
      </c>
      <c r="D872" t="str">
        <f t="shared" si="130"/>
        <v/>
      </c>
      <c r="E872" t="str">
        <f t="shared" si="131"/>
        <v/>
      </c>
      <c r="F872" t="str">
        <f t="shared" si="132"/>
        <v/>
      </c>
      <c r="G872" t="str">
        <f t="shared" si="133"/>
        <v/>
      </c>
      <c r="H872" t="str">
        <f t="shared" si="134"/>
        <v/>
      </c>
      <c r="I872" t="str">
        <f t="shared" si="135"/>
        <v/>
      </c>
      <c r="J872" t="str">
        <f t="shared" si="136"/>
        <v/>
      </c>
      <c r="K872" t="str">
        <f t="shared" si="137"/>
        <v/>
      </c>
      <c r="L872" t="str">
        <f t="shared" si="138"/>
        <v/>
      </c>
      <c r="M872" t="str">
        <f t="shared" si="139"/>
        <v/>
      </c>
    </row>
    <row r="873" spans="1:13">
      <c r="A873" t="s">
        <v>4504</v>
      </c>
      <c r="B873">
        <v>1754.9266</v>
      </c>
      <c r="C873" s="44">
        <v>41548</v>
      </c>
      <c r="D873" t="str">
        <f t="shared" si="130"/>
        <v/>
      </c>
      <c r="E873" t="str">
        <f t="shared" si="131"/>
        <v/>
      </c>
      <c r="F873" t="str">
        <f t="shared" si="132"/>
        <v/>
      </c>
      <c r="G873" t="str">
        <f t="shared" si="133"/>
        <v/>
      </c>
      <c r="H873" t="str">
        <f t="shared" si="134"/>
        <v/>
      </c>
      <c r="I873" t="str">
        <f t="shared" si="135"/>
        <v/>
      </c>
      <c r="J873" t="str">
        <f t="shared" si="136"/>
        <v/>
      </c>
      <c r="K873" t="str">
        <f t="shared" si="137"/>
        <v/>
      </c>
      <c r="L873" t="str">
        <f t="shared" si="138"/>
        <v/>
      </c>
      <c r="M873" t="str">
        <f t="shared" si="139"/>
        <v/>
      </c>
    </row>
    <row r="874" spans="1:13">
      <c r="A874" t="s">
        <v>1181</v>
      </c>
      <c r="B874">
        <v>1001.7553</v>
      </c>
      <c r="C874" s="44">
        <v>41548</v>
      </c>
      <c r="D874" t="str">
        <f t="shared" si="130"/>
        <v/>
      </c>
      <c r="E874" t="str">
        <f t="shared" si="131"/>
        <v/>
      </c>
      <c r="F874" t="str">
        <f t="shared" si="132"/>
        <v/>
      </c>
      <c r="G874" t="str">
        <f t="shared" si="133"/>
        <v/>
      </c>
      <c r="H874" t="str">
        <f t="shared" si="134"/>
        <v/>
      </c>
      <c r="I874" t="str">
        <f t="shared" si="135"/>
        <v/>
      </c>
      <c r="J874" t="str">
        <f t="shared" si="136"/>
        <v/>
      </c>
      <c r="K874" t="str">
        <f t="shared" si="137"/>
        <v/>
      </c>
      <c r="L874" t="str">
        <f t="shared" si="138"/>
        <v/>
      </c>
      <c r="M874" t="str">
        <f t="shared" si="139"/>
        <v/>
      </c>
    </row>
    <row r="875" spans="1:13">
      <c r="A875" t="s">
        <v>1182</v>
      </c>
      <c r="B875">
        <v>10.0236</v>
      </c>
      <c r="C875" s="44">
        <v>41548</v>
      </c>
      <c r="D875" t="str">
        <f t="shared" si="130"/>
        <v/>
      </c>
      <c r="E875" t="str">
        <f t="shared" si="131"/>
        <v/>
      </c>
      <c r="F875" t="str">
        <f t="shared" si="132"/>
        <v/>
      </c>
      <c r="G875" t="str">
        <f t="shared" si="133"/>
        <v/>
      </c>
      <c r="H875" t="str">
        <f t="shared" si="134"/>
        <v/>
      </c>
      <c r="I875" t="str">
        <f t="shared" si="135"/>
        <v/>
      </c>
      <c r="J875" t="str">
        <f t="shared" si="136"/>
        <v/>
      </c>
      <c r="K875" t="str">
        <f t="shared" si="137"/>
        <v/>
      </c>
      <c r="L875" t="str">
        <f t="shared" si="138"/>
        <v/>
      </c>
      <c r="M875" t="str">
        <f t="shared" si="139"/>
        <v/>
      </c>
    </row>
    <row r="876" spans="1:13">
      <c r="A876" t="s">
        <v>4505</v>
      </c>
      <c r="B876">
        <v>28.907</v>
      </c>
      <c r="C876" s="44">
        <v>41548</v>
      </c>
      <c r="D876" t="str">
        <f t="shared" si="130"/>
        <v/>
      </c>
      <c r="E876" t="str">
        <f t="shared" si="131"/>
        <v/>
      </c>
      <c r="F876" t="str">
        <f t="shared" si="132"/>
        <v/>
      </c>
      <c r="G876" t="str">
        <f t="shared" si="133"/>
        <v/>
      </c>
      <c r="H876" t="str">
        <f t="shared" si="134"/>
        <v/>
      </c>
      <c r="I876" t="str">
        <f t="shared" si="135"/>
        <v/>
      </c>
      <c r="J876" t="str">
        <f t="shared" si="136"/>
        <v/>
      </c>
      <c r="K876" t="str">
        <f t="shared" si="137"/>
        <v/>
      </c>
      <c r="L876" t="str">
        <f t="shared" si="138"/>
        <v/>
      </c>
      <c r="M876" t="str">
        <f t="shared" si="139"/>
        <v/>
      </c>
    </row>
    <row r="877" spans="1:13">
      <c r="A877" t="s">
        <v>1183</v>
      </c>
      <c r="B877">
        <v>12.427300000000001</v>
      </c>
      <c r="C877" s="44">
        <v>41548</v>
      </c>
      <c r="D877" t="str">
        <f t="shared" si="130"/>
        <v/>
      </c>
      <c r="E877" t="str">
        <f t="shared" si="131"/>
        <v/>
      </c>
      <c r="F877" t="str">
        <f t="shared" si="132"/>
        <v/>
      </c>
      <c r="G877" t="str">
        <f t="shared" si="133"/>
        <v/>
      </c>
      <c r="H877" t="str">
        <f t="shared" si="134"/>
        <v/>
      </c>
      <c r="I877" t="str">
        <f t="shared" si="135"/>
        <v/>
      </c>
      <c r="J877" t="str">
        <f t="shared" si="136"/>
        <v/>
      </c>
      <c r="K877" t="str">
        <f t="shared" si="137"/>
        <v/>
      </c>
      <c r="L877" t="str">
        <f t="shared" si="138"/>
        <v/>
      </c>
      <c r="M877" t="str">
        <f t="shared" si="139"/>
        <v/>
      </c>
    </row>
    <row r="878" spans="1:13">
      <c r="A878" t="s">
        <v>1184</v>
      </c>
      <c r="B878">
        <v>1000.3493999999999</v>
      </c>
      <c r="C878" s="44">
        <v>41548</v>
      </c>
      <c r="D878" t="str">
        <f t="shared" si="130"/>
        <v/>
      </c>
      <c r="E878" t="str">
        <f t="shared" si="131"/>
        <v/>
      </c>
      <c r="F878" t="str">
        <f t="shared" si="132"/>
        <v/>
      </c>
      <c r="G878" t="str">
        <f t="shared" si="133"/>
        <v/>
      </c>
      <c r="H878" t="str">
        <f t="shared" si="134"/>
        <v/>
      </c>
      <c r="I878" t="str">
        <f t="shared" si="135"/>
        <v/>
      </c>
      <c r="J878" t="str">
        <f t="shared" si="136"/>
        <v/>
      </c>
      <c r="K878" t="str">
        <f t="shared" si="137"/>
        <v/>
      </c>
      <c r="L878" t="str">
        <f t="shared" si="138"/>
        <v/>
      </c>
      <c r="M878" t="str">
        <f t="shared" si="139"/>
        <v/>
      </c>
    </row>
    <row r="879" spans="1:13">
      <c r="A879" t="s">
        <v>4506</v>
      </c>
      <c r="B879">
        <v>1754.2759000000001</v>
      </c>
      <c r="C879" s="44">
        <v>41548</v>
      </c>
      <c r="D879" t="str">
        <f t="shared" si="130"/>
        <v/>
      </c>
      <c r="E879" t="str">
        <f t="shared" si="131"/>
        <v/>
      </c>
      <c r="F879" t="str">
        <f t="shared" si="132"/>
        <v/>
      </c>
      <c r="G879" t="str">
        <f t="shared" si="133"/>
        <v/>
      </c>
      <c r="H879" t="str">
        <f t="shared" si="134"/>
        <v/>
      </c>
      <c r="I879" t="str">
        <f t="shared" si="135"/>
        <v/>
      </c>
      <c r="J879" t="str">
        <f t="shared" si="136"/>
        <v/>
      </c>
      <c r="K879" t="str">
        <f t="shared" si="137"/>
        <v/>
      </c>
      <c r="L879" t="str">
        <f t="shared" si="138"/>
        <v/>
      </c>
      <c r="M879" t="str">
        <f t="shared" si="139"/>
        <v/>
      </c>
    </row>
    <row r="880" spans="1:13">
      <c r="A880" t="s">
        <v>1185</v>
      </c>
      <c r="B880">
        <v>1001.7483</v>
      </c>
      <c r="C880" s="44">
        <v>41548</v>
      </c>
      <c r="D880" t="str">
        <f t="shared" si="130"/>
        <v/>
      </c>
      <c r="E880" t="str">
        <f t="shared" si="131"/>
        <v/>
      </c>
      <c r="F880" t="str">
        <f t="shared" si="132"/>
        <v/>
      </c>
      <c r="G880" t="str">
        <f t="shared" si="133"/>
        <v/>
      </c>
      <c r="H880" t="str">
        <f t="shared" si="134"/>
        <v/>
      </c>
      <c r="I880" t="str">
        <f t="shared" si="135"/>
        <v/>
      </c>
      <c r="J880" t="str">
        <f t="shared" si="136"/>
        <v/>
      </c>
      <c r="K880" t="str">
        <f t="shared" si="137"/>
        <v/>
      </c>
      <c r="L880" t="str">
        <f t="shared" si="138"/>
        <v/>
      </c>
      <c r="M880" t="str">
        <f t="shared" si="139"/>
        <v/>
      </c>
    </row>
    <row r="881" spans="1:13">
      <c r="A881" t="s">
        <v>1186</v>
      </c>
      <c r="B881">
        <v>8.8870000000000005</v>
      </c>
      <c r="C881" s="44">
        <v>41548</v>
      </c>
      <c r="D881" t="str">
        <f t="shared" si="130"/>
        <v/>
      </c>
      <c r="E881" t="str">
        <f t="shared" si="131"/>
        <v/>
      </c>
      <c r="F881" t="str">
        <f t="shared" si="132"/>
        <v/>
      </c>
      <c r="G881" t="str">
        <f t="shared" si="133"/>
        <v/>
      </c>
      <c r="H881" t="str">
        <f t="shared" si="134"/>
        <v/>
      </c>
      <c r="I881" t="str">
        <f t="shared" si="135"/>
        <v/>
      </c>
      <c r="J881" t="str">
        <f t="shared" si="136"/>
        <v/>
      </c>
      <c r="K881" t="str">
        <f t="shared" si="137"/>
        <v/>
      </c>
      <c r="L881" t="str">
        <f t="shared" si="138"/>
        <v/>
      </c>
      <c r="M881" t="str">
        <f t="shared" si="139"/>
        <v/>
      </c>
    </row>
    <row r="882" spans="1:13">
      <c r="A882" t="s">
        <v>4507</v>
      </c>
      <c r="B882">
        <v>14.632999999999999</v>
      </c>
      <c r="C882" s="44">
        <v>41548</v>
      </c>
      <c r="D882" t="str">
        <f t="shared" si="130"/>
        <v/>
      </c>
      <c r="E882" t="str">
        <f t="shared" si="131"/>
        <v/>
      </c>
      <c r="F882" t="str">
        <f t="shared" si="132"/>
        <v/>
      </c>
      <c r="G882" t="str">
        <f t="shared" si="133"/>
        <v/>
      </c>
      <c r="H882" t="str">
        <f t="shared" si="134"/>
        <v/>
      </c>
      <c r="I882" t="str">
        <f t="shared" si="135"/>
        <v/>
      </c>
      <c r="J882" t="str">
        <f t="shared" si="136"/>
        <v/>
      </c>
      <c r="K882" t="str">
        <f t="shared" si="137"/>
        <v/>
      </c>
      <c r="L882" t="str">
        <f t="shared" si="138"/>
        <v/>
      </c>
      <c r="M882" t="str">
        <f t="shared" si="139"/>
        <v/>
      </c>
    </row>
    <row r="883" spans="1:13">
      <c r="A883" t="s">
        <v>1187</v>
      </c>
      <c r="B883">
        <v>8.8420000000000005</v>
      </c>
      <c r="C883" s="44">
        <v>41548</v>
      </c>
      <c r="D883" t="str">
        <f t="shared" si="130"/>
        <v/>
      </c>
      <c r="E883" t="str">
        <f t="shared" si="131"/>
        <v/>
      </c>
      <c r="F883" t="str">
        <f t="shared" si="132"/>
        <v/>
      </c>
      <c r="G883" t="str">
        <f t="shared" si="133"/>
        <v/>
      </c>
      <c r="H883" t="str">
        <f t="shared" si="134"/>
        <v/>
      </c>
      <c r="I883" t="str">
        <f t="shared" si="135"/>
        <v/>
      </c>
      <c r="J883" t="str">
        <f t="shared" si="136"/>
        <v/>
      </c>
      <c r="K883" t="str">
        <f t="shared" si="137"/>
        <v/>
      </c>
      <c r="L883" t="str">
        <f t="shared" si="138"/>
        <v/>
      </c>
      <c r="M883" t="str">
        <f t="shared" si="139"/>
        <v/>
      </c>
    </row>
    <row r="884" spans="1:13">
      <c r="A884" t="s">
        <v>4508</v>
      </c>
      <c r="B884">
        <v>14.561999999999999</v>
      </c>
      <c r="C884" s="44">
        <v>41548</v>
      </c>
      <c r="D884" t="str">
        <f t="shared" si="130"/>
        <v/>
      </c>
      <c r="E884" t="str">
        <f t="shared" si="131"/>
        <v/>
      </c>
      <c r="F884" t="str">
        <f t="shared" si="132"/>
        <v/>
      </c>
      <c r="G884" t="str">
        <f t="shared" si="133"/>
        <v/>
      </c>
      <c r="H884" t="str">
        <f t="shared" si="134"/>
        <v/>
      </c>
      <c r="I884" t="str">
        <f t="shared" si="135"/>
        <v/>
      </c>
      <c r="J884" t="str">
        <f t="shared" si="136"/>
        <v/>
      </c>
      <c r="K884" t="str">
        <f t="shared" si="137"/>
        <v/>
      </c>
      <c r="L884" t="str">
        <f t="shared" si="138"/>
        <v/>
      </c>
      <c r="M884" t="str">
        <f t="shared" si="139"/>
        <v/>
      </c>
    </row>
    <row r="885" spans="1:13">
      <c r="A885" t="s">
        <v>4509</v>
      </c>
      <c r="B885">
        <v>23.3201</v>
      </c>
      <c r="C885" s="44">
        <v>41548</v>
      </c>
      <c r="D885" t="str">
        <f t="shared" si="130"/>
        <v/>
      </c>
      <c r="E885" t="str">
        <f t="shared" si="131"/>
        <v/>
      </c>
      <c r="F885" t="str">
        <f t="shared" si="132"/>
        <v/>
      </c>
      <c r="G885" t="str">
        <f t="shared" si="133"/>
        <v/>
      </c>
      <c r="H885" t="str">
        <f t="shared" si="134"/>
        <v/>
      </c>
      <c r="I885" t="str">
        <f t="shared" si="135"/>
        <v/>
      </c>
      <c r="J885" t="str">
        <f t="shared" si="136"/>
        <v/>
      </c>
      <c r="K885" t="str">
        <f t="shared" si="137"/>
        <v/>
      </c>
      <c r="L885" t="str">
        <f t="shared" si="138"/>
        <v/>
      </c>
      <c r="M885" t="str">
        <f t="shared" si="139"/>
        <v/>
      </c>
    </row>
    <row r="886" spans="1:13">
      <c r="A886" t="s">
        <v>1188</v>
      </c>
      <c r="B886">
        <v>11.3002</v>
      </c>
      <c r="C886" s="44">
        <v>41548</v>
      </c>
      <c r="D886" t="str">
        <f t="shared" si="130"/>
        <v/>
      </c>
      <c r="E886" t="str">
        <f t="shared" si="131"/>
        <v/>
      </c>
      <c r="F886" t="str">
        <f t="shared" si="132"/>
        <v/>
      </c>
      <c r="G886" t="str">
        <f t="shared" si="133"/>
        <v/>
      </c>
      <c r="H886" t="str">
        <f t="shared" si="134"/>
        <v/>
      </c>
      <c r="I886" t="str">
        <f t="shared" si="135"/>
        <v/>
      </c>
      <c r="J886" t="str">
        <f t="shared" si="136"/>
        <v/>
      </c>
      <c r="K886" t="str">
        <f t="shared" si="137"/>
        <v/>
      </c>
      <c r="L886" t="str">
        <f t="shared" si="138"/>
        <v/>
      </c>
      <c r="M886" t="str">
        <f t="shared" si="139"/>
        <v/>
      </c>
    </row>
    <row r="887" spans="1:13">
      <c r="A887" t="s">
        <v>1189</v>
      </c>
      <c r="B887">
        <v>11.903</v>
      </c>
      <c r="C887" s="44">
        <v>41548</v>
      </c>
      <c r="D887" t="str">
        <f t="shared" si="130"/>
        <v/>
      </c>
      <c r="E887" t="str">
        <f t="shared" si="131"/>
        <v/>
      </c>
      <c r="F887" t="str">
        <f t="shared" si="132"/>
        <v/>
      </c>
      <c r="G887" t="str">
        <f t="shared" si="133"/>
        <v/>
      </c>
      <c r="H887" t="str">
        <f t="shared" si="134"/>
        <v/>
      </c>
      <c r="I887" t="str">
        <f t="shared" si="135"/>
        <v/>
      </c>
      <c r="J887" t="str">
        <f t="shared" si="136"/>
        <v/>
      </c>
      <c r="K887" t="str">
        <f t="shared" si="137"/>
        <v/>
      </c>
      <c r="L887" t="str">
        <f t="shared" si="138"/>
        <v/>
      </c>
      <c r="M887" t="str">
        <f t="shared" si="139"/>
        <v/>
      </c>
    </row>
    <row r="888" spans="1:13">
      <c r="A888" t="s">
        <v>1190</v>
      </c>
      <c r="B888">
        <v>11.0916</v>
      </c>
      <c r="C888" s="44">
        <v>41548</v>
      </c>
      <c r="D888" t="str">
        <f t="shared" si="130"/>
        <v/>
      </c>
      <c r="E888" t="str">
        <f t="shared" si="131"/>
        <v/>
      </c>
      <c r="F888" t="str">
        <f t="shared" si="132"/>
        <v/>
      </c>
      <c r="G888" t="str">
        <f t="shared" si="133"/>
        <v/>
      </c>
      <c r="H888" t="str">
        <f t="shared" si="134"/>
        <v/>
      </c>
      <c r="I888" t="str">
        <f t="shared" si="135"/>
        <v/>
      </c>
      <c r="J888" t="str">
        <f t="shared" si="136"/>
        <v/>
      </c>
      <c r="K888" t="str">
        <f t="shared" si="137"/>
        <v/>
      </c>
      <c r="L888" t="str">
        <f t="shared" si="138"/>
        <v/>
      </c>
      <c r="M888" t="str">
        <f t="shared" si="139"/>
        <v/>
      </c>
    </row>
    <row r="889" spans="1:13">
      <c r="A889" t="s">
        <v>1191</v>
      </c>
      <c r="B889">
        <v>11.847799999999999</v>
      </c>
      <c r="C889" s="44">
        <v>41548</v>
      </c>
      <c r="D889" t="str">
        <f t="shared" si="130"/>
        <v/>
      </c>
      <c r="E889" t="str">
        <f t="shared" si="131"/>
        <v/>
      </c>
      <c r="F889" t="str">
        <f t="shared" si="132"/>
        <v/>
      </c>
      <c r="G889" t="str">
        <f t="shared" si="133"/>
        <v/>
      </c>
      <c r="H889" t="str">
        <f t="shared" si="134"/>
        <v/>
      </c>
      <c r="I889" t="str">
        <f t="shared" si="135"/>
        <v/>
      </c>
      <c r="J889" t="str">
        <f t="shared" si="136"/>
        <v/>
      </c>
      <c r="K889" t="str">
        <f t="shared" si="137"/>
        <v/>
      </c>
      <c r="L889" t="str">
        <f t="shared" si="138"/>
        <v/>
      </c>
      <c r="M889" t="str">
        <f t="shared" si="139"/>
        <v/>
      </c>
    </row>
    <row r="890" spans="1:13">
      <c r="A890" t="s">
        <v>4510</v>
      </c>
      <c r="B890">
        <v>23.192599999999999</v>
      </c>
      <c r="C890" s="44">
        <v>41548</v>
      </c>
      <c r="D890" t="str">
        <f t="shared" si="130"/>
        <v/>
      </c>
      <c r="E890" t="str">
        <f t="shared" si="131"/>
        <v/>
      </c>
      <c r="F890" t="str">
        <f t="shared" si="132"/>
        <v/>
      </c>
      <c r="G890" t="str">
        <f t="shared" si="133"/>
        <v/>
      </c>
      <c r="H890" t="str">
        <f t="shared" si="134"/>
        <v/>
      </c>
      <c r="I890" t="str">
        <f t="shared" si="135"/>
        <v/>
      </c>
      <c r="J890" t="str">
        <f t="shared" si="136"/>
        <v/>
      </c>
      <c r="K890" t="str">
        <f t="shared" si="137"/>
        <v/>
      </c>
      <c r="L890" t="str">
        <f t="shared" si="138"/>
        <v/>
      </c>
      <c r="M890" t="str">
        <f t="shared" si="139"/>
        <v/>
      </c>
    </row>
    <row r="891" spans="1:13">
      <c r="A891" t="s">
        <v>1192</v>
      </c>
      <c r="B891">
        <v>1002.7157999999999</v>
      </c>
      <c r="C891" s="44">
        <v>41548</v>
      </c>
      <c r="D891" t="str">
        <f t="shared" si="130"/>
        <v/>
      </c>
      <c r="E891" t="str">
        <f t="shared" si="131"/>
        <v/>
      </c>
      <c r="F891" t="str">
        <f t="shared" si="132"/>
        <v/>
      </c>
      <c r="G891" t="str">
        <f t="shared" si="133"/>
        <v/>
      </c>
      <c r="H891" t="str">
        <f t="shared" si="134"/>
        <v/>
      </c>
      <c r="I891" t="str">
        <f t="shared" si="135"/>
        <v/>
      </c>
      <c r="J891" t="str">
        <f t="shared" si="136"/>
        <v/>
      </c>
      <c r="K891" t="str">
        <f t="shared" si="137"/>
        <v/>
      </c>
      <c r="L891" t="str">
        <f t="shared" si="138"/>
        <v/>
      </c>
      <c r="M891" t="str">
        <f t="shared" si="139"/>
        <v/>
      </c>
    </row>
    <row r="892" spans="1:13">
      <c r="A892" t="s">
        <v>1193</v>
      </c>
      <c r="B892">
        <v>1087.2275999999999</v>
      </c>
      <c r="C892" s="44">
        <v>41548</v>
      </c>
      <c r="D892" t="str">
        <f t="shared" si="130"/>
        <v/>
      </c>
      <c r="E892" t="str">
        <f t="shared" si="131"/>
        <v/>
      </c>
      <c r="F892" t="str">
        <f t="shared" si="132"/>
        <v/>
      </c>
      <c r="G892" t="str">
        <f t="shared" si="133"/>
        <v/>
      </c>
      <c r="H892" t="str">
        <f t="shared" si="134"/>
        <v/>
      </c>
      <c r="I892" t="str">
        <f t="shared" si="135"/>
        <v/>
      </c>
      <c r="J892" t="str">
        <f t="shared" si="136"/>
        <v/>
      </c>
      <c r="K892" t="str">
        <f t="shared" si="137"/>
        <v/>
      </c>
      <c r="L892" t="str">
        <f t="shared" si="138"/>
        <v/>
      </c>
      <c r="M892" t="str">
        <f t="shared" si="139"/>
        <v/>
      </c>
    </row>
    <row r="893" spans="1:13">
      <c r="A893" t="s">
        <v>4511</v>
      </c>
      <c r="B893">
        <v>1670.1940999999999</v>
      </c>
      <c r="C893" s="44">
        <v>41548</v>
      </c>
      <c r="D893" t="str">
        <f t="shared" si="130"/>
        <v/>
      </c>
      <c r="E893" t="str">
        <f t="shared" si="131"/>
        <v/>
      </c>
      <c r="F893" t="str">
        <f t="shared" si="132"/>
        <v/>
      </c>
      <c r="G893" t="str">
        <f t="shared" si="133"/>
        <v/>
      </c>
      <c r="H893" t="str">
        <f t="shared" si="134"/>
        <v/>
      </c>
      <c r="I893" t="str">
        <f t="shared" si="135"/>
        <v/>
      </c>
      <c r="J893" t="str">
        <f t="shared" si="136"/>
        <v/>
      </c>
      <c r="K893" t="str">
        <f t="shared" si="137"/>
        <v/>
      </c>
      <c r="L893" t="str">
        <f t="shared" si="138"/>
        <v/>
      </c>
      <c r="M893" t="str">
        <f t="shared" si="139"/>
        <v/>
      </c>
    </row>
    <row r="894" spans="1:13">
      <c r="A894" t="s">
        <v>1194</v>
      </c>
      <c r="B894">
        <v>1011.3223</v>
      </c>
      <c r="C894" s="44">
        <v>41548</v>
      </c>
      <c r="D894" t="str">
        <f t="shared" si="130"/>
        <v/>
      </c>
      <c r="E894" t="str">
        <f t="shared" si="131"/>
        <v/>
      </c>
      <c r="F894" t="str">
        <f t="shared" si="132"/>
        <v/>
      </c>
      <c r="G894" t="str">
        <f t="shared" si="133"/>
        <v/>
      </c>
      <c r="H894" t="str">
        <f t="shared" si="134"/>
        <v/>
      </c>
      <c r="I894" t="str">
        <f t="shared" si="135"/>
        <v/>
      </c>
      <c r="J894" t="str">
        <f t="shared" si="136"/>
        <v/>
      </c>
      <c r="K894" t="str">
        <f t="shared" si="137"/>
        <v/>
      </c>
      <c r="L894" t="str">
        <f t="shared" si="138"/>
        <v/>
      </c>
      <c r="M894" t="str">
        <f t="shared" si="139"/>
        <v/>
      </c>
    </row>
    <row r="895" spans="1:13">
      <c r="A895" t="s">
        <v>1195</v>
      </c>
      <c r="B895">
        <v>1004.2544</v>
      </c>
      <c r="C895" s="44">
        <v>41548</v>
      </c>
      <c r="D895" t="str">
        <f t="shared" si="130"/>
        <v/>
      </c>
      <c r="E895" t="str">
        <f t="shared" si="131"/>
        <v/>
      </c>
      <c r="F895" t="str">
        <f t="shared" si="132"/>
        <v/>
      </c>
      <c r="G895" t="str">
        <f t="shared" si="133"/>
        <v/>
      </c>
      <c r="H895" t="str">
        <f t="shared" si="134"/>
        <v/>
      </c>
      <c r="I895" t="str">
        <f t="shared" si="135"/>
        <v/>
      </c>
      <c r="J895" t="str">
        <f t="shared" si="136"/>
        <v/>
      </c>
      <c r="K895" t="str">
        <f t="shared" si="137"/>
        <v/>
      </c>
      <c r="L895" t="str">
        <f t="shared" si="138"/>
        <v/>
      </c>
      <c r="M895" t="str">
        <f t="shared" si="139"/>
        <v/>
      </c>
    </row>
    <row r="896" spans="1:13">
      <c r="A896" t="s">
        <v>1196</v>
      </c>
      <c r="B896">
        <v>1002.7157999999999</v>
      </c>
      <c r="C896" s="44">
        <v>41548</v>
      </c>
      <c r="D896" t="str">
        <f t="shared" si="130"/>
        <v/>
      </c>
      <c r="E896" t="str">
        <f t="shared" si="131"/>
        <v/>
      </c>
      <c r="F896" t="str">
        <f t="shared" si="132"/>
        <v/>
      </c>
      <c r="G896" t="str">
        <f t="shared" si="133"/>
        <v/>
      </c>
      <c r="H896" t="str">
        <f t="shared" si="134"/>
        <v/>
      </c>
      <c r="I896" t="str">
        <f t="shared" si="135"/>
        <v/>
      </c>
      <c r="J896" t="str">
        <f t="shared" si="136"/>
        <v/>
      </c>
      <c r="K896" t="str">
        <f t="shared" si="137"/>
        <v/>
      </c>
      <c r="L896" t="str">
        <f t="shared" si="138"/>
        <v/>
      </c>
      <c r="M896" t="str">
        <f t="shared" si="139"/>
        <v/>
      </c>
    </row>
    <row r="897" spans="1:13">
      <c r="A897" t="s">
        <v>4512</v>
      </c>
      <c r="B897">
        <v>1708.7326</v>
      </c>
      <c r="C897" s="44">
        <v>41548</v>
      </c>
      <c r="D897" t="str">
        <f t="shared" si="130"/>
        <v/>
      </c>
      <c r="E897" t="str">
        <f t="shared" si="131"/>
        <v/>
      </c>
      <c r="F897" t="str">
        <f t="shared" si="132"/>
        <v/>
      </c>
      <c r="G897" t="str">
        <f t="shared" si="133"/>
        <v/>
      </c>
      <c r="H897" t="str">
        <f t="shared" si="134"/>
        <v/>
      </c>
      <c r="I897" t="str">
        <f t="shared" si="135"/>
        <v/>
      </c>
      <c r="J897" t="str">
        <f t="shared" si="136"/>
        <v/>
      </c>
      <c r="K897" t="str">
        <f t="shared" si="137"/>
        <v/>
      </c>
      <c r="L897" t="str">
        <f t="shared" si="138"/>
        <v/>
      </c>
      <c r="M897" t="str">
        <f t="shared" si="139"/>
        <v/>
      </c>
    </row>
    <row r="898" spans="1:13">
      <c r="A898" t="s">
        <v>1197</v>
      </c>
      <c r="B898">
        <v>0</v>
      </c>
      <c r="C898" s="44">
        <v>41213</v>
      </c>
      <c r="D898" t="str">
        <f t="shared" si="130"/>
        <v/>
      </c>
      <c r="E898" t="str">
        <f t="shared" si="131"/>
        <v/>
      </c>
      <c r="F898" t="str">
        <f t="shared" si="132"/>
        <v/>
      </c>
      <c r="G898" t="str">
        <f t="shared" si="133"/>
        <v/>
      </c>
      <c r="H898" t="str">
        <f t="shared" si="134"/>
        <v/>
      </c>
      <c r="I898" t="str">
        <f t="shared" si="135"/>
        <v/>
      </c>
      <c r="J898" t="str">
        <f t="shared" si="136"/>
        <v/>
      </c>
      <c r="K898" t="str">
        <f t="shared" si="137"/>
        <v/>
      </c>
      <c r="L898" t="str">
        <f t="shared" si="138"/>
        <v/>
      </c>
      <c r="M898" t="str">
        <f t="shared" si="139"/>
        <v/>
      </c>
    </row>
    <row r="899" spans="1:13">
      <c r="A899" t="s">
        <v>1198</v>
      </c>
      <c r="B899">
        <v>1004.2544</v>
      </c>
      <c r="C899" s="44">
        <v>41548</v>
      </c>
      <c r="D899" t="str">
        <f t="shared" ref="D899:D962" si="140">IF(A899=mfund1,B899,"")</f>
        <v/>
      </c>
      <c r="E899" t="str">
        <f t="shared" ref="E899:E962" si="141">IF(A899=mfund2,B899,"")</f>
        <v/>
      </c>
      <c r="F899" t="str">
        <f t="shared" ref="F899:F962" si="142">IF(A899=mfund3,B899,"")</f>
        <v/>
      </c>
      <c r="G899" t="str">
        <f t="shared" ref="G899:G962" si="143">IF(A899=mfund4,B899,"")</f>
        <v/>
      </c>
      <c r="H899" t="str">
        <f t="shared" ref="H899:H962" si="144">IF(A899=mfudn5,B899,"")</f>
        <v/>
      </c>
      <c r="I899" t="str">
        <f t="shared" ref="I899:I962" si="145">IF(A899=mfund6,B899,"")</f>
        <v/>
      </c>
      <c r="J899" t="str">
        <f t="shared" ref="J899:J962" si="146">IF(A899=mfund7,B899,"")</f>
        <v/>
      </c>
      <c r="K899" t="str">
        <f t="shared" ref="K899:K962" si="147">IF(A899=mfund8,B899,"")</f>
        <v/>
      </c>
      <c r="L899" t="str">
        <f t="shared" ref="L899:L962" si="148">IF(A899=mfund9,B899,"")</f>
        <v/>
      </c>
      <c r="M899" t="str">
        <f t="shared" ref="M899:M962" si="149">IF(A899=mfund10,B899,"")</f>
        <v/>
      </c>
    </row>
    <row r="900" spans="1:13">
      <c r="A900" t="s">
        <v>1199</v>
      </c>
      <c r="B900">
        <v>1002.7157999999999</v>
      </c>
      <c r="C900" s="44">
        <v>41548</v>
      </c>
      <c r="D900" t="str">
        <f t="shared" si="140"/>
        <v/>
      </c>
      <c r="E900" t="str">
        <f t="shared" si="141"/>
        <v/>
      </c>
      <c r="F900" t="str">
        <f t="shared" si="142"/>
        <v/>
      </c>
      <c r="G900" t="str">
        <f t="shared" si="143"/>
        <v/>
      </c>
      <c r="H900" t="str">
        <f t="shared" si="144"/>
        <v/>
      </c>
      <c r="I900" t="str">
        <f t="shared" si="145"/>
        <v/>
      </c>
      <c r="J900" t="str">
        <f t="shared" si="146"/>
        <v/>
      </c>
      <c r="K900" t="str">
        <f t="shared" si="147"/>
        <v/>
      </c>
      <c r="L900" t="str">
        <f t="shared" si="148"/>
        <v/>
      </c>
      <c r="M900" t="str">
        <f t="shared" si="149"/>
        <v/>
      </c>
    </row>
    <row r="901" spans="1:13">
      <c r="A901" t="s">
        <v>4513</v>
      </c>
      <c r="B901">
        <v>1662.5956000000001</v>
      </c>
      <c r="C901" s="44">
        <v>41548</v>
      </c>
      <c r="D901" t="str">
        <f t="shared" si="140"/>
        <v/>
      </c>
      <c r="E901" t="str">
        <f t="shared" si="141"/>
        <v/>
      </c>
      <c r="F901" t="str">
        <f t="shared" si="142"/>
        <v/>
      </c>
      <c r="G901" t="str">
        <f t="shared" si="143"/>
        <v/>
      </c>
      <c r="H901" t="str">
        <f t="shared" si="144"/>
        <v/>
      </c>
      <c r="I901" t="str">
        <f t="shared" si="145"/>
        <v/>
      </c>
      <c r="J901" t="str">
        <f t="shared" si="146"/>
        <v/>
      </c>
      <c r="K901" t="str">
        <f t="shared" si="147"/>
        <v/>
      </c>
      <c r="L901" t="str">
        <f t="shared" si="148"/>
        <v/>
      </c>
      <c r="M901" t="str">
        <f t="shared" si="149"/>
        <v/>
      </c>
    </row>
    <row r="902" spans="1:13">
      <c r="A902" t="s">
        <v>1200</v>
      </c>
      <c r="B902">
        <v>1010.5815</v>
      </c>
      <c r="C902" s="44">
        <v>41548</v>
      </c>
      <c r="D902" t="str">
        <f t="shared" si="140"/>
        <v/>
      </c>
      <c r="E902" t="str">
        <f t="shared" si="141"/>
        <v/>
      </c>
      <c r="F902" t="str">
        <f t="shared" si="142"/>
        <v/>
      </c>
      <c r="G902" t="str">
        <f t="shared" si="143"/>
        <v/>
      </c>
      <c r="H902" t="str">
        <f t="shared" si="144"/>
        <v/>
      </c>
      <c r="I902" t="str">
        <f t="shared" si="145"/>
        <v/>
      </c>
      <c r="J902" t="str">
        <f t="shared" si="146"/>
        <v/>
      </c>
      <c r="K902" t="str">
        <f t="shared" si="147"/>
        <v/>
      </c>
      <c r="L902" t="str">
        <f t="shared" si="148"/>
        <v/>
      </c>
      <c r="M902" t="str">
        <f t="shared" si="149"/>
        <v/>
      </c>
    </row>
    <row r="903" spans="1:13">
      <c r="A903" t="s">
        <v>1201</v>
      </c>
      <c r="B903">
        <v>1004.1922</v>
      </c>
      <c r="C903" s="44">
        <v>41548</v>
      </c>
      <c r="D903" t="str">
        <f t="shared" si="140"/>
        <v/>
      </c>
      <c r="E903" t="str">
        <f t="shared" si="141"/>
        <v/>
      </c>
      <c r="F903" t="str">
        <f t="shared" si="142"/>
        <v/>
      </c>
      <c r="G903" t="str">
        <f t="shared" si="143"/>
        <v/>
      </c>
      <c r="H903" t="str">
        <f t="shared" si="144"/>
        <v/>
      </c>
      <c r="I903" t="str">
        <f t="shared" si="145"/>
        <v/>
      </c>
      <c r="J903" t="str">
        <f t="shared" si="146"/>
        <v/>
      </c>
      <c r="K903" t="str">
        <f t="shared" si="147"/>
        <v/>
      </c>
      <c r="L903" t="str">
        <f t="shared" si="148"/>
        <v/>
      </c>
      <c r="M903" t="str">
        <f t="shared" si="149"/>
        <v/>
      </c>
    </row>
    <row r="904" spans="1:13">
      <c r="A904" t="s">
        <v>1202</v>
      </c>
      <c r="B904">
        <v>1082.2773999999999</v>
      </c>
      <c r="C904" s="44">
        <v>41548</v>
      </c>
      <c r="D904" t="str">
        <f t="shared" si="140"/>
        <v/>
      </c>
      <c r="E904" t="str">
        <f t="shared" si="141"/>
        <v/>
      </c>
      <c r="F904" t="str">
        <f t="shared" si="142"/>
        <v/>
      </c>
      <c r="G904" t="str">
        <f t="shared" si="143"/>
        <v/>
      </c>
      <c r="H904" t="str">
        <f t="shared" si="144"/>
        <v/>
      </c>
      <c r="I904" t="str">
        <f t="shared" si="145"/>
        <v/>
      </c>
      <c r="J904" t="str">
        <f t="shared" si="146"/>
        <v/>
      </c>
      <c r="K904" t="str">
        <f t="shared" si="147"/>
        <v/>
      </c>
      <c r="L904" t="str">
        <f t="shared" si="148"/>
        <v/>
      </c>
      <c r="M904" t="str">
        <f t="shared" si="149"/>
        <v/>
      </c>
    </row>
    <row r="905" spans="1:13">
      <c r="A905" t="s">
        <v>1203</v>
      </c>
      <c r="B905">
        <v>9.0839999999999996</v>
      </c>
      <c r="C905" s="44">
        <v>41548</v>
      </c>
      <c r="D905" t="str">
        <f t="shared" si="140"/>
        <v/>
      </c>
      <c r="E905" t="str">
        <f t="shared" si="141"/>
        <v/>
      </c>
      <c r="F905" t="str">
        <f t="shared" si="142"/>
        <v/>
      </c>
      <c r="G905" t="str">
        <f t="shared" si="143"/>
        <v/>
      </c>
      <c r="H905" t="str">
        <f t="shared" si="144"/>
        <v/>
      </c>
      <c r="I905" t="str">
        <f t="shared" si="145"/>
        <v/>
      </c>
      <c r="J905" t="str">
        <f t="shared" si="146"/>
        <v/>
      </c>
      <c r="K905" t="str">
        <f t="shared" si="147"/>
        <v/>
      </c>
      <c r="L905" t="str">
        <f t="shared" si="148"/>
        <v/>
      </c>
      <c r="M905" t="str">
        <f t="shared" si="149"/>
        <v/>
      </c>
    </row>
    <row r="906" spans="1:13">
      <c r="A906" t="s">
        <v>4514</v>
      </c>
      <c r="B906">
        <v>11.114000000000001</v>
      </c>
      <c r="C906" s="44">
        <v>41548</v>
      </c>
      <c r="D906" t="str">
        <f t="shared" si="140"/>
        <v/>
      </c>
      <c r="E906" t="str">
        <f t="shared" si="141"/>
        <v/>
      </c>
      <c r="F906" t="str">
        <f t="shared" si="142"/>
        <v/>
      </c>
      <c r="G906" t="str">
        <f t="shared" si="143"/>
        <v/>
      </c>
      <c r="H906" t="str">
        <f t="shared" si="144"/>
        <v/>
      </c>
      <c r="I906" t="str">
        <f t="shared" si="145"/>
        <v/>
      </c>
      <c r="J906" t="str">
        <f t="shared" si="146"/>
        <v/>
      </c>
      <c r="K906" t="str">
        <f t="shared" si="147"/>
        <v/>
      </c>
      <c r="L906" t="str">
        <f t="shared" si="148"/>
        <v/>
      </c>
      <c r="M906" t="str">
        <f t="shared" si="149"/>
        <v/>
      </c>
    </row>
    <row r="907" spans="1:13">
      <c r="A907" t="s">
        <v>4515</v>
      </c>
      <c r="B907">
        <v>11.074</v>
      </c>
      <c r="C907" s="44">
        <v>41548</v>
      </c>
      <c r="D907" t="str">
        <f t="shared" si="140"/>
        <v/>
      </c>
      <c r="E907" t="str">
        <f t="shared" si="141"/>
        <v/>
      </c>
      <c r="F907" t="str">
        <f t="shared" si="142"/>
        <v/>
      </c>
      <c r="G907" t="str">
        <f t="shared" si="143"/>
        <v/>
      </c>
      <c r="H907" t="str">
        <f t="shared" si="144"/>
        <v/>
      </c>
      <c r="I907" t="str">
        <f t="shared" si="145"/>
        <v/>
      </c>
      <c r="J907" t="str">
        <f t="shared" si="146"/>
        <v/>
      </c>
      <c r="K907" t="str">
        <f t="shared" si="147"/>
        <v/>
      </c>
      <c r="L907" t="str">
        <f t="shared" si="148"/>
        <v/>
      </c>
      <c r="M907" t="str">
        <f t="shared" si="149"/>
        <v/>
      </c>
    </row>
    <row r="908" spans="1:13">
      <c r="A908" t="s">
        <v>1204</v>
      </c>
      <c r="B908">
        <v>9.0519999999999996</v>
      </c>
      <c r="C908" s="44">
        <v>41548</v>
      </c>
      <c r="D908" t="str">
        <f t="shared" si="140"/>
        <v/>
      </c>
      <c r="E908" t="str">
        <f t="shared" si="141"/>
        <v/>
      </c>
      <c r="F908" t="str">
        <f t="shared" si="142"/>
        <v/>
      </c>
      <c r="G908" t="str">
        <f t="shared" si="143"/>
        <v/>
      </c>
      <c r="H908" t="str">
        <f t="shared" si="144"/>
        <v/>
      </c>
      <c r="I908" t="str">
        <f t="shared" si="145"/>
        <v/>
      </c>
      <c r="J908" t="str">
        <f t="shared" si="146"/>
        <v/>
      </c>
      <c r="K908" t="str">
        <f t="shared" si="147"/>
        <v/>
      </c>
      <c r="L908" t="str">
        <f t="shared" si="148"/>
        <v/>
      </c>
      <c r="M908" t="str">
        <f t="shared" si="149"/>
        <v/>
      </c>
    </row>
    <row r="909" spans="1:13">
      <c r="A909" t="s">
        <v>1205</v>
      </c>
      <c r="B909">
        <v>24.666</v>
      </c>
      <c r="C909" s="44">
        <v>41548</v>
      </c>
      <c r="D909" t="str">
        <f t="shared" si="140"/>
        <v/>
      </c>
      <c r="E909" t="str">
        <f t="shared" si="141"/>
        <v/>
      </c>
      <c r="F909" t="str">
        <f t="shared" si="142"/>
        <v/>
      </c>
      <c r="G909" t="str">
        <f t="shared" si="143"/>
        <v/>
      </c>
      <c r="H909" t="str">
        <f t="shared" si="144"/>
        <v/>
      </c>
      <c r="I909" t="str">
        <f t="shared" si="145"/>
        <v/>
      </c>
      <c r="J909" t="str">
        <f t="shared" si="146"/>
        <v/>
      </c>
      <c r="K909" t="str">
        <f t="shared" si="147"/>
        <v/>
      </c>
      <c r="L909" t="str">
        <f t="shared" si="148"/>
        <v/>
      </c>
      <c r="M909" t="str">
        <f t="shared" si="149"/>
        <v/>
      </c>
    </row>
    <row r="910" spans="1:13">
      <c r="A910" t="s">
        <v>4516</v>
      </c>
      <c r="B910">
        <v>87.23</v>
      </c>
      <c r="C910" s="44">
        <v>41548</v>
      </c>
      <c r="D910" t="str">
        <f t="shared" si="140"/>
        <v/>
      </c>
      <c r="E910" t="str">
        <f t="shared" si="141"/>
        <v/>
      </c>
      <c r="F910" t="str">
        <f t="shared" si="142"/>
        <v/>
      </c>
      <c r="G910" t="str">
        <f t="shared" si="143"/>
        <v/>
      </c>
      <c r="H910" t="str">
        <f t="shared" si="144"/>
        <v/>
      </c>
      <c r="I910" t="str">
        <f t="shared" si="145"/>
        <v/>
      </c>
      <c r="J910" t="str">
        <f t="shared" si="146"/>
        <v/>
      </c>
      <c r="K910" t="str">
        <f t="shared" si="147"/>
        <v/>
      </c>
      <c r="L910" t="str">
        <f t="shared" si="148"/>
        <v/>
      </c>
      <c r="M910" t="str">
        <f t="shared" si="149"/>
        <v/>
      </c>
    </row>
    <row r="911" spans="1:13">
      <c r="A911" t="s">
        <v>1206</v>
      </c>
      <c r="B911">
        <v>11.7</v>
      </c>
      <c r="C911" s="44">
        <v>40458</v>
      </c>
      <c r="D911" t="str">
        <f t="shared" si="140"/>
        <v/>
      </c>
      <c r="E911" t="str">
        <f t="shared" si="141"/>
        <v/>
      </c>
      <c r="F911" t="str">
        <f t="shared" si="142"/>
        <v/>
      </c>
      <c r="G911" t="str">
        <f t="shared" si="143"/>
        <v/>
      </c>
      <c r="H911" t="str">
        <f t="shared" si="144"/>
        <v/>
      </c>
      <c r="I911" t="str">
        <f t="shared" si="145"/>
        <v/>
      </c>
      <c r="J911" t="str">
        <f t="shared" si="146"/>
        <v/>
      </c>
      <c r="K911" t="str">
        <f t="shared" si="147"/>
        <v/>
      </c>
      <c r="L911" t="str">
        <f t="shared" si="148"/>
        <v/>
      </c>
      <c r="M911" t="str">
        <f t="shared" si="149"/>
        <v/>
      </c>
    </row>
    <row r="912" spans="1:13">
      <c r="A912" t="s">
        <v>4517</v>
      </c>
      <c r="B912">
        <v>10.664999999999999</v>
      </c>
      <c r="C912" s="44">
        <v>40410</v>
      </c>
      <c r="D912" t="str">
        <f t="shared" si="140"/>
        <v/>
      </c>
      <c r="E912" t="str">
        <f t="shared" si="141"/>
        <v/>
      </c>
      <c r="F912" t="str">
        <f t="shared" si="142"/>
        <v/>
      </c>
      <c r="G912" t="str">
        <f t="shared" si="143"/>
        <v/>
      </c>
      <c r="H912" t="str">
        <f t="shared" si="144"/>
        <v/>
      </c>
      <c r="I912" t="str">
        <f t="shared" si="145"/>
        <v/>
      </c>
      <c r="J912" t="str">
        <f t="shared" si="146"/>
        <v/>
      </c>
      <c r="K912" t="str">
        <f t="shared" si="147"/>
        <v/>
      </c>
      <c r="L912" t="str">
        <f t="shared" si="148"/>
        <v/>
      </c>
      <c r="M912" t="str">
        <f t="shared" si="149"/>
        <v/>
      </c>
    </row>
    <row r="913" spans="1:13">
      <c r="A913" t="s">
        <v>1207</v>
      </c>
      <c r="B913">
        <v>21.053000000000001</v>
      </c>
      <c r="C913" s="44">
        <v>41548</v>
      </c>
      <c r="D913" t="str">
        <f t="shared" si="140"/>
        <v/>
      </c>
      <c r="E913" t="str">
        <f t="shared" si="141"/>
        <v/>
      </c>
      <c r="F913" t="str">
        <f t="shared" si="142"/>
        <v/>
      </c>
      <c r="G913" t="str">
        <f t="shared" si="143"/>
        <v/>
      </c>
      <c r="H913" t="str">
        <f t="shared" si="144"/>
        <v/>
      </c>
      <c r="I913" t="str">
        <f t="shared" si="145"/>
        <v/>
      </c>
      <c r="J913" t="str">
        <f t="shared" si="146"/>
        <v/>
      </c>
      <c r="K913" t="str">
        <f t="shared" si="147"/>
        <v/>
      </c>
      <c r="L913" t="str">
        <f t="shared" si="148"/>
        <v/>
      </c>
      <c r="M913" t="str">
        <f t="shared" si="149"/>
        <v/>
      </c>
    </row>
    <row r="914" spans="1:13">
      <c r="A914" t="s">
        <v>4518</v>
      </c>
      <c r="B914">
        <v>86.894999999999996</v>
      </c>
      <c r="C914" s="44">
        <v>41548</v>
      </c>
      <c r="D914" t="str">
        <f t="shared" si="140"/>
        <v/>
      </c>
      <c r="E914" t="str">
        <f t="shared" si="141"/>
        <v/>
      </c>
      <c r="F914" t="str">
        <f t="shared" si="142"/>
        <v/>
      </c>
      <c r="G914" t="str">
        <f t="shared" si="143"/>
        <v/>
      </c>
      <c r="H914" t="str">
        <f t="shared" si="144"/>
        <v/>
      </c>
      <c r="I914" t="str">
        <f t="shared" si="145"/>
        <v/>
      </c>
      <c r="J914" t="str">
        <f t="shared" si="146"/>
        <v/>
      </c>
      <c r="K914" t="str">
        <f t="shared" si="147"/>
        <v/>
      </c>
      <c r="L914" t="str">
        <f t="shared" si="148"/>
        <v/>
      </c>
      <c r="M914" t="str">
        <f t="shared" si="149"/>
        <v/>
      </c>
    </row>
    <row r="915" spans="1:13">
      <c r="A915" t="s">
        <v>1208</v>
      </c>
      <c r="B915">
        <v>11.220599999999999</v>
      </c>
      <c r="C915" s="44">
        <v>41548</v>
      </c>
      <c r="D915" t="str">
        <f t="shared" si="140"/>
        <v/>
      </c>
      <c r="E915" t="str">
        <f t="shared" si="141"/>
        <v/>
      </c>
      <c r="F915" t="str">
        <f t="shared" si="142"/>
        <v/>
      </c>
      <c r="G915" t="str">
        <f t="shared" si="143"/>
        <v/>
      </c>
      <c r="H915" t="str">
        <f t="shared" si="144"/>
        <v/>
      </c>
      <c r="I915" t="str">
        <f t="shared" si="145"/>
        <v/>
      </c>
      <c r="J915" t="str">
        <f t="shared" si="146"/>
        <v/>
      </c>
      <c r="K915" t="str">
        <f t="shared" si="147"/>
        <v/>
      </c>
      <c r="L915" t="str">
        <f t="shared" si="148"/>
        <v/>
      </c>
      <c r="M915" t="str">
        <f t="shared" si="149"/>
        <v/>
      </c>
    </row>
    <row r="916" spans="1:13">
      <c r="A916" t="s">
        <v>4519</v>
      </c>
      <c r="B916">
        <v>20.657900000000001</v>
      </c>
      <c r="C916" s="44">
        <v>41548</v>
      </c>
      <c r="D916" t="str">
        <f t="shared" si="140"/>
        <v/>
      </c>
      <c r="E916" t="str">
        <f t="shared" si="141"/>
        <v/>
      </c>
      <c r="F916" t="str">
        <f t="shared" si="142"/>
        <v/>
      </c>
      <c r="G916" t="str">
        <f t="shared" si="143"/>
        <v/>
      </c>
      <c r="H916" t="str">
        <f t="shared" si="144"/>
        <v/>
      </c>
      <c r="I916" t="str">
        <f t="shared" si="145"/>
        <v/>
      </c>
      <c r="J916" t="str">
        <f t="shared" si="146"/>
        <v/>
      </c>
      <c r="K916" t="str">
        <f t="shared" si="147"/>
        <v/>
      </c>
      <c r="L916" t="str">
        <f t="shared" si="148"/>
        <v/>
      </c>
      <c r="M916" t="str">
        <f t="shared" si="149"/>
        <v/>
      </c>
    </row>
    <row r="917" spans="1:13">
      <c r="A917" t="s">
        <v>1209</v>
      </c>
      <c r="B917">
        <v>10.9589</v>
      </c>
      <c r="C917" s="44">
        <v>41548</v>
      </c>
      <c r="D917" t="str">
        <f t="shared" si="140"/>
        <v/>
      </c>
      <c r="E917" t="str">
        <f t="shared" si="141"/>
        <v/>
      </c>
      <c r="F917" t="str">
        <f t="shared" si="142"/>
        <v/>
      </c>
      <c r="G917" t="str">
        <f t="shared" si="143"/>
        <v/>
      </c>
      <c r="H917" t="str">
        <f t="shared" si="144"/>
        <v/>
      </c>
      <c r="I917" t="str">
        <f t="shared" si="145"/>
        <v/>
      </c>
      <c r="J917" t="str">
        <f t="shared" si="146"/>
        <v/>
      </c>
      <c r="K917" t="str">
        <f t="shared" si="147"/>
        <v/>
      </c>
      <c r="L917" t="str">
        <f t="shared" si="148"/>
        <v/>
      </c>
      <c r="M917" t="str">
        <f t="shared" si="149"/>
        <v/>
      </c>
    </row>
    <row r="918" spans="1:13">
      <c r="A918" t="s">
        <v>1210</v>
      </c>
      <c r="B918">
        <v>10.2014</v>
      </c>
      <c r="C918" s="44">
        <v>41548</v>
      </c>
      <c r="D918" t="str">
        <f t="shared" si="140"/>
        <v/>
      </c>
      <c r="E918" t="str">
        <f t="shared" si="141"/>
        <v/>
      </c>
      <c r="F918" t="str">
        <f t="shared" si="142"/>
        <v/>
      </c>
      <c r="G918" t="str">
        <f t="shared" si="143"/>
        <v/>
      </c>
      <c r="H918" t="str">
        <f t="shared" si="144"/>
        <v/>
      </c>
      <c r="I918" t="str">
        <f t="shared" si="145"/>
        <v/>
      </c>
      <c r="J918" t="str">
        <f t="shared" si="146"/>
        <v/>
      </c>
      <c r="K918" t="str">
        <f t="shared" si="147"/>
        <v/>
      </c>
      <c r="L918" t="str">
        <f t="shared" si="148"/>
        <v/>
      </c>
      <c r="M918" t="str">
        <f t="shared" si="149"/>
        <v/>
      </c>
    </row>
    <row r="919" spans="1:13">
      <c r="A919" t="s">
        <v>1211</v>
      </c>
      <c r="B919">
        <v>10.200699999999999</v>
      </c>
      <c r="C919" s="44">
        <v>41548</v>
      </c>
      <c r="D919" t="str">
        <f t="shared" si="140"/>
        <v/>
      </c>
      <c r="E919" t="str">
        <f t="shared" si="141"/>
        <v/>
      </c>
      <c r="F919" t="str">
        <f t="shared" si="142"/>
        <v/>
      </c>
      <c r="G919" t="str">
        <f t="shared" si="143"/>
        <v/>
      </c>
      <c r="H919" t="str">
        <f t="shared" si="144"/>
        <v/>
      </c>
      <c r="I919" t="str">
        <f t="shared" si="145"/>
        <v/>
      </c>
      <c r="J919" t="str">
        <f t="shared" si="146"/>
        <v/>
      </c>
      <c r="K919" t="str">
        <f t="shared" si="147"/>
        <v/>
      </c>
      <c r="L919" t="str">
        <f t="shared" si="148"/>
        <v/>
      </c>
      <c r="M919" t="str">
        <f t="shared" si="149"/>
        <v/>
      </c>
    </row>
    <row r="920" spans="1:13">
      <c r="A920" t="s">
        <v>4520</v>
      </c>
      <c r="B920">
        <v>20.5806</v>
      </c>
      <c r="C920" s="44">
        <v>41548</v>
      </c>
      <c r="D920" t="str">
        <f t="shared" si="140"/>
        <v/>
      </c>
      <c r="E920" t="str">
        <f t="shared" si="141"/>
        <v/>
      </c>
      <c r="F920" t="str">
        <f t="shared" si="142"/>
        <v/>
      </c>
      <c r="G920" t="str">
        <f t="shared" si="143"/>
        <v/>
      </c>
      <c r="H920" t="str">
        <f t="shared" si="144"/>
        <v/>
      </c>
      <c r="I920" t="str">
        <f t="shared" si="145"/>
        <v/>
      </c>
      <c r="J920" t="str">
        <f t="shared" si="146"/>
        <v/>
      </c>
      <c r="K920" t="str">
        <f t="shared" si="147"/>
        <v/>
      </c>
      <c r="L920" t="str">
        <f t="shared" si="148"/>
        <v/>
      </c>
      <c r="M920" t="str">
        <f t="shared" si="149"/>
        <v/>
      </c>
    </row>
    <row r="921" spans="1:13">
      <c r="A921" t="s">
        <v>1212</v>
      </c>
      <c r="B921">
        <v>10.948</v>
      </c>
      <c r="C921" s="44">
        <v>41548</v>
      </c>
      <c r="D921" t="str">
        <f t="shared" si="140"/>
        <v/>
      </c>
      <c r="E921" t="str">
        <f t="shared" si="141"/>
        <v/>
      </c>
      <c r="F921" t="str">
        <f t="shared" si="142"/>
        <v/>
      </c>
      <c r="G921" t="str">
        <f t="shared" si="143"/>
        <v/>
      </c>
      <c r="H921" t="str">
        <f t="shared" si="144"/>
        <v/>
      </c>
      <c r="I921" t="str">
        <f t="shared" si="145"/>
        <v/>
      </c>
      <c r="J921" t="str">
        <f t="shared" si="146"/>
        <v/>
      </c>
      <c r="K921" t="str">
        <f t="shared" si="147"/>
        <v/>
      </c>
      <c r="L921" t="str">
        <f t="shared" si="148"/>
        <v/>
      </c>
      <c r="M921" t="str">
        <f t="shared" si="149"/>
        <v/>
      </c>
    </row>
    <row r="922" spans="1:13">
      <c r="A922" t="s">
        <v>1213</v>
      </c>
      <c r="B922">
        <v>11.2081</v>
      </c>
      <c r="C922" s="44">
        <v>41548</v>
      </c>
      <c r="D922" t="str">
        <f t="shared" si="140"/>
        <v/>
      </c>
      <c r="E922" t="str">
        <f t="shared" si="141"/>
        <v/>
      </c>
      <c r="F922" t="str">
        <f t="shared" si="142"/>
        <v/>
      </c>
      <c r="G922" t="str">
        <f t="shared" si="143"/>
        <v/>
      </c>
      <c r="H922" t="str">
        <f t="shared" si="144"/>
        <v/>
      </c>
      <c r="I922" t="str">
        <f t="shared" si="145"/>
        <v/>
      </c>
      <c r="J922" t="str">
        <f t="shared" si="146"/>
        <v/>
      </c>
      <c r="K922" t="str">
        <f t="shared" si="147"/>
        <v/>
      </c>
      <c r="L922" t="str">
        <f t="shared" si="148"/>
        <v/>
      </c>
      <c r="M922" t="str">
        <f t="shared" si="149"/>
        <v/>
      </c>
    </row>
    <row r="923" spans="1:13">
      <c r="A923" t="s">
        <v>1214</v>
      </c>
      <c r="B923">
        <v>12.872</v>
      </c>
      <c r="C923" s="44">
        <v>41548</v>
      </c>
      <c r="D923" t="str">
        <f t="shared" si="140"/>
        <v/>
      </c>
      <c r="E923" t="str">
        <f t="shared" si="141"/>
        <v/>
      </c>
      <c r="F923" t="str">
        <f t="shared" si="142"/>
        <v/>
      </c>
      <c r="G923" t="str">
        <f t="shared" si="143"/>
        <v/>
      </c>
      <c r="H923" t="str">
        <f t="shared" si="144"/>
        <v/>
      </c>
      <c r="I923" t="str">
        <f t="shared" si="145"/>
        <v/>
      </c>
      <c r="J923" t="str">
        <f t="shared" si="146"/>
        <v/>
      </c>
      <c r="K923" t="str">
        <f t="shared" si="147"/>
        <v/>
      </c>
      <c r="L923" t="str">
        <f t="shared" si="148"/>
        <v/>
      </c>
      <c r="M923" t="str">
        <f t="shared" si="149"/>
        <v/>
      </c>
    </row>
    <row r="924" spans="1:13">
      <c r="A924" t="s">
        <v>4521</v>
      </c>
      <c r="B924">
        <v>16.52</v>
      </c>
      <c r="C924" s="44">
        <v>41548</v>
      </c>
      <c r="D924" t="str">
        <f t="shared" si="140"/>
        <v/>
      </c>
      <c r="E924" t="str">
        <f t="shared" si="141"/>
        <v/>
      </c>
      <c r="F924" t="str">
        <f t="shared" si="142"/>
        <v/>
      </c>
      <c r="G924" t="str">
        <f t="shared" si="143"/>
        <v/>
      </c>
      <c r="H924" t="str">
        <f t="shared" si="144"/>
        <v/>
      </c>
      <c r="I924" t="str">
        <f t="shared" si="145"/>
        <v/>
      </c>
      <c r="J924" t="str">
        <f t="shared" si="146"/>
        <v/>
      </c>
      <c r="K924" t="str">
        <f t="shared" si="147"/>
        <v/>
      </c>
      <c r="L924" t="str">
        <f t="shared" si="148"/>
        <v/>
      </c>
      <c r="M924" t="str">
        <f t="shared" si="149"/>
        <v/>
      </c>
    </row>
    <row r="925" spans="1:13">
      <c r="A925" t="s">
        <v>4522</v>
      </c>
      <c r="B925">
        <v>10.648999999999999</v>
      </c>
      <c r="C925" s="44">
        <v>40424</v>
      </c>
      <c r="D925" t="str">
        <f t="shared" si="140"/>
        <v/>
      </c>
      <c r="E925" t="str">
        <f t="shared" si="141"/>
        <v/>
      </c>
      <c r="F925" t="str">
        <f t="shared" si="142"/>
        <v/>
      </c>
      <c r="G925" t="str">
        <f t="shared" si="143"/>
        <v/>
      </c>
      <c r="H925" t="str">
        <f t="shared" si="144"/>
        <v/>
      </c>
      <c r="I925" t="str">
        <f t="shared" si="145"/>
        <v/>
      </c>
      <c r="J925" t="str">
        <f t="shared" si="146"/>
        <v/>
      </c>
      <c r="K925" t="str">
        <f t="shared" si="147"/>
        <v/>
      </c>
      <c r="L925" t="str">
        <f t="shared" si="148"/>
        <v/>
      </c>
      <c r="M925" t="str">
        <f t="shared" si="149"/>
        <v/>
      </c>
    </row>
    <row r="926" spans="1:13">
      <c r="A926" t="s">
        <v>1215</v>
      </c>
      <c r="B926">
        <v>11.558999999999999</v>
      </c>
      <c r="C926" s="44">
        <v>41548</v>
      </c>
      <c r="D926" t="str">
        <f t="shared" si="140"/>
        <v/>
      </c>
      <c r="E926" t="str">
        <f t="shared" si="141"/>
        <v/>
      </c>
      <c r="F926" t="str">
        <f t="shared" si="142"/>
        <v/>
      </c>
      <c r="G926" t="str">
        <f t="shared" si="143"/>
        <v/>
      </c>
      <c r="H926" t="str">
        <f t="shared" si="144"/>
        <v/>
      </c>
      <c r="I926" t="str">
        <f t="shared" si="145"/>
        <v/>
      </c>
      <c r="J926" t="str">
        <f t="shared" si="146"/>
        <v/>
      </c>
      <c r="K926" t="str">
        <f t="shared" si="147"/>
        <v/>
      </c>
      <c r="L926" t="str">
        <f t="shared" si="148"/>
        <v/>
      </c>
      <c r="M926" t="str">
        <f t="shared" si="149"/>
        <v/>
      </c>
    </row>
    <row r="927" spans="1:13">
      <c r="A927" t="s">
        <v>4523</v>
      </c>
      <c r="B927">
        <v>16.446999999999999</v>
      </c>
      <c r="C927" s="44">
        <v>41548</v>
      </c>
      <c r="D927" t="str">
        <f t="shared" si="140"/>
        <v/>
      </c>
      <c r="E927" t="str">
        <f t="shared" si="141"/>
        <v/>
      </c>
      <c r="F927" t="str">
        <f t="shared" si="142"/>
        <v/>
      </c>
      <c r="G927" t="str">
        <f t="shared" si="143"/>
        <v/>
      </c>
      <c r="H927" t="str">
        <f t="shared" si="144"/>
        <v/>
      </c>
      <c r="I927" t="str">
        <f t="shared" si="145"/>
        <v/>
      </c>
      <c r="J927" t="str">
        <f t="shared" si="146"/>
        <v/>
      </c>
      <c r="K927" t="str">
        <f t="shared" si="147"/>
        <v/>
      </c>
      <c r="L927" t="str">
        <f t="shared" si="148"/>
        <v/>
      </c>
      <c r="M927" t="str">
        <f t="shared" si="149"/>
        <v/>
      </c>
    </row>
    <row r="928" spans="1:13">
      <c r="A928" t="s">
        <v>1216</v>
      </c>
      <c r="B928">
        <v>1010.9947</v>
      </c>
      <c r="C928" s="44">
        <v>41548</v>
      </c>
      <c r="D928" t="str">
        <f t="shared" si="140"/>
        <v/>
      </c>
      <c r="E928" t="str">
        <f t="shared" si="141"/>
        <v/>
      </c>
      <c r="F928" t="str">
        <f t="shared" si="142"/>
        <v/>
      </c>
      <c r="G928" t="str">
        <f t="shared" si="143"/>
        <v/>
      </c>
      <c r="H928" t="str">
        <f t="shared" si="144"/>
        <v/>
      </c>
      <c r="I928" t="str">
        <f t="shared" si="145"/>
        <v/>
      </c>
      <c r="J928" t="str">
        <f t="shared" si="146"/>
        <v/>
      </c>
      <c r="K928" t="str">
        <f t="shared" si="147"/>
        <v/>
      </c>
      <c r="L928" t="str">
        <f t="shared" si="148"/>
        <v/>
      </c>
      <c r="M928" t="str">
        <f t="shared" si="149"/>
        <v/>
      </c>
    </row>
    <row r="929" spans="1:13">
      <c r="A929" t="s">
        <v>1217</v>
      </c>
      <c r="B929">
        <v>1047.4595999999999</v>
      </c>
      <c r="C929" s="44">
        <v>41548</v>
      </c>
      <c r="D929" t="str">
        <f t="shared" si="140"/>
        <v/>
      </c>
      <c r="E929" t="str">
        <f t="shared" si="141"/>
        <v/>
      </c>
      <c r="F929" t="str">
        <f t="shared" si="142"/>
        <v/>
      </c>
      <c r="G929" t="str">
        <f t="shared" si="143"/>
        <v/>
      </c>
      <c r="H929" t="str">
        <f t="shared" si="144"/>
        <v/>
      </c>
      <c r="I929" t="str">
        <f t="shared" si="145"/>
        <v/>
      </c>
      <c r="J929" t="str">
        <f t="shared" si="146"/>
        <v/>
      </c>
      <c r="K929" t="str">
        <f t="shared" si="147"/>
        <v/>
      </c>
      <c r="L929" t="str">
        <f t="shared" si="148"/>
        <v/>
      </c>
      <c r="M929" t="str">
        <f t="shared" si="149"/>
        <v/>
      </c>
    </row>
    <row r="930" spans="1:13">
      <c r="A930" t="s">
        <v>4524</v>
      </c>
      <c r="B930">
        <v>1404.3593000000001</v>
      </c>
      <c r="C930" s="44">
        <v>41548</v>
      </c>
      <c r="D930" t="str">
        <f t="shared" si="140"/>
        <v/>
      </c>
      <c r="E930" t="str">
        <f t="shared" si="141"/>
        <v/>
      </c>
      <c r="F930" t="str">
        <f t="shared" si="142"/>
        <v/>
      </c>
      <c r="G930" t="str">
        <f t="shared" si="143"/>
        <v/>
      </c>
      <c r="H930" t="str">
        <f t="shared" si="144"/>
        <v/>
      </c>
      <c r="I930" t="str">
        <f t="shared" si="145"/>
        <v/>
      </c>
      <c r="J930" t="str">
        <f t="shared" si="146"/>
        <v/>
      </c>
      <c r="K930" t="str">
        <f t="shared" si="147"/>
        <v/>
      </c>
      <c r="L930" t="str">
        <f t="shared" si="148"/>
        <v/>
      </c>
      <c r="M930" t="str">
        <f t="shared" si="149"/>
        <v/>
      </c>
    </row>
    <row r="931" spans="1:13">
      <c r="A931" t="s">
        <v>1218</v>
      </c>
      <c r="B931">
        <v>1040.9672</v>
      </c>
      <c r="C931" s="44">
        <v>41548</v>
      </c>
      <c r="D931" t="str">
        <f t="shared" si="140"/>
        <v/>
      </c>
      <c r="E931" t="str">
        <f t="shared" si="141"/>
        <v/>
      </c>
      <c r="F931" t="str">
        <f t="shared" si="142"/>
        <v/>
      </c>
      <c r="G931" t="str">
        <f t="shared" si="143"/>
        <v/>
      </c>
      <c r="H931" t="str">
        <f t="shared" si="144"/>
        <v/>
      </c>
      <c r="I931" t="str">
        <f t="shared" si="145"/>
        <v/>
      </c>
      <c r="J931" t="str">
        <f t="shared" si="146"/>
        <v/>
      </c>
      <c r="K931" t="str">
        <f t="shared" si="147"/>
        <v/>
      </c>
      <c r="L931" t="str">
        <f t="shared" si="148"/>
        <v/>
      </c>
      <c r="M931" t="str">
        <f t="shared" si="149"/>
        <v/>
      </c>
    </row>
    <row r="932" spans="1:13">
      <c r="A932" t="s">
        <v>1219</v>
      </c>
      <c r="B932">
        <v>1008.1921</v>
      </c>
      <c r="C932" s="44">
        <v>41548</v>
      </c>
      <c r="D932" t="str">
        <f t="shared" si="140"/>
        <v/>
      </c>
      <c r="E932" t="str">
        <f t="shared" si="141"/>
        <v/>
      </c>
      <c r="F932" t="str">
        <f t="shared" si="142"/>
        <v/>
      </c>
      <c r="G932" t="str">
        <f t="shared" si="143"/>
        <v/>
      </c>
      <c r="H932" t="str">
        <f t="shared" si="144"/>
        <v/>
      </c>
      <c r="I932" t="str">
        <f t="shared" si="145"/>
        <v/>
      </c>
      <c r="J932" t="str">
        <f t="shared" si="146"/>
        <v/>
      </c>
      <c r="K932" t="str">
        <f t="shared" si="147"/>
        <v/>
      </c>
      <c r="L932" t="str">
        <f t="shared" si="148"/>
        <v/>
      </c>
      <c r="M932" t="str">
        <f t="shared" si="149"/>
        <v/>
      </c>
    </row>
    <row r="933" spans="1:13">
      <c r="A933" t="s">
        <v>1220</v>
      </c>
      <c r="B933">
        <v>1006.4602</v>
      </c>
      <c r="C933" s="44">
        <v>41548</v>
      </c>
      <c r="D933" t="str">
        <f t="shared" si="140"/>
        <v/>
      </c>
      <c r="E933" t="str">
        <f t="shared" si="141"/>
        <v/>
      </c>
      <c r="F933" t="str">
        <f t="shared" si="142"/>
        <v/>
      </c>
      <c r="G933" t="str">
        <f t="shared" si="143"/>
        <v/>
      </c>
      <c r="H933" t="str">
        <f t="shared" si="144"/>
        <v/>
      </c>
      <c r="I933" t="str">
        <f t="shared" si="145"/>
        <v/>
      </c>
      <c r="J933" t="str">
        <f t="shared" si="146"/>
        <v/>
      </c>
      <c r="K933" t="str">
        <f t="shared" si="147"/>
        <v/>
      </c>
      <c r="L933" t="str">
        <f t="shared" si="148"/>
        <v/>
      </c>
      <c r="M933" t="str">
        <f t="shared" si="149"/>
        <v/>
      </c>
    </row>
    <row r="934" spans="1:13">
      <c r="A934" t="s">
        <v>1221</v>
      </c>
      <c r="B934">
        <v>1025.5385000000001</v>
      </c>
      <c r="C934" s="44">
        <v>41548</v>
      </c>
      <c r="D934" t="str">
        <f t="shared" si="140"/>
        <v/>
      </c>
      <c r="E934" t="str">
        <f t="shared" si="141"/>
        <v/>
      </c>
      <c r="F934" t="str">
        <f t="shared" si="142"/>
        <v/>
      </c>
      <c r="G934" t="str">
        <f t="shared" si="143"/>
        <v/>
      </c>
      <c r="H934" t="str">
        <f t="shared" si="144"/>
        <v/>
      </c>
      <c r="I934" t="str">
        <f t="shared" si="145"/>
        <v/>
      </c>
      <c r="J934" t="str">
        <f t="shared" si="146"/>
        <v/>
      </c>
      <c r="K934" t="str">
        <f t="shared" si="147"/>
        <v/>
      </c>
      <c r="L934" t="str">
        <f t="shared" si="148"/>
        <v/>
      </c>
      <c r="M934" t="str">
        <f t="shared" si="149"/>
        <v/>
      </c>
    </row>
    <row r="935" spans="1:13">
      <c r="A935" t="s">
        <v>4525</v>
      </c>
      <c r="B935">
        <v>1400.1981000000001</v>
      </c>
      <c r="C935" s="44">
        <v>41548</v>
      </c>
      <c r="D935" t="str">
        <f t="shared" si="140"/>
        <v/>
      </c>
      <c r="E935" t="str">
        <f t="shared" si="141"/>
        <v/>
      </c>
      <c r="F935" t="str">
        <f t="shared" si="142"/>
        <v/>
      </c>
      <c r="G935" t="str">
        <f t="shared" si="143"/>
        <v/>
      </c>
      <c r="H935" t="str">
        <f t="shared" si="144"/>
        <v/>
      </c>
      <c r="I935" t="str">
        <f t="shared" si="145"/>
        <v/>
      </c>
      <c r="J935" t="str">
        <f t="shared" si="146"/>
        <v/>
      </c>
      <c r="K935" t="str">
        <f t="shared" si="147"/>
        <v/>
      </c>
      <c r="L935" t="str">
        <f t="shared" si="148"/>
        <v/>
      </c>
      <c r="M935" t="str">
        <f t="shared" si="149"/>
        <v/>
      </c>
    </row>
    <row r="936" spans="1:13">
      <c r="A936" t="s">
        <v>1222</v>
      </c>
      <c r="B936">
        <v>1027.1506999999999</v>
      </c>
      <c r="C936" s="44">
        <v>41548</v>
      </c>
      <c r="D936" t="str">
        <f t="shared" si="140"/>
        <v/>
      </c>
      <c r="E936" t="str">
        <f t="shared" si="141"/>
        <v/>
      </c>
      <c r="F936" t="str">
        <f t="shared" si="142"/>
        <v/>
      </c>
      <c r="G936" t="str">
        <f t="shared" si="143"/>
        <v/>
      </c>
      <c r="H936" t="str">
        <f t="shared" si="144"/>
        <v/>
      </c>
      <c r="I936" t="str">
        <f t="shared" si="145"/>
        <v/>
      </c>
      <c r="J936" t="str">
        <f t="shared" si="146"/>
        <v/>
      </c>
      <c r="K936" t="str">
        <f t="shared" si="147"/>
        <v/>
      </c>
      <c r="L936" t="str">
        <f t="shared" si="148"/>
        <v/>
      </c>
      <c r="M936" t="str">
        <f t="shared" si="149"/>
        <v/>
      </c>
    </row>
    <row r="937" spans="1:13">
      <c r="A937" t="s">
        <v>1223</v>
      </c>
      <c r="B937">
        <v>1007.0602</v>
      </c>
      <c r="C937" s="44">
        <v>41548</v>
      </c>
      <c r="D937" t="str">
        <f t="shared" si="140"/>
        <v/>
      </c>
      <c r="E937" t="str">
        <f t="shared" si="141"/>
        <v/>
      </c>
      <c r="F937" t="str">
        <f t="shared" si="142"/>
        <v/>
      </c>
      <c r="G937" t="str">
        <f t="shared" si="143"/>
        <v/>
      </c>
      <c r="H937" t="str">
        <f t="shared" si="144"/>
        <v/>
      </c>
      <c r="I937" t="str">
        <f t="shared" si="145"/>
        <v/>
      </c>
      <c r="J937" t="str">
        <f t="shared" si="146"/>
        <v/>
      </c>
      <c r="K937" t="str">
        <f t="shared" si="147"/>
        <v/>
      </c>
      <c r="L937" t="str">
        <f t="shared" si="148"/>
        <v/>
      </c>
      <c r="M937" t="str">
        <f t="shared" si="149"/>
        <v/>
      </c>
    </row>
    <row r="938" spans="1:13">
      <c r="A938" t="s">
        <v>1224</v>
      </c>
      <c r="B938">
        <v>1006.7563</v>
      </c>
      <c r="C938" s="44">
        <v>41548</v>
      </c>
      <c r="D938" t="str">
        <f t="shared" si="140"/>
        <v/>
      </c>
      <c r="E938" t="str">
        <f t="shared" si="141"/>
        <v/>
      </c>
      <c r="F938" t="str">
        <f t="shared" si="142"/>
        <v/>
      </c>
      <c r="G938" t="str">
        <f t="shared" si="143"/>
        <v/>
      </c>
      <c r="H938" t="str">
        <f t="shared" si="144"/>
        <v/>
      </c>
      <c r="I938" t="str">
        <f t="shared" si="145"/>
        <v/>
      </c>
      <c r="J938" t="str">
        <f t="shared" si="146"/>
        <v/>
      </c>
      <c r="K938" t="str">
        <f t="shared" si="147"/>
        <v/>
      </c>
      <c r="L938" t="str">
        <f t="shared" si="148"/>
        <v/>
      </c>
      <c r="M938" t="str">
        <f t="shared" si="149"/>
        <v/>
      </c>
    </row>
    <row r="939" spans="1:13">
      <c r="A939" t="s">
        <v>1225</v>
      </c>
      <c r="B939">
        <v>1043.4661000000001</v>
      </c>
      <c r="C939" s="44">
        <v>41548</v>
      </c>
      <c r="D939" t="str">
        <f t="shared" si="140"/>
        <v/>
      </c>
      <c r="E939" t="str">
        <f t="shared" si="141"/>
        <v/>
      </c>
      <c r="F939" t="str">
        <f t="shared" si="142"/>
        <v/>
      </c>
      <c r="G939" t="str">
        <f t="shared" si="143"/>
        <v/>
      </c>
      <c r="H939" t="str">
        <f t="shared" si="144"/>
        <v/>
      </c>
      <c r="I939" t="str">
        <f t="shared" si="145"/>
        <v/>
      </c>
      <c r="J939" t="str">
        <f t="shared" si="146"/>
        <v/>
      </c>
      <c r="K939" t="str">
        <f t="shared" si="147"/>
        <v/>
      </c>
      <c r="L939" t="str">
        <f t="shared" si="148"/>
        <v/>
      </c>
      <c r="M939" t="str">
        <f t="shared" si="149"/>
        <v/>
      </c>
    </row>
    <row r="940" spans="1:13">
      <c r="A940" t="s">
        <v>4526</v>
      </c>
      <c r="B940">
        <v>1524.7002</v>
      </c>
      <c r="C940" s="44">
        <v>41548</v>
      </c>
      <c r="D940" t="str">
        <f t="shared" si="140"/>
        <v/>
      </c>
      <c r="E940" t="str">
        <f t="shared" si="141"/>
        <v/>
      </c>
      <c r="F940" t="str">
        <f t="shared" si="142"/>
        <v/>
      </c>
      <c r="G940" t="str">
        <f t="shared" si="143"/>
        <v/>
      </c>
      <c r="H940" t="str">
        <f t="shared" si="144"/>
        <v/>
      </c>
      <c r="I940" t="str">
        <f t="shared" si="145"/>
        <v/>
      </c>
      <c r="J940" t="str">
        <f t="shared" si="146"/>
        <v/>
      </c>
      <c r="K940" t="str">
        <f t="shared" si="147"/>
        <v/>
      </c>
      <c r="L940" t="str">
        <f t="shared" si="148"/>
        <v/>
      </c>
      <c r="M940" t="str">
        <f t="shared" si="149"/>
        <v/>
      </c>
    </row>
    <row r="941" spans="1:13">
      <c r="A941" t="s">
        <v>1226</v>
      </c>
      <c r="B941">
        <v>1024.0579</v>
      </c>
      <c r="C941" s="44">
        <v>41548</v>
      </c>
      <c r="D941" t="str">
        <f t="shared" si="140"/>
        <v/>
      </c>
      <c r="E941" t="str">
        <f t="shared" si="141"/>
        <v/>
      </c>
      <c r="F941" t="str">
        <f t="shared" si="142"/>
        <v/>
      </c>
      <c r="G941" t="str">
        <f t="shared" si="143"/>
        <v/>
      </c>
      <c r="H941" t="str">
        <f t="shared" si="144"/>
        <v/>
      </c>
      <c r="I941" t="str">
        <f t="shared" si="145"/>
        <v/>
      </c>
      <c r="J941" t="str">
        <f t="shared" si="146"/>
        <v/>
      </c>
      <c r="K941" t="str">
        <f t="shared" si="147"/>
        <v/>
      </c>
      <c r="L941" t="str">
        <f t="shared" si="148"/>
        <v/>
      </c>
      <c r="M941" t="str">
        <f t="shared" si="149"/>
        <v/>
      </c>
    </row>
    <row r="942" spans="1:13">
      <c r="A942" t="s">
        <v>1227</v>
      </c>
      <c r="B942">
        <v>1006.756</v>
      </c>
      <c r="C942" s="44">
        <v>41548</v>
      </c>
      <c r="D942" t="str">
        <f t="shared" si="140"/>
        <v/>
      </c>
      <c r="E942" t="str">
        <f t="shared" si="141"/>
        <v/>
      </c>
      <c r="F942" t="str">
        <f t="shared" si="142"/>
        <v/>
      </c>
      <c r="G942" t="str">
        <f t="shared" si="143"/>
        <v/>
      </c>
      <c r="H942" t="str">
        <f t="shared" si="144"/>
        <v/>
      </c>
      <c r="I942" t="str">
        <f t="shared" si="145"/>
        <v/>
      </c>
      <c r="J942" t="str">
        <f t="shared" si="146"/>
        <v/>
      </c>
      <c r="K942" t="str">
        <f t="shared" si="147"/>
        <v/>
      </c>
      <c r="L942" t="str">
        <f t="shared" si="148"/>
        <v/>
      </c>
      <c r="M942" t="str">
        <f t="shared" si="149"/>
        <v/>
      </c>
    </row>
    <row r="943" spans="1:13">
      <c r="A943" t="s">
        <v>1228</v>
      </c>
      <c r="B943">
        <v>12.843</v>
      </c>
      <c r="C943" s="44">
        <v>41548</v>
      </c>
      <c r="D943" t="str">
        <f t="shared" si="140"/>
        <v/>
      </c>
      <c r="E943" t="str">
        <f t="shared" si="141"/>
        <v/>
      </c>
      <c r="F943" t="str">
        <f t="shared" si="142"/>
        <v/>
      </c>
      <c r="G943" t="str">
        <f t="shared" si="143"/>
        <v/>
      </c>
      <c r="H943" t="str">
        <f t="shared" si="144"/>
        <v/>
      </c>
      <c r="I943" t="str">
        <f t="shared" si="145"/>
        <v/>
      </c>
      <c r="J943" t="str">
        <f t="shared" si="146"/>
        <v/>
      </c>
      <c r="K943" t="str">
        <f t="shared" si="147"/>
        <v/>
      </c>
      <c r="L943" t="str">
        <f t="shared" si="148"/>
        <v/>
      </c>
      <c r="M943" t="str">
        <f t="shared" si="149"/>
        <v/>
      </c>
    </row>
    <row r="944" spans="1:13">
      <c r="A944" t="s">
        <v>4527</v>
      </c>
      <c r="B944">
        <v>17.995000000000001</v>
      </c>
      <c r="C944" s="44">
        <v>41548</v>
      </c>
      <c r="D944" t="str">
        <f t="shared" si="140"/>
        <v/>
      </c>
      <c r="E944" t="str">
        <f t="shared" si="141"/>
        <v/>
      </c>
      <c r="F944" t="str">
        <f t="shared" si="142"/>
        <v/>
      </c>
      <c r="G944" t="str">
        <f t="shared" si="143"/>
        <v/>
      </c>
      <c r="H944" t="str">
        <f t="shared" si="144"/>
        <v/>
      </c>
      <c r="I944" t="str">
        <f t="shared" si="145"/>
        <v/>
      </c>
      <c r="J944" t="str">
        <f t="shared" si="146"/>
        <v/>
      </c>
      <c r="K944" t="str">
        <f t="shared" si="147"/>
        <v/>
      </c>
      <c r="L944" t="str">
        <f t="shared" si="148"/>
        <v/>
      </c>
      <c r="M944" t="str">
        <f t="shared" si="149"/>
        <v/>
      </c>
    </row>
    <row r="945" spans="1:13">
      <c r="A945" t="s">
        <v>1229</v>
      </c>
      <c r="B945">
        <v>11.371</v>
      </c>
      <c r="C945" s="44">
        <v>41548</v>
      </c>
      <c r="D945" t="str">
        <f t="shared" si="140"/>
        <v/>
      </c>
      <c r="E945" t="str">
        <f t="shared" si="141"/>
        <v/>
      </c>
      <c r="F945" t="str">
        <f t="shared" si="142"/>
        <v/>
      </c>
      <c r="G945" t="str">
        <f t="shared" si="143"/>
        <v/>
      </c>
      <c r="H945" t="str">
        <f t="shared" si="144"/>
        <v/>
      </c>
      <c r="I945" t="str">
        <f t="shared" si="145"/>
        <v/>
      </c>
      <c r="J945" t="str">
        <f t="shared" si="146"/>
        <v/>
      </c>
      <c r="K945" t="str">
        <f t="shared" si="147"/>
        <v/>
      </c>
      <c r="L945" t="str">
        <f t="shared" si="148"/>
        <v/>
      </c>
      <c r="M945" t="str">
        <f t="shared" si="149"/>
        <v/>
      </c>
    </row>
    <row r="946" spans="1:13">
      <c r="A946" t="s">
        <v>4528</v>
      </c>
      <c r="B946">
        <v>17.995999999999999</v>
      </c>
      <c r="C946" s="44">
        <v>41548</v>
      </c>
      <c r="D946" t="str">
        <f t="shared" si="140"/>
        <v/>
      </c>
      <c r="E946" t="str">
        <f t="shared" si="141"/>
        <v/>
      </c>
      <c r="F946" t="str">
        <f t="shared" si="142"/>
        <v/>
      </c>
      <c r="G946" t="str">
        <f t="shared" si="143"/>
        <v/>
      </c>
      <c r="H946" t="str">
        <f t="shared" si="144"/>
        <v/>
      </c>
      <c r="I946" t="str">
        <f t="shared" si="145"/>
        <v/>
      </c>
      <c r="J946" t="str">
        <f t="shared" si="146"/>
        <v/>
      </c>
      <c r="K946" t="str">
        <f t="shared" si="147"/>
        <v/>
      </c>
      <c r="L946" t="str">
        <f t="shared" si="148"/>
        <v/>
      </c>
      <c r="M946" t="str">
        <f t="shared" si="149"/>
        <v/>
      </c>
    </row>
    <row r="947" spans="1:13">
      <c r="A947" t="s">
        <v>1230</v>
      </c>
      <c r="B947">
        <v>25.338000000000001</v>
      </c>
      <c r="C947" s="44">
        <v>41548</v>
      </c>
      <c r="D947" t="str">
        <f t="shared" si="140"/>
        <v/>
      </c>
      <c r="E947" t="str">
        <f t="shared" si="141"/>
        <v/>
      </c>
      <c r="F947" t="str">
        <f t="shared" si="142"/>
        <v/>
      </c>
      <c r="G947" t="str">
        <f t="shared" si="143"/>
        <v/>
      </c>
      <c r="H947" t="str">
        <f t="shared" si="144"/>
        <v/>
      </c>
      <c r="I947" t="str">
        <f t="shared" si="145"/>
        <v/>
      </c>
      <c r="J947" t="str">
        <f t="shared" si="146"/>
        <v/>
      </c>
      <c r="K947" t="str">
        <f t="shared" si="147"/>
        <v/>
      </c>
      <c r="L947" t="str">
        <f t="shared" si="148"/>
        <v/>
      </c>
      <c r="M947" t="str">
        <f t="shared" si="149"/>
        <v/>
      </c>
    </row>
    <row r="948" spans="1:13">
      <c r="A948" t="s">
        <v>4529</v>
      </c>
      <c r="B948">
        <v>35.389000000000003</v>
      </c>
      <c r="C948" s="44">
        <v>41548</v>
      </c>
      <c r="D948" t="str">
        <f t="shared" si="140"/>
        <v/>
      </c>
      <c r="E948" t="str">
        <f t="shared" si="141"/>
        <v/>
      </c>
      <c r="F948" t="str">
        <f t="shared" si="142"/>
        <v/>
      </c>
      <c r="G948" t="str">
        <f t="shared" si="143"/>
        <v/>
      </c>
      <c r="H948" t="str">
        <f t="shared" si="144"/>
        <v/>
      </c>
      <c r="I948" t="str">
        <f t="shared" si="145"/>
        <v/>
      </c>
      <c r="J948" t="str">
        <f t="shared" si="146"/>
        <v/>
      </c>
      <c r="K948" t="str">
        <f t="shared" si="147"/>
        <v/>
      </c>
      <c r="L948" t="str">
        <f t="shared" si="148"/>
        <v/>
      </c>
      <c r="M948" t="str">
        <f t="shared" si="149"/>
        <v/>
      </c>
    </row>
    <row r="949" spans="1:13">
      <c r="A949" t="s">
        <v>1231</v>
      </c>
      <c r="B949">
        <v>25.436</v>
      </c>
      <c r="C949" s="44">
        <v>41548</v>
      </c>
      <c r="D949" t="str">
        <f t="shared" si="140"/>
        <v/>
      </c>
      <c r="E949" t="str">
        <f t="shared" si="141"/>
        <v/>
      </c>
      <c r="F949" t="str">
        <f t="shared" si="142"/>
        <v/>
      </c>
      <c r="G949" t="str">
        <f t="shared" si="143"/>
        <v/>
      </c>
      <c r="H949" t="str">
        <f t="shared" si="144"/>
        <v/>
      </c>
      <c r="I949" t="str">
        <f t="shared" si="145"/>
        <v/>
      </c>
      <c r="J949" t="str">
        <f t="shared" si="146"/>
        <v/>
      </c>
      <c r="K949" t="str">
        <f t="shared" si="147"/>
        <v/>
      </c>
      <c r="L949" t="str">
        <f t="shared" si="148"/>
        <v/>
      </c>
      <c r="M949" t="str">
        <f t="shared" si="149"/>
        <v/>
      </c>
    </row>
    <row r="950" spans="1:13">
      <c r="A950" t="s">
        <v>4530</v>
      </c>
      <c r="B950">
        <v>35.529000000000003</v>
      </c>
      <c r="C950" s="44">
        <v>41548</v>
      </c>
      <c r="D950" t="str">
        <f t="shared" si="140"/>
        <v/>
      </c>
      <c r="E950" t="str">
        <f t="shared" si="141"/>
        <v/>
      </c>
      <c r="F950" t="str">
        <f t="shared" si="142"/>
        <v/>
      </c>
      <c r="G950" t="str">
        <f t="shared" si="143"/>
        <v/>
      </c>
      <c r="H950" t="str">
        <f t="shared" si="144"/>
        <v/>
      </c>
      <c r="I950" t="str">
        <f t="shared" si="145"/>
        <v/>
      </c>
      <c r="J950" t="str">
        <f t="shared" si="146"/>
        <v/>
      </c>
      <c r="K950" t="str">
        <f t="shared" si="147"/>
        <v/>
      </c>
      <c r="L950" t="str">
        <f t="shared" si="148"/>
        <v/>
      </c>
      <c r="M950" t="str">
        <f t="shared" si="149"/>
        <v/>
      </c>
    </row>
    <row r="951" spans="1:13">
      <c r="A951" t="s">
        <v>1232</v>
      </c>
      <c r="B951">
        <v>18.465</v>
      </c>
      <c r="C951" s="44">
        <v>41548</v>
      </c>
      <c r="D951" t="str">
        <f t="shared" si="140"/>
        <v/>
      </c>
      <c r="E951" t="str">
        <f t="shared" si="141"/>
        <v/>
      </c>
      <c r="F951" t="str">
        <f t="shared" si="142"/>
        <v/>
      </c>
      <c r="G951" t="str">
        <f t="shared" si="143"/>
        <v/>
      </c>
      <c r="H951" t="str">
        <f t="shared" si="144"/>
        <v/>
      </c>
      <c r="I951" t="str">
        <f t="shared" si="145"/>
        <v/>
      </c>
      <c r="J951" t="str">
        <f t="shared" si="146"/>
        <v/>
      </c>
      <c r="K951" t="str">
        <f t="shared" si="147"/>
        <v/>
      </c>
      <c r="L951" t="str">
        <f t="shared" si="148"/>
        <v/>
      </c>
      <c r="M951" t="str">
        <f t="shared" si="149"/>
        <v/>
      </c>
    </row>
    <row r="952" spans="1:13">
      <c r="A952" t="s">
        <v>4531</v>
      </c>
      <c r="B952">
        <v>102.565</v>
      </c>
      <c r="C952" s="44">
        <v>41548</v>
      </c>
      <c r="D952" t="str">
        <f t="shared" si="140"/>
        <v/>
      </c>
      <c r="E952" t="str">
        <f t="shared" si="141"/>
        <v/>
      </c>
      <c r="F952" t="str">
        <f t="shared" si="142"/>
        <v/>
      </c>
      <c r="G952" t="str">
        <f t="shared" si="143"/>
        <v/>
      </c>
      <c r="H952" t="str">
        <f t="shared" si="144"/>
        <v/>
      </c>
      <c r="I952" t="str">
        <f t="shared" si="145"/>
        <v/>
      </c>
      <c r="J952" t="str">
        <f t="shared" si="146"/>
        <v/>
      </c>
      <c r="K952" t="str">
        <f t="shared" si="147"/>
        <v/>
      </c>
      <c r="L952" t="str">
        <f t="shared" si="148"/>
        <v/>
      </c>
      <c r="M952" t="str">
        <f t="shared" si="149"/>
        <v/>
      </c>
    </row>
    <row r="953" spans="1:13">
      <c r="A953" t="s">
        <v>1233</v>
      </c>
      <c r="B953">
        <v>12.487</v>
      </c>
      <c r="C953" s="44">
        <v>41548</v>
      </c>
      <c r="D953" t="str">
        <f t="shared" si="140"/>
        <v/>
      </c>
      <c r="E953" t="str">
        <f t="shared" si="141"/>
        <v/>
      </c>
      <c r="F953" t="str">
        <f t="shared" si="142"/>
        <v/>
      </c>
      <c r="G953" t="str">
        <f t="shared" si="143"/>
        <v/>
      </c>
      <c r="H953" t="str">
        <f t="shared" si="144"/>
        <v/>
      </c>
      <c r="I953" t="str">
        <f t="shared" si="145"/>
        <v/>
      </c>
      <c r="J953" t="str">
        <f t="shared" si="146"/>
        <v/>
      </c>
      <c r="K953" t="str">
        <f t="shared" si="147"/>
        <v/>
      </c>
      <c r="L953" t="str">
        <f t="shared" si="148"/>
        <v/>
      </c>
      <c r="M953" t="str">
        <f t="shared" si="149"/>
        <v/>
      </c>
    </row>
    <row r="954" spans="1:13">
      <c r="A954" t="s">
        <v>4532</v>
      </c>
      <c r="B954">
        <v>14.192</v>
      </c>
      <c r="C954" s="44">
        <v>41548</v>
      </c>
      <c r="D954" t="str">
        <f t="shared" si="140"/>
        <v/>
      </c>
      <c r="E954" t="str">
        <f t="shared" si="141"/>
        <v/>
      </c>
      <c r="F954" t="str">
        <f t="shared" si="142"/>
        <v/>
      </c>
      <c r="G954" t="str">
        <f t="shared" si="143"/>
        <v/>
      </c>
      <c r="H954" t="str">
        <f t="shared" si="144"/>
        <v/>
      </c>
      <c r="I954" t="str">
        <f t="shared" si="145"/>
        <v/>
      </c>
      <c r="J954" t="str">
        <f t="shared" si="146"/>
        <v/>
      </c>
      <c r="K954" t="str">
        <f t="shared" si="147"/>
        <v/>
      </c>
      <c r="L954" t="str">
        <f t="shared" si="148"/>
        <v/>
      </c>
      <c r="M954" t="str">
        <f t="shared" si="149"/>
        <v/>
      </c>
    </row>
    <row r="955" spans="1:13">
      <c r="A955" t="s">
        <v>1234</v>
      </c>
      <c r="B955">
        <v>18.384</v>
      </c>
      <c r="C955" s="44">
        <v>41548</v>
      </c>
      <c r="D955" t="str">
        <f t="shared" si="140"/>
        <v/>
      </c>
      <c r="E955" t="str">
        <f t="shared" si="141"/>
        <v/>
      </c>
      <c r="F955" t="str">
        <f t="shared" si="142"/>
        <v/>
      </c>
      <c r="G955" t="str">
        <f t="shared" si="143"/>
        <v/>
      </c>
      <c r="H955" t="str">
        <f t="shared" si="144"/>
        <v/>
      </c>
      <c r="I955" t="str">
        <f t="shared" si="145"/>
        <v/>
      </c>
      <c r="J955" t="str">
        <f t="shared" si="146"/>
        <v/>
      </c>
      <c r="K955" t="str">
        <f t="shared" si="147"/>
        <v/>
      </c>
      <c r="L955" t="str">
        <f t="shared" si="148"/>
        <v/>
      </c>
      <c r="M955" t="str">
        <f t="shared" si="149"/>
        <v/>
      </c>
    </row>
    <row r="956" spans="1:13">
      <c r="A956" t="s">
        <v>4533</v>
      </c>
      <c r="B956">
        <v>102.143</v>
      </c>
      <c r="C956" s="44">
        <v>41548</v>
      </c>
      <c r="D956" t="str">
        <f t="shared" si="140"/>
        <v/>
      </c>
      <c r="E956" t="str">
        <f t="shared" si="141"/>
        <v/>
      </c>
      <c r="F956" t="str">
        <f t="shared" si="142"/>
        <v/>
      </c>
      <c r="G956" t="str">
        <f t="shared" si="143"/>
        <v/>
      </c>
      <c r="H956" t="str">
        <f t="shared" si="144"/>
        <v/>
      </c>
      <c r="I956" t="str">
        <f t="shared" si="145"/>
        <v/>
      </c>
      <c r="J956" t="str">
        <f t="shared" si="146"/>
        <v/>
      </c>
      <c r="K956" t="str">
        <f t="shared" si="147"/>
        <v/>
      </c>
      <c r="L956" t="str">
        <f t="shared" si="148"/>
        <v/>
      </c>
      <c r="M956" t="str">
        <f t="shared" si="149"/>
        <v/>
      </c>
    </row>
    <row r="957" spans="1:13">
      <c r="A957" t="s">
        <v>5803</v>
      </c>
      <c r="B957">
        <v>10.039999999999999</v>
      </c>
      <c r="C957" s="44">
        <v>41548</v>
      </c>
      <c r="D957" t="str">
        <f t="shared" si="140"/>
        <v/>
      </c>
      <c r="E957" t="str">
        <f t="shared" si="141"/>
        <v/>
      </c>
      <c r="F957" t="str">
        <f t="shared" si="142"/>
        <v/>
      </c>
      <c r="G957" t="str">
        <f t="shared" si="143"/>
        <v/>
      </c>
      <c r="H957" t="str">
        <f t="shared" si="144"/>
        <v/>
      </c>
      <c r="I957" t="str">
        <f t="shared" si="145"/>
        <v/>
      </c>
      <c r="J957" t="str">
        <f t="shared" si="146"/>
        <v/>
      </c>
      <c r="K957" t="str">
        <f t="shared" si="147"/>
        <v/>
      </c>
      <c r="L957" t="str">
        <f t="shared" si="148"/>
        <v/>
      </c>
      <c r="M957" t="str">
        <f t="shared" si="149"/>
        <v/>
      </c>
    </row>
    <row r="958" spans="1:13">
      <c r="A958" t="s">
        <v>1235</v>
      </c>
      <c r="B958">
        <v>11.4611</v>
      </c>
      <c r="C958" s="44">
        <v>41548</v>
      </c>
      <c r="D958" t="str">
        <f t="shared" si="140"/>
        <v/>
      </c>
      <c r="E958">
        <f t="shared" si="141"/>
        <v>11.4611</v>
      </c>
      <c r="F958" t="str">
        <f t="shared" si="142"/>
        <v/>
      </c>
      <c r="G958" t="str">
        <f t="shared" si="143"/>
        <v/>
      </c>
      <c r="H958" t="str">
        <f t="shared" si="144"/>
        <v/>
      </c>
      <c r="I958" t="str">
        <f t="shared" si="145"/>
        <v/>
      </c>
      <c r="J958" t="str">
        <f t="shared" si="146"/>
        <v/>
      </c>
      <c r="K958" t="str">
        <f t="shared" si="147"/>
        <v/>
      </c>
      <c r="L958" t="str">
        <f t="shared" si="148"/>
        <v/>
      </c>
      <c r="M958" t="str">
        <f t="shared" si="149"/>
        <v/>
      </c>
    </row>
    <row r="959" spans="1:13">
      <c r="A959" t="s">
        <v>4534</v>
      </c>
      <c r="B959">
        <v>25.014399999999998</v>
      </c>
      <c r="C959" s="44">
        <v>41548</v>
      </c>
      <c r="D959" t="str">
        <f t="shared" si="140"/>
        <v/>
      </c>
      <c r="E959" t="str">
        <f t="shared" si="141"/>
        <v/>
      </c>
      <c r="F959" t="str">
        <f t="shared" si="142"/>
        <v/>
      </c>
      <c r="G959" t="str">
        <f t="shared" si="143"/>
        <v/>
      </c>
      <c r="H959" t="str">
        <f t="shared" si="144"/>
        <v/>
      </c>
      <c r="I959" t="str">
        <f t="shared" si="145"/>
        <v/>
      </c>
      <c r="J959" t="str">
        <f t="shared" si="146"/>
        <v/>
      </c>
      <c r="K959" t="str">
        <f t="shared" si="147"/>
        <v/>
      </c>
      <c r="L959" t="str">
        <f t="shared" si="148"/>
        <v/>
      </c>
      <c r="M959" t="str">
        <f t="shared" si="149"/>
        <v/>
      </c>
    </row>
    <row r="960" spans="1:13">
      <c r="A960" t="s">
        <v>1236</v>
      </c>
      <c r="B960">
        <v>10.293200000000001</v>
      </c>
      <c r="C960" s="44">
        <v>41548</v>
      </c>
      <c r="D960" t="str">
        <f t="shared" si="140"/>
        <v/>
      </c>
      <c r="E960" t="str">
        <f t="shared" si="141"/>
        <v/>
      </c>
      <c r="F960" t="str">
        <f t="shared" si="142"/>
        <v/>
      </c>
      <c r="G960" t="str">
        <f t="shared" si="143"/>
        <v/>
      </c>
      <c r="H960" t="str">
        <f t="shared" si="144"/>
        <v/>
      </c>
      <c r="I960" t="str">
        <f t="shared" si="145"/>
        <v/>
      </c>
      <c r="J960" t="str">
        <f t="shared" si="146"/>
        <v/>
      </c>
      <c r="K960" t="str">
        <f t="shared" si="147"/>
        <v/>
      </c>
      <c r="L960" t="str">
        <f t="shared" si="148"/>
        <v/>
      </c>
      <c r="M960" t="str">
        <f t="shared" si="149"/>
        <v/>
      </c>
    </row>
    <row r="961" spans="1:13">
      <c r="A961" t="s">
        <v>5804</v>
      </c>
      <c r="B961">
        <v>10.049200000000001</v>
      </c>
      <c r="C961" s="44">
        <v>41548</v>
      </c>
      <c r="D961" t="str">
        <f t="shared" si="140"/>
        <v/>
      </c>
      <c r="E961" t="str">
        <f t="shared" si="141"/>
        <v/>
      </c>
      <c r="F961" t="str">
        <f t="shared" si="142"/>
        <v/>
      </c>
      <c r="G961" t="str">
        <f t="shared" si="143"/>
        <v/>
      </c>
      <c r="H961" t="str">
        <f t="shared" si="144"/>
        <v/>
      </c>
      <c r="I961" t="str">
        <f t="shared" si="145"/>
        <v/>
      </c>
      <c r="J961" t="str">
        <f t="shared" si="146"/>
        <v/>
      </c>
      <c r="K961" t="str">
        <f t="shared" si="147"/>
        <v/>
      </c>
      <c r="L961" t="str">
        <f t="shared" si="148"/>
        <v/>
      </c>
      <c r="M961" t="str">
        <f t="shared" si="149"/>
        <v/>
      </c>
    </row>
    <row r="962" spans="1:13">
      <c r="A962" t="s">
        <v>1237</v>
      </c>
      <c r="B962">
        <v>11.4495</v>
      </c>
      <c r="C962" s="44">
        <v>41548</v>
      </c>
      <c r="D962" t="str">
        <f t="shared" si="140"/>
        <v/>
      </c>
      <c r="E962" t="str">
        <f t="shared" si="141"/>
        <v/>
      </c>
      <c r="F962" t="str">
        <f t="shared" si="142"/>
        <v/>
      </c>
      <c r="G962" t="str">
        <f t="shared" si="143"/>
        <v/>
      </c>
      <c r="H962" t="str">
        <f t="shared" si="144"/>
        <v/>
      </c>
      <c r="I962" t="str">
        <f t="shared" si="145"/>
        <v/>
      </c>
      <c r="J962" t="str">
        <f t="shared" si="146"/>
        <v/>
      </c>
      <c r="K962" t="str">
        <f t="shared" si="147"/>
        <v/>
      </c>
      <c r="L962" t="str">
        <f t="shared" si="148"/>
        <v/>
      </c>
      <c r="M962" t="str">
        <f t="shared" si="149"/>
        <v/>
      </c>
    </row>
    <row r="963" spans="1:13">
      <c r="A963" t="s">
        <v>4535</v>
      </c>
      <c r="B963">
        <v>24.971599999999999</v>
      </c>
      <c r="C963" s="44">
        <v>41548</v>
      </c>
      <c r="D963" t="str">
        <f t="shared" ref="D963:D1026" si="150">IF(A963=mfund1,B963,"")</f>
        <v/>
      </c>
      <c r="E963" t="str">
        <f t="shared" ref="E963:E1026" si="151">IF(A963=mfund2,B963,"")</f>
        <v/>
      </c>
      <c r="F963" t="str">
        <f t="shared" ref="F963:F1026" si="152">IF(A963=mfund3,B963,"")</f>
        <v/>
      </c>
      <c r="G963" t="str">
        <f t="shared" ref="G963:G1026" si="153">IF(A963=mfund4,B963,"")</f>
        <v/>
      </c>
      <c r="H963" t="str">
        <f t="shared" ref="H963:H1026" si="154">IF(A963=mfudn5,B963,"")</f>
        <v/>
      </c>
      <c r="I963" t="str">
        <f t="shared" ref="I963:I1026" si="155">IF(A963=mfund6,B963,"")</f>
        <v/>
      </c>
      <c r="J963" t="str">
        <f t="shared" ref="J963:J1026" si="156">IF(A963=mfund7,B963,"")</f>
        <v/>
      </c>
      <c r="K963" t="str">
        <f t="shared" ref="K963:K1026" si="157">IF(A963=mfund8,B963,"")</f>
        <v/>
      </c>
      <c r="L963" t="str">
        <f t="shared" ref="L963:L1026" si="158">IF(A963=mfund9,B963,"")</f>
        <v/>
      </c>
      <c r="M963" t="str">
        <f t="shared" ref="M963:M1026" si="159">IF(A963=mfund10,B963,"")</f>
        <v/>
      </c>
    </row>
    <row r="964" spans="1:13">
      <c r="A964" t="s">
        <v>1238</v>
      </c>
      <c r="B964">
        <v>10.283099999999999</v>
      </c>
      <c r="C964" s="44">
        <v>41548</v>
      </c>
      <c r="D964" t="str">
        <f t="shared" si="150"/>
        <v/>
      </c>
      <c r="E964" t="str">
        <f t="shared" si="151"/>
        <v/>
      </c>
      <c r="F964" t="str">
        <f t="shared" si="152"/>
        <v/>
      </c>
      <c r="G964" t="str">
        <f t="shared" si="153"/>
        <v/>
      </c>
      <c r="H964" t="str">
        <f t="shared" si="154"/>
        <v/>
      </c>
      <c r="I964" t="str">
        <f t="shared" si="155"/>
        <v/>
      </c>
      <c r="J964" t="str">
        <f t="shared" si="156"/>
        <v/>
      </c>
      <c r="K964" t="str">
        <f t="shared" si="157"/>
        <v/>
      </c>
      <c r="L964" t="str">
        <f t="shared" si="158"/>
        <v/>
      </c>
      <c r="M964" t="str">
        <f t="shared" si="159"/>
        <v/>
      </c>
    </row>
    <row r="965" spans="1:13">
      <c r="A965" t="s">
        <v>1239</v>
      </c>
      <c r="B965">
        <v>13.8034</v>
      </c>
      <c r="C965" s="44">
        <v>41548</v>
      </c>
      <c r="D965" t="str">
        <f t="shared" si="150"/>
        <v/>
      </c>
      <c r="E965" t="str">
        <f t="shared" si="151"/>
        <v/>
      </c>
      <c r="F965" t="str">
        <f t="shared" si="152"/>
        <v/>
      </c>
      <c r="G965" t="str">
        <f t="shared" si="153"/>
        <v/>
      </c>
      <c r="H965" t="str">
        <f t="shared" si="154"/>
        <v/>
      </c>
      <c r="I965" t="str">
        <f t="shared" si="155"/>
        <v/>
      </c>
      <c r="J965" t="str">
        <f t="shared" si="156"/>
        <v/>
      </c>
      <c r="K965" t="str">
        <f t="shared" si="157"/>
        <v/>
      </c>
      <c r="L965" t="str">
        <f t="shared" si="158"/>
        <v/>
      </c>
      <c r="M965" t="str">
        <f t="shared" si="159"/>
        <v/>
      </c>
    </row>
    <row r="966" spans="1:13">
      <c r="A966" t="s">
        <v>4536</v>
      </c>
      <c r="B966">
        <v>13.8034</v>
      </c>
      <c r="C966" s="44">
        <v>41548</v>
      </c>
      <c r="D966" t="str">
        <f t="shared" si="150"/>
        <v/>
      </c>
      <c r="E966" t="str">
        <f t="shared" si="151"/>
        <v/>
      </c>
      <c r="F966" t="str">
        <f t="shared" si="152"/>
        <v/>
      </c>
      <c r="G966" t="str">
        <f t="shared" si="153"/>
        <v/>
      </c>
      <c r="H966" t="str">
        <f t="shared" si="154"/>
        <v/>
      </c>
      <c r="I966" t="str">
        <f t="shared" si="155"/>
        <v/>
      </c>
      <c r="J966" t="str">
        <f t="shared" si="156"/>
        <v/>
      </c>
      <c r="K966" t="str">
        <f t="shared" si="157"/>
        <v/>
      </c>
      <c r="L966" t="str">
        <f t="shared" si="158"/>
        <v/>
      </c>
      <c r="M966" t="str">
        <f t="shared" si="159"/>
        <v/>
      </c>
    </row>
    <row r="967" spans="1:13">
      <c r="A967" t="s">
        <v>1240</v>
      </c>
      <c r="B967">
        <v>13.7354</v>
      </c>
      <c r="C967" s="44">
        <v>41548</v>
      </c>
      <c r="D967" t="str">
        <f t="shared" si="150"/>
        <v/>
      </c>
      <c r="E967" t="str">
        <f t="shared" si="151"/>
        <v/>
      </c>
      <c r="F967" t="str">
        <f t="shared" si="152"/>
        <v/>
      </c>
      <c r="G967" t="str">
        <f t="shared" si="153"/>
        <v/>
      </c>
      <c r="H967" t="str">
        <f t="shared" si="154"/>
        <v/>
      </c>
      <c r="I967" t="str">
        <f t="shared" si="155"/>
        <v/>
      </c>
      <c r="J967" t="str">
        <f t="shared" si="156"/>
        <v/>
      </c>
      <c r="K967" t="str">
        <f t="shared" si="157"/>
        <v/>
      </c>
      <c r="L967" t="str">
        <f t="shared" si="158"/>
        <v/>
      </c>
      <c r="M967" t="str">
        <f t="shared" si="159"/>
        <v/>
      </c>
    </row>
    <row r="968" spans="1:13">
      <c r="A968" t="s">
        <v>4537</v>
      </c>
      <c r="B968">
        <v>13.7354</v>
      </c>
      <c r="C968" s="44">
        <v>41548</v>
      </c>
      <c r="D968" t="str">
        <f t="shared" si="150"/>
        <v/>
      </c>
      <c r="E968" t="str">
        <f t="shared" si="151"/>
        <v/>
      </c>
      <c r="F968" t="str">
        <f t="shared" si="152"/>
        <v/>
      </c>
      <c r="G968" t="str">
        <f t="shared" si="153"/>
        <v/>
      </c>
      <c r="H968" t="str">
        <f t="shared" si="154"/>
        <v/>
      </c>
      <c r="I968" t="str">
        <f t="shared" si="155"/>
        <v/>
      </c>
      <c r="J968" t="str">
        <f t="shared" si="156"/>
        <v/>
      </c>
      <c r="K968" t="str">
        <f t="shared" si="157"/>
        <v/>
      </c>
      <c r="L968" t="str">
        <f t="shared" si="158"/>
        <v/>
      </c>
      <c r="M968" t="str">
        <f t="shared" si="159"/>
        <v/>
      </c>
    </row>
    <row r="969" spans="1:13">
      <c r="A969" t="s">
        <v>1241</v>
      </c>
      <c r="B969">
        <v>14.1632</v>
      </c>
      <c r="C969" s="44">
        <v>41548</v>
      </c>
      <c r="D969" t="str">
        <f t="shared" si="150"/>
        <v/>
      </c>
      <c r="E969" t="str">
        <f t="shared" si="151"/>
        <v/>
      </c>
      <c r="F969" t="str">
        <f t="shared" si="152"/>
        <v/>
      </c>
      <c r="G969" t="str">
        <f t="shared" si="153"/>
        <v/>
      </c>
      <c r="H969" t="str">
        <f t="shared" si="154"/>
        <v/>
      </c>
      <c r="I969" t="str">
        <f t="shared" si="155"/>
        <v/>
      </c>
      <c r="J969" t="str">
        <f t="shared" si="156"/>
        <v/>
      </c>
      <c r="K969" t="str">
        <f t="shared" si="157"/>
        <v/>
      </c>
      <c r="L969" t="str">
        <f t="shared" si="158"/>
        <v/>
      </c>
      <c r="M969" t="str">
        <f t="shared" si="159"/>
        <v/>
      </c>
    </row>
    <row r="970" spans="1:13">
      <c r="A970" t="s">
        <v>4538</v>
      </c>
      <c r="B970">
        <v>14.1632</v>
      </c>
      <c r="C970" s="44">
        <v>41548</v>
      </c>
      <c r="D970" t="str">
        <f t="shared" si="150"/>
        <v/>
      </c>
      <c r="E970" t="str">
        <f t="shared" si="151"/>
        <v/>
      </c>
      <c r="F970" t="str">
        <f t="shared" si="152"/>
        <v/>
      </c>
      <c r="G970" t="str">
        <f t="shared" si="153"/>
        <v/>
      </c>
      <c r="H970" t="str">
        <f t="shared" si="154"/>
        <v/>
      </c>
      <c r="I970" t="str">
        <f t="shared" si="155"/>
        <v/>
      </c>
      <c r="J970" t="str">
        <f t="shared" si="156"/>
        <v/>
      </c>
      <c r="K970" t="str">
        <f t="shared" si="157"/>
        <v/>
      </c>
      <c r="L970" t="str">
        <f t="shared" si="158"/>
        <v/>
      </c>
      <c r="M970" t="str">
        <f t="shared" si="159"/>
        <v/>
      </c>
    </row>
    <row r="971" spans="1:13">
      <c r="A971" t="s">
        <v>1242</v>
      </c>
      <c r="B971">
        <v>14.1258</v>
      </c>
      <c r="C971" s="44">
        <v>41548</v>
      </c>
      <c r="D971" t="str">
        <f t="shared" si="150"/>
        <v/>
      </c>
      <c r="E971" t="str">
        <f t="shared" si="151"/>
        <v/>
      </c>
      <c r="F971" t="str">
        <f t="shared" si="152"/>
        <v/>
      </c>
      <c r="G971" t="str">
        <f t="shared" si="153"/>
        <v/>
      </c>
      <c r="H971" t="str">
        <f t="shared" si="154"/>
        <v/>
      </c>
      <c r="I971" t="str">
        <f t="shared" si="155"/>
        <v/>
      </c>
      <c r="J971" t="str">
        <f t="shared" si="156"/>
        <v/>
      </c>
      <c r="K971" t="str">
        <f t="shared" si="157"/>
        <v/>
      </c>
      <c r="L971" t="str">
        <f t="shared" si="158"/>
        <v/>
      </c>
      <c r="M971" t="str">
        <f t="shared" si="159"/>
        <v/>
      </c>
    </row>
    <row r="972" spans="1:13">
      <c r="A972" t="s">
        <v>4539</v>
      </c>
      <c r="B972">
        <v>14.1258</v>
      </c>
      <c r="C972" s="44">
        <v>41548</v>
      </c>
      <c r="D972" t="str">
        <f t="shared" si="150"/>
        <v/>
      </c>
      <c r="E972" t="str">
        <f t="shared" si="151"/>
        <v/>
      </c>
      <c r="F972" t="str">
        <f t="shared" si="152"/>
        <v/>
      </c>
      <c r="G972" t="str">
        <f t="shared" si="153"/>
        <v/>
      </c>
      <c r="H972" t="str">
        <f t="shared" si="154"/>
        <v/>
      </c>
      <c r="I972" t="str">
        <f t="shared" si="155"/>
        <v/>
      </c>
      <c r="J972" t="str">
        <f t="shared" si="156"/>
        <v/>
      </c>
      <c r="K972" t="str">
        <f t="shared" si="157"/>
        <v/>
      </c>
      <c r="L972" t="str">
        <f t="shared" si="158"/>
        <v/>
      </c>
      <c r="M972" t="str">
        <f t="shared" si="159"/>
        <v/>
      </c>
    </row>
    <row r="973" spans="1:13">
      <c r="A973" t="s">
        <v>1243</v>
      </c>
      <c r="B973">
        <v>14.044700000000001</v>
      </c>
      <c r="C973" s="44">
        <v>41548</v>
      </c>
      <c r="D973" t="str">
        <f t="shared" si="150"/>
        <v/>
      </c>
      <c r="E973" t="str">
        <f t="shared" si="151"/>
        <v/>
      </c>
      <c r="F973" t="str">
        <f t="shared" si="152"/>
        <v/>
      </c>
      <c r="G973" t="str">
        <f t="shared" si="153"/>
        <v/>
      </c>
      <c r="H973" t="str">
        <f t="shared" si="154"/>
        <v/>
      </c>
      <c r="I973" t="str">
        <f t="shared" si="155"/>
        <v/>
      </c>
      <c r="J973" t="str">
        <f t="shared" si="156"/>
        <v/>
      </c>
      <c r="K973" t="str">
        <f t="shared" si="157"/>
        <v/>
      </c>
      <c r="L973" t="str">
        <f t="shared" si="158"/>
        <v/>
      </c>
      <c r="M973" t="str">
        <f t="shared" si="159"/>
        <v/>
      </c>
    </row>
    <row r="974" spans="1:13">
      <c r="A974" t="s">
        <v>4540</v>
      </c>
      <c r="B974">
        <v>14.044700000000001</v>
      </c>
      <c r="C974" s="44">
        <v>41548</v>
      </c>
      <c r="D974" t="str">
        <f t="shared" si="150"/>
        <v/>
      </c>
      <c r="E974" t="str">
        <f t="shared" si="151"/>
        <v/>
      </c>
      <c r="F974" t="str">
        <f t="shared" si="152"/>
        <v/>
      </c>
      <c r="G974" t="str">
        <f t="shared" si="153"/>
        <v/>
      </c>
      <c r="H974" t="str">
        <f t="shared" si="154"/>
        <v/>
      </c>
      <c r="I974" t="str">
        <f t="shared" si="155"/>
        <v/>
      </c>
      <c r="J974" t="str">
        <f t="shared" si="156"/>
        <v/>
      </c>
      <c r="K974" t="str">
        <f t="shared" si="157"/>
        <v/>
      </c>
      <c r="L974" t="str">
        <f t="shared" si="158"/>
        <v/>
      </c>
      <c r="M974" t="str">
        <f t="shared" si="159"/>
        <v/>
      </c>
    </row>
    <row r="975" spans="1:13">
      <c r="A975" t="s">
        <v>1244</v>
      </c>
      <c r="B975">
        <v>14.0207</v>
      </c>
      <c r="C975" s="44">
        <v>41548</v>
      </c>
      <c r="D975" t="str">
        <f t="shared" si="150"/>
        <v/>
      </c>
      <c r="E975" t="str">
        <f t="shared" si="151"/>
        <v/>
      </c>
      <c r="F975" t="str">
        <f t="shared" si="152"/>
        <v/>
      </c>
      <c r="G975" t="str">
        <f t="shared" si="153"/>
        <v/>
      </c>
      <c r="H975" t="str">
        <f t="shared" si="154"/>
        <v/>
      </c>
      <c r="I975" t="str">
        <f t="shared" si="155"/>
        <v/>
      </c>
      <c r="J975" t="str">
        <f t="shared" si="156"/>
        <v/>
      </c>
      <c r="K975" t="str">
        <f t="shared" si="157"/>
        <v/>
      </c>
      <c r="L975" t="str">
        <f t="shared" si="158"/>
        <v/>
      </c>
      <c r="M975" t="str">
        <f t="shared" si="159"/>
        <v/>
      </c>
    </row>
    <row r="976" spans="1:13">
      <c r="A976" t="s">
        <v>4541</v>
      </c>
      <c r="B976">
        <v>14.0207</v>
      </c>
      <c r="C976" s="44">
        <v>41548</v>
      </c>
      <c r="D976" t="str">
        <f t="shared" si="150"/>
        <v/>
      </c>
      <c r="E976" t="str">
        <f t="shared" si="151"/>
        <v/>
      </c>
      <c r="F976" t="str">
        <f t="shared" si="152"/>
        <v/>
      </c>
      <c r="G976" t="str">
        <f t="shared" si="153"/>
        <v/>
      </c>
      <c r="H976" t="str">
        <f t="shared" si="154"/>
        <v/>
      </c>
      <c r="I976" t="str">
        <f t="shared" si="155"/>
        <v/>
      </c>
      <c r="J976" t="str">
        <f t="shared" si="156"/>
        <v/>
      </c>
      <c r="K976" t="str">
        <f t="shared" si="157"/>
        <v/>
      </c>
      <c r="L976" t="str">
        <f t="shared" si="158"/>
        <v/>
      </c>
      <c r="M976" t="str">
        <f t="shared" si="159"/>
        <v/>
      </c>
    </row>
    <row r="977" spans="1:13">
      <c r="A977" t="s">
        <v>1245</v>
      </c>
      <c r="B977">
        <v>9.7462</v>
      </c>
      <c r="C977" s="44">
        <v>41548</v>
      </c>
      <c r="D977" t="str">
        <f t="shared" si="150"/>
        <v/>
      </c>
      <c r="E977" t="str">
        <f t="shared" si="151"/>
        <v/>
      </c>
      <c r="F977" t="str">
        <f t="shared" si="152"/>
        <v/>
      </c>
      <c r="G977" t="str">
        <f t="shared" si="153"/>
        <v/>
      </c>
      <c r="H977" t="str">
        <f t="shared" si="154"/>
        <v/>
      </c>
      <c r="I977" t="str">
        <f t="shared" si="155"/>
        <v/>
      </c>
      <c r="J977" t="str">
        <f t="shared" si="156"/>
        <v/>
      </c>
      <c r="K977" t="str">
        <f t="shared" si="157"/>
        <v/>
      </c>
      <c r="L977" t="str">
        <f t="shared" si="158"/>
        <v/>
      </c>
      <c r="M977" t="str">
        <f t="shared" si="159"/>
        <v/>
      </c>
    </row>
    <row r="978" spans="1:13">
      <c r="A978" t="s">
        <v>4542</v>
      </c>
      <c r="B978">
        <v>11.898400000000001</v>
      </c>
      <c r="C978" s="44">
        <v>41548</v>
      </c>
      <c r="D978" t="str">
        <f t="shared" si="150"/>
        <v/>
      </c>
      <c r="E978" t="str">
        <f t="shared" si="151"/>
        <v/>
      </c>
      <c r="F978" t="str">
        <f t="shared" si="152"/>
        <v/>
      </c>
      <c r="G978" t="str">
        <f t="shared" si="153"/>
        <v/>
      </c>
      <c r="H978" t="str">
        <f t="shared" si="154"/>
        <v/>
      </c>
      <c r="I978" t="str">
        <f t="shared" si="155"/>
        <v/>
      </c>
      <c r="J978" t="str">
        <f t="shared" si="156"/>
        <v/>
      </c>
      <c r="K978" t="str">
        <f t="shared" si="157"/>
        <v/>
      </c>
      <c r="L978" t="str">
        <f t="shared" si="158"/>
        <v/>
      </c>
      <c r="M978" t="str">
        <f t="shared" si="159"/>
        <v/>
      </c>
    </row>
    <row r="979" spans="1:13">
      <c r="A979" t="s">
        <v>4543</v>
      </c>
      <c r="B979">
        <v>9.8047000000000004</v>
      </c>
      <c r="C979" s="44">
        <v>40386</v>
      </c>
      <c r="D979" t="str">
        <f t="shared" si="150"/>
        <v/>
      </c>
      <c r="E979" t="str">
        <f t="shared" si="151"/>
        <v/>
      </c>
      <c r="F979" t="str">
        <f t="shared" si="152"/>
        <v/>
      </c>
      <c r="G979" t="str">
        <f t="shared" si="153"/>
        <v/>
      </c>
      <c r="H979" t="str">
        <f t="shared" si="154"/>
        <v/>
      </c>
      <c r="I979" t="str">
        <f t="shared" si="155"/>
        <v/>
      </c>
      <c r="J979" t="str">
        <f t="shared" si="156"/>
        <v/>
      </c>
      <c r="K979" t="str">
        <f t="shared" si="157"/>
        <v/>
      </c>
      <c r="L979" t="str">
        <f t="shared" si="158"/>
        <v/>
      </c>
      <c r="M979" t="str">
        <f t="shared" si="159"/>
        <v/>
      </c>
    </row>
    <row r="980" spans="1:13">
      <c r="A980" t="s">
        <v>1246</v>
      </c>
      <c r="B980">
        <v>9.7187000000000001</v>
      </c>
      <c r="C980" s="44">
        <v>41548</v>
      </c>
      <c r="D980" t="str">
        <f t="shared" si="150"/>
        <v/>
      </c>
      <c r="E980" t="str">
        <f t="shared" si="151"/>
        <v/>
      </c>
      <c r="F980" t="str">
        <f t="shared" si="152"/>
        <v/>
      </c>
      <c r="G980" t="str">
        <f t="shared" si="153"/>
        <v/>
      </c>
      <c r="H980" t="str">
        <f t="shared" si="154"/>
        <v/>
      </c>
      <c r="I980" t="str">
        <f t="shared" si="155"/>
        <v/>
      </c>
      <c r="J980" t="str">
        <f t="shared" si="156"/>
        <v/>
      </c>
      <c r="K980" t="str">
        <f t="shared" si="157"/>
        <v/>
      </c>
      <c r="L980" t="str">
        <f t="shared" si="158"/>
        <v/>
      </c>
      <c r="M980" t="str">
        <f t="shared" si="159"/>
        <v/>
      </c>
    </row>
    <row r="981" spans="1:13">
      <c r="A981" t="s">
        <v>4544</v>
      </c>
      <c r="B981">
        <v>11.8691</v>
      </c>
      <c r="C981" s="44">
        <v>41548</v>
      </c>
      <c r="D981" t="str">
        <f t="shared" si="150"/>
        <v/>
      </c>
      <c r="E981" t="str">
        <f t="shared" si="151"/>
        <v/>
      </c>
      <c r="F981" t="str">
        <f t="shared" si="152"/>
        <v/>
      </c>
      <c r="G981" t="str">
        <f t="shared" si="153"/>
        <v/>
      </c>
      <c r="H981" t="str">
        <f t="shared" si="154"/>
        <v/>
      </c>
      <c r="I981" t="str">
        <f t="shared" si="155"/>
        <v/>
      </c>
      <c r="J981" t="str">
        <f t="shared" si="156"/>
        <v/>
      </c>
      <c r="K981" t="str">
        <f t="shared" si="157"/>
        <v/>
      </c>
      <c r="L981" t="str">
        <f t="shared" si="158"/>
        <v/>
      </c>
      <c r="M981" t="str">
        <f t="shared" si="159"/>
        <v/>
      </c>
    </row>
    <row r="982" spans="1:13">
      <c r="A982" t="s">
        <v>1247</v>
      </c>
      <c r="B982">
        <v>9.1983999999999995</v>
      </c>
      <c r="C982" s="44">
        <v>41548</v>
      </c>
      <c r="D982" t="str">
        <f t="shared" si="150"/>
        <v/>
      </c>
      <c r="E982" t="str">
        <f t="shared" si="151"/>
        <v/>
      </c>
      <c r="F982" t="str">
        <f t="shared" si="152"/>
        <v/>
      </c>
      <c r="G982" t="str">
        <f t="shared" si="153"/>
        <v/>
      </c>
      <c r="H982" t="str">
        <f t="shared" si="154"/>
        <v/>
      </c>
      <c r="I982" t="str">
        <f t="shared" si="155"/>
        <v/>
      </c>
      <c r="J982" t="str">
        <f t="shared" si="156"/>
        <v/>
      </c>
      <c r="K982" t="str">
        <f t="shared" si="157"/>
        <v/>
      </c>
      <c r="L982" t="str">
        <f t="shared" si="158"/>
        <v/>
      </c>
      <c r="M982" t="str">
        <f t="shared" si="159"/>
        <v/>
      </c>
    </row>
    <row r="983" spans="1:13">
      <c r="A983" t="s">
        <v>4545</v>
      </c>
      <c r="B983">
        <v>9.1983999999999995</v>
      </c>
      <c r="C983" s="44">
        <v>41548</v>
      </c>
      <c r="D983" t="str">
        <f t="shared" si="150"/>
        <v/>
      </c>
      <c r="E983" t="str">
        <f t="shared" si="151"/>
        <v/>
      </c>
      <c r="F983" t="str">
        <f t="shared" si="152"/>
        <v/>
      </c>
      <c r="G983" t="str">
        <f t="shared" si="153"/>
        <v/>
      </c>
      <c r="H983" t="str">
        <f t="shared" si="154"/>
        <v/>
      </c>
      <c r="I983" t="str">
        <f t="shared" si="155"/>
        <v/>
      </c>
      <c r="J983" t="str">
        <f t="shared" si="156"/>
        <v/>
      </c>
      <c r="K983" t="str">
        <f t="shared" si="157"/>
        <v/>
      </c>
      <c r="L983" t="str">
        <f t="shared" si="158"/>
        <v/>
      </c>
      <c r="M983" t="str">
        <f t="shared" si="159"/>
        <v/>
      </c>
    </row>
    <row r="984" spans="1:13">
      <c r="A984" t="s">
        <v>1248</v>
      </c>
      <c r="B984">
        <v>10.318199999999999</v>
      </c>
      <c r="C984" s="44">
        <v>40255</v>
      </c>
      <c r="D984" t="str">
        <f t="shared" si="150"/>
        <v/>
      </c>
      <c r="E984" t="str">
        <f t="shared" si="151"/>
        <v/>
      </c>
      <c r="F984" t="str">
        <f t="shared" si="152"/>
        <v/>
      </c>
      <c r="G984" t="str">
        <f t="shared" si="153"/>
        <v/>
      </c>
      <c r="H984" t="str">
        <f t="shared" si="154"/>
        <v/>
      </c>
      <c r="I984" t="str">
        <f t="shared" si="155"/>
        <v/>
      </c>
      <c r="J984" t="str">
        <f t="shared" si="156"/>
        <v/>
      </c>
      <c r="K984" t="str">
        <f t="shared" si="157"/>
        <v/>
      </c>
      <c r="L984" t="str">
        <f t="shared" si="158"/>
        <v/>
      </c>
      <c r="M984" t="str">
        <f t="shared" si="159"/>
        <v/>
      </c>
    </row>
    <row r="985" spans="1:13">
      <c r="A985" t="s">
        <v>4546</v>
      </c>
      <c r="B985">
        <v>10.634</v>
      </c>
      <c r="C985" s="44">
        <v>40275</v>
      </c>
      <c r="D985" t="str">
        <f t="shared" si="150"/>
        <v/>
      </c>
      <c r="E985" t="str">
        <f t="shared" si="151"/>
        <v/>
      </c>
      <c r="F985" t="str">
        <f t="shared" si="152"/>
        <v/>
      </c>
      <c r="G985" t="str">
        <f t="shared" si="153"/>
        <v/>
      </c>
      <c r="H985" t="str">
        <f t="shared" si="154"/>
        <v/>
      </c>
      <c r="I985" t="str">
        <f t="shared" si="155"/>
        <v/>
      </c>
      <c r="J985" t="str">
        <f t="shared" si="156"/>
        <v/>
      </c>
      <c r="K985" t="str">
        <f t="shared" si="157"/>
        <v/>
      </c>
      <c r="L985" t="str">
        <f t="shared" si="158"/>
        <v/>
      </c>
      <c r="M985" t="str">
        <f t="shared" si="159"/>
        <v/>
      </c>
    </row>
    <row r="986" spans="1:13">
      <c r="A986" t="s">
        <v>1249</v>
      </c>
      <c r="B986">
        <v>9.1652000000000005</v>
      </c>
      <c r="C986" s="44">
        <v>41548</v>
      </c>
      <c r="D986" t="str">
        <f t="shared" si="150"/>
        <v/>
      </c>
      <c r="E986" t="str">
        <f t="shared" si="151"/>
        <v/>
      </c>
      <c r="F986" t="str">
        <f t="shared" si="152"/>
        <v/>
      </c>
      <c r="G986" t="str">
        <f t="shared" si="153"/>
        <v/>
      </c>
      <c r="H986" t="str">
        <f t="shared" si="154"/>
        <v/>
      </c>
      <c r="I986" t="str">
        <f t="shared" si="155"/>
        <v/>
      </c>
      <c r="J986" t="str">
        <f t="shared" si="156"/>
        <v/>
      </c>
      <c r="K986" t="str">
        <f t="shared" si="157"/>
        <v/>
      </c>
      <c r="L986" t="str">
        <f t="shared" si="158"/>
        <v/>
      </c>
      <c r="M986" t="str">
        <f t="shared" si="159"/>
        <v/>
      </c>
    </row>
    <row r="987" spans="1:13">
      <c r="A987" t="s">
        <v>4547</v>
      </c>
      <c r="B987">
        <v>9.1652000000000005</v>
      </c>
      <c r="C987" s="44">
        <v>41548</v>
      </c>
      <c r="D987" t="str">
        <f t="shared" si="150"/>
        <v/>
      </c>
      <c r="E987" t="str">
        <f t="shared" si="151"/>
        <v/>
      </c>
      <c r="F987" t="str">
        <f t="shared" si="152"/>
        <v/>
      </c>
      <c r="G987" t="str">
        <f t="shared" si="153"/>
        <v/>
      </c>
      <c r="H987" t="str">
        <f t="shared" si="154"/>
        <v/>
      </c>
      <c r="I987" t="str">
        <f t="shared" si="155"/>
        <v/>
      </c>
      <c r="J987" t="str">
        <f t="shared" si="156"/>
        <v/>
      </c>
      <c r="K987" t="str">
        <f t="shared" si="157"/>
        <v/>
      </c>
      <c r="L987" t="str">
        <f t="shared" si="158"/>
        <v/>
      </c>
      <c r="M987" t="str">
        <f t="shared" si="159"/>
        <v/>
      </c>
    </row>
    <row r="988" spans="1:13">
      <c r="A988" t="s">
        <v>1250</v>
      </c>
      <c r="B988">
        <v>17.059999999999999</v>
      </c>
      <c r="C988" s="44">
        <v>41548</v>
      </c>
      <c r="D988" t="str">
        <f t="shared" si="150"/>
        <v/>
      </c>
      <c r="E988" t="str">
        <f t="shared" si="151"/>
        <v/>
      </c>
      <c r="F988" t="str">
        <f t="shared" si="152"/>
        <v/>
      </c>
      <c r="G988" t="str">
        <f t="shared" si="153"/>
        <v/>
      </c>
      <c r="H988" t="str">
        <f t="shared" si="154"/>
        <v/>
      </c>
      <c r="I988" t="str">
        <f t="shared" si="155"/>
        <v/>
      </c>
      <c r="J988" t="str">
        <f t="shared" si="156"/>
        <v/>
      </c>
      <c r="K988" t="str">
        <f t="shared" si="157"/>
        <v/>
      </c>
      <c r="L988" t="str">
        <f t="shared" si="158"/>
        <v/>
      </c>
      <c r="M988" t="str">
        <f t="shared" si="159"/>
        <v/>
      </c>
    </row>
    <row r="989" spans="1:13">
      <c r="A989" t="s">
        <v>4548</v>
      </c>
      <c r="B989">
        <v>78.44</v>
      </c>
      <c r="C989" s="44">
        <v>41548</v>
      </c>
      <c r="D989" t="str">
        <f t="shared" si="150"/>
        <v/>
      </c>
      <c r="E989" t="str">
        <f t="shared" si="151"/>
        <v/>
      </c>
      <c r="F989" t="str">
        <f t="shared" si="152"/>
        <v/>
      </c>
      <c r="G989" t="str">
        <f t="shared" si="153"/>
        <v/>
      </c>
      <c r="H989" t="str">
        <f t="shared" si="154"/>
        <v/>
      </c>
      <c r="I989" t="str">
        <f t="shared" si="155"/>
        <v/>
      </c>
      <c r="J989" t="str">
        <f t="shared" si="156"/>
        <v/>
      </c>
      <c r="K989" t="str">
        <f t="shared" si="157"/>
        <v/>
      </c>
      <c r="L989" t="str">
        <f t="shared" si="158"/>
        <v/>
      </c>
      <c r="M989" t="str">
        <f t="shared" si="159"/>
        <v/>
      </c>
    </row>
    <row r="990" spans="1:13">
      <c r="A990" t="s">
        <v>1251</v>
      </c>
      <c r="B990">
        <v>10.49</v>
      </c>
      <c r="C990" s="44">
        <v>41548</v>
      </c>
      <c r="D990" t="str">
        <f t="shared" si="150"/>
        <v/>
      </c>
      <c r="E990" t="str">
        <f t="shared" si="151"/>
        <v/>
      </c>
      <c r="F990" t="str">
        <f t="shared" si="152"/>
        <v/>
      </c>
      <c r="G990" t="str">
        <f t="shared" si="153"/>
        <v/>
      </c>
      <c r="H990" t="str">
        <f t="shared" si="154"/>
        <v/>
      </c>
      <c r="I990" t="str">
        <f t="shared" si="155"/>
        <v/>
      </c>
      <c r="J990" t="str">
        <f t="shared" si="156"/>
        <v/>
      </c>
      <c r="K990" t="str">
        <f t="shared" si="157"/>
        <v/>
      </c>
      <c r="L990" t="str">
        <f t="shared" si="158"/>
        <v/>
      </c>
      <c r="M990" t="str">
        <f t="shared" si="159"/>
        <v/>
      </c>
    </row>
    <row r="991" spans="1:13">
      <c r="A991" t="s">
        <v>1252</v>
      </c>
      <c r="B991">
        <v>16.96</v>
      </c>
      <c r="C991" s="44">
        <v>41548</v>
      </c>
      <c r="D991" t="str">
        <f t="shared" si="150"/>
        <v/>
      </c>
      <c r="E991" t="str">
        <f t="shared" si="151"/>
        <v/>
      </c>
      <c r="F991" t="str">
        <f t="shared" si="152"/>
        <v/>
      </c>
      <c r="G991" t="str">
        <f t="shared" si="153"/>
        <v/>
      </c>
      <c r="H991" t="str">
        <f t="shared" si="154"/>
        <v/>
      </c>
      <c r="I991" t="str">
        <f t="shared" si="155"/>
        <v/>
      </c>
      <c r="J991" t="str">
        <f t="shared" si="156"/>
        <v/>
      </c>
      <c r="K991" t="str">
        <f t="shared" si="157"/>
        <v/>
      </c>
      <c r="L991" t="str">
        <f t="shared" si="158"/>
        <v/>
      </c>
      <c r="M991" t="str">
        <f t="shared" si="159"/>
        <v/>
      </c>
    </row>
    <row r="992" spans="1:13">
      <c r="A992" t="s">
        <v>4549</v>
      </c>
      <c r="B992">
        <v>77.95</v>
      </c>
      <c r="C992" s="44">
        <v>41548</v>
      </c>
      <c r="D992" t="str">
        <f t="shared" si="150"/>
        <v/>
      </c>
      <c r="E992" t="str">
        <f t="shared" si="151"/>
        <v/>
      </c>
      <c r="F992" t="str">
        <f t="shared" si="152"/>
        <v/>
      </c>
      <c r="G992" t="str">
        <f t="shared" si="153"/>
        <v/>
      </c>
      <c r="H992" t="str">
        <f t="shared" si="154"/>
        <v/>
      </c>
      <c r="I992" t="str">
        <f t="shared" si="155"/>
        <v/>
      </c>
      <c r="J992" t="str">
        <f t="shared" si="156"/>
        <v/>
      </c>
      <c r="K992" t="str">
        <f t="shared" si="157"/>
        <v/>
      </c>
      <c r="L992" t="str">
        <f t="shared" si="158"/>
        <v/>
      </c>
      <c r="M992" t="str">
        <f t="shared" si="159"/>
        <v/>
      </c>
    </row>
    <row r="993" spans="1:13">
      <c r="A993" t="s">
        <v>4550</v>
      </c>
      <c r="B993">
        <v>16.23</v>
      </c>
      <c r="C993" s="44">
        <v>41548</v>
      </c>
      <c r="D993" t="str">
        <f t="shared" si="150"/>
        <v/>
      </c>
      <c r="E993" t="str">
        <f t="shared" si="151"/>
        <v/>
      </c>
      <c r="F993" t="str">
        <f t="shared" si="152"/>
        <v/>
      </c>
      <c r="G993" t="str">
        <f t="shared" si="153"/>
        <v/>
      </c>
      <c r="H993" t="str">
        <f t="shared" si="154"/>
        <v/>
      </c>
      <c r="I993" t="str">
        <f t="shared" si="155"/>
        <v/>
      </c>
      <c r="J993" t="str">
        <f t="shared" si="156"/>
        <v/>
      </c>
      <c r="K993" t="str">
        <f t="shared" si="157"/>
        <v/>
      </c>
      <c r="L993" t="str">
        <f t="shared" si="158"/>
        <v/>
      </c>
      <c r="M993" t="str">
        <f t="shared" si="159"/>
        <v/>
      </c>
    </row>
    <row r="994" spans="1:13">
      <c r="A994" t="s">
        <v>1253</v>
      </c>
      <c r="B994">
        <v>13.55</v>
      </c>
      <c r="C994" s="44">
        <v>41548</v>
      </c>
      <c r="D994" t="str">
        <f t="shared" si="150"/>
        <v/>
      </c>
      <c r="E994" t="str">
        <f t="shared" si="151"/>
        <v/>
      </c>
      <c r="F994" t="str">
        <f t="shared" si="152"/>
        <v/>
      </c>
      <c r="G994" t="str">
        <f t="shared" si="153"/>
        <v/>
      </c>
      <c r="H994" t="str">
        <f t="shared" si="154"/>
        <v/>
      </c>
      <c r="I994" t="str">
        <f t="shared" si="155"/>
        <v/>
      </c>
      <c r="J994" t="str">
        <f t="shared" si="156"/>
        <v/>
      </c>
      <c r="K994" t="str">
        <f t="shared" si="157"/>
        <v/>
      </c>
      <c r="L994" t="str">
        <f t="shared" si="158"/>
        <v/>
      </c>
      <c r="M994" t="str">
        <f t="shared" si="159"/>
        <v/>
      </c>
    </row>
    <row r="995" spans="1:13">
      <c r="A995" t="s">
        <v>1254</v>
      </c>
      <c r="B995">
        <v>10.252000000000001</v>
      </c>
      <c r="C995" s="44">
        <v>41548</v>
      </c>
      <c r="D995" t="str">
        <f t="shared" si="150"/>
        <v/>
      </c>
      <c r="E995" t="str">
        <f t="shared" si="151"/>
        <v/>
      </c>
      <c r="F995" t="str">
        <f t="shared" si="152"/>
        <v/>
      </c>
      <c r="G995" t="str">
        <f t="shared" si="153"/>
        <v/>
      </c>
      <c r="H995" t="str">
        <f t="shared" si="154"/>
        <v/>
      </c>
      <c r="I995" t="str">
        <f t="shared" si="155"/>
        <v/>
      </c>
      <c r="J995" t="str">
        <f t="shared" si="156"/>
        <v/>
      </c>
      <c r="K995" t="str">
        <f t="shared" si="157"/>
        <v/>
      </c>
      <c r="L995" t="str">
        <f t="shared" si="158"/>
        <v/>
      </c>
      <c r="M995" t="str">
        <f t="shared" si="159"/>
        <v/>
      </c>
    </row>
    <row r="996" spans="1:13">
      <c r="A996" t="s">
        <v>1255</v>
      </c>
      <c r="B996">
        <v>10.252000000000001</v>
      </c>
      <c r="C996" s="44">
        <v>41548</v>
      </c>
      <c r="D996" t="str">
        <f t="shared" si="150"/>
        <v/>
      </c>
      <c r="E996" t="str">
        <f t="shared" si="151"/>
        <v/>
      </c>
      <c r="F996" t="str">
        <f t="shared" si="152"/>
        <v/>
      </c>
      <c r="G996" t="str">
        <f t="shared" si="153"/>
        <v/>
      </c>
      <c r="H996" t="str">
        <f t="shared" si="154"/>
        <v/>
      </c>
      <c r="I996" t="str">
        <f t="shared" si="155"/>
        <v/>
      </c>
      <c r="J996" t="str">
        <f t="shared" si="156"/>
        <v/>
      </c>
      <c r="K996" t="str">
        <f t="shared" si="157"/>
        <v/>
      </c>
      <c r="L996" t="str">
        <f t="shared" si="158"/>
        <v/>
      </c>
      <c r="M996" t="str">
        <f t="shared" si="159"/>
        <v/>
      </c>
    </row>
    <row r="997" spans="1:13">
      <c r="A997" t="s">
        <v>1256</v>
      </c>
      <c r="B997">
        <v>10.062200000000001</v>
      </c>
      <c r="C997" s="44">
        <v>41548</v>
      </c>
      <c r="D997" t="str">
        <f t="shared" si="150"/>
        <v/>
      </c>
      <c r="E997" t="str">
        <f t="shared" si="151"/>
        <v/>
      </c>
      <c r="F997" t="str">
        <f t="shared" si="152"/>
        <v/>
      </c>
      <c r="G997" t="str">
        <f t="shared" si="153"/>
        <v/>
      </c>
      <c r="H997" t="str">
        <f t="shared" si="154"/>
        <v/>
      </c>
      <c r="I997" t="str">
        <f t="shared" si="155"/>
        <v/>
      </c>
      <c r="J997" t="str">
        <f t="shared" si="156"/>
        <v/>
      </c>
      <c r="K997" t="str">
        <f t="shared" si="157"/>
        <v/>
      </c>
      <c r="L997" t="str">
        <f t="shared" si="158"/>
        <v/>
      </c>
      <c r="M997" t="str">
        <f t="shared" si="159"/>
        <v/>
      </c>
    </row>
    <row r="998" spans="1:13">
      <c r="A998" t="s">
        <v>5805</v>
      </c>
      <c r="B998">
        <v>10.0036</v>
      </c>
      <c r="C998" s="44">
        <v>41548</v>
      </c>
      <c r="D998" t="str">
        <f t="shared" si="150"/>
        <v/>
      </c>
      <c r="E998" t="str">
        <f t="shared" si="151"/>
        <v/>
      </c>
      <c r="F998" t="str">
        <f t="shared" si="152"/>
        <v/>
      </c>
      <c r="G998" t="str">
        <f t="shared" si="153"/>
        <v/>
      </c>
      <c r="H998" t="str">
        <f t="shared" si="154"/>
        <v/>
      </c>
      <c r="I998" t="str">
        <f t="shared" si="155"/>
        <v/>
      </c>
      <c r="J998" t="str">
        <f t="shared" si="156"/>
        <v/>
      </c>
      <c r="K998" t="str">
        <f t="shared" si="157"/>
        <v/>
      </c>
      <c r="L998" t="str">
        <f t="shared" si="158"/>
        <v/>
      </c>
      <c r="M998" t="str">
        <f t="shared" si="159"/>
        <v/>
      </c>
    </row>
    <row r="999" spans="1:13">
      <c r="A999" t="s">
        <v>1257</v>
      </c>
      <c r="B999">
        <v>10.036300000000001</v>
      </c>
      <c r="C999" s="44">
        <v>41367</v>
      </c>
      <c r="D999" t="str">
        <f t="shared" si="150"/>
        <v/>
      </c>
      <c r="E999" t="str">
        <f t="shared" si="151"/>
        <v/>
      </c>
      <c r="F999" t="str">
        <f t="shared" si="152"/>
        <v/>
      </c>
      <c r="G999" t="str">
        <f t="shared" si="153"/>
        <v/>
      </c>
      <c r="H999" t="str">
        <f t="shared" si="154"/>
        <v/>
      </c>
      <c r="I999" t="str">
        <f t="shared" si="155"/>
        <v/>
      </c>
      <c r="J999" t="str">
        <f t="shared" si="156"/>
        <v/>
      </c>
      <c r="K999" t="str">
        <f t="shared" si="157"/>
        <v/>
      </c>
      <c r="L999" t="str">
        <f t="shared" si="158"/>
        <v/>
      </c>
      <c r="M999" t="str">
        <f t="shared" si="159"/>
        <v/>
      </c>
    </row>
    <row r="1000" spans="1:13">
      <c r="A1000" t="s">
        <v>4551</v>
      </c>
      <c r="B1000">
        <v>10.3538</v>
      </c>
      <c r="C1000" s="44">
        <v>41548</v>
      </c>
      <c r="D1000" t="str">
        <f t="shared" si="150"/>
        <v/>
      </c>
      <c r="E1000" t="str">
        <f t="shared" si="151"/>
        <v/>
      </c>
      <c r="F1000" t="str">
        <f t="shared" si="152"/>
        <v/>
      </c>
      <c r="G1000" t="str">
        <f t="shared" si="153"/>
        <v/>
      </c>
      <c r="H1000" t="str">
        <f t="shared" si="154"/>
        <v/>
      </c>
      <c r="I1000" t="str">
        <f t="shared" si="155"/>
        <v/>
      </c>
      <c r="J1000" t="str">
        <f t="shared" si="156"/>
        <v/>
      </c>
      <c r="K1000" t="str">
        <f t="shared" si="157"/>
        <v/>
      </c>
      <c r="L1000" t="str">
        <f t="shared" si="158"/>
        <v/>
      </c>
      <c r="M1000" t="str">
        <f t="shared" si="159"/>
        <v/>
      </c>
    </row>
    <row r="1001" spans="1:13">
      <c r="A1001" t="s">
        <v>1258</v>
      </c>
      <c r="B1001">
        <v>10.0609</v>
      </c>
      <c r="C1001" s="44">
        <v>41548</v>
      </c>
      <c r="D1001" t="str">
        <f t="shared" si="150"/>
        <v/>
      </c>
      <c r="E1001" t="str">
        <f t="shared" si="151"/>
        <v/>
      </c>
      <c r="F1001" t="str">
        <f t="shared" si="152"/>
        <v/>
      </c>
      <c r="G1001" t="str">
        <f t="shared" si="153"/>
        <v/>
      </c>
      <c r="H1001" t="str">
        <f t="shared" si="154"/>
        <v/>
      </c>
      <c r="I1001" t="str">
        <f t="shared" si="155"/>
        <v/>
      </c>
      <c r="J1001" t="str">
        <f t="shared" si="156"/>
        <v/>
      </c>
      <c r="K1001" t="str">
        <f t="shared" si="157"/>
        <v/>
      </c>
      <c r="L1001" t="str">
        <f t="shared" si="158"/>
        <v/>
      </c>
      <c r="M1001" t="str">
        <f t="shared" si="159"/>
        <v/>
      </c>
    </row>
    <row r="1002" spans="1:13">
      <c r="A1002" t="s">
        <v>1259</v>
      </c>
      <c r="B1002">
        <v>10.225300000000001</v>
      </c>
      <c r="C1002" s="44">
        <v>41548</v>
      </c>
      <c r="D1002" t="str">
        <f t="shared" si="150"/>
        <v/>
      </c>
      <c r="E1002" t="str">
        <f t="shared" si="151"/>
        <v/>
      </c>
      <c r="F1002" t="str">
        <f t="shared" si="152"/>
        <v/>
      </c>
      <c r="G1002" t="str">
        <f t="shared" si="153"/>
        <v/>
      </c>
      <c r="H1002" t="str">
        <f t="shared" si="154"/>
        <v/>
      </c>
      <c r="I1002" t="str">
        <f t="shared" si="155"/>
        <v/>
      </c>
      <c r="J1002" t="str">
        <f t="shared" si="156"/>
        <v/>
      </c>
      <c r="K1002" t="str">
        <f t="shared" si="157"/>
        <v/>
      </c>
      <c r="L1002" t="str">
        <f t="shared" si="158"/>
        <v/>
      </c>
      <c r="M1002" t="str">
        <f t="shared" si="159"/>
        <v/>
      </c>
    </row>
    <row r="1003" spans="1:13">
      <c r="A1003" t="s">
        <v>1260</v>
      </c>
      <c r="B1003">
        <v>10.2254</v>
      </c>
      <c r="C1003" s="44">
        <v>41548</v>
      </c>
      <c r="D1003" t="str">
        <f t="shared" si="150"/>
        <v/>
      </c>
      <c r="E1003" t="str">
        <f t="shared" si="151"/>
        <v/>
      </c>
      <c r="F1003" t="str">
        <f t="shared" si="152"/>
        <v/>
      </c>
      <c r="G1003" t="str">
        <f t="shared" si="153"/>
        <v/>
      </c>
      <c r="H1003" t="str">
        <f t="shared" si="154"/>
        <v/>
      </c>
      <c r="I1003" t="str">
        <f t="shared" si="155"/>
        <v/>
      </c>
      <c r="J1003" t="str">
        <f t="shared" si="156"/>
        <v/>
      </c>
      <c r="K1003" t="str">
        <f t="shared" si="157"/>
        <v/>
      </c>
      <c r="L1003" t="str">
        <f t="shared" si="158"/>
        <v/>
      </c>
      <c r="M1003" t="str">
        <f t="shared" si="159"/>
        <v/>
      </c>
    </row>
    <row r="1004" spans="1:13">
      <c r="A1004" t="s">
        <v>1261</v>
      </c>
      <c r="B1004">
        <v>10.264099999999999</v>
      </c>
      <c r="C1004" s="44">
        <v>41548</v>
      </c>
      <c r="D1004" t="str">
        <f t="shared" si="150"/>
        <v/>
      </c>
      <c r="E1004" t="str">
        <f t="shared" si="151"/>
        <v/>
      </c>
      <c r="F1004" t="str">
        <f t="shared" si="152"/>
        <v/>
      </c>
      <c r="G1004" t="str">
        <f t="shared" si="153"/>
        <v/>
      </c>
      <c r="H1004" t="str">
        <f t="shared" si="154"/>
        <v/>
      </c>
      <c r="I1004" t="str">
        <f t="shared" si="155"/>
        <v/>
      </c>
      <c r="J1004" t="str">
        <f t="shared" si="156"/>
        <v/>
      </c>
      <c r="K1004" t="str">
        <f t="shared" si="157"/>
        <v/>
      </c>
      <c r="L1004" t="str">
        <f t="shared" si="158"/>
        <v/>
      </c>
      <c r="M1004" t="str">
        <f t="shared" si="159"/>
        <v/>
      </c>
    </row>
    <row r="1005" spans="1:13">
      <c r="A1005" t="s">
        <v>4552</v>
      </c>
      <c r="B1005">
        <v>10.3271</v>
      </c>
      <c r="C1005" s="44">
        <v>41548</v>
      </c>
      <c r="D1005" t="str">
        <f t="shared" si="150"/>
        <v/>
      </c>
      <c r="E1005" t="str">
        <f t="shared" si="151"/>
        <v/>
      </c>
      <c r="F1005" t="str">
        <f t="shared" si="152"/>
        <v/>
      </c>
      <c r="G1005" t="str">
        <f t="shared" si="153"/>
        <v/>
      </c>
      <c r="H1005" t="str">
        <f t="shared" si="154"/>
        <v/>
      </c>
      <c r="I1005" t="str">
        <f t="shared" si="155"/>
        <v/>
      </c>
      <c r="J1005" t="str">
        <f t="shared" si="156"/>
        <v/>
      </c>
      <c r="K1005" t="str">
        <f t="shared" si="157"/>
        <v/>
      </c>
      <c r="L1005" t="str">
        <f t="shared" si="158"/>
        <v/>
      </c>
      <c r="M1005" t="str">
        <f t="shared" si="159"/>
        <v/>
      </c>
    </row>
    <row r="1006" spans="1:13">
      <c r="A1006" t="s">
        <v>1262</v>
      </c>
      <c r="B1006">
        <v>10.027100000000001</v>
      </c>
      <c r="C1006" s="44">
        <v>41548</v>
      </c>
      <c r="D1006" t="str">
        <f t="shared" si="150"/>
        <v/>
      </c>
      <c r="E1006" t="str">
        <f t="shared" si="151"/>
        <v/>
      </c>
      <c r="F1006" t="str">
        <f t="shared" si="152"/>
        <v/>
      </c>
      <c r="G1006" t="str">
        <f t="shared" si="153"/>
        <v/>
      </c>
      <c r="H1006" t="str">
        <f t="shared" si="154"/>
        <v/>
      </c>
      <c r="I1006" t="str">
        <f t="shared" si="155"/>
        <v/>
      </c>
      <c r="J1006" t="str">
        <f t="shared" si="156"/>
        <v/>
      </c>
      <c r="K1006" t="str">
        <f t="shared" si="157"/>
        <v/>
      </c>
      <c r="L1006" t="str">
        <f t="shared" si="158"/>
        <v/>
      </c>
      <c r="M1006" t="str">
        <f t="shared" si="159"/>
        <v/>
      </c>
    </row>
    <row r="1007" spans="1:13">
      <c r="A1007" t="s">
        <v>1263</v>
      </c>
      <c r="B1007">
        <v>10.1523</v>
      </c>
      <c r="C1007" s="44">
        <v>41548</v>
      </c>
      <c r="D1007" t="str">
        <f t="shared" si="150"/>
        <v/>
      </c>
      <c r="E1007" t="str">
        <f t="shared" si="151"/>
        <v/>
      </c>
      <c r="F1007" t="str">
        <f t="shared" si="152"/>
        <v/>
      </c>
      <c r="G1007" t="str">
        <f t="shared" si="153"/>
        <v/>
      </c>
      <c r="H1007" t="str">
        <f t="shared" si="154"/>
        <v/>
      </c>
      <c r="I1007" t="str">
        <f t="shared" si="155"/>
        <v/>
      </c>
      <c r="J1007" t="str">
        <f t="shared" si="156"/>
        <v/>
      </c>
      <c r="K1007" t="str">
        <f t="shared" si="157"/>
        <v/>
      </c>
      <c r="L1007" t="str">
        <f t="shared" si="158"/>
        <v/>
      </c>
      <c r="M1007" t="str">
        <f t="shared" si="159"/>
        <v/>
      </c>
    </row>
    <row r="1008" spans="1:13">
      <c r="A1008" t="s">
        <v>4553</v>
      </c>
      <c r="B1008">
        <v>16.369299999999999</v>
      </c>
      <c r="C1008" s="44">
        <v>41548</v>
      </c>
      <c r="D1008" t="str">
        <f t="shared" si="150"/>
        <v/>
      </c>
      <c r="E1008" t="str">
        <f t="shared" si="151"/>
        <v/>
      </c>
      <c r="F1008" t="str">
        <f t="shared" si="152"/>
        <v/>
      </c>
      <c r="G1008" t="str">
        <f t="shared" si="153"/>
        <v/>
      </c>
      <c r="H1008" t="str">
        <f t="shared" si="154"/>
        <v/>
      </c>
      <c r="I1008" t="str">
        <f t="shared" si="155"/>
        <v/>
      </c>
      <c r="J1008" t="str">
        <f t="shared" si="156"/>
        <v/>
      </c>
      <c r="K1008" t="str">
        <f t="shared" si="157"/>
        <v/>
      </c>
      <c r="L1008" t="str">
        <f t="shared" si="158"/>
        <v/>
      </c>
      <c r="M1008" t="str">
        <f t="shared" si="159"/>
        <v/>
      </c>
    </row>
    <row r="1009" spans="1:13">
      <c r="A1009" t="s">
        <v>1264</v>
      </c>
      <c r="B1009">
        <v>10.1205</v>
      </c>
      <c r="C1009" s="44">
        <v>41548</v>
      </c>
      <c r="D1009" t="str">
        <f t="shared" si="150"/>
        <v/>
      </c>
      <c r="E1009" t="str">
        <f t="shared" si="151"/>
        <v/>
      </c>
      <c r="F1009" t="str">
        <f t="shared" si="152"/>
        <v/>
      </c>
      <c r="G1009" t="str">
        <f t="shared" si="153"/>
        <v/>
      </c>
      <c r="H1009" t="str">
        <f t="shared" si="154"/>
        <v/>
      </c>
      <c r="I1009" t="str">
        <f t="shared" si="155"/>
        <v/>
      </c>
      <c r="J1009" t="str">
        <f t="shared" si="156"/>
        <v/>
      </c>
      <c r="K1009" t="str">
        <f t="shared" si="157"/>
        <v/>
      </c>
      <c r="L1009" t="str">
        <f t="shared" si="158"/>
        <v/>
      </c>
      <c r="M1009" t="str">
        <f t="shared" si="159"/>
        <v/>
      </c>
    </row>
    <row r="1010" spans="1:13">
      <c r="A1010" t="s">
        <v>1265</v>
      </c>
      <c r="B1010">
        <v>10.7623</v>
      </c>
      <c r="C1010" s="44">
        <v>41548</v>
      </c>
      <c r="D1010" t="str">
        <f t="shared" si="150"/>
        <v/>
      </c>
      <c r="E1010" t="str">
        <f t="shared" si="151"/>
        <v/>
      </c>
      <c r="F1010" t="str">
        <f t="shared" si="152"/>
        <v/>
      </c>
      <c r="G1010" t="str">
        <f t="shared" si="153"/>
        <v/>
      </c>
      <c r="H1010" t="str">
        <f t="shared" si="154"/>
        <v/>
      </c>
      <c r="I1010" t="str">
        <f t="shared" si="155"/>
        <v/>
      </c>
      <c r="J1010" t="str">
        <f t="shared" si="156"/>
        <v/>
      </c>
      <c r="K1010" t="str">
        <f t="shared" si="157"/>
        <v/>
      </c>
      <c r="L1010" t="str">
        <f t="shared" si="158"/>
        <v/>
      </c>
      <c r="M1010" t="str">
        <f t="shared" si="159"/>
        <v/>
      </c>
    </row>
    <row r="1011" spans="1:13">
      <c r="A1011" t="s">
        <v>1266</v>
      </c>
      <c r="B1011">
        <v>10.3985</v>
      </c>
      <c r="C1011" s="44">
        <v>41548</v>
      </c>
      <c r="D1011" t="str">
        <f t="shared" si="150"/>
        <v/>
      </c>
      <c r="E1011" t="str">
        <f t="shared" si="151"/>
        <v/>
      </c>
      <c r="F1011" t="str">
        <f t="shared" si="152"/>
        <v/>
      </c>
      <c r="G1011" t="str">
        <f t="shared" si="153"/>
        <v/>
      </c>
      <c r="H1011" t="str">
        <f t="shared" si="154"/>
        <v/>
      </c>
      <c r="I1011" t="str">
        <f t="shared" si="155"/>
        <v/>
      </c>
      <c r="J1011" t="str">
        <f t="shared" si="156"/>
        <v/>
      </c>
      <c r="K1011" t="str">
        <f t="shared" si="157"/>
        <v/>
      </c>
      <c r="L1011" t="str">
        <f t="shared" si="158"/>
        <v/>
      </c>
      <c r="M1011" t="str">
        <f t="shared" si="159"/>
        <v/>
      </c>
    </row>
    <row r="1012" spans="1:13">
      <c r="A1012" t="s">
        <v>1267</v>
      </c>
      <c r="B1012">
        <v>10.226699999999999</v>
      </c>
      <c r="C1012" s="44">
        <v>41548</v>
      </c>
      <c r="D1012" t="str">
        <f t="shared" si="150"/>
        <v/>
      </c>
      <c r="E1012" t="str">
        <f t="shared" si="151"/>
        <v/>
      </c>
      <c r="F1012" t="str">
        <f t="shared" si="152"/>
        <v/>
      </c>
      <c r="G1012" t="str">
        <f t="shared" si="153"/>
        <v/>
      </c>
      <c r="H1012" t="str">
        <f t="shared" si="154"/>
        <v/>
      </c>
      <c r="I1012" t="str">
        <f t="shared" si="155"/>
        <v/>
      </c>
      <c r="J1012" t="str">
        <f t="shared" si="156"/>
        <v/>
      </c>
      <c r="K1012" t="str">
        <f t="shared" si="157"/>
        <v/>
      </c>
      <c r="L1012" t="str">
        <f t="shared" si="158"/>
        <v/>
      </c>
      <c r="M1012" t="str">
        <f t="shared" si="159"/>
        <v/>
      </c>
    </row>
    <row r="1013" spans="1:13">
      <c r="A1013" t="s">
        <v>1268</v>
      </c>
      <c r="B1013">
        <v>10.7639</v>
      </c>
      <c r="C1013" s="44">
        <v>41548</v>
      </c>
      <c r="D1013" t="str">
        <f t="shared" si="150"/>
        <v/>
      </c>
      <c r="E1013" t="str">
        <f t="shared" si="151"/>
        <v/>
      </c>
      <c r="F1013" t="str">
        <f t="shared" si="152"/>
        <v/>
      </c>
      <c r="G1013" t="str">
        <f t="shared" si="153"/>
        <v/>
      </c>
      <c r="H1013" t="str">
        <f t="shared" si="154"/>
        <v/>
      </c>
      <c r="I1013" t="str">
        <f t="shared" si="155"/>
        <v/>
      </c>
      <c r="J1013" t="str">
        <f t="shared" si="156"/>
        <v/>
      </c>
      <c r="K1013" t="str">
        <f t="shared" si="157"/>
        <v/>
      </c>
      <c r="L1013" t="str">
        <f t="shared" si="158"/>
        <v/>
      </c>
      <c r="M1013" t="str">
        <f t="shared" si="159"/>
        <v/>
      </c>
    </row>
    <row r="1014" spans="1:13">
      <c r="A1014" t="s">
        <v>1269</v>
      </c>
      <c r="B1014">
        <v>10.1059</v>
      </c>
      <c r="C1014" s="44">
        <v>40630</v>
      </c>
      <c r="D1014" t="str">
        <f t="shared" si="150"/>
        <v/>
      </c>
      <c r="E1014" t="str">
        <f t="shared" si="151"/>
        <v/>
      </c>
      <c r="F1014" t="str">
        <f t="shared" si="152"/>
        <v/>
      </c>
      <c r="G1014" t="str">
        <f t="shared" si="153"/>
        <v/>
      </c>
      <c r="H1014" t="str">
        <f t="shared" si="154"/>
        <v/>
      </c>
      <c r="I1014" t="str">
        <f t="shared" si="155"/>
        <v/>
      </c>
      <c r="J1014" t="str">
        <f t="shared" si="156"/>
        <v/>
      </c>
      <c r="K1014" t="str">
        <f t="shared" si="157"/>
        <v/>
      </c>
      <c r="L1014" t="str">
        <f t="shared" si="158"/>
        <v/>
      </c>
      <c r="M1014" t="str">
        <f t="shared" si="159"/>
        <v/>
      </c>
    </row>
    <row r="1015" spans="1:13">
      <c r="A1015" t="s">
        <v>1270</v>
      </c>
      <c r="B1015">
        <v>15.781499999999999</v>
      </c>
      <c r="C1015" s="44">
        <v>41548</v>
      </c>
      <c r="D1015" t="str">
        <f t="shared" si="150"/>
        <v/>
      </c>
      <c r="E1015" t="str">
        <f t="shared" si="151"/>
        <v/>
      </c>
      <c r="F1015" t="str">
        <f t="shared" si="152"/>
        <v/>
      </c>
      <c r="G1015" t="str">
        <f t="shared" si="153"/>
        <v/>
      </c>
      <c r="H1015" t="str">
        <f t="shared" si="154"/>
        <v/>
      </c>
      <c r="I1015" t="str">
        <f t="shared" si="155"/>
        <v/>
      </c>
      <c r="J1015" t="str">
        <f t="shared" si="156"/>
        <v/>
      </c>
      <c r="K1015" t="str">
        <f t="shared" si="157"/>
        <v/>
      </c>
      <c r="L1015" t="str">
        <f t="shared" si="158"/>
        <v/>
      </c>
      <c r="M1015" t="str">
        <f t="shared" si="159"/>
        <v/>
      </c>
    </row>
    <row r="1016" spans="1:13">
      <c r="A1016" t="s">
        <v>1271</v>
      </c>
      <c r="B1016">
        <v>10.084899999999999</v>
      </c>
      <c r="C1016" s="44">
        <v>41548</v>
      </c>
      <c r="D1016" t="str">
        <f t="shared" si="150"/>
        <v/>
      </c>
      <c r="E1016" t="str">
        <f t="shared" si="151"/>
        <v/>
      </c>
      <c r="F1016" t="str">
        <f t="shared" si="152"/>
        <v/>
      </c>
      <c r="G1016" t="str">
        <f t="shared" si="153"/>
        <v/>
      </c>
      <c r="H1016" t="str">
        <f t="shared" si="154"/>
        <v/>
      </c>
      <c r="I1016" t="str">
        <f t="shared" si="155"/>
        <v/>
      </c>
      <c r="J1016" t="str">
        <f t="shared" si="156"/>
        <v/>
      </c>
      <c r="K1016" t="str">
        <f t="shared" si="157"/>
        <v/>
      </c>
      <c r="L1016" t="str">
        <f t="shared" si="158"/>
        <v/>
      </c>
      <c r="M1016" t="str">
        <f t="shared" si="159"/>
        <v/>
      </c>
    </row>
    <row r="1017" spans="1:13">
      <c r="A1017" t="s">
        <v>1272</v>
      </c>
      <c r="B1017">
        <v>10.0443</v>
      </c>
      <c r="C1017" s="44">
        <v>41548</v>
      </c>
      <c r="D1017" t="str">
        <f t="shared" si="150"/>
        <v/>
      </c>
      <c r="E1017" t="str">
        <f t="shared" si="151"/>
        <v/>
      </c>
      <c r="F1017" t="str">
        <f t="shared" si="152"/>
        <v/>
      </c>
      <c r="G1017" t="str">
        <f t="shared" si="153"/>
        <v/>
      </c>
      <c r="H1017" t="str">
        <f t="shared" si="154"/>
        <v/>
      </c>
      <c r="I1017" t="str">
        <f t="shared" si="155"/>
        <v/>
      </c>
      <c r="J1017" t="str">
        <f t="shared" si="156"/>
        <v/>
      </c>
      <c r="K1017" t="str">
        <f t="shared" si="157"/>
        <v/>
      </c>
      <c r="L1017" t="str">
        <f t="shared" si="158"/>
        <v/>
      </c>
      <c r="M1017" t="str">
        <f t="shared" si="159"/>
        <v/>
      </c>
    </row>
    <row r="1018" spans="1:13">
      <c r="A1018" t="s">
        <v>1273</v>
      </c>
      <c r="B1018">
        <v>11.5473</v>
      </c>
      <c r="C1018" s="44">
        <v>41548</v>
      </c>
      <c r="D1018" t="str">
        <f t="shared" si="150"/>
        <v/>
      </c>
      <c r="E1018" t="str">
        <f t="shared" si="151"/>
        <v/>
      </c>
      <c r="F1018" t="str">
        <f t="shared" si="152"/>
        <v/>
      </c>
      <c r="G1018" t="str">
        <f t="shared" si="153"/>
        <v/>
      </c>
      <c r="H1018" t="str">
        <f t="shared" si="154"/>
        <v/>
      </c>
      <c r="I1018" t="str">
        <f t="shared" si="155"/>
        <v/>
      </c>
      <c r="J1018" t="str">
        <f t="shared" si="156"/>
        <v/>
      </c>
      <c r="K1018" t="str">
        <f t="shared" si="157"/>
        <v/>
      </c>
      <c r="L1018" t="str">
        <f t="shared" si="158"/>
        <v/>
      </c>
      <c r="M1018" t="str">
        <f t="shared" si="159"/>
        <v/>
      </c>
    </row>
    <row r="1019" spans="1:13">
      <c r="A1019" t="s">
        <v>2296</v>
      </c>
      <c r="B1019">
        <v>10.157299999999999</v>
      </c>
      <c r="C1019" s="44">
        <v>41548</v>
      </c>
      <c r="D1019" t="str">
        <f t="shared" si="150"/>
        <v/>
      </c>
      <c r="E1019" t="str">
        <f t="shared" si="151"/>
        <v/>
      </c>
      <c r="F1019" t="str">
        <f t="shared" si="152"/>
        <v/>
      </c>
      <c r="G1019" t="str">
        <f t="shared" si="153"/>
        <v/>
      </c>
      <c r="H1019" t="str">
        <f t="shared" si="154"/>
        <v/>
      </c>
      <c r="I1019" t="str">
        <f t="shared" si="155"/>
        <v/>
      </c>
      <c r="J1019" t="str">
        <f t="shared" si="156"/>
        <v/>
      </c>
      <c r="K1019" t="str">
        <f t="shared" si="157"/>
        <v/>
      </c>
      <c r="L1019" t="str">
        <f t="shared" si="158"/>
        <v/>
      </c>
      <c r="M1019" t="str">
        <f t="shared" si="159"/>
        <v/>
      </c>
    </row>
    <row r="1020" spans="1:13">
      <c r="A1020" t="s">
        <v>2297</v>
      </c>
      <c r="B1020">
        <v>10.027100000000001</v>
      </c>
      <c r="C1020" s="44">
        <v>41548</v>
      </c>
      <c r="D1020" t="str">
        <f t="shared" si="150"/>
        <v/>
      </c>
      <c r="E1020" t="str">
        <f t="shared" si="151"/>
        <v/>
      </c>
      <c r="F1020" t="str">
        <f t="shared" si="152"/>
        <v/>
      </c>
      <c r="G1020" t="str">
        <f t="shared" si="153"/>
        <v/>
      </c>
      <c r="H1020" t="str">
        <f t="shared" si="154"/>
        <v/>
      </c>
      <c r="I1020" t="str">
        <f t="shared" si="155"/>
        <v/>
      </c>
      <c r="J1020" t="str">
        <f t="shared" si="156"/>
        <v/>
      </c>
      <c r="K1020" t="str">
        <f t="shared" si="157"/>
        <v/>
      </c>
      <c r="L1020" t="str">
        <f t="shared" si="158"/>
        <v/>
      </c>
      <c r="M1020" t="str">
        <f t="shared" si="159"/>
        <v/>
      </c>
    </row>
    <row r="1021" spans="1:13">
      <c r="A1021" t="s">
        <v>2298</v>
      </c>
      <c r="B1021">
        <v>10.1127</v>
      </c>
      <c r="C1021" s="44">
        <v>41548</v>
      </c>
      <c r="D1021" t="str">
        <f t="shared" si="150"/>
        <v/>
      </c>
      <c r="E1021" t="str">
        <f t="shared" si="151"/>
        <v/>
      </c>
      <c r="F1021" t="str">
        <f t="shared" si="152"/>
        <v/>
      </c>
      <c r="G1021" t="str">
        <f t="shared" si="153"/>
        <v/>
      </c>
      <c r="H1021" t="str">
        <f t="shared" si="154"/>
        <v/>
      </c>
      <c r="I1021" t="str">
        <f t="shared" si="155"/>
        <v/>
      </c>
      <c r="J1021" t="str">
        <f t="shared" si="156"/>
        <v/>
      </c>
      <c r="K1021" t="str">
        <f t="shared" si="157"/>
        <v/>
      </c>
      <c r="L1021" t="str">
        <f t="shared" si="158"/>
        <v/>
      </c>
      <c r="M1021" t="str">
        <f t="shared" si="159"/>
        <v/>
      </c>
    </row>
    <row r="1022" spans="1:13">
      <c r="A1022" t="s">
        <v>2299</v>
      </c>
      <c r="B1022">
        <v>10.151899999999999</v>
      </c>
      <c r="C1022" s="44">
        <v>41548</v>
      </c>
      <c r="D1022" t="str">
        <f t="shared" si="150"/>
        <v/>
      </c>
      <c r="E1022" t="str">
        <f t="shared" si="151"/>
        <v/>
      </c>
      <c r="F1022" t="str">
        <f t="shared" si="152"/>
        <v/>
      </c>
      <c r="G1022" t="str">
        <f t="shared" si="153"/>
        <v/>
      </c>
      <c r="H1022" t="str">
        <f t="shared" si="154"/>
        <v/>
      </c>
      <c r="I1022" t="str">
        <f t="shared" si="155"/>
        <v/>
      </c>
      <c r="J1022" t="str">
        <f t="shared" si="156"/>
        <v/>
      </c>
      <c r="K1022" t="str">
        <f t="shared" si="157"/>
        <v/>
      </c>
      <c r="L1022" t="str">
        <f t="shared" si="158"/>
        <v/>
      </c>
      <c r="M1022" t="str">
        <f t="shared" si="159"/>
        <v/>
      </c>
    </row>
    <row r="1023" spans="1:13">
      <c r="A1023" t="s">
        <v>2300</v>
      </c>
      <c r="B1023">
        <v>16.316600000000001</v>
      </c>
      <c r="C1023" s="44">
        <v>41548</v>
      </c>
      <c r="D1023" t="str">
        <f t="shared" si="150"/>
        <v/>
      </c>
      <c r="E1023" t="str">
        <f t="shared" si="151"/>
        <v/>
      </c>
      <c r="F1023" t="str">
        <f t="shared" si="152"/>
        <v/>
      </c>
      <c r="G1023" t="str">
        <f t="shared" si="153"/>
        <v/>
      </c>
      <c r="H1023" t="str">
        <f t="shared" si="154"/>
        <v/>
      </c>
      <c r="I1023" t="str">
        <f t="shared" si="155"/>
        <v/>
      </c>
      <c r="J1023" t="str">
        <f t="shared" si="156"/>
        <v/>
      </c>
      <c r="K1023" t="str">
        <f t="shared" si="157"/>
        <v/>
      </c>
      <c r="L1023" t="str">
        <f t="shared" si="158"/>
        <v/>
      </c>
      <c r="M1023" t="str">
        <f t="shared" si="159"/>
        <v/>
      </c>
    </row>
    <row r="1024" spans="1:13">
      <c r="A1024" t="s">
        <v>2301</v>
      </c>
      <c r="B1024">
        <v>10.667899999999999</v>
      </c>
      <c r="C1024" s="44">
        <v>41548</v>
      </c>
      <c r="D1024" t="str">
        <f t="shared" si="150"/>
        <v/>
      </c>
      <c r="E1024" t="str">
        <f t="shared" si="151"/>
        <v/>
      </c>
      <c r="F1024" t="str">
        <f t="shared" si="152"/>
        <v/>
      </c>
      <c r="G1024" t="str">
        <f t="shared" si="153"/>
        <v/>
      </c>
      <c r="H1024" t="str">
        <f t="shared" si="154"/>
        <v/>
      </c>
      <c r="I1024" t="str">
        <f t="shared" si="155"/>
        <v/>
      </c>
      <c r="J1024" t="str">
        <f t="shared" si="156"/>
        <v/>
      </c>
      <c r="K1024" t="str">
        <f t="shared" si="157"/>
        <v/>
      </c>
      <c r="L1024" t="str">
        <f t="shared" si="158"/>
        <v/>
      </c>
      <c r="M1024" t="str">
        <f t="shared" si="159"/>
        <v/>
      </c>
    </row>
    <row r="1025" spans="1:13">
      <c r="A1025" t="s">
        <v>2302</v>
      </c>
      <c r="B1025">
        <v>10.161799999999999</v>
      </c>
      <c r="C1025" s="44">
        <v>41548</v>
      </c>
      <c r="D1025" t="str">
        <f t="shared" si="150"/>
        <v/>
      </c>
      <c r="E1025" t="str">
        <f t="shared" si="151"/>
        <v/>
      </c>
      <c r="F1025" t="str">
        <f t="shared" si="152"/>
        <v/>
      </c>
      <c r="G1025" t="str">
        <f t="shared" si="153"/>
        <v/>
      </c>
      <c r="H1025" t="str">
        <f t="shared" si="154"/>
        <v/>
      </c>
      <c r="I1025" t="str">
        <f t="shared" si="155"/>
        <v/>
      </c>
      <c r="J1025" t="str">
        <f t="shared" si="156"/>
        <v/>
      </c>
      <c r="K1025" t="str">
        <f t="shared" si="157"/>
        <v/>
      </c>
      <c r="L1025" t="str">
        <f t="shared" si="158"/>
        <v/>
      </c>
      <c r="M1025" t="str">
        <f t="shared" si="159"/>
        <v/>
      </c>
    </row>
    <row r="1026" spans="1:13">
      <c r="A1026" t="s">
        <v>2303</v>
      </c>
      <c r="B1026">
        <v>12.617000000000001</v>
      </c>
      <c r="C1026" s="44">
        <v>41548</v>
      </c>
      <c r="D1026" t="str">
        <f t="shared" si="150"/>
        <v/>
      </c>
      <c r="E1026" t="str">
        <f t="shared" si="151"/>
        <v/>
      </c>
      <c r="F1026" t="str">
        <f t="shared" si="152"/>
        <v/>
      </c>
      <c r="G1026" t="str">
        <f t="shared" si="153"/>
        <v/>
      </c>
      <c r="H1026" t="str">
        <f t="shared" si="154"/>
        <v/>
      </c>
      <c r="I1026" t="str">
        <f t="shared" si="155"/>
        <v/>
      </c>
      <c r="J1026" t="str">
        <f t="shared" si="156"/>
        <v/>
      </c>
      <c r="K1026" t="str">
        <f t="shared" si="157"/>
        <v/>
      </c>
      <c r="L1026" t="str">
        <f t="shared" si="158"/>
        <v/>
      </c>
      <c r="M1026" t="str">
        <f t="shared" si="159"/>
        <v/>
      </c>
    </row>
    <row r="1027" spans="1:13">
      <c r="A1027" t="s">
        <v>5806</v>
      </c>
      <c r="B1027">
        <v>10.2524</v>
      </c>
      <c r="C1027" s="44">
        <v>41537</v>
      </c>
      <c r="D1027" t="str">
        <f t="shared" ref="D1027:D1090" si="160">IF(A1027=mfund1,B1027,"")</f>
        <v/>
      </c>
      <c r="E1027" t="str">
        <f t="shared" ref="E1027:E1090" si="161">IF(A1027=mfund2,B1027,"")</f>
        <v/>
      </c>
      <c r="F1027" t="str">
        <f t="shared" ref="F1027:F1090" si="162">IF(A1027=mfund3,B1027,"")</f>
        <v/>
      </c>
      <c r="G1027" t="str">
        <f t="shared" ref="G1027:G1090" si="163">IF(A1027=mfund4,B1027,"")</f>
        <v/>
      </c>
      <c r="H1027" t="str">
        <f t="shared" ref="H1027:H1090" si="164">IF(A1027=mfudn5,B1027,"")</f>
        <v/>
      </c>
      <c r="I1027" t="str">
        <f t="shared" ref="I1027:I1090" si="165">IF(A1027=mfund6,B1027,"")</f>
        <v/>
      </c>
      <c r="J1027" t="str">
        <f t="shared" ref="J1027:J1090" si="166">IF(A1027=mfund7,B1027,"")</f>
        <v/>
      </c>
      <c r="K1027" t="str">
        <f t="shared" ref="K1027:K1090" si="167">IF(A1027=mfund8,B1027,"")</f>
        <v/>
      </c>
      <c r="L1027" t="str">
        <f t="shared" ref="L1027:L1090" si="168">IF(A1027=mfund9,B1027,"")</f>
        <v/>
      </c>
      <c r="M1027" t="str">
        <f t="shared" ref="M1027:M1090" si="169">IF(A1027=mfund10,B1027,"")</f>
        <v/>
      </c>
    </row>
    <row r="1028" spans="1:13">
      <c r="A1028" t="s">
        <v>2304</v>
      </c>
      <c r="B1028">
        <v>11.846500000000001</v>
      </c>
      <c r="C1028" s="44">
        <v>41548</v>
      </c>
      <c r="D1028" t="str">
        <f t="shared" si="160"/>
        <v/>
      </c>
      <c r="E1028" t="str">
        <f t="shared" si="161"/>
        <v/>
      </c>
      <c r="F1028" t="str">
        <f t="shared" si="162"/>
        <v/>
      </c>
      <c r="G1028" t="str">
        <f t="shared" si="163"/>
        <v/>
      </c>
      <c r="H1028" t="str">
        <f t="shared" si="164"/>
        <v/>
      </c>
      <c r="I1028" t="str">
        <f t="shared" si="165"/>
        <v/>
      </c>
      <c r="J1028" t="str">
        <f t="shared" si="166"/>
        <v/>
      </c>
      <c r="K1028" t="str">
        <f t="shared" si="167"/>
        <v/>
      </c>
      <c r="L1028" t="str">
        <f t="shared" si="168"/>
        <v/>
      </c>
      <c r="M1028" t="str">
        <f t="shared" si="169"/>
        <v/>
      </c>
    </row>
    <row r="1029" spans="1:13">
      <c r="A1029" t="s">
        <v>4554</v>
      </c>
      <c r="B1029">
        <v>12.791600000000001</v>
      </c>
      <c r="C1029" s="44">
        <v>41548</v>
      </c>
      <c r="D1029" t="str">
        <f t="shared" si="160"/>
        <v/>
      </c>
      <c r="E1029" t="str">
        <f t="shared" si="161"/>
        <v/>
      </c>
      <c r="F1029" t="str">
        <f t="shared" si="162"/>
        <v/>
      </c>
      <c r="G1029" t="str">
        <f t="shared" si="163"/>
        <v/>
      </c>
      <c r="H1029" t="str">
        <f t="shared" si="164"/>
        <v/>
      </c>
      <c r="I1029" t="str">
        <f t="shared" si="165"/>
        <v/>
      </c>
      <c r="J1029" t="str">
        <f t="shared" si="166"/>
        <v/>
      </c>
      <c r="K1029" t="str">
        <f t="shared" si="167"/>
        <v/>
      </c>
      <c r="L1029" t="str">
        <f t="shared" si="168"/>
        <v/>
      </c>
      <c r="M1029" t="str">
        <f t="shared" si="169"/>
        <v/>
      </c>
    </row>
    <row r="1030" spans="1:13">
      <c r="A1030" t="s">
        <v>2305</v>
      </c>
      <c r="B1030">
        <v>9.8347999999999995</v>
      </c>
      <c r="C1030" s="44">
        <v>41548</v>
      </c>
      <c r="D1030" t="str">
        <f t="shared" si="160"/>
        <v/>
      </c>
      <c r="E1030" t="str">
        <f t="shared" si="161"/>
        <v/>
      </c>
      <c r="F1030" t="str">
        <f t="shared" si="162"/>
        <v/>
      </c>
      <c r="G1030" t="str">
        <f t="shared" si="163"/>
        <v/>
      </c>
      <c r="H1030" t="str">
        <f t="shared" si="164"/>
        <v/>
      </c>
      <c r="I1030" t="str">
        <f t="shared" si="165"/>
        <v/>
      </c>
      <c r="J1030" t="str">
        <f t="shared" si="166"/>
        <v/>
      </c>
      <c r="K1030" t="str">
        <f t="shared" si="167"/>
        <v/>
      </c>
      <c r="L1030" t="str">
        <f t="shared" si="168"/>
        <v/>
      </c>
      <c r="M1030" t="str">
        <f t="shared" si="169"/>
        <v/>
      </c>
    </row>
    <row r="1031" spans="1:13">
      <c r="A1031" t="s">
        <v>2306</v>
      </c>
      <c r="B1031">
        <v>10</v>
      </c>
      <c r="C1031" s="44">
        <v>41235</v>
      </c>
      <c r="D1031" t="str">
        <f t="shared" si="160"/>
        <v/>
      </c>
      <c r="E1031" t="str">
        <f t="shared" si="161"/>
        <v/>
      </c>
      <c r="F1031" t="str">
        <f t="shared" si="162"/>
        <v/>
      </c>
      <c r="G1031" t="str">
        <f t="shared" si="163"/>
        <v/>
      </c>
      <c r="H1031" t="str">
        <f t="shared" si="164"/>
        <v/>
      </c>
      <c r="I1031" t="str">
        <f t="shared" si="165"/>
        <v/>
      </c>
      <c r="J1031" t="str">
        <f t="shared" si="166"/>
        <v/>
      </c>
      <c r="K1031" t="str">
        <f t="shared" si="167"/>
        <v/>
      </c>
      <c r="L1031" t="str">
        <f t="shared" si="168"/>
        <v/>
      </c>
      <c r="M1031" t="str">
        <f t="shared" si="169"/>
        <v/>
      </c>
    </row>
    <row r="1032" spans="1:13">
      <c r="A1032" t="s">
        <v>4555</v>
      </c>
      <c r="B1032">
        <v>10.283200000000001</v>
      </c>
      <c r="C1032" s="44">
        <v>40553</v>
      </c>
      <c r="D1032" t="str">
        <f t="shared" si="160"/>
        <v/>
      </c>
      <c r="E1032" t="str">
        <f t="shared" si="161"/>
        <v/>
      </c>
      <c r="F1032" t="str">
        <f t="shared" si="162"/>
        <v/>
      </c>
      <c r="G1032" t="str">
        <f t="shared" si="163"/>
        <v/>
      </c>
      <c r="H1032" t="str">
        <f t="shared" si="164"/>
        <v/>
      </c>
      <c r="I1032" t="str">
        <f t="shared" si="165"/>
        <v/>
      </c>
      <c r="J1032" t="str">
        <f t="shared" si="166"/>
        <v/>
      </c>
      <c r="K1032" t="str">
        <f t="shared" si="167"/>
        <v/>
      </c>
      <c r="L1032" t="str">
        <f t="shared" si="168"/>
        <v/>
      </c>
      <c r="M1032" t="str">
        <f t="shared" si="169"/>
        <v/>
      </c>
    </row>
    <row r="1033" spans="1:13">
      <c r="A1033" t="s">
        <v>2307</v>
      </c>
      <c r="B1033">
        <v>11.8293</v>
      </c>
      <c r="C1033" s="44">
        <v>41548</v>
      </c>
      <c r="D1033" t="str">
        <f t="shared" si="160"/>
        <v/>
      </c>
      <c r="E1033" t="str">
        <f t="shared" si="161"/>
        <v/>
      </c>
      <c r="F1033" t="str">
        <f t="shared" si="162"/>
        <v/>
      </c>
      <c r="G1033" t="str">
        <f t="shared" si="163"/>
        <v/>
      </c>
      <c r="H1033" t="str">
        <f t="shared" si="164"/>
        <v/>
      </c>
      <c r="I1033" t="str">
        <f t="shared" si="165"/>
        <v/>
      </c>
      <c r="J1033" t="str">
        <f t="shared" si="166"/>
        <v/>
      </c>
      <c r="K1033" t="str">
        <f t="shared" si="167"/>
        <v/>
      </c>
      <c r="L1033" t="str">
        <f t="shared" si="168"/>
        <v/>
      </c>
      <c r="M1033" t="str">
        <f t="shared" si="169"/>
        <v/>
      </c>
    </row>
    <row r="1034" spans="1:13">
      <c r="A1034" t="s">
        <v>4556</v>
      </c>
      <c r="B1034">
        <v>12.7689</v>
      </c>
      <c r="C1034" s="44">
        <v>41548</v>
      </c>
      <c r="D1034" t="str">
        <f t="shared" si="160"/>
        <v/>
      </c>
      <c r="E1034" t="str">
        <f t="shared" si="161"/>
        <v/>
      </c>
      <c r="F1034" t="str">
        <f t="shared" si="162"/>
        <v/>
      </c>
      <c r="G1034" t="str">
        <f t="shared" si="163"/>
        <v/>
      </c>
      <c r="H1034" t="str">
        <f t="shared" si="164"/>
        <v/>
      </c>
      <c r="I1034" t="str">
        <f t="shared" si="165"/>
        <v/>
      </c>
      <c r="J1034" t="str">
        <f t="shared" si="166"/>
        <v/>
      </c>
      <c r="K1034" t="str">
        <f t="shared" si="167"/>
        <v/>
      </c>
      <c r="L1034" t="str">
        <f t="shared" si="168"/>
        <v/>
      </c>
      <c r="M1034" t="str">
        <f t="shared" si="169"/>
        <v/>
      </c>
    </row>
    <row r="1035" spans="1:13">
      <c r="A1035" t="s">
        <v>2308</v>
      </c>
      <c r="B1035">
        <v>9.8084000000000007</v>
      </c>
      <c r="C1035" s="44">
        <v>41548</v>
      </c>
      <c r="D1035" t="str">
        <f t="shared" si="160"/>
        <v/>
      </c>
      <c r="E1035" t="str">
        <f t="shared" si="161"/>
        <v/>
      </c>
      <c r="F1035" t="str">
        <f t="shared" si="162"/>
        <v/>
      </c>
      <c r="G1035" t="str">
        <f t="shared" si="163"/>
        <v/>
      </c>
      <c r="H1035" t="str">
        <f t="shared" si="164"/>
        <v/>
      </c>
      <c r="I1035" t="str">
        <f t="shared" si="165"/>
        <v/>
      </c>
      <c r="J1035" t="str">
        <f t="shared" si="166"/>
        <v/>
      </c>
      <c r="K1035" t="str">
        <f t="shared" si="167"/>
        <v/>
      </c>
      <c r="L1035" t="str">
        <f t="shared" si="168"/>
        <v/>
      </c>
      <c r="M1035" t="str">
        <f t="shared" si="169"/>
        <v/>
      </c>
    </row>
    <row r="1036" spans="1:13">
      <c r="A1036" t="s">
        <v>2309</v>
      </c>
      <c r="B1036">
        <v>10.239800000000001</v>
      </c>
      <c r="C1036" s="44">
        <v>41548</v>
      </c>
      <c r="D1036" t="str">
        <f t="shared" si="160"/>
        <v/>
      </c>
      <c r="E1036" t="str">
        <f t="shared" si="161"/>
        <v/>
      </c>
      <c r="F1036" t="str">
        <f t="shared" si="162"/>
        <v/>
      </c>
      <c r="G1036" t="str">
        <f t="shared" si="163"/>
        <v/>
      </c>
      <c r="H1036" t="str">
        <f t="shared" si="164"/>
        <v/>
      </c>
      <c r="I1036" t="str">
        <f t="shared" si="165"/>
        <v/>
      </c>
      <c r="J1036" t="str">
        <f t="shared" si="166"/>
        <v/>
      </c>
      <c r="K1036" t="str">
        <f t="shared" si="167"/>
        <v/>
      </c>
      <c r="L1036" t="str">
        <f t="shared" si="168"/>
        <v/>
      </c>
      <c r="M1036" t="str">
        <f t="shared" si="169"/>
        <v/>
      </c>
    </row>
    <row r="1037" spans="1:13">
      <c r="A1037" t="s">
        <v>2310</v>
      </c>
      <c r="B1037">
        <v>15.69</v>
      </c>
      <c r="C1037" s="44">
        <v>41547</v>
      </c>
      <c r="D1037" t="str">
        <f t="shared" si="160"/>
        <v/>
      </c>
      <c r="E1037" t="str">
        <f t="shared" si="161"/>
        <v/>
      </c>
      <c r="F1037" t="str">
        <f t="shared" si="162"/>
        <v/>
      </c>
      <c r="G1037" t="str">
        <f t="shared" si="163"/>
        <v/>
      </c>
      <c r="H1037" t="str">
        <f t="shared" si="164"/>
        <v/>
      </c>
      <c r="I1037" t="str">
        <f t="shared" si="165"/>
        <v/>
      </c>
      <c r="J1037" t="str">
        <f t="shared" si="166"/>
        <v/>
      </c>
      <c r="K1037" t="str">
        <f t="shared" si="167"/>
        <v/>
      </c>
      <c r="L1037" t="str">
        <f t="shared" si="168"/>
        <v/>
      </c>
      <c r="M1037" t="str">
        <f t="shared" si="169"/>
        <v/>
      </c>
    </row>
    <row r="1038" spans="1:13">
      <c r="A1038" t="s">
        <v>4557</v>
      </c>
      <c r="B1038">
        <v>15.7</v>
      </c>
      <c r="C1038" s="44">
        <v>41547</v>
      </c>
      <c r="D1038" t="str">
        <f t="shared" si="160"/>
        <v/>
      </c>
      <c r="E1038" t="str">
        <f t="shared" si="161"/>
        <v/>
      </c>
      <c r="F1038" t="str">
        <f t="shared" si="162"/>
        <v/>
      </c>
      <c r="G1038" t="str">
        <f t="shared" si="163"/>
        <v/>
      </c>
      <c r="H1038" t="str">
        <f t="shared" si="164"/>
        <v/>
      </c>
      <c r="I1038" t="str">
        <f t="shared" si="165"/>
        <v/>
      </c>
      <c r="J1038" t="str">
        <f t="shared" si="166"/>
        <v/>
      </c>
      <c r="K1038" t="str">
        <f t="shared" si="167"/>
        <v/>
      </c>
      <c r="L1038" t="str">
        <f t="shared" si="168"/>
        <v/>
      </c>
      <c r="M1038" t="str">
        <f t="shared" si="169"/>
        <v/>
      </c>
    </row>
    <row r="1039" spans="1:13">
      <c r="A1039" t="s">
        <v>2311</v>
      </c>
      <c r="B1039">
        <v>15.8</v>
      </c>
      <c r="C1039" s="44">
        <v>41547</v>
      </c>
      <c r="D1039" t="str">
        <f t="shared" si="160"/>
        <v/>
      </c>
      <c r="E1039" t="str">
        <f t="shared" si="161"/>
        <v/>
      </c>
      <c r="F1039" t="str">
        <f t="shared" si="162"/>
        <v/>
      </c>
      <c r="G1039" t="str">
        <f t="shared" si="163"/>
        <v/>
      </c>
      <c r="H1039" t="str">
        <f t="shared" si="164"/>
        <v/>
      </c>
      <c r="I1039" t="str">
        <f t="shared" si="165"/>
        <v/>
      </c>
      <c r="J1039" t="str">
        <f t="shared" si="166"/>
        <v/>
      </c>
      <c r="K1039" t="str">
        <f t="shared" si="167"/>
        <v/>
      </c>
      <c r="L1039" t="str">
        <f t="shared" si="168"/>
        <v/>
      </c>
      <c r="M1039" t="str">
        <f t="shared" si="169"/>
        <v/>
      </c>
    </row>
    <row r="1040" spans="1:13">
      <c r="A1040" t="s">
        <v>4558</v>
      </c>
      <c r="B1040">
        <v>15.81</v>
      </c>
      <c r="C1040" s="44">
        <v>41547</v>
      </c>
      <c r="D1040" t="str">
        <f t="shared" si="160"/>
        <v/>
      </c>
      <c r="E1040" t="str">
        <f t="shared" si="161"/>
        <v/>
      </c>
      <c r="F1040" t="str">
        <f t="shared" si="162"/>
        <v/>
      </c>
      <c r="G1040" t="str">
        <f t="shared" si="163"/>
        <v/>
      </c>
      <c r="H1040" t="str">
        <f t="shared" si="164"/>
        <v/>
      </c>
      <c r="I1040" t="str">
        <f t="shared" si="165"/>
        <v/>
      </c>
      <c r="J1040" t="str">
        <f t="shared" si="166"/>
        <v/>
      </c>
      <c r="K1040" t="str">
        <f t="shared" si="167"/>
        <v/>
      </c>
      <c r="L1040" t="str">
        <f t="shared" si="168"/>
        <v/>
      </c>
      <c r="M1040" t="str">
        <f t="shared" si="169"/>
        <v/>
      </c>
    </row>
    <row r="1041" spans="1:13">
      <c r="A1041" t="s">
        <v>2312</v>
      </c>
      <c r="B1041">
        <v>13.11</v>
      </c>
      <c r="C1041" s="44">
        <v>41547</v>
      </c>
      <c r="D1041" t="str">
        <f t="shared" si="160"/>
        <v/>
      </c>
      <c r="E1041" t="str">
        <f t="shared" si="161"/>
        <v/>
      </c>
      <c r="F1041" t="str">
        <f t="shared" si="162"/>
        <v/>
      </c>
      <c r="G1041" t="str">
        <f t="shared" si="163"/>
        <v/>
      </c>
      <c r="H1041" t="str">
        <f t="shared" si="164"/>
        <v/>
      </c>
      <c r="I1041" t="str">
        <f t="shared" si="165"/>
        <v/>
      </c>
      <c r="J1041" t="str">
        <f t="shared" si="166"/>
        <v/>
      </c>
      <c r="K1041" t="str">
        <f t="shared" si="167"/>
        <v/>
      </c>
      <c r="L1041" t="str">
        <f t="shared" si="168"/>
        <v/>
      </c>
      <c r="M1041" t="str">
        <f t="shared" si="169"/>
        <v/>
      </c>
    </row>
    <row r="1042" spans="1:13">
      <c r="A1042" t="s">
        <v>4559</v>
      </c>
      <c r="B1042">
        <v>12.49</v>
      </c>
      <c r="C1042" s="44">
        <v>41547</v>
      </c>
      <c r="D1042" t="str">
        <f t="shared" si="160"/>
        <v/>
      </c>
      <c r="E1042" t="str">
        <f t="shared" si="161"/>
        <v/>
      </c>
      <c r="F1042" t="str">
        <f t="shared" si="162"/>
        <v/>
      </c>
      <c r="G1042" t="str">
        <f t="shared" si="163"/>
        <v/>
      </c>
      <c r="H1042" t="str">
        <f t="shared" si="164"/>
        <v/>
      </c>
      <c r="I1042" t="str">
        <f t="shared" si="165"/>
        <v/>
      </c>
      <c r="J1042" t="str">
        <f t="shared" si="166"/>
        <v/>
      </c>
      <c r="K1042" t="str">
        <f t="shared" si="167"/>
        <v/>
      </c>
      <c r="L1042" t="str">
        <f t="shared" si="168"/>
        <v/>
      </c>
      <c r="M1042" t="str">
        <f t="shared" si="169"/>
        <v/>
      </c>
    </row>
    <row r="1043" spans="1:13">
      <c r="A1043" t="s">
        <v>2313</v>
      </c>
      <c r="B1043">
        <v>12.4</v>
      </c>
      <c r="C1043" s="44">
        <v>41547</v>
      </c>
      <c r="D1043" t="str">
        <f t="shared" si="160"/>
        <v/>
      </c>
      <c r="E1043" t="str">
        <f t="shared" si="161"/>
        <v/>
      </c>
      <c r="F1043" t="str">
        <f t="shared" si="162"/>
        <v/>
      </c>
      <c r="G1043" t="str">
        <f t="shared" si="163"/>
        <v/>
      </c>
      <c r="H1043" t="str">
        <f t="shared" si="164"/>
        <v/>
      </c>
      <c r="I1043" t="str">
        <f t="shared" si="165"/>
        <v/>
      </c>
      <c r="J1043" t="str">
        <f t="shared" si="166"/>
        <v/>
      </c>
      <c r="K1043" t="str">
        <f t="shared" si="167"/>
        <v/>
      </c>
      <c r="L1043" t="str">
        <f t="shared" si="168"/>
        <v/>
      </c>
      <c r="M1043" t="str">
        <f t="shared" si="169"/>
        <v/>
      </c>
    </row>
    <row r="1044" spans="1:13">
      <c r="A1044" t="s">
        <v>2314</v>
      </c>
      <c r="B1044">
        <v>12.4</v>
      </c>
      <c r="C1044" s="44">
        <v>41547</v>
      </c>
      <c r="D1044" t="str">
        <f t="shared" si="160"/>
        <v/>
      </c>
      <c r="E1044" t="str">
        <f t="shared" si="161"/>
        <v/>
      </c>
      <c r="F1044" t="str">
        <f t="shared" si="162"/>
        <v/>
      </c>
      <c r="G1044" t="str">
        <f t="shared" si="163"/>
        <v/>
      </c>
      <c r="H1044" t="str">
        <f t="shared" si="164"/>
        <v/>
      </c>
      <c r="I1044" t="str">
        <f t="shared" si="165"/>
        <v/>
      </c>
      <c r="J1044" t="str">
        <f t="shared" si="166"/>
        <v/>
      </c>
      <c r="K1044" t="str">
        <f t="shared" si="167"/>
        <v/>
      </c>
      <c r="L1044" t="str">
        <f t="shared" si="168"/>
        <v/>
      </c>
      <c r="M1044" t="str">
        <f t="shared" si="169"/>
        <v/>
      </c>
    </row>
    <row r="1045" spans="1:13">
      <c r="A1045" t="s">
        <v>4560</v>
      </c>
      <c r="B1045">
        <v>15.014099999999999</v>
      </c>
      <c r="C1045" s="44">
        <v>41548</v>
      </c>
      <c r="D1045" t="str">
        <f t="shared" si="160"/>
        <v/>
      </c>
      <c r="E1045" t="str">
        <f t="shared" si="161"/>
        <v/>
      </c>
      <c r="F1045" t="str">
        <f t="shared" si="162"/>
        <v/>
      </c>
      <c r="G1045" t="str">
        <f t="shared" si="163"/>
        <v/>
      </c>
      <c r="H1045" t="str">
        <f t="shared" si="164"/>
        <v/>
      </c>
      <c r="I1045" t="str">
        <f t="shared" si="165"/>
        <v/>
      </c>
      <c r="J1045" t="str">
        <f t="shared" si="166"/>
        <v/>
      </c>
      <c r="K1045" t="str">
        <f t="shared" si="167"/>
        <v/>
      </c>
      <c r="L1045" t="str">
        <f t="shared" si="168"/>
        <v/>
      </c>
      <c r="M1045" t="str">
        <f t="shared" si="169"/>
        <v/>
      </c>
    </row>
    <row r="1046" spans="1:13">
      <c r="A1046" t="s">
        <v>5807</v>
      </c>
      <c r="B1046">
        <v>10.4064</v>
      </c>
      <c r="C1046" s="44">
        <v>40578</v>
      </c>
      <c r="D1046" t="str">
        <f t="shared" si="160"/>
        <v/>
      </c>
      <c r="E1046" t="str">
        <f t="shared" si="161"/>
        <v/>
      </c>
      <c r="F1046" t="str">
        <f t="shared" si="162"/>
        <v/>
      </c>
      <c r="G1046" t="str">
        <f t="shared" si="163"/>
        <v/>
      </c>
      <c r="H1046" t="str">
        <f t="shared" si="164"/>
        <v/>
      </c>
      <c r="I1046" t="str">
        <f t="shared" si="165"/>
        <v/>
      </c>
      <c r="J1046" t="str">
        <f t="shared" si="166"/>
        <v/>
      </c>
      <c r="K1046" t="str">
        <f t="shared" si="167"/>
        <v/>
      </c>
      <c r="L1046" t="str">
        <f t="shared" si="168"/>
        <v/>
      </c>
      <c r="M1046" t="str">
        <f t="shared" si="169"/>
        <v/>
      </c>
    </row>
    <row r="1047" spans="1:13">
      <c r="A1047" t="s">
        <v>5808</v>
      </c>
      <c r="B1047">
        <v>11.155799999999999</v>
      </c>
      <c r="C1047" s="44">
        <v>40679</v>
      </c>
      <c r="D1047" t="str">
        <f t="shared" si="160"/>
        <v/>
      </c>
      <c r="E1047" t="str">
        <f t="shared" si="161"/>
        <v/>
      </c>
      <c r="F1047" t="str">
        <f t="shared" si="162"/>
        <v/>
      </c>
      <c r="G1047" t="str">
        <f t="shared" si="163"/>
        <v/>
      </c>
      <c r="H1047" t="str">
        <f t="shared" si="164"/>
        <v/>
      </c>
      <c r="I1047" t="str">
        <f t="shared" si="165"/>
        <v/>
      </c>
      <c r="J1047" t="str">
        <f t="shared" si="166"/>
        <v/>
      </c>
      <c r="K1047" t="str">
        <f t="shared" si="167"/>
        <v/>
      </c>
      <c r="L1047" t="str">
        <f t="shared" si="168"/>
        <v/>
      </c>
      <c r="M1047" t="str">
        <f t="shared" si="169"/>
        <v/>
      </c>
    </row>
    <row r="1048" spans="1:13">
      <c r="A1048" t="s">
        <v>5809</v>
      </c>
      <c r="B1048">
        <v>10.157500000000001</v>
      </c>
      <c r="C1048" s="44">
        <v>41548</v>
      </c>
      <c r="D1048" t="str">
        <f t="shared" si="160"/>
        <v/>
      </c>
      <c r="E1048" t="str">
        <f t="shared" si="161"/>
        <v/>
      </c>
      <c r="F1048" t="str">
        <f t="shared" si="162"/>
        <v/>
      </c>
      <c r="G1048" t="str">
        <f t="shared" si="163"/>
        <v/>
      </c>
      <c r="H1048" t="str">
        <f t="shared" si="164"/>
        <v/>
      </c>
      <c r="I1048" t="str">
        <f t="shared" si="165"/>
        <v/>
      </c>
      <c r="J1048" t="str">
        <f t="shared" si="166"/>
        <v/>
      </c>
      <c r="K1048" t="str">
        <f t="shared" si="167"/>
        <v/>
      </c>
      <c r="L1048" t="str">
        <f t="shared" si="168"/>
        <v/>
      </c>
      <c r="M1048" t="str">
        <f t="shared" si="169"/>
        <v/>
      </c>
    </row>
    <row r="1049" spans="1:13">
      <c r="A1049" t="s">
        <v>5810</v>
      </c>
      <c r="B1049">
        <v>14.906599999999999</v>
      </c>
      <c r="C1049" s="44">
        <v>41548</v>
      </c>
      <c r="D1049" t="str">
        <f t="shared" si="160"/>
        <v/>
      </c>
      <c r="E1049" t="str">
        <f t="shared" si="161"/>
        <v/>
      </c>
      <c r="F1049" t="str">
        <f t="shared" si="162"/>
        <v/>
      </c>
      <c r="G1049" t="str">
        <f t="shared" si="163"/>
        <v/>
      </c>
      <c r="H1049" t="str">
        <f t="shared" si="164"/>
        <v/>
      </c>
      <c r="I1049" t="str">
        <f t="shared" si="165"/>
        <v/>
      </c>
      <c r="J1049" t="str">
        <f t="shared" si="166"/>
        <v/>
      </c>
      <c r="K1049" t="str">
        <f t="shared" si="167"/>
        <v/>
      </c>
      <c r="L1049" t="str">
        <f t="shared" si="168"/>
        <v/>
      </c>
      <c r="M1049" t="str">
        <f t="shared" si="169"/>
        <v/>
      </c>
    </row>
    <row r="1050" spans="1:13">
      <c r="A1050" t="s">
        <v>5811</v>
      </c>
      <c r="B1050">
        <v>108.82729999999999</v>
      </c>
      <c r="C1050" s="44">
        <v>41548</v>
      </c>
      <c r="D1050" t="str">
        <f t="shared" si="160"/>
        <v/>
      </c>
      <c r="E1050" t="str">
        <f t="shared" si="161"/>
        <v/>
      </c>
      <c r="F1050" t="str">
        <f t="shared" si="162"/>
        <v/>
      </c>
      <c r="G1050" t="str">
        <f t="shared" si="163"/>
        <v/>
      </c>
      <c r="H1050" t="str">
        <f t="shared" si="164"/>
        <v/>
      </c>
      <c r="I1050" t="str">
        <f t="shared" si="165"/>
        <v/>
      </c>
      <c r="J1050" t="str">
        <f t="shared" si="166"/>
        <v/>
      </c>
      <c r="K1050" t="str">
        <f t="shared" si="167"/>
        <v/>
      </c>
      <c r="L1050" t="str">
        <f t="shared" si="168"/>
        <v/>
      </c>
      <c r="M1050" t="str">
        <f t="shared" si="169"/>
        <v/>
      </c>
    </row>
    <row r="1051" spans="1:13">
      <c r="A1051" t="s">
        <v>2315</v>
      </c>
      <c r="B1051">
        <v>109.4987</v>
      </c>
      <c r="C1051" s="44">
        <v>41548</v>
      </c>
      <c r="D1051" t="str">
        <f t="shared" si="160"/>
        <v/>
      </c>
      <c r="E1051" t="str">
        <f t="shared" si="161"/>
        <v/>
      </c>
      <c r="F1051" t="str">
        <f t="shared" si="162"/>
        <v/>
      </c>
      <c r="G1051" t="str">
        <f t="shared" si="163"/>
        <v/>
      </c>
      <c r="H1051" t="str">
        <f t="shared" si="164"/>
        <v/>
      </c>
      <c r="I1051" t="str">
        <f t="shared" si="165"/>
        <v/>
      </c>
      <c r="J1051" t="str">
        <f t="shared" si="166"/>
        <v/>
      </c>
      <c r="K1051" t="str">
        <f t="shared" si="167"/>
        <v/>
      </c>
      <c r="L1051" t="str">
        <f t="shared" si="168"/>
        <v/>
      </c>
      <c r="M1051" t="str">
        <f t="shared" si="169"/>
        <v/>
      </c>
    </row>
    <row r="1052" spans="1:13">
      <c r="A1052" t="s">
        <v>2316</v>
      </c>
      <c r="B1052">
        <v>100.304</v>
      </c>
      <c r="C1052" s="44">
        <v>41548</v>
      </c>
      <c r="D1052" t="str">
        <f t="shared" si="160"/>
        <v/>
      </c>
      <c r="E1052" t="str">
        <f t="shared" si="161"/>
        <v/>
      </c>
      <c r="F1052" t="str">
        <f t="shared" si="162"/>
        <v/>
      </c>
      <c r="G1052" t="str">
        <f t="shared" si="163"/>
        <v/>
      </c>
      <c r="H1052" t="str">
        <f t="shared" si="164"/>
        <v/>
      </c>
      <c r="I1052" t="str">
        <f t="shared" si="165"/>
        <v/>
      </c>
      <c r="J1052" t="str">
        <f t="shared" si="166"/>
        <v/>
      </c>
      <c r="K1052" t="str">
        <f t="shared" si="167"/>
        <v/>
      </c>
      <c r="L1052" t="str">
        <f t="shared" si="168"/>
        <v/>
      </c>
      <c r="M1052" t="str">
        <f t="shared" si="169"/>
        <v/>
      </c>
    </row>
    <row r="1053" spans="1:13">
      <c r="A1053" t="s">
        <v>4561</v>
      </c>
      <c r="B1053">
        <v>159.23869999999999</v>
      </c>
      <c r="C1053" s="44">
        <v>41548</v>
      </c>
      <c r="D1053" t="str">
        <f t="shared" si="160"/>
        <v/>
      </c>
      <c r="E1053" t="str">
        <f t="shared" si="161"/>
        <v/>
      </c>
      <c r="F1053" t="str">
        <f t="shared" si="162"/>
        <v/>
      </c>
      <c r="G1053" t="str">
        <f t="shared" si="163"/>
        <v/>
      </c>
      <c r="H1053" t="str">
        <f t="shared" si="164"/>
        <v/>
      </c>
      <c r="I1053" t="str">
        <f t="shared" si="165"/>
        <v/>
      </c>
      <c r="J1053" t="str">
        <f t="shared" si="166"/>
        <v/>
      </c>
      <c r="K1053" t="str">
        <f t="shared" si="167"/>
        <v/>
      </c>
      <c r="L1053" t="str">
        <f t="shared" si="168"/>
        <v/>
      </c>
      <c r="M1053" t="str">
        <f t="shared" si="169"/>
        <v/>
      </c>
    </row>
    <row r="1054" spans="1:13">
      <c r="A1054" t="s">
        <v>2317</v>
      </c>
      <c r="B1054">
        <v>100.7047</v>
      </c>
      <c r="C1054" s="44">
        <v>41548</v>
      </c>
      <c r="D1054" t="str">
        <f t="shared" si="160"/>
        <v/>
      </c>
      <c r="E1054" t="str">
        <f t="shared" si="161"/>
        <v/>
      </c>
      <c r="F1054" t="str">
        <f t="shared" si="162"/>
        <v/>
      </c>
      <c r="G1054" t="str">
        <f t="shared" si="163"/>
        <v/>
      </c>
      <c r="H1054" t="str">
        <f t="shared" si="164"/>
        <v/>
      </c>
      <c r="I1054" t="str">
        <f t="shared" si="165"/>
        <v/>
      </c>
      <c r="J1054" t="str">
        <f t="shared" si="166"/>
        <v/>
      </c>
      <c r="K1054" t="str">
        <f t="shared" si="167"/>
        <v/>
      </c>
      <c r="L1054" t="str">
        <f t="shared" si="168"/>
        <v/>
      </c>
      <c r="M1054" t="str">
        <f t="shared" si="169"/>
        <v/>
      </c>
    </row>
    <row r="1055" spans="1:13">
      <c r="A1055" t="s">
        <v>2318</v>
      </c>
      <c r="B1055">
        <v>104.29600000000001</v>
      </c>
      <c r="C1055" s="44">
        <v>41548</v>
      </c>
      <c r="D1055" t="str">
        <f t="shared" si="160"/>
        <v/>
      </c>
      <c r="E1055" t="str">
        <f t="shared" si="161"/>
        <v/>
      </c>
      <c r="F1055" t="str">
        <f t="shared" si="162"/>
        <v/>
      </c>
      <c r="G1055" t="str">
        <f t="shared" si="163"/>
        <v/>
      </c>
      <c r="H1055" t="str">
        <f t="shared" si="164"/>
        <v/>
      </c>
      <c r="I1055" t="str">
        <f t="shared" si="165"/>
        <v/>
      </c>
      <c r="J1055" t="str">
        <f t="shared" si="166"/>
        <v/>
      </c>
      <c r="K1055" t="str">
        <f t="shared" si="167"/>
        <v/>
      </c>
      <c r="L1055" t="str">
        <f t="shared" si="168"/>
        <v/>
      </c>
      <c r="M1055" t="str">
        <f t="shared" si="169"/>
        <v/>
      </c>
    </row>
    <row r="1056" spans="1:13">
      <c r="A1056" t="s">
        <v>2319</v>
      </c>
      <c r="B1056">
        <v>10.7181</v>
      </c>
      <c r="C1056" s="44">
        <v>41261</v>
      </c>
      <c r="D1056" t="str">
        <f t="shared" si="160"/>
        <v/>
      </c>
      <c r="E1056" t="str">
        <f t="shared" si="161"/>
        <v/>
      </c>
      <c r="F1056" t="str">
        <f t="shared" si="162"/>
        <v/>
      </c>
      <c r="G1056" t="str">
        <f t="shared" si="163"/>
        <v/>
      </c>
      <c r="H1056" t="str">
        <f t="shared" si="164"/>
        <v/>
      </c>
      <c r="I1056" t="str">
        <f t="shared" si="165"/>
        <v/>
      </c>
      <c r="J1056" t="str">
        <f t="shared" si="166"/>
        <v/>
      </c>
      <c r="K1056" t="str">
        <f t="shared" si="167"/>
        <v/>
      </c>
      <c r="L1056" t="str">
        <f t="shared" si="168"/>
        <v/>
      </c>
      <c r="M1056" t="str">
        <f t="shared" si="169"/>
        <v/>
      </c>
    </row>
    <row r="1057" spans="1:13">
      <c r="A1057" t="s">
        <v>2320</v>
      </c>
      <c r="B1057">
        <v>10.718500000000001</v>
      </c>
      <c r="C1057" s="44">
        <v>41261</v>
      </c>
      <c r="D1057" t="str">
        <f t="shared" si="160"/>
        <v/>
      </c>
      <c r="E1057" t="str">
        <f t="shared" si="161"/>
        <v/>
      </c>
      <c r="F1057" t="str">
        <f t="shared" si="162"/>
        <v/>
      </c>
      <c r="G1057" t="str">
        <f t="shared" si="163"/>
        <v/>
      </c>
      <c r="H1057" t="str">
        <f t="shared" si="164"/>
        <v/>
      </c>
      <c r="I1057" t="str">
        <f t="shared" si="165"/>
        <v/>
      </c>
      <c r="J1057" t="str">
        <f t="shared" si="166"/>
        <v/>
      </c>
      <c r="K1057" t="str">
        <f t="shared" si="167"/>
        <v/>
      </c>
      <c r="L1057" t="str">
        <f t="shared" si="168"/>
        <v/>
      </c>
      <c r="M1057" t="str">
        <f t="shared" si="169"/>
        <v/>
      </c>
    </row>
    <row r="1058" spans="1:13">
      <c r="A1058" t="s">
        <v>2321</v>
      </c>
      <c r="B1058">
        <v>109.4149</v>
      </c>
      <c r="C1058" s="44">
        <v>41548</v>
      </c>
      <c r="D1058" t="str">
        <f t="shared" si="160"/>
        <v/>
      </c>
      <c r="E1058" t="str">
        <f t="shared" si="161"/>
        <v/>
      </c>
      <c r="F1058" t="str">
        <f t="shared" si="162"/>
        <v/>
      </c>
      <c r="G1058" t="str">
        <f t="shared" si="163"/>
        <v/>
      </c>
      <c r="H1058" t="str">
        <f t="shared" si="164"/>
        <v/>
      </c>
      <c r="I1058" t="str">
        <f t="shared" si="165"/>
        <v/>
      </c>
      <c r="J1058" t="str">
        <f t="shared" si="166"/>
        <v/>
      </c>
      <c r="K1058" t="str">
        <f t="shared" si="167"/>
        <v/>
      </c>
      <c r="L1058" t="str">
        <f t="shared" si="168"/>
        <v/>
      </c>
      <c r="M1058" t="str">
        <f t="shared" si="169"/>
        <v/>
      </c>
    </row>
    <row r="1059" spans="1:13">
      <c r="A1059" t="s">
        <v>2322</v>
      </c>
      <c r="B1059">
        <v>10.613799999999999</v>
      </c>
      <c r="C1059" s="44">
        <v>41548</v>
      </c>
      <c r="D1059" t="str">
        <f t="shared" si="160"/>
        <v/>
      </c>
      <c r="E1059" t="str">
        <f t="shared" si="161"/>
        <v/>
      </c>
      <c r="F1059" t="str">
        <f t="shared" si="162"/>
        <v/>
      </c>
      <c r="G1059" t="str">
        <f t="shared" si="163"/>
        <v/>
      </c>
      <c r="H1059" t="str">
        <f t="shared" si="164"/>
        <v/>
      </c>
      <c r="I1059" t="str">
        <f t="shared" si="165"/>
        <v/>
      </c>
      <c r="J1059" t="str">
        <f t="shared" si="166"/>
        <v/>
      </c>
      <c r="K1059" t="str">
        <f t="shared" si="167"/>
        <v/>
      </c>
      <c r="L1059" t="str">
        <f t="shared" si="168"/>
        <v/>
      </c>
      <c r="M1059" t="str">
        <f t="shared" si="169"/>
        <v/>
      </c>
    </row>
    <row r="1060" spans="1:13">
      <c r="A1060" t="s">
        <v>2323</v>
      </c>
      <c r="B1060">
        <v>103.7345</v>
      </c>
      <c r="C1060" s="44">
        <v>41548</v>
      </c>
      <c r="D1060" t="str">
        <f t="shared" si="160"/>
        <v/>
      </c>
      <c r="E1060" t="str">
        <f t="shared" si="161"/>
        <v/>
      </c>
      <c r="F1060" t="str">
        <f t="shared" si="162"/>
        <v/>
      </c>
      <c r="G1060" t="str">
        <f t="shared" si="163"/>
        <v/>
      </c>
      <c r="H1060" t="str">
        <f t="shared" si="164"/>
        <v/>
      </c>
      <c r="I1060" t="str">
        <f t="shared" si="165"/>
        <v/>
      </c>
      <c r="J1060" t="str">
        <f t="shared" si="166"/>
        <v/>
      </c>
      <c r="K1060" t="str">
        <f t="shared" si="167"/>
        <v/>
      </c>
      <c r="L1060" t="str">
        <f t="shared" si="168"/>
        <v/>
      </c>
      <c r="M1060" t="str">
        <f t="shared" si="169"/>
        <v/>
      </c>
    </row>
    <row r="1061" spans="1:13">
      <c r="A1061" t="s">
        <v>2324</v>
      </c>
      <c r="B1061">
        <v>108.7687</v>
      </c>
      <c r="C1061" s="44">
        <v>41548</v>
      </c>
      <c r="D1061" t="str">
        <f t="shared" si="160"/>
        <v/>
      </c>
      <c r="E1061" t="str">
        <f t="shared" si="161"/>
        <v/>
      </c>
      <c r="F1061" t="str">
        <f t="shared" si="162"/>
        <v/>
      </c>
      <c r="G1061" t="str">
        <f t="shared" si="163"/>
        <v/>
      </c>
      <c r="H1061" t="str">
        <f t="shared" si="164"/>
        <v/>
      </c>
      <c r="I1061" t="str">
        <f t="shared" si="165"/>
        <v/>
      </c>
      <c r="J1061" t="str">
        <f t="shared" si="166"/>
        <v/>
      </c>
      <c r="K1061" t="str">
        <f t="shared" si="167"/>
        <v/>
      </c>
      <c r="L1061" t="str">
        <f t="shared" si="168"/>
        <v/>
      </c>
      <c r="M1061" t="str">
        <f t="shared" si="169"/>
        <v/>
      </c>
    </row>
    <row r="1062" spans="1:13">
      <c r="A1062" t="s">
        <v>2325</v>
      </c>
      <c r="B1062">
        <v>100.6241</v>
      </c>
      <c r="C1062" s="44">
        <v>41548</v>
      </c>
      <c r="D1062" t="str">
        <f t="shared" si="160"/>
        <v/>
      </c>
      <c r="E1062" t="str">
        <f t="shared" si="161"/>
        <v/>
      </c>
      <c r="F1062" t="str">
        <f t="shared" si="162"/>
        <v/>
      </c>
      <c r="G1062" t="str">
        <f t="shared" si="163"/>
        <v/>
      </c>
      <c r="H1062" t="str">
        <f t="shared" si="164"/>
        <v/>
      </c>
      <c r="I1062" t="str">
        <f t="shared" si="165"/>
        <v/>
      </c>
      <c r="J1062" t="str">
        <f t="shared" si="166"/>
        <v/>
      </c>
      <c r="K1062" t="str">
        <f t="shared" si="167"/>
        <v/>
      </c>
      <c r="L1062" t="str">
        <f t="shared" si="168"/>
        <v/>
      </c>
      <c r="M1062" t="str">
        <f t="shared" si="169"/>
        <v/>
      </c>
    </row>
    <row r="1063" spans="1:13">
      <c r="A1063" t="s">
        <v>2326</v>
      </c>
      <c r="B1063">
        <v>100.304</v>
      </c>
      <c r="C1063" s="44">
        <v>41548</v>
      </c>
      <c r="D1063" t="str">
        <f t="shared" si="160"/>
        <v/>
      </c>
      <c r="E1063" t="str">
        <f t="shared" si="161"/>
        <v/>
      </c>
      <c r="F1063" t="str">
        <f t="shared" si="162"/>
        <v/>
      </c>
      <c r="G1063" t="str">
        <f t="shared" si="163"/>
        <v/>
      </c>
      <c r="H1063" t="str">
        <f t="shared" si="164"/>
        <v/>
      </c>
      <c r="I1063" t="str">
        <f t="shared" si="165"/>
        <v/>
      </c>
      <c r="J1063" t="str">
        <f t="shared" si="166"/>
        <v/>
      </c>
      <c r="K1063" t="str">
        <f t="shared" si="167"/>
        <v/>
      </c>
      <c r="L1063" t="str">
        <f t="shared" si="168"/>
        <v/>
      </c>
      <c r="M1063" t="str">
        <f t="shared" si="169"/>
        <v/>
      </c>
    </row>
    <row r="1064" spans="1:13">
      <c r="A1064" t="s">
        <v>4562</v>
      </c>
      <c r="B1064">
        <v>159.10319999999999</v>
      </c>
      <c r="C1064" s="44">
        <v>41548</v>
      </c>
      <c r="D1064" t="str">
        <f t="shared" si="160"/>
        <v/>
      </c>
      <c r="E1064" t="str">
        <f t="shared" si="161"/>
        <v/>
      </c>
      <c r="F1064" t="str">
        <f t="shared" si="162"/>
        <v/>
      </c>
      <c r="G1064" t="str">
        <f t="shared" si="163"/>
        <v/>
      </c>
      <c r="H1064" t="str">
        <f t="shared" si="164"/>
        <v/>
      </c>
      <c r="I1064" t="str">
        <f t="shared" si="165"/>
        <v/>
      </c>
      <c r="J1064" t="str">
        <f t="shared" si="166"/>
        <v/>
      </c>
      <c r="K1064" t="str">
        <f t="shared" si="167"/>
        <v/>
      </c>
      <c r="L1064" t="str">
        <f t="shared" si="168"/>
        <v/>
      </c>
      <c r="M1064" t="str">
        <f t="shared" si="169"/>
        <v/>
      </c>
    </row>
    <row r="1065" spans="1:13">
      <c r="A1065" t="s">
        <v>2327</v>
      </c>
      <c r="B1065">
        <v>10.301</v>
      </c>
      <c r="C1065" s="44">
        <v>41548</v>
      </c>
      <c r="D1065" t="str">
        <f t="shared" si="160"/>
        <v/>
      </c>
      <c r="E1065" t="str">
        <f t="shared" si="161"/>
        <v/>
      </c>
      <c r="F1065" t="str">
        <f t="shared" si="162"/>
        <v/>
      </c>
      <c r="G1065" t="str">
        <f t="shared" si="163"/>
        <v/>
      </c>
      <c r="H1065" t="str">
        <f t="shared" si="164"/>
        <v/>
      </c>
      <c r="I1065" t="str">
        <f t="shared" si="165"/>
        <v/>
      </c>
      <c r="J1065" t="str">
        <f t="shared" si="166"/>
        <v/>
      </c>
      <c r="K1065" t="str">
        <f t="shared" si="167"/>
        <v/>
      </c>
      <c r="L1065" t="str">
        <f t="shared" si="168"/>
        <v/>
      </c>
      <c r="M1065" t="str">
        <f t="shared" si="169"/>
        <v/>
      </c>
    </row>
    <row r="1066" spans="1:13">
      <c r="A1066" t="s">
        <v>2328</v>
      </c>
      <c r="B1066">
        <v>10.492000000000001</v>
      </c>
      <c r="C1066" s="44">
        <v>41548</v>
      </c>
      <c r="D1066" t="str">
        <f t="shared" si="160"/>
        <v/>
      </c>
      <c r="E1066" t="str">
        <f t="shared" si="161"/>
        <v/>
      </c>
      <c r="F1066" t="str">
        <f t="shared" si="162"/>
        <v/>
      </c>
      <c r="G1066" t="str">
        <f t="shared" si="163"/>
        <v/>
      </c>
      <c r="H1066" t="str">
        <f t="shared" si="164"/>
        <v/>
      </c>
      <c r="I1066" t="str">
        <f t="shared" si="165"/>
        <v/>
      </c>
      <c r="J1066" t="str">
        <f t="shared" si="166"/>
        <v/>
      </c>
      <c r="K1066" t="str">
        <f t="shared" si="167"/>
        <v/>
      </c>
      <c r="L1066" t="str">
        <f t="shared" si="168"/>
        <v/>
      </c>
      <c r="M1066" t="str">
        <f t="shared" si="169"/>
        <v/>
      </c>
    </row>
    <row r="1067" spans="1:13">
      <c r="A1067" t="s">
        <v>2329</v>
      </c>
      <c r="B1067">
        <v>10.3619</v>
      </c>
      <c r="C1067" s="44">
        <v>41548</v>
      </c>
      <c r="D1067" t="str">
        <f t="shared" si="160"/>
        <v/>
      </c>
      <c r="E1067" t="str">
        <f t="shared" si="161"/>
        <v/>
      </c>
      <c r="F1067" t="str">
        <f t="shared" si="162"/>
        <v/>
      </c>
      <c r="G1067" t="str">
        <f t="shared" si="163"/>
        <v/>
      </c>
      <c r="H1067" t="str">
        <f t="shared" si="164"/>
        <v/>
      </c>
      <c r="I1067" t="str">
        <f t="shared" si="165"/>
        <v/>
      </c>
      <c r="J1067" t="str">
        <f t="shared" si="166"/>
        <v/>
      </c>
      <c r="K1067" t="str">
        <f t="shared" si="167"/>
        <v/>
      </c>
      <c r="L1067" t="str">
        <f t="shared" si="168"/>
        <v/>
      </c>
      <c r="M1067" t="str">
        <f t="shared" si="169"/>
        <v/>
      </c>
    </row>
    <row r="1068" spans="1:13">
      <c r="A1068" t="s">
        <v>4563</v>
      </c>
      <c r="B1068">
        <v>20.1051</v>
      </c>
      <c r="C1068" s="44">
        <v>41548</v>
      </c>
      <c r="D1068" t="str">
        <f t="shared" si="160"/>
        <v/>
      </c>
      <c r="E1068" t="str">
        <f t="shared" si="161"/>
        <v/>
      </c>
      <c r="F1068" t="str">
        <f t="shared" si="162"/>
        <v/>
      </c>
      <c r="G1068" t="str">
        <f t="shared" si="163"/>
        <v/>
      </c>
      <c r="H1068" t="str">
        <f t="shared" si="164"/>
        <v/>
      </c>
      <c r="I1068" t="str">
        <f t="shared" si="165"/>
        <v/>
      </c>
      <c r="J1068" t="str">
        <f t="shared" si="166"/>
        <v/>
      </c>
      <c r="K1068" t="str">
        <f t="shared" si="167"/>
        <v/>
      </c>
      <c r="L1068" t="str">
        <f t="shared" si="168"/>
        <v/>
      </c>
      <c r="M1068" t="str">
        <f t="shared" si="169"/>
        <v/>
      </c>
    </row>
    <row r="1069" spans="1:13">
      <c r="A1069" t="s">
        <v>2330</v>
      </c>
      <c r="B1069">
        <v>10.051600000000001</v>
      </c>
      <c r="C1069" s="44">
        <v>41548</v>
      </c>
      <c r="D1069" t="str">
        <f t="shared" si="160"/>
        <v/>
      </c>
      <c r="E1069" t="str">
        <f t="shared" si="161"/>
        <v/>
      </c>
      <c r="F1069" t="str">
        <f t="shared" si="162"/>
        <v/>
      </c>
      <c r="G1069" t="str">
        <f t="shared" si="163"/>
        <v/>
      </c>
      <c r="H1069" t="str">
        <f t="shared" si="164"/>
        <v/>
      </c>
      <c r="I1069" t="str">
        <f t="shared" si="165"/>
        <v/>
      </c>
      <c r="J1069" t="str">
        <f t="shared" si="166"/>
        <v/>
      </c>
      <c r="K1069" t="str">
        <f t="shared" si="167"/>
        <v/>
      </c>
      <c r="L1069" t="str">
        <f t="shared" si="168"/>
        <v/>
      </c>
      <c r="M1069" t="str">
        <f t="shared" si="169"/>
        <v/>
      </c>
    </row>
    <row r="1070" spans="1:13">
      <c r="A1070" t="s">
        <v>2331</v>
      </c>
      <c r="B1070">
        <v>10.5402</v>
      </c>
      <c r="C1070" s="44">
        <v>41379</v>
      </c>
      <c r="D1070" t="str">
        <f t="shared" si="160"/>
        <v/>
      </c>
      <c r="E1070" t="str">
        <f t="shared" si="161"/>
        <v/>
      </c>
      <c r="F1070" t="str">
        <f t="shared" si="162"/>
        <v/>
      </c>
      <c r="G1070" t="str">
        <f t="shared" si="163"/>
        <v/>
      </c>
      <c r="H1070" t="str">
        <f t="shared" si="164"/>
        <v/>
      </c>
      <c r="I1070" t="str">
        <f t="shared" si="165"/>
        <v/>
      </c>
      <c r="J1070" t="str">
        <f t="shared" si="166"/>
        <v/>
      </c>
      <c r="K1070" t="str">
        <f t="shared" si="167"/>
        <v/>
      </c>
      <c r="L1070" t="str">
        <f t="shared" si="168"/>
        <v/>
      </c>
      <c r="M1070" t="str">
        <f t="shared" si="169"/>
        <v/>
      </c>
    </row>
    <row r="1071" spans="1:13">
      <c r="A1071" t="s">
        <v>4564</v>
      </c>
      <c r="B1071">
        <v>19.066800000000001</v>
      </c>
      <c r="C1071" s="44">
        <v>41548</v>
      </c>
      <c r="D1071" t="str">
        <f t="shared" si="160"/>
        <v/>
      </c>
      <c r="E1071" t="str">
        <f t="shared" si="161"/>
        <v/>
      </c>
      <c r="F1071" t="str">
        <f t="shared" si="162"/>
        <v/>
      </c>
      <c r="G1071" t="str">
        <f t="shared" si="163"/>
        <v/>
      </c>
      <c r="H1071" t="str">
        <f t="shared" si="164"/>
        <v/>
      </c>
      <c r="I1071" t="str">
        <f t="shared" si="165"/>
        <v/>
      </c>
      <c r="J1071" t="str">
        <f t="shared" si="166"/>
        <v/>
      </c>
      <c r="K1071" t="str">
        <f t="shared" si="167"/>
        <v/>
      </c>
      <c r="L1071" t="str">
        <f t="shared" si="168"/>
        <v/>
      </c>
      <c r="M1071" t="str">
        <f t="shared" si="169"/>
        <v/>
      </c>
    </row>
    <row r="1072" spans="1:13">
      <c r="A1072" t="s">
        <v>2332</v>
      </c>
      <c r="B1072">
        <v>10</v>
      </c>
      <c r="C1072" s="44">
        <v>41235</v>
      </c>
      <c r="D1072" t="str">
        <f t="shared" si="160"/>
        <v/>
      </c>
      <c r="E1072" t="str">
        <f t="shared" si="161"/>
        <v/>
      </c>
      <c r="F1072" t="str">
        <f t="shared" si="162"/>
        <v/>
      </c>
      <c r="G1072" t="str">
        <f t="shared" si="163"/>
        <v/>
      </c>
      <c r="H1072" t="str">
        <f t="shared" si="164"/>
        <v/>
      </c>
      <c r="I1072" t="str">
        <f t="shared" si="165"/>
        <v/>
      </c>
      <c r="J1072" t="str">
        <f t="shared" si="166"/>
        <v/>
      </c>
      <c r="K1072" t="str">
        <f t="shared" si="167"/>
        <v/>
      </c>
      <c r="L1072" t="str">
        <f t="shared" si="168"/>
        <v/>
      </c>
      <c r="M1072" t="str">
        <f t="shared" si="169"/>
        <v/>
      </c>
    </row>
    <row r="1073" spans="1:13">
      <c r="A1073" t="s">
        <v>5812</v>
      </c>
      <c r="B1073">
        <v>159.05629999999999</v>
      </c>
      <c r="C1073" s="44">
        <v>41548</v>
      </c>
      <c r="D1073" t="str">
        <f t="shared" si="160"/>
        <v/>
      </c>
      <c r="E1073" t="str">
        <f t="shared" si="161"/>
        <v/>
      </c>
      <c r="F1073" t="str">
        <f t="shared" si="162"/>
        <v/>
      </c>
      <c r="G1073" t="str">
        <f t="shared" si="163"/>
        <v/>
      </c>
      <c r="H1073" t="str">
        <f t="shared" si="164"/>
        <v/>
      </c>
      <c r="I1073" t="str">
        <f t="shared" si="165"/>
        <v/>
      </c>
      <c r="J1073" t="str">
        <f t="shared" si="166"/>
        <v/>
      </c>
      <c r="K1073" t="str">
        <f t="shared" si="167"/>
        <v/>
      </c>
      <c r="L1073" t="str">
        <f t="shared" si="168"/>
        <v/>
      </c>
      <c r="M1073" t="str">
        <f t="shared" si="169"/>
        <v/>
      </c>
    </row>
    <row r="1074" spans="1:13">
      <c r="A1074" t="s">
        <v>2333</v>
      </c>
      <c r="B1074">
        <v>102.1009</v>
      </c>
      <c r="C1074" s="44">
        <v>41548</v>
      </c>
      <c r="D1074" t="str">
        <f t="shared" si="160"/>
        <v/>
      </c>
      <c r="E1074" t="str">
        <f t="shared" si="161"/>
        <v/>
      </c>
      <c r="F1074" t="str">
        <f t="shared" si="162"/>
        <v/>
      </c>
      <c r="G1074" t="str">
        <f t="shared" si="163"/>
        <v/>
      </c>
      <c r="H1074" t="str">
        <f t="shared" si="164"/>
        <v/>
      </c>
      <c r="I1074" t="str">
        <f t="shared" si="165"/>
        <v/>
      </c>
      <c r="J1074" t="str">
        <f t="shared" si="166"/>
        <v/>
      </c>
      <c r="K1074" t="str">
        <f t="shared" si="167"/>
        <v/>
      </c>
      <c r="L1074" t="str">
        <f t="shared" si="168"/>
        <v/>
      </c>
      <c r="M1074" t="str">
        <f t="shared" si="169"/>
        <v/>
      </c>
    </row>
    <row r="1075" spans="1:13">
      <c r="A1075" t="s">
        <v>2334</v>
      </c>
      <c r="B1075">
        <v>108.79900000000001</v>
      </c>
      <c r="C1075" s="44">
        <v>41548</v>
      </c>
      <c r="D1075" t="str">
        <f t="shared" si="160"/>
        <v/>
      </c>
      <c r="E1075" t="str">
        <f t="shared" si="161"/>
        <v/>
      </c>
      <c r="F1075" t="str">
        <f t="shared" si="162"/>
        <v/>
      </c>
      <c r="G1075" t="str">
        <f t="shared" si="163"/>
        <v/>
      </c>
      <c r="H1075" t="str">
        <f t="shared" si="164"/>
        <v/>
      </c>
      <c r="I1075" t="str">
        <f t="shared" si="165"/>
        <v/>
      </c>
      <c r="J1075" t="str">
        <f t="shared" si="166"/>
        <v/>
      </c>
      <c r="K1075" t="str">
        <f t="shared" si="167"/>
        <v/>
      </c>
      <c r="L1075" t="str">
        <f t="shared" si="168"/>
        <v/>
      </c>
      <c r="M1075" t="str">
        <f t="shared" si="169"/>
        <v/>
      </c>
    </row>
    <row r="1076" spans="1:13">
      <c r="A1076" t="s">
        <v>2335</v>
      </c>
      <c r="B1076">
        <v>25.51</v>
      </c>
      <c r="C1076" s="44">
        <v>41548</v>
      </c>
      <c r="D1076" t="str">
        <f t="shared" si="160"/>
        <v/>
      </c>
      <c r="E1076" t="str">
        <f t="shared" si="161"/>
        <v/>
      </c>
      <c r="F1076" t="str">
        <f t="shared" si="162"/>
        <v/>
      </c>
      <c r="G1076" t="str">
        <f t="shared" si="163"/>
        <v/>
      </c>
      <c r="H1076" t="str">
        <f t="shared" si="164"/>
        <v/>
      </c>
      <c r="I1076" t="str">
        <f t="shared" si="165"/>
        <v/>
      </c>
      <c r="J1076" t="str">
        <f t="shared" si="166"/>
        <v/>
      </c>
      <c r="K1076" t="str">
        <f t="shared" si="167"/>
        <v/>
      </c>
      <c r="L1076" t="str">
        <f t="shared" si="168"/>
        <v/>
      </c>
      <c r="M1076" t="str">
        <f t="shared" si="169"/>
        <v/>
      </c>
    </row>
    <row r="1077" spans="1:13">
      <c r="A1077" t="s">
        <v>4565</v>
      </c>
      <c r="B1077">
        <v>36.81</v>
      </c>
      <c r="C1077" s="44">
        <v>41548</v>
      </c>
      <c r="D1077" t="str">
        <f t="shared" si="160"/>
        <v/>
      </c>
      <c r="E1077" t="str">
        <f t="shared" si="161"/>
        <v/>
      </c>
      <c r="F1077" t="str">
        <f t="shared" si="162"/>
        <v/>
      </c>
      <c r="G1077" t="str">
        <f t="shared" si="163"/>
        <v/>
      </c>
      <c r="H1077" t="str">
        <f t="shared" si="164"/>
        <v/>
      </c>
      <c r="I1077" t="str">
        <f t="shared" si="165"/>
        <v/>
      </c>
      <c r="J1077" t="str">
        <f t="shared" si="166"/>
        <v/>
      </c>
      <c r="K1077" t="str">
        <f t="shared" si="167"/>
        <v/>
      </c>
      <c r="L1077" t="str">
        <f t="shared" si="168"/>
        <v/>
      </c>
      <c r="M1077" t="str">
        <f t="shared" si="169"/>
        <v/>
      </c>
    </row>
    <row r="1078" spans="1:13">
      <c r="A1078" t="s">
        <v>2336</v>
      </c>
      <c r="B1078">
        <v>10.49</v>
      </c>
      <c r="C1078" s="44">
        <v>41548</v>
      </c>
      <c r="D1078" t="str">
        <f t="shared" si="160"/>
        <v/>
      </c>
      <c r="E1078" t="str">
        <f t="shared" si="161"/>
        <v/>
      </c>
      <c r="F1078" t="str">
        <f t="shared" si="162"/>
        <v/>
      </c>
      <c r="G1078" t="str">
        <f t="shared" si="163"/>
        <v/>
      </c>
      <c r="H1078" t="str">
        <f t="shared" si="164"/>
        <v/>
      </c>
      <c r="I1078" t="str">
        <f t="shared" si="165"/>
        <v/>
      </c>
      <c r="J1078" t="str">
        <f t="shared" si="166"/>
        <v/>
      </c>
      <c r="K1078" t="str">
        <f t="shared" si="167"/>
        <v/>
      </c>
      <c r="L1078" t="str">
        <f t="shared" si="168"/>
        <v/>
      </c>
      <c r="M1078" t="str">
        <f t="shared" si="169"/>
        <v/>
      </c>
    </row>
    <row r="1079" spans="1:13">
      <c r="A1079" t="s">
        <v>2337</v>
      </c>
      <c r="B1079">
        <v>20.09</v>
      </c>
      <c r="C1079" s="44">
        <v>41548</v>
      </c>
      <c r="D1079" t="str">
        <f t="shared" si="160"/>
        <v/>
      </c>
      <c r="E1079" t="str">
        <f t="shared" si="161"/>
        <v/>
      </c>
      <c r="F1079" t="str">
        <f t="shared" si="162"/>
        <v/>
      </c>
      <c r="G1079" t="str">
        <f t="shared" si="163"/>
        <v/>
      </c>
      <c r="H1079" t="str">
        <f t="shared" si="164"/>
        <v/>
      </c>
      <c r="I1079" t="str">
        <f t="shared" si="165"/>
        <v/>
      </c>
      <c r="J1079" t="str">
        <f t="shared" si="166"/>
        <v/>
      </c>
      <c r="K1079" t="str">
        <f t="shared" si="167"/>
        <v/>
      </c>
      <c r="L1079" t="str">
        <f t="shared" si="168"/>
        <v/>
      </c>
      <c r="M1079" t="str">
        <f t="shared" si="169"/>
        <v/>
      </c>
    </row>
    <row r="1080" spans="1:13">
      <c r="A1080" t="s">
        <v>4566</v>
      </c>
      <c r="B1080">
        <v>36.590000000000003</v>
      </c>
      <c r="C1080" s="44">
        <v>41548</v>
      </c>
      <c r="D1080" t="str">
        <f t="shared" si="160"/>
        <v/>
      </c>
      <c r="E1080" t="str">
        <f t="shared" si="161"/>
        <v/>
      </c>
      <c r="F1080" t="str">
        <f t="shared" si="162"/>
        <v/>
      </c>
      <c r="G1080" t="str">
        <f t="shared" si="163"/>
        <v/>
      </c>
      <c r="H1080" t="str">
        <f t="shared" si="164"/>
        <v/>
      </c>
      <c r="I1080" t="str">
        <f t="shared" si="165"/>
        <v/>
      </c>
      <c r="J1080" t="str">
        <f t="shared" si="166"/>
        <v/>
      </c>
      <c r="K1080" t="str">
        <f t="shared" si="167"/>
        <v/>
      </c>
      <c r="L1080" t="str">
        <f t="shared" si="168"/>
        <v/>
      </c>
      <c r="M1080" t="str">
        <f t="shared" si="169"/>
        <v/>
      </c>
    </row>
    <row r="1081" spans="1:13">
      <c r="A1081" t="s">
        <v>2338</v>
      </c>
      <c r="B1081">
        <v>12.67</v>
      </c>
      <c r="C1081" s="44">
        <v>41548</v>
      </c>
      <c r="D1081" t="str">
        <f t="shared" si="160"/>
        <v/>
      </c>
      <c r="E1081" t="str">
        <f t="shared" si="161"/>
        <v/>
      </c>
      <c r="F1081" t="str">
        <f t="shared" si="162"/>
        <v/>
      </c>
      <c r="G1081" t="str">
        <f t="shared" si="163"/>
        <v/>
      </c>
      <c r="H1081" t="str">
        <f t="shared" si="164"/>
        <v/>
      </c>
      <c r="I1081" t="str">
        <f t="shared" si="165"/>
        <v/>
      </c>
      <c r="J1081" t="str">
        <f t="shared" si="166"/>
        <v/>
      </c>
      <c r="K1081" t="str">
        <f t="shared" si="167"/>
        <v/>
      </c>
      <c r="L1081" t="str">
        <f t="shared" si="168"/>
        <v/>
      </c>
      <c r="M1081" t="str">
        <f t="shared" si="169"/>
        <v/>
      </c>
    </row>
    <row r="1082" spans="1:13">
      <c r="A1082" t="s">
        <v>4567</v>
      </c>
      <c r="B1082">
        <v>16.55</v>
      </c>
      <c r="C1082" s="44">
        <v>41548</v>
      </c>
      <c r="D1082" t="str">
        <f t="shared" si="160"/>
        <v/>
      </c>
      <c r="E1082" t="str">
        <f t="shared" si="161"/>
        <v/>
      </c>
      <c r="F1082" t="str">
        <f t="shared" si="162"/>
        <v/>
      </c>
      <c r="G1082" t="str">
        <f t="shared" si="163"/>
        <v/>
      </c>
      <c r="H1082" t="str">
        <f t="shared" si="164"/>
        <v/>
      </c>
      <c r="I1082" t="str">
        <f t="shared" si="165"/>
        <v/>
      </c>
      <c r="J1082" t="str">
        <f t="shared" si="166"/>
        <v/>
      </c>
      <c r="K1082" t="str">
        <f t="shared" si="167"/>
        <v/>
      </c>
      <c r="L1082" t="str">
        <f t="shared" si="168"/>
        <v/>
      </c>
      <c r="M1082" t="str">
        <f t="shared" si="169"/>
        <v/>
      </c>
    </row>
    <row r="1083" spans="1:13">
      <c r="A1083" t="s">
        <v>2339</v>
      </c>
      <c r="B1083">
        <v>11.2437</v>
      </c>
      <c r="C1083" s="44">
        <v>41548</v>
      </c>
      <c r="D1083" t="str">
        <f t="shared" si="160"/>
        <v/>
      </c>
      <c r="E1083" t="str">
        <f t="shared" si="161"/>
        <v/>
      </c>
      <c r="F1083" t="str">
        <f t="shared" si="162"/>
        <v/>
      </c>
      <c r="G1083" t="str">
        <f t="shared" si="163"/>
        <v/>
      </c>
      <c r="H1083" t="str">
        <f t="shared" si="164"/>
        <v/>
      </c>
      <c r="I1083" t="str">
        <f t="shared" si="165"/>
        <v/>
      </c>
      <c r="J1083" t="str">
        <f t="shared" si="166"/>
        <v/>
      </c>
      <c r="K1083" t="str">
        <f t="shared" si="167"/>
        <v/>
      </c>
      <c r="L1083" t="str">
        <f t="shared" si="168"/>
        <v/>
      </c>
      <c r="M1083" t="str">
        <f t="shared" si="169"/>
        <v/>
      </c>
    </row>
    <row r="1084" spans="1:13">
      <c r="A1084" t="s">
        <v>2340</v>
      </c>
      <c r="B1084">
        <v>10.330299999999999</v>
      </c>
      <c r="C1084" s="44">
        <v>41548</v>
      </c>
      <c r="D1084" t="str">
        <f t="shared" si="160"/>
        <v/>
      </c>
      <c r="E1084" t="str">
        <f t="shared" si="161"/>
        <v/>
      </c>
      <c r="F1084" t="str">
        <f t="shared" si="162"/>
        <v/>
      </c>
      <c r="G1084" t="str">
        <f t="shared" si="163"/>
        <v/>
      </c>
      <c r="H1084" t="str">
        <f t="shared" si="164"/>
        <v/>
      </c>
      <c r="I1084" t="str">
        <f t="shared" si="165"/>
        <v/>
      </c>
      <c r="J1084" t="str">
        <f t="shared" si="166"/>
        <v/>
      </c>
      <c r="K1084" t="str">
        <f t="shared" si="167"/>
        <v/>
      </c>
      <c r="L1084" t="str">
        <f t="shared" si="168"/>
        <v/>
      </c>
      <c r="M1084" t="str">
        <f t="shared" si="169"/>
        <v/>
      </c>
    </row>
    <row r="1085" spans="1:13">
      <c r="A1085" t="s">
        <v>2341</v>
      </c>
      <c r="B1085">
        <v>10.3262</v>
      </c>
      <c r="C1085" s="44">
        <v>41548</v>
      </c>
      <c r="D1085" t="str">
        <f t="shared" si="160"/>
        <v/>
      </c>
      <c r="E1085" t="str">
        <f t="shared" si="161"/>
        <v/>
      </c>
      <c r="F1085" t="str">
        <f t="shared" si="162"/>
        <v/>
      </c>
      <c r="G1085" t="str">
        <f t="shared" si="163"/>
        <v/>
      </c>
      <c r="H1085" t="str">
        <f t="shared" si="164"/>
        <v/>
      </c>
      <c r="I1085" t="str">
        <f t="shared" si="165"/>
        <v/>
      </c>
      <c r="J1085" t="str">
        <f t="shared" si="166"/>
        <v/>
      </c>
      <c r="K1085" t="str">
        <f t="shared" si="167"/>
        <v/>
      </c>
      <c r="L1085" t="str">
        <f t="shared" si="168"/>
        <v/>
      </c>
      <c r="M1085" t="str">
        <f t="shared" si="169"/>
        <v/>
      </c>
    </row>
    <row r="1086" spans="1:13">
      <c r="A1086" t="s">
        <v>4568</v>
      </c>
      <c r="B1086">
        <v>12.9397</v>
      </c>
      <c r="C1086" s="44">
        <v>41548</v>
      </c>
      <c r="D1086" t="str">
        <f t="shared" si="160"/>
        <v/>
      </c>
      <c r="E1086" t="str">
        <f t="shared" si="161"/>
        <v/>
      </c>
      <c r="F1086" t="str">
        <f t="shared" si="162"/>
        <v/>
      </c>
      <c r="G1086" t="str">
        <f t="shared" si="163"/>
        <v/>
      </c>
      <c r="H1086" t="str">
        <f t="shared" si="164"/>
        <v/>
      </c>
      <c r="I1086" t="str">
        <f t="shared" si="165"/>
        <v/>
      </c>
      <c r="J1086" t="str">
        <f t="shared" si="166"/>
        <v/>
      </c>
      <c r="K1086" t="str">
        <f t="shared" si="167"/>
        <v/>
      </c>
      <c r="L1086" t="str">
        <f t="shared" si="168"/>
        <v/>
      </c>
      <c r="M1086" t="str">
        <f t="shared" si="169"/>
        <v/>
      </c>
    </row>
    <row r="1087" spans="1:13">
      <c r="A1087" t="s">
        <v>2342</v>
      </c>
      <c r="B1087">
        <v>11.2438</v>
      </c>
      <c r="C1087" s="44">
        <v>41548</v>
      </c>
      <c r="D1087" t="str">
        <f t="shared" si="160"/>
        <v/>
      </c>
      <c r="E1087" t="str">
        <f t="shared" si="161"/>
        <v/>
      </c>
      <c r="F1087" t="str">
        <f t="shared" si="162"/>
        <v/>
      </c>
      <c r="G1087" t="str">
        <f t="shared" si="163"/>
        <v/>
      </c>
      <c r="H1087" t="str">
        <f t="shared" si="164"/>
        <v/>
      </c>
      <c r="I1087" t="str">
        <f t="shared" si="165"/>
        <v/>
      </c>
      <c r="J1087" t="str">
        <f t="shared" si="166"/>
        <v/>
      </c>
      <c r="K1087" t="str">
        <f t="shared" si="167"/>
        <v/>
      </c>
      <c r="L1087" t="str">
        <f t="shared" si="168"/>
        <v/>
      </c>
      <c r="M1087" t="str">
        <f t="shared" si="169"/>
        <v/>
      </c>
    </row>
    <row r="1088" spans="1:13">
      <c r="A1088" t="s">
        <v>5813</v>
      </c>
      <c r="B1088">
        <v>10.7509</v>
      </c>
      <c r="C1088" s="44">
        <v>41548</v>
      </c>
      <c r="D1088" t="str">
        <f t="shared" si="160"/>
        <v/>
      </c>
      <c r="E1088" t="str">
        <f t="shared" si="161"/>
        <v/>
      </c>
      <c r="F1088" t="str">
        <f t="shared" si="162"/>
        <v/>
      </c>
      <c r="G1088" t="str">
        <f t="shared" si="163"/>
        <v/>
      </c>
      <c r="H1088" t="str">
        <f t="shared" si="164"/>
        <v/>
      </c>
      <c r="I1088" t="str">
        <f t="shared" si="165"/>
        <v/>
      </c>
      <c r="J1088" t="str">
        <f t="shared" si="166"/>
        <v/>
      </c>
      <c r="K1088" t="str">
        <f t="shared" si="167"/>
        <v/>
      </c>
      <c r="L1088" t="str">
        <f t="shared" si="168"/>
        <v/>
      </c>
      <c r="M1088" t="str">
        <f t="shared" si="169"/>
        <v/>
      </c>
    </row>
    <row r="1089" spans="1:13">
      <c r="A1089" t="s">
        <v>2343</v>
      </c>
      <c r="B1089">
        <v>10.712400000000001</v>
      </c>
      <c r="C1089" s="44">
        <v>41548</v>
      </c>
      <c r="D1089" t="str">
        <f t="shared" si="160"/>
        <v/>
      </c>
      <c r="E1089" t="str">
        <f t="shared" si="161"/>
        <v/>
      </c>
      <c r="F1089" t="str">
        <f t="shared" si="162"/>
        <v/>
      </c>
      <c r="G1089" t="str">
        <f t="shared" si="163"/>
        <v/>
      </c>
      <c r="H1089" t="str">
        <f t="shared" si="164"/>
        <v/>
      </c>
      <c r="I1089" t="str">
        <f t="shared" si="165"/>
        <v/>
      </c>
      <c r="J1089" t="str">
        <f t="shared" si="166"/>
        <v/>
      </c>
      <c r="K1089" t="str">
        <f t="shared" si="167"/>
        <v/>
      </c>
      <c r="L1089" t="str">
        <f t="shared" si="168"/>
        <v/>
      </c>
      <c r="M1089" t="str">
        <f t="shared" si="169"/>
        <v/>
      </c>
    </row>
    <row r="1090" spans="1:13">
      <c r="A1090" t="s">
        <v>2344</v>
      </c>
      <c r="B1090">
        <v>10.2027</v>
      </c>
      <c r="C1090" s="44">
        <v>41548</v>
      </c>
      <c r="D1090" t="str">
        <f t="shared" si="160"/>
        <v/>
      </c>
      <c r="E1090" t="str">
        <f t="shared" si="161"/>
        <v/>
      </c>
      <c r="F1090" t="str">
        <f t="shared" si="162"/>
        <v/>
      </c>
      <c r="G1090" t="str">
        <f t="shared" si="163"/>
        <v/>
      </c>
      <c r="H1090" t="str">
        <f t="shared" si="164"/>
        <v/>
      </c>
      <c r="I1090" t="str">
        <f t="shared" si="165"/>
        <v/>
      </c>
      <c r="J1090" t="str">
        <f t="shared" si="166"/>
        <v/>
      </c>
      <c r="K1090" t="str">
        <f t="shared" si="167"/>
        <v/>
      </c>
      <c r="L1090" t="str">
        <f t="shared" si="168"/>
        <v/>
      </c>
      <c r="M1090" t="str">
        <f t="shared" si="169"/>
        <v/>
      </c>
    </row>
    <row r="1091" spans="1:13">
      <c r="A1091" t="s">
        <v>2345</v>
      </c>
      <c r="B1091">
        <v>10.3262</v>
      </c>
      <c r="C1091" s="44">
        <v>41548</v>
      </c>
      <c r="D1091" t="str">
        <f t="shared" ref="D1091:D1154" si="170">IF(A1091=mfund1,B1091,"")</f>
        <v/>
      </c>
      <c r="E1091" t="str">
        <f t="shared" ref="E1091:E1154" si="171">IF(A1091=mfund2,B1091,"")</f>
        <v/>
      </c>
      <c r="F1091" t="str">
        <f t="shared" ref="F1091:F1154" si="172">IF(A1091=mfund3,B1091,"")</f>
        <v/>
      </c>
      <c r="G1091" t="str">
        <f t="shared" ref="G1091:G1154" si="173">IF(A1091=mfund4,B1091,"")</f>
        <v/>
      </c>
      <c r="H1091" t="str">
        <f t="shared" ref="H1091:H1154" si="174">IF(A1091=mfudn5,B1091,"")</f>
        <v/>
      </c>
      <c r="I1091" t="str">
        <f t="shared" ref="I1091:I1154" si="175">IF(A1091=mfund6,B1091,"")</f>
        <v/>
      </c>
      <c r="J1091" t="str">
        <f t="shared" ref="J1091:J1154" si="176">IF(A1091=mfund7,B1091,"")</f>
        <v/>
      </c>
      <c r="K1091" t="str">
        <f t="shared" ref="K1091:K1154" si="177">IF(A1091=mfund8,B1091,"")</f>
        <v/>
      </c>
      <c r="L1091" t="str">
        <f t="shared" ref="L1091:L1154" si="178">IF(A1091=mfund9,B1091,"")</f>
        <v/>
      </c>
      <c r="M1091" t="str">
        <f t="shared" ref="M1091:M1154" si="179">IF(A1091=mfund10,B1091,"")</f>
        <v/>
      </c>
    </row>
    <row r="1092" spans="1:13">
      <c r="A1092" t="s">
        <v>4569</v>
      </c>
      <c r="B1092">
        <v>12.7264</v>
      </c>
      <c r="C1092" s="44">
        <v>41548</v>
      </c>
      <c r="D1092" t="str">
        <f t="shared" si="170"/>
        <v/>
      </c>
      <c r="E1092" t="str">
        <f t="shared" si="171"/>
        <v/>
      </c>
      <c r="F1092" t="str">
        <f t="shared" si="172"/>
        <v/>
      </c>
      <c r="G1092" t="str">
        <f t="shared" si="173"/>
        <v/>
      </c>
      <c r="H1092" t="str">
        <f t="shared" si="174"/>
        <v/>
      </c>
      <c r="I1092" t="str">
        <f t="shared" si="175"/>
        <v/>
      </c>
      <c r="J1092" t="str">
        <f t="shared" si="176"/>
        <v/>
      </c>
      <c r="K1092" t="str">
        <f t="shared" si="177"/>
        <v/>
      </c>
      <c r="L1092" t="str">
        <f t="shared" si="178"/>
        <v/>
      </c>
      <c r="M1092" t="str">
        <f t="shared" si="179"/>
        <v/>
      </c>
    </row>
    <row r="1093" spans="1:13">
      <c r="A1093" t="s">
        <v>2346</v>
      </c>
      <c r="B1093">
        <v>10.391999999999999</v>
      </c>
      <c r="C1093" s="44">
        <v>41548</v>
      </c>
      <c r="D1093" t="str">
        <f t="shared" si="170"/>
        <v/>
      </c>
      <c r="E1093" t="str">
        <f t="shared" si="171"/>
        <v/>
      </c>
      <c r="F1093" t="str">
        <f t="shared" si="172"/>
        <v/>
      </c>
      <c r="G1093" t="str">
        <f t="shared" si="173"/>
        <v/>
      </c>
      <c r="H1093" t="str">
        <f t="shared" si="174"/>
        <v/>
      </c>
      <c r="I1093" t="str">
        <f t="shared" si="175"/>
        <v/>
      </c>
      <c r="J1093" t="str">
        <f t="shared" si="176"/>
        <v/>
      </c>
      <c r="K1093" t="str">
        <f t="shared" si="177"/>
        <v/>
      </c>
      <c r="L1093" t="str">
        <f t="shared" si="178"/>
        <v/>
      </c>
      <c r="M1093" t="str">
        <f t="shared" si="179"/>
        <v/>
      </c>
    </row>
    <row r="1094" spans="1:13">
      <c r="A1094" t="s">
        <v>2347</v>
      </c>
      <c r="B1094">
        <v>10.7509</v>
      </c>
      <c r="C1094" s="44">
        <v>41548</v>
      </c>
      <c r="D1094" t="str">
        <f t="shared" si="170"/>
        <v/>
      </c>
      <c r="E1094" t="str">
        <f t="shared" si="171"/>
        <v/>
      </c>
      <c r="F1094" t="str">
        <f t="shared" si="172"/>
        <v/>
      </c>
      <c r="G1094" t="str">
        <f t="shared" si="173"/>
        <v/>
      </c>
      <c r="H1094" t="str">
        <f t="shared" si="174"/>
        <v/>
      </c>
      <c r="I1094" t="str">
        <f t="shared" si="175"/>
        <v/>
      </c>
      <c r="J1094" t="str">
        <f t="shared" si="176"/>
        <v/>
      </c>
      <c r="K1094" t="str">
        <f t="shared" si="177"/>
        <v/>
      </c>
      <c r="L1094" t="str">
        <f t="shared" si="178"/>
        <v/>
      </c>
      <c r="M1094" t="str">
        <f t="shared" si="179"/>
        <v/>
      </c>
    </row>
    <row r="1095" spans="1:13">
      <c r="A1095" t="s">
        <v>2348</v>
      </c>
      <c r="B1095">
        <v>10.7509</v>
      </c>
      <c r="C1095" s="44">
        <v>41548</v>
      </c>
      <c r="D1095" t="str">
        <f t="shared" si="170"/>
        <v/>
      </c>
      <c r="E1095" t="str">
        <f t="shared" si="171"/>
        <v/>
      </c>
      <c r="F1095" t="str">
        <f t="shared" si="172"/>
        <v/>
      </c>
      <c r="G1095" t="str">
        <f t="shared" si="173"/>
        <v/>
      </c>
      <c r="H1095" t="str">
        <f t="shared" si="174"/>
        <v/>
      </c>
      <c r="I1095" t="str">
        <f t="shared" si="175"/>
        <v/>
      </c>
      <c r="J1095" t="str">
        <f t="shared" si="176"/>
        <v/>
      </c>
      <c r="K1095" t="str">
        <f t="shared" si="177"/>
        <v/>
      </c>
      <c r="L1095" t="str">
        <f t="shared" si="178"/>
        <v/>
      </c>
      <c r="M1095" t="str">
        <f t="shared" si="179"/>
        <v/>
      </c>
    </row>
    <row r="1096" spans="1:13">
      <c r="A1096" t="s">
        <v>2349</v>
      </c>
      <c r="B1096">
        <v>10.323</v>
      </c>
      <c r="C1096" s="44">
        <v>41548</v>
      </c>
      <c r="D1096" t="str">
        <f t="shared" si="170"/>
        <v/>
      </c>
      <c r="E1096" t="str">
        <f t="shared" si="171"/>
        <v/>
      </c>
      <c r="F1096" t="str">
        <f t="shared" si="172"/>
        <v/>
      </c>
      <c r="G1096" t="str">
        <f t="shared" si="173"/>
        <v/>
      </c>
      <c r="H1096" t="str">
        <f t="shared" si="174"/>
        <v/>
      </c>
      <c r="I1096" t="str">
        <f t="shared" si="175"/>
        <v/>
      </c>
      <c r="J1096" t="str">
        <f t="shared" si="176"/>
        <v/>
      </c>
      <c r="K1096" t="str">
        <f t="shared" si="177"/>
        <v/>
      </c>
      <c r="L1096" t="str">
        <f t="shared" si="178"/>
        <v/>
      </c>
      <c r="M1096" t="str">
        <f t="shared" si="179"/>
        <v/>
      </c>
    </row>
    <row r="1097" spans="1:13">
      <c r="A1097" t="s">
        <v>2350</v>
      </c>
      <c r="B1097">
        <v>10.751300000000001</v>
      </c>
      <c r="C1097" s="44">
        <v>41548</v>
      </c>
      <c r="D1097" t="str">
        <f t="shared" si="170"/>
        <v/>
      </c>
      <c r="E1097" t="str">
        <f t="shared" si="171"/>
        <v/>
      </c>
      <c r="F1097" t="str">
        <f t="shared" si="172"/>
        <v/>
      </c>
      <c r="G1097" t="str">
        <f t="shared" si="173"/>
        <v/>
      </c>
      <c r="H1097" t="str">
        <f t="shared" si="174"/>
        <v/>
      </c>
      <c r="I1097" t="str">
        <f t="shared" si="175"/>
        <v/>
      </c>
      <c r="J1097" t="str">
        <f t="shared" si="176"/>
        <v/>
      </c>
      <c r="K1097" t="str">
        <f t="shared" si="177"/>
        <v/>
      </c>
      <c r="L1097" t="str">
        <f t="shared" si="178"/>
        <v/>
      </c>
      <c r="M1097" t="str">
        <f t="shared" si="179"/>
        <v/>
      </c>
    </row>
    <row r="1098" spans="1:13">
      <c r="A1098" t="s">
        <v>2351</v>
      </c>
      <c r="B1098">
        <v>10.672800000000001</v>
      </c>
      <c r="C1098" s="44">
        <v>41261</v>
      </c>
      <c r="D1098" t="str">
        <f t="shared" si="170"/>
        <v/>
      </c>
      <c r="E1098" t="str">
        <f t="shared" si="171"/>
        <v/>
      </c>
      <c r="F1098" t="str">
        <f t="shared" si="172"/>
        <v/>
      </c>
      <c r="G1098" t="str">
        <f t="shared" si="173"/>
        <v/>
      </c>
      <c r="H1098" t="str">
        <f t="shared" si="174"/>
        <v/>
      </c>
      <c r="I1098" t="str">
        <f t="shared" si="175"/>
        <v/>
      </c>
      <c r="J1098" t="str">
        <f t="shared" si="176"/>
        <v/>
      </c>
      <c r="K1098" t="str">
        <f t="shared" si="177"/>
        <v/>
      </c>
      <c r="L1098" t="str">
        <f t="shared" si="178"/>
        <v/>
      </c>
      <c r="M1098" t="str">
        <f t="shared" si="179"/>
        <v/>
      </c>
    </row>
    <row r="1099" spans="1:13">
      <c r="A1099" t="s">
        <v>2352</v>
      </c>
      <c r="B1099">
        <v>10.834899999999999</v>
      </c>
      <c r="C1099" s="44">
        <v>41261</v>
      </c>
      <c r="D1099" t="str">
        <f t="shared" si="170"/>
        <v/>
      </c>
      <c r="E1099" t="str">
        <f t="shared" si="171"/>
        <v/>
      </c>
      <c r="F1099" t="str">
        <f t="shared" si="172"/>
        <v/>
      </c>
      <c r="G1099" t="str">
        <f t="shared" si="173"/>
        <v/>
      </c>
      <c r="H1099" t="str">
        <f t="shared" si="174"/>
        <v/>
      </c>
      <c r="I1099" t="str">
        <f t="shared" si="175"/>
        <v/>
      </c>
      <c r="J1099" t="str">
        <f t="shared" si="176"/>
        <v/>
      </c>
      <c r="K1099" t="str">
        <f t="shared" si="177"/>
        <v/>
      </c>
      <c r="L1099" t="str">
        <f t="shared" si="178"/>
        <v/>
      </c>
      <c r="M1099" t="str">
        <f t="shared" si="179"/>
        <v/>
      </c>
    </row>
    <row r="1100" spans="1:13">
      <c r="A1100" t="s">
        <v>2353</v>
      </c>
      <c r="B1100">
        <v>10.864100000000001</v>
      </c>
      <c r="C1100" s="44">
        <v>41548</v>
      </c>
      <c r="D1100" t="str">
        <f t="shared" si="170"/>
        <v/>
      </c>
      <c r="E1100" t="str">
        <f t="shared" si="171"/>
        <v/>
      </c>
      <c r="F1100" t="str">
        <f t="shared" si="172"/>
        <v/>
      </c>
      <c r="G1100" t="str">
        <f t="shared" si="173"/>
        <v/>
      </c>
      <c r="H1100" t="str">
        <f t="shared" si="174"/>
        <v/>
      </c>
      <c r="I1100" t="str">
        <f t="shared" si="175"/>
        <v/>
      </c>
      <c r="J1100" t="str">
        <f t="shared" si="176"/>
        <v/>
      </c>
      <c r="K1100" t="str">
        <f t="shared" si="177"/>
        <v/>
      </c>
      <c r="L1100" t="str">
        <f t="shared" si="178"/>
        <v/>
      </c>
      <c r="M1100" t="str">
        <f t="shared" si="179"/>
        <v/>
      </c>
    </row>
    <row r="1101" spans="1:13">
      <c r="A1101" t="s">
        <v>2354</v>
      </c>
      <c r="B1101">
        <v>10.360300000000001</v>
      </c>
      <c r="C1101" s="44">
        <v>41548</v>
      </c>
      <c r="D1101" t="str">
        <f t="shared" si="170"/>
        <v/>
      </c>
      <c r="E1101" t="str">
        <f t="shared" si="171"/>
        <v/>
      </c>
      <c r="F1101" t="str">
        <f t="shared" si="172"/>
        <v/>
      </c>
      <c r="G1101" t="str">
        <f t="shared" si="173"/>
        <v/>
      </c>
      <c r="H1101" t="str">
        <f t="shared" si="174"/>
        <v/>
      </c>
      <c r="I1101" t="str">
        <f t="shared" si="175"/>
        <v/>
      </c>
      <c r="J1101" t="str">
        <f t="shared" si="176"/>
        <v/>
      </c>
      <c r="K1101" t="str">
        <f t="shared" si="177"/>
        <v/>
      </c>
      <c r="L1101" t="str">
        <f t="shared" si="178"/>
        <v/>
      </c>
      <c r="M1101" t="str">
        <f t="shared" si="179"/>
        <v/>
      </c>
    </row>
    <row r="1102" spans="1:13">
      <c r="A1102" t="s">
        <v>2355</v>
      </c>
      <c r="B1102">
        <v>10.1699</v>
      </c>
      <c r="C1102" s="44">
        <v>41548</v>
      </c>
      <c r="D1102" t="str">
        <f t="shared" si="170"/>
        <v/>
      </c>
      <c r="E1102" t="str">
        <f t="shared" si="171"/>
        <v/>
      </c>
      <c r="F1102" t="str">
        <f t="shared" si="172"/>
        <v/>
      </c>
      <c r="G1102" t="str">
        <f t="shared" si="173"/>
        <v/>
      </c>
      <c r="H1102" t="str">
        <f t="shared" si="174"/>
        <v/>
      </c>
      <c r="I1102" t="str">
        <f t="shared" si="175"/>
        <v/>
      </c>
      <c r="J1102" t="str">
        <f t="shared" si="176"/>
        <v/>
      </c>
      <c r="K1102" t="str">
        <f t="shared" si="177"/>
        <v/>
      </c>
      <c r="L1102" t="str">
        <f t="shared" si="178"/>
        <v/>
      </c>
      <c r="M1102" t="str">
        <f t="shared" si="179"/>
        <v/>
      </c>
    </row>
    <row r="1103" spans="1:13">
      <c r="A1103" t="s">
        <v>4570</v>
      </c>
      <c r="B1103">
        <v>16.658100000000001</v>
      </c>
      <c r="C1103" s="44">
        <v>41548</v>
      </c>
      <c r="D1103" t="str">
        <f t="shared" si="170"/>
        <v/>
      </c>
      <c r="E1103" t="str">
        <f t="shared" si="171"/>
        <v/>
      </c>
      <c r="F1103" t="str">
        <f t="shared" si="172"/>
        <v/>
      </c>
      <c r="G1103" t="str">
        <f t="shared" si="173"/>
        <v/>
      </c>
      <c r="H1103" t="str">
        <f t="shared" si="174"/>
        <v/>
      </c>
      <c r="I1103" t="str">
        <f t="shared" si="175"/>
        <v/>
      </c>
      <c r="J1103" t="str">
        <f t="shared" si="176"/>
        <v/>
      </c>
      <c r="K1103" t="str">
        <f t="shared" si="177"/>
        <v/>
      </c>
      <c r="L1103" t="str">
        <f t="shared" si="178"/>
        <v/>
      </c>
      <c r="M1103" t="str">
        <f t="shared" si="179"/>
        <v/>
      </c>
    </row>
    <row r="1104" spans="1:13">
      <c r="A1104" t="s">
        <v>5814</v>
      </c>
      <c r="B1104">
        <v>10.282</v>
      </c>
      <c r="C1104" s="44">
        <v>41548</v>
      </c>
      <c r="D1104" t="str">
        <f t="shared" si="170"/>
        <v/>
      </c>
      <c r="E1104" t="str">
        <f t="shared" si="171"/>
        <v/>
      </c>
      <c r="F1104" t="str">
        <f t="shared" si="172"/>
        <v/>
      </c>
      <c r="G1104" t="str">
        <f t="shared" si="173"/>
        <v/>
      </c>
      <c r="H1104" t="str">
        <f t="shared" si="174"/>
        <v/>
      </c>
      <c r="I1104" t="str">
        <f t="shared" si="175"/>
        <v/>
      </c>
      <c r="J1104" t="str">
        <f t="shared" si="176"/>
        <v/>
      </c>
      <c r="K1104" t="str">
        <f t="shared" si="177"/>
        <v/>
      </c>
      <c r="L1104" t="str">
        <f t="shared" si="178"/>
        <v/>
      </c>
      <c r="M1104" t="str">
        <f t="shared" si="179"/>
        <v/>
      </c>
    </row>
    <row r="1105" spans="1:13">
      <c r="A1105" t="s">
        <v>4571</v>
      </c>
      <c r="B1105">
        <v>19.779399999999999</v>
      </c>
      <c r="C1105" s="44">
        <v>41548</v>
      </c>
      <c r="D1105" t="str">
        <f t="shared" si="170"/>
        <v/>
      </c>
      <c r="E1105" t="str">
        <f t="shared" si="171"/>
        <v/>
      </c>
      <c r="F1105" t="str">
        <f t="shared" si="172"/>
        <v/>
      </c>
      <c r="G1105" t="str">
        <f t="shared" si="173"/>
        <v/>
      </c>
      <c r="H1105" t="str">
        <f t="shared" si="174"/>
        <v/>
      </c>
      <c r="I1105" t="str">
        <f t="shared" si="175"/>
        <v/>
      </c>
      <c r="J1105" t="str">
        <f t="shared" si="176"/>
        <v/>
      </c>
      <c r="K1105" t="str">
        <f t="shared" si="177"/>
        <v/>
      </c>
      <c r="L1105" t="str">
        <f t="shared" si="178"/>
        <v/>
      </c>
      <c r="M1105" t="str">
        <f t="shared" si="179"/>
        <v/>
      </c>
    </row>
    <row r="1106" spans="1:13">
      <c r="A1106" t="s">
        <v>2356</v>
      </c>
      <c r="B1106">
        <v>10.124599999999999</v>
      </c>
      <c r="C1106" s="44">
        <v>41548</v>
      </c>
      <c r="D1106" t="str">
        <f t="shared" si="170"/>
        <v/>
      </c>
      <c r="E1106" t="str">
        <f t="shared" si="171"/>
        <v/>
      </c>
      <c r="F1106" t="str">
        <f t="shared" si="172"/>
        <v/>
      </c>
      <c r="G1106" t="str">
        <f t="shared" si="173"/>
        <v/>
      </c>
      <c r="H1106" t="str">
        <f t="shared" si="174"/>
        <v/>
      </c>
      <c r="I1106" t="str">
        <f t="shared" si="175"/>
        <v/>
      </c>
      <c r="J1106" t="str">
        <f t="shared" si="176"/>
        <v/>
      </c>
      <c r="K1106" t="str">
        <f t="shared" si="177"/>
        <v/>
      </c>
      <c r="L1106" t="str">
        <f t="shared" si="178"/>
        <v/>
      </c>
      <c r="M1106" t="str">
        <f t="shared" si="179"/>
        <v/>
      </c>
    </row>
    <row r="1107" spans="1:13">
      <c r="A1107" t="s">
        <v>5815</v>
      </c>
      <c r="B1107">
        <v>13.1465</v>
      </c>
      <c r="C1107" s="44">
        <v>41548</v>
      </c>
      <c r="D1107" t="str">
        <f t="shared" si="170"/>
        <v/>
      </c>
      <c r="E1107" t="str">
        <f t="shared" si="171"/>
        <v/>
      </c>
      <c r="F1107" t="str">
        <f t="shared" si="172"/>
        <v/>
      </c>
      <c r="G1107" t="str">
        <f t="shared" si="173"/>
        <v/>
      </c>
      <c r="H1107" t="str">
        <f t="shared" si="174"/>
        <v/>
      </c>
      <c r="I1107" t="str">
        <f t="shared" si="175"/>
        <v/>
      </c>
      <c r="J1107" t="str">
        <f t="shared" si="176"/>
        <v/>
      </c>
      <c r="K1107" t="str">
        <f t="shared" si="177"/>
        <v/>
      </c>
      <c r="L1107" t="str">
        <f t="shared" si="178"/>
        <v/>
      </c>
      <c r="M1107" t="str">
        <f t="shared" si="179"/>
        <v/>
      </c>
    </row>
    <row r="1108" spans="1:13">
      <c r="A1108" t="s">
        <v>2357</v>
      </c>
      <c r="B1108">
        <v>11.866</v>
      </c>
      <c r="C1108" s="44">
        <v>41548</v>
      </c>
      <c r="D1108" t="str">
        <f t="shared" si="170"/>
        <v/>
      </c>
      <c r="E1108" t="str">
        <f t="shared" si="171"/>
        <v/>
      </c>
      <c r="F1108" t="str">
        <f t="shared" si="172"/>
        <v/>
      </c>
      <c r="G1108" t="str">
        <f t="shared" si="173"/>
        <v/>
      </c>
      <c r="H1108" t="str">
        <f t="shared" si="174"/>
        <v/>
      </c>
      <c r="I1108" t="str">
        <f t="shared" si="175"/>
        <v/>
      </c>
      <c r="J1108" t="str">
        <f t="shared" si="176"/>
        <v/>
      </c>
      <c r="K1108" t="str">
        <f t="shared" si="177"/>
        <v/>
      </c>
      <c r="L1108" t="str">
        <f t="shared" si="178"/>
        <v/>
      </c>
      <c r="M1108" t="str">
        <f t="shared" si="179"/>
        <v/>
      </c>
    </row>
    <row r="1109" spans="1:13">
      <c r="A1109" t="s">
        <v>2358</v>
      </c>
      <c r="B1109">
        <v>10.901199999999999</v>
      </c>
      <c r="C1109" s="44">
        <v>41548</v>
      </c>
      <c r="D1109" t="str">
        <f t="shared" si="170"/>
        <v/>
      </c>
      <c r="E1109" t="str">
        <f t="shared" si="171"/>
        <v/>
      </c>
      <c r="F1109" t="str">
        <f t="shared" si="172"/>
        <v/>
      </c>
      <c r="G1109" t="str">
        <f t="shared" si="173"/>
        <v/>
      </c>
      <c r="H1109" t="str">
        <f t="shared" si="174"/>
        <v/>
      </c>
      <c r="I1109" t="str">
        <f t="shared" si="175"/>
        <v/>
      </c>
      <c r="J1109" t="str">
        <f t="shared" si="176"/>
        <v/>
      </c>
      <c r="K1109" t="str">
        <f t="shared" si="177"/>
        <v/>
      </c>
      <c r="L1109" t="str">
        <f t="shared" si="178"/>
        <v/>
      </c>
      <c r="M1109" t="str">
        <f t="shared" si="179"/>
        <v/>
      </c>
    </row>
    <row r="1110" spans="1:13">
      <c r="A1110" t="s">
        <v>4572</v>
      </c>
      <c r="B1110">
        <v>11.2791</v>
      </c>
      <c r="C1110" s="44">
        <v>41548</v>
      </c>
      <c r="D1110" t="str">
        <f t="shared" si="170"/>
        <v/>
      </c>
      <c r="E1110" t="str">
        <f t="shared" si="171"/>
        <v/>
      </c>
      <c r="F1110" t="str">
        <f t="shared" si="172"/>
        <v/>
      </c>
      <c r="G1110" t="str">
        <f t="shared" si="173"/>
        <v/>
      </c>
      <c r="H1110" t="str">
        <f t="shared" si="174"/>
        <v/>
      </c>
      <c r="I1110" t="str">
        <f t="shared" si="175"/>
        <v/>
      </c>
      <c r="J1110" t="str">
        <f t="shared" si="176"/>
        <v/>
      </c>
      <c r="K1110" t="str">
        <f t="shared" si="177"/>
        <v/>
      </c>
      <c r="L1110" t="str">
        <f t="shared" si="178"/>
        <v/>
      </c>
      <c r="M1110" t="str">
        <f t="shared" si="179"/>
        <v/>
      </c>
    </row>
    <row r="1111" spans="1:13">
      <c r="A1111" t="s">
        <v>2359</v>
      </c>
      <c r="B1111">
        <v>10.610200000000001</v>
      </c>
      <c r="C1111" s="44">
        <v>41458</v>
      </c>
      <c r="D1111" t="str">
        <f t="shared" si="170"/>
        <v/>
      </c>
      <c r="E1111" t="str">
        <f t="shared" si="171"/>
        <v/>
      </c>
      <c r="F1111" t="str">
        <f t="shared" si="172"/>
        <v/>
      </c>
      <c r="G1111" t="str">
        <f t="shared" si="173"/>
        <v/>
      </c>
      <c r="H1111" t="str">
        <f t="shared" si="174"/>
        <v/>
      </c>
      <c r="I1111" t="str">
        <f t="shared" si="175"/>
        <v/>
      </c>
      <c r="J1111" t="str">
        <f t="shared" si="176"/>
        <v/>
      </c>
      <c r="K1111" t="str">
        <f t="shared" si="177"/>
        <v/>
      </c>
      <c r="L1111" t="str">
        <f t="shared" si="178"/>
        <v/>
      </c>
      <c r="M1111" t="str">
        <f t="shared" si="179"/>
        <v/>
      </c>
    </row>
    <row r="1112" spans="1:13">
      <c r="A1112" t="s">
        <v>2360</v>
      </c>
      <c r="B1112">
        <v>10.1221</v>
      </c>
      <c r="C1112" s="44">
        <v>41548</v>
      </c>
      <c r="D1112" t="str">
        <f t="shared" si="170"/>
        <v/>
      </c>
      <c r="E1112" t="str">
        <f t="shared" si="171"/>
        <v/>
      </c>
      <c r="F1112" t="str">
        <f t="shared" si="172"/>
        <v/>
      </c>
      <c r="G1112" t="str">
        <f t="shared" si="173"/>
        <v/>
      </c>
      <c r="H1112" t="str">
        <f t="shared" si="174"/>
        <v/>
      </c>
      <c r="I1112" t="str">
        <f t="shared" si="175"/>
        <v/>
      </c>
      <c r="J1112" t="str">
        <f t="shared" si="176"/>
        <v/>
      </c>
      <c r="K1112" t="str">
        <f t="shared" si="177"/>
        <v/>
      </c>
      <c r="L1112" t="str">
        <f t="shared" si="178"/>
        <v/>
      </c>
      <c r="M1112" t="str">
        <f t="shared" si="179"/>
        <v/>
      </c>
    </row>
    <row r="1113" spans="1:13">
      <c r="A1113" t="s">
        <v>4573</v>
      </c>
      <c r="B1113">
        <v>19.638200000000001</v>
      </c>
      <c r="C1113" s="44">
        <v>41548</v>
      </c>
      <c r="D1113" t="str">
        <f t="shared" si="170"/>
        <v/>
      </c>
      <c r="E1113" t="str">
        <f t="shared" si="171"/>
        <v/>
      </c>
      <c r="F1113" t="str">
        <f t="shared" si="172"/>
        <v/>
      </c>
      <c r="G1113" t="str">
        <f t="shared" si="173"/>
        <v/>
      </c>
      <c r="H1113" t="str">
        <f t="shared" si="174"/>
        <v/>
      </c>
      <c r="I1113" t="str">
        <f t="shared" si="175"/>
        <v/>
      </c>
      <c r="J1113" t="str">
        <f t="shared" si="176"/>
        <v/>
      </c>
      <c r="K1113" t="str">
        <f t="shared" si="177"/>
        <v/>
      </c>
      <c r="L1113" t="str">
        <f t="shared" si="178"/>
        <v/>
      </c>
      <c r="M1113" t="str">
        <f t="shared" si="179"/>
        <v/>
      </c>
    </row>
    <row r="1114" spans="1:13">
      <c r="A1114" t="s">
        <v>2361</v>
      </c>
      <c r="B1114">
        <v>10.255599999999999</v>
      </c>
      <c r="C1114" s="44">
        <v>41548</v>
      </c>
      <c r="D1114" t="str">
        <f t="shared" si="170"/>
        <v/>
      </c>
      <c r="E1114" t="str">
        <f t="shared" si="171"/>
        <v/>
      </c>
      <c r="F1114" t="str">
        <f t="shared" si="172"/>
        <v/>
      </c>
      <c r="G1114" t="str">
        <f t="shared" si="173"/>
        <v/>
      </c>
      <c r="H1114" t="str">
        <f t="shared" si="174"/>
        <v/>
      </c>
      <c r="I1114" t="str">
        <f t="shared" si="175"/>
        <v/>
      </c>
      <c r="J1114" t="str">
        <f t="shared" si="176"/>
        <v/>
      </c>
      <c r="K1114" t="str">
        <f t="shared" si="177"/>
        <v/>
      </c>
      <c r="L1114" t="str">
        <f t="shared" si="178"/>
        <v/>
      </c>
      <c r="M1114" t="str">
        <f t="shared" si="179"/>
        <v/>
      </c>
    </row>
    <row r="1115" spans="1:13">
      <c r="A1115" t="s">
        <v>2362</v>
      </c>
      <c r="B1115">
        <v>12.8796</v>
      </c>
      <c r="C1115" s="44">
        <v>41548</v>
      </c>
      <c r="D1115" t="str">
        <f t="shared" si="170"/>
        <v/>
      </c>
      <c r="E1115" t="str">
        <f t="shared" si="171"/>
        <v/>
      </c>
      <c r="F1115" t="str">
        <f t="shared" si="172"/>
        <v/>
      </c>
      <c r="G1115" t="str">
        <f t="shared" si="173"/>
        <v/>
      </c>
      <c r="H1115" t="str">
        <f t="shared" si="174"/>
        <v/>
      </c>
      <c r="I1115" t="str">
        <f t="shared" si="175"/>
        <v/>
      </c>
      <c r="J1115" t="str">
        <f t="shared" si="176"/>
        <v/>
      </c>
      <c r="K1115" t="str">
        <f t="shared" si="177"/>
        <v/>
      </c>
      <c r="L1115" t="str">
        <f t="shared" si="178"/>
        <v/>
      </c>
      <c r="M1115" t="str">
        <f t="shared" si="179"/>
        <v/>
      </c>
    </row>
    <row r="1116" spans="1:13">
      <c r="A1116" t="s">
        <v>2363</v>
      </c>
      <c r="B1116">
        <v>11.580399999999999</v>
      </c>
      <c r="C1116" s="44">
        <v>41548</v>
      </c>
      <c r="D1116" t="str">
        <f t="shared" si="170"/>
        <v/>
      </c>
      <c r="E1116" t="str">
        <f t="shared" si="171"/>
        <v/>
      </c>
      <c r="F1116" t="str">
        <f t="shared" si="172"/>
        <v/>
      </c>
      <c r="G1116" t="str">
        <f t="shared" si="173"/>
        <v/>
      </c>
      <c r="H1116" t="str">
        <f t="shared" si="174"/>
        <v/>
      </c>
      <c r="I1116" t="str">
        <f t="shared" si="175"/>
        <v/>
      </c>
      <c r="J1116" t="str">
        <f t="shared" si="176"/>
        <v/>
      </c>
      <c r="K1116" t="str">
        <f t="shared" si="177"/>
        <v/>
      </c>
      <c r="L1116" t="str">
        <f t="shared" si="178"/>
        <v/>
      </c>
      <c r="M1116" t="str">
        <f t="shared" si="179"/>
        <v/>
      </c>
    </row>
    <row r="1117" spans="1:13">
      <c r="A1117" t="s">
        <v>4574</v>
      </c>
      <c r="B1117">
        <v>11.026400000000001</v>
      </c>
      <c r="C1117" s="44">
        <v>41548</v>
      </c>
      <c r="D1117" t="str">
        <f t="shared" si="170"/>
        <v/>
      </c>
      <c r="E1117" t="str">
        <f t="shared" si="171"/>
        <v/>
      </c>
      <c r="F1117" t="str">
        <f t="shared" si="172"/>
        <v/>
      </c>
      <c r="G1117" t="str">
        <f t="shared" si="173"/>
        <v/>
      </c>
      <c r="H1117" t="str">
        <f t="shared" si="174"/>
        <v/>
      </c>
      <c r="I1117" t="str">
        <f t="shared" si="175"/>
        <v/>
      </c>
      <c r="J1117" t="str">
        <f t="shared" si="176"/>
        <v/>
      </c>
      <c r="K1117" t="str">
        <f t="shared" si="177"/>
        <v/>
      </c>
      <c r="L1117" t="str">
        <f t="shared" si="178"/>
        <v/>
      </c>
      <c r="M1117" t="str">
        <f t="shared" si="179"/>
        <v/>
      </c>
    </row>
    <row r="1118" spans="1:13">
      <c r="A1118" t="s">
        <v>2364</v>
      </c>
      <c r="B1118">
        <v>10.2241</v>
      </c>
      <c r="C1118" s="44">
        <v>40862</v>
      </c>
      <c r="D1118" t="str">
        <f t="shared" si="170"/>
        <v/>
      </c>
      <c r="E1118" t="str">
        <f t="shared" si="171"/>
        <v/>
      </c>
      <c r="F1118" t="str">
        <f t="shared" si="172"/>
        <v/>
      </c>
      <c r="G1118" t="str">
        <f t="shared" si="173"/>
        <v/>
      </c>
      <c r="H1118" t="str">
        <f t="shared" si="174"/>
        <v/>
      </c>
      <c r="I1118" t="str">
        <f t="shared" si="175"/>
        <v/>
      </c>
      <c r="J1118" t="str">
        <f t="shared" si="176"/>
        <v/>
      </c>
      <c r="K1118" t="str">
        <f t="shared" si="177"/>
        <v/>
      </c>
      <c r="L1118" t="str">
        <f t="shared" si="178"/>
        <v/>
      </c>
      <c r="M1118" t="str">
        <f t="shared" si="179"/>
        <v/>
      </c>
    </row>
    <row r="1119" spans="1:13">
      <c r="A1119" t="s">
        <v>2365</v>
      </c>
      <c r="B1119">
        <v>0</v>
      </c>
      <c r="C1119" s="44">
        <v>40396</v>
      </c>
      <c r="D1119" t="str">
        <f t="shared" si="170"/>
        <v/>
      </c>
      <c r="E1119" t="str">
        <f t="shared" si="171"/>
        <v/>
      </c>
      <c r="F1119" t="str">
        <f t="shared" si="172"/>
        <v/>
      </c>
      <c r="G1119" t="str">
        <f t="shared" si="173"/>
        <v/>
      </c>
      <c r="H1119" t="str">
        <f t="shared" si="174"/>
        <v/>
      </c>
      <c r="I1119" t="str">
        <f t="shared" si="175"/>
        <v/>
      </c>
      <c r="J1119" t="str">
        <f t="shared" si="176"/>
        <v/>
      </c>
      <c r="K1119" t="str">
        <f t="shared" si="177"/>
        <v/>
      </c>
      <c r="L1119" t="str">
        <f t="shared" si="178"/>
        <v/>
      </c>
      <c r="M1119" t="str">
        <f t="shared" si="179"/>
        <v/>
      </c>
    </row>
    <row r="1120" spans="1:13">
      <c r="A1120" t="s">
        <v>5816</v>
      </c>
      <c r="B1120">
        <v>19.6357</v>
      </c>
      <c r="C1120" s="44">
        <v>41548</v>
      </c>
      <c r="D1120" t="str">
        <f t="shared" si="170"/>
        <v/>
      </c>
      <c r="E1120" t="str">
        <f t="shared" si="171"/>
        <v/>
      </c>
      <c r="F1120" t="str">
        <f t="shared" si="172"/>
        <v/>
      </c>
      <c r="G1120" t="str">
        <f t="shared" si="173"/>
        <v/>
      </c>
      <c r="H1120" t="str">
        <f t="shared" si="174"/>
        <v/>
      </c>
      <c r="I1120" t="str">
        <f t="shared" si="175"/>
        <v/>
      </c>
      <c r="J1120" t="str">
        <f t="shared" si="176"/>
        <v/>
      </c>
      <c r="K1120" t="str">
        <f t="shared" si="177"/>
        <v/>
      </c>
      <c r="L1120" t="str">
        <f t="shared" si="178"/>
        <v/>
      </c>
      <c r="M1120" t="str">
        <f t="shared" si="179"/>
        <v/>
      </c>
    </row>
    <row r="1121" spans="1:13">
      <c r="A1121" t="s">
        <v>2366</v>
      </c>
      <c r="B1121">
        <v>10.071199999999999</v>
      </c>
      <c r="C1121" s="44">
        <v>41548</v>
      </c>
      <c r="D1121" t="str">
        <f t="shared" si="170"/>
        <v/>
      </c>
      <c r="E1121" t="str">
        <f t="shared" si="171"/>
        <v/>
      </c>
      <c r="F1121" t="str">
        <f t="shared" si="172"/>
        <v/>
      </c>
      <c r="G1121" t="str">
        <f t="shared" si="173"/>
        <v/>
      </c>
      <c r="H1121" t="str">
        <f t="shared" si="174"/>
        <v/>
      </c>
      <c r="I1121" t="str">
        <f t="shared" si="175"/>
        <v/>
      </c>
      <c r="J1121" t="str">
        <f t="shared" si="176"/>
        <v/>
      </c>
      <c r="K1121" t="str">
        <f t="shared" si="177"/>
        <v/>
      </c>
      <c r="L1121" t="str">
        <f t="shared" si="178"/>
        <v/>
      </c>
      <c r="M1121" t="str">
        <f t="shared" si="179"/>
        <v/>
      </c>
    </row>
    <row r="1122" spans="1:13">
      <c r="A1122" t="s">
        <v>2367</v>
      </c>
      <c r="B1122">
        <v>11.916</v>
      </c>
      <c r="C1122" s="44">
        <v>41548</v>
      </c>
      <c r="D1122" t="str">
        <f t="shared" si="170"/>
        <v/>
      </c>
      <c r="E1122" t="str">
        <f t="shared" si="171"/>
        <v/>
      </c>
      <c r="F1122" t="str">
        <f t="shared" si="172"/>
        <v/>
      </c>
      <c r="G1122" t="str">
        <f t="shared" si="173"/>
        <v/>
      </c>
      <c r="H1122" t="str">
        <f t="shared" si="174"/>
        <v/>
      </c>
      <c r="I1122" t="str">
        <f t="shared" si="175"/>
        <v/>
      </c>
      <c r="J1122" t="str">
        <f t="shared" si="176"/>
        <v/>
      </c>
      <c r="K1122" t="str">
        <f t="shared" si="177"/>
        <v/>
      </c>
      <c r="L1122" t="str">
        <f t="shared" si="178"/>
        <v/>
      </c>
      <c r="M1122" t="str">
        <f t="shared" si="179"/>
        <v/>
      </c>
    </row>
    <row r="1123" spans="1:13">
      <c r="A1123" t="s">
        <v>5817</v>
      </c>
      <c r="B1123">
        <v>21.848199999999999</v>
      </c>
      <c r="C1123" s="44">
        <v>41548</v>
      </c>
      <c r="D1123" t="str">
        <f t="shared" si="170"/>
        <v/>
      </c>
      <c r="E1123" t="str">
        <f t="shared" si="171"/>
        <v/>
      </c>
      <c r="F1123" t="str">
        <f t="shared" si="172"/>
        <v/>
      </c>
      <c r="G1123" t="str">
        <f t="shared" si="173"/>
        <v/>
      </c>
      <c r="H1123" t="str">
        <f t="shared" si="174"/>
        <v/>
      </c>
      <c r="I1123" t="str">
        <f t="shared" si="175"/>
        <v/>
      </c>
      <c r="J1123" t="str">
        <f t="shared" si="176"/>
        <v/>
      </c>
      <c r="K1123" t="str">
        <f t="shared" si="177"/>
        <v/>
      </c>
      <c r="L1123" t="str">
        <f t="shared" si="178"/>
        <v/>
      </c>
      <c r="M1123" t="str">
        <f t="shared" si="179"/>
        <v/>
      </c>
    </row>
    <row r="1124" spans="1:13">
      <c r="A1124" t="s">
        <v>4575</v>
      </c>
      <c r="B1124">
        <v>21.848299999999998</v>
      </c>
      <c r="C1124" s="44">
        <v>41548</v>
      </c>
      <c r="D1124" t="str">
        <f t="shared" si="170"/>
        <v/>
      </c>
      <c r="E1124" t="str">
        <f t="shared" si="171"/>
        <v/>
      </c>
      <c r="F1124" t="str">
        <f t="shared" si="172"/>
        <v/>
      </c>
      <c r="G1124" t="str">
        <f t="shared" si="173"/>
        <v/>
      </c>
      <c r="H1124" t="str">
        <f t="shared" si="174"/>
        <v/>
      </c>
      <c r="I1124" t="str">
        <f t="shared" si="175"/>
        <v/>
      </c>
      <c r="J1124" t="str">
        <f t="shared" si="176"/>
        <v/>
      </c>
      <c r="K1124" t="str">
        <f t="shared" si="177"/>
        <v/>
      </c>
      <c r="L1124" t="str">
        <f t="shared" si="178"/>
        <v/>
      </c>
      <c r="M1124" t="str">
        <f t="shared" si="179"/>
        <v/>
      </c>
    </row>
    <row r="1125" spans="1:13">
      <c r="A1125" t="s">
        <v>2368</v>
      </c>
      <c r="B1125">
        <v>12.1722</v>
      </c>
      <c r="C1125" s="44">
        <v>41548</v>
      </c>
      <c r="D1125" t="str">
        <f t="shared" si="170"/>
        <v/>
      </c>
      <c r="E1125" t="str">
        <f t="shared" si="171"/>
        <v/>
      </c>
      <c r="F1125" t="str">
        <f t="shared" si="172"/>
        <v/>
      </c>
      <c r="G1125" t="str">
        <f t="shared" si="173"/>
        <v/>
      </c>
      <c r="H1125" t="str">
        <f t="shared" si="174"/>
        <v/>
      </c>
      <c r="I1125" t="str">
        <f t="shared" si="175"/>
        <v/>
      </c>
      <c r="J1125" t="str">
        <f t="shared" si="176"/>
        <v/>
      </c>
      <c r="K1125" t="str">
        <f t="shared" si="177"/>
        <v/>
      </c>
      <c r="L1125" t="str">
        <f t="shared" si="178"/>
        <v/>
      </c>
      <c r="M1125" t="str">
        <f t="shared" si="179"/>
        <v/>
      </c>
    </row>
    <row r="1126" spans="1:13">
      <c r="A1126" t="s">
        <v>2369</v>
      </c>
      <c r="B1126">
        <v>10.928699999999999</v>
      </c>
      <c r="C1126" s="44">
        <v>41548</v>
      </c>
      <c r="D1126" t="str">
        <f t="shared" si="170"/>
        <v/>
      </c>
      <c r="E1126" t="str">
        <f t="shared" si="171"/>
        <v/>
      </c>
      <c r="F1126" t="str">
        <f t="shared" si="172"/>
        <v/>
      </c>
      <c r="G1126" t="str">
        <f t="shared" si="173"/>
        <v/>
      </c>
      <c r="H1126" t="str">
        <f t="shared" si="174"/>
        <v/>
      </c>
      <c r="I1126" t="str">
        <f t="shared" si="175"/>
        <v/>
      </c>
      <c r="J1126" t="str">
        <f t="shared" si="176"/>
        <v/>
      </c>
      <c r="K1126" t="str">
        <f t="shared" si="177"/>
        <v/>
      </c>
      <c r="L1126" t="str">
        <f t="shared" si="178"/>
        <v/>
      </c>
      <c r="M1126" t="str">
        <f t="shared" si="179"/>
        <v/>
      </c>
    </row>
    <row r="1127" spans="1:13">
      <c r="A1127" t="s">
        <v>2370</v>
      </c>
      <c r="B1127">
        <v>10.4665</v>
      </c>
      <c r="C1127" s="44">
        <v>41548</v>
      </c>
      <c r="D1127" t="str">
        <f t="shared" si="170"/>
        <v/>
      </c>
      <c r="E1127" t="str">
        <f t="shared" si="171"/>
        <v/>
      </c>
      <c r="F1127" t="str">
        <f t="shared" si="172"/>
        <v/>
      </c>
      <c r="G1127" t="str">
        <f t="shared" si="173"/>
        <v/>
      </c>
      <c r="H1127" t="str">
        <f t="shared" si="174"/>
        <v/>
      </c>
      <c r="I1127" t="str">
        <f t="shared" si="175"/>
        <v/>
      </c>
      <c r="J1127" t="str">
        <f t="shared" si="176"/>
        <v/>
      </c>
      <c r="K1127" t="str">
        <f t="shared" si="177"/>
        <v/>
      </c>
      <c r="L1127" t="str">
        <f t="shared" si="178"/>
        <v/>
      </c>
      <c r="M1127" t="str">
        <f t="shared" si="179"/>
        <v/>
      </c>
    </row>
    <row r="1128" spans="1:13">
      <c r="A1128" t="s">
        <v>2371</v>
      </c>
      <c r="B1128">
        <v>10.1538</v>
      </c>
      <c r="C1128" s="44">
        <v>41548</v>
      </c>
      <c r="D1128" t="str">
        <f t="shared" si="170"/>
        <v/>
      </c>
      <c r="E1128" t="str">
        <f t="shared" si="171"/>
        <v/>
      </c>
      <c r="F1128" t="str">
        <f t="shared" si="172"/>
        <v/>
      </c>
      <c r="G1128" t="str">
        <f t="shared" si="173"/>
        <v/>
      </c>
      <c r="H1128" t="str">
        <f t="shared" si="174"/>
        <v/>
      </c>
      <c r="I1128" t="str">
        <f t="shared" si="175"/>
        <v/>
      </c>
      <c r="J1128" t="str">
        <f t="shared" si="176"/>
        <v/>
      </c>
      <c r="K1128" t="str">
        <f t="shared" si="177"/>
        <v/>
      </c>
      <c r="L1128" t="str">
        <f t="shared" si="178"/>
        <v/>
      </c>
      <c r="M1128" t="str">
        <f t="shared" si="179"/>
        <v/>
      </c>
    </row>
    <row r="1129" spans="1:13">
      <c r="A1129" t="s">
        <v>5818</v>
      </c>
      <c r="B1129">
        <v>12.535</v>
      </c>
      <c r="C1129" s="44">
        <v>41548</v>
      </c>
      <c r="D1129" t="str">
        <f t="shared" si="170"/>
        <v/>
      </c>
      <c r="E1129" t="str">
        <f t="shared" si="171"/>
        <v/>
      </c>
      <c r="F1129" t="str">
        <f t="shared" si="172"/>
        <v/>
      </c>
      <c r="G1129" t="str">
        <f t="shared" si="173"/>
        <v/>
      </c>
      <c r="H1129" t="str">
        <f t="shared" si="174"/>
        <v/>
      </c>
      <c r="I1129" t="str">
        <f t="shared" si="175"/>
        <v/>
      </c>
      <c r="J1129" t="str">
        <f t="shared" si="176"/>
        <v/>
      </c>
      <c r="K1129" t="str">
        <f t="shared" si="177"/>
        <v/>
      </c>
      <c r="L1129" t="str">
        <f t="shared" si="178"/>
        <v/>
      </c>
      <c r="M1129" t="str">
        <f t="shared" si="179"/>
        <v/>
      </c>
    </row>
    <row r="1130" spans="1:13">
      <c r="A1130" t="s">
        <v>2372</v>
      </c>
      <c r="B1130">
        <v>10.229200000000001</v>
      </c>
      <c r="C1130" s="44">
        <v>41430</v>
      </c>
      <c r="D1130" t="str">
        <f t="shared" si="170"/>
        <v/>
      </c>
      <c r="E1130" t="str">
        <f t="shared" si="171"/>
        <v/>
      </c>
      <c r="F1130" t="str">
        <f t="shared" si="172"/>
        <v/>
      </c>
      <c r="G1130" t="str">
        <f t="shared" si="173"/>
        <v/>
      </c>
      <c r="H1130" t="str">
        <f t="shared" si="174"/>
        <v/>
      </c>
      <c r="I1130" t="str">
        <f t="shared" si="175"/>
        <v/>
      </c>
      <c r="J1130" t="str">
        <f t="shared" si="176"/>
        <v/>
      </c>
      <c r="K1130" t="str">
        <f t="shared" si="177"/>
        <v/>
      </c>
      <c r="L1130" t="str">
        <f t="shared" si="178"/>
        <v/>
      </c>
      <c r="M1130" t="str">
        <f t="shared" si="179"/>
        <v/>
      </c>
    </row>
    <row r="1131" spans="1:13">
      <c r="A1131" t="s">
        <v>2373</v>
      </c>
      <c r="B1131">
        <v>10.2568</v>
      </c>
      <c r="C1131" s="44">
        <v>41281</v>
      </c>
      <c r="D1131" t="str">
        <f t="shared" si="170"/>
        <v/>
      </c>
      <c r="E1131" t="str">
        <f t="shared" si="171"/>
        <v/>
      </c>
      <c r="F1131" t="str">
        <f t="shared" si="172"/>
        <v/>
      </c>
      <c r="G1131" t="str">
        <f t="shared" si="173"/>
        <v/>
      </c>
      <c r="H1131" t="str">
        <f t="shared" si="174"/>
        <v/>
      </c>
      <c r="I1131" t="str">
        <f t="shared" si="175"/>
        <v/>
      </c>
      <c r="J1131" t="str">
        <f t="shared" si="176"/>
        <v/>
      </c>
      <c r="K1131" t="str">
        <f t="shared" si="177"/>
        <v/>
      </c>
      <c r="L1131" t="str">
        <f t="shared" si="178"/>
        <v/>
      </c>
      <c r="M1131" t="str">
        <f t="shared" si="179"/>
        <v/>
      </c>
    </row>
    <row r="1132" spans="1:13">
      <c r="A1132" t="s">
        <v>2374</v>
      </c>
      <c r="B1132">
        <v>10.4131</v>
      </c>
      <c r="C1132" s="44">
        <v>41548</v>
      </c>
      <c r="D1132" t="str">
        <f t="shared" si="170"/>
        <v/>
      </c>
      <c r="E1132" t="str">
        <f t="shared" si="171"/>
        <v/>
      </c>
      <c r="F1132" t="str">
        <f t="shared" si="172"/>
        <v/>
      </c>
      <c r="G1132" t="str">
        <f t="shared" si="173"/>
        <v/>
      </c>
      <c r="H1132" t="str">
        <f t="shared" si="174"/>
        <v/>
      </c>
      <c r="I1132" t="str">
        <f t="shared" si="175"/>
        <v/>
      </c>
      <c r="J1132" t="str">
        <f t="shared" si="176"/>
        <v/>
      </c>
      <c r="K1132" t="str">
        <f t="shared" si="177"/>
        <v/>
      </c>
      <c r="L1132" t="str">
        <f t="shared" si="178"/>
        <v/>
      </c>
      <c r="M1132" t="str">
        <f t="shared" si="179"/>
        <v/>
      </c>
    </row>
    <row r="1133" spans="1:13">
      <c r="A1133" t="s">
        <v>2375</v>
      </c>
      <c r="B1133">
        <v>14.568099999999999</v>
      </c>
      <c r="C1133" s="44">
        <v>41548</v>
      </c>
      <c r="D1133" t="str">
        <f t="shared" si="170"/>
        <v/>
      </c>
      <c r="E1133" t="str">
        <f t="shared" si="171"/>
        <v/>
      </c>
      <c r="F1133" t="str">
        <f t="shared" si="172"/>
        <v/>
      </c>
      <c r="G1133" t="str">
        <f t="shared" si="173"/>
        <v/>
      </c>
      <c r="H1133" t="str">
        <f t="shared" si="174"/>
        <v/>
      </c>
      <c r="I1133" t="str">
        <f t="shared" si="175"/>
        <v/>
      </c>
      <c r="J1133" t="str">
        <f t="shared" si="176"/>
        <v/>
      </c>
      <c r="K1133" t="str">
        <f t="shared" si="177"/>
        <v/>
      </c>
      <c r="L1133" t="str">
        <f t="shared" si="178"/>
        <v/>
      </c>
      <c r="M1133" t="str">
        <f t="shared" si="179"/>
        <v/>
      </c>
    </row>
    <row r="1134" spans="1:13">
      <c r="A1134" t="s">
        <v>4576</v>
      </c>
      <c r="B1134">
        <v>12.6951</v>
      </c>
      <c r="C1134" s="44">
        <v>41548</v>
      </c>
      <c r="D1134" t="str">
        <f t="shared" si="170"/>
        <v/>
      </c>
      <c r="E1134" t="str">
        <f t="shared" si="171"/>
        <v/>
      </c>
      <c r="F1134" t="str">
        <f t="shared" si="172"/>
        <v/>
      </c>
      <c r="G1134" t="str">
        <f t="shared" si="173"/>
        <v/>
      </c>
      <c r="H1134" t="str">
        <f t="shared" si="174"/>
        <v/>
      </c>
      <c r="I1134" t="str">
        <f t="shared" si="175"/>
        <v/>
      </c>
      <c r="J1134" t="str">
        <f t="shared" si="176"/>
        <v/>
      </c>
      <c r="K1134" t="str">
        <f t="shared" si="177"/>
        <v/>
      </c>
      <c r="L1134" t="str">
        <f t="shared" si="178"/>
        <v/>
      </c>
      <c r="M1134" t="str">
        <f t="shared" si="179"/>
        <v/>
      </c>
    </row>
    <row r="1135" spans="1:13">
      <c r="A1135" t="s">
        <v>2376</v>
      </c>
      <c r="B1135">
        <v>10.396599999999999</v>
      </c>
      <c r="C1135" s="44">
        <v>41548</v>
      </c>
      <c r="D1135" t="str">
        <f t="shared" si="170"/>
        <v/>
      </c>
      <c r="E1135" t="str">
        <f t="shared" si="171"/>
        <v/>
      </c>
      <c r="F1135" t="str">
        <f t="shared" si="172"/>
        <v/>
      </c>
      <c r="G1135" t="str">
        <f t="shared" si="173"/>
        <v/>
      </c>
      <c r="H1135" t="str">
        <f t="shared" si="174"/>
        <v/>
      </c>
      <c r="I1135" t="str">
        <f t="shared" si="175"/>
        <v/>
      </c>
      <c r="J1135" t="str">
        <f t="shared" si="176"/>
        <v/>
      </c>
      <c r="K1135" t="str">
        <f t="shared" si="177"/>
        <v/>
      </c>
      <c r="L1135" t="str">
        <f t="shared" si="178"/>
        <v/>
      </c>
      <c r="M1135" t="str">
        <f t="shared" si="179"/>
        <v/>
      </c>
    </row>
    <row r="1136" spans="1:13">
      <c r="A1136" t="s">
        <v>2377</v>
      </c>
      <c r="B1136">
        <v>10.372999999999999</v>
      </c>
      <c r="C1136" s="44">
        <v>41548</v>
      </c>
      <c r="D1136" t="str">
        <f t="shared" si="170"/>
        <v/>
      </c>
      <c r="E1136" t="str">
        <f t="shared" si="171"/>
        <v/>
      </c>
      <c r="F1136" t="str">
        <f t="shared" si="172"/>
        <v/>
      </c>
      <c r="G1136" t="str">
        <f t="shared" si="173"/>
        <v/>
      </c>
      <c r="H1136" t="str">
        <f t="shared" si="174"/>
        <v/>
      </c>
      <c r="I1136" t="str">
        <f t="shared" si="175"/>
        <v/>
      </c>
      <c r="J1136" t="str">
        <f t="shared" si="176"/>
        <v/>
      </c>
      <c r="K1136" t="str">
        <f t="shared" si="177"/>
        <v/>
      </c>
      <c r="L1136" t="str">
        <f t="shared" si="178"/>
        <v/>
      </c>
      <c r="M1136" t="str">
        <f t="shared" si="179"/>
        <v/>
      </c>
    </row>
    <row r="1137" spans="1:13">
      <c r="A1137" t="s">
        <v>2378</v>
      </c>
      <c r="B1137">
        <v>10.6578</v>
      </c>
      <c r="C1137" s="44">
        <v>41548</v>
      </c>
      <c r="D1137" t="str">
        <f t="shared" si="170"/>
        <v/>
      </c>
      <c r="E1137" t="str">
        <f t="shared" si="171"/>
        <v/>
      </c>
      <c r="F1137" t="str">
        <f t="shared" si="172"/>
        <v/>
      </c>
      <c r="G1137" t="str">
        <f t="shared" si="173"/>
        <v/>
      </c>
      <c r="H1137" t="str">
        <f t="shared" si="174"/>
        <v/>
      </c>
      <c r="I1137" t="str">
        <f t="shared" si="175"/>
        <v/>
      </c>
      <c r="J1137" t="str">
        <f t="shared" si="176"/>
        <v/>
      </c>
      <c r="K1137" t="str">
        <f t="shared" si="177"/>
        <v/>
      </c>
      <c r="L1137" t="str">
        <f t="shared" si="178"/>
        <v/>
      </c>
      <c r="M1137" t="str">
        <f t="shared" si="179"/>
        <v/>
      </c>
    </row>
    <row r="1138" spans="1:13">
      <c r="A1138" t="s">
        <v>2379</v>
      </c>
      <c r="B1138">
        <v>10.380599999999999</v>
      </c>
      <c r="C1138" s="44">
        <v>41548</v>
      </c>
      <c r="D1138" t="str">
        <f t="shared" si="170"/>
        <v/>
      </c>
      <c r="E1138" t="str">
        <f t="shared" si="171"/>
        <v/>
      </c>
      <c r="F1138" t="str">
        <f t="shared" si="172"/>
        <v/>
      </c>
      <c r="G1138" t="str">
        <f t="shared" si="173"/>
        <v/>
      </c>
      <c r="H1138" t="str">
        <f t="shared" si="174"/>
        <v/>
      </c>
      <c r="I1138" t="str">
        <f t="shared" si="175"/>
        <v/>
      </c>
      <c r="J1138" t="str">
        <f t="shared" si="176"/>
        <v/>
      </c>
      <c r="K1138" t="str">
        <f t="shared" si="177"/>
        <v/>
      </c>
      <c r="L1138" t="str">
        <f t="shared" si="178"/>
        <v/>
      </c>
      <c r="M1138" t="str">
        <f t="shared" si="179"/>
        <v/>
      </c>
    </row>
    <row r="1139" spans="1:13">
      <c r="A1139" t="s">
        <v>2380</v>
      </c>
      <c r="B1139">
        <v>12.4985</v>
      </c>
      <c r="C1139" s="44">
        <v>41548</v>
      </c>
      <c r="D1139" t="str">
        <f t="shared" si="170"/>
        <v/>
      </c>
      <c r="E1139" t="str">
        <f t="shared" si="171"/>
        <v/>
      </c>
      <c r="F1139" t="str">
        <f t="shared" si="172"/>
        <v/>
      </c>
      <c r="G1139" t="str">
        <f t="shared" si="173"/>
        <v/>
      </c>
      <c r="H1139" t="str">
        <f t="shared" si="174"/>
        <v/>
      </c>
      <c r="I1139" t="str">
        <f t="shared" si="175"/>
        <v/>
      </c>
      <c r="J1139" t="str">
        <f t="shared" si="176"/>
        <v/>
      </c>
      <c r="K1139" t="str">
        <f t="shared" si="177"/>
        <v/>
      </c>
      <c r="L1139" t="str">
        <f t="shared" si="178"/>
        <v/>
      </c>
      <c r="M1139" t="str">
        <f t="shared" si="179"/>
        <v/>
      </c>
    </row>
    <row r="1140" spans="1:13">
      <c r="A1140" t="s">
        <v>2381</v>
      </c>
      <c r="B1140">
        <v>12.1006</v>
      </c>
      <c r="C1140" s="44">
        <v>41548</v>
      </c>
      <c r="D1140" t="str">
        <f t="shared" si="170"/>
        <v/>
      </c>
      <c r="E1140" t="str">
        <f t="shared" si="171"/>
        <v/>
      </c>
      <c r="F1140" t="str">
        <f t="shared" si="172"/>
        <v/>
      </c>
      <c r="G1140" t="str">
        <f t="shared" si="173"/>
        <v/>
      </c>
      <c r="H1140" t="str">
        <f t="shared" si="174"/>
        <v/>
      </c>
      <c r="I1140" t="str">
        <f t="shared" si="175"/>
        <v/>
      </c>
      <c r="J1140" t="str">
        <f t="shared" si="176"/>
        <v/>
      </c>
      <c r="K1140" t="str">
        <f t="shared" si="177"/>
        <v/>
      </c>
      <c r="L1140" t="str">
        <f t="shared" si="178"/>
        <v/>
      </c>
      <c r="M1140" t="str">
        <f t="shared" si="179"/>
        <v/>
      </c>
    </row>
    <row r="1141" spans="1:13">
      <c r="A1141" t="s">
        <v>2382</v>
      </c>
      <c r="B1141">
        <v>10.2393</v>
      </c>
      <c r="C1141" s="44">
        <v>41548</v>
      </c>
      <c r="D1141" t="str">
        <f t="shared" si="170"/>
        <v/>
      </c>
      <c r="E1141" t="str">
        <f t="shared" si="171"/>
        <v/>
      </c>
      <c r="F1141" t="str">
        <f t="shared" si="172"/>
        <v/>
      </c>
      <c r="G1141" t="str">
        <f t="shared" si="173"/>
        <v/>
      </c>
      <c r="H1141" t="str">
        <f t="shared" si="174"/>
        <v/>
      </c>
      <c r="I1141" t="str">
        <f t="shared" si="175"/>
        <v/>
      </c>
      <c r="J1141" t="str">
        <f t="shared" si="176"/>
        <v/>
      </c>
      <c r="K1141" t="str">
        <f t="shared" si="177"/>
        <v/>
      </c>
      <c r="L1141" t="str">
        <f t="shared" si="178"/>
        <v/>
      </c>
      <c r="M1141" t="str">
        <f t="shared" si="179"/>
        <v/>
      </c>
    </row>
    <row r="1142" spans="1:13">
      <c r="A1142" t="s">
        <v>4577</v>
      </c>
      <c r="B1142">
        <v>21.712900000000001</v>
      </c>
      <c r="C1142" s="44">
        <v>41548</v>
      </c>
      <c r="D1142" t="str">
        <f t="shared" si="170"/>
        <v/>
      </c>
      <c r="E1142" t="str">
        <f t="shared" si="171"/>
        <v/>
      </c>
      <c r="F1142" t="str">
        <f t="shared" si="172"/>
        <v/>
      </c>
      <c r="G1142" t="str">
        <f t="shared" si="173"/>
        <v/>
      </c>
      <c r="H1142" t="str">
        <f t="shared" si="174"/>
        <v/>
      </c>
      <c r="I1142" t="str">
        <f t="shared" si="175"/>
        <v/>
      </c>
      <c r="J1142" t="str">
        <f t="shared" si="176"/>
        <v/>
      </c>
      <c r="K1142" t="str">
        <f t="shared" si="177"/>
        <v/>
      </c>
      <c r="L1142" t="str">
        <f t="shared" si="178"/>
        <v/>
      </c>
      <c r="M1142" t="str">
        <f t="shared" si="179"/>
        <v/>
      </c>
    </row>
    <row r="1143" spans="1:13">
      <c r="A1143" t="s">
        <v>2383</v>
      </c>
      <c r="B1143">
        <v>10.1472</v>
      </c>
      <c r="C1143" s="44">
        <v>41548</v>
      </c>
      <c r="D1143" t="str">
        <f t="shared" si="170"/>
        <v/>
      </c>
      <c r="E1143" t="str">
        <f t="shared" si="171"/>
        <v/>
      </c>
      <c r="F1143" t="str">
        <f t="shared" si="172"/>
        <v/>
      </c>
      <c r="G1143" t="str">
        <f t="shared" si="173"/>
        <v/>
      </c>
      <c r="H1143" t="str">
        <f t="shared" si="174"/>
        <v/>
      </c>
      <c r="I1143" t="str">
        <f t="shared" si="175"/>
        <v/>
      </c>
      <c r="J1143" t="str">
        <f t="shared" si="176"/>
        <v/>
      </c>
      <c r="K1143" t="str">
        <f t="shared" si="177"/>
        <v/>
      </c>
      <c r="L1143" t="str">
        <f t="shared" si="178"/>
        <v/>
      </c>
      <c r="M1143" t="str">
        <f t="shared" si="179"/>
        <v/>
      </c>
    </row>
    <row r="1144" spans="1:13">
      <c r="A1144" t="s">
        <v>5819</v>
      </c>
      <c r="B1144">
        <v>21.712700000000002</v>
      </c>
      <c r="C1144" s="44">
        <v>41548</v>
      </c>
      <c r="D1144" t="str">
        <f t="shared" si="170"/>
        <v/>
      </c>
      <c r="E1144" t="str">
        <f t="shared" si="171"/>
        <v/>
      </c>
      <c r="F1144" t="str">
        <f t="shared" si="172"/>
        <v/>
      </c>
      <c r="G1144" t="str">
        <f t="shared" si="173"/>
        <v/>
      </c>
      <c r="H1144" t="str">
        <f t="shared" si="174"/>
        <v/>
      </c>
      <c r="I1144" t="str">
        <f t="shared" si="175"/>
        <v/>
      </c>
      <c r="J1144" t="str">
        <f t="shared" si="176"/>
        <v/>
      </c>
      <c r="K1144" t="str">
        <f t="shared" si="177"/>
        <v/>
      </c>
      <c r="L1144" t="str">
        <f t="shared" si="178"/>
        <v/>
      </c>
      <c r="M1144" t="str">
        <f t="shared" si="179"/>
        <v/>
      </c>
    </row>
    <row r="1145" spans="1:13">
      <c r="A1145" t="s">
        <v>2384</v>
      </c>
      <c r="B1145">
        <v>10.812799999999999</v>
      </c>
      <c r="C1145" s="44">
        <v>41548</v>
      </c>
      <c r="D1145" t="str">
        <f t="shared" si="170"/>
        <v/>
      </c>
      <c r="E1145" t="str">
        <f t="shared" si="171"/>
        <v/>
      </c>
      <c r="F1145" t="str">
        <f t="shared" si="172"/>
        <v/>
      </c>
      <c r="G1145" t="str">
        <f t="shared" si="173"/>
        <v/>
      </c>
      <c r="H1145" t="str">
        <f t="shared" si="174"/>
        <v/>
      </c>
      <c r="I1145" t="str">
        <f t="shared" si="175"/>
        <v/>
      </c>
      <c r="J1145" t="str">
        <f t="shared" si="176"/>
        <v/>
      </c>
      <c r="K1145" t="str">
        <f t="shared" si="177"/>
        <v/>
      </c>
      <c r="L1145" t="str">
        <f t="shared" si="178"/>
        <v/>
      </c>
      <c r="M1145" t="str">
        <f t="shared" si="179"/>
        <v/>
      </c>
    </row>
    <row r="1146" spans="1:13">
      <c r="A1146" t="s">
        <v>2385</v>
      </c>
      <c r="B1146">
        <v>12.738200000000001</v>
      </c>
      <c r="C1146" s="44">
        <v>41548</v>
      </c>
      <c r="D1146" t="str">
        <f t="shared" si="170"/>
        <v/>
      </c>
      <c r="E1146" t="str">
        <f t="shared" si="171"/>
        <v/>
      </c>
      <c r="F1146" t="str">
        <f t="shared" si="172"/>
        <v/>
      </c>
      <c r="G1146" t="str">
        <f t="shared" si="173"/>
        <v/>
      </c>
      <c r="H1146" t="str">
        <f t="shared" si="174"/>
        <v/>
      </c>
      <c r="I1146" t="str">
        <f t="shared" si="175"/>
        <v/>
      </c>
      <c r="J1146" t="str">
        <f t="shared" si="176"/>
        <v/>
      </c>
      <c r="K1146" t="str">
        <f t="shared" si="177"/>
        <v/>
      </c>
      <c r="L1146" t="str">
        <f t="shared" si="178"/>
        <v/>
      </c>
      <c r="M1146" t="str">
        <f t="shared" si="179"/>
        <v/>
      </c>
    </row>
    <row r="1147" spans="1:13">
      <c r="A1147" t="s">
        <v>4578</v>
      </c>
      <c r="B1147">
        <v>13.771599999999999</v>
      </c>
      <c r="C1147" s="44">
        <v>41548</v>
      </c>
      <c r="D1147" t="str">
        <f t="shared" si="170"/>
        <v/>
      </c>
      <c r="E1147" t="str">
        <f t="shared" si="171"/>
        <v/>
      </c>
      <c r="F1147" t="str">
        <f t="shared" si="172"/>
        <v/>
      </c>
      <c r="G1147" t="str">
        <f t="shared" si="173"/>
        <v/>
      </c>
      <c r="H1147" t="str">
        <f t="shared" si="174"/>
        <v/>
      </c>
      <c r="I1147" t="str">
        <f t="shared" si="175"/>
        <v/>
      </c>
      <c r="J1147" t="str">
        <f t="shared" si="176"/>
        <v/>
      </c>
      <c r="K1147" t="str">
        <f t="shared" si="177"/>
        <v/>
      </c>
      <c r="L1147" t="str">
        <f t="shared" si="178"/>
        <v/>
      </c>
      <c r="M1147" t="str">
        <f t="shared" si="179"/>
        <v/>
      </c>
    </row>
    <row r="1148" spans="1:13">
      <c r="A1148" t="s">
        <v>2386</v>
      </c>
      <c r="B1148">
        <v>12.6501</v>
      </c>
      <c r="C1148" s="44">
        <v>41548</v>
      </c>
      <c r="D1148" t="str">
        <f t="shared" si="170"/>
        <v/>
      </c>
      <c r="E1148" t="str">
        <f t="shared" si="171"/>
        <v/>
      </c>
      <c r="F1148" t="str">
        <f t="shared" si="172"/>
        <v/>
      </c>
      <c r="G1148" t="str">
        <f t="shared" si="173"/>
        <v/>
      </c>
      <c r="H1148" t="str">
        <f t="shared" si="174"/>
        <v/>
      </c>
      <c r="I1148" t="str">
        <f t="shared" si="175"/>
        <v/>
      </c>
      <c r="J1148" t="str">
        <f t="shared" si="176"/>
        <v/>
      </c>
      <c r="K1148" t="str">
        <f t="shared" si="177"/>
        <v/>
      </c>
      <c r="L1148" t="str">
        <f t="shared" si="178"/>
        <v/>
      </c>
      <c r="M1148" t="str">
        <f t="shared" si="179"/>
        <v/>
      </c>
    </row>
    <row r="1149" spans="1:13">
      <c r="A1149" t="s">
        <v>4579</v>
      </c>
      <c r="B1149">
        <v>13.531000000000001</v>
      </c>
      <c r="C1149" s="44">
        <v>41548</v>
      </c>
      <c r="D1149" t="str">
        <f t="shared" si="170"/>
        <v/>
      </c>
      <c r="E1149" t="str">
        <f t="shared" si="171"/>
        <v/>
      </c>
      <c r="F1149" t="str">
        <f t="shared" si="172"/>
        <v/>
      </c>
      <c r="G1149" t="str">
        <f t="shared" si="173"/>
        <v/>
      </c>
      <c r="H1149" t="str">
        <f t="shared" si="174"/>
        <v/>
      </c>
      <c r="I1149" t="str">
        <f t="shared" si="175"/>
        <v/>
      </c>
      <c r="J1149" t="str">
        <f t="shared" si="176"/>
        <v/>
      </c>
      <c r="K1149" t="str">
        <f t="shared" si="177"/>
        <v/>
      </c>
      <c r="L1149" t="str">
        <f t="shared" si="178"/>
        <v/>
      </c>
      <c r="M1149" t="str">
        <f t="shared" si="179"/>
        <v/>
      </c>
    </row>
    <row r="1150" spans="1:13">
      <c r="A1150" t="s">
        <v>2387</v>
      </c>
      <c r="B1150">
        <v>115.5761</v>
      </c>
      <c r="C1150" s="44">
        <v>41548</v>
      </c>
      <c r="D1150" t="str">
        <f t="shared" si="170"/>
        <v/>
      </c>
      <c r="E1150" t="str">
        <f t="shared" si="171"/>
        <v/>
      </c>
      <c r="F1150" t="str">
        <f t="shared" si="172"/>
        <v/>
      </c>
      <c r="G1150" t="str">
        <f t="shared" si="173"/>
        <v/>
      </c>
      <c r="H1150" t="str">
        <f t="shared" si="174"/>
        <v/>
      </c>
      <c r="I1150" t="str">
        <f t="shared" si="175"/>
        <v/>
      </c>
      <c r="J1150" t="str">
        <f t="shared" si="176"/>
        <v/>
      </c>
      <c r="K1150" t="str">
        <f t="shared" si="177"/>
        <v/>
      </c>
      <c r="L1150" t="str">
        <f t="shared" si="178"/>
        <v/>
      </c>
      <c r="M1150" t="str">
        <f t="shared" si="179"/>
        <v/>
      </c>
    </row>
    <row r="1151" spans="1:13">
      <c r="A1151" t="s">
        <v>2388</v>
      </c>
      <c r="B1151">
        <v>100.39100000000001</v>
      </c>
      <c r="C1151" s="44">
        <v>41548</v>
      </c>
      <c r="D1151" t="str">
        <f t="shared" si="170"/>
        <v/>
      </c>
      <c r="E1151" t="str">
        <f t="shared" si="171"/>
        <v/>
      </c>
      <c r="F1151" t="str">
        <f t="shared" si="172"/>
        <v/>
      </c>
      <c r="G1151" t="str">
        <f t="shared" si="173"/>
        <v/>
      </c>
      <c r="H1151" t="str">
        <f t="shared" si="174"/>
        <v/>
      </c>
      <c r="I1151" t="str">
        <f t="shared" si="175"/>
        <v/>
      </c>
      <c r="J1151" t="str">
        <f t="shared" si="176"/>
        <v/>
      </c>
      <c r="K1151" t="str">
        <f t="shared" si="177"/>
        <v/>
      </c>
      <c r="L1151" t="str">
        <f t="shared" si="178"/>
        <v/>
      </c>
      <c r="M1151" t="str">
        <f t="shared" si="179"/>
        <v/>
      </c>
    </row>
    <row r="1152" spans="1:13">
      <c r="A1152" t="s">
        <v>4580</v>
      </c>
      <c r="B1152">
        <v>132.19390000000001</v>
      </c>
      <c r="C1152" s="44">
        <v>41548</v>
      </c>
      <c r="D1152" t="str">
        <f t="shared" si="170"/>
        <v/>
      </c>
      <c r="E1152" t="str">
        <f t="shared" si="171"/>
        <v/>
      </c>
      <c r="F1152" t="str">
        <f t="shared" si="172"/>
        <v/>
      </c>
      <c r="G1152" t="str">
        <f t="shared" si="173"/>
        <v/>
      </c>
      <c r="H1152" t="str">
        <f t="shared" si="174"/>
        <v/>
      </c>
      <c r="I1152" t="str">
        <f t="shared" si="175"/>
        <v/>
      </c>
      <c r="J1152" t="str">
        <f t="shared" si="176"/>
        <v/>
      </c>
      <c r="K1152" t="str">
        <f t="shared" si="177"/>
        <v/>
      </c>
      <c r="L1152" t="str">
        <f t="shared" si="178"/>
        <v/>
      </c>
      <c r="M1152" t="str">
        <f t="shared" si="179"/>
        <v/>
      </c>
    </row>
    <row r="1153" spans="1:13">
      <c r="A1153" t="s">
        <v>2389</v>
      </c>
      <c r="B1153">
        <v>104.4593</v>
      </c>
      <c r="C1153" s="44">
        <v>41548</v>
      </c>
      <c r="D1153" t="str">
        <f t="shared" si="170"/>
        <v/>
      </c>
      <c r="E1153" t="str">
        <f t="shared" si="171"/>
        <v/>
      </c>
      <c r="F1153" t="str">
        <f t="shared" si="172"/>
        <v/>
      </c>
      <c r="G1153" t="str">
        <f t="shared" si="173"/>
        <v/>
      </c>
      <c r="H1153" t="str">
        <f t="shared" si="174"/>
        <v/>
      </c>
      <c r="I1153" t="str">
        <f t="shared" si="175"/>
        <v/>
      </c>
      <c r="J1153" t="str">
        <f t="shared" si="176"/>
        <v/>
      </c>
      <c r="K1153" t="str">
        <f t="shared" si="177"/>
        <v/>
      </c>
      <c r="L1153" t="str">
        <f t="shared" si="178"/>
        <v/>
      </c>
      <c r="M1153" t="str">
        <f t="shared" si="179"/>
        <v/>
      </c>
    </row>
    <row r="1154" spans="1:13">
      <c r="A1154" t="s">
        <v>2390</v>
      </c>
      <c r="B1154">
        <v>179.6978</v>
      </c>
      <c r="C1154" s="44">
        <v>41548</v>
      </c>
      <c r="D1154" t="str">
        <f t="shared" si="170"/>
        <v/>
      </c>
      <c r="E1154" t="str">
        <f t="shared" si="171"/>
        <v/>
      </c>
      <c r="F1154" t="str">
        <f t="shared" si="172"/>
        <v/>
      </c>
      <c r="G1154" t="str">
        <f t="shared" si="173"/>
        <v/>
      </c>
      <c r="H1154" t="str">
        <f t="shared" si="174"/>
        <v/>
      </c>
      <c r="I1154" t="str">
        <f t="shared" si="175"/>
        <v/>
      </c>
      <c r="J1154" t="str">
        <f t="shared" si="176"/>
        <v/>
      </c>
      <c r="K1154" t="str">
        <f t="shared" si="177"/>
        <v/>
      </c>
      <c r="L1154" t="str">
        <f t="shared" si="178"/>
        <v/>
      </c>
      <c r="M1154" t="str">
        <f t="shared" si="179"/>
        <v/>
      </c>
    </row>
    <row r="1155" spans="1:13">
      <c r="A1155" t="s">
        <v>2391</v>
      </c>
      <c r="B1155">
        <v>109.6585</v>
      </c>
      <c r="C1155" s="44">
        <v>41548</v>
      </c>
      <c r="D1155" t="str">
        <f t="shared" ref="D1155:D1218" si="180">IF(A1155=mfund1,B1155,"")</f>
        <v/>
      </c>
      <c r="E1155" t="str">
        <f t="shared" ref="E1155:E1218" si="181">IF(A1155=mfund2,B1155,"")</f>
        <v/>
      </c>
      <c r="F1155" t="str">
        <f t="shared" ref="F1155:F1218" si="182">IF(A1155=mfund3,B1155,"")</f>
        <v/>
      </c>
      <c r="G1155" t="str">
        <f t="shared" ref="G1155:G1218" si="183">IF(A1155=mfund4,B1155,"")</f>
        <v/>
      </c>
      <c r="H1155" t="str">
        <f t="shared" ref="H1155:H1218" si="184">IF(A1155=mfudn5,B1155,"")</f>
        <v/>
      </c>
      <c r="I1155" t="str">
        <f t="shared" ref="I1155:I1218" si="185">IF(A1155=mfund6,B1155,"")</f>
        <v/>
      </c>
      <c r="J1155" t="str">
        <f t="shared" ref="J1155:J1218" si="186">IF(A1155=mfund7,B1155,"")</f>
        <v/>
      </c>
      <c r="K1155" t="str">
        <f t="shared" ref="K1155:K1218" si="187">IF(A1155=mfund8,B1155,"")</f>
        <v/>
      </c>
      <c r="L1155" t="str">
        <f t="shared" ref="L1155:L1218" si="188">IF(A1155=mfund9,B1155,"")</f>
        <v/>
      </c>
      <c r="M1155" t="str">
        <f t="shared" ref="M1155:M1218" si="189">IF(A1155=mfund10,B1155,"")</f>
        <v/>
      </c>
    </row>
    <row r="1156" spans="1:13">
      <c r="A1156" t="s">
        <v>2392</v>
      </c>
      <c r="B1156">
        <v>10.1501</v>
      </c>
      <c r="C1156" s="44">
        <v>41548</v>
      </c>
      <c r="D1156" t="str">
        <f t="shared" si="180"/>
        <v/>
      </c>
      <c r="E1156" t="str">
        <f t="shared" si="181"/>
        <v/>
      </c>
      <c r="F1156" t="str">
        <f t="shared" si="182"/>
        <v/>
      </c>
      <c r="G1156" t="str">
        <f t="shared" si="183"/>
        <v/>
      </c>
      <c r="H1156" t="str">
        <f t="shared" si="184"/>
        <v/>
      </c>
      <c r="I1156" t="str">
        <f t="shared" si="185"/>
        <v/>
      </c>
      <c r="J1156" t="str">
        <f t="shared" si="186"/>
        <v/>
      </c>
      <c r="K1156" t="str">
        <f t="shared" si="187"/>
        <v/>
      </c>
      <c r="L1156" t="str">
        <f t="shared" si="188"/>
        <v/>
      </c>
      <c r="M1156" t="str">
        <f t="shared" si="189"/>
        <v/>
      </c>
    </row>
    <row r="1157" spans="1:13">
      <c r="A1157" t="s">
        <v>5820</v>
      </c>
      <c r="B1157">
        <v>10.151899999999999</v>
      </c>
      <c r="C1157" s="44">
        <v>41548</v>
      </c>
      <c r="D1157" t="str">
        <f t="shared" si="180"/>
        <v/>
      </c>
      <c r="E1157" t="str">
        <f t="shared" si="181"/>
        <v/>
      </c>
      <c r="F1157" t="str">
        <f t="shared" si="182"/>
        <v/>
      </c>
      <c r="G1157" t="str">
        <f t="shared" si="183"/>
        <v/>
      </c>
      <c r="H1157" t="str">
        <f t="shared" si="184"/>
        <v/>
      </c>
      <c r="I1157" t="str">
        <f t="shared" si="185"/>
        <v/>
      </c>
      <c r="J1157" t="str">
        <f t="shared" si="186"/>
        <v/>
      </c>
      <c r="K1157" t="str">
        <f t="shared" si="187"/>
        <v/>
      </c>
      <c r="L1157" t="str">
        <f t="shared" si="188"/>
        <v/>
      </c>
      <c r="M1157" t="str">
        <f t="shared" si="189"/>
        <v/>
      </c>
    </row>
    <row r="1158" spans="1:13">
      <c r="A1158" t="s">
        <v>2393</v>
      </c>
      <c r="B1158">
        <v>10.222</v>
      </c>
      <c r="C1158" s="44">
        <v>41548</v>
      </c>
      <c r="D1158" t="str">
        <f t="shared" si="180"/>
        <v/>
      </c>
      <c r="E1158" t="str">
        <f t="shared" si="181"/>
        <v/>
      </c>
      <c r="F1158" t="str">
        <f t="shared" si="182"/>
        <v/>
      </c>
      <c r="G1158" t="str">
        <f t="shared" si="183"/>
        <v/>
      </c>
      <c r="H1158" t="str">
        <f t="shared" si="184"/>
        <v/>
      </c>
      <c r="I1158" t="str">
        <f t="shared" si="185"/>
        <v/>
      </c>
      <c r="J1158" t="str">
        <f t="shared" si="186"/>
        <v/>
      </c>
      <c r="K1158" t="str">
        <f t="shared" si="187"/>
        <v/>
      </c>
      <c r="L1158" t="str">
        <f t="shared" si="188"/>
        <v/>
      </c>
      <c r="M1158" t="str">
        <f t="shared" si="189"/>
        <v/>
      </c>
    </row>
    <row r="1159" spans="1:13">
      <c r="A1159" t="s">
        <v>4581</v>
      </c>
      <c r="B1159">
        <v>13.510400000000001</v>
      </c>
      <c r="C1159" s="44">
        <v>41548</v>
      </c>
      <c r="D1159" t="str">
        <f t="shared" si="180"/>
        <v/>
      </c>
      <c r="E1159" t="str">
        <f t="shared" si="181"/>
        <v/>
      </c>
      <c r="F1159" t="str">
        <f t="shared" si="182"/>
        <v/>
      </c>
      <c r="G1159" t="str">
        <f t="shared" si="183"/>
        <v/>
      </c>
      <c r="H1159" t="str">
        <f t="shared" si="184"/>
        <v/>
      </c>
      <c r="I1159" t="str">
        <f t="shared" si="185"/>
        <v/>
      </c>
      <c r="J1159" t="str">
        <f t="shared" si="186"/>
        <v/>
      </c>
      <c r="K1159" t="str">
        <f t="shared" si="187"/>
        <v/>
      </c>
      <c r="L1159" t="str">
        <f t="shared" si="188"/>
        <v/>
      </c>
      <c r="M1159" t="str">
        <f t="shared" si="189"/>
        <v/>
      </c>
    </row>
    <row r="1160" spans="1:13">
      <c r="A1160" t="s">
        <v>5821</v>
      </c>
      <c r="B1160">
        <v>10.541700000000001</v>
      </c>
      <c r="C1160" s="44">
        <v>41548</v>
      </c>
      <c r="D1160" t="str">
        <f t="shared" si="180"/>
        <v/>
      </c>
      <c r="E1160" t="str">
        <f t="shared" si="181"/>
        <v/>
      </c>
      <c r="F1160" t="str">
        <f t="shared" si="182"/>
        <v/>
      </c>
      <c r="G1160" t="str">
        <f t="shared" si="183"/>
        <v/>
      </c>
      <c r="H1160" t="str">
        <f t="shared" si="184"/>
        <v/>
      </c>
      <c r="I1160" t="str">
        <f t="shared" si="185"/>
        <v/>
      </c>
      <c r="J1160" t="str">
        <f t="shared" si="186"/>
        <v/>
      </c>
      <c r="K1160" t="str">
        <f t="shared" si="187"/>
        <v/>
      </c>
      <c r="L1160" t="str">
        <f t="shared" si="188"/>
        <v/>
      </c>
      <c r="M1160" t="str">
        <f t="shared" si="189"/>
        <v/>
      </c>
    </row>
    <row r="1161" spans="1:13">
      <c r="A1161" t="s">
        <v>2394</v>
      </c>
      <c r="B1161">
        <v>11.0267</v>
      </c>
      <c r="C1161" s="44">
        <v>41548</v>
      </c>
      <c r="D1161" t="str">
        <f t="shared" si="180"/>
        <v/>
      </c>
      <c r="E1161" t="str">
        <f t="shared" si="181"/>
        <v/>
      </c>
      <c r="F1161" t="str">
        <f t="shared" si="182"/>
        <v/>
      </c>
      <c r="G1161" t="str">
        <f t="shared" si="183"/>
        <v/>
      </c>
      <c r="H1161" t="str">
        <f t="shared" si="184"/>
        <v/>
      </c>
      <c r="I1161" t="str">
        <f t="shared" si="185"/>
        <v/>
      </c>
      <c r="J1161" t="str">
        <f t="shared" si="186"/>
        <v/>
      </c>
      <c r="K1161" t="str">
        <f t="shared" si="187"/>
        <v/>
      </c>
      <c r="L1161" t="str">
        <f t="shared" si="188"/>
        <v/>
      </c>
      <c r="M1161" t="str">
        <f t="shared" si="189"/>
        <v/>
      </c>
    </row>
    <row r="1162" spans="1:13">
      <c r="A1162" t="s">
        <v>2395</v>
      </c>
      <c r="B1162">
        <v>10.478899999999999</v>
      </c>
      <c r="C1162" s="44">
        <v>41548</v>
      </c>
      <c r="D1162" t="str">
        <f t="shared" si="180"/>
        <v/>
      </c>
      <c r="E1162" t="str">
        <f t="shared" si="181"/>
        <v/>
      </c>
      <c r="F1162" t="str">
        <f t="shared" si="182"/>
        <v/>
      </c>
      <c r="G1162" t="str">
        <f t="shared" si="183"/>
        <v/>
      </c>
      <c r="H1162" t="str">
        <f t="shared" si="184"/>
        <v/>
      </c>
      <c r="I1162" t="str">
        <f t="shared" si="185"/>
        <v/>
      </c>
      <c r="J1162" t="str">
        <f t="shared" si="186"/>
        <v/>
      </c>
      <c r="K1162" t="str">
        <f t="shared" si="187"/>
        <v/>
      </c>
      <c r="L1162" t="str">
        <f t="shared" si="188"/>
        <v/>
      </c>
      <c r="M1162" t="str">
        <f t="shared" si="189"/>
        <v/>
      </c>
    </row>
    <row r="1163" spans="1:13">
      <c r="A1163" t="s">
        <v>2396</v>
      </c>
      <c r="B1163">
        <v>100.497</v>
      </c>
      <c r="C1163" s="44">
        <v>41548</v>
      </c>
      <c r="D1163" t="str">
        <f t="shared" si="180"/>
        <v/>
      </c>
      <c r="E1163" t="str">
        <f t="shared" si="181"/>
        <v/>
      </c>
      <c r="F1163" t="str">
        <f t="shared" si="182"/>
        <v/>
      </c>
      <c r="G1163" t="str">
        <f t="shared" si="183"/>
        <v/>
      </c>
      <c r="H1163" t="str">
        <f t="shared" si="184"/>
        <v/>
      </c>
      <c r="I1163" t="str">
        <f t="shared" si="185"/>
        <v/>
      </c>
      <c r="J1163" t="str">
        <f t="shared" si="186"/>
        <v/>
      </c>
      <c r="K1163" t="str">
        <f t="shared" si="187"/>
        <v/>
      </c>
      <c r="L1163" t="str">
        <f t="shared" si="188"/>
        <v/>
      </c>
      <c r="M1163" t="str">
        <f t="shared" si="189"/>
        <v/>
      </c>
    </row>
    <row r="1164" spans="1:13">
      <c r="A1164" t="s">
        <v>4582</v>
      </c>
      <c r="B1164">
        <v>136.08699999999999</v>
      </c>
      <c r="C1164" s="44">
        <v>41548</v>
      </c>
      <c r="D1164" t="str">
        <f t="shared" si="180"/>
        <v/>
      </c>
      <c r="E1164" t="str">
        <f t="shared" si="181"/>
        <v/>
      </c>
      <c r="F1164" t="str">
        <f t="shared" si="182"/>
        <v/>
      </c>
      <c r="G1164" t="str">
        <f t="shared" si="183"/>
        <v/>
      </c>
      <c r="H1164" t="str">
        <f t="shared" si="184"/>
        <v/>
      </c>
      <c r="I1164" t="str">
        <f t="shared" si="185"/>
        <v/>
      </c>
      <c r="J1164" t="str">
        <f t="shared" si="186"/>
        <v/>
      </c>
      <c r="K1164" t="str">
        <f t="shared" si="187"/>
        <v/>
      </c>
      <c r="L1164" t="str">
        <f t="shared" si="188"/>
        <v/>
      </c>
      <c r="M1164" t="str">
        <f t="shared" si="189"/>
        <v/>
      </c>
    </row>
    <row r="1165" spans="1:13">
      <c r="A1165" t="s">
        <v>2397</v>
      </c>
      <c r="B1165">
        <v>103.1465</v>
      </c>
      <c r="C1165" s="44">
        <v>41379</v>
      </c>
      <c r="D1165" t="str">
        <f t="shared" si="180"/>
        <v/>
      </c>
      <c r="E1165" t="str">
        <f t="shared" si="181"/>
        <v/>
      </c>
      <c r="F1165" t="str">
        <f t="shared" si="182"/>
        <v/>
      </c>
      <c r="G1165" t="str">
        <f t="shared" si="183"/>
        <v/>
      </c>
      <c r="H1165" t="str">
        <f t="shared" si="184"/>
        <v/>
      </c>
      <c r="I1165" t="str">
        <f t="shared" si="185"/>
        <v/>
      </c>
      <c r="J1165" t="str">
        <f t="shared" si="186"/>
        <v/>
      </c>
      <c r="K1165" t="str">
        <f t="shared" si="187"/>
        <v/>
      </c>
      <c r="L1165" t="str">
        <f t="shared" si="188"/>
        <v/>
      </c>
      <c r="M1165" t="str">
        <f t="shared" si="189"/>
        <v/>
      </c>
    </row>
    <row r="1166" spans="1:13">
      <c r="A1166" t="s">
        <v>2398</v>
      </c>
      <c r="B1166">
        <v>100.8429</v>
      </c>
      <c r="C1166" s="44">
        <v>41242</v>
      </c>
      <c r="D1166" t="str">
        <f t="shared" si="180"/>
        <v/>
      </c>
      <c r="E1166" t="str">
        <f t="shared" si="181"/>
        <v/>
      </c>
      <c r="F1166" t="str">
        <f t="shared" si="182"/>
        <v/>
      </c>
      <c r="G1166" t="str">
        <f t="shared" si="183"/>
        <v/>
      </c>
      <c r="H1166" t="str">
        <f t="shared" si="184"/>
        <v/>
      </c>
      <c r="I1166" t="str">
        <f t="shared" si="185"/>
        <v/>
      </c>
      <c r="J1166" t="str">
        <f t="shared" si="186"/>
        <v/>
      </c>
      <c r="K1166" t="str">
        <f t="shared" si="187"/>
        <v/>
      </c>
      <c r="L1166" t="str">
        <f t="shared" si="188"/>
        <v/>
      </c>
      <c r="M1166" t="str">
        <f t="shared" si="189"/>
        <v/>
      </c>
    </row>
    <row r="1167" spans="1:13">
      <c r="A1167" t="s">
        <v>2399</v>
      </c>
      <c r="B1167">
        <v>100.39100000000001</v>
      </c>
      <c r="C1167" s="44">
        <v>41548</v>
      </c>
      <c r="D1167" t="str">
        <f t="shared" si="180"/>
        <v/>
      </c>
      <c r="E1167" t="str">
        <f t="shared" si="181"/>
        <v/>
      </c>
      <c r="F1167" t="str">
        <f t="shared" si="182"/>
        <v/>
      </c>
      <c r="G1167" t="str">
        <f t="shared" si="183"/>
        <v/>
      </c>
      <c r="H1167" t="str">
        <f t="shared" si="184"/>
        <v/>
      </c>
      <c r="I1167" t="str">
        <f t="shared" si="185"/>
        <v/>
      </c>
      <c r="J1167" t="str">
        <f t="shared" si="186"/>
        <v/>
      </c>
      <c r="K1167" t="str">
        <f t="shared" si="187"/>
        <v/>
      </c>
      <c r="L1167" t="str">
        <f t="shared" si="188"/>
        <v/>
      </c>
      <c r="M1167" t="str">
        <f t="shared" si="189"/>
        <v/>
      </c>
    </row>
    <row r="1168" spans="1:13">
      <c r="A1168" t="s">
        <v>4583</v>
      </c>
      <c r="B1168">
        <v>131.99709999999999</v>
      </c>
      <c r="C1168" s="44">
        <v>41548</v>
      </c>
      <c r="D1168" t="str">
        <f t="shared" si="180"/>
        <v/>
      </c>
      <c r="E1168" t="str">
        <f t="shared" si="181"/>
        <v/>
      </c>
      <c r="F1168" t="str">
        <f t="shared" si="182"/>
        <v/>
      </c>
      <c r="G1168" t="str">
        <f t="shared" si="183"/>
        <v/>
      </c>
      <c r="H1168" t="str">
        <f t="shared" si="184"/>
        <v/>
      </c>
      <c r="I1168" t="str">
        <f t="shared" si="185"/>
        <v/>
      </c>
      <c r="J1168" t="str">
        <f t="shared" si="186"/>
        <v/>
      </c>
      <c r="K1168" t="str">
        <f t="shared" si="187"/>
        <v/>
      </c>
      <c r="L1168" t="str">
        <f t="shared" si="188"/>
        <v/>
      </c>
      <c r="M1168" t="str">
        <f t="shared" si="189"/>
        <v/>
      </c>
    </row>
    <row r="1169" spans="1:13">
      <c r="A1169" t="s">
        <v>2400</v>
      </c>
      <c r="B1169">
        <v>106.4579</v>
      </c>
      <c r="C1169" s="44">
        <v>41548</v>
      </c>
      <c r="D1169" t="str">
        <f t="shared" si="180"/>
        <v/>
      </c>
      <c r="E1169" t="str">
        <f t="shared" si="181"/>
        <v/>
      </c>
      <c r="F1169" t="str">
        <f t="shared" si="182"/>
        <v/>
      </c>
      <c r="G1169" t="str">
        <f t="shared" si="183"/>
        <v/>
      </c>
      <c r="H1169" t="str">
        <f t="shared" si="184"/>
        <v/>
      </c>
      <c r="I1169" t="str">
        <f t="shared" si="185"/>
        <v/>
      </c>
      <c r="J1169" t="str">
        <f t="shared" si="186"/>
        <v/>
      </c>
      <c r="K1169" t="str">
        <f t="shared" si="187"/>
        <v/>
      </c>
      <c r="L1169" t="str">
        <f t="shared" si="188"/>
        <v/>
      </c>
      <c r="M1169" t="str">
        <f t="shared" si="189"/>
        <v/>
      </c>
    </row>
    <row r="1170" spans="1:13">
      <c r="A1170" t="s">
        <v>2401</v>
      </c>
      <c r="B1170">
        <v>109.6054</v>
      </c>
      <c r="C1170" s="44">
        <v>41548</v>
      </c>
      <c r="D1170" t="str">
        <f t="shared" si="180"/>
        <v/>
      </c>
      <c r="E1170" t="str">
        <f t="shared" si="181"/>
        <v/>
      </c>
      <c r="F1170" t="str">
        <f t="shared" si="182"/>
        <v/>
      </c>
      <c r="G1170" t="str">
        <f t="shared" si="183"/>
        <v/>
      </c>
      <c r="H1170" t="str">
        <f t="shared" si="184"/>
        <v/>
      </c>
      <c r="I1170" t="str">
        <f t="shared" si="185"/>
        <v/>
      </c>
      <c r="J1170" t="str">
        <f t="shared" si="186"/>
        <v/>
      </c>
      <c r="K1170" t="str">
        <f t="shared" si="187"/>
        <v/>
      </c>
      <c r="L1170" t="str">
        <f t="shared" si="188"/>
        <v/>
      </c>
      <c r="M1170" t="str">
        <f t="shared" si="189"/>
        <v/>
      </c>
    </row>
    <row r="1171" spans="1:13">
      <c r="A1171" t="s">
        <v>2402</v>
      </c>
      <c r="B1171">
        <v>109.1943</v>
      </c>
      <c r="C1171" s="44">
        <v>41548</v>
      </c>
      <c r="D1171" t="str">
        <f t="shared" si="180"/>
        <v/>
      </c>
      <c r="E1171" t="str">
        <f t="shared" si="181"/>
        <v/>
      </c>
      <c r="F1171" t="str">
        <f t="shared" si="182"/>
        <v/>
      </c>
      <c r="G1171" t="str">
        <f t="shared" si="183"/>
        <v/>
      </c>
      <c r="H1171" t="str">
        <f t="shared" si="184"/>
        <v/>
      </c>
      <c r="I1171" t="str">
        <f t="shared" si="185"/>
        <v/>
      </c>
      <c r="J1171" t="str">
        <f t="shared" si="186"/>
        <v/>
      </c>
      <c r="K1171" t="str">
        <f t="shared" si="187"/>
        <v/>
      </c>
      <c r="L1171" t="str">
        <f t="shared" si="188"/>
        <v/>
      </c>
      <c r="M1171" t="str">
        <f t="shared" si="189"/>
        <v/>
      </c>
    </row>
    <row r="1172" spans="1:13">
      <c r="A1172" t="s">
        <v>2403</v>
      </c>
      <c r="B1172">
        <v>104.2377</v>
      </c>
      <c r="C1172" s="44">
        <v>41548</v>
      </c>
      <c r="D1172" t="str">
        <f t="shared" si="180"/>
        <v/>
      </c>
      <c r="E1172" t="str">
        <f t="shared" si="181"/>
        <v/>
      </c>
      <c r="F1172" t="str">
        <f t="shared" si="182"/>
        <v/>
      </c>
      <c r="G1172" t="str">
        <f t="shared" si="183"/>
        <v/>
      </c>
      <c r="H1172" t="str">
        <f t="shared" si="184"/>
        <v/>
      </c>
      <c r="I1172" t="str">
        <f t="shared" si="185"/>
        <v/>
      </c>
      <c r="J1172" t="str">
        <f t="shared" si="186"/>
        <v/>
      </c>
      <c r="K1172" t="str">
        <f t="shared" si="187"/>
        <v/>
      </c>
      <c r="L1172" t="str">
        <f t="shared" si="188"/>
        <v/>
      </c>
      <c r="M1172" t="str">
        <f t="shared" si="189"/>
        <v/>
      </c>
    </row>
    <row r="1173" spans="1:13">
      <c r="A1173" t="s">
        <v>2404</v>
      </c>
      <c r="B1173">
        <v>104.8044</v>
      </c>
      <c r="C1173" s="44">
        <v>41548</v>
      </c>
      <c r="D1173" t="str">
        <f t="shared" si="180"/>
        <v/>
      </c>
      <c r="E1173" t="str">
        <f t="shared" si="181"/>
        <v/>
      </c>
      <c r="F1173" t="str">
        <f t="shared" si="182"/>
        <v/>
      </c>
      <c r="G1173" t="str">
        <f t="shared" si="183"/>
        <v/>
      </c>
      <c r="H1173" t="str">
        <f t="shared" si="184"/>
        <v/>
      </c>
      <c r="I1173" t="str">
        <f t="shared" si="185"/>
        <v/>
      </c>
      <c r="J1173" t="str">
        <f t="shared" si="186"/>
        <v/>
      </c>
      <c r="K1173" t="str">
        <f t="shared" si="187"/>
        <v/>
      </c>
      <c r="L1173" t="str">
        <f t="shared" si="188"/>
        <v/>
      </c>
      <c r="M1173" t="str">
        <f t="shared" si="189"/>
        <v/>
      </c>
    </row>
    <row r="1174" spans="1:13">
      <c r="A1174" t="s">
        <v>2405</v>
      </c>
      <c r="B1174">
        <v>10.041700000000001</v>
      </c>
      <c r="C1174" s="44">
        <v>41548</v>
      </c>
      <c r="D1174" t="str">
        <f t="shared" si="180"/>
        <v/>
      </c>
      <c r="E1174" t="str">
        <f t="shared" si="181"/>
        <v/>
      </c>
      <c r="F1174" t="str">
        <f t="shared" si="182"/>
        <v/>
      </c>
      <c r="G1174" t="str">
        <f t="shared" si="183"/>
        <v/>
      </c>
      <c r="H1174" t="str">
        <f t="shared" si="184"/>
        <v/>
      </c>
      <c r="I1174" t="str">
        <f t="shared" si="185"/>
        <v/>
      </c>
      <c r="J1174" t="str">
        <f t="shared" si="186"/>
        <v/>
      </c>
      <c r="K1174" t="str">
        <f t="shared" si="187"/>
        <v/>
      </c>
      <c r="L1174" t="str">
        <f t="shared" si="188"/>
        <v/>
      </c>
      <c r="M1174" t="str">
        <f t="shared" si="189"/>
        <v/>
      </c>
    </row>
    <row r="1175" spans="1:13">
      <c r="A1175" t="s">
        <v>4584</v>
      </c>
      <c r="B1175">
        <v>13.7159</v>
      </c>
      <c r="C1175" s="44">
        <v>41548</v>
      </c>
      <c r="D1175" t="str">
        <f t="shared" si="180"/>
        <v/>
      </c>
      <c r="E1175" t="str">
        <f t="shared" si="181"/>
        <v/>
      </c>
      <c r="F1175" t="str">
        <f t="shared" si="182"/>
        <v/>
      </c>
      <c r="G1175" t="str">
        <f t="shared" si="183"/>
        <v/>
      </c>
      <c r="H1175" t="str">
        <f t="shared" si="184"/>
        <v/>
      </c>
      <c r="I1175" t="str">
        <f t="shared" si="185"/>
        <v/>
      </c>
      <c r="J1175" t="str">
        <f t="shared" si="186"/>
        <v/>
      </c>
      <c r="K1175" t="str">
        <f t="shared" si="187"/>
        <v/>
      </c>
      <c r="L1175" t="str">
        <f t="shared" si="188"/>
        <v/>
      </c>
      <c r="M1175" t="str">
        <f t="shared" si="189"/>
        <v/>
      </c>
    </row>
    <row r="1176" spans="1:13">
      <c r="A1176" t="s">
        <v>2406</v>
      </c>
      <c r="B1176">
        <v>10.1509</v>
      </c>
      <c r="C1176" s="44">
        <v>41338</v>
      </c>
      <c r="D1176" t="str">
        <f t="shared" si="180"/>
        <v/>
      </c>
      <c r="E1176" t="str">
        <f t="shared" si="181"/>
        <v/>
      </c>
      <c r="F1176" t="str">
        <f t="shared" si="182"/>
        <v/>
      </c>
      <c r="G1176" t="str">
        <f t="shared" si="183"/>
        <v/>
      </c>
      <c r="H1176" t="str">
        <f t="shared" si="184"/>
        <v/>
      </c>
      <c r="I1176" t="str">
        <f t="shared" si="185"/>
        <v/>
      </c>
      <c r="J1176" t="str">
        <f t="shared" si="186"/>
        <v/>
      </c>
      <c r="K1176" t="str">
        <f t="shared" si="187"/>
        <v/>
      </c>
      <c r="L1176" t="str">
        <f t="shared" si="188"/>
        <v/>
      </c>
      <c r="M1176" t="str">
        <f t="shared" si="189"/>
        <v/>
      </c>
    </row>
    <row r="1177" spans="1:13">
      <c r="A1177" t="s">
        <v>2407</v>
      </c>
      <c r="B1177">
        <v>10</v>
      </c>
      <c r="C1177" s="44">
        <v>41096</v>
      </c>
      <c r="D1177" t="str">
        <f t="shared" si="180"/>
        <v/>
      </c>
      <c r="E1177" t="str">
        <f t="shared" si="181"/>
        <v/>
      </c>
      <c r="F1177" t="str">
        <f t="shared" si="182"/>
        <v/>
      </c>
      <c r="G1177" t="str">
        <f t="shared" si="183"/>
        <v/>
      </c>
      <c r="H1177" t="str">
        <f t="shared" si="184"/>
        <v/>
      </c>
      <c r="I1177" t="str">
        <f t="shared" si="185"/>
        <v/>
      </c>
      <c r="J1177" t="str">
        <f t="shared" si="186"/>
        <v/>
      </c>
      <c r="K1177" t="str">
        <f t="shared" si="187"/>
        <v/>
      </c>
      <c r="L1177" t="str">
        <f t="shared" si="188"/>
        <v/>
      </c>
      <c r="M1177" t="str">
        <f t="shared" si="189"/>
        <v/>
      </c>
    </row>
    <row r="1178" spans="1:13">
      <c r="A1178" t="s">
        <v>2408</v>
      </c>
      <c r="B1178">
        <v>11.4977</v>
      </c>
      <c r="C1178" s="44">
        <v>41548</v>
      </c>
      <c r="D1178" t="str">
        <f t="shared" si="180"/>
        <v/>
      </c>
      <c r="E1178" t="str">
        <f t="shared" si="181"/>
        <v/>
      </c>
      <c r="F1178" t="str">
        <f t="shared" si="182"/>
        <v/>
      </c>
      <c r="G1178" t="str">
        <f t="shared" si="183"/>
        <v/>
      </c>
      <c r="H1178" t="str">
        <f t="shared" si="184"/>
        <v/>
      </c>
      <c r="I1178" t="str">
        <f t="shared" si="185"/>
        <v/>
      </c>
      <c r="J1178" t="str">
        <f t="shared" si="186"/>
        <v/>
      </c>
      <c r="K1178" t="str">
        <f t="shared" si="187"/>
        <v/>
      </c>
      <c r="L1178" t="str">
        <f t="shared" si="188"/>
        <v/>
      </c>
      <c r="M1178" t="str">
        <f t="shared" si="189"/>
        <v/>
      </c>
    </row>
    <row r="1179" spans="1:13">
      <c r="A1179" t="s">
        <v>2409</v>
      </c>
      <c r="B1179">
        <v>10.222</v>
      </c>
      <c r="C1179" s="44">
        <v>41548</v>
      </c>
      <c r="D1179" t="str">
        <f t="shared" si="180"/>
        <v/>
      </c>
      <c r="E1179" t="str">
        <f t="shared" si="181"/>
        <v/>
      </c>
      <c r="F1179" t="str">
        <f t="shared" si="182"/>
        <v/>
      </c>
      <c r="G1179" t="str">
        <f t="shared" si="183"/>
        <v/>
      </c>
      <c r="H1179" t="str">
        <f t="shared" si="184"/>
        <v/>
      </c>
      <c r="I1179" t="str">
        <f t="shared" si="185"/>
        <v/>
      </c>
      <c r="J1179" t="str">
        <f t="shared" si="186"/>
        <v/>
      </c>
      <c r="K1179" t="str">
        <f t="shared" si="187"/>
        <v/>
      </c>
      <c r="L1179" t="str">
        <f t="shared" si="188"/>
        <v/>
      </c>
      <c r="M1179" t="str">
        <f t="shared" si="189"/>
        <v/>
      </c>
    </row>
    <row r="1180" spans="1:13">
      <c r="A1180" t="s">
        <v>4585</v>
      </c>
      <c r="B1180">
        <v>13.4869</v>
      </c>
      <c r="C1180" s="44">
        <v>41548</v>
      </c>
      <c r="D1180" t="str">
        <f t="shared" si="180"/>
        <v/>
      </c>
      <c r="E1180" t="str">
        <f t="shared" si="181"/>
        <v/>
      </c>
      <c r="F1180" t="str">
        <f t="shared" si="182"/>
        <v/>
      </c>
      <c r="G1180" t="str">
        <f t="shared" si="183"/>
        <v/>
      </c>
      <c r="H1180" t="str">
        <f t="shared" si="184"/>
        <v/>
      </c>
      <c r="I1180" t="str">
        <f t="shared" si="185"/>
        <v/>
      </c>
      <c r="J1180" t="str">
        <f t="shared" si="186"/>
        <v/>
      </c>
      <c r="K1180" t="str">
        <f t="shared" si="187"/>
        <v/>
      </c>
      <c r="L1180" t="str">
        <f t="shared" si="188"/>
        <v/>
      </c>
      <c r="M1180" t="str">
        <f t="shared" si="189"/>
        <v/>
      </c>
    </row>
    <row r="1181" spans="1:13">
      <c r="A1181" t="s">
        <v>2410</v>
      </c>
      <c r="B1181">
        <v>10.471399999999999</v>
      </c>
      <c r="C1181" s="44">
        <v>41548</v>
      </c>
      <c r="D1181" t="str">
        <f t="shared" si="180"/>
        <v/>
      </c>
      <c r="E1181" t="str">
        <f t="shared" si="181"/>
        <v/>
      </c>
      <c r="F1181" t="str">
        <f t="shared" si="182"/>
        <v/>
      </c>
      <c r="G1181" t="str">
        <f t="shared" si="183"/>
        <v/>
      </c>
      <c r="H1181" t="str">
        <f t="shared" si="184"/>
        <v/>
      </c>
      <c r="I1181" t="str">
        <f t="shared" si="185"/>
        <v/>
      </c>
      <c r="J1181" t="str">
        <f t="shared" si="186"/>
        <v/>
      </c>
      <c r="K1181" t="str">
        <f t="shared" si="187"/>
        <v/>
      </c>
      <c r="L1181" t="str">
        <f t="shared" si="188"/>
        <v/>
      </c>
      <c r="M1181" t="str">
        <f t="shared" si="189"/>
        <v/>
      </c>
    </row>
    <row r="1182" spans="1:13">
      <c r="A1182" t="s">
        <v>2411</v>
      </c>
      <c r="B1182">
        <v>10.086499999999999</v>
      </c>
      <c r="C1182" s="44">
        <v>41548</v>
      </c>
      <c r="D1182" t="str">
        <f t="shared" si="180"/>
        <v/>
      </c>
      <c r="E1182" t="str">
        <f t="shared" si="181"/>
        <v/>
      </c>
      <c r="F1182" t="str">
        <f t="shared" si="182"/>
        <v/>
      </c>
      <c r="G1182" t="str">
        <f t="shared" si="183"/>
        <v/>
      </c>
      <c r="H1182" t="str">
        <f t="shared" si="184"/>
        <v/>
      </c>
      <c r="I1182" t="str">
        <f t="shared" si="185"/>
        <v/>
      </c>
      <c r="J1182" t="str">
        <f t="shared" si="186"/>
        <v/>
      </c>
      <c r="K1182" t="str">
        <f t="shared" si="187"/>
        <v/>
      </c>
      <c r="L1182" t="str">
        <f t="shared" si="188"/>
        <v/>
      </c>
      <c r="M1182" t="str">
        <f t="shared" si="189"/>
        <v/>
      </c>
    </row>
    <row r="1183" spans="1:13">
      <c r="A1183" t="s">
        <v>2412</v>
      </c>
      <c r="B1183">
        <v>10.148300000000001</v>
      </c>
      <c r="C1183" s="44">
        <v>41548</v>
      </c>
      <c r="D1183" t="str">
        <f t="shared" si="180"/>
        <v/>
      </c>
      <c r="E1183" t="str">
        <f t="shared" si="181"/>
        <v/>
      </c>
      <c r="F1183" t="str">
        <f t="shared" si="182"/>
        <v/>
      </c>
      <c r="G1183" t="str">
        <f t="shared" si="183"/>
        <v/>
      </c>
      <c r="H1183" t="str">
        <f t="shared" si="184"/>
        <v/>
      </c>
      <c r="I1183" t="str">
        <f t="shared" si="185"/>
        <v/>
      </c>
      <c r="J1183" t="str">
        <f t="shared" si="186"/>
        <v/>
      </c>
      <c r="K1183" t="str">
        <f t="shared" si="187"/>
        <v/>
      </c>
      <c r="L1183" t="str">
        <f t="shared" si="188"/>
        <v/>
      </c>
      <c r="M1183" t="str">
        <f t="shared" si="189"/>
        <v/>
      </c>
    </row>
    <row r="1184" spans="1:13">
      <c r="A1184" t="s">
        <v>2413</v>
      </c>
      <c r="B1184">
        <v>10.151199999999999</v>
      </c>
      <c r="C1184" s="44">
        <v>41548</v>
      </c>
      <c r="D1184" t="str">
        <f t="shared" si="180"/>
        <v/>
      </c>
      <c r="E1184" t="str">
        <f t="shared" si="181"/>
        <v/>
      </c>
      <c r="F1184" t="str">
        <f t="shared" si="182"/>
        <v/>
      </c>
      <c r="G1184" t="str">
        <f t="shared" si="183"/>
        <v/>
      </c>
      <c r="H1184" t="str">
        <f t="shared" si="184"/>
        <v/>
      </c>
      <c r="I1184" t="str">
        <f t="shared" si="185"/>
        <v/>
      </c>
      <c r="J1184" t="str">
        <f t="shared" si="186"/>
        <v/>
      </c>
      <c r="K1184" t="str">
        <f t="shared" si="187"/>
        <v/>
      </c>
      <c r="L1184" t="str">
        <f t="shared" si="188"/>
        <v/>
      </c>
      <c r="M1184" t="str">
        <f t="shared" si="189"/>
        <v/>
      </c>
    </row>
    <row r="1185" spans="1:13">
      <c r="A1185" t="s">
        <v>2414</v>
      </c>
      <c r="B1185">
        <v>10.882999999999999</v>
      </c>
      <c r="C1185" s="44">
        <v>41548</v>
      </c>
      <c r="D1185" t="str">
        <f t="shared" si="180"/>
        <v/>
      </c>
      <c r="E1185" t="str">
        <f t="shared" si="181"/>
        <v/>
      </c>
      <c r="F1185" t="str">
        <f t="shared" si="182"/>
        <v/>
      </c>
      <c r="G1185" t="str">
        <f t="shared" si="183"/>
        <v/>
      </c>
      <c r="H1185" t="str">
        <f t="shared" si="184"/>
        <v/>
      </c>
      <c r="I1185" t="str">
        <f t="shared" si="185"/>
        <v/>
      </c>
      <c r="J1185" t="str">
        <f t="shared" si="186"/>
        <v/>
      </c>
      <c r="K1185" t="str">
        <f t="shared" si="187"/>
        <v/>
      </c>
      <c r="L1185" t="str">
        <f t="shared" si="188"/>
        <v/>
      </c>
      <c r="M1185" t="str">
        <f t="shared" si="189"/>
        <v/>
      </c>
    </row>
    <row r="1186" spans="1:13">
      <c r="A1186" t="s">
        <v>4586</v>
      </c>
      <c r="B1186">
        <v>19.117699999999999</v>
      </c>
      <c r="C1186" s="44">
        <v>41548</v>
      </c>
      <c r="D1186" t="str">
        <f t="shared" si="180"/>
        <v/>
      </c>
      <c r="E1186" t="str">
        <f t="shared" si="181"/>
        <v/>
      </c>
      <c r="F1186" t="str">
        <f t="shared" si="182"/>
        <v/>
      </c>
      <c r="G1186" t="str">
        <f t="shared" si="183"/>
        <v/>
      </c>
      <c r="H1186" t="str">
        <f t="shared" si="184"/>
        <v/>
      </c>
      <c r="I1186" t="str">
        <f t="shared" si="185"/>
        <v/>
      </c>
      <c r="J1186" t="str">
        <f t="shared" si="186"/>
        <v/>
      </c>
      <c r="K1186" t="str">
        <f t="shared" si="187"/>
        <v/>
      </c>
      <c r="L1186" t="str">
        <f t="shared" si="188"/>
        <v/>
      </c>
      <c r="M1186" t="str">
        <f t="shared" si="189"/>
        <v/>
      </c>
    </row>
    <row r="1187" spans="1:13">
      <c r="A1187" t="s">
        <v>2415</v>
      </c>
      <c r="B1187">
        <v>11.463200000000001</v>
      </c>
      <c r="C1187" s="44">
        <v>41548</v>
      </c>
      <c r="D1187" t="str">
        <f t="shared" si="180"/>
        <v/>
      </c>
      <c r="E1187" t="str">
        <f t="shared" si="181"/>
        <v/>
      </c>
      <c r="F1187" t="str">
        <f t="shared" si="182"/>
        <v/>
      </c>
      <c r="G1187" t="str">
        <f t="shared" si="183"/>
        <v/>
      </c>
      <c r="H1187" t="str">
        <f t="shared" si="184"/>
        <v/>
      </c>
      <c r="I1187" t="str">
        <f t="shared" si="185"/>
        <v/>
      </c>
      <c r="J1187" t="str">
        <f t="shared" si="186"/>
        <v/>
      </c>
      <c r="K1187" t="str">
        <f t="shared" si="187"/>
        <v/>
      </c>
      <c r="L1187" t="str">
        <f t="shared" si="188"/>
        <v/>
      </c>
      <c r="M1187" t="str">
        <f t="shared" si="189"/>
        <v/>
      </c>
    </row>
    <row r="1188" spans="1:13">
      <c r="A1188" t="s">
        <v>4587</v>
      </c>
      <c r="B1188">
        <v>19.261099999999999</v>
      </c>
      <c r="C1188" s="44">
        <v>41548</v>
      </c>
      <c r="D1188" t="str">
        <f t="shared" si="180"/>
        <v/>
      </c>
      <c r="E1188" t="str">
        <f t="shared" si="181"/>
        <v/>
      </c>
      <c r="F1188" t="str">
        <f t="shared" si="182"/>
        <v/>
      </c>
      <c r="G1188" t="str">
        <f t="shared" si="183"/>
        <v/>
      </c>
      <c r="H1188" t="str">
        <f t="shared" si="184"/>
        <v/>
      </c>
      <c r="I1188" t="str">
        <f t="shared" si="185"/>
        <v/>
      </c>
      <c r="J1188" t="str">
        <f t="shared" si="186"/>
        <v/>
      </c>
      <c r="K1188" t="str">
        <f t="shared" si="187"/>
        <v/>
      </c>
      <c r="L1188" t="str">
        <f t="shared" si="188"/>
        <v/>
      </c>
      <c r="M1188" t="str">
        <f t="shared" si="189"/>
        <v/>
      </c>
    </row>
    <row r="1189" spans="1:13">
      <c r="A1189" t="s">
        <v>2416</v>
      </c>
      <c r="B1189">
        <v>10.4527</v>
      </c>
      <c r="C1189" s="44">
        <v>41548</v>
      </c>
      <c r="D1189" t="str">
        <f t="shared" si="180"/>
        <v/>
      </c>
      <c r="E1189" t="str">
        <f t="shared" si="181"/>
        <v/>
      </c>
      <c r="F1189" t="str">
        <f t="shared" si="182"/>
        <v/>
      </c>
      <c r="G1189" t="str">
        <f t="shared" si="183"/>
        <v/>
      </c>
      <c r="H1189" t="str">
        <f t="shared" si="184"/>
        <v/>
      </c>
      <c r="I1189" t="str">
        <f t="shared" si="185"/>
        <v/>
      </c>
      <c r="J1189" t="str">
        <f t="shared" si="186"/>
        <v/>
      </c>
      <c r="K1189" t="str">
        <f t="shared" si="187"/>
        <v/>
      </c>
      <c r="L1189" t="str">
        <f t="shared" si="188"/>
        <v/>
      </c>
      <c r="M1189" t="str">
        <f t="shared" si="189"/>
        <v/>
      </c>
    </row>
    <row r="1190" spans="1:13">
      <c r="A1190" t="s">
        <v>2417</v>
      </c>
      <c r="B1190">
        <v>10.151199999999999</v>
      </c>
      <c r="C1190" s="44">
        <v>41548</v>
      </c>
      <c r="D1190" t="str">
        <f t="shared" si="180"/>
        <v/>
      </c>
      <c r="E1190" t="str">
        <f t="shared" si="181"/>
        <v/>
      </c>
      <c r="F1190" t="str">
        <f t="shared" si="182"/>
        <v/>
      </c>
      <c r="G1190" t="str">
        <f t="shared" si="183"/>
        <v/>
      </c>
      <c r="H1190" t="str">
        <f t="shared" si="184"/>
        <v/>
      </c>
      <c r="I1190" t="str">
        <f t="shared" si="185"/>
        <v/>
      </c>
      <c r="J1190" t="str">
        <f t="shared" si="186"/>
        <v/>
      </c>
      <c r="K1190" t="str">
        <f t="shared" si="187"/>
        <v/>
      </c>
      <c r="L1190" t="str">
        <f t="shared" si="188"/>
        <v/>
      </c>
      <c r="M1190" t="str">
        <f t="shared" si="189"/>
        <v/>
      </c>
    </row>
    <row r="1191" spans="1:13">
      <c r="A1191" t="s">
        <v>5822</v>
      </c>
      <c r="B1191">
        <v>14.492800000000001</v>
      </c>
      <c r="C1191" s="44">
        <v>41527</v>
      </c>
      <c r="D1191" t="str">
        <f t="shared" si="180"/>
        <v/>
      </c>
      <c r="E1191" t="str">
        <f t="shared" si="181"/>
        <v/>
      </c>
      <c r="F1191" t="str">
        <f t="shared" si="182"/>
        <v/>
      </c>
      <c r="G1191" t="str">
        <f t="shared" si="183"/>
        <v/>
      </c>
      <c r="H1191" t="str">
        <f t="shared" si="184"/>
        <v/>
      </c>
      <c r="I1191" t="str">
        <f t="shared" si="185"/>
        <v/>
      </c>
      <c r="J1191" t="str">
        <f t="shared" si="186"/>
        <v/>
      </c>
      <c r="K1191" t="str">
        <f t="shared" si="187"/>
        <v/>
      </c>
      <c r="L1191" t="str">
        <f t="shared" si="188"/>
        <v/>
      </c>
      <c r="M1191" t="str">
        <f t="shared" si="189"/>
        <v/>
      </c>
    </row>
    <row r="1192" spans="1:13">
      <c r="A1192" t="s">
        <v>2418</v>
      </c>
      <c r="B1192">
        <v>10.017899999999999</v>
      </c>
      <c r="C1192" s="44">
        <v>41548</v>
      </c>
      <c r="D1192" t="str">
        <f t="shared" si="180"/>
        <v/>
      </c>
      <c r="E1192" t="str">
        <f t="shared" si="181"/>
        <v/>
      </c>
      <c r="F1192" t="str">
        <f t="shared" si="182"/>
        <v/>
      </c>
      <c r="G1192" t="str">
        <f t="shared" si="183"/>
        <v/>
      </c>
      <c r="H1192" t="str">
        <f t="shared" si="184"/>
        <v/>
      </c>
      <c r="I1192" t="str">
        <f t="shared" si="185"/>
        <v/>
      </c>
      <c r="J1192" t="str">
        <f t="shared" si="186"/>
        <v/>
      </c>
      <c r="K1192" t="str">
        <f t="shared" si="187"/>
        <v/>
      </c>
      <c r="L1192" t="str">
        <f t="shared" si="188"/>
        <v/>
      </c>
      <c r="M1192" t="str">
        <f t="shared" si="189"/>
        <v/>
      </c>
    </row>
    <row r="1193" spans="1:13">
      <c r="A1193" t="s">
        <v>4588</v>
      </c>
      <c r="B1193">
        <v>14.632300000000001</v>
      </c>
      <c r="C1193" s="44">
        <v>41548</v>
      </c>
      <c r="D1193" t="str">
        <f t="shared" si="180"/>
        <v/>
      </c>
      <c r="E1193" t="str">
        <f t="shared" si="181"/>
        <v/>
      </c>
      <c r="F1193" t="str">
        <f t="shared" si="182"/>
        <v/>
      </c>
      <c r="G1193" t="str">
        <f t="shared" si="183"/>
        <v/>
      </c>
      <c r="H1193" t="str">
        <f t="shared" si="184"/>
        <v/>
      </c>
      <c r="I1193" t="str">
        <f t="shared" si="185"/>
        <v/>
      </c>
      <c r="J1193" t="str">
        <f t="shared" si="186"/>
        <v/>
      </c>
      <c r="K1193" t="str">
        <f t="shared" si="187"/>
        <v/>
      </c>
      <c r="L1193" t="str">
        <f t="shared" si="188"/>
        <v/>
      </c>
      <c r="M1193" t="str">
        <f t="shared" si="189"/>
        <v/>
      </c>
    </row>
    <row r="1194" spans="1:13">
      <c r="A1194" t="s">
        <v>2419</v>
      </c>
      <c r="B1194">
        <v>10.4459</v>
      </c>
      <c r="C1194" s="44">
        <v>41548</v>
      </c>
      <c r="D1194" t="str">
        <f t="shared" si="180"/>
        <v/>
      </c>
      <c r="E1194" t="str">
        <f t="shared" si="181"/>
        <v/>
      </c>
      <c r="F1194" t="str">
        <f t="shared" si="182"/>
        <v/>
      </c>
      <c r="G1194" t="str">
        <f t="shared" si="183"/>
        <v/>
      </c>
      <c r="H1194" t="str">
        <f t="shared" si="184"/>
        <v/>
      </c>
      <c r="I1194" t="str">
        <f t="shared" si="185"/>
        <v/>
      </c>
      <c r="J1194" t="str">
        <f t="shared" si="186"/>
        <v/>
      </c>
      <c r="K1194" t="str">
        <f t="shared" si="187"/>
        <v/>
      </c>
      <c r="L1194" t="str">
        <f t="shared" si="188"/>
        <v/>
      </c>
      <c r="M1194" t="str">
        <f t="shared" si="189"/>
        <v/>
      </c>
    </row>
    <row r="1195" spans="1:13">
      <c r="A1195" t="s">
        <v>2420</v>
      </c>
      <c r="B1195">
        <v>10.643700000000001</v>
      </c>
      <c r="C1195" s="44">
        <v>41548</v>
      </c>
      <c r="D1195" t="str">
        <f t="shared" si="180"/>
        <v/>
      </c>
      <c r="E1195" t="str">
        <f t="shared" si="181"/>
        <v/>
      </c>
      <c r="F1195" t="str">
        <f t="shared" si="182"/>
        <v/>
      </c>
      <c r="G1195" t="str">
        <f t="shared" si="183"/>
        <v/>
      </c>
      <c r="H1195" t="str">
        <f t="shared" si="184"/>
        <v/>
      </c>
      <c r="I1195" t="str">
        <f t="shared" si="185"/>
        <v/>
      </c>
      <c r="J1195" t="str">
        <f t="shared" si="186"/>
        <v/>
      </c>
      <c r="K1195" t="str">
        <f t="shared" si="187"/>
        <v/>
      </c>
      <c r="L1195" t="str">
        <f t="shared" si="188"/>
        <v/>
      </c>
      <c r="M1195" t="str">
        <f t="shared" si="189"/>
        <v/>
      </c>
    </row>
    <row r="1196" spans="1:13">
      <c r="A1196" t="s">
        <v>5823</v>
      </c>
      <c r="B1196">
        <v>10.9649</v>
      </c>
      <c r="C1196" s="44">
        <v>41548</v>
      </c>
      <c r="D1196" t="str">
        <f t="shared" si="180"/>
        <v/>
      </c>
      <c r="E1196" t="str">
        <f t="shared" si="181"/>
        <v/>
      </c>
      <c r="F1196" t="str">
        <f t="shared" si="182"/>
        <v/>
      </c>
      <c r="G1196" t="str">
        <f t="shared" si="183"/>
        <v/>
      </c>
      <c r="H1196" t="str">
        <f t="shared" si="184"/>
        <v/>
      </c>
      <c r="I1196" t="str">
        <f t="shared" si="185"/>
        <v/>
      </c>
      <c r="J1196" t="str">
        <f t="shared" si="186"/>
        <v/>
      </c>
      <c r="K1196" t="str">
        <f t="shared" si="187"/>
        <v/>
      </c>
      <c r="L1196" t="str">
        <f t="shared" si="188"/>
        <v/>
      </c>
      <c r="M1196" t="str">
        <f t="shared" si="189"/>
        <v/>
      </c>
    </row>
    <row r="1197" spans="1:13">
      <c r="A1197" t="s">
        <v>2421</v>
      </c>
      <c r="B1197">
        <v>10.2775</v>
      </c>
      <c r="C1197" s="44">
        <v>41548</v>
      </c>
      <c r="D1197" t="str">
        <f t="shared" si="180"/>
        <v/>
      </c>
      <c r="E1197" t="str">
        <f t="shared" si="181"/>
        <v/>
      </c>
      <c r="F1197" t="str">
        <f t="shared" si="182"/>
        <v/>
      </c>
      <c r="G1197" t="str">
        <f t="shared" si="183"/>
        <v/>
      </c>
      <c r="H1197" t="str">
        <f t="shared" si="184"/>
        <v/>
      </c>
      <c r="I1197" t="str">
        <f t="shared" si="185"/>
        <v/>
      </c>
      <c r="J1197" t="str">
        <f t="shared" si="186"/>
        <v/>
      </c>
      <c r="K1197" t="str">
        <f t="shared" si="187"/>
        <v/>
      </c>
      <c r="L1197" t="str">
        <f t="shared" si="188"/>
        <v/>
      </c>
      <c r="M1197" t="str">
        <f t="shared" si="189"/>
        <v/>
      </c>
    </row>
    <row r="1198" spans="1:13">
      <c r="A1198" t="s">
        <v>1397</v>
      </c>
      <c r="B1198">
        <v>10.0215</v>
      </c>
      <c r="C1198" s="44">
        <v>41548</v>
      </c>
      <c r="D1198" t="str">
        <f t="shared" si="180"/>
        <v/>
      </c>
      <c r="E1198" t="str">
        <f t="shared" si="181"/>
        <v/>
      </c>
      <c r="F1198" t="str">
        <f t="shared" si="182"/>
        <v/>
      </c>
      <c r="G1198" t="str">
        <f t="shared" si="183"/>
        <v/>
      </c>
      <c r="H1198" t="str">
        <f t="shared" si="184"/>
        <v/>
      </c>
      <c r="I1198" t="str">
        <f t="shared" si="185"/>
        <v/>
      </c>
      <c r="J1198" t="str">
        <f t="shared" si="186"/>
        <v/>
      </c>
      <c r="K1198" t="str">
        <f t="shared" si="187"/>
        <v/>
      </c>
      <c r="L1198" t="str">
        <f t="shared" si="188"/>
        <v/>
      </c>
      <c r="M1198" t="str">
        <f t="shared" si="189"/>
        <v/>
      </c>
    </row>
    <row r="1199" spans="1:13">
      <c r="A1199" t="s">
        <v>1398</v>
      </c>
      <c r="B1199">
        <v>10.624599999999999</v>
      </c>
      <c r="C1199" s="44">
        <v>41548</v>
      </c>
      <c r="D1199" t="str">
        <f t="shared" si="180"/>
        <v/>
      </c>
      <c r="E1199" t="str">
        <f t="shared" si="181"/>
        <v/>
      </c>
      <c r="F1199" t="str">
        <f t="shared" si="182"/>
        <v/>
      </c>
      <c r="G1199" t="str">
        <f t="shared" si="183"/>
        <v/>
      </c>
      <c r="H1199" t="str">
        <f t="shared" si="184"/>
        <v/>
      </c>
      <c r="I1199" t="str">
        <f t="shared" si="185"/>
        <v/>
      </c>
      <c r="J1199" t="str">
        <f t="shared" si="186"/>
        <v/>
      </c>
      <c r="K1199" t="str">
        <f t="shared" si="187"/>
        <v/>
      </c>
      <c r="L1199" t="str">
        <f t="shared" si="188"/>
        <v/>
      </c>
      <c r="M1199" t="str">
        <f t="shared" si="189"/>
        <v/>
      </c>
    </row>
    <row r="1200" spans="1:13">
      <c r="A1200" t="s">
        <v>1399</v>
      </c>
      <c r="B1200">
        <v>10.513</v>
      </c>
      <c r="C1200" s="44">
        <v>41548</v>
      </c>
      <c r="D1200" t="str">
        <f t="shared" si="180"/>
        <v/>
      </c>
      <c r="E1200" t="str">
        <f t="shared" si="181"/>
        <v/>
      </c>
      <c r="F1200" t="str">
        <f t="shared" si="182"/>
        <v/>
      </c>
      <c r="G1200" t="str">
        <f t="shared" si="183"/>
        <v/>
      </c>
      <c r="H1200" t="str">
        <f t="shared" si="184"/>
        <v/>
      </c>
      <c r="I1200" t="str">
        <f t="shared" si="185"/>
        <v/>
      </c>
      <c r="J1200" t="str">
        <f t="shared" si="186"/>
        <v/>
      </c>
      <c r="K1200" t="str">
        <f t="shared" si="187"/>
        <v/>
      </c>
      <c r="L1200" t="str">
        <f t="shared" si="188"/>
        <v/>
      </c>
      <c r="M1200" t="str">
        <f t="shared" si="189"/>
        <v/>
      </c>
    </row>
    <row r="1201" spans="1:13">
      <c r="A1201" t="s">
        <v>1400</v>
      </c>
      <c r="B1201">
        <v>10.9542</v>
      </c>
      <c r="C1201" s="44">
        <v>41548</v>
      </c>
      <c r="D1201" t="str">
        <f t="shared" si="180"/>
        <v/>
      </c>
      <c r="E1201" t="str">
        <f t="shared" si="181"/>
        <v/>
      </c>
      <c r="F1201" t="str">
        <f t="shared" si="182"/>
        <v/>
      </c>
      <c r="G1201" t="str">
        <f t="shared" si="183"/>
        <v/>
      </c>
      <c r="H1201" t="str">
        <f t="shared" si="184"/>
        <v/>
      </c>
      <c r="I1201" t="str">
        <f t="shared" si="185"/>
        <v/>
      </c>
      <c r="J1201" t="str">
        <f t="shared" si="186"/>
        <v/>
      </c>
      <c r="K1201" t="str">
        <f t="shared" si="187"/>
        <v/>
      </c>
      <c r="L1201" t="str">
        <f t="shared" si="188"/>
        <v/>
      </c>
      <c r="M1201" t="str">
        <f t="shared" si="189"/>
        <v/>
      </c>
    </row>
    <row r="1202" spans="1:13">
      <c r="A1202" t="s">
        <v>1401</v>
      </c>
      <c r="B1202">
        <v>10.017899999999999</v>
      </c>
      <c r="C1202" s="44">
        <v>41548</v>
      </c>
      <c r="D1202" t="str">
        <f t="shared" si="180"/>
        <v/>
      </c>
      <c r="E1202" t="str">
        <f t="shared" si="181"/>
        <v/>
      </c>
      <c r="F1202" t="str">
        <f t="shared" si="182"/>
        <v/>
      </c>
      <c r="G1202" t="str">
        <f t="shared" si="183"/>
        <v/>
      </c>
      <c r="H1202" t="str">
        <f t="shared" si="184"/>
        <v/>
      </c>
      <c r="I1202" t="str">
        <f t="shared" si="185"/>
        <v/>
      </c>
      <c r="J1202" t="str">
        <f t="shared" si="186"/>
        <v/>
      </c>
      <c r="K1202" t="str">
        <f t="shared" si="187"/>
        <v/>
      </c>
      <c r="L1202" t="str">
        <f t="shared" si="188"/>
        <v/>
      </c>
      <c r="M1202" t="str">
        <f t="shared" si="189"/>
        <v/>
      </c>
    </row>
    <row r="1203" spans="1:13">
      <c r="A1203" t="s">
        <v>1402</v>
      </c>
      <c r="B1203">
        <v>10.900399999999999</v>
      </c>
      <c r="C1203" s="44">
        <v>41548</v>
      </c>
      <c r="D1203" t="str">
        <f t="shared" si="180"/>
        <v/>
      </c>
      <c r="E1203" t="str">
        <f t="shared" si="181"/>
        <v/>
      </c>
      <c r="F1203" t="str">
        <f t="shared" si="182"/>
        <v/>
      </c>
      <c r="G1203" t="str">
        <f t="shared" si="183"/>
        <v/>
      </c>
      <c r="H1203" t="str">
        <f t="shared" si="184"/>
        <v/>
      </c>
      <c r="I1203" t="str">
        <f t="shared" si="185"/>
        <v/>
      </c>
      <c r="J1203" t="str">
        <f t="shared" si="186"/>
        <v/>
      </c>
      <c r="K1203" t="str">
        <f t="shared" si="187"/>
        <v/>
      </c>
      <c r="L1203" t="str">
        <f t="shared" si="188"/>
        <v/>
      </c>
      <c r="M1203" t="str">
        <f t="shared" si="189"/>
        <v/>
      </c>
    </row>
    <row r="1204" spans="1:13">
      <c r="A1204" t="s">
        <v>4589</v>
      </c>
      <c r="B1204">
        <v>14.6089</v>
      </c>
      <c r="C1204" s="44">
        <v>41548</v>
      </c>
      <c r="D1204" t="str">
        <f t="shared" si="180"/>
        <v/>
      </c>
      <c r="E1204" t="str">
        <f t="shared" si="181"/>
        <v/>
      </c>
      <c r="F1204" t="str">
        <f t="shared" si="182"/>
        <v/>
      </c>
      <c r="G1204" t="str">
        <f t="shared" si="183"/>
        <v/>
      </c>
      <c r="H1204" t="str">
        <f t="shared" si="184"/>
        <v/>
      </c>
      <c r="I1204" t="str">
        <f t="shared" si="185"/>
        <v/>
      </c>
      <c r="J1204" t="str">
        <f t="shared" si="186"/>
        <v/>
      </c>
      <c r="K1204" t="str">
        <f t="shared" si="187"/>
        <v/>
      </c>
      <c r="L1204" t="str">
        <f t="shared" si="188"/>
        <v/>
      </c>
      <c r="M1204" t="str">
        <f t="shared" si="189"/>
        <v/>
      </c>
    </row>
    <row r="1205" spans="1:13">
      <c r="A1205" t="s">
        <v>1403</v>
      </c>
      <c r="B1205">
        <v>10.394399999999999</v>
      </c>
      <c r="C1205" s="44">
        <v>41548</v>
      </c>
      <c r="D1205" t="str">
        <f t="shared" si="180"/>
        <v/>
      </c>
      <c r="E1205" t="str">
        <f t="shared" si="181"/>
        <v/>
      </c>
      <c r="F1205" t="str">
        <f t="shared" si="182"/>
        <v/>
      </c>
      <c r="G1205" t="str">
        <f t="shared" si="183"/>
        <v/>
      </c>
      <c r="H1205" t="str">
        <f t="shared" si="184"/>
        <v/>
      </c>
      <c r="I1205" t="str">
        <f t="shared" si="185"/>
        <v/>
      </c>
      <c r="J1205" t="str">
        <f t="shared" si="186"/>
        <v/>
      </c>
      <c r="K1205" t="str">
        <f t="shared" si="187"/>
        <v/>
      </c>
      <c r="L1205" t="str">
        <f t="shared" si="188"/>
        <v/>
      </c>
      <c r="M1205" t="str">
        <f t="shared" si="189"/>
        <v/>
      </c>
    </row>
    <row r="1206" spans="1:13">
      <c r="A1206" t="s">
        <v>1404</v>
      </c>
      <c r="B1206">
        <v>10.089499999999999</v>
      </c>
      <c r="C1206" s="44">
        <v>41548</v>
      </c>
      <c r="D1206" t="str">
        <f t="shared" si="180"/>
        <v/>
      </c>
      <c r="E1206" t="str">
        <f t="shared" si="181"/>
        <v/>
      </c>
      <c r="F1206" t="str">
        <f t="shared" si="182"/>
        <v/>
      </c>
      <c r="G1206" t="str">
        <f t="shared" si="183"/>
        <v/>
      </c>
      <c r="H1206" t="str">
        <f t="shared" si="184"/>
        <v/>
      </c>
      <c r="I1206" t="str">
        <f t="shared" si="185"/>
        <v/>
      </c>
      <c r="J1206" t="str">
        <f t="shared" si="186"/>
        <v/>
      </c>
      <c r="K1206" t="str">
        <f t="shared" si="187"/>
        <v/>
      </c>
      <c r="L1206" t="str">
        <f t="shared" si="188"/>
        <v/>
      </c>
      <c r="M1206" t="str">
        <f t="shared" si="189"/>
        <v/>
      </c>
    </row>
    <row r="1207" spans="1:13">
      <c r="A1207" t="s">
        <v>1405</v>
      </c>
      <c r="B1207">
        <v>10.3353</v>
      </c>
      <c r="C1207" s="44">
        <v>41548</v>
      </c>
      <c r="D1207" t="str">
        <f t="shared" si="180"/>
        <v/>
      </c>
      <c r="E1207" t="str">
        <f t="shared" si="181"/>
        <v/>
      </c>
      <c r="F1207" t="str">
        <f t="shared" si="182"/>
        <v/>
      </c>
      <c r="G1207" t="str">
        <f t="shared" si="183"/>
        <v/>
      </c>
      <c r="H1207" t="str">
        <f t="shared" si="184"/>
        <v/>
      </c>
      <c r="I1207" t="str">
        <f t="shared" si="185"/>
        <v/>
      </c>
      <c r="J1207" t="str">
        <f t="shared" si="186"/>
        <v/>
      </c>
      <c r="K1207" t="str">
        <f t="shared" si="187"/>
        <v/>
      </c>
      <c r="L1207" t="str">
        <f t="shared" si="188"/>
        <v/>
      </c>
      <c r="M1207" t="str">
        <f t="shared" si="189"/>
        <v/>
      </c>
    </row>
    <row r="1208" spans="1:13">
      <c r="A1208" t="s">
        <v>1406</v>
      </c>
      <c r="B1208">
        <v>10.865600000000001</v>
      </c>
      <c r="C1208" s="44">
        <v>41366</v>
      </c>
      <c r="D1208" t="str">
        <f t="shared" si="180"/>
        <v/>
      </c>
      <c r="E1208" t="str">
        <f t="shared" si="181"/>
        <v/>
      </c>
      <c r="F1208" t="str">
        <f t="shared" si="182"/>
        <v/>
      </c>
      <c r="G1208" t="str">
        <f t="shared" si="183"/>
        <v/>
      </c>
      <c r="H1208" t="str">
        <f t="shared" si="184"/>
        <v/>
      </c>
      <c r="I1208" t="str">
        <f t="shared" si="185"/>
        <v/>
      </c>
      <c r="J1208" t="str">
        <f t="shared" si="186"/>
        <v/>
      </c>
      <c r="K1208" t="str">
        <f t="shared" si="187"/>
        <v/>
      </c>
      <c r="L1208" t="str">
        <f t="shared" si="188"/>
        <v/>
      </c>
      <c r="M1208" t="str">
        <f t="shared" si="189"/>
        <v/>
      </c>
    </row>
    <row r="1209" spans="1:13">
      <c r="A1209" t="s">
        <v>1407</v>
      </c>
      <c r="B1209">
        <v>10.6073</v>
      </c>
      <c r="C1209" s="44">
        <v>41261</v>
      </c>
      <c r="D1209" t="str">
        <f t="shared" si="180"/>
        <v/>
      </c>
      <c r="E1209" t="str">
        <f t="shared" si="181"/>
        <v/>
      </c>
      <c r="F1209" t="str">
        <f t="shared" si="182"/>
        <v/>
      </c>
      <c r="G1209" t="str">
        <f t="shared" si="183"/>
        <v/>
      </c>
      <c r="H1209" t="str">
        <f t="shared" si="184"/>
        <v/>
      </c>
      <c r="I1209" t="str">
        <f t="shared" si="185"/>
        <v/>
      </c>
      <c r="J1209" t="str">
        <f t="shared" si="186"/>
        <v/>
      </c>
      <c r="K1209" t="str">
        <f t="shared" si="187"/>
        <v/>
      </c>
      <c r="L1209" t="str">
        <f t="shared" si="188"/>
        <v/>
      </c>
      <c r="M1209" t="str">
        <f t="shared" si="189"/>
        <v/>
      </c>
    </row>
    <row r="1210" spans="1:13">
      <c r="A1210" t="s">
        <v>4590</v>
      </c>
      <c r="B1210">
        <v>10.7964</v>
      </c>
      <c r="C1210" s="44">
        <v>41491</v>
      </c>
      <c r="D1210" t="str">
        <f t="shared" si="180"/>
        <v/>
      </c>
      <c r="E1210" t="str">
        <f t="shared" si="181"/>
        <v/>
      </c>
      <c r="F1210" t="str">
        <f t="shared" si="182"/>
        <v/>
      </c>
      <c r="G1210" t="str">
        <f t="shared" si="183"/>
        <v/>
      </c>
      <c r="H1210" t="str">
        <f t="shared" si="184"/>
        <v/>
      </c>
      <c r="I1210" t="str">
        <f t="shared" si="185"/>
        <v/>
      </c>
      <c r="J1210" t="str">
        <f t="shared" si="186"/>
        <v/>
      </c>
      <c r="K1210" t="str">
        <f t="shared" si="187"/>
        <v/>
      </c>
      <c r="L1210" t="str">
        <f t="shared" si="188"/>
        <v/>
      </c>
      <c r="M1210" t="str">
        <f t="shared" si="189"/>
        <v/>
      </c>
    </row>
    <row r="1211" spans="1:13">
      <c r="A1211" t="s">
        <v>1408</v>
      </c>
      <c r="B1211">
        <v>10.6388</v>
      </c>
      <c r="C1211" s="44">
        <v>41261</v>
      </c>
      <c r="D1211" t="str">
        <f t="shared" si="180"/>
        <v/>
      </c>
      <c r="E1211" t="str">
        <f t="shared" si="181"/>
        <v/>
      </c>
      <c r="F1211" t="str">
        <f t="shared" si="182"/>
        <v/>
      </c>
      <c r="G1211" t="str">
        <f t="shared" si="183"/>
        <v/>
      </c>
      <c r="H1211" t="str">
        <f t="shared" si="184"/>
        <v/>
      </c>
      <c r="I1211" t="str">
        <f t="shared" si="185"/>
        <v/>
      </c>
      <c r="J1211" t="str">
        <f t="shared" si="186"/>
        <v/>
      </c>
      <c r="K1211" t="str">
        <f t="shared" si="187"/>
        <v/>
      </c>
      <c r="L1211" t="str">
        <f t="shared" si="188"/>
        <v/>
      </c>
      <c r="M1211" t="str">
        <f t="shared" si="189"/>
        <v/>
      </c>
    </row>
    <row r="1212" spans="1:13">
      <c r="A1212" t="s">
        <v>1409</v>
      </c>
      <c r="B1212">
        <v>10.638400000000001</v>
      </c>
      <c r="C1212" s="44">
        <v>41548</v>
      </c>
      <c r="D1212" t="str">
        <f t="shared" si="180"/>
        <v/>
      </c>
      <c r="E1212" t="str">
        <f t="shared" si="181"/>
        <v/>
      </c>
      <c r="F1212" t="str">
        <f t="shared" si="182"/>
        <v/>
      </c>
      <c r="G1212" t="str">
        <f t="shared" si="183"/>
        <v/>
      </c>
      <c r="H1212" t="str">
        <f t="shared" si="184"/>
        <v/>
      </c>
      <c r="I1212" t="str">
        <f t="shared" si="185"/>
        <v/>
      </c>
      <c r="J1212" t="str">
        <f t="shared" si="186"/>
        <v/>
      </c>
      <c r="K1212" t="str">
        <f t="shared" si="187"/>
        <v/>
      </c>
      <c r="L1212" t="str">
        <f t="shared" si="188"/>
        <v/>
      </c>
      <c r="M1212" t="str">
        <f t="shared" si="189"/>
        <v/>
      </c>
    </row>
    <row r="1213" spans="1:13">
      <c r="A1213" t="s">
        <v>1410</v>
      </c>
      <c r="B1213">
        <v>11.9078</v>
      </c>
      <c r="C1213" s="44">
        <v>41548</v>
      </c>
      <c r="D1213" t="str">
        <f t="shared" si="180"/>
        <v/>
      </c>
      <c r="E1213" t="str">
        <f t="shared" si="181"/>
        <v/>
      </c>
      <c r="F1213" t="str">
        <f t="shared" si="182"/>
        <v/>
      </c>
      <c r="G1213" t="str">
        <f t="shared" si="183"/>
        <v/>
      </c>
      <c r="H1213" t="str">
        <f t="shared" si="184"/>
        <v/>
      </c>
      <c r="I1213" t="str">
        <f t="shared" si="185"/>
        <v/>
      </c>
      <c r="J1213" t="str">
        <f t="shared" si="186"/>
        <v/>
      </c>
      <c r="K1213" t="str">
        <f t="shared" si="187"/>
        <v/>
      </c>
      <c r="L1213" t="str">
        <f t="shared" si="188"/>
        <v/>
      </c>
      <c r="M1213" t="str">
        <f t="shared" si="189"/>
        <v/>
      </c>
    </row>
    <row r="1214" spans="1:13">
      <c r="A1214" t="s">
        <v>4591</v>
      </c>
      <c r="B1214">
        <v>19.823</v>
      </c>
      <c r="C1214" s="44">
        <v>41548</v>
      </c>
      <c r="D1214" t="str">
        <f t="shared" si="180"/>
        <v/>
      </c>
      <c r="E1214" t="str">
        <f t="shared" si="181"/>
        <v/>
      </c>
      <c r="F1214" t="str">
        <f t="shared" si="182"/>
        <v/>
      </c>
      <c r="G1214" t="str">
        <f t="shared" si="183"/>
        <v/>
      </c>
      <c r="H1214" t="str">
        <f t="shared" si="184"/>
        <v/>
      </c>
      <c r="I1214" t="str">
        <f t="shared" si="185"/>
        <v/>
      </c>
      <c r="J1214" t="str">
        <f t="shared" si="186"/>
        <v/>
      </c>
      <c r="K1214" t="str">
        <f t="shared" si="187"/>
        <v/>
      </c>
      <c r="L1214" t="str">
        <f t="shared" si="188"/>
        <v/>
      </c>
      <c r="M1214" t="str">
        <f t="shared" si="189"/>
        <v/>
      </c>
    </row>
    <row r="1215" spans="1:13">
      <c r="A1215" t="s">
        <v>5824</v>
      </c>
      <c r="B1215">
        <v>14.259399999999999</v>
      </c>
      <c r="C1215" s="44">
        <v>41463</v>
      </c>
      <c r="D1215" t="str">
        <f t="shared" si="180"/>
        <v/>
      </c>
      <c r="E1215" t="str">
        <f t="shared" si="181"/>
        <v/>
      </c>
      <c r="F1215" t="str">
        <f t="shared" si="182"/>
        <v/>
      </c>
      <c r="G1215" t="str">
        <f t="shared" si="183"/>
        <v/>
      </c>
      <c r="H1215" t="str">
        <f t="shared" si="184"/>
        <v/>
      </c>
      <c r="I1215" t="str">
        <f t="shared" si="185"/>
        <v/>
      </c>
      <c r="J1215" t="str">
        <f t="shared" si="186"/>
        <v/>
      </c>
      <c r="K1215" t="str">
        <f t="shared" si="187"/>
        <v/>
      </c>
      <c r="L1215" t="str">
        <f t="shared" si="188"/>
        <v/>
      </c>
      <c r="M1215" t="str">
        <f t="shared" si="189"/>
        <v/>
      </c>
    </row>
    <row r="1216" spans="1:13">
      <c r="A1216" t="s">
        <v>1411</v>
      </c>
      <c r="B1216">
        <v>10.1266</v>
      </c>
      <c r="C1216" s="44">
        <v>41548</v>
      </c>
      <c r="D1216" t="str">
        <f t="shared" si="180"/>
        <v/>
      </c>
      <c r="E1216" t="str">
        <f t="shared" si="181"/>
        <v/>
      </c>
      <c r="F1216" t="str">
        <f t="shared" si="182"/>
        <v/>
      </c>
      <c r="G1216" t="str">
        <f t="shared" si="183"/>
        <v/>
      </c>
      <c r="H1216" t="str">
        <f t="shared" si="184"/>
        <v/>
      </c>
      <c r="I1216" t="str">
        <f t="shared" si="185"/>
        <v/>
      </c>
      <c r="J1216" t="str">
        <f t="shared" si="186"/>
        <v/>
      </c>
      <c r="K1216" t="str">
        <f t="shared" si="187"/>
        <v/>
      </c>
      <c r="L1216" t="str">
        <f t="shared" si="188"/>
        <v/>
      </c>
      <c r="M1216" t="str">
        <f t="shared" si="189"/>
        <v/>
      </c>
    </row>
    <row r="1217" spans="1:13">
      <c r="A1217" t="s">
        <v>1412</v>
      </c>
      <c r="B1217">
        <v>10.751799999999999</v>
      </c>
      <c r="C1217" s="44">
        <v>41506</v>
      </c>
      <c r="D1217" t="str">
        <f t="shared" si="180"/>
        <v/>
      </c>
      <c r="E1217" t="str">
        <f t="shared" si="181"/>
        <v/>
      </c>
      <c r="F1217" t="str">
        <f t="shared" si="182"/>
        <v/>
      </c>
      <c r="G1217" t="str">
        <f t="shared" si="183"/>
        <v/>
      </c>
      <c r="H1217" t="str">
        <f t="shared" si="184"/>
        <v/>
      </c>
      <c r="I1217" t="str">
        <f t="shared" si="185"/>
        <v/>
      </c>
      <c r="J1217" t="str">
        <f t="shared" si="186"/>
        <v/>
      </c>
      <c r="K1217" t="str">
        <f t="shared" si="187"/>
        <v/>
      </c>
      <c r="L1217" t="str">
        <f t="shared" si="188"/>
        <v/>
      </c>
      <c r="M1217" t="str">
        <f t="shared" si="189"/>
        <v/>
      </c>
    </row>
    <row r="1218" spans="1:13">
      <c r="A1218" t="s">
        <v>1413</v>
      </c>
      <c r="B1218">
        <v>11.7248</v>
      </c>
      <c r="C1218" s="44">
        <v>41548</v>
      </c>
      <c r="D1218" t="str">
        <f t="shared" si="180"/>
        <v/>
      </c>
      <c r="E1218" t="str">
        <f t="shared" si="181"/>
        <v/>
      </c>
      <c r="F1218" t="str">
        <f t="shared" si="182"/>
        <v/>
      </c>
      <c r="G1218" t="str">
        <f t="shared" si="183"/>
        <v/>
      </c>
      <c r="H1218" t="str">
        <f t="shared" si="184"/>
        <v/>
      </c>
      <c r="I1218" t="str">
        <f t="shared" si="185"/>
        <v/>
      </c>
      <c r="J1218" t="str">
        <f t="shared" si="186"/>
        <v/>
      </c>
      <c r="K1218" t="str">
        <f t="shared" si="187"/>
        <v/>
      </c>
      <c r="L1218" t="str">
        <f t="shared" si="188"/>
        <v/>
      </c>
      <c r="M1218" t="str">
        <f t="shared" si="189"/>
        <v/>
      </c>
    </row>
    <row r="1219" spans="1:13">
      <c r="A1219" t="s">
        <v>1414</v>
      </c>
      <c r="B1219">
        <v>10.5213</v>
      </c>
      <c r="C1219" s="44">
        <v>41548</v>
      </c>
      <c r="D1219" t="str">
        <f t="shared" ref="D1219:D1282" si="190">IF(A1219=mfund1,B1219,"")</f>
        <v/>
      </c>
      <c r="E1219" t="str">
        <f t="shared" ref="E1219:E1282" si="191">IF(A1219=mfund2,B1219,"")</f>
        <v/>
      </c>
      <c r="F1219" t="str">
        <f t="shared" ref="F1219:F1282" si="192">IF(A1219=mfund3,B1219,"")</f>
        <v/>
      </c>
      <c r="G1219" t="str">
        <f t="shared" ref="G1219:G1282" si="193">IF(A1219=mfund4,B1219,"")</f>
        <v/>
      </c>
      <c r="H1219" t="str">
        <f t="shared" ref="H1219:H1282" si="194">IF(A1219=mfudn5,B1219,"")</f>
        <v/>
      </c>
      <c r="I1219" t="str">
        <f t="shared" ref="I1219:I1282" si="195">IF(A1219=mfund6,B1219,"")</f>
        <v/>
      </c>
      <c r="J1219" t="str">
        <f t="shared" ref="J1219:J1282" si="196">IF(A1219=mfund7,B1219,"")</f>
        <v/>
      </c>
      <c r="K1219" t="str">
        <f t="shared" ref="K1219:K1282" si="197">IF(A1219=mfund8,B1219,"")</f>
        <v/>
      </c>
      <c r="L1219" t="str">
        <f t="shared" ref="L1219:L1282" si="198">IF(A1219=mfund9,B1219,"")</f>
        <v/>
      </c>
      <c r="M1219" t="str">
        <f t="shared" ref="M1219:M1282" si="199">IF(A1219=mfund10,B1219,"")</f>
        <v/>
      </c>
    </row>
    <row r="1220" spans="1:13">
      <c r="A1220" t="s">
        <v>2717</v>
      </c>
      <c r="B1220">
        <v>11.1</v>
      </c>
      <c r="C1220" s="44">
        <v>41548</v>
      </c>
      <c r="D1220" t="str">
        <f t="shared" si="190"/>
        <v/>
      </c>
      <c r="E1220" t="str">
        <f t="shared" si="191"/>
        <v/>
      </c>
      <c r="F1220" t="str">
        <f t="shared" si="192"/>
        <v/>
      </c>
      <c r="G1220" t="str">
        <f t="shared" si="193"/>
        <v/>
      </c>
      <c r="H1220" t="str">
        <f t="shared" si="194"/>
        <v/>
      </c>
      <c r="I1220" t="str">
        <f t="shared" si="195"/>
        <v/>
      </c>
      <c r="J1220" t="str">
        <f t="shared" si="196"/>
        <v/>
      </c>
      <c r="K1220" t="str">
        <f t="shared" si="197"/>
        <v/>
      </c>
      <c r="L1220" t="str">
        <f t="shared" si="198"/>
        <v/>
      </c>
      <c r="M1220" t="str">
        <f t="shared" si="199"/>
        <v/>
      </c>
    </row>
    <row r="1221" spans="1:13">
      <c r="A1221" t="s">
        <v>2718</v>
      </c>
      <c r="B1221">
        <v>10.86</v>
      </c>
      <c r="C1221" s="44">
        <v>41548</v>
      </c>
      <c r="D1221" t="str">
        <f t="shared" si="190"/>
        <v/>
      </c>
      <c r="E1221" t="str">
        <f t="shared" si="191"/>
        <v/>
      </c>
      <c r="F1221" t="str">
        <f t="shared" si="192"/>
        <v/>
      </c>
      <c r="G1221" t="str">
        <f t="shared" si="193"/>
        <v/>
      </c>
      <c r="H1221" t="str">
        <f t="shared" si="194"/>
        <v/>
      </c>
      <c r="I1221" t="str">
        <f t="shared" si="195"/>
        <v/>
      </c>
      <c r="J1221" t="str">
        <f t="shared" si="196"/>
        <v/>
      </c>
      <c r="K1221" t="str">
        <f t="shared" si="197"/>
        <v/>
      </c>
      <c r="L1221" t="str">
        <f t="shared" si="198"/>
        <v/>
      </c>
      <c r="M1221" t="str">
        <f t="shared" si="199"/>
        <v/>
      </c>
    </row>
    <row r="1222" spans="1:13">
      <c r="A1222" t="s">
        <v>4298</v>
      </c>
      <c r="B1222">
        <v>13.04</v>
      </c>
      <c r="C1222" s="44">
        <v>41548</v>
      </c>
      <c r="D1222" t="str">
        <f t="shared" si="190"/>
        <v/>
      </c>
      <c r="E1222" t="str">
        <f t="shared" si="191"/>
        <v/>
      </c>
      <c r="F1222" t="str">
        <f t="shared" si="192"/>
        <v/>
      </c>
      <c r="G1222" t="str">
        <f t="shared" si="193"/>
        <v/>
      </c>
      <c r="H1222" t="str">
        <f t="shared" si="194"/>
        <v/>
      </c>
      <c r="I1222" t="str">
        <f t="shared" si="195"/>
        <v/>
      </c>
      <c r="J1222" t="str">
        <f t="shared" si="196"/>
        <v/>
      </c>
      <c r="K1222" t="str">
        <f t="shared" si="197"/>
        <v/>
      </c>
      <c r="L1222" t="str">
        <f t="shared" si="198"/>
        <v/>
      </c>
      <c r="M1222" t="str">
        <f t="shared" si="199"/>
        <v/>
      </c>
    </row>
    <row r="1223" spans="1:13">
      <c r="A1223" t="s">
        <v>4299</v>
      </c>
      <c r="B1223">
        <v>13.07</v>
      </c>
      <c r="C1223" s="44">
        <v>41548</v>
      </c>
      <c r="D1223" t="str">
        <f t="shared" si="190"/>
        <v/>
      </c>
      <c r="E1223" t="str">
        <f t="shared" si="191"/>
        <v/>
      </c>
      <c r="F1223" t="str">
        <f t="shared" si="192"/>
        <v/>
      </c>
      <c r="G1223" t="str">
        <f t="shared" si="193"/>
        <v/>
      </c>
      <c r="H1223" t="str">
        <f t="shared" si="194"/>
        <v/>
      </c>
      <c r="I1223" t="str">
        <f t="shared" si="195"/>
        <v/>
      </c>
      <c r="J1223" t="str">
        <f t="shared" si="196"/>
        <v/>
      </c>
      <c r="K1223" t="str">
        <f t="shared" si="197"/>
        <v/>
      </c>
      <c r="L1223" t="str">
        <f t="shared" si="198"/>
        <v/>
      </c>
      <c r="M1223" t="str">
        <f t="shared" si="199"/>
        <v/>
      </c>
    </row>
    <row r="1224" spans="1:13">
      <c r="A1224" t="s">
        <v>4300</v>
      </c>
      <c r="B1224">
        <v>12.82</v>
      </c>
      <c r="C1224" s="44">
        <v>41548</v>
      </c>
      <c r="D1224" t="str">
        <f t="shared" si="190"/>
        <v/>
      </c>
      <c r="E1224" t="str">
        <f t="shared" si="191"/>
        <v/>
      </c>
      <c r="F1224" t="str">
        <f t="shared" si="192"/>
        <v/>
      </c>
      <c r="G1224" t="str">
        <f t="shared" si="193"/>
        <v/>
      </c>
      <c r="H1224" t="str">
        <f t="shared" si="194"/>
        <v/>
      </c>
      <c r="I1224" t="str">
        <f t="shared" si="195"/>
        <v/>
      </c>
      <c r="J1224" t="str">
        <f t="shared" si="196"/>
        <v/>
      </c>
      <c r="K1224" t="str">
        <f t="shared" si="197"/>
        <v/>
      </c>
      <c r="L1224" t="str">
        <f t="shared" si="198"/>
        <v/>
      </c>
      <c r="M1224" t="str">
        <f t="shared" si="199"/>
        <v/>
      </c>
    </row>
    <row r="1225" spans="1:13">
      <c r="A1225" t="s">
        <v>4592</v>
      </c>
      <c r="B1225">
        <v>16.16</v>
      </c>
      <c r="C1225" s="44">
        <v>41548</v>
      </c>
      <c r="D1225" t="str">
        <f t="shared" si="190"/>
        <v/>
      </c>
      <c r="E1225" t="str">
        <f t="shared" si="191"/>
        <v/>
      </c>
      <c r="F1225" t="str">
        <f t="shared" si="192"/>
        <v/>
      </c>
      <c r="G1225" t="str">
        <f t="shared" si="193"/>
        <v/>
      </c>
      <c r="H1225" t="str">
        <f t="shared" si="194"/>
        <v/>
      </c>
      <c r="I1225" t="str">
        <f t="shared" si="195"/>
        <v/>
      </c>
      <c r="J1225" t="str">
        <f t="shared" si="196"/>
        <v/>
      </c>
      <c r="K1225" t="str">
        <f t="shared" si="197"/>
        <v/>
      </c>
      <c r="L1225" t="str">
        <f t="shared" si="198"/>
        <v/>
      </c>
      <c r="M1225" t="str">
        <f t="shared" si="199"/>
        <v/>
      </c>
    </row>
    <row r="1226" spans="1:13">
      <c r="A1226" t="s">
        <v>4593</v>
      </c>
      <c r="B1226">
        <v>16.12</v>
      </c>
      <c r="C1226" s="44">
        <v>41548</v>
      </c>
      <c r="D1226" t="str">
        <f t="shared" si="190"/>
        <v/>
      </c>
      <c r="E1226" t="str">
        <f t="shared" si="191"/>
        <v/>
      </c>
      <c r="F1226" t="str">
        <f t="shared" si="192"/>
        <v/>
      </c>
      <c r="G1226" t="str">
        <f t="shared" si="193"/>
        <v/>
      </c>
      <c r="H1226" t="str">
        <f t="shared" si="194"/>
        <v/>
      </c>
      <c r="I1226" t="str">
        <f t="shared" si="195"/>
        <v/>
      </c>
      <c r="J1226" t="str">
        <f t="shared" si="196"/>
        <v/>
      </c>
      <c r="K1226" t="str">
        <f t="shared" si="197"/>
        <v/>
      </c>
      <c r="L1226" t="str">
        <f t="shared" si="198"/>
        <v/>
      </c>
      <c r="M1226" t="str">
        <f t="shared" si="199"/>
        <v/>
      </c>
    </row>
    <row r="1227" spans="1:13">
      <c r="A1227" t="s">
        <v>4594</v>
      </c>
      <c r="B1227">
        <v>16.39</v>
      </c>
      <c r="C1227" s="44">
        <v>41548</v>
      </c>
      <c r="D1227" t="str">
        <f t="shared" si="190"/>
        <v/>
      </c>
      <c r="E1227" t="str">
        <f t="shared" si="191"/>
        <v/>
      </c>
      <c r="F1227" t="str">
        <f t="shared" si="192"/>
        <v/>
      </c>
      <c r="G1227" t="str">
        <f t="shared" si="193"/>
        <v/>
      </c>
      <c r="H1227" t="str">
        <f t="shared" si="194"/>
        <v/>
      </c>
      <c r="I1227" t="str">
        <f t="shared" si="195"/>
        <v/>
      </c>
      <c r="J1227" t="str">
        <f t="shared" si="196"/>
        <v/>
      </c>
      <c r="K1227" t="str">
        <f t="shared" si="197"/>
        <v/>
      </c>
      <c r="L1227" t="str">
        <f t="shared" si="198"/>
        <v/>
      </c>
      <c r="M1227" t="str">
        <f t="shared" si="199"/>
        <v/>
      </c>
    </row>
    <row r="1228" spans="1:13">
      <c r="A1228" t="s">
        <v>4595</v>
      </c>
      <c r="B1228">
        <v>16.21</v>
      </c>
      <c r="C1228" s="44">
        <v>41548</v>
      </c>
      <c r="D1228" t="str">
        <f t="shared" si="190"/>
        <v/>
      </c>
      <c r="E1228" t="str">
        <f t="shared" si="191"/>
        <v/>
      </c>
      <c r="F1228" t="str">
        <f t="shared" si="192"/>
        <v/>
      </c>
      <c r="G1228" t="str">
        <f t="shared" si="193"/>
        <v/>
      </c>
      <c r="H1228" t="str">
        <f t="shared" si="194"/>
        <v/>
      </c>
      <c r="I1228" t="str">
        <f t="shared" si="195"/>
        <v/>
      </c>
      <c r="J1228" t="str">
        <f t="shared" si="196"/>
        <v/>
      </c>
      <c r="K1228" t="str">
        <f t="shared" si="197"/>
        <v/>
      </c>
      <c r="L1228" t="str">
        <f t="shared" si="198"/>
        <v/>
      </c>
      <c r="M1228" t="str">
        <f t="shared" si="199"/>
        <v/>
      </c>
    </row>
    <row r="1229" spans="1:13">
      <c r="A1229" t="s">
        <v>4596</v>
      </c>
      <c r="B1229">
        <v>13.07</v>
      </c>
      <c r="C1229" s="44">
        <v>41548</v>
      </c>
      <c r="D1229" t="str">
        <f t="shared" si="190"/>
        <v/>
      </c>
      <c r="E1229" t="str">
        <f t="shared" si="191"/>
        <v/>
      </c>
      <c r="F1229" t="str">
        <f t="shared" si="192"/>
        <v/>
      </c>
      <c r="G1229" t="str">
        <f t="shared" si="193"/>
        <v/>
      </c>
      <c r="H1229" t="str">
        <f t="shared" si="194"/>
        <v/>
      </c>
      <c r="I1229" t="str">
        <f t="shared" si="195"/>
        <v/>
      </c>
      <c r="J1229" t="str">
        <f t="shared" si="196"/>
        <v/>
      </c>
      <c r="K1229" t="str">
        <f t="shared" si="197"/>
        <v/>
      </c>
      <c r="L1229" t="str">
        <f t="shared" si="198"/>
        <v/>
      </c>
      <c r="M1229" t="str">
        <f t="shared" si="199"/>
        <v/>
      </c>
    </row>
    <row r="1230" spans="1:13">
      <c r="A1230" t="s">
        <v>4597</v>
      </c>
      <c r="B1230">
        <v>15.99</v>
      </c>
      <c r="C1230" s="44">
        <v>41548</v>
      </c>
      <c r="D1230" t="str">
        <f t="shared" si="190"/>
        <v/>
      </c>
      <c r="E1230" t="str">
        <f t="shared" si="191"/>
        <v/>
      </c>
      <c r="F1230" t="str">
        <f t="shared" si="192"/>
        <v/>
      </c>
      <c r="G1230" t="str">
        <f t="shared" si="193"/>
        <v/>
      </c>
      <c r="H1230" t="str">
        <f t="shared" si="194"/>
        <v/>
      </c>
      <c r="I1230" t="str">
        <f t="shared" si="195"/>
        <v/>
      </c>
      <c r="J1230" t="str">
        <f t="shared" si="196"/>
        <v/>
      </c>
      <c r="K1230" t="str">
        <f t="shared" si="197"/>
        <v/>
      </c>
      <c r="L1230" t="str">
        <f t="shared" si="198"/>
        <v/>
      </c>
      <c r="M1230" t="str">
        <f t="shared" si="199"/>
        <v/>
      </c>
    </row>
    <row r="1231" spans="1:13">
      <c r="A1231" t="s">
        <v>4598</v>
      </c>
      <c r="B1231">
        <v>12.32</v>
      </c>
      <c r="C1231" s="44">
        <v>41548</v>
      </c>
      <c r="D1231" t="str">
        <f t="shared" si="190"/>
        <v/>
      </c>
      <c r="E1231" t="str">
        <f t="shared" si="191"/>
        <v/>
      </c>
      <c r="F1231" t="str">
        <f t="shared" si="192"/>
        <v/>
      </c>
      <c r="G1231" t="str">
        <f t="shared" si="193"/>
        <v/>
      </c>
      <c r="H1231" t="str">
        <f t="shared" si="194"/>
        <v/>
      </c>
      <c r="I1231" t="str">
        <f t="shared" si="195"/>
        <v/>
      </c>
      <c r="J1231" t="str">
        <f t="shared" si="196"/>
        <v/>
      </c>
      <c r="K1231" t="str">
        <f t="shared" si="197"/>
        <v/>
      </c>
      <c r="L1231" t="str">
        <f t="shared" si="198"/>
        <v/>
      </c>
      <c r="M1231" t="str">
        <f t="shared" si="199"/>
        <v/>
      </c>
    </row>
    <row r="1232" spans="1:13">
      <c r="A1232" t="s">
        <v>1415</v>
      </c>
      <c r="B1232">
        <v>12.96</v>
      </c>
      <c r="C1232" s="44">
        <v>41548</v>
      </c>
      <c r="D1232" t="str">
        <f t="shared" si="190"/>
        <v/>
      </c>
      <c r="E1232" t="str">
        <f t="shared" si="191"/>
        <v/>
      </c>
      <c r="F1232" t="str">
        <f t="shared" si="192"/>
        <v/>
      </c>
      <c r="G1232" t="str">
        <f t="shared" si="193"/>
        <v/>
      </c>
      <c r="H1232" t="str">
        <f t="shared" si="194"/>
        <v/>
      </c>
      <c r="I1232" t="str">
        <f t="shared" si="195"/>
        <v/>
      </c>
      <c r="J1232" t="str">
        <f t="shared" si="196"/>
        <v/>
      </c>
      <c r="K1232" t="str">
        <f t="shared" si="197"/>
        <v/>
      </c>
      <c r="L1232" t="str">
        <f t="shared" si="198"/>
        <v/>
      </c>
      <c r="M1232" t="str">
        <f t="shared" si="199"/>
        <v/>
      </c>
    </row>
    <row r="1233" spans="1:13">
      <c r="A1233" t="s">
        <v>4599</v>
      </c>
      <c r="B1233">
        <v>21.54</v>
      </c>
      <c r="C1233" s="44">
        <v>41548</v>
      </c>
      <c r="D1233" t="str">
        <f t="shared" si="190"/>
        <v/>
      </c>
      <c r="E1233" t="str">
        <f t="shared" si="191"/>
        <v/>
      </c>
      <c r="F1233" t="str">
        <f t="shared" si="192"/>
        <v/>
      </c>
      <c r="G1233" t="str">
        <f t="shared" si="193"/>
        <v/>
      </c>
      <c r="H1233" t="str">
        <f t="shared" si="194"/>
        <v/>
      </c>
      <c r="I1233" t="str">
        <f t="shared" si="195"/>
        <v/>
      </c>
      <c r="J1233" t="str">
        <f t="shared" si="196"/>
        <v/>
      </c>
      <c r="K1233" t="str">
        <f t="shared" si="197"/>
        <v/>
      </c>
      <c r="L1233" t="str">
        <f t="shared" si="198"/>
        <v/>
      </c>
      <c r="M1233" t="str">
        <f t="shared" si="199"/>
        <v/>
      </c>
    </row>
    <row r="1234" spans="1:13">
      <c r="A1234" t="s">
        <v>1416</v>
      </c>
      <c r="B1234">
        <v>11.45</v>
      </c>
      <c r="C1234" s="44">
        <v>41548</v>
      </c>
      <c r="D1234" t="str">
        <f t="shared" si="190"/>
        <v/>
      </c>
      <c r="E1234" t="str">
        <f t="shared" si="191"/>
        <v/>
      </c>
      <c r="F1234" t="str">
        <f t="shared" si="192"/>
        <v/>
      </c>
      <c r="G1234" t="str">
        <f t="shared" si="193"/>
        <v/>
      </c>
      <c r="H1234" t="str">
        <f t="shared" si="194"/>
        <v/>
      </c>
      <c r="I1234" t="str">
        <f t="shared" si="195"/>
        <v/>
      </c>
      <c r="J1234" t="str">
        <f t="shared" si="196"/>
        <v/>
      </c>
      <c r="K1234" t="str">
        <f t="shared" si="197"/>
        <v/>
      </c>
      <c r="L1234" t="str">
        <f t="shared" si="198"/>
        <v/>
      </c>
      <c r="M1234" t="str">
        <f t="shared" si="199"/>
        <v/>
      </c>
    </row>
    <row r="1235" spans="1:13">
      <c r="A1235" t="s">
        <v>4600</v>
      </c>
      <c r="B1235">
        <v>21.23</v>
      </c>
      <c r="C1235" s="44">
        <v>41548</v>
      </c>
      <c r="D1235" t="str">
        <f t="shared" si="190"/>
        <v/>
      </c>
      <c r="E1235" t="str">
        <f t="shared" si="191"/>
        <v/>
      </c>
      <c r="F1235" t="str">
        <f t="shared" si="192"/>
        <v/>
      </c>
      <c r="G1235" t="str">
        <f t="shared" si="193"/>
        <v/>
      </c>
      <c r="H1235" t="str">
        <f t="shared" si="194"/>
        <v/>
      </c>
      <c r="I1235" t="str">
        <f t="shared" si="195"/>
        <v/>
      </c>
      <c r="J1235" t="str">
        <f t="shared" si="196"/>
        <v/>
      </c>
      <c r="K1235" t="str">
        <f t="shared" si="197"/>
        <v/>
      </c>
      <c r="L1235" t="str">
        <f t="shared" si="198"/>
        <v/>
      </c>
      <c r="M1235" t="str">
        <f t="shared" si="199"/>
        <v/>
      </c>
    </row>
    <row r="1236" spans="1:13">
      <c r="A1236" t="s">
        <v>4301</v>
      </c>
      <c r="B1236">
        <v>12.35</v>
      </c>
      <c r="C1236" s="44">
        <v>41548</v>
      </c>
      <c r="D1236" t="str">
        <f t="shared" si="190"/>
        <v/>
      </c>
      <c r="E1236" t="str">
        <f t="shared" si="191"/>
        <v/>
      </c>
      <c r="F1236" t="str">
        <f t="shared" si="192"/>
        <v/>
      </c>
      <c r="G1236" t="str">
        <f t="shared" si="193"/>
        <v/>
      </c>
      <c r="H1236" t="str">
        <f t="shared" si="194"/>
        <v/>
      </c>
      <c r="I1236" t="str">
        <f t="shared" si="195"/>
        <v/>
      </c>
      <c r="J1236" t="str">
        <f t="shared" si="196"/>
        <v/>
      </c>
      <c r="K1236" t="str">
        <f t="shared" si="197"/>
        <v/>
      </c>
      <c r="L1236" t="str">
        <f t="shared" si="198"/>
        <v/>
      </c>
      <c r="M1236" t="str">
        <f t="shared" si="199"/>
        <v/>
      </c>
    </row>
    <row r="1237" spans="1:13">
      <c r="A1237" t="s">
        <v>4302</v>
      </c>
      <c r="B1237">
        <v>12.18</v>
      </c>
      <c r="C1237" s="44">
        <v>41548</v>
      </c>
      <c r="D1237" t="str">
        <f t="shared" si="190"/>
        <v/>
      </c>
      <c r="E1237" t="str">
        <f t="shared" si="191"/>
        <v/>
      </c>
      <c r="F1237" t="str">
        <f t="shared" si="192"/>
        <v/>
      </c>
      <c r="G1237" t="str">
        <f t="shared" si="193"/>
        <v/>
      </c>
      <c r="H1237" t="str">
        <f t="shared" si="194"/>
        <v/>
      </c>
      <c r="I1237" t="str">
        <f t="shared" si="195"/>
        <v/>
      </c>
      <c r="J1237" t="str">
        <f t="shared" si="196"/>
        <v/>
      </c>
      <c r="K1237" t="str">
        <f t="shared" si="197"/>
        <v/>
      </c>
      <c r="L1237" t="str">
        <f t="shared" si="198"/>
        <v/>
      </c>
      <c r="M1237" t="str">
        <f t="shared" si="199"/>
        <v/>
      </c>
    </row>
    <row r="1238" spans="1:13">
      <c r="A1238" t="s">
        <v>4303</v>
      </c>
      <c r="B1238">
        <v>9.84</v>
      </c>
      <c r="C1238" s="44">
        <v>41506</v>
      </c>
      <c r="D1238" t="str">
        <f t="shared" si="190"/>
        <v/>
      </c>
      <c r="E1238" t="str">
        <f t="shared" si="191"/>
        <v/>
      </c>
      <c r="F1238" t="str">
        <f t="shared" si="192"/>
        <v/>
      </c>
      <c r="G1238" t="str">
        <f t="shared" si="193"/>
        <v/>
      </c>
      <c r="H1238" t="str">
        <f t="shared" si="194"/>
        <v/>
      </c>
      <c r="I1238" t="str">
        <f t="shared" si="195"/>
        <v/>
      </c>
      <c r="J1238" t="str">
        <f t="shared" si="196"/>
        <v/>
      </c>
      <c r="K1238" t="str">
        <f t="shared" si="197"/>
        <v/>
      </c>
      <c r="L1238" t="str">
        <f t="shared" si="198"/>
        <v/>
      </c>
      <c r="M1238" t="str">
        <f t="shared" si="199"/>
        <v/>
      </c>
    </row>
    <row r="1239" spans="1:13">
      <c r="A1239" t="s">
        <v>2719</v>
      </c>
      <c r="B1239">
        <v>11.29</v>
      </c>
      <c r="C1239" s="44">
        <v>41548</v>
      </c>
      <c r="D1239" t="str">
        <f t="shared" si="190"/>
        <v/>
      </c>
      <c r="E1239" t="str">
        <f t="shared" si="191"/>
        <v/>
      </c>
      <c r="F1239" t="str">
        <f t="shared" si="192"/>
        <v/>
      </c>
      <c r="G1239" t="str">
        <f t="shared" si="193"/>
        <v/>
      </c>
      <c r="H1239" t="str">
        <f t="shared" si="194"/>
        <v/>
      </c>
      <c r="I1239" t="str">
        <f t="shared" si="195"/>
        <v/>
      </c>
      <c r="J1239" t="str">
        <f t="shared" si="196"/>
        <v/>
      </c>
      <c r="K1239" t="str">
        <f t="shared" si="197"/>
        <v/>
      </c>
      <c r="L1239" t="str">
        <f t="shared" si="198"/>
        <v/>
      </c>
      <c r="M1239" t="str">
        <f t="shared" si="199"/>
        <v/>
      </c>
    </row>
    <row r="1240" spans="1:13">
      <c r="A1240" t="s">
        <v>4304</v>
      </c>
      <c r="B1240">
        <v>12.36</v>
      </c>
      <c r="C1240" s="44">
        <v>41548</v>
      </c>
      <c r="D1240" t="str">
        <f t="shared" si="190"/>
        <v/>
      </c>
      <c r="E1240" t="str">
        <f t="shared" si="191"/>
        <v/>
      </c>
      <c r="F1240" t="str">
        <f t="shared" si="192"/>
        <v/>
      </c>
      <c r="G1240" t="str">
        <f t="shared" si="193"/>
        <v/>
      </c>
      <c r="H1240" t="str">
        <f t="shared" si="194"/>
        <v/>
      </c>
      <c r="I1240" t="str">
        <f t="shared" si="195"/>
        <v/>
      </c>
      <c r="J1240" t="str">
        <f t="shared" si="196"/>
        <v/>
      </c>
      <c r="K1240" t="str">
        <f t="shared" si="197"/>
        <v/>
      </c>
      <c r="L1240" t="str">
        <f t="shared" si="198"/>
        <v/>
      </c>
      <c r="M1240" t="str">
        <f t="shared" si="199"/>
        <v/>
      </c>
    </row>
    <row r="1241" spans="1:13">
      <c r="A1241" t="s">
        <v>2720</v>
      </c>
      <c r="B1241">
        <v>11.25</v>
      </c>
      <c r="C1241" s="44">
        <v>41548</v>
      </c>
      <c r="D1241" t="str">
        <f t="shared" si="190"/>
        <v/>
      </c>
      <c r="E1241" t="str">
        <f t="shared" si="191"/>
        <v/>
      </c>
      <c r="F1241" t="str">
        <f t="shared" si="192"/>
        <v/>
      </c>
      <c r="G1241" t="str">
        <f t="shared" si="193"/>
        <v/>
      </c>
      <c r="H1241" t="str">
        <f t="shared" si="194"/>
        <v/>
      </c>
      <c r="I1241" t="str">
        <f t="shared" si="195"/>
        <v/>
      </c>
      <c r="J1241" t="str">
        <f t="shared" si="196"/>
        <v/>
      </c>
      <c r="K1241" t="str">
        <f t="shared" si="197"/>
        <v/>
      </c>
      <c r="L1241" t="str">
        <f t="shared" si="198"/>
        <v/>
      </c>
      <c r="M1241" t="str">
        <f t="shared" si="199"/>
        <v/>
      </c>
    </row>
    <row r="1242" spans="1:13">
      <c r="A1242" t="s">
        <v>2721</v>
      </c>
      <c r="B1242">
        <v>12.42</v>
      </c>
      <c r="C1242" s="44">
        <v>41548</v>
      </c>
      <c r="D1242" t="str">
        <f t="shared" si="190"/>
        <v/>
      </c>
      <c r="E1242" t="str">
        <f t="shared" si="191"/>
        <v/>
      </c>
      <c r="F1242" t="str">
        <f t="shared" si="192"/>
        <v/>
      </c>
      <c r="G1242" t="str">
        <f t="shared" si="193"/>
        <v/>
      </c>
      <c r="H1242" t="str">
        <f t="shared" si="194"/>
        <v/>
      </c>
      <c r="I1242" t="str">
        <f t="shared" si="195"/>
        <v/>
      </c>
      <c r="J1242" t="str">
        <f t="shared" si="196"/>
        <v/>
      </c>
      <c r="K1242" t="str">
        <f t="shared" si="197"/>
        <v/>
      </c>
      <c r="L1242" t="str">
        <f t="shared" si="198"/>
        <v/>
      </c>
      <c r="M1242" t="str">
        <f t="shared" si="199"/>
        <v/>
      </c>
    </row>
    <row r="1243" spans="1:13">
      <c r="A1243" t="s">
        <v>2722</v>
      </c>
      <c r="B1243">
        <v>0</v>
      </c>
      <c r="C1243" s="44">
        <v>41309</v>
      </c>
      <c r="D1243" t="str">
        <f t="shared" si="190"/>
        <v/>
      </c>
      <c r="E1243" t="str">
        <f t="shared" si="191"/>
        <v/>
      </c>
      <c r="F1243" t="str">
        <f t="shared" si="192"/>
        <v/>
      </c>
      <c r="G1243" t="str">
        <f t="shared" si="193"/>
        <v/>
      </c>
      <c r="H1243" t="str">
        <f t="shared" si="194"/>
        <v/>
      </c>
      <c r="I1243" t="str">
        <f t="shared" si="195"/>
        <v/>
      </c>
      <c r="J1243" t="str">
        <f t="shared" si="196"/>
        <v/>
      </c>
      <c r="K1243" t="str">
        <f t="shared" si="197"/>
        <v/>
      </c>
      <c r="L1243" t="str">
        <f t="shared" si="198"/>
        <v/>
      </c>
      <c r="M1243" t="str">
        <f t="shared" si="199"/>
        <v/>
      </c>
    </row>
    <row r="1244" spans="1:13">
      <c r="A1244" t="s">
        <v>3592</v>
      </c>
      <c r="B1244">
        <v>11.5953</v>
      </c>
      <c r="C1244" s="44">
        <v>41548</v>
      </c>
      <c r="D1244" t="str">
        <f t="shared" si="190"/>
        <v/>
      </c>
      <c r="E1244" t="str">
        <f t="shared" si="191"/>
        <v/>
      </c>
      <c r="F1244" t="str">
        <f t="shared" si="192"/>
        <v/>
      </c>
      <c r="G1244" t="str">
        <f t="shared" si="193"/>
        <v/>
      </c>
      <c r="H1244" t="str">
        <f t="shared" si="194"/>
        <v/>
      </c>
      <c r="I1244" t="str">
        <f t="shared" si="195"/>
        <v/>
      </c>
      <c r="J1244" t="str">
        <f t="shared" si="196"/>
        <v/>
      </c>
      <c r="K1244" t="str">
        <f t="shared" si="197"/>
        <v/>
      </c>
      <c r="L1244" t="str">
        <f t="shared" si="198"/>
        <v/>
      </c>
      <c r="M1244" t="str">
        <f t="shared" si="199"/>
        <v/>
      </c>
    </row>
    <row r="1245" spans="1:13">
      <c r="A1245" t="s">
        <v>4364</v>
      </c>
      <c r="B1245">
        <v>11.5953</v>
      </c>
      <c r="C1245" s="44">
        <v>41548</v>
      </c>
      <c r="D1245" t="str">
        <f t="shared" si="190"/>
        <v/>
      </c>
      <c r="E1245" t="str">
        <f t="shared" si="191"/>
        <v/>
      </c>
      <c r="F1245" t="str">
        <f t="shared" si="192"/>
        <v/>
      </c>
      <c r="G1245" t="str">
        <f t="shared" si="193"/>
        <v/>
      </c>
      <c r="H1245" t="str">
        <f t="shared" si="194"/>
        <v/>
      </c>
      <c r="I1245" t="str">
        <f t="shared" si="195"/>
        <v/>
      </c>
      <c r="J1245" t="str">
        <f t="shared" si="196"/>
        <v/>
      </c>
      <c r="K1245" t="str">
        <f t="shared" si="197"/>
        <v/>
      </c>
      <c r="L1245" t="str">
        <f t="shared" si="198"/>
        <v/>
      </c>
      <c r="M1245" t="str">
        <f t="shared" si="199"/>
        <v/>
      </c>
    </row>
    <row r="1246" spans="1:13">
      <c r="A1246" t="s">
        <v>4365</v>
      </c>
      <c r="B1246">
        <v>11.6035</v>
      </c>
      <c r="C1246" s="44">
        <v>41548</v>
      </c>
      <c r="D1246" t="str">
        <f t="shared" si="190"/>
        <v/>
      </c>
      <c r="E1246" t="str">
        <f t="shared" si="191"/>
        <v/>
      </c>
      <c r="F1246" t="str">
        <f t="shared" si="192"/>
        <v/>
      </c>
      <c r="G1246" t="str">
        <f t="shared" si="193"/>
        <v/>
      </c>
      <c r="H1246" t="str">
        <f t="shared" si="194"/>
        <v/>
      </c>
      <c r="I1246" t="str">
        <f t="shared" si="195"/>
        <v/>
      </c>
      <c r="J1246" t="str">
        <f t="shared" si="196"/>
        <v/>
      </c>
      <c r="K1246" t="str">
        <f t="shared" si="197"/>
        <v/>
      </c>
      <c r="L1246" t="str">
        <f t="shared" si="198"/>
        <v/>
      </c>
      <c r="M1246" t="str">
        <f t="shared" si="199"/>
        <v/>
      </c>
    </row>
    <row r="1247" spans="1:13">
      <c r="A1247" t="s">
        <v>1777</v>
      </c>
      <c r="B1247">
        <v>1000.1942</v>
      </c>
      <c r="C1247" s="44">
        <v>41548</v>
      </c>
      <c r="D1247" t="str">
        <f t="shared" si="190"/>
        <v/>
      </c>
      <c r="E1247" t="str">
        <f t="shared" si="191"/>
        <v/>
      </c>
      <c r="F1247" t="str">
        <f t="shared" si="192"/>
        <v/>
      </c>
      <c r="G1247" t="str">
        <f t="shared" si="193"/>
        <v/>
      </c>
      <c r="H1247" t="str">
        <f t="shared" si="194"/>
        <v/>
      </c>
      <c r="I1247" t="str">
        <f t="shared" si="195"/>
        <v/>
      </c>
      <c r="J1247" t="str">
        <f t="shared" si="196"/>
        <v/>
      </c>
      <c r="K1247" t="str">
        <f t="shared" si="197"/>
        <v/>
      </c>
      <c r="L1247" t="str">
        <f t="shared" si="198"/>
        <v/>
      </c>
      <c r="M1247" t="str">
        <f t="shared" si="199"/>
        <v/>
      </c>
    </row>
    <row r="1248" spans="1:13">
      <c r="A1248" t="s">
        <v>1778</v>
      </c>
      <c r="B1248">
        <v>1000.5262</v>
      </c>
      <c r="C1248" s="44">
        <v>41389</v>
      </c>
      <c r="D1248" t="str">
        <f t="shared" si="190"/>
        <v/>
      </c>
      <c r="E1248" t="str">
        <f t="shared" si="191"/>
        <v/>
      </c>
      <c r="F1248" t="str">
        <f t="shared" si="192"/>
        <v/>
      </c>
      <c r="G1248" t="str">
        <f t="shared" si="193"/>
        <v/>
      </c>
      <c r="H1248" t="str">
        <f t="shared" si="194"/>
        <v/>
      </c>
      <c r="I1248" t="str">
        <f t="shared" si="195"/>
        <v/>
      </c>
      <c r="J1248" t="str">
        <f t="shared" si="196"/>
        <v/>
      </c>
      <c r="K1248" t="str">
        <f t="shared" si="197"/>
        <v/>
      </c>
      <c r="L1248" t="str">
        <f t="shared" si="198"/>
        <v/>
      </c>
      <c r="M1248" t="str">
        <f t="shared" si="199"/>
        <v/>
      </c>
    </row>
    <row r="1249" spans="1:13">
      <c r="A1249" t="s">
        <v>3674</v>
      </c>
      <c r="B1249">
        <v>1209.0909999999999</v>
      </c>
      <c r="C1249" s="44">
        <v>41548</v>
      </c>
      <c r="D1249" t="str">
        <f t="shared" si="190"/>
        <v/>
      </c>
      <c r="E1249" t="str">
        <f t="shared" si="191"/>
        <v/>
      </c>
      <c r="F1249" t="str">
        <f t="shared" si="192"/>
        <v/>
      </c>
      <c r="G1249" t="str">
        <f t="shared" si="193"/>
        <v/>
      </c>
      <c r="H1249" t="str">
        <f t="shared" si="194"/>
        <v/>
      </c>
      <c r="I1249" t="str">
        <f t="shared" si="195"/>
        <v/>
      </c>
      <c r="J1249" t="str">
        <f t="shared" si="196"/>
        <v/>
      </c>
      <c r="K1249" t="str">
        <f t="shared" si="197"/>
        <v/>
      </c>
      <c r="L1249" t="str">
        <f t="shared" si="198"/>
        <v/>
      </c>
      <c r="M1249" t="str">
        <f t="shared" si="199"/>
        <v/>
      </c>
    </row>
    <row r="1250" spans="1:13">
      <c r="A1250" t="s">
        <v>1779</v>
      </c>
      <c r="B1250">
        <v>1000.3472</v>
      </c>
      <c r="C1250" s="44">
        <v>41508</v>
      </c>
      <c r="D1250" t="str">
        <f t="shared" si="190"/>
        <v/>
      </c>
      <c r="E1250" t="str">
        <f t="shared" si="191"/>
        <v/>
      </c>
      <c r="F1250" t="str">
        <f t="shared" si="192"/>
        <v/>
      </c>
      <c r="G1250" t="str">
        <f t="shared" si="193"/>
        <v/>
      </c>
      <c r="H1250" t="str">
        <f t="shared" si="194"/>
        <v/>
      </c>
      <c r="I1250" t="str">
        <f t="shared" si="195"/>
        <v/>
      </c>
      <c r="J1250" t="str">
        <f t="shared" si="196"/>
        <v/>
      </c>
      <c r="K1250" t="str">
        <f t="shared" si="197"/>
        <v/>
      </c>
      <c r="L1250" t="str">
        <f t="shared" si="198"/>
        <v/>
      </c>
      <c r="M1250" t="str">
        <f t="shared" si="199"/>
        <v/>
      </c>
    </row>
    <row r="1251" spans="1:13">
      <c r="A1251" t="s">
        <v>3675</v>
      </c>
      <c r="B1251">
        <v>1069.4567999999999</v>
      </c>
      <c r="C1251" s="44">
        <v>41331</v>
      </c>
      <c r="D1251" t="str">
        <f t="shared" si="190"/>
        <v/>
      </c>
      <c r="E1251" t="str">
        <f t="shared" si="191"/>
        <v/>
      </c>
      <c r="F1251" t="str">
        <f t="shared" si="192"/>
        <v/>
      </c>
      <c r="G1251" t="str">
        <f t="shared" si="193"/>
        <v/>
      </c>
      <c r="H1251" t="str">
        <f t="shared" si="194"/>
        <v/>
      </c>
      <c r="I1251" t="str">
        <f t="shared" si="195"/>
        <v/>
      </c>
      <c r="J1251" t="str">
        <f t="shared" si="196"/>
        <v/>
      </c>
      <c r="K1251" t="str">
        <f t="shared" si="197"/>
        <v/>
      </c>
      <c r="L1251" t="str">
        <f t="shared" si="198"/>
        <v/>
      </c>
      <c r="M1251" t="str">
        <f t="shared" si="199"/>
        <v/>
      </c>
    </row>
    <row r="1252" spans="1:13">
      <c r="A1252" t="s">
        <v>1780</v>
      </c>
      <c r="B1252">
        <v>1000.848</v>
      </c>
      <c r="C1252" s="44">
        <v>41220</v>
      </c>
      <c r="D1252" t="str">
        <f t="shared" si="190"/>
        <v/>
      </c>
      <c r="E1252" t="str">
        <f t="shared" si="191"/>
        <v/>
      </c>
      <c r="F1252" t="str">
        <f t="shared" si="192"/>
        <v/>
      </c>
      <c r="G1252" t="str">
        <f t="shared" si="193"/>
        <v/>
      </c>
      <c r="H1252" t="str">
        <f t="shared" si="194"/>
        <v/>
      </c>
      <c r="I1252" t="str">
        <f t="shared" si="195"/>
        <v/>
      </c>
      <c r="J1252" t="str">
        <f t="shared" si="196"/>
        <v/>
      </c>
      <c r="K1252" t="str">
        <f t="shared" si="197"/>
        <v/>
      </c>
      <c r="L1252" t="str">
        <f t="shared" si="198"/>
        <v/>
      </c>
      <c r="M1252" t="str">
        <f t="shared" si="199"/>
        <v/>
      </c>
    </row>
    <row r="1253" spans="1:13">
      <c r="A1253" t="s">
        <v>1781</v>
      </c>
      <c r="B1253">
        <v>1000.3221</v>
      </c>
      <c r="C1253" s="44">
        <v>41548</v>
      </c>
      <c r="D1253" t="str">
        <f t="shared" si="190"/>
        <v/>
      </c>
      <c r="E1253" t="str">
        <f t="shared" si="191"/>
        <v/>
      </c>
      <c r="F1253" t="str">
        <f t="shared" si="192"/>
        <v/>
      </c>
      <c r="G1253" t="str">
        <f t="shared" si="193"/>
        <v/>
      </c>
      <c r="H1253" t="str">
        <f t="shared" si="194"/>
        <v/>
      </c>
      <c r="I1253" t="str">
        <f t="shared" si="195"/>
        <v/>
      </c>
      <c r="J1253" t="str">
        <f t="shared" si="196"/>
        <v/>
      </c>
      <c r="K1253" t="str">
        <f t="shared" si="197"/>
        <v/>
      </c>
      <c r="L1253" t="str">
        <f t="shared" si="198"/>
        <v/>
      </c>
      <c r="M1253" t="str">
        <f t="shared" si="199"/>
        <v/>
      </c>
    </row>
    <row r="1254" spans="1:13">
      <c r="A1254" t="s">
        <v>1782</v>
      </c>
      <c r="B1254">
        <v>1000.1941</v>
      </c>
      <c r="C1254" s="44">
        <v>41548</v>
      </c>
      <c r="D1254" t="str">
        <f t="shared" si="190"/>
        <v/>
      </c>
      <c r="E1254" t="str">
        <f t="shared" si="191"/>
        <v/>
      </c>
      <c r="F1254" t="str">
        <f t="shared" si="192"/>
        <v/>
      </c>
      <c r="G1254" t="str">
        <f t="shared" si="193"/>
        <v/>
      </c>
      <c r="H1254" t="str">
        <f t="shared" si="194"/>
        <v/>
      </c>
      <c r="I1254" t="str">
        <f t="shared" si="195"/>
        <v/>
      </c>
      <c r="J1254" t="str">
        <f t="shared" si="196"/>
        <v/>
      </c>
      <c r="K1254" t="str">
        <f t="shared" si="197"/>
        <v/>
      </c>
      <c r="L1254" t="str">
        <f t="shared" si="198"/>
        <v/>
      </c>
      <c r="M1254" t="str">
        <f t="shared" si="199"/>
        <v/>
      </c>
    </row>
    <row r="1255" spans="1:13">
      <c r="A1255" t="s">
        <v>1783</v>
      </c>
      <c r="B1255" t="s">
        <v>3371</v>
      </c>
      <c r="C1255" s="44">
        <v>39808</v>
      </c>
      <c r="D1255" t="str">
        <f t="shared" si="190"/>
        <v/>
      </c>
      <c r="E1255" t="str">
        <f t="shared" si="191"/>
        <v/>
      </c>
      <c r="F1255" t="str">
        <f t="shared" si="192"/>
        <v/>
      </c>
      <c r="G1255" t="str">
        <f t="shared" si="193"/>
        <v/>
      </c>
      <c r="H1255" t="str">
        <f t="shared" si="194"/>
        <v/>
      </c>
      <c r="I1255" t="str">
        <f t="shared" si="195"/>
        <v/>
      </c>
      <c r="J1255" t="str">
        <f t="shared" si="196"/>
        <v/>
      </c>
      <c r="K1255" t="str">
        <f t="shared" si="197"/>
        <v/>
      </c>
      <c r="L1255" t="str">
        <f t="shared" si="198"/>
        <v/>
      </c>
      <c r="M1255" t="str">
        <f t="shared" si="199"/>
        <v/>
      </c>
    </row>
    <row r="1256" spans="1:13">
      <c r="A1256" t="s">
        <v>3676</v>
      </c>
      <c r="B1256">
        <v>1387.7552000000001</v>
      </c>
      <c r="C1256" s="44">
        <v>41548</v>
      </c>
      <c r="D1256" t="str">
        <f t="shared" si="190"/>
        <v/>
      </c>
      <c r="E1256" t="str">
        <f t="shared" si="191"/>
        <v/>
      </c>
      <c r="F1256" t="str">
        <f t="shared" si="192"/>
        <v/>
      </c>
      <c r="G1256" t="str">
        <f t="shared" si="193"/>
        <v/>
      </c>
      <c r="H1256" t="str">
        <f t="shared" si="194"/>
        <v/>
      </c>
      <c r="I1256" t="str">
        <f t="shared" si="195"/>
        <v/>
      </c>
      <c r="J1256" t="str">
        <f t="shared" si="196"/>
        <v/>
      </c>
      <c r="K1256" t="str">
        <f t="shared" si="197"/>
        <v/>
      </c>
      <c r="L1256" t="str">
        <f t="shared" si="198"/>
        <v/>
      </c>
      <c r="M1256" t="str">
        <f t="shared" si="199"/>
        <v/>
      </c>
    </row>
    <row r="1257" spans="1:13">
      <c r="A1257" t="s">
        <v>1784</v>
      </c>
      <c r="B1257">
        <v>1000.1958</v>
      </c>
      <c r="C1257" s="44">
        <v>41548</v>
      </c>
      <c r="D1257" t="str">
        <f t="shared" si="190"/>
        <v/>
      </c>
      <c r="E1257" t="str">
        <f t="shared" si="191"/>
        <v/>
      </c>
      <c r="F1257" t="str">
        <f t="shared" si="192"/>
        <v/>
      </c>
      <c r="G1257" t="str">
        <f t="shared" si="193"/>
        <v/>
      </c>
      <c r="H1257" t="str">
        <f t="shared" si="194"/>
        <v/>
      </c>
      <c r="I1257" t="str">
        <f t="shared" si="195"/>
        <v/>
      </c>
      <c r="J1257" t="str">
        <f t="shared" si="196"/>
        <v/>
      </c>
      <c r="K1257" t="str">
        <f t="shared" si="197"/>
        <v/>
      </c>
      <c r="L1257" t="str">
        <f t="shared" si="198"/>
        <v/>
      </c>
      <c r="M1257" t="str">
        <f t="shared" si="199"/>
        <v/>
      </c>
    </row>
    <row r="1258" spans="1:13">
      <c r="A1258" t="s">
        <v>1785</v>
      </c>
      <c r="B1258">
        <v>1000.9741</v>
      </c>
      <c r="C1258" s="44">
        <v>41548</v>
      </c>
      <c r="D1258" t="str">
        <f t="shared" si="190"/>
        <v/>
      </c>
      <c r="E1258" t="str">
        <f t="shared" si="191"/>
        <v/>
      </c>
      <c r="F1258" t="str">
        <f t="shared" si="192"/>
        <v/>
      </c>
      <c r="G1258" t="str">
        <f t="shared" si="193"/>
        <v/>
      </c>
      <c r="H1258" t="str">
        <f t="shared" si="194"/>
        <v/>
      </c>
      <c r="I1258" t="str">
        <f t="shared" si="195"/>
        <v/>
      </c>
      <c r="J1258" t="str">
        <f t="shared" si="196"/>
        <v/>
      </c>
      <c r="K1258" t="str">
        <f t="shared" si="197"/>
        <v/>
      </c>
      <c r="L1258" t="str">
        <f t="shared" si="198"/>
        <v/>
      </c>
      <c r="M1258" t="str">
        <f t="shared" si="199"/>
        <v/>
      </c>
    </row>
    <row r="1259" spans="1:13">
      <c r="A1259" t="s">
        <v>1786</v>
      </c>
      <c r="B1259">
        <v>1001.048</v>
      </c>
      <c r="C1259" s="44">
        <v>41548</v>
      </c>
      <c r="D1259" t="str">
        <f t="shared" si="190"/>
        <v/>
      </c>
      <c r="E1259" t="str">
        <f t="shared" si="191"/>
        <v/>
      </c>
      <c r="F1259" t="str">
        <f t="shared" si="192"/>
        <v/>
      </c>
      <c r="G1259" t="str">
        <f t="shared" si="193"/>
        <v/>
      </c>
      <c r="H1259" t="str">
        <f t="shared" si="194"/>
        <v/>
      </c>
      <c r="I1259" t="str">
        <f t="shared" si="195"/>
        <v/>
      </c>
      <c r="J1259" t="str">
        <f t="shared" si="196"/>
        <v/>
      </c>
      <c r="K1259" t="str">
        <f t="shared" si="197"/>
        <v/>
      </c>
      <c r="L1259" t="str">
        <f t="shared" si="198"/>
        <v/>
      </c>
      <c r="M1259" t="str">
        <f t="shared" si="199"/>
        <v/>
      </c>
    </row>
    <row r="1260" spans="1:13">
      <c r="A1260" t="s">
        <v>1787</v>
      </c>
      <c r="B1260">
        <v>1000.502</v>
      </c>
      <c r="C1260" s="44">
        <v>41548</v>
      </c>
      <c r="D1260" t="str">
        <f t="shared" si="190"/>
        <v/>
      </c>
      <c r="E1260" t="str">
        <f t="shared" si="191"/>
        <v/>
      </c>
      <c r="F1260" t="str">
        <f t="shared" si="192"/>
        <v/>
      </c>
      <c r="G1260" t="str">
        <f t="shared" si="193"/>
        <v/>
      </c>
      <c r="H1260" t="str">
        <f t="shared" si="194"/>
        <v/>
      </c>
      <c r="I1260" t="str">
        <f t="shared" si="195"/>
        <v/>
      </c>
      <c r="J1260" t="str">
        <f t="shared" si="196"/>
        <v/>
      </c>
      <c r="K1260" t="str">
        <f t="shared" si="197"/>
        <v/>
      </c>
      <c r="L1260" t="str">
        <f t="shared" si="198"/>
        <v/>
      </c>
      <c r="M1260" t="str">
        <f t="shared" si="199"/>
        <v/>
      </c>
    </row>
    <row r="1261" spans="1:13">
      <c r="A1261" t="s">
        <v>3677</v>
      </c>
      <c r="B1261">
        <v>1209.3549</v>
      </c>
      <c r="C1261" s="44">
        <v>41548</v>
      </c>
      <c r="D1261" t="str">
        <f t="shared" si="190"/>
        <v/>
      </c>
      <c r="E1261" t="str">
        <f t="shared" si="191"/>
        <v/>
      </c>
      <c r="F1261" t="str">
        <f t="shared" si="192"/>
        <v/>
      </c>
      <c r="G1261" t="str">
        <f t="shared" si="193"/>
        <v/>
      </c>
      <c r="H1261" t="str">
        <f t="shared" si="194"/>
        <v/>
      </c>
      <c r="I1261" t="str">
        <f t="shared" si="195"/>
        <v/>
      </c>
      <c r="J1261" t="str">
        <f t="shared" si="196"/>
        <v/>
      </c>
      <c r="K1261" t="str">
        <f t="shared" si="197"/>
        <v/>
      </c>
      <c r="L1261" t="str">
        <f t="shared" si="198"/>
        <v/>
      </c>
      <c r="M1261" t="str">
        <f t="shared" si="199"/>
        <v/>
      </c>
    </row>
    <row r="1262" spans="1:13">
      <c r="A1262" t="s">
        <v>5652</v>
      </c>
      <c r="B1262">
        <v>10.3089</v>
      </c>
      <c r="C1262" s="44">
        <v>41548</v>
      </c>
      <c r="D1262" t="str">
        <f t="shared" si="190"/>
        <v/>
      </c>
      <c r="E1262" t="str">
        <f t="shared" si="191"/>
        <v/>
      </c>
      <c r="F1262" t="str">
        <f t="shared" si="192"/>
        <v/>
      </c>
      <c r="G1262" t="str">
        <f t="shared" si="193"/>
        <v/>
      </c>
      <c r="H1262" t="str">
        <f t="shared" si="194"/>
        <v/>
      </c>
      <c r="I1262" t="str">
        <f t="shared" si="195"/>
        <v/>
      </c>
      <c r="J1262" t="str">
        <f t="shared" si="196"/>
        <v/>
      </c>
      <c r="K1262" t="str">
        <f t="shared" si="197"/>
        <v/>
      </c>
      <c r="L1262" t="str">
        <f t="shared" si="198"/>
        <v/>
      </c>
      <c r="M1262" t="str">
        <f t="shared" si="199"/>
        <v/>
      </c>
    </row>
    <row r="1263" spans="1:13">
      <c r="A1263" t="s">
        <v>5653</v>
      </c>
      <c r="B1263">
        <v>13.492800000000001</v>
      </c>
      <c r="C1263" s="44">
        <v>41548</v>
      </c>
      <c r="D1263" t="str">
        <f t="shared" si="190"/>
        <v/>
      </c>
      <c r="E1263" t="str">
        <f t="shared" si="191"/>
        <v/>
      </c>
      <c r="F1263" t="str">
        <f t="shared" si="192"/>
        <v/>
      </c>
      <c r="G1263" t="str">
        <f t="shared" si="193"/>
        <v/>
      </c>
      <c r="H1263" t="str">
        <f t="shared" si="194"/>
        <v/>
      </c>
      <c r="I1263" t="str">
        <f t="shared" si="195"/>
        <v/>
      </c>
      <c r="J1263" t="str">
        <f t="shared" si="196"/>
        <v/>
      </c>
      <c r="K1263" t="str">
        <f t="shared" si="197"/>
        <v/>
      </c>
      <c r="L1263" t="str">
        <f t="shared" si="198"/>
        <v/>
      </c>
      <c r="M1263" t="str">
        <f t="shared" si="199"/>
        <v/>
      </c>
    </row>
    <row r="1264" spans="1:13">
      <c r="A1264" t="s">
        <v>3962</v>
      </c>
      <c r="B1264">
        <v>13.4724</v>
      </c>
      <c r="C1264" s="44">
        <v>41548</v>
      </c>
      <c r="D1264" t="str">
        <f t="shared" si="190"/>
        <v/>
      </c>
      <c r="E1264" t="str">
        <f t="shared" si="191"/>
        <v/>
      </c>
      <c r="F1264" t="str">
        <f t="shared" si="192"/>
        <v/>
      </c>
      <c r="G1264" t="str">
        <f t="shared" si="193"/>
        <v/>
      </c>
      <c r="H1264" t="str">
        <f t="shared" si="194"/>
        <v/>
      </c>
      <c r="I1264" t="str">
        <f t="shared" si="195"/>
        <v/>
      </c>
      <c r="J1264" t="str">
        <f t="shared" si="196"/>
        <v/>
      </c>
      <c r="K1264" t="str">
        <f t="shared" si="197"/>
        <v/>
      </c>
      <c r="L1264" t="str">
        <f t="shared" si="198"/>
        <v/>
      </c>
      <c r="M1264" t="str">
        <f t="shared" si="199"/>
        <v/>
      </c>
    </row>
    <row r="1265" spans="1:13">
      <c r="A1265" t="s">
        <v>3103</v>
      </c>
      <c r="B1265">
        <v>10.1435</v>
      </c>
      <c r="C1265" s="44">
        <v>41548</v>
      </c>
      <c r="D1265" t="str">
        <f t="shared" si="190"/>
        <v/>
      </c>
      <c r="E1265" t="str">
        <f t="shared" si="191"/>
        <v/>
      </c>
      <c r="F1265" t="str">
        <f t="shared" si="192"/>
        <v/>
      </c>
      <c r="G1265" t="str">
        <f t="shared" si="193"/>
        <v/>
      </c>
      <c r="H1265" t="str">
        <f t="shared" si="194"/>
        <v/>
      </c>
      <c r="I1265" t="str">
        <f t="shared" si="195"/>
        <v/>
      </c>
      <c r="J1265" t="str">
        <f t="shared" si="196"/>
        <v/>
      </c>
      <c r="K1265" t="str">
        <f t="shared" si="197"/>
        <v/>
      </c>
      <c r="L1265" t="str">
        <f t="shared" si="198"/>
        <v/>
      </c>
      <c r="M1265" t="str">
        <f t="shared" si="199"/>
        <v/>
      </c>
    </row>
    <row r="1266" spans="1:13">
      <c r="A1266" t="s">
        <v>2723</v>
      </c>
      <c r="B1266">
        <v>11.01</v>
      </c>
      <c r="C1266" s="44">
        <v>41548</v>
      </c>
      <c r="D1266" t="str">
        <f t="shared" si="190"/>
        <v/>
      </c>
      <c r="E1266" t="str">
        <f t="shared" si="191"/>
        <v/>
      </c>
      <c r="F1266" t="str">
        <f t="shared" si="192"/>
        <v/>
      </c>
      <c r="G1266" t="str">
        <f t="shared" si="193"/>
        <v/>
      </c>
      <c r="H1266" t="str">
        <f t="shared" si="194"/>
        <v/>
      </c>
      <c r="I1266" t="str">
        <f t="shared" si="195"/>
        <v/>
      </c>
      <c r="J1266" t="str">
        <f t="shared" si="196"/>
        <v/>
      </c>
      <c r="K1266" t="str">
        <f t="shared" si="197"/>
        <v/>
      </c>
      <c r="L1266" t="str">
        <f t="shared" si="198"/>
        <v/>
      </c>
      <c r="M1266" t="str">
        <f t="shared" si="199"/>
        <v/>
      </c>
    </row>
    <row r="1267" spans="1:13">
      <c r="A1267" t="s">
        <v>4305</v>
      </c>
      <c r="B1267">
        <v>11.01</v>
      </c>
      <c r="C1267" s="44">
        <v>41548</v>
      </c>
      <c r="D1267" t="str">
        <f t="shared" si="190"/>
        <v/>
      </c>
      <c r="E1267" t="str">
        <f t="shared" si="191"/>
        <v/>
      </c>
      <c r="F1267" t="str">
        <f t="shared" si="192"/>
        <v/>
      </c>
      <c r="G1267" t="str">
        <f t="shared" si="193"/>
        <v/>
      </c>
      <c r="H1267" t="str">
        <f t="shared" si="194"/>
        <v/>
      </c>
      <c r="I1267" t="str">
        <f t="shared" si="195"/>
        <v/>
      </c>
      <c r="J1267" t="str">
        <f t="shared" si="196"/>
        <v/>
      </c>
      <c r="K1267" t="str">
        <f t="shared" si="197"/>
        <v/>
      </c>
      <c r="L1267" t="str">
        <f t="shared" si="198"/>
        <v/>
      </c>
      <c r="M1267" t="str">
        <f t="shared" si="199"/>
        <v/>
      </c>
    </row>
    <row r="1268" spans="1:13">
      <c r="A1268" t="s">
        <v>2724</v>
      </c>
      <c r="B1268">
        <v>10.98</v>
      </c>
      <c r="C1268" s="44">
        <v>41548</v>
      </c>
      <c r="D1268" t="str">
        <f t="shared" si="190"/>
        <v/>
      </c>
      <c r="E1268" t="str">
        <f t="shared" si="191"/>
        <v/>
      </c>
      <c r="F1268" t="str">
        <f t="shared" si="192"/>
        <v/>
      </c>
      <c r="G1268" t="str">
        <f t="shared" si="193"/>
        <v/>
      </c>
      <c r="H1268" t="str">
        <f t="shared" si="194"/>
        <v/>
      </c>
      <c r="I1268" t="str">
        <f t="shared" si="195"/>
        <v/>
      </c>
      <c r="J1268" t="str">
        <f t="shared" si="196"/>
        <v/>
      </c>
      <c r="K1268" t="str">
        <f t="shared" si="197"/>
        <v/>
      </c>
      <c r="L1268" t="str">
        <f t="shared" si="198"/>
        <v/>
      </c>
      <c r="M1268" t="str">
        <f t="shared" si="199"/>
        <v/>
      </c>
    </row>
    <row r="1269" spans="1:13">
      <c r="A1269" t="s">
        <v>4306</v>
      </c>
      <c r="B1269">
        <v>10.98</v>
      </c>
      <c r="C1269" s="44">
        <v>41548</v>
      </c>
      <c r="D1269" t="str">
        <f t="shared" si="190"/>
        <v/>
      </c>
      <c r="E1269" t="str">
        <f t="shared" si="191"/>
        <v/>
      </c>
      <c r="F1269" t="str">
        <f t="shared" si="192"/>
        <v/>
      </c>
      <c r="G1269" t="str">
        <f t="shared" si="193"/>
        <v/>
      </c>
      <c r="H1269" t="str">
        <f t="shared" si="194"/>
        <v/>
      </c>
      <c r="I1269" t="str">
        <f t="shared" si="195"/>
        <v/>
      </c>
      <c r="J1269" t="str">
        <f t="shared" si="196"/>
        <v/>
      </c>
      <c r="K1269" t="str">
        <f t="shared" si="197"/>
        <v/>
      </c>
      <c r="L1269" t="str">
        <f t="shared" si="198"/>
        <v/>
      </c>
      <c r="M1269" t="str">
        <f t="shared" si="199"/>
        <v/>
      </c>
    </row>
    <row r="1270" spans="1:13">
      <c r="A1270" t="s">
        <v>5654</v>
      </c>
      <c r="B1270">
        <v>11.3965</v>
      </c>
      <c r="C1270" s="44">
        <v>41548</v>
      </c>
      <c r="D1270" t="str">
        <f t="shared" si="190"/>
        <v/>
      </c>
      <c r="E1270" t="str">
        <f t="shared" si="191"/>
        <v/>
      </c>
      <c r="F1270" t="str">
        <f t="shared" si="192"/>
        <v/>
      </c>
      <c r="G1270" t="str">
        <f t="shared" si="193"/>
        <v/>
      </c>
      <c r="H1270" t="str">
        <f t="shared" si="194"/>
        <v/>
      </c>
      <c r="I1270" t="str">
        <f t="shared" si="195"/>
        <v/>
      </c>
      <c r="J1270" t="str">
        <f t="shared" si="196"/>
        <v/>
      </c>
      <c r="K1270" t="str">
        <f t="shared" si="197"/>
        <v/>
      </c>
      <c r="L1270" t="str">
        <f t="shared" si="198"/>
        <v/>
      </c>
      <c r="M1270" t="str">
        <f t="shared" si="199"/>
        <v/>
      </c>
    </row>
    <row r="1271" spans="1:13">
      <c r="A1271" t="s">
        <v>3963</v>
      </c>
      <c r="B1271">
        <v>13.9871</v>
      </c>
      <c r="C1271" s="44">
        <v>41548</v>
      </c>
      <c r="D1271" t="str">
        <f t="shared" si="190"/>
        <v/>
      </c>
      <c r="E1271" t="str">
        <f t="shared" si="191"/>
        <v/>
      </c>
      <c r="F1271" t="str">
        <f t="shared" si="192"/>
        <v/>
      </c>
      <c r="G1271" t="str">
        <f t="shared" si="193"/>
        <v/>
      </c>
      <c r="H1271" t="str">
        <f t="shared" si="194"/>
        <v/>
      </c>
      <c r="I1271" t="str">
        <f t="shared" si="195"/>
        <v/>
      </c>
      <c r="J1271" t="str">
        <f t="shared" si="196"/>
        <v/>
      </c>
      <c r="K1271" t="str">
        <f t="shared" si="197"/>
        <v/>
      </c>
      <c r="L1271" t="str">
        <f t="shared" si="198"/>
        <v/>
      </c>
      <c r="M1271" t="str">
        <f t="shared" si="199"/>
        <v/>
      </c>
    </row>
    <row r="1272" spans="1:13">
      <c r="A1272" t="s">
        <v>3104</v>
      </c>
      <c r="B1272">
        <v>11.3965</v>
      </c>
      <c r="C1272" s="44">
        <v>41548</v>
      </c>
      <c r="D1272" t="str">
        <f t="shared" si="190"/>
        <v/>
      </c>
      <c r="E1272" t="str">
        <f t="shared" si="191"/>
        <v/>
      </c>
      <c r="F1272" t="str">
        <f t="shared" si="192"/>
        <v/>
      </c>
      <c r="G1272" t="str">
        <f t="shared" si="193"/>
        <v/>
      </c>
      <c r="H1272" t="str">
        <f t="shared" si="194"/>
        <v/>
      </c>
      <c r="I1272" t="str">
        <f t="shared" si="195"/>
        <v/>
      </c>
      <c r="J1272" t="str">
        <f t="shared" si="196"/>
        <v/>
      </c>
      <c r="K1272" t="str">
        <f t="shared" si="197"/>
        <v/>
      </c>
      <c r="L1272" t="str">
        <f t="shared" si="198"/>
        <v/>
      </c>
      <c r="M1272" t="str">
        <f t="shared" si="199"/>
        <v/>
      </c>
    </row>
    <row r="1273" spans="1:13">
      <c r="A1273" t="s">
        <v>3964</v>
      </c>
      <c r="B1273">
        <v>13.948700000000001</v>
      </c>
      <c r="C1273" s="44">
        <v>41548</v>
      </c>
      <c r="D1273" t="str">
        <f t="shared" si="190"/>
        <v/>
      </c>
      <c r="E1273" t="str">
        <f t="shared" si="191"/>
        <v/>
      </c>
      <c r="F1273" t="str">
        <f t="shared" si="192"/>
        <v/>
      </c>
      <c r="G1273" t="str">
        <f t="shared" si="193"/>
        <v/>
      </c>
      <c r="H1273" t="str">
        <f t="shared" si="194"/>
        <v/>
      </c>
      <c r="I1273" t="str">
        <f t="shared" si="195"/>
        <v/>
      </c>
      <c r="J1273" t="str">
        <f t="shared" si="196"/>
        <v/>
      </c>
      <c r="K1273" t="str">
        <f t="shared" si="197"/>
        <v/>
      </c>
      <c r="L1273" t="str">
        <f t="shared" si="198"/>
        <v/>
      </c>
      <c r="M1273" t="str">
        <f t="shared" si="199"/>
        <v/>
      </c>
    </row>
    <row r="1274" spans="1:13">
      <c r="A1274" t="s">
        <v>3105</v>
      </c>
      <c r="B1274">
        <v>10.561999999999999</v>
      </c>
      <c r="C1274" s="44">
        <v>41389</v>
      </c>
      <c r="D1274" t="str">
        <f t="shared" si="190"/>
        <v/>
      </c>
      <c r="E1274" t="str">
        <f t="shared" si="191"/>
        <v/>
      </c>
      <c r="F1274" t="str">
        <f t="shared" si="192"/>
        <v/>
      </c>
      <c r="G1274" t="str">
        <f t="shared" si="193"/>
        <v/>
      </c>
      <c r="H1274" t="str">
        <f t="shared" si="194"/>
        <v/>
      </c>
      <c r="I1274" t="str">
        <f t="shared" si="195"/>
        <v/>
      </c>
      <c r="J1274" t="str">
        <f t="shared" si="196"/>
        <v/>
      </c>
      <c r="K1274" t="str">
        <f t="shared" si="197"/>
        <v/>
      </c>
      <c r="L1274" t="str">
        <f t="shared" si="198"/>
        <v/>
      </c>
      <c r="M1274" t="str">
        <f t="shared" si="199"/>
        <v/>
      </c>
    </row>
    <row r="1275" spans="1:13">
      <c r="A1275" t="s">
        <v>3965</v>
      </c>
      <c r="B1275">
        <v>13.456300000000001</v>
      </c>
      <c r="C1275" s="44">
        <v>41548</v>
      </c>
      <c r="D1275" t="str">
        <f t="shared" si="190"/>
        <v/>
      </c>
      <c r="E1275" t="str">
        <f t="shared" si="191"/>
        <v/>
      </c>
      <c r="F1275" t="str">
        <f t="shared" si="192"/>
        <v/>
      </c>
      <c r="G1275" t="str">
        <f t="shared" si="193"/>
        <v/>
      </c>
      <c r="H1275" t="str">
        <f t="shared" si="194"/>
        <v/>
      </c>
      <c r="I1275" t="str">
        <f t="shared" si="195"/>
        <v/>
      </c>
      <c r="J1275" t="str">
        <f t="shared" si="196"/>
        <v/>
      </c>
      <c r="K1275" t="str">
        <f t="shared" si="197"/>
        <v/>
      </c>
      <c r="L1275" t="str">
        <f t="shared" si="198"/>
        <v/>
      </c>
      <c r="M1275" t="str">
        <f t="shared" si="199"/>
        <v/>
      </c>
    </row>
    <row r="1276" spans="1:13">
      <c r="A1276" t="s">
        <v>3966</v>
      </c>
      <c r="B1276">
        <v>1463.0972999999999</v>
      </c>
      <c r="C1276" s="44">
        <v>41548</v>
      </c>
      <c r="D1276" t="str">
        <f t="shared" si="190"/>
        <v/>
      </c>
      <c r="E1276" t="str">
        <f t="shared" si="191"/>
        <v/>
      </c>
      <c r="F1276" t="str">
        <f t="shared" si="192"/>
        <v/>
      </c>
      <c r="G1276" t="str">
        <f t="shared" si="193"/>
        <v/>
      </c>
      <c r="H1276" t="str">
        <f t="shared" si="194"/>
        <v/>
      </c>
      <c r="I1276" t="str">
        <f t="shared" si="195"/>
        <v/>
      </c>
      <c r="J1276" t="str">
        <f t="shared" si="196"/>
        <v/>
      </c>
      <c r="K1276" t="str">
        <f t="shared" si="197"/>
        <v/>
      </c>
      <c r="L1276" t="str">
        <f t="shared" si="198"/>
        <v/>
      </c>
      <c r="M1276" t="str">
        <f t="shared" si="199"/>
        <v/>
      </c>
    </row>
    <row r="1277" spans="1:13">
      <c r="A1277" t="s">
        <v>3106</v>
      </c>
      <c r="B1277">
        <v>1000</v>
      </c>
      <c r="C1277" s="44">
        <v>41548</v>
      </c>
      <c r="D1277" t="str">
        <f t="shared" si="190"/>
        <v/>
      </c>
      <c r="E1277" t="str">
        <f t="shared" si="191"/>
        <v/>
      </c>
      <c r="F1277" t="str">
        <f t="shared" si="192"/>
        <v/>
      </c>
      <c r="G1277" t="str">
        <f t="shared" si="193"/>
        <v/>
      </c>
      <c r="H1277" t="str">
        <f t="shared" si="194"/>
        <v/>
      </c>
      <c r="I1277" t="str">
        <f t="shared" si="195"/>
        <v/>
      </c>
      <c r="J1277" t="str">
        <f t="shared" si="196"/>
        <v/>
      </c>
      <c r="K1277" t="str">
        <f t="shared" si="197"/>
        <v/>
      </c>
      <c r="L1277" t="str">
        <f t="shared" si="198"/>
        <v/>
      </c>
      <c r="M1277" t="str">
        <f t="shared" si="199"/>
        <v/>
      </c>
    </row>
    <row r="1278" spans="1:13">
      <c r="A1278" t="s">
        <v>3967</v>
      </c>
      <c r="B1278">
        <v>1463.5925999999999</v>
      </c>
      <c r="C1278" s="44">
        <v>41548</v>
      </c>
      <c r="D1278" t="str">
        <f t="shared" si="190"/>
        <v/>
      </c>
      <c r="E1278" t="str">
        <f t="shared" si="191"/>
        <v/>
      </c>
      <c r="F1278" t="str">
        <f t="shared" si="192"/>
        <v/>
      </c>
      <c r="G1278" t="str">
        <f t="shared" si="193"/>
        <v/>
      </c>
      <c r="H1278" t="str">
        <f t="shared" si="194"/>
        <v/>
      </c>
      <c r="I1278" t="str">
        <f t="shared" si="195"/>
        <v/>
      </c>
      <c r="J1278" t="str">
        <f t="shared" si="196"/>
        <v/>
      </c>
      <c r="K1278" t="str">
        <f t="shared" si="197"/>
        <v/>
      </c>
      <c r="L1278" t="str">
        <f t="shared" si="198"/>
        <v/>
      </c>
      <c r="M1278" t="str">
        <f t="shared" si="199"/>
        <v/>
      </c>
    </row>
    <row r="1279" spans="1:13">
      <c r="A1279" t="s">
        <v>2168</v>
      </c>
      <c r="B1279">
        <v>1001.4283</v>
      </c>
      <c r="C1279" s="44">
        <v>41548</v>
      </c>
      <c r="D1279" t="str">
        <f t="shared" si="190"/>
        <v/>
      </c>
      <c r="E1279" t="str">
        <f t="shared" si="191"/>
        <v/>
      </c>
      <c r="F1279" t="str">
        <f t="shared" si="192"/>
        <v/>
      </c>
      <c r="G1279" t="str">
        <f t="shared" si="193"/>
        <v/>
      </c>
      <c r="H1279" t="str">
        <f t="shared" si="194"/>
        <v/>
      </c>
      <c r="I1279" t="str">
        <f t="shared" si="195"/>
        <v/>
      </c>
      <c r="J1279" t="str">
        <f t="shared" si="196"/>
        <v/>
      </c>
      <c r="K1279" t="str">
        <f t="shared" si="197"/>
        <v/>
      </c>
      <c r="L1279" t="str">
        <f t="shared" si="198"/>
        <v/>
      </c>
      <c r="M1279" t="str">
        <f t="shared" si="199"/>
        <v/>
      </c>
    </row>
    <row r="1280" spans="1:13">
      <c r="A1280" t="s">
        <v>2169</v>
      </c>
      <c r="B1280">
        <v>1000</v>
      </c>
      <c r="C1280" s="44">
        <v>41548</v>
      </c>
      <c r="D1280" t="str">
        <f t="shared" si="190"/>
        <v/>
      </c>
      <c r="E1280" t="str">
        <f t="shared" si="191"/>
        <v/>
      </c>
      <c r="F1280" t="str">
        <f t="shared" si="192"/>
        <v/>
      </c>
      <c r="G1280" t="str">
        <f t="shared" si="193"/>
        <v/>
      </c>
      <c r="H1280" t="str">
        <f t="shared" si="194"/>
        <v/>
      </c>
      <c r="I1280" t="str">
        <f t="shared" si="195"/>
        <v/>
      </c>
      <c r="J1280" t="str">
        <f t="shared" si="196"/>
        <v/>
      </c>
      <c r="K1280" t="str">
        <f t="shared" si="197"/>
        <v/>
      </c>
      <c r="L1280" t="str">
        <f t="shared" si="198"/>
        <v/>
      </c>
      <c r="M1280" t="str">
        <f t="shared" si="199"/>
        <v/>
      </c>
    </row>
    <row r="1281" spans="1:13">
      <c r="A1281" t="s">
        <v>2170</v>
      </c>
      <c r="B1281">
        <v>1000</v>
      </c>
      <c r="C1281" s="44">
        <v>41548</v>
      </c>
      <c r="D1281" t="str">
        <f t="shared" si="190"/>
        <v/>
      </c>
      <c r="E1281" t="str">
        <f t="shared" si="191"/>
        <v/>
      </c>
      <c r="F1281" t="str">
        <f t="shared" si="192"/>
        <v/>
      </c>
      <c r="G1281" t="str">
        <f t="shared" si="193"/>
        <v/>
      </c>
      <c r="H1281" t="str">
        <f t="shared" si="194"/>
        <v/>
      </c>
      <c r="I1281" t="str">
        <f t="shared" si="195"/>
        <v/>
      </c>
      <c r="J1281" t="str">
        <f t="shared" si="196"/>
        <v/>
      </c>
      <c r="K1281" t="str">
        <f t="shared" si="197"/>
        <v/>
      </c>
      <c r="L1281" t="str">
        <f t="shared" si="198"/>
        <v/>
      </c>
      <c r="M1281" t="str">
        <f t="shared" si="199"/>
        <v/>
      </c>
    </row>
    <row r="1282" spans="1:13">
      <c r="A1282" t="s">
        <v>2171</v>
      </c>
      <c r="B1282">
        <v>1001.3265</v>
      </c>
      <c r="C1282" s="44">
        <v>41548</v>
      </c>
      <c r="D1282" t="str">
        <f t="shared" si="190"/>
        <v/>
      </c>
      <c r="E1282" t="str">
        <f t="shared" si="191"/>
        <v/>
      </c>
      <c r="F1282" t="str">
        <f t="shared" si="192"/>
        <v/>
      </c>
      <c r="G1282" t="str">
        <f t="shared" si="193"/>
        <v/>
      </c>
      <c r="H1282" t="str">
        <f t="shared" si="194"/>
        <v/>
      </c>
      <c r="I1282" t="str">
        <f t="shared" si="195"/>
        <v/>
      </c>
      <c r="J1282" t="str">
        <f t="shared" si="196"/>
        <v/>
      </c>
      <c r="K1282" t="str">
        <f t="shared" si="197"/>
        <v/>
      </c>
      <c r="L1282" t="str">
        <f t="shared" si="198"/>
        <v/>
      </c>
      <c r="M1282" t="str">
        <f t="shared" si="199"/>
        <v/>
      </c>
    </row>
    <row r="1283" spans="1:13">
      <c r="A1283" t="s">
        <v>3968</v>
      </c>
      <c r="B1283">
        <v>1433.1591000000001</v>
      </c>
      <c r="C1283" s="44">
        <v>41548</v>
      </c>
      <c r="D1283" t="str">
        <f t="shared" ref="D1283:D1346" si="200">IF(A1283=mfund1,B1283,"")</f>
        <v/>
      </c>
      <c r="E1283" t="str">
        <f t="shared" ref="E1283:E1346" si="201">IF(A1283=mfund2,B1283,"")</f>
        <v/>
      </c>
      <c r="F1283" t="str">
        <f t="shared" ref="F1283:F1346" si="202">IF(A1283=mfund3,B1283,"")</f>
        <v/>
      </c>
      <c r="G1283" t="str">
        <f t="shared" ref="G1283:G1346" si="203">IF(A1283=mfund4,B1283,"")</f>
        <v/>
      </c>
      <c r="H1283" t="str">
        <f t="shared" ref="H1283:H1346" si="204">IF(A1283=mfudn5,B1283,"")</f>
        <v/>
      </c>
      <c r="I1283" t="str">
        <f t="shared" ref="I1283:I1346" si="205">IF(A1283=mfund6,B1283,"")</f>
        <v/>
      </c>
      <c r="J1283" t="str">
        <f t="shared" ref="J1283:J1346" si="206">IF(A1283=mfund7,B1283,"")</f>
        <v/>
      </c>
      <c r="K1283" t="str">
        <f t="shared" ref="K1283:K1346" si="207">IF(A1283=mfund8,B1283,"")</f>
        <v/>
      </c>
      <c r="L1283" t="str">
        <f t="shared" ref="L1283:L1346" si="208">IF(A1283=mfund9,B1283,"")</f>
        <v/>
      </c>
      <c r="M1283" t="str">
        <f t="shared" ref="M1283:M1346" si="209">IF(A1283=mfund10,B1283,"")</f>
        <v/>
      </c>
    </row>
    <row r="1284" spans="1:13">
      <c r="A1284" t="s">
        <v>2172</v>
      </c>
      <c r="B1284">
        <v>1000.8119</v>
      </c>
      <c r="C1284" s="44">
        <v>41548</v>
      </c>
      <c r="D1284" t="str">
        <f t="shared" si="200"/>
        <v/>
      </c>
      <c r="E1284" t="str">
        <f t="shared" si="201"/>
        <v/>
      </c>
      <c r="F1284" t="str">
        <f t="shared" si="202"/>
        <v/>
      </c>
      <c r="G1284" t="str">
        <f t="shared" si="203"/>
        <v/>
      </c>
      <c r="H1284" t="str">
        <f t="shared" si="204"/>
        <v/>
      </c>
      <c r="I1284" t="str">
        <f t="shared" si="205"/>
        <v/>
      </c>
      <c r="J1284" t="str">
        <f t="shared" si="206"/>
        <v/>
      </c>
      <c r="K1284" t="str">
        <f t="shared" si="207"/>
        <v/>
      </c>
      <c r="L1284" t="str">
        <f t="shared" si="208"/>
        <v/>
      </c>
      <c r="M1284" t="str">
        <f t="shared" si="209"/>
        <v/>
      </c>
    </row>
    <row r="1285" spans="1:13">
      <c r="A1285" t="s">
        <v>2173</v>
      </c>
      <c r="B1285">
        <v>1000.3026</v>
      </c>
      <c r="C1285" s="44">
        <v>41548</v>
      </c>
      <c r="D1285" t="str">
        <f t="shared" si="200"/>
        <v/>
      </c>
      <c r="E1285" t="str">
        <f t="shared" si="201"/>
        <v/>
      </c>
      <c r="F1285" t="str">
        <f t="shared" si="202"/>
        <v/>
      </c>
      <c r="G1285" t="str">
        <f t="shared" si="203"/>
        <v/>
      </c>
      <c r="H1285" t="str">
        <f t="shared" si="204"/>
        <v/>
      </c>
      <c r="I1285" t="str">
        <f t="shared" si="205"/>
        <v/>
      </c>
      <c r="J1285" t="str">
        <f t="shared" si="206"/>
        <v/>
      </c>
      <c r="K1285" t="str">
        <f t="shared" si="207"/>
        <v/>
      </c>
      <c r="L1285" t="str">
        <f t="shared" si="208"/>
        <v/>
      </c>
      <c r="M1285" t="str">
        <f t="shared" si="209"/>
        <v/>
      </c>
    </row>
    <row r="1286" spans="1:13">
      <c r="A1286" t="s">
        <v>2174</v>
      </c>
      <c r="B1286">
        <v>1000.3248</v>
      </c>
      <c r="C1286" s="44">
        <v>41548</v>
      </c>
      <c r="D1286" t="str">
        <f t="shared" si="200"/>
        <v/>
      </c>
      <c r="E1286" t="str">
        <f t="shared" si="201"/>
        <v/>
      </c>
      <c r="F1286" t="str">
        <f t="shared" si="202"/>
        <v/>
      </c>
      <c r="G1286" t="str">
        <f t="shared" si="203"/>
        <v/>
      </c>
      <c r="H1286" t="str">
        <f t="shared" si="204"/>
        <v/>
      </c>
      <c r="I1286" t="str">
        <f t="shared" si="205"/>
        <v/>
      </c>
      <c r="J1286" t="str">
        <f t="shared" si="206"/>
        <v/>
      </c>
      <c r="K1286" t="str">
        <f t="shared" si="207"/>
        <v/>
      </c>
      <c r="L1286" t="str">
        <f t="shared" si="208"/>
        <v/>
      </c>
      <c r="M1286" t="str">
        <f t="shared" si="209"/>
        <v/>
      </c>
    </row>
    <row r="1287" spans="1:13">
      <c r="A1287" t="s">
        <v>2175</v>
      </c>
      <c r="B1287">
        <v>1000</v>
      </c>
      <c r="C1287" s="44">
        <v>41548</v>
      </c>
      <c r="D1287" t="str">
        <f t="shared" si="200"/>
        <v/>
      </c>
      <c r="E1287" t="str">
        <f t="shared" si="201"/>
        <v/>
      </c>
      <c r="F1287" t="str">
        <f t="shared" si="202"/>
        <v/>
      </c>
      <c r="G1287" t="str">
        <f t="shared" si="203"/>
        <v/>
      </c>
      <c r="H1287" t="str">
        <f t="shared" si="204"/>
        <v/>
      </c>
      <c r="I1287" t="str">
        <f t="shared" si="205"/>
        <v/>
      </c>
      <c r="J1287" t="str">
        <f t="shared" si="206"/>
        <v/>
      </c>
      <c r="K1287" t="str">
        <f t="shared" si="207"/>
        <v/>
      </c>
      <c r="L1287" t="str">
        <f t="shared" si="208"/>
        <v/>
      </c>
      <c r="M1287" t="str">
        <f t="shared" si="209"/>
        <v/>
      </c>
    </row>
    <row r="1288" spans="1:13">
      <c r="A1288" t="s">
        <v>3456</v>
      </c>
      <c r="B1288">
        <v>10.526899999999999</v>
      </c>
      <c r="C1288" s="44">
        <v>41548</v>
      </c>
      <c r="D1288" t="str">
        <f t="shared" si="200"/>
        <v/>
      </c>
      <c r="E1288" t="str">
        <f t="shared" si="201"/>
        <v/>
      </c>
      <c r="F1288" t="str">
        <f t="shared" si="202"/>
        <v/>
      </c>
      <c r="G1288" t="str">
        <f t="shared" si="203"/>
        <v/>
      </c>
      <c r="H1288" t="str">
        <f t="shared" si="204"/>
        <v/>
      </c>
      <c r="I1288" t="str">
        <f t="shared" si="205"/>
        <v/>
      </c>
      <c r="J1288" t="str">
        <f t="shared" si="206"/>
        <v/>
      </c>
      <c r="K1288" t="str">
        <f t="shared" si="207"/>
        <v/>
      </c>
      <c r="L1288" t="str">
        <f t="shared" si="208"/>
        <v/>
      </c>
      <c r="M1288" t="str">
        <f t="shared" si="209"/>
        <v/>
      </c>
    </row>
    <row r="1289" spans="1:13">
      <c r="A1289" t="s">
        <v>3457</v>
      </c>
      <c r="B1289">
        <v>10.543900000000001</v>
      </c>
      <c r="C1289" s="44">
        <v>41548</v>
      </c>
      <c r="D1289" t="str">
        <f t="shared" si="200"/>
        <v/>
      </c>
      <c r="E1289" t="str">
        <f t="shared" si="201"/>
        <v/>
      </c>
      <c r="F1289" t="str">
        <f t="shared" si="202"/>
        <v/>
      </c>
      <c r="G1289" t="str">
        <f t="shared" si="203"/>
        <v/>
      </c>
      <c r="H1289" t="str">
        <f t="shared" si="204"/>
        <v/>
      </c>
      <c r="I1289" t="str">
        <f t="shared" si="205"/>
        <v/>
      </c>
      <c r="J1289" t="str">
        <f t="shared" si="206"/>
        <v/>
      </c>
      <c r="K1289" t="str">
        <f t="shared" si="207"/>
        <v/>
      </c>
      <c r="L1289" t="str">
        <f t="shared" si="208"/>
        <v/>
      </c>
      <c r="M1289" t="str">
        <f t="shared" si="209"/>
        <v/>
      </c>
    </row>
    <row r="1290" spans="1:13">
      <c r="A1290" t="s">
        <v>3403</v>
      </c>
      <c r="B1290">
        <v>56.142000000000003</v>
      </c>
      <c r="C1290" s="44">
        <v>41548</v>
      </c>
      <c r="D1290" t="str">
        <f t="shared" si="200"/>
        <v/>
      </c>
      <c r="E1290" t="str">
        <f t="shared" si="201"/>
        <v/>
      </c>
      <c r="F1290" t="str">
        <f t="shared" si="202"/>
        <v/>
      </c>
      <c r="G1290" t="str">
        <f t="shared" si="203"/>
        <v/>
      </c>
      <c r="H1290" t="str">
        <f t="shared" si="204"/>
        <v/>
      </c>
      <c r="I1290" t="str">
        <f t="shared" si="205"/>
        <v/>
      </c>
      <c r="J1290" t="str">
        <f t="shared" si="206"/>
        <v/>
      </c>
      <c r="K1290" t="str">
        <f t="shared" si="207"/>
        <v/>
      </c>
      <c r="L1290" t="str">
        <f t="shared" si="208"/>
        <v/>
      </c>
      <c r="M1290" t="str">
        <f t="shared" si="209"/>
        <v/>
      </c>
    </row>
    <row r="1291" spans="1:13">
      <c r="A1291" t="s">
        <v>3404</v>
      </c>
      <c r="B1291">
        <v>56.142000000000003</v>
      </c>
      <c r="C1291" s="44">
        <v>41548</v>
      </c>
      <c r="D1291" t="str">
        <f t="shared" si="200"/>
        <v/>
      </c>
      <c r="E1291" t="str">
        <f t="shared" si="201"/>
        <v/>
      </c>
      <c r="F1291" t="str">
        <f t="shared" si="202"/>
        <v/>
      </c>
      <c r="G1291" t="str">
        <f t="shared" si="203"/>
        <v/>
      </c>
      <c r="H1291" t="str">
        <f t="shared" si="204"/>
        <v/>
      </c>
      <c r="I1291" t="str">
        <f t="shared" si="205"/>
        <v/>
      </c>
      <c r="J1291" t="str">
        <f t="shared" si="206"/>
        <v/>
      </c>
      <c r="K1291" t="str">
        <f t="shared" si="207"/>
        <v/>
      </c>
      <c r="L1291" t="str">
        <f t="shared" si="208"/>
        <v/>
      </c>
      <c r="M1291" t="str">
        <f t="shared" si="209"/>
        <v/>
      </c>
    </row>
    <row r="1292" spans="1:13">
      <c r="A1292" t="s">
        <v>1417</v>
      </c>
      <c r="B1292">
        <v>23.490100000000002</v>
      </c>
      <c r="C1292" s="44">
        <v>41548</v>
      </c>
      <c r="D1292" t="str">
        <f t="shared" si="200"/>
        <v/>
      </c>
      <c r="E1292" t="str">
        <f t="shared" si="201"/>
        <v/>
      </c>
      <c r="F1292" t="str">
        <f t="shared" si="202"/>
        <v/>
      </c>
      <c r="G1292" t="str">
        <f t="shared" si="203"/>
        <v/>
      </c>
      <c r="H1292" t="str">
        <f t="shared" si="204"/>
        <v/>
      </c>
      <c r="I1292" t="str">
        <f t="shared" si="205"/>
        <v/>
      </c>
      <c r="J1292" t="str">
        <f t="shared" si="206"/>
        <v/>
      </c>
      <c r="K1292" t="str">
        <f t="shared" si="207"/>
        <v/>
      </c>
      <c r="L1292" t="str">
        <f t="shared" si="208"/>
        <v/>
      </c>
      <c r="M1292" t="str">
        <f t="shared" si="209"/>
        <v/>
      </c>
    </row>
    <row r="1293" spans="1:13">
      <c r="A1293" t="s">
        <v>1418</v>
      </c>
      <c r="B1293">
        <v>23.490100000000002</v>
      </c>
      <c r="C1293" s="44">
        <v>41548</v>
      </c>
      <c r="D1293" t="str">
        <f t="shared" si="200"/>
        <v/>
      </c>
      <c r="E1293" t="str">
        <f t="shared" si="201"/>
        <v/>
      </c>
      <c r="F1293" t="str">
        <f t="shared" si="202"/>
        <v/>
      </c>
      <c r="G1293" t="str">
        <f t="shared" si="203"/>
        <v/>
      </c>
      <c r="H1293" t="str">
        <f t="shared" si="204"/>
        <v/>
      </c>
      <c r="I1293" t="str">
        <f t="shared" si="205"/>
        <v/>
      </c>
      <c r="J1293" t="str">
        <f t="shared" si="206"/>
        <v/>
      </c>
      <c r="K1293" t="str">
        <f t="shared" si="207"/>
        <v/>
      </c>
      <c r="L1293" t="str">
        <f t="shared" si="208"/>
        <v/>
      </c>
      <c r="M1293" t="str">
        <f t="shared" si="209"/>
        <v/>
      </c>
    </row>
    <row r="1294" spans="1:13">
      <c r="A1294" t="s">
        <v>4601</v>
      </c>
      <c r="B1294">
        <v>25.644400000000001</v>
      </c>
      <c r="C1294" s="44">
        <v>41548</v>
      </c>
      <c r="D1294" t="str">
        <f t="shared" si="200"/>
        <v/>
      </c>
      <c r="E1294" t="str">
        <f t="shared" si="201"/>
        <v/>
      </c>
      <c r="F1294" t="str">
        <f t="shared" si="202"/>
        <v/>
      </c>
      <c r="G1294" t="str">
        <f t="shared" si="203"/>
        <v/>
      </c>
      <c r="H1294" t="str">
        <f t="shared" si="204"/>
        <v/>
      </c>
      <c r="I1294" t="str">
        <f t="shared" si="205"/>
        <v/>
      </c>
      <c r="J1294" t="str">
        <f t="shared" si="206"/>
        <v/>
      </c>
      <c r="K1294" t="str">
        <f t="shared" si="207"/>
        <v/>
      </c>
      <c r="L1294" t="str">
        <f t="shared" si="208"/>
        <v/>
      </c>
      <c r="M1294" t="str">
        <f t="shared" si="209"/>
        <v/>
      </c>
    </row>
    <row r="1295" spans="1:13">
      <c r="A1295" t="s">
        <v>4602</v>
      </c>
      <c r="B1295">
        <v>25.644400000000001</v>
      </c>
      <c r="C1295" s="44">
        <v>41548</v>
      </c>
      <c r="D1295" t="str">
        <f t="shared" si="200"/>
        <v/>
      </c>
      <c r="E1295" t="str">
        <f t="shared" si="201"/>
        <v/>
      </c>
      <c r="F1295" t="str">
        <f t="shared" si="202"/>
        <v/>
      </c>
      <c r="G1295" t="str">
        <f t="shared" si="203"/>
        <v/>
      </c>
      <c r="H1295" t="str">
        <f t="shared" si="204"/>
        <v/>
      </c>
      <c r="I1295" t="str">
        <f t="shared" si="205"/>
        <v/>
      </c>
      <c r="J1295" t="str">
        <f t="shared" si="206"/>
        <v/>
      </c>
      <c r="K1295" t="str">
        <f t="shared" si="207"/>
        <v/>
      </c>
      <c r="L1295" t="str">
        <f t="shared" si="208"/>
        <v/>
      </c>
      <c r="M1295" t="str">
        <f t="shared" si="209"/>
        <v/>
      </c>
    </row>
    <row r="1296" spans="1:13">
      <c r="A1296" t="s">
        <v>4603</v>
      </c>
      <c r="B1296">
        <v>9.4550000000000001</v>
      </c>
      <c r="C1296" s="44">
        <v>41548</v>
      </c>
      <c r="D1296" t="str">
        <f t="shared" si="200"/>
        <v/>
      </c>
      <c r="E1296" t="str">
        <f t="shared" si="201"/>
        <v/>
      </c>
      <c r="F1296" t="str">
        <f t="shared" si="202"/>
        <v/>
      </c>
      <c r="G1296" t="str">
        <f t="shared" si="203"/>
        <v/>
      </c>
      <c r="H1296" t="str">
        <f t="shared" si="204"/>
        <v/>
      </c>
      <c r="I1296" t="str">
        <f t="shared" si="205"/>
        <v/>
      </c>
      <c r="J1296" t="str">
        <f t="shared" si="206"/>
        <v/>
      </c>
      <c r="K1296" t="str">
        <f t="shared" si="207"/>
        <v/>
      </c>
      <c r="L1296" t="str">
        <f t="shared" si="208"/>
        <v/>
      </c>
      <c r="M1296" t="str">
        <f t="shared" si="209"/>
        <v/>
      </c>
    </row>
    <row r="1297" spans="1:13">
      <c r="A1297" t="s">
        <v>4604</v>
      </c>
      <c r="B1297">
        <v>9.4644999999999992</v>
      </c>
      <c r="C1297" s="44">
        <v>41548</v>
      </c>
      <c r="D1297" t="str">
        <f t="shared" si="200"/>
        <v/>
      </c>
      <c r="E1297" t="str">
        <f t="shared" si="201"/>
        <v/>
      </c>
      <c r="F1297" t="str">
        <f t="shared" si="202"/>
        <v/>
      </c>
      <c r="G1297" t="str">
        <f t="shared" si="203"/>
        <v/>
      </c>
      <c r="H1297" t="str">
        <f t="shared" si="204"/>
        <v/>
      </c>
      <c r="I1297" t="str">
        <f t="shared" si="205"/>
        <v/>
      </c>
      <c r="J1297" t="str">
        <f t="shared" si="206"/>
        <v/>
      </c>
      <c r="K1297" t="str">
        <f t="shared" si="207"/>
        <v/>
      </c>
      <c r="L1297" t="str">
        <f t="shared" si="208"/>
        <v/>
      </c>
      <c r="M1297" t="str">
        <f t="shared" si="209"/>
        <v/>
      </c>
    </row>
    <row r="1298" spans="1:13">
      <c r="A1298" t="s">
        <v>4605</v>
      </c>
      <c r="B1298">
        <v>61.417700000000004</v>
      </c>
      <c r="C1298" s="44">
        <v>41548</v>
      </c>
      <c r="D1298" t="str">
        <f t="shared" si="200"/>
        <v/>
      </c>
      <c r="E1298" t="str">
        <f t="shared" si="201"/>
        <v/>
      </c>
      <c r="F1298" t="str">
        <f t="shared" si="202"/>
        <v/>
      </c>
      <c r="G1298" t="str">
        <f t="shared" si="203"/>
        <v/>
      </c>
      <c r="H1298" t="str">
        <f t="shared" si="204"/>
        <v/>
      </c>
      <c r="I1298" t="str">
        <f t="shared" si="205"/>
        <v/>
      </c>
      <c r="J1298" t="str">
        <f t="shared" si="206"/>
        <v/>
      </c>
      <c r="K1298" t="str">
        <f t="shared" si="207"/>
        <v/>
      </c>
      <c r="L1298" t="str">
        <f t="shared" si="208"/>
        <v/>
      </c>
      <c r="M1298" t="str">
        <f t="shared" si="209"/>
        <v/>
      </c>
    </row>
    <row r="1299" spans="1:13">
      <c r="A1299" t="s">
        <v>4606</v>
      </c>
      <c r="B1299">
        <v>61.317599999999999</v>
      </c>
      <c r="C1299" s="44">
        <v>41548</v>
      </c>
      <c r="D1299" t="str">
        <f t="shared" si="200"/>
        <v/>
      </c>
      <c r="E1299" t="str">
        <f t="shared" si="201"/>
        <v/>
      </c>
      <c r="F1299" t="str">
        <f t="shared" si="202"/>
        <v/>
      </c>
      <c r="G1299" t="str">
        <f t="shared" si="203"/>
        <v/>
      </c>
      <c r="H1299" t="str">
        <f t="shared" si="204"/>
        <v/>
      </c>
      <c r="I1299" t="str">
        <f t="shared" si="205"/>
        <v/>
      </c>
      <c r="J1299" t="str">
        <f t="shared" si="206"/>
        <v/>
      </c>
      <c r="K1299" t="str">
        <f t="shared" si="207"/>
        <v/>
      </c>
      <c r="L1299" t="str">
        <f t="shared" si="208"/>
        <v/>
      </c>
      <c r="M1299" t="str">
        <f t="shared" si="209"/>
        <v/>
      </c>
    </row>
    <row r="1300" spans="1:13">
      <c r="A1300" t="s">
        <v>2725</v>
      </c>
      <c r="B1300">
        <v>12.023300000000001</v>
      </c>
      <c r="C1300" s="44">
        <v>41548</v>
      </c>
      <c r="D1300" t="str">
        <f t="shared" si="200"/>
        <v/>
      </c>
      <c r="E1300" t="str">
        <f t="shared" si="201"/>
        <v/>
      </c>
      <c r="F1300" t="str">
        <f t="shared" si="202"/>
        <v/>
      </c>
      <c r="G1300" t="str">
        <f t="shared" si="203"/>
        <v/>
      </c>
      <c r="H1300" t="str">
        <f t="shared" si="204"/>
        <v/>
      </c>
      <c r="I1300" t="str">
        <f t="shared" si="205"/>
        <v/>
      </c>
      <c r="J1300" t="str">
        <f t="shared" si="206"/>
        <v/>
      </c>
      <c r="K1300" t="str">
        <f t="shared" si="207"/>
        <v/>
      </c>
      <c r="L1300" t="str">
        <f t="shared" si="208"/>
        <v/>
      </c>
      <c r="M1300" t="str">
        <f t="shared" si="209"/>
        <v/>
      </c>
    </row>
    <row r="1301" spans="1:13">
      <c r="A1301" t="s">
        <v>2726</v>
      </c>
      <c r="B1301">
        <v>12.023300000000001</v>
      </c>
      <c r="C1301" s="44">
        <v>41548</v>
      </c>
      <c r="D1301" t="str">
        <f t="shared" si="200"/>
        <v/>
      </c>
      <c r="E1301" t="str">
        <f t="shared" si="201"/>
        <v/>
      </c>
      <c r="F1301" t="str">
        <f t="shared" si="202"/>
        <v/>
      </c>
      <c r="G1301" t="str">
        <f t="shared" si="203"/>
        <v/>
      </c>
      <c r="H1301" t="str">
        <f t="shared" si="204"/>
        <v/>
      </c>
      <c r="I1301" t="str">
        <f t="shared" si="205"/>
        <v/>
      </c>
      <c r="J1301" t="str">
        <f t="shared" si="206"/>
        <v/>
      </c>
      <c r="K1301" t="str">
        <f t="shared" si="207"/>
        <v/>
      </c>
      <c r="L1301" t="str">
        <f t="shared" si="208"/>
        <v/>
      </c>
      <c r="M1301" t="str">
        <f t="shared" si="209"/>
        <v/>
      </c>
    </row>
    <row r="1302" spans="1:13">
      <c r="A1302" t="s">
        <v>2727</v>
      </c>
      <c r="B1302">
        <v>9.2544000000000004</v>
      </c>
      <c r="C1302" s="44">
        <v>41548</v>
      </c>
      <c r="D1302" t="str">
        <f t="shared" si="200"/>
        <v/>
      </c>
      <c r="E1302" t="str">
        <f t="shared" si="201"/>
        <v/>
      </c>
      <c r="F1302" t="str">
        <f t="shared" si="202"/>
        <v/>
      </c>
      <c r="G1302" t="str">
        <f t="shared" si="203"/>
        <v/>
      </c>
      <c r="H1302" t="str">
        <f t="shared" si="204"/>
        <v/>
      </c>
      <c r="I1302" t="str">
        <f t="shared" si="205"/>
        <v/>
      </c>
      <c r="J1302" t="str">
        <f t="shared" si="206"/>
        <v/>
      </c>
      <c r="K1302" t="str">
        <f t="shared" si="207"/>
        <v/>
      </c>
      <c r="L1302" t="str">
        <f t="shared" si="208"/>
        <v/>
      </c>
      <c r="M1302" t="str">
        <f t="shared" si="209"/>
        <v/>
      </c>
    </row>
    <row r="1303" spans="1:13">
      <c r="A1303" t="s">
        <v>2728</v>
      </c>
      <c r="B1303">
        <v>9.2544000000000004</v>
      </c>
      <c r="C1303" s="44">
        <v>41548</v>
      </c>
      <c r="D1303" t="str">
        <f t="shared" si="200"/>
        <v/>
      </c>
      <c r="E1303" t="str">
        <f t="shared" si="201"/>
        <v/>
      </c>
      <c r="F1303" t="str">
        <f t="shared" si="202"/>
        <v/>
      </c>
      <c r="G1303" t="str">
        <f t="shared" si="203"/>
        <v/>
      </c>
      <c r="H1303" t="str">
        <f t="shared" si="204"/>
        <v/>
      </c>
      <c r="I1303" t="str">
        <f t="shared" si="205"/>
        <v/>
      </c>
      <c r="J1303" t="str">
        <f t="shared" si="206"/>
        <v/>
      </c>
      <c r="K1303" t="str">
        <f t="shared" si="207"/>
        <v/>
      </c>
      <c r="L1303" t="str">
        <f t="shared" si="208"/>
        <v/>
      </c>
      <c r="M1303" t="str">
        <f t="shared" si="209"/>
        <v/>
      </c>
    </row>
    <row r="1304" spans="1:13">
      <c r="A1304" t="s">
        <v>4307</v>
      </c>
      <c r="B1304">
        <v>12.017300000000001</v>
      </c>
      <c r="C1304" s="44">
        <v>41548</v>
      </c>
      <c r="D1304" t="str">
        <f t="shared" si="200"/>
        <v/>
      </c>
      <c r="E1304" t="str">
        <f t="shared" si="201"/>
        <v/>
      </c>
      <c r="F1304" t="str">
        <f t="shared" si="202"/>
        <v/>
      </c>
      <c r="G1304" t="str">
        <f t="shared" si="203"/>
        <v/>
      </c>
      <c r="H1304" t="str">
        <f t="shared" si="204"/>
        <v/>
      </c>
      <c r="I1304" t="str">
        <f t="shared" si="205"/>
        <v/>
      </c>
      <c r="J1304" t="str">
        <f t="shared" si="206"/>
        <v/>
      </c>
      <c r="K1304" t="str">
        <f t="shared" si="207"/>
        <v/>
      </c>
      <c r="L1304" t="str">
        <f t="shared" si="208"/>
        <v/>
      </c>
      <c r="M1304" t="str">
        <f t="shared" si="209"/>
        <v/>
      </c>
    </row>
    <row r="1305" spans="1:13">
      <c r="A1305" t="s">
        <v>4308</v>
      </c>
      <c r="B1305">
        <v>12.0555</v>
      </c>
      <c r="C1305" s="44">
        <v>41548</v>
      </c>
      <c r="D1305" t="str">
        <f t="shared" si="200"/>
        <v/>
      </c>
      <c r="E1305" t="str">
        <f t="shared" si="201"/>
        <v/>
      </c>
      <c r="F1305" t="str">
        <f t="shared" si="202"/>
        <v/>
      </c>
      <c r="G1305" t="str">
        <f t="shared" si="203"/>
        <v/>
      </c>
      <c r="H1305" t="str">
        <f t="shared" si="204"/>
        <v/>
      </c>
      <c r="I1305" t="str">
        <f t="shared" si="205"/>
        <v/>
      </c>
      <c r="J1305" t="str">
        <f t="shared" si="206"/>
        <v/>
      </c>
      <c r="K1305" t="str">
        <f t="shared" si="207"/>
        <v/>
      </c>
      <c r="L1305" t="str">
        <f t="shared" si="208"/>
        <v/>
      </c>
      <c r="M1305" t="str">
        <f t="shared" si="209"/>
        <v/>
      </c>
    </row>
    <row r="1306" spans="1:13">
      <c r="A1306" t="s">
        <v>2176</v>
      </c>
      <c r="B1306">
        <v>32.610799999999998</v>
      </c>
      <c r="C1306" s="44">
        <v>41548</v>
      </c>
      <c r="D1306" t="str">
        <f t="shared" si="200"/>
        <v/>
      </c>
      <c r="E1306" t="str">
        <f t="shared" si="201"/>
        <v/>
      </c>
      <c r="F1306" t="str">
        <f t="shared" si="202"/>
        <v/>
      </c>
      <c r="G1306" t="str">
        <f t="shared" si="203"/>
        <v/>
      </c>
      <c r="H1306" t="str">
        <f t="shared" si="204"/>
        <v/>
      </c>
      <c r="I1306" t="str">
        <f t="shared" si="205"/>
        <v/>
      </c>
      <c r="J1306" t="str">
        <f t="shared" si="206"/>
        <v/>
      </c>
      <c r="K1306" t="str">
        <f t="shared" si="207"/>
        <v/>
      </c>
      <c r="L1306" t="str">
        <f t="shared" si="208"/>
        <v/>
      </c>
      <c r="M1306" t="str">
        <f t="shared" si="209"/>
        <v/>
      </c>
    </row>
    <row r="1307" spans="1:13">
      <c r="A1307" t="s">
        <v>2177</v>
      </c>
      <c r="B1307">
        <v>32.707299999999996</v>
      </c>
      <c r="C1307" s="44">
        <v>41548</v>
      </c>
      <c r="D1307" t="str">
        <f t="shared" si="200"/>
        <v/>
      </c>
      <c r="E1307" t="str">
        <f t="shared" si="201"/>
        <v/>
      </c>
      <c r="F1307" t="str">
        <f t="shared" si="202"/>
        <v/>
      </c>
      <c r="G1307" t="str">
        <f t="shared" si="203"/>
        <v/>
      </c>
      <c r="H1307" t="str">
        <f t="shared" si="204"/>
        <v/>
      </c>
      <c r="I1307" t="str">
        <f t="shared" si="205"/>
        <v/>
      </c>
      <c r="J1307" t="str">
        <f t="shared" si="206"/>
        <v/>
      </c>
      <c r="K1307" t="str">
        <f t="shared" si="207"/>
        <v/>
      </c>
      <c r="L1307" t="str">
        <f t="shared" si="208"/>
        <v/>
      </c>
      <c r="M1307" t="str">
        <f t="shared" si="209"/>
        <v/>
      </c>
    </row>
    <row r="1308" spans="1:13">
      <c r="A1308" t="s">
        <v>3969</v>
      </c>
      <c r="B1308">
        <v>35.722200000000001</v>
      </c>
      <c r="C1308" s="44">
        <v>41548</v>
      </c>
      <c r="D1308" t="str">
        <f t="shared" si="200"/>
        <v/>
      </c>
      <c r="E1308" t="str">
        <f t="shared" si="201"/>
        <v/>
      </c>
      <c r="F1308" t="str">
        <f t="shared" si="202"/>
        <v/>
      </c>
      <c r="G1308" t="str">
        <f t="shared" si="203"/>
        <v/>
      </c>
      <c r="H1308" t="str">
        <f t="shared" si="204"/>
        <v/>
      </c>
      <c r="I1308" t="str">
        <f t="shared" si="205"/>
        <v/>
      </c>
      <c r="J1308" t="str">
        <f t="shared" si="206"/>
        <v/>
      </c>
      <c r="K1308" t="str">
        <f t="shared" si="207"/>
        <v/>
      </c>
      <c r="L1308" t="str">
        <f t="shared" si="208"/>
        <v/>
      </c>
      <c r="M1308" t="str">
        <f t="shared" si="209"/>
        <v/>
      </c>
    </row>
    <row r="1309" spans="1:13">
      <c r="A1309" t="s">
        <v>3970</v>
      </c>
      <c r="B1309">
        <v>35.835299999999997</v>
      </c>
      <c r="C1309" s="44">
        <v>41548</v>
      </c>
      <c r="D1309" t="str">
        <f t="shared" si="200"/>
        <v/>
      </c>
      <c r="E1309" t="str">
        <f t="shared" si="201"/>
        <v/>
      </c>
      <c r="F1309" t="str">
        <f t="shared" si="202"/>
        <v/>
      </c>
      <c r="G1309" t="str">
        <f t="shared" si="203"/>
        <v/>
      </c>
      <c r="H1309" t="str">
        <f t="shared" si="204"/>
        <v/>
      </c>
      <c r="I1309" t="str">
        <f t="shared" si="205"/>
        <v/>
      </c>
      <c r="J1309" t="str">
        <f t="shared" si="206"/>
        <v/>
      </c>
      <c r="K1309" t="str">
        <f t="shared" si="207"/>
        <v/>
      </c>
      <c r="L1309" t="str">
        <f t="shared" si="208"/>
        <v/>
      </c>
      <c r="M1309" t="str">
        <f t="shared" si="209"/>
        <v/>
      </c>
    </row>
    <row r="1310" spans="1:13">
      <c r="A1310" t="s">
        <v>2178</v>
      </c>
      <c r="B1310">
        <v>21.1435</v>
      </c>
      <c r="C1310" s="44">
        <v>41548</v>
      </c>
      <c r="D1310" t="str">
        <f t="shared" si="200"/>
        <v/>
      </c>
      <c r="E1310" t="str">
        <f t="shared" si="201"/>
        <v/>
      </c>
      <c r="F1310" t="str">
        <f t="shared" si="202"/>
        <v/>
      </c>
      <c r="G1310" t="str">
        <f t="shared" si="203"/>
        <v/>
      </c>
      <c r="H1310" t="str">
        <f t="shared" si="204"/>
        <v/>
      </c>
      <c r="I1310" t="str">
        <f t="shared" si="205"/>
        <v/>
      </c>
      <c r="J1310" t="str">
        <f t="shared" si="206"/>
        <v/>
      </c>
      <c r="K1310" t="str">
        <f t="shared" si="207"/>
        <v/>
      </c>
      <c r="L1310" t="str">
        <f t="shared" si="208"/>
        <v/>
      </c>
      <c r="M1310" t="str">
        <f t="shared" si="209"/>
        <v/>
      </c>
    </row>
    <row r="1311" spans="1:13">
      <c r="A1311" t="s">
        <v>2179</v>
      </c>
      <c r="B1311">
        <v>21.1435</v>
      </c>
      <c r="C1311" s="44">
        <v>41548</v>
      </c>
      <c r="D1311" t="str">
        <f t="shared" si="200"/>
        <v/>
      </c>
      <c r="E1311" t="str">
        <f t="shared" si="201"/>
        <v/>
      </c>
      <c r="F1311" t="str">
        <f t="shared" si="202"/>
        <v/>
      </c>
      <c r="G1311" t="str">
        <f t="shared" si="203"/>
        <v/>
      </c>
      <c r="H1311" t="str">
        <f t="shared" si="204"/>
        <v/>
      </c>
      <c r="I1311" t="str">
        <f t="shared" si="205"/>
        <v/>
      </c>
      <c r="J1311" t="str">
        <f t="shared" si="206"/>
        <v/>
      </c>
      <c r="K1311" t="str">
        <f t="shared" si="207"/>
        <v/>
      </c>
      <c r="L1311" t="str">
        <f t="shared" si="208"/>
        <v/>
      </c>
      <c r="M1311" t="str">
        <f t="shared" si="209"/>
        <v/>
      </c>
    </row>
    <row r="1312" spans="1:13">
      <c r="A1312" t="s">
        <v>2180</v>
      </c>
      <c r="B1312">
        <v>11.5312</v>
      </c>
      <c r="C1312" s="44">
        <v>41548</v>
      </c>
      <c r="D1312" t="str">
        <f t="shared" si="200"/>
        <v/>
      </c>
      <c r="E1312" t="str">
        <f t="shared" si="201"/>
        <v/>
      </c>
      <c r="F1312" t="str">
        <f t="shared" si="202"/>
        <v/>
      </c>
      <c r="G1312" t="str">
        <f t="shared" si="203"/>
        <v/>
      </c>
      <c r="H1312" t="str">
        <f t="shared" si="204"/>
        <v/>
      </c>
      <c r="I1312" t="str">
        <f t="shared" si="205"/>
        <v/>
      </c>
      <c r="J1312" t="str">
        <f t="shared" si="206"/>
        <v/>
      </c>
      <c r="K1312" t="str">
        <f t="shared" si="207"/>
        <v/>
      </c>
      <c r="L1312" t="str">
        <f t="shared" si="208"/>
        <v/>
      </c>
      <c r="M1312" t="str">
        <f t="shared" si="209"/>
        <v/>
      </c>
    </row>
    <row r="1313" spans="1:13">
      <c r="A1313" t="s">
        <v>2181</v>
      </c>
      <c r="B1313">
        <v>11.556800000000001</v>
      </c>
      <c r="C1313" s="44">
        <v>41548</v>
      </c>
      <c r="D1313" t="str">
        <f t="shared" si="200"/>
        <v/>
      </c>
      <c r="E1313" t="str">
        <f t="shared" si="201"/>
        <v/>
      </c>
      <c r="F1313" t="str">
        <f t="shared" si="202"/>
        <v/>
      </c>
      <c r="G1313" t="str">
        <f t="shared" si="203"/>
        <v/>
      </c>
      <c r="H1313" t="str">
        <f t="shared" si="204"/>
        <v/>
      </c>
      <c r="I1313" t="str">
        <f t="shared" si="205"/>
        <v/>
      </c>
      <c r="J1313" t="str">
        <f t="shared" si="206"/>
        <v/>
      </c>
      <c r="K1313" t="str">
        <f t="shared" si="207"/>
        <v/>
      </c>
      <c r="L1313" t="str">
        <f t="shared" si="208"/>
        <v/>
      </c>
      <c r="M1313" t="str">
        <f t="shared" si="209"/>
        <v/>
      </c>
    </row>
    <row r="1314" spans="1:13">
      <c r="A1314" t="s">
        <v>3971</v>
      </c>
      <c r="B1314">
        <v>40.210500000000003</v>
      </c>
      <c r="C1314" s="44">
        <v>41548</v>
      </c>
      <c r="D1314" t="str">
        <f t="shared" si="200"/>
        <v/>
      </c>
      <c r="E1314" t="str">
        <f t="shared" si="201"/>
        <v/>
      </c>
      <c r="F1314" t="str">
        <f t="shared" si="202"/>
        <v/>
      </c>
      <c r="G1314" t="str">
        <f t="shared" si="203"/>
        <v/>
      </c>
      <c r="H1314" t="str">
        <f t="shared" si="204"/>
        <v/>
      </c>
      <c r="I1314" t="str">
        <f t="shared" si="205"/>
        <v/>
      </c>
      <c r="J1314" t="str">
        <f t="shared" si="206"/>
        <v/>
      </c>
      <c r="K1314" t="str">
        <f t="shared" si="207"/>
        <v/>
      </c>
      <c r="L1314" t="str">
        <f t="shared" si="208"/>
        <v/>
      </c>
      <c r="M1314" t="str">
        <f t="shared" si="209"/>
        <v/>
      </c>
    </row>
    <row r="1315" spans="1:13">
      <c r="A1315" t="s">
        <v>3972</v>
      </c>
      <c r="B1315">
        <v>40.318600000000004</v>
      </c>
      <c r="C1315" s="44">
        <v>41548</v>
      </c>
      <c r="D1315" t="str">
        <f t="shared" si="200"/>
        <v/>
      </c>
      <c r="E1315" t="str">
        <f t="shared" si="201"/>
        <v/>
      </c>
      <c r="F1315" t="str">
        <f t="shared" si="202"/>
        <v/>
      </c>
      <c r="G1315" t="str">
        <f t="shared" si="203"/>
        <v/>
      </c>
      <c r="H1315" t="str">
        <f t="shared" si="204"/>
        <v/>
      </c>
      <c r="I1315" t="str">
        <f t="shared" si="205"/>
        <v/>
      </c>
      <c r="J1315" t="str">
        <f t="shared" si="206"/>
        <v/>
      </c>
      <c r="K1315" t="str">
        <f t="shared" si="207"/>
        <v/>
      </c>
      <c r="L1315" t="str">
        <f t="shared" si="208"/>
        <v/>
      </c>
      <c r="M1315" t="str">
        <f t="shared" si="209"/>
        <v/>
      </c>
    </row>
    <row r="1316" spans="1:13">
      <c r="A1316" t="s">
        <v>2729</v>
      </c>
      <c r="B1316">
        <v>3.4912999999999998</v>
      </c>
      <c r="C1316" s="44">
        <v>41548</v>
      </c>
      <c r="D1316" t="str">
        <f t="shared" si="200"/>
        <v/>
      </c>
      <c r="E1316" t="str">
        <f t="shared" si="201"/>
        <v/>
      </c>
      <c r="F1316" t="str">
        <f t="shared" si="202"/>
        <v/>
      </c>
      <c r="G1316" t="str">
        <f t="shared" si="203"/>
        <v/>
      </c>
      <c r="H1316" t="str">
        <f t="shared" si="204"/>
        <v/>
      </c>
      <c r="I1316" t="str">
        <f t="shared" si="205"/>
        <v/>
      </c>
      <c r="J1316" t="str">
        <f t="shared" si="206"/>
        <v/>
      </c>
      <c r="K1316" t="str">
        <f t="shared" si="207"/>
        <v/>
      </c>
      <c r="L1316" t="str">
        <f t="shared" si="208"/>
        <v/>
      </c>
      <c r="M1316" t="str">
        <f t="shared" si="209"/>
        <v/>
      </c>
    </row>
    <row r="1317" spans="1:13">
      <c r="A1317" t="s">
        <v>2730</v>
      </c>
      <c r="B1317">
        <v>3.4921000000000002</v>
      </c>
      <c r="C1317" s="44">
        <v>41548</v>
      </c>
      <c r="D1317" t="str">
        <f t="shared" si="200"/>
        <v/>
      </c>
      <c r="E1317" t="str">
        <f t="shared" si="201"/>
        <v/>
      </c>
      <c r="F1317" t="str">
        <f t="shared" si="202"/>
        <v/>
      </c>
      <c r="G1317" t="str">
        <f t="shared" si="203"/>
        <v/>
      </c>
      <c r="H1317" t="str">
        <f t="shared" si="204"/>
        <v/>
      </c>
      <c r="I1317" t="str">
        <f t="shared" si="205"/>
        <v/>
      </c>
      <c r="J1317" t="str">
        <f t="shared" si="206"/>
        <v/>
      </c>
      <c r="K1317" t="str">
        <f t="shared" si="207"/>
        <v/>
      </c>
      <c r="L1317" t="str">
        <f t="shared" si="208"/>
        <v/>
      </c>
      <c r="M1317" t="str">
        <f t="shared" si="209"/>
        <v/>
      </c>
    </row>
    <row r="1318" spans="1:13">
      <c r="A1318" t="s">
        <v>4309</v>
      </c>
      <c r="B1318">
        <v>3.5007000000000001</v>
      </c>
      <c r="C1318" s="44">
        <v>41548</v>
      </c>
      <c r="D1318" t="str">
        <f t="shared" si="200"/>
        <v/>
      </c>
      <c r="E1318" t="str">
        <f t="shared" si="201"/>
        <v/>
      </c>
      <c r="F1318" t="str">
        <f t="shared" si="202"/>
        <v/>
      </c>
      <c r="G1318" t="str">
        <f t="shared" si="203"/>
        <v/>
      </c>
      <c r="H1318" t="str">
        <f t="shared" si="204"/>
        <v/>
      </c>
      <c r="I1318" t="str">
        <f t="shared" si="205"/>
        <v/>
      </c>
      <c r="J1318" t="str">
        <f t="shared" si="206"/>
        <v/>
      </c>
      <c r="K1318" t="str">
        <f t="shared" si="207"/>
        <v/>
      </c>
      <c r="L1318" t="str">
        <f t="shared" si="208"/>
        <v/>
      </c>
      <c r="M1318" t="str">
        <f t="shared" si="209"/>
        <v/>
      </c>
    </row>
    <row r="1319" spans="1:13">
      <c r="A1319" t="s">
        <v>4310</v>
      </c>
      <c r="B1319">
        <v>3.5007000000000001</v>
      </c>
      <c r="C1319" s="44">
        <v>41548</v>
      </c>
      <c r="D1319" t="str">
        <f t="shared" si="200"/>
        <v/>
      </c>
      <c r="E1319" t="str">
        <f t="shared" si="201"/>
        <v/>
      </c>
      <c r="F1319" t="str">
        <f t="shared" si="202"/>
        <v/>
      </c>
      <c r="G1319" t="str">
        <f t="shared" si="203"/>
        <v/>
      </c>
      <c r="H1319" t="str">
        <f t="shared" si="204"/>
        <v/>
      </c>
      <c r="I1319" t="str">
        <f t="shared" si="205"/>
        <v/>
      </c>
      <c r="J1319" t="str">
        <f t="shared" si="206"/>
        <v/>
      </c>
      <c r="K1319" t="str">
        <f t="shared" si="207"/>
        <v/>
      </c>
      <c r="L1319" t="str">
        <f t="shared" si="208"/>
        <v/>
      </c>
      <c r="M1319" t="str">
        <f t="shared" si="209"/>
        <v/>
      </c>
    </row>
    <row r="1320" spans="1:13">
      <c r="A1320" t="s">
        <v>2731</v>
      </c>
      <c r="B1320">
        <v>11.0703</v>
      </c>
      <c r="C1320" s="44">
        <v>41548</v>
      </c>
      <c r="D1320" t="str">
        <f t="shared" si="200"/>
        <v/>
      </c>
      <c r="E1320" t="str">
        <f t="shared" si="201"/>
        <v/>
      </c>
      <c r="F1320" t="str">
        <f t="shared" si="202"/>
        <v/>
      </c>
      <c r="G1320" t="str">
        <f t="shared" si="203"/>
        <v/>
      </c>
      <c r="H1320" t="str">
        <f t="shared" si="204"/>
        <v/>
      </c>
      <c r="I1320" t="str">
        <f t="shared" si="205"/>
        <v/>
      </c>
      <c r="J1320" t="str">
        <f t="shared" si="206"/>
        <v/>
      </c>
      <c r="K1320" t="str">
        <f t="shared" si="207"/>
        <v/>
      </c>
      <c r="L1320" t="str">
        <f t="shared" si="208"/>
        <v/>
      </c>
      <c r="M1320" t="str">
        <f t="shared" si="209"/>
        <v/>
      </c>
    </row>
    <row r="1321" spans="1:13">
      <c r="A1321" t="s">
        <v>2732</v>
      </c>
      <c r="B1321">
        <v>11.0703</v>
      </c>
      <c r="C1321" s="44">
        <v>41548</v>
      </c>
      <c r="D1321" t="str">
        <f t="shared" si="200"/>
        <v/>
      </c>
      <c r="E1321" t="str">
        <f t="shared" si="201"/>
        <v/>
      </c>
      <c r="F1321" t="str">
        <f t="shared" si="202"/>
        <v/>
      </c>
      <c r="G1321" t="str">
        <f t="shared" si="203"/>
        <v/>
      </c>
      <c r="H1321" t="str">
        <f t="shared" si="204"/>
        <v/>
      </c>
      <c r="I1321" t="str">
        <f t="shared" si="205"/>
        <v/>
      </c>
      <c r="J1321" t="str">
        <f t="shared" si="206"/>
        <v/>
      </c>
      <c r="K1321" t="str">
        <f t="shared" si="207"/>
        <v/>
      </c>
      <c r="L1321" t="str">
        <f t="shared" si="208"/>
        <v/>
      </c>
      <c r="M1321" t="str">
        <f t="shared" si="209"/>
        <v/>
      </c>
    </row>
    <row r="1322" spans="1:13">
      <c r="A1322" t="s">
        <v>4311</v>
      </c>
      <c r="B1322">
        <v>11.170199999999999</v>
      </c>
      <c r="C1322" s="44">
        <v>41548</v>
      </c>
      <c r="D1322" t="str">
        <f t="shared" si="200"/>
        <v/>
      </c>
      <c r="E1322" t="str">
        <f t="shared" si="201"/>
        <v/>
      </c>
      <c r="F1322" t="str">
        <f t="shared" si="202"/>
        <v/>
      </c>
      <c r="G1322" t="str">
        <f t="shared" si="203"/>
        <v/>
      </c>
      <c r="H1322" t="str">
        <f t="shared" si="204"/>
        <v/>
      </c>
      <c r="I1322" t="str">
        <f t="shared" si="205"/>
        <v/>
      </c>
      <c r="J1322" t="str">
        <f t="shared" si="206"/>
        <v/>
      </c>
      <c r="K1322" t="str">
        <f t="shared" si="207"/>
        <v/>
      </c>
      <c r="L1322" t="str">
        <f t="shared" si="208"/>
        <v/>
      </c>
      <c r="M1322" t="str">
        <f t="shared" si="209"/>
        <v/>
      </c>
    </row>
    <row r="1323" spans="1:13">
      <c r="A1323" t="s">
        <v>4312</v>
      </c>
      <c r="B1323">
        <v>10.9855</v>
      </c>
      <c r="C1323" s="44">
        <v>41548</v>
      </c>
      <c r="D1323" t="str">
        <f t="shared" si="200"/>
        <v/>
      </c>
      <c r="E1323" t="str">
        <f t="shared" si="201"/>
        <v/>
      </c>
      <c r="F1323" t="str">
        <f t="shared" si="202"/>
        <v/>
      </c>
      <c r="G1323" t="str">
        <f t="shared" si="203"/>
        <v/>
      </c>
      <c r="H1323" t="str">
        <f t="shared" si="204"/>
        <v/>
      </c>
      <c r="I1323" t="str">
        <f t="shared" si="205"/>
        <v/>
      </c>
      <c r="J1323" t="str">
        <f t="shared" si="206"/>
        <v/>
      </c>
      <c r="K1323" t="str">
        <f t="shared" si="207"/>
        <v/>
      </c>
      <c r="L1323" t="str">
        <f t="shared" si="208"/>
        <v/>
      </c>
      <c r="M1323" t="str">
        <f t="shared" si="209"/>
        <v/>
      </c>
    </row>
    <row r="1324" spans="1:13">
      <c r="A1324" t="s">
        <v>1788</v>
      </c>
      <c r="B1324">
        <v>13.741199999999999</v>
      </c>
      <c r="C1324" s="44">
        <v>41548</v>
      </c>
      <c r="D1324" t="str">
        <f t="shared" si="200"/>
        <v/>
      </c>
      <c r="E1324" t="str">
        <f t="shared" si="201"/>
        <v/>
      </c>
      <c r="F1324" t="str">
        <f t="shared" si="202"/>
        <v/>
      </c>
      <c r="G1324" t="str">
        <f t="shared" si="203"/>
        <v/>
      </c>
      <c r="H1324" t="str">
        <f t="shared" si="204"/>
        <v/>
      </c>
      <c r="I1324" t="str">
        <f t="shared" si="205"/>
        <v/>
      </c>
      <c r="J1324" t="str">
        <f t="shared" si="206"/>
        <v/>
      </c>
      <c r="K1324" t="str">
        <f t="shared" si="207"/>
        <v/>
      </c>
      <c r="L1324" t="str">
        <f t="shared" si="208"/>
        <v/>
      </c>
      <c r="M1324" t="str">
        <f t="shared" si="209"/>
        <v/>
      </c>
    </row>
    <row r="1325" spans="1:13">
      <c r="A1325" t="s">
        <v>1789</v>
      </c>
      <c r="B1325">
        <v>13.7744</v>
      </c>
      <c r="C1325" s="44">
        <v>41548</v>
      </c>
      <c r="D1325" t="str">
        <f t="shared" si="200"/>
        <v/>
      </c>
      <c r="E1325" t="str">
        <f t="shared" si="201"/>
        <v/>
      </c>
      <c r="F1325" t="str">
        <f t="shared" si="202"/>
        <v/>
      </c>
      <c r="G1325" t="str">
        <f t="shared" si="203"/>
        <v/>
      </c>
      <c r="H1325" t="str">
        <f t="shared" si="204"/>
        <v/>
      </c>
      <c r="I1325" t="str">
        <f t="shared" si="205"/>
        <v/>
      </c>
      <c r="J1325" t="str">
        <f t="shared" si="206"/>
        <v/>
      </c>
      <c r="K1325" t="str">
        <f t="shared" si="207"/>
        <v/>
      </c>
      <c r="L1325" t="str">
        <f t="shared" si="208"/>
        <v/>
      </c>
      <c r="M1325" t="str">
        <f t="shared" si="209"/>
        <v/>
      </c>
    </row>
    <row r="1326" spans="1:13">
      <c r="A1326" t="s">
        <v>3678</v>
      </c>
      <c r="B1326">
        <v>18.949200000000001</v>
      </c>
      <c r="C1326" s="44">
        <v>41548</v>
      </c>
      <c r="D1326" t="str">
        <f t="shared" si="200"/>
        <v/>
      </c>
      <c r="E1326" t="str">
        <f t="shared" si="201"/>
        <v/>
      </c>
      <c r="F1326" t="str">
        <f t="shared" si="202"/>
        <v/>
      </c>
      <c r="G1326" t="str">
        <f t="shared" si="203"/>
        <v/>
      </c>
      <c r="H1326" t="str">
        <f t="shared" si="204"/>
        <v/>
      </c>
      <c r="I1326" t="str">
        <f t="shared" si="205"/>
        <v/>
      </c>
      <c r="J1326" t="str">
        <f t="shared" si="206"/>
        <v/>
      </c>
      <c r="K1326" t="str">
        <f t="shared" si="207"/>
        <v/>
      </c>
      <c r="L1326" t="str">
        <f t="shared" si="208"/>
        <v/>
      </c>
      <c r="M1326" t="str">
        <f t="shared" si="209"/>
        <v/>
      </c>
    </row>
    <row r="1327" spans="1:13">
      <c r="A1327" t="s">
        <v>3679</v>
      </c>
      <c r="B1327">
        <v>18.977599999999999</v>
      </c>
      <c r="C1327" s="44">
        <v>41548</v>
      </c>
      <c r="D1327" t="str">
        <f t="shared" si="200"/>
        <v/>
      </c>
      <c r="E1327" t="str">
        <f t="shared" si="201"/>
        <v/>
      </c>
      <c r="F1327" t="str">
        <f t="shared" si="202"/>
        <v/>
      </c>
      <c r="G1327" t="str">
        <f t="shared" si="203"/>
        <v/>
      </c>
      <c r="H1327" t="str">
        <f t="shared" si="204"/>
        <v/>
      </c>
      <c r="I1327" t="str">
        <f t="shared" si="205"/>
        <v/>
      </c>
      <c r="J1327" t="str">
        <f t="shared" si="206"/>
        <v/>
      </c>
      <c r="K1327" t="str">
        <f t="shared" si="207"/>
        <v/>
      </c>
      <c r="L1327" t="str">
        <f t="shared" si="208"/>
        <v/>
      </c>
      <c r="M1327" t="str">
        <f t="shared" si="209"/>
        <v/>
      </c>
    </row>
    <row r="1328" spans="1:13">
      <c r="A1328" t="s">
        <v>1790</v>
      </c>
      <c r="B1328">
        <v>15.0565</v>
      </c>
      <c r="C1328" s="44">
        <v>41548</v>
      </c>
      <c r="D1328" t="str">
        <f t="shared" si="200"/>
        <v/>
      </c>
      <c r="E1328" t="str">
        <f t="shared" si="201"/>
        <v/>
      </c>
      <c r="F1328" t="str">
        <f t="shared" si="202"/>
        <v/>
      </c>
      <c r="G1328" t="str">
        <f t="shared" si="203"/>
        <v/>
      </c>
      <c r="H1328" t="str">
        <f t="shared" si="204"/>
        <v/>
      </c>
      <c r="I1328" t="str">
        <f t="shared" si="205"/>
        <v/>
      </c>
      <c r="J1328" t="str">
        <f t="shared" si="206"/>
        <v/>
      </c>
      <c r="K1328" t="str">
        <f t="shared" si="207"/>
        <v/>
      </c>
      <c r="L1328" t="str">
        <f t="shared" si="208"/>
        <v/>
      </c>
      <c r="M1328" t="str">
        <f t="shared" si="209"/>
        <v/>
      </c>
    </row>
    <row r="1329" spans="1:13">
      <c r="A1329" t="s">
        <v>1791</v>
      </c>
      <c r="B1329">
        <v>15.0914</v>
      </c>
      <c r="C1329" s="44">
        <v>41548</v>
      </c>
      <c r="D1329" t="str">
        <f t="shared" si="200"/>
        <v/>
      </c>
      <c r="E1329" t="str">
        <f t="shared" si="201"/>
        <v/>
      </c>
      <c r="F1329" t="str">
        <f t="shared" si="202"/>
        <v/>
      </c>
      <c r="G1329" t="str">
        <f t="shared" si="203"/>
        <v/>
      </c>
      <c r="H1329" t="str">
        <f t="shared" si="204"/>
        <v/>
      </c>
      <c r="I1329" t="str">
        <f t="shared" si="205"/>
        <v/>
      </c>
      <c r="J1329" t="str">
        <f t="shared" si="206"/>
        <v/>
      </c>
      <c r="K1329" t="str">
        <f t="shared" si="207"/>
        <v/>
      </c>
      <c r="L1329" t="str">
        <f t="shared" si="208"/>
        <v/>
      </c>
      <c r="M1329" t="str">
        <f t="shared" si="209"/>
        <v/>
      </c>
    </row>
    <row r="1330" spans="1:13">
      <c r="A1330" t="s">
        <v>1792</v>
      </c>
      <c r="B1330">
        <v>13.4605</v>
      </c>
      <c r="C1330" s="44">
        <v>41548</v>
      </c>
      <c r="D1330" t="str">
        <f t="shared" si="200"/>
        <v/>
      </c>
      <c r="E1330" t="str">
        <f t="shared" si="201"/>
        <v/>
      </c>
      <c r="F1330" t="str">
        <f t="shared" si="202"/>
        <v/>
      </c>
      <c r="G1330" t="str">
        <f t="shared" si="203"/>
        <v/>
      </c>
      <c r="H1330" t="str">
        <f t="shared" si="204"/>
        <v/>
      </c>
      <c r="I1330" t="str">
        <f t="shared" si="205"/>
        <v/>
      </c>
      <c r="J1330" t="str">
        <f t="shared" si="206"/>
        <v/>
      </c>
      <c r="K1330" t="str">
        <f t="shared" si="207"/>
        <v/>
      </c>
      <c r="L1330" t="str">
        <f t="shared" si="208"/>
        <v/>
      </c>
      <c r="M1330" t="str">
        <f t="shared" si="209"/>
        <v/>
      </c>
    </row>
    <row r="1331" spans="1:13">
      <c r="A1331" t="s">
        <v>1793</v>
      </c>
      <c r="B1331">
        <v>13.4605</v>
      </c>
      <c r="C1331" s="44">
        <v>41548</v>
      </c>
      <c r="D1331" t="str">
        <f t="shared" si="200"/>
        <v/>
      </c>
      <c r="E1331" t="str">
        <f t="shared" si="201"/>
        <v/>
      </c>
      <c r="F1331" t="str">
        <f t="shared" si="202"/>
        <v/>
      </c>
      <c r="G1331" t="str">
        <f t="shared" si="203"/>
        <v/>
      </c>
      <c r="H1331" t="str">
        <f t="shared" si="204"/>
        <v/>
      </c>
      <c r="I1331" t="str">
        <f t="shared" si="205"/>
        <v/>
      </c>
      <c r="J1331" t="str">
        <f t="shared" si="206"/>
        <v/>
      </c>
      <c r="K1331" t="str">
        <f t="shared" si="207"/>
        <v/>
      </c>
      <c r="L1331" t="str">
        <f t="shared" si="208"/>
        <v/>
      </c>
      <c r="M1331" t="str">
        <f t="shared" si="209"/>
        <v/>
      </c>
    </row>
    <row r="1332" spans="1:13">
      <c r="A1332" t="s">
        <v>1944</v>
      </c>
      <c r="B1332">
        <v>0</v>
      </c>
      <c r="C1332" s="44">
        <v>41548</v>
      </c>
      <c r="D1332" t="str">
        <f t="shared" si="200"/>
        <v/>
      </c>
      <c r="E1332" t="str">
        <f t="shared" si="201"/>
        <v/>
      </c>
      <c r="F1332" t="str">
        <f t="shared" si="202"/>
        <v/>
      </c>
      <c r="G1332" t="str">
        <f t="shared" si="203"/>
        <v/>
      </c>
      <c r="H1332" t="str">
        <f t="shared" si="204"/>
        <v/>
      </c>
      <c r="I1332" t="str">
        <f t="shared" si="205"/>
        <v/>
      </c>
      <c r="J1332" t="str">
        <f t="shared" si="206"/>
        <v/>
      </c>
      <c r="K1332" t="str">
        <f t="shared" si="207"/>
        <v/>
      </c>
      <c r="L1332" t="str">
        <f t="shared" si="208"/>
        <v/>
      </c>
      <c r="M1332" t="str">
        <f t="shared" si="209"/>
        <v/>
      </c>
    </row>
    <row r="1333" spans="1:13">
      <c r="A1333" t="s">
        <v>1945</v>
      </c>
      <c r="B1333">
        <v>0</v>
      </c>
      <c r="C1333" s="44">
        <v>41548</v>
      </c>
      <c r="D1333" t="str">
        <f t="shared" si="200"/>
        <v/>
      </c>
      <c r="E1333" t="str">
        <f t="shared" si="201"/>
        <v/>
      </c>
      <c r="F1333" t="str">
        <f t="shared" si="202"/>
        <v/>
      </c>
      <c r="G1333" t="str">
        <f t="shared" si="203"/>
        <v/>
      </c>
      <c r="H1333" t="str">
        <f t="shared" si="204"/>
        <v/>
      </c>
      <c r="I1333" t="str">
        <f t="shared" si="205"/>
        <v/>
      </c>
      <c r="J1333" t="str">
        <f t="shared" si="206"/>
        <v/>
      </c>
      <c r="K1333" t="str">
        <f t="shared" si="207"/>
        <v/>
      </c>
      <c r="L1333" t="str">
        <f t="shared" si="208"/>
        <v/>
      </c>
      <c r="M1333" t="str">
        <f t="shared" si="209"/>
        <v/>
      </c>
    </row>
    <row r="1334" spans="1:13">
      <c r="A1334" t="s">
        <v>1946</v>
      </c>
      <c r="B1334">
        <v>0</v>
      </c>
      <c r="C1334" s="44">
        <v>41548</v>
      </c>
      <c r="D1334" t="str">
        <f t="shared" si="200"/>
        <v/>
      </c>
      <c r="E1334" t="str">
        <f t="shared" si="201"/>
        <v/>
      </c>
      <c r="F1334" t="str">
        <f t="shared" si="202"/>
        <v/>
      </c>
      <c r="G1334" t="str">
        <f t="shared" si="203"/>
        <v/>
      </c>
      <c r="H1334" t="str">
        <f t="shared" si="204"/>
        <v/>
      </c>
      <c r="I1334" t="str">
        <f t="shared" si="205"/>
        <v/>
      </c>
      <c r="J1334" t="str">
        <f t="shared" si="206"/>
        <v/>
      </c>
      <c r="K1334" t="str">
        <f t="shared" si="207"/>
        <v/>
      </c>
      <c r="L1334" t="str">
        <f t="shared" si="208"/>
        <v/>
      </c>
      <c r="M1334" t="str">
        <f t="shared" si="209"/>
        <v/>
      </c>
    </row>
    <row r="1335" spans="1:13">
      <c r="A1335" t="s">
        <v>1947</v>
      </c>
      <c r="B1335">
        <v>0</v>
      </c>
      <c r="C1335" s="44">
        <v>41548</v>
      </c>
      <c r="D1335" t="str">
        <f t="shared" si="200"/>
        <v/>
      </c>
      <c r="E1335" t="str">
        <f t="shared" si="201"/>
        <v/>
      </c>
      <c r="F1335" t="str">
        <f t="shared" si="202"/>
        <v/>
      </c>
      <c r="G1335" t="str">
        <f t="shared" si="203"/>
        <v/>
      </c>
      <c r="H1335" t="str">
        <f t="shared" si="204"/>
        <v/>
      </c>
      <c r="I1335" t="str">
        <f t="shared" si="205"/>
        <v/>
      </c>
      <c r="J1335" t="str">
        <f t="shared" si="206"/>
        <v/>
      </c>
      <c r="K1335" t="str">
        <f t="shared" si="207"/>
        <v/>
      </c>
      <c r="L1335" t="str">
        <f t="shared" si="208"/>
        <v/>
      </c>
      <c r="M1335" t="str">
        <f t="shared" si="209"/>
        <v/>
      </c>
    </row>
    <row r="1336" spans="1:13">
      <c r="A1336" t="s">
        <v>1948</v>
      </c>
      <c r="B1336">
        <v>0</v>
      </c>
      <c r="C1336" s="44">
        <v>41548</v>
      </c>
      <c r="D1336" t="str">
        <f t="shared" si="200"/>
        <v/>
      </c>
      <c r="E1336" t="str">
        <f t="shared" si="201"/>
        <v/>
      </c>
      <c r="F1336" t="str">
        <f t="shared" si="202"/>
        <v/>
      </c>
      <c r="G1336" t="str">
        <f t="shared" si="203"/>
        <v/>
      </c>
      <c r="H1336" t="str">
        <f t="shared" si="204"/>
        <v/>
      </c>
      <c r="I1336" t="str">
        <f t="shared" si="205"/>
        <v/>
      </c>
      <c r="J1336" t="str">
        <f t="shared" si="206"/>
        <v/>
      </c>
      <c r="K1336" t="str">
        <f t="shared" si="207"/>
        <v/>
      </c>
      <c r="L1336" t="str">
        <f t="shared" si="208"/>
        <v/>
      </c>
      <c r="M1336" t="str">
        <f t="shared" si="209"/>
        <v/>
      </c>
    </row>
    <row r="1337" spans="1:13">
      <c r="A1337" t="s">
        <v>1949</v>
      </c>
      <c r="B1337">
        <v>0</v>
      </c>
      <c r="C1337" s="44">
        <v>41548</v>
      </c>
      <c r="D1337" t="str">
        <f t="shared" si="200"/>
        <v/>
      </c>
      <c r="E1337" t="str">
        <f t="shared" si="201"/>
        <v/>
      </c>
      <c r="F1337" t="str">
        <f t="shared" si="202"/>
        <v/>
      </c>
      <c r="G1337" t="str">
        <f t="shared" si="203"/>
        <v/>
      </c>
      <c r="H1337" t="str">
        <f t="shared" si="204"/>
        <v/>
      </c>
      <c r="I1337" t="str">
        <f t="shared" si="205"/>
        <v/>
      </c>
      <c r="J1337" t="str">
        <f t="shared" si="206"/>
        <v/>
      </c>
      <c r="K1337" t="str">
        <f t="shared" si="207"/>
        <v/>
      </c>
      <c r="L1337" t="str">
        <f t="shared" si="208"/>
        <v/>
      </c>
      <c r="M1337" t="str">
        <f t="shared" si="209"/>
        <v/>
      </c>
    </row>
    <row r="1338" spans="1:13">
      <c r="A1338" t="s">
        <v>1950</v>
      </c>
      <c r="B1338">
        <v>0</v>
      </c>
      <c r="C1338" s="44">
        <v>41548</v>
      </c>
      <c r="D1338" t="str">
        <f t="shared" si="200"/>
        <v/>
      </c>
      <c r="E1338" t="str">
        <f t="shared" si="201"/>
        <v/>
      </c>
      <c r="F1338" t="str">
        <f t="shared" si="202"/>
        <v/>
      </c>
      <c r="G1338" t="str">
        <f t="shared" si="203"/>
        <v/>
      </c>
      <c r="H1338" t="str">
        <f t="shared" si="204"/>
        <v/>
      </c>
      <c r="I1338" t="str">
        <f t="shared" si="205"/>
        <v/>
      </c>
      <c r="J1338" t="str">
        <f t="shared" si="206"/>
        <v/>
      </c>
      <c r="K1338" t="str">
        <f t="shared" si="207"/>
        <v/>
      </c>
      <c r="L1338" t="str">
        <f t="shared" si="208"/>
        <v/>
      </c>
      <c r="M1338" t="str">
        <f t="shared" si="209"/>
        <v/>
      </c>
    </row>
    <row r="1339" spans="1:13">
      <c r="A1339" t="s">
        <v>1951</v>
      </c>
      <c r="B1339">
        <v>0</v>
      </c>
      <c r="C1339" s="44">
        <v>41548</v>
      </c>
      <c r="D1339" t="str">
        <f t="shared" si="200"/>
        <v/>
      </c>
      <c r="E1339" t="str">
        <f t="shared" si="201"/>
        <v/>
      </c>
      <c r="F1339" t="str">
        <f t="shared" si="202"/>
        <v/>
      </c>
      <c r="G1339" t="str">
        <f t="shared" si="203"/>
        <v/>
      </c>
      <c r="H1339" t="str">
        <f t="shared" si="204"/>
        <v/>
      </c>
      <c r="I1339" t="str">
        <f t="shared" si="205"/>
        <v/>
      </c>
      <c r="J1339" t="str">
        <f t="shared" si="206"/>
        <v/>
      </c>
      <c r="K1339" t="str">
        <f t="shared" si="207"/>
        <v/>
      </c>
      <c r="L1339" t="str">
        <f t="shared" si="208"/>
        <v/>
      </c>
      <c r="M1339" t="str">
        <f t="shared" si="209"/>
        <v/>
      </c>
    </row>
    <row r="1340" spans="1:13">
      <c r="A1340" t="s">
        <v>1419</v>
      </c>
      <c r="B1340">
        <v>0</v>
      </c>
      <c r="C1340" s="44">
        <v>41548</v>
      </c>
      <c r="D1340" t="str">
        <f t="shared" si="200"/>
        <v/>
      </c>
      <c r="E1340" t="str">
        <f t="shared" si="201"/>
        <v/>
      </c>
      <c r="F1340" t="str">
        <f t="shared" si="202"/>
        <v/>
      </c>
      <c r="G1340" t="str">
        <f t="shared" si="203"/>
        <v/>
      </c>
      <c r="H1340" t="str">
        <f t="shared" si="204"/>
        <v/>
      </c>
      <c r="I1340" t="str">
        <f t="shared" si="205"/>
        <v/>
      </c>
      <c r="J1340" t="str">
        <f t="shared" si="206"/>
        <v/>
      </c>
      <c r="K1340" t="str">
        <f t="shared" si="207"/>
        <v/>
      </c>
      <c r="L1340" t="str">
        <f t="shared" si="208"/>
        <v/>
      </c>
      <c r="M1340" t="str">
        <f t="shared" si="209"/>
        <v/>
      </c>
    </row>
    <row r="1341" spans="1:13">
      <c r="A1341" t="s">
        <v>1420</v>
      </c>
      <c r="B1341">
        <v>0</v>
      </c>
      <c r="C1341" s="44">
        <v>41548</v>
      </c>
      <c r="D1341" t="str">
        <f t="shared" si="200"/>
        <v/>
      </c>
      <c r="E1341" t="str">
        <f t="shared" si="201"/>
        <v/>
      </c>
      <c r="F1341" t="str">
        <f t="shared" si="202"/>
        <v/>
      </c>
      <c r="G1341" t="str">
        <f t="shared" si="203"/>
        <v/>
      </c>
      <c r="H1341" t="str">
        <f t="shared" si="204"/>
        <v/>
      </c>
      <c r="I1341" t="str">
        <f t="shared" si="205"/>
        <v/>
      </c>
      <c r="J1341" t="str">
        <f t="shared" si="206"/>
        <v/>
      </c>
      <c r="K1341" t="str">
        <f t="shared" si="207"/>
        <v/>
      </c>
      <c r="L1341" t="str">
        <f t="shared" si="208"/>
        <v/>
      </c>
      <c r="M1341" t="str">
        <f t="shared" si="209"/>
        <v/>
      </c>
    </row>
    <row r="1342" spans="1:13">
      <c r="A1342" t="s">
        <v>1421</v>
      </c>
      <c r="B1342">
        <v>0</v>
      </c>
      <c r="C1342" s="44">
        <v>41548</v>
      </c>
      <c r="D1342" t="str">
        <f t="shared" si="200"/>
        <v/>
      </c>
      <c r="E1342" t="str">
        <f t="shared" si="201"/>
        <v/>
      </c>
      <c r="F1342" t="str">
        <f t="shared" si="202"/>
        <v/>
      </c>
      <c r="G1342" t="str">
        <f t="shared" si="203"/>
        <v/>
      </c>
      <c r="H1342" t="str">
        <f t="shared" si="204"/>
        <v/>
      </c>
      <c r="I1342" t="str">
        <f t="shared" si="205"/>
        <v/>
      </c>
      <c r="J1342" t="str">
        <f t="shared" si="206"/>
        <v/>
      </c>
      <c r="K1342" t="str">
        <f t="shared" si="207"/>
        <v/>
      </c>
      <c r="L1342" t="str">
        <f t="shared" si="208"/>
        <v/>
      </c>
      <c r="M1342" t="str">
        <f t="shared" si="209"/>
        <v/>
      </c>
    </row>
    <row r="1343" spans="1:13">
      <c r="A1343" t="s">
        <v>1422</v>
      </c>
      <c r="B1343">
        <v>0</v>
      </c>
      <c r="C1343" s="44">
        <v>41548</v>
      </c>
      <c r="D1343" t="str">
        <f t="shared" si="200"/>
        <v/>
      </c>
      <c r="E1343" t="str">
        <f t="shared" si="201"/>
        <v/>
      </c>
      <c r="F1343" t="str">
        <f t="shared" si="202"/>
        <v/>
      </c>
      <c r="G1343" t="str">
        <f t="shared" si="203"/>
        <v/>
      </c>
      <c r="H1343" t="str">
        <f t="shared" si="204"/>
        <v/>
      </c>
      <c r="I1343" t="str">
        <f t="shared" si="205"/>
        <v/>
      </c>
      <c r="J1343" t="str">
        <f t="shared" si="206"/>
        <v/>
      </c>
      <c r="K1343" t="str">
        <f t="shared" si="207"/>
        <v/>
      </c>
      <c r="L1343" t="str">
        <f t="shared" si="208"/>
        <v/>
      </c>
      <c r="M1343" t="str">
        <f t="shared" si="209"/>
        <v/>
      </c>
    </row>
    <row r="1344" spans="1:13">
      <c r="A1344" t="s">
        <v>1423</v>
      </c>
      <c r="B1344">
        <v>0</v>
      </c>
      <c r="C1344" s="44">
        <v>41548</v>
      </c>
      <c r="D1344" t="str">
        <f t="shared" si="200"/>
        <v/>
      </c>
      <c r="E1344" t="str">
        <f t="shared" si="201"/>
        <v/>
      </c>
      <c r="F1344" t="str">
        <f t="shared" si="202"/>
        <v/>
      </c>
      <c r="G1344" t="str">
        <f t="shared" si="203"/>
        <v/>
      </c>
      <c r="H1344" t="str">
        <f t="shared" si="204"/>
        <v/>
      </c>
      <c r="I1344" t="str">
        <f t="shared" si="205"/>
        <v/>
      </c>
      <c r="J1344" t="str">
        <f t="shared" si="206"/>
        <v/>
      </c>
      <c r="K1344" t="str">
        <f t="shared" si="207"/>
        <v/>
      </c>
      <c r="L1344" t="str">
        <f t="shared" si="208"/>
        <v/>
      </c>
      <c r="M1344" t="str">
        <f t="shared" si="209"/>
        <v/>
      </c>
    </row>
    <row r="1345" spans="1:13">
      <c r="A1345" t="s">
        <v>1952</v>
      </c>
      <c r="B1345">
        <v>0</v>
      </c>
      <c r="C1345" s="44">
        <v>41548</v>
      </c>
      <c r="D1345" t="str">
        <f t="shared" si="200"/>
        <v/>
      </c>
      <c r="E1345" t="str">
        <f t="shared" si="201"/>
        <v/>
      </c>
      <c r="F1345" t="str">
        <f t="shared" si="202"/>
        <v/>
      </c>
      <c r="G1345" t="str">
        <f t="shared" si="203"/>
        <v/>
      </c>
      <c r="H1345" t="str">
        <f t="shared" si="204"/>
        <v/>
      </c>
      <c r="I1345" t="str">
        <f t="shared" si="205"/>
        <v/>
      </c>
      <c r="J1345" t="str">
        <f t="shared" si="206"/>
        <v/>
      </c>
      <c r="K1345" t="str">
        <f t="shared" si="207"/>
        <v/>
      </c>
      <c r="L1345" t="str">
        <f t="shared" si="208"/>
        <v/>
      </c>
      <c r="M1345" t="str">
        <f t="shared" si="209"/>
        <v/>
      </c>
    </row>
    <row r="1346" spans="1:13">
      <c r="A1346" t="s">
        <v>1953</v>
      </c>
      <c r="B1346">
        <v>0</v>
      </c>
      <c r="C1346" s="44">
        <v>41548</v>
      </c>
      <c r="D1346" t="str">
        <f t="shared" si="200"/>
        <v/>
      </c>
      <c r="E1346" t="str">
        <f t="shared" si="201"/>
        <v/>
      </c>
      <c r="F1346" t="str">
        <f t="shared" si="202"/>
        <v/>
      </c>
      <c r="G1346" t="str">
        <f t="shared" si="203"/>
        <v/>
      </c>
      <c r="H1346" t="str">
        <f t="shared" si="204"/>
        <v/>
      </c>
      <c r="I1346" t="str">
        <f t="shared" si="205"/>
        <v/>
      </c>
      <c r="J1346" t="str">
        <f t="shared" si="206"/>
        <v/>
      </c>
      <c r="K1346" t="str">
        <f t="shared" si="207"/>
        <v/>
      </c>
      <c r="L1346" t="str">
        <f t="shared" si="208"/>
        <v/>
      </c>
      <c r="M1346" t="str">
        <f t="shared" si="209"/>
        <v/>
      </c>
    </row>
    <row r="1347" spans="1:13">
      <c r="A1347" t="s">
        <v>1954</v>
      </c>
      <c r="B1347">
        <v>0</v>
      </c>
      <c r="C1347" s="44">
        <v>41548</v>
      </c>
      <c r="D1347" t="str">
        <f t="shared" ref="D1347:D1410" si="210">IF(A1347=mfund1,B1347,"")</f>
        <v/>
      </c>
      <c r="E1347" t="str">
        <f t="shared" ref="E1347:E1410" si="211">IF(A1347=mfund2,B1347,"")</f>
        <v/>
      </c>
      <c r="F1347" t="str">
        <f t="shared" ref="F1347:F1410" si="212">IF(A1347=mfund3,B1347,"")</f>
        <v/>
      </c>
      <c r="G1347" t="str">
        <f t="shared" ref="G1347:G1410" si="213">IF(A1347=mfund4,B1347,"")</f>
        <v/>
      </c>
      <c r="H1347" t="str">
        <f t="shared" ref="H1347:H1410" si="214">IF(A1347=mfudn5,B1347,"")</f>
        <v/>
      </c>
      <c r="I1347" t="str">
        <f t="shared" ref="I1347:I1410" si="215">IF(A1347=mfund6,B1347,"")</f>
        <v/>
      </c>
      <c r="J1347" t="str">
        <f t="shared" ref="J1347:J1410" si="216">IF(A1347=mfund7,B1347,"")</f>
        <v/>
      </c>
      <c r="K1347" t="str">
        <f t="shared" ref="K1347:K1410" si="217">IF(A1347=mfund8,B1347,"")</f>
        <v/>
      </c>
      <c r="L1347" t="str">
        <f t="shared" ref="L1347:L1410" si="218">IF(A1347=mfund9,B1347,"")</f>
        <v/>
      </c>
      <c r="M1347" t="str">
        <f t="shared" ref="M1347:M1410" si="219">IF(A1347=mfund10,B1347,"")</f>
        <v/>
      </c>
    </row>
    <row r="1348" spans="1:13">
      <c r="A1348" t="s">
        <v>1955</v>
      </c>
      <c r="B1348">
        <v>0</v>
      </c>
      <c r="C1348" s="44">
        <v>41548</v>
      </c>
      <c r="D1348" t="str">
        <f t="shared" si="210"/>
        <v/>
      </c>
      <c r="E1348" t="str">
        <f t="shared" si="211"/>
        <v/>
      </c>
      <c r="F1348" t="str">
        <f t="shared" si="212"/>
        <v/>
      </c>
      <c r="G1348" t="str">
        <f t="shared" si="213"/>
        <v/>
      </c>
      <c r="H1348" t="str">
        <f t="shared" si="214"/>
        <v/>
      </c>
      <c r="I1348" t="str">
        <f t="shared" si="215"/>
        <v/>
      </c>
      <c r="J1348" t="str">
        <f t="shared" si="216"/>
        <v/>
      </c>
      <c r="K1348" t="str">
        <f t="shared" si="217"/>
        <v/>
      </c>
      <c r="L1348" t="str">
        <f t="shared" si="218"/>
        <v/>
      </c>
      <c r="M1348" t="str">
        <f t="shared" si="219"/>
        <v/>
      </c>
    </row>
    <row r="1349" spans="1:13">
      <c r="A1349" t="s">
        <v>1956</v>
      </c>
      <c r="B1349">
        <v>0</v>
      </c>
      <c r="C1349" s="44">
        <v>41548</v>
      </c>
      <c r="D1349" t="str">
        <f t="shared" si="210"/>
        <v/>
      </c>
      <c r="E1349" t="str">
        <f t="shared" si="211"/>
        <v/>
      </c>
      <c r="F1349" t="str">
        <f t="shared" si="212"/>
        <v/>
      </c>
      <c r="G1349" t="str">
        <f t="shared" si="213"/>
        <v/>
      </c>
      <c r="H1349" t="str">
        <f t="shared" si="214"/>
        <v/>
      </c>
      <c r="I1349" t="str">
        <f t="shared" si="215"/>
        <v/>
      </c>
      <c r="J1349" t="str">
        <f t="shared" si="216"/>
        <v/>
      </c>
      <c r="K1349" t="str">
        <f t="shared" si="217"/>
        <v/>
      </c>
      <c r="L1349" t="str">
        <f t="shared" si="218"/>
        <v/>
      </c>
      <c r="M1349" t="str">
        <f t="shared" si="219"/>
        <v/>
      </c>
    </row>
    <row r="1350" spans="1:13">
      <c r="A1350" t="s">
        <v>2733</v>
      </c>
      <c r="B1350">
        <v>11.2857</v>
      </c>
      <c r="C1350" s="44">
        <v>41548</v>
      </c>
      <c r="D1350" t="str">
        <f t="shared" si="210"/>
        <v/>
      </c>
      <c r="E1350" t="str">
        <f t="shared" si="211"/>
        <v/>
      </c>
      <c r="F1350" t="str">
        <f t="shared" si="212"/>
        <v/>
      </c>
      <c r="G1350" t="str">
        <f t="shared" si="213"/>
        <v/>
      </c>
      <c r="H1350" t="str">
        <f t="shared" si="214"/>
        <v/>
      </c>
      <c r="I1350" t="str">
        <f t="shared" si="215"/>
        <v/>
      </c>
      <c r="J1350" t="str">
        <f t="shared" si="216"/>
        <v/>
      </c>
      <c r="K1350" t="str">
        <f t="shared" si="217"/>
        <v/>
      </c>
      <c r="L1350" t="str">
        <f t="shared" si="218"/>
        <v/>
      </c>
      <c r="M1350" t="str">
        <f t="shared" si="219"/>
        <v/>
      </c>
    </row>
    <row r="1351" spans="1:13">
      <c r="A1351" t="s">
        <v>2734</v>
      </c>
      <c r="B1351">
        <v>11.2857</v>
      </c>
      <c r="C1351" s="44">
        <v>41548</v>
      </c>
      <c r="D1351" t="str">
        <f t="shared" si="210"/>
        <v/>
      </c>
      <c r="E1351" t="str">
        <f t="shared" si="211"/>
        <v/>
      </c>
      <c r="F1351" t="str">
        <f t="shared" si="212"/>
        <v/>
      </c>
      <c r="G1351" t="str">
        <f t="shared" si="213"/>
        <v/>
      </c>
      <c r="H1351" t="str">
        <f t="shared" si="214"/>
        <v/>
      </c>
      <c r="I1351" t="str">
        <f t="shared" si="215"/>
        <v/>
      </c>
      <c r="J1351" t="str">
        <f t="shared" si="216"/>
        <v/>
      </c>
      <c r="K1351" t="str">
        <f t="shared" si="217"/>
        <v/>
      </c>
      <c r="L1351" t="str">
        <f t="shared" si="218"/>
        <v/>
      </c>
      <c r="M1351" t="str">
        <f t="shared" si="219"/>
        <v/>
      </c>
    </row>
    <row r="1352" spans="1:13">
      <c r="A1352" t="s">
        <v>4313</v>
      </c>
      <c r="B1352">
        <v>31.883800000000001</v>
      </c>
      <c r="C1352" s="44">
        <v>41548</v>
      </c>
      <c r="D1352" t="str">
        <f t="shared" si="210"/>
        <v/>
      </c>
      <c r="E1352" t="str">
        <f t="shared" si="211"/>
        <v/>
      </c>
      <c r="F1352" t="str">
        <f t="shared" si="212"/>
        <v/>
      </c>
      <c r="G1352" t="str">
        <f t="shared" si="213"/>
        <v/>
      </c>
      <c r="H1352" t="str">
        <f t="shared" si="214"/>
        <v/>
      </c>
      <c r="I1352" t="str">
        <f t="shared" si="215"/>
        <v/>
      </c>
      <c r="J1352" t="str">
        <f t="shared" si="216"/>
        <v/>
      </c>
      <c r="K1352" t="str">
        <f t="shared" si="217"/>
        <v/>
      </c>
      <c r="L1352" t="str">
        <f t="shared" si="218"/>
        <v/>
      </c>
      <c r="M1352" t="str">
        <f t="shared" si="219"/>
        <v/>
      </c>
    </row>
    <row r="1353" spans="1:13">
      <c r="A1353" t="s">
        <v>4314</v>
      </c>
      <c r="B1353">
        <v>31.968599999999999</v>
      </c>
      <c r="C1353" s="44">
        <v>41548</v>
      </c>
      <c r="D1353" t="str">
        <f t="shared" si="210"/>
        <v/>
      </c>
      <c r="E1353" t="str">
        <f t="shared" si="211"/>
        <v/>
      </c>
      <c r="F1353" t="str">
        <f t="shared" si="212"/>
        <v/>
      </c>
      <c r="G1353" t="str">
        <f t="shared" si="213"/>
        <v/>
      </c>
      <c r="H1353" t="str">
        <f t="shared" si="214"/>
        <v/>
      </c>
      <c r="I1353" t="str">
        <f t="shared" si="215"/>
        <v/>
      </c>
      <c r="J1353" t="str">
        <f t="shared" si="216"/>
        <v/>
      </c>
      <c r="K1353" t="str">
        <f t="shared" si="217"/>
        <v/>
      </c>
      <c r="L1353" t="str">
        <f t="shared" si="218"/>
        <v/>
      </c>
      <c r="M1353" t="str">
        <f t="shared" si="219"/>
        <v/>
      </c>
    </row>
    <row r="1354" spans="1:13">
      <c r="A1354" t="s">
        <v>2735</v>
      </c>
      <c r="B1354">
        <v>6.0404</v>
      </c>
      <c r="C1354" s="44">
        <v>41548</v>
      </c>
      <c r="D1354" t="str">
        <f t="shared" si="210"/>
        <v/>
      </c>
      <c r="E1354" t="str">
        <f t="shared" si="211"/>
        <v/>
      </c>
      <c r="F1354" t="str">
        <f t="shared" si="212"/>
        <v/>
      </c>
      <c r="G1354" t="str">
        <f t="shared" si="213"/>
        <v/>
      </c>
      <c r="H1354" t="str">
        <f t="shared" si="214"/>
        <v/>
      </c>
      <c r="I1354" t="str">
        <f t="shared" si="215"/>
        <v/>
      </c>
      <c r="J1354" t="str">
        <f t="shared" si="216"/>
        <v/>
      </c>
      <c r="K1354" t="str">
        <f t="shared" si="217"/>
        <v/>
      </c>
      <c r="L1354" t="str">
        <f t="shared" si="218"/>
        <v/>
      </c>
      <c r="M1354" t="str">
        <f t="shared" si="219"/>
        <v/>
      </c>
    </row>
    <row r="1355" spans="1:13">
      <c r="A1355" t="s">
        <v>3749</v>
      </c>
      <c r="B1355">
        <v>6.0564999999999998</v>
      </c>
      <c r="C1355" s="44">
        <v>41548</v>
      </c>
      <c r="D1355" t="str">
        <f t="shared" si="210"/>
        <v/>
      </c>
      <c r="E1355" t="str">
        <f t="shared" si="211"/>
        <v/>
      </c>
      <c r="F1355" t="str">
        <f t="shared" si="212"/>
        <v/>
      </c>
      <c r="G1355" t="str">
        <f t="shared" si="213"/>
        <v/>
      </c>
      <c r="H1355" t="str">
        <f t="shared" si="214"/>
        <v/>
      </c>
      <c r="I1355" t="str">
        <f t="shared" si="215"/>
        <v/>
      </c>
      <c r="J1355" t="str">
        <f t="shared" si="216"/>
        <v/>
      </c>
      <c r="K1355" t="str">
        <f t="shared" si="217"/>
        <v/>
      </c>
      <c r="L1355" t="str">
        <f t="shared" si="218"/>
        <v/>
      </c>
      <c r="M1355" t="str">
        <f t="shared" si="219"/>
        <v/>
      </c>
    </row>
    <row r="1356" spans="1:13">
      <c r="A1356" t="s">
        <v>4315</v>
      </c>
      <c r="B1356">
        <v>8.4327000000000005</v>
      </c>
      <c r="C1356" s="44">
        <v>41548</v>
      </c>
      <c r="D1356" t="str">
        <f t="shared" si="210"/>
        <v/>
      </c>
      <c r="E1356" t="str">
        <f t="shared" si="211"/>
        <v/>
      </c>
      <c r="F1356" t="str">
        <f t="shared" si="212"/>
        <v/>
      </c>
      <c r="G1356" t="str">
        <f t="shared" si="213"/>
        <v/>
      </c>
      <c r="H1356" t="str">
        <f t="shared" si="214"/>
        <v/>
      </c>
      <c r="I1356" t="str">
        <f t="shared" si="215"/>
        <v/>
      </c>
      <c r="J1356" t="str">
        <f t="shared" si="216"/>
        <v/>
      </c>
      <c r="K1356" t="str">
        <f t="shared" si="217"/>
        <v/>
      </c>
      <c r="L1356" t="str">
        <f t="shared" si="218"/>
        <v/>
      </c>
      <c r="M1356" t="str">
        <f t="shared" si="219"/>
        <v/>
      </c>
    </row>
    <row r="1357" spans="1:13">
      <c r="A1357" t="s">
        <v>4316</v>
      </c>
      <c r="B1357">
        <v>8.5014000000000003</v>
      </c>
      <c r="C1357" s="44">
        <v>41548</v>
      </c>
      <c r="D1357" t="str">
        <f t="shared" si="210"/>
        <v/>
      </c>
      <c r="E1357" t="str">
        <f t="shared" si="211"/>
        <v/>
      </c>
      <c r="F1357" t="str">
        <f t="shared" si="212"/>
        <v/>
      </c>
      <c r="G1357" t="str">
        <f t="shared" si="213"/>
        <v/>
      </c>
      <c r="H1357" t="str">
        <f t="shared" si="214"/>
        <v/>
      </c>
      <c r="I1357" t="str">
        <f t="shared" si="215"/>
        <v/>
      </c>
      <c r="J1357" t="str">
        <f t="shared" si="216"/>
        <v/>
      </c>
      <c r="K1357" t="str">
        <f t="shared" si="217"/>
        <v/>
      </c>
      <c r="L1357" t="str">
        <f t="shared" si="218"/>
        <v/>
      </c>
      <c r="M1357" t="str">
        <f t="shared" si="219"/>
        <v/>
      </c>
    </row>
    <row r="1358" spans="1:13">
      <c r="A1358" t="s">
        <v>3512</v>
      </c>
      <c r="B1358">
        <v>14.5785</v>
      </c>
      <c r="C1358" s="44">
        <v>41548</v>
      </c>
      <c r="D1358" t="str">
        <f t="shared" si="210"/>
        <v/>
      </c>
      <c r="E1358" t="str">
        <f t="shared" si="211"/>
        <v/>
      </c>
      <c r="F1358" t="str">
        <f t="shared" si="212"/>
        <v/>
      </c>
      <c r="G1358" t="str">
        <f t="shared" si="213"/>
        <v/>
      </c>
      <c r="H1358" t="str">
        <f t="shared" si="214"/>
        <v/>
      </c>
      <c r="I1358" t="str">
        <f t="shared" si="215"/>
        <v/>
      </c>
      <c r="J1358" t="str">
        <f t="shared" si="216"/>
        <v/>
      </c>
      <c r="K1358" t="str">
        <f t="shared" si="217"/>
        <v/>
      </c>
      <c r="L1358" t="str">
        <f t="shared" si="218"/>
        <v/>
      </c>
      <c r="M1358" t="str">
        <f t="shared" si="219"/>
        <v/>
      </c>
    </row>
    <row r="1359" spans="1:13">
      <c r="A1359" t="s">
        <v>3513</v>
      </c>
      <c r="B1359">
        <v>14.5657</v>
      </c>
      <c r="C1359" s="44">
        <v>41548</v>
      </c>
      <c r="D1359" t="str">
        <f t="shared" si="210"/>
        <v/>
      </c>
      <c r="E1359" t="str">
        <f t="shared" si="211"/>
        <v/>
      </c>
      <c r="F1359" t="str">
        <f t="shared" si="212"/>
        <v/>
      </c>
      <c r="G1359" t="str">
        <f t="shared" si="213"/>
        <v/>
      </c>
      <c r="H1359" t="str">
        <f t="shared" si="214"/>
        <v/>
      </c>
      <c r="I1359" t="str">
        <f t="shared" si="215"/>
        <v/>
      </c>
      <c r="J1359" t="str">
        <f t="shared" si="216"/>
        <v/>
      </c>
      <c r="K1359" t="str">
        <f t="shared" si="217"/>
        <v/>
      </c>
      <c r="L1359" t="str">
        <f t="shared" si="218"/>
        <v/>
      </c>
      <c r="M1359" t="str">
        <f t="shared" si="219"/>
        <v/>
      </c>
    </row>
    <row r="1360" spans="1:13">
      <c r="A1360" t="s">
        <v>3361</v>
      </c>
      <c r="B1360">
        <v>18.4466</v>
      </c>
      <c r="C1360" s="44">
        <v>41548</v>
      </c>
      <c r="D1360" t="str">
        <f t="shared" si="210"/>
        <v/>
      </c>
      <c r="E1360" t="str">
        <f t="shared" si="211"/>
        <v/>
      </c>
      <c r="F1360" t="str">
        <f t="shared" si="212"/>
        <v/>
      </c>
      <c r="G1360" t="str">
        <f t="shared" si="213"/>
        <v/>
      </c>
      <c r="H1360" t="str">
        <f t="shared" si="214"/>
        <v/>
      </c>
      <c r="I1360" t="str">
        <f t="shared" si="215"/>
        <v/>
      </c>
      <c r="J1360" t="str">
        <f t="shared" si="216"/>
        <v/>
      </c>
      <c r="K1360" t="str">
        <f t="shared" si="217"/>
        <v/>
      </c>
      <c r="L1360" t="str">
        <f t="shared" si="218"/>
        <v/>
      </c>
      <c r="M1360" t="str">
        <f t="shared" si="219"/>
        <v/>
      </c>
    </row>
    <row r="1361" spans="1:13">
      <c r="A1361" t="s">
        <v>3362</v>
      </c>
      <c r="B1361">
        <v>18.488600000000002</v>
      </c>
      <c r="C1361" s="44">
        <v>41548</v>
      </c>
      <c r="D1361" t="str">
        <f t="shared" si="210"/>
        <v/>
      </c>
      <c r="E1361" t="str">
        <f t="shared" si="211"/>
        <v/>
      </c>
      <c r="F1361" t="str">
        <f t="shared" si="212"/>
        <v/>
      </c>
      <c r="G1361" t="str">
        <f t="shared" si="213"/>
        <v/>
      </c>
      <c r="H1361" t="str">
        <f t="shared" si="214"/>
        <v/>
      </c>
      <c r="I1361" t="str">
        <f t="shared" si="215"/>
        <v/>
      </c>
      <c r="J1361" t="str">
        <f t="shared" si="216"/>
        <v/>
      </c>
      <c r="K1361" t="str">
        <f t="shared" si="217"/>
        <v/>
      </c>
      <c r="L1361" t="str">
        <f t="shared" si="218"/>
        <v/>
      </c>
      <c r="M1361" t="str">
        <f t="shared" si="219"/>
        <v/>
      </c>
    </row>
    <row r="1362" spans="1:13">
      <c r="A1362" t="s">
        <v>3479</v>
      </c>
      <c r="B1362">
        <v>7.0720999999999998</v>
      </c>
      <c r="C1362" s="44">
        <v>41548</v>
      </c>
      <c r="D1362" t="str">
        <f t="shared" si="210"/>
        <v/>
      </c>
      <c r="E1362" t="str">
        <f t="shared" si="211"/>
        <v/>
      </c>
      <c r="F1362" t="str">
        <f t="shared" si="212"/>
        <v/>
      </c>
      <c r="G1362" t="str">
        <f t="shared" si="213"/>
        <v/>
      </c>
      <c r="H1362" t="str">
        <f t="shared" si="214"/>
        <v/>
      </c>
      <c r="I1362" t="str">
        <f t="shared" si="215"/>
        <v/>
      </c>
      <c r="J1362" t="str">
        <f t="shared" si="216"/>
        <v/>
      </c>
      <c r="K1362" t="str">
        <f t="shared" si="217"/>
        <v/>
      </c>
      <c r="L1362" t="str">
        <f t="shared" si="218"/>
        <v/>
      </c>
      <c r="M1362" t="str">
        <f t="shared" si="219"/>
        <v/>
      </c>
    </row>
    <row r="1363" spans="1:13">
      <c r="A1363" t="s">
        <v>3480</v>
      </c>
      <c r="B1363">
        <v>7.0970000000000004</v>
      </c>
      <c r="C1363" s="44">
        <v>41548</v>
      </c>
      <c r="D1363" t="str">
        <f t="shared" si="210"/>
        <v/>
      </c>
      <c r="E1363" t="str">
        <f t="shared" si="211"/>
        <v/>
      </c>
      <c r="F1363" t="str">
        <f t="shared" si="212"/>
        <v/>
      </c>
      <c r="G1363" t="str">
        <f t="shared" si="213"/>
        <v/>
      </c>
      <c r="H1363" t="str">
        <f t="shared" si="214"/>
        <v/>
      </c>
      <c r="I1363" t="str">
        <f t="shared" si="215"/>
        <v/>
      </c>
      <c r="J1363" t="str">
        <f t="shared" si="216"/>
        <v/>
      </c>
      <c r="K1363" t="str">
        <f t="shared" si="217"/>
        <v/>
      </c>
      <c r="L1363" t="str">
        <f t="shared" si="218"/>
        <v/>
      </c>
      <c r="M1363" t="str">
        <f t="shared" si="219"/>
        <v/>
      </c>
    </row>
    <row r="1364" spans="1:13">
      <c r="A1364" t="s">
        <v>3421</v>
      </c>
      <c r="B1364">
        <v>31.8401</v>
      </c>
      <c r="C1364" s="44">
        <v>41548</v>
      </c>
      <c r="D1364" t="str">
        <f t="shared" si="210"/>
        <v/>
      </c>
      <c r="E1364" t="str">
        <f t="shared" si="211"/>
        <v/>
      </c>
      <c r="F1364" t="str">
        <f t="shared" si="212"/>
        <v/>
      </c>
      <c r="G1364" t="str">
        <f t="shared" si="213"/>
        <v/>
      </c>
      <c r="H1364" t="str">
        <f t="shared" si="214"/>
        <v/>
      </c>
      <c r="I1364" t="str">
        <f t="shared" si="215"/>
        <v/>
      </c>
      <c r="J1364" t="str">
        <f t="shared" si="216"/>
        <v/>
      </c>
      <c r="K1364" t="str">
        <f t="shared" si="217"/>
        <v/>
      </c>
      <c r="L1364" t="str">
        <f t="shared" si="218"/>
        <v/>
      </c>
      <c r="M1364" t="str">
        <f t="shared" si="219"/>
        <v/>
      </c>
    </row>
    <row r="1365" spans="1:13">
      <c r="A1365" t="s">
        <v>3422</v>
      </c>
      <c r="B1365">
        <v>32.053100000000001</v>
      </c>
      <c r="C1365" s="44">
        <v>41548</v>
      </c>
      <c r="D1365" t="str">
        <f t="shared" si="210"/>
        <v/>
      </c>
      <c r="E1365" t="str">
        <f t="shared" si="211"/>
        <v/>
      </c>
      <c r="F1365" t="str">
        <f t="shared" si="212"/>
        <v/>
      </c>
      <c r="G1365" t="str">
        <f t="shared" si="213"/>
        <v/>
      </c>
      <c r="H1365" t="str">
        <f t="shared" si="214"/>
        <v/>
      </c>
      <c r="I1365" t="str">
        <f t="shared" si="215"/>
        <v/>
      </c>
      <c r="J1365" t="str">
        <f t="shared" si="216"/>
        <v/>
      </c>
      <c r="K1365" t="str">
        <f t="shared" si="217"/>
        <v/>
      </c>
      <c r="L1365" t="str">
        <f t="shared" si="218"/>
        <v/>
      </c>
      <c r="M1365" t="str">
        <f t="shared" si="219"/>
        <v/>
      </c>
    </row>
    <row r="1366" spans="1:13">
      <c r="A1366" t="s">
        <v>3750</v>
      </c>
      <c r="B1366">
        <v>14.7089</v>
      </c>
      <c r="C1366" s="44">
        <v>41548</v>
      </c>
      <c r="D1366" t="str">
        <f t="shared" si="210"/>
        <v/>
      </c>
      <c r="E1366" t="str">
        <f t="shared" si="211"/>
        <v/>
      </c>
      <c r="F1366" t="str">
        <f t="shared" si="212"/>
        <v/>
      </c>
      <c r="G1366" t="str">
        <f t="shared" si="213"/>
        <v/>
      </c>
      <c r="H1366" t="str">
        <f t="shared" si="214"/>
        <v/>
      </c>
      <c r="I1366" t="str">
        <f t="shared" si="215"/>
        <v/>
      </c>
      <c r="J1366" t="str">
        <f t="shared" si="216"/>
        <v/>
      </c>
      <c r="K1366" t="str">
        <f t="shared" si="217"/>
        <v/>
      </c>
      <c r="L1366" t="str">
        <f t="shared" si="218"/>
        <v/>
      </c>
      <c r="M1366" t="str">
        <f t="shared" si="219"/>
        <v/>
      </c>
    </row>
    <row r="1367" spans="1:13">
      <c r="A1367" t="s">
        <v>4317</v>
      </c>
      <c r="B1367">
        <v>14.7089</v>
      </c>
      <c r="C1367" s="44">
        <v>41548</v>
      </c>
      <c r="D1367" t="str">
        <f t="shared" si="210"/>
        <v/>
      </c>
      <c r="E1367" t="str">
        <f t="shared" si="211"/>
        <v/>
      </c>
      <c r="F1367" t="str">
        <f t="shared" si="212"/>
        <v/>
      </c>
      <c r="G1367" t="str">
        <f t="shared" si="213"/>
        <v/>
      </c>
      <c r="H1367" t="str">
        <f t="shared" si="214"/>
        <v/>
      </c>
      <c r="I1367" t="str">
        <f t="shared" si="215"/>
        <v/>
      </c>
      <c r="J1367" t="str">
        <f t="shared" si="216"/>
        <v/>
      </c>
      <c r="K1367" t="str">
        <f t="shared" si="217"/>
        <v/>
      </c>
      <c r="L1367" t="str">
        <f t="shared" si="218"/>
        <v/>
      </c>
      <c r="M1367" t="str">
        <f t="shared" si="219"/>
        <v/>
      </c>
    </row>
    <row r="1368" spans="1:13">
      <c r="A1368" t="s">
        <v>3751</v>
      </c>
      <c r="B1368">
        <v>14.645799999999999</v>
      </c>
      <c r="C1368" s="44">
        <v>41548</v>
      </c>
      <c r="D1368" t="str">
        <f t="shared" si="210"/>
        <v/>
      </c>
      <c r="E1368" t="str">
        <f t="shared" si="211"/>
        <v/>
      </c>
      <c r="F1368" t="str">
        <f t="shared" si="212"/>
        <v/>
      </c>
      <c r="G1368" t="str">
        <f t="shared" si="213"/>
        <v/>
      </c>
      <c r="H1368" t="str">
        <f t="shared" si="214"/>
        <v/>
      </c>
      <c r="I1368" t="str">
        <f t="shared" si="215"/>
        <v/>
      </c>
      <c r="J1368" t="str">
        <f t="shared" si="216"/>
        <v/>
      </c>
      <c r="K1368" t="str">
        <f t="shared" si="217"/>
        <v/>
      </c>
      <c r="L1368" t="str">
        <f t="shared" si="218"/>
        <v/>
      </c>
      <c r="M1368" t="str">
        <f t="shared" si="219"/>
        <v/>
      </c>
    </row>
    <row r="1369" spans="1:13">
      <c r="A1369" t="s">
        <v>4318</v>
      </c>
      <c r="B1369">
        <v>14.645799999999999</v>
      </c>
      <c r="C1369" s="44">
        <v>41548</v>
      </c>
      <c r="D1369" t="str">
        <f t="shared" si="210"/>
        <v/>
      </c>
      <c r="E1369" t="str">
        <f t="shared" si="211"/>
        <v/>
      </c>
      <c r="F1369" t="str">
        <f t="shared" si="212"/>
        <v/>
      </c>
      <c r="G1369" t="str">
        <f t="shared" si="213"/>
        <v/>
      </c>
      <c r="H1369" t="str">
        <f t="shared" si="214"/>
        <v/>
      </c>
      <c r="I1369" t="str">
        <f t="shared" si="215"/>
        <v/>
      </c>
      <c r="J1369" t="str">
        <f t="shared" si="216"/>
        <v/>
      </c>
      <c r="K1369" t="str">
        <f t="shared" si="217"/>
        <v/>
      </c>
      <c r="L1369" t="str">
        <f t="shared" si="218"/>
        <v/>
      </c>
      <c r="M1369" t="str">
        <f t="shared" si="219"/>
        <v/>
      </c>
    </row>
    <row r="1370" spans="1:13">
      <c r="A1370" t="s">
        <v>3752</v>
      </c>
      <c r="B1370">
        <v>11.3156</v>
      </c>
      <c r="C1370" s="44">
        <v>41548</v>
      </c>
      <c r="D1370" t="str">
        <f t="shared" si="210"/>
        <v/>
      </c>
      <c r="E1370" t="str">
        <f t="shared" si="211"/>
        <v/>
      </c>
      <c r="F1370" t="str">
        <f t="shared" si="212"/>
        <v/>
      </c>
      <c r="G1370" t="str">
        <f t="shared" si="213"/>
        <v/>
      </c>
      <c r="H1370" t="str">
        <f t="shared" si="214"/>
        <v/>
      </c>
      <c r="I1370" t="str">
        <f t="shared" si="215"/>
        <v/>
      </c>
      <c r="J1370" t="str">
        <f t="shared" si="216"/>
        <v/>
      </c>
      <c r="K1370" t="str">
        <f t="shared" si="217"/>
        <v/>
      </c>
      <c r="L1370" t="str">
        <f t="shared" si="218"/>
        <v/>
      </c>
      <c r="M1370" t="str">
        <f t="shared" si="219"/>
        <v/>
      </c>
    </row>
    <row r="1371" spans="1:13">
      <c r="A1371" t="s">
        <v>4319</v>
      </c>
      <c r="B1371">
        <v>12.8202</v>
      </c>
      <c r="C1371" s="44">
        <v>41548</v>
      </c>
      <c r="D1371" t="str">
        <f t="shared" si="210"/>
        <v/>
      </c>
      <c r="E1371" t="str">
        <f t="shared" si="211"/>
        <v/>
      </c>
      <c r="F1371" t="str">
        <f t="shared" si="212"/>
        <v/>
      </c>
      <c r="G1371" t="str">
        <f t="shared" si="213"/>
        <v/>
      </c>
      <c r="H1371" t="str">
        <f t="shared" si="214"/>
        <v/>
      </c>
      <c r="I1371" t="str">
        <f t="shared" si="215"/>
        <v/>
      </c>
      <c r="J1371" t="str">
        <f t="shared" si="216"/>
        <v/>
      </c>
      <c r="K1371" t="str">
        <f t="shared" si="217"/>
        <v/>
      </c>
      <c r="L1371" t="str">
        <f t="shared" si="218"/>
        <v/>
      </c>
      <c r="M1371" t="str">
        <f t="shared" si="219"/>
        <v/>
      </c>
    </row>
    <row r="1372" spans="1:13">
      <c r="A1372" t="s">
        <v>3753</v>
      </c>
      <c r="B1372">
        <v>11.2578</v>
      </c>
      <c r="C1372" s="44">
        <v>41548</v>
      </c>
      <c r="D1372" t="str">
        <f t="shared" si="210"/>
        <v/>
      </c>
      <c r="E1372" t="str">
        <f t="shared" si="211"/>
        <v/>
      </c>
      <c r="F1372" t="str">
        <f t="shared" si="212"/>
        <v/>
      </c>
      <c r="G1372" t="str">
        <f t="shared" si="213"/>
        <v/>
      </c>
      <c r="H1372" t="str">
        <f t="shared" si="214"/>
        <v/>
      </c>
      <c r="I1372" t="str">
        <f t="shared" si="215"/>
        <v/>
      </c>
      <c r="J1372" t="str">
        <f t="shared" si="216"/>
        <v/>
      </c>
      <c r="K1372" t="str">
        <f t="shared" si="217"/>
        <v/>
      </c>
      <c r="L1372" t="str">
        <f t="shared" si="218"/>
        <v/>
      </c>
      <c r="M1372" t="str">
        <f t="shared" si="219"/>
        <v/>
      </c>
    </row>
    <row r="1373" spans="1:13">
      <c r="A1373" t="s">
        <v>4320</v>
      </c>
      <c r="B1373">
        <v>12.7552</v>
      </c>
      <c r="C1373" s="44">
        <v>41548</v>
      </c>
      <c r="D1373" t="str">
        <f t="shared" si="210"/>
        <v/>
      </c>
      <c r="E1373" t="str">
        <f t="shared" si="211"/>
        <v/>
      </c>
      <c r="F1373" t="str">
        <f t="shared" si="212"/>
        <v/>
      </c>
      <c r="G1373" t="str">
        <f t="shared" si="213"/>
        <v/>
      </c>
      <c r="H1373" t="str">
        <f t="shared" si="214"/>
        <v/>
      </c>
      <c r="I1373" t="str">
        <f t="shared" si="215"/>
        <v/>
      </c>
      <c r="J1373" t="str">
        <f t="shared" si="216"/>
        <v/>
      </c>
      <c r="K1373" t="str">
        <f t="shared" si="217"/>
        <v/>
      </c>
      <c r="L1373" t="str">
        <f t="shared" si="218"/>
        <v/>
      </c>
      <c r="M1373" t="str">
        <f t="shared" si="219"/>
        <v/>
      </c>
    </row>
    <row r="1374" spans="1:13">
      <c r="A1374" t="s">
        <v>1424</v>
      </c>
      <c r="B1374">
        <v>0</v>
      </c>
      <c r="C1374" s="44">
        <v>40798</v>
      </c>
      <c r="D1374" t="str">
        <f t="shared" si="210"/>
        <v/>
      </c>
      <c r="E1374" t="str">
        <f t="shared" si="211"/>
        <v/>
      </c>
      <c r="F1374" t="str">
        <f t="shared" si="212"/>
        <v/>
      </c>
      <c r="G1374" t="str">
        <f t="shared" si="213"/>
        <v/>
      </c>
      <c r="H1374" t="str">
        <f t="shared" si="214"/>
        <v/>
      </c>
      <c r="I1374" t="str">
        <f t="shared" si="215"/>
        <v/>
      </c>
      <c r="J1374" t="str">
        <f t="shared" si="216"/>
        <v/>
      </c>
      <c r="K1374" t="str">
        <f t="shared" si="217"/>
        <v/>
      </c>
      <c r="L1374" t="str">
        <f t="shared" si="218"/>
        <v/>
      </c>
      <c r="M1374" t="str">
        <f t="shared" si="219"/>
        <v/>
      </c>
    </row>
    <row r="1375" spans="1:13">
      <c r="A1375" t="s">
        <v>4607</v>
      </c>
      <c r="B1375">
        <v>0</v>
      </c>
      <c r="C1375" s="44">
        <v>40798</v>
      </c>
      <c r="D1375" t="str">
        <f t="shared" si="210"/>
        <v/>
      </c>
      <c r="E1375" t="str">
        <f t="shared" si="211"/>
        <v/>
      </c>
      <c r="F1375" t="str">
        <f t="shared" si="212"/>
        <v/>
      </c>
      <c r="G1375" t="str">
        <f t="shared" si="213"/>
        <v/>
      </c>
      <c r="H1375" t="str">
        <f t="shared" si="214"/>
        <v/>
      </c>
      <c r="I1375" t="str">
        <f t="shared" si="215"/>
        <v/>
      </c>
      <c r="J1375" t="str">
        <f t="shared" si="216"/>
        <v/>
      </c>
      <c r="K1375" t="str">
        <f t="shared" si="217"/>
        <v/>
      </c>
      <c r="L1375" t="str">
        <f t="shared" si="218"/>
        <v/>
      </c>
      <c r="M1375" t="str">
        <f t="shared" si="219"/>
        <v/>
      </c>
    </row>
    <row r="1376" spans="1:13">
      <c r="A1376" t="s">
        <v>4321</v>
      </c>
      <c r="B1376">
        <v>224.66579999999999</v>
      </c>
      <c r="C1376" s="44">
        <v>41548</v>
      </c>
      <c r="D1376" t="str">
        <f t="shared" si="210"/>
        <v/>
      </c>
      <c r="E1376" t="str">
        <f t="shared" si="211"/>
        <v/>
      </c>
      <c r="F1376" t="str">
        <f t="shared" si="212"/>
        <v/>
      </c>
      <c r="G1376" t="str">
        <f t="shared" si="213"/>
        <v/>
      </c>
      <c r="H1376" t="str">
        <f t="shared" si="214"/>
        <v/>
      </c>
      <c r="I1376" t="str">
        <f t="shared" si="215"/>
        <v/>
      </c>
      <c r="J1376" t="str">
        <f t="shared" si="216"/>
        <v/>
      </c>
      <c r="K1376" t="str">
        <f t="shared" si="217"/>
        <v/>
      </c>
      <c r="L1376" t="str">
        <f t="shared" si="218"/>
        <v/>
      </c>
      <c r="M1376" t="str">
        <f t="shared" si="219"/>
        <v/>
      </c>
    </row>
    <row r="1377" spans="1:13">
      <c r="A1377" t="s">
        <v>3754</v>
      </c>
      <c r="B1377">
        <v>33.164099999999998</v>
      </c>
      <c r="C1377" s="44">
        <v>41548</v>
      </c>
      <c r="D1377" t="str">
        <f t="shared" si="210"/>
        <v/>
      </c>
      <c r="E1377" t="str">
        <f t="shared" si="211"/>
        <v/>
      </c>
      <c r="F1377" t="str">
        <f t="shared" si="212"/>
        <v/>
      </c>
      <c r="G1377" t="str">
        <f t="shared" si="213"/>
        <v/>
      </c>
      <c r="H1377" t="str">
        <f t="shared" si="214"/>
        <v/>
      </c>
      <c r="I1377" t="str">
        <f t="shared" si="215"/>
        <v/>
      </c>
      <c r="J1377" t="str">
        <f t="shared" si="216"/>
        <v/>
      </c>
      <c r="K1377" t="str">
        <f t="shared" si="217"/>
        <v/>
      </c>
      <c r="L1377" t="str">
        <f t="shared" si="218"/>
        <v/>
      </c>
      <c r="M1377" t="str">
        <f t="shared" si="219"/>
        <v/>
      </c>
    </row>
    <row r="1378" spans="1:13">
      <c r="A1378" t="s">
        <v>3755</v>
      </c>
      <c r="B1378">
        <v>32.976199999999999</v>
      </c>
      <c r="C1378" s="44">
        <v>41548</v>
      </c>
      <c r="D1378" t="str">
        <f t="shared" si="210"/>
        <v/>
      </c>
      <c r="E1378" t="str">
        <f t="shared" si="211"/>
        <v/>
      </c>
      <c r="F1378" t="str">
        <f t="shared" si="212"/>
        <v/>
      </c>
      <c r="G1378" t="str">
        <f t="shared" si="213"/>
        <v/>
      </c>
      <c r="H1378" t="str">
        <f t="shared" si="214"/>
        <v/>
      </c>
      <c r="I1378" t="str">
        <f t="shared" si="215"/>
        <v/>
      </c>
      <c r="J1378" t="str">
        <f t="shared" si="216"/>
        <v/>
      </c>
      <c r="K1378" t="str">
        <f t="shared" si="217"/>
        <v/>
      </c>
      <c r="L1378" t="str">
        <f t="shared" si="218"/>
        <v/>
      </c>
      <c r="M1378" t="str">
        <f t="shared" si="219"/>
        <v/>
      </c>
    </row>
    <row r="1379" spans="1:13">
      <c r="A1379" t="s">
        <v>4322</v>
      </c>
      <c r="B1379">
        <v>223.42509999999999</v>
      </c>
      <c r="C1379" s="44">
        <v>41548</v>
      </c>
      <c r="D1379" t="str">
        <f t="shared" si="210"/>
        <v/>
      </c>
      <c r="E1379" t="str">
        <f t="shared" si="211"/>
        <v/>
      </c>
      <c r="F1379" t="str">
        <f t="shared" si="212"/>
        <v/>
      </c>
      <c r="G1379" t="str">
        <f t="shared" si="213"/>
        <v/>
      </c>
      <c r="H1379" t="str">
        <f t="shared" si="214"/>
        <v/>
      </c>
      <c r="I1379" t="str">
        <f t="shared" si="215"/>
        <v/>
      </c>
      <c r="J1379" t="str">
        <f t="shared" si="216"/>
        <v/>
      </c>
      <c r="K1379" t="str">
        <f t="shared" si="217"/>
        <v/>
      </c>
      <c r="L1379" t="str">
        <f t="shared" si="218"/>
        <v/>
      </c>
      <c r="M1379" t="str">
        <f t="shared" si="219"/>
        <v/>
      </c>
    </row>
    <row r="1380" spans="1:13">
      <c r="A1380" t="s">
        <v>1425</v>
      </c>
      <c r="B1380">
        <v>11.085699999999999</v>
      </c>
      <c r="C1380" s="44">
        <v>41548</v>
      </c>
      <c r="D1380" t="str">
        <f t="shared" si="210"/>
        <v/>
      </c>
      <c r="E1380" t="str">
        <f t="shared" si="211"/>
        <v/>
      </c>
      <c r="F1380" t="str">
        <f t="shared" si="212"/>
        <v/>
      </c>
      <c r="G1380" t="str">
        <f t="shared" si="213"/>
        <v/>
      </c>
      <c r="H1380" t="str">
        <f t="shared" si="214"/>
        <v/>
      </c>
      <c r="I1380" t="str">
        <f t="shared" si="215"/>
        <v/>
      </c>
      <c r="J1380" t="str">
        <f t="shared" si="216"/>
        <v/>
      </c>
      <c r="K1380" t="str">
        <f t="shared" si="217"/>
        <v/>
      </c>
      <c r="L1380" t="str">
        <f t="shared" si="218"/>
        <v/>
      </c>
      <c r="M1380" t="str">
        <f t="shared" si="219"/>
        <v/>
      </c>
    </row>
    <row r="1381" spans="1:13">
      <c r="A1381" t="s">
        <v>4608</v>
      </c>
      <c r="B1381">
        <v>33.155099999999997</v>
      </c>
      <c r="C1381" s="44">
        <v>41548</v>
      </c>
      <c r="D1381" t="str">
        <f t="shared" si="210"/>
        <v/>
      </c>
      <c r="E1381" t="str">
        <f t="shared" si="211"/>
        <v/>
      </c>
      <c r="F1381" t="str">
        <f t="shared" si="212"/>
        <v/>
      </c>
      <c r="G1381" t="str">
        <f t="shared" si="213"/>
        <v/>
      </c>
      <c r="H1381" t="str">
        <f t="shared" si="214"/>
        <v/>
      </c>
      <c r="I1381" t="str">
        <f t="shared" si="215"/>
        <v/>
      </c>
      <c r="J1381" t="str">
        <f t="shared" si="216"/>
        <v/>
      </c>
      <c r="K1381" t="str">
        <f t="shared" si="217"/>
        <v/>
      </c>
      <c r="L1381" t="str">
        <f t="shared" si="218"/>
        <v/>
      </c>
      <c r="M1381" t="str">
        <f t="shared" si="219"/>
        <v/>
      </c>
    </row>
    <row r="1382" spans="1:13">
      <c r="A1382" t="s">
        <v>3756</v>
      </c>
      <c r="B1382">
        <v>11.033899999999999</v>
      </c>
      <c r="C1382" s="44">
        <v>41548</v>
      </c>
      <c r="D1382" t="str">
        <f t="shared" si="210"/>
        <v/>
      </c>
      <c r="E1382" t="str">
        <f t="shared" si="211"/>
        <v/>
      </c>
      <c r="F1382" t="str">
        <f t="shared" si="212"/>
        <v/>
      </c>
      <c r="G1382" t="str">
        <f t="shared" si="213"/>
        <v/>
      </c>
      <c r="H1382" t="str">
        <f t="shared" si="214"/>
        <v/>
      </c>
      <c r="I1382" t="str">
        <f t="shared" si="215"/>
        <v/>
      </c>
      <c r="J1382" t="str">
        <f t="shared" si="216"/>
        <v/>
      </c>
      <c r="K1382" t="str">
        <f t="shared" si="217"/>
        <v/>
      </c>
      <c r="L1382" t="str">
        <f t="shared" si="218"/>
        <v/>
      </c>
      <c r="M1382" t="str">
        <f t="shared" si="219"/>
        <v/>
      </c>
    </row>
    <row r="1383" spans="1:13">
      <c r="A1383" t="s">
        <v>4323</v>
      </c>
      <c r="B1383">
        <v>33.006900000000002</v>
      </c>
      <c r="C1383" s="44">
        <v>41548</v>
      </c>
      <c r="D1383" t="str">
        <f t="shared" si="210"/>
        <v/>
      </c>
      <c r="E1383" t="str">
        <f t="shared" si="211"/>
        <v/>
      </c>
      <c r="F1383" t="str">
        <f t="shared" si="212"/>
        <v/>
      </c>
      <c r="G1383" t="str">
        <f t="shared" si="213"/>
        <v/>
      </c>
      <c r="H1383" t="str">
        <f t="shared" si="214"/>
        <v/>
      </c>
      <c r="I1383" t="str">
        <f t="shared" si="215"/>
        <v/>
      </c>
      <c r="J1383" t="str">
        <f t="shared" si="216"/>
        <v/>
      </c>
      <c r="K1383" t="str">
        <f t="shared" si="217"/>
        <v/>
      </c>
      <c r="L1383" t="str">
        <f t="shared" si="218"/>
        <v/>
      </c>
      <c r="M1383" t="str">
        <f t="shared" si="219"/>
        <v/>
      </c>
    </row>
    <row r="1384" spans="1:13">
      <c r="A1384" t="s">
        <v>4324</v>
      </c>
      <c r="B1384">
        <v>12.395300000000001</v>
      </c>
      <c r="C1384" s="44">
        <v>41548</v>
      </c>
      <c r="D1384" t="str">
        <f t="shared" si="210"/>
        <v/>
      </c>
      <c r="E1384" t="str">
        <f t="shared" si="211"/>
        <v/>
      </c>
      <c r="F1384" t="str">
        <f t="shared" si="212"/>
        <v/>
      </c>
      <c r="G1384" t="str">
        <f t="shared" si="213"/>
        <v/>
      </c>
      <c r="H1384" t="str">
        <f t="shared" si="214"/>
        <v/>
      </c>
      <c r="I1384" t="str">
        <f t="shared" si="215"/>
        <v/>
      </c>
      <c r="J1384" t="str">
        <f t="shared" si="216"/>
        <v/>
      </c>
      <c r="K1384" t="str">
        <f t="shared" si="217"/>
        <v/>
      </c>
      <c r="L1384" t="str">
        <f t="shared" si="218"/>
        <v/>
      </c>
      <c r="M1384" t="str">
        <f t="shared" si="219"/>
        <v/>
      </c>
    </row>
    <row r="1385" spans="1:13">
      <c r="A1385" t="s">
        <v>4325</v>
      </c>
      <c r="B1385">
        <v>14.192</v>
      </c>
      <c r="C1385" s="44">
        <v>41548</v>
      </c>
      <c r="D1385" t="str">
        <f t="shared" si="210"/>
        <v/>
      </c>
      <c r="E1385" t="str">
        <f t="shared" si="211"/>
        <v/>
      </c>
      <c r="F1385" t="str">
        <f t="shared" si="212"/>
        <v/>
      </c>
      <c r="G1385" t="str">
        <f t="shared" si="213"/>
        <v/>
      </c>
      <c r="H1385" t="str">
        <f t="shared" si="214"/>
        <v/>
      </c>
      <c r="I1385" t="str">
        <f t="shared" si="215"/>
        <v/>
      </c>
      <c r="J1385" t="str">
        <f t="shared" si="216"/>
        <v/>
      </c>
      <c r="K1385" t="str">
        <f t="shared" si="217"/>
        <v/>
      </c>
      <c r="L1385" t="str">
        <f t="shared" si="218"/>
        <v/>
      </c>
      <c r="M1385" t="str">
        <f t="shared" si="219"/>
        <v/>
      </c>
    </row>
    <row r="1386" spans="1:13">
      <c r="A1386" t="s">
        <v>4326</v>
      </c>
      <c r="B1386">
        <v>12.343</v>
      </c>
      <c r="C1386" s="44">
        <v>41548</v>
      </c>
      <c r="D1386" t="str">
        <f t="shared" si="210"/>
        <v/>
      </c>
      <c r="E1386" t="str">
        <f t="shared" si="211"/>
        <v/>
      </c>
      <c r="F1386" t="str">
        <f t="shared" si="212"/>
        <v/>
      </c>
      <c r="G1386" t="str">
        <f t="shared" si="213"/>
        <v/>
      </c>
      <c r="H1386" t="str">
        <f t="shared" si="214"/>
        <v/>
      </c>
      <c r="I1386" t="str">
        <f t="shared" si="215"/>
        <v/>
      </c>
      <c r="J1386" t="str">
        <f t="shared" si="216"/>
        <v/>
      </c>
      <c r="K1386" t="str">
        <f t="shared" si="217"/>
        <v/>
      </c>
      <c r="L1386" t="str">
        <f t="shared" si="218"/>
        <v/>
      </c>
      <c r="M1386" t="str">
        <f t="shared" si="219"/>
        <v/>
      </c>
    </row>
    <row r="1387" spans="1:13">
      <c r="A1387" t="s">
        <v>4327</v>
      </c>
      <c r="B1387">
        <v>14.134600000000001</v>
      </c>
      <c r="C1387" s="44">
        <v>41548</v>
      </c>
      <c r="D1387" t="str">
        <f t="shared" si="210"/>
        <v/>
      </c>
      <c r="E1387" t="str">
        <f t="shared" si="211"/>
        <v/>
      </c>
      <c r="F1387" t="str">
        <f t="shared" si="212"/>
        <v/>
      </c>
      <c r="G1387" t="str">
        <f t="shared" si="213"/>
        <v/>
      </c>
      <c r="H1387" t="str">
        <f t="shared" si="214"/>
        <v/>
      </c>
      <c r="I1387" t="str">
        <f t="shared" si="215"/>
        <v/>
      </c>
      <c r="J1387" t="str">
        <f t="shared" si="216"/>
        <v/>
      </c>
      <c r="K1387" t="str">
        <f t="shared" si="217"/>
        <v/>
      </c>
      <c r="L1387" t="str">
        <f t="shared" si="218"/>
        <v/>
      </c>
      <c r="M1387" t="str">
        <f t="shared" si="219"/>
        <v/>
      </c>
    </row>
    <row r="1388" spans="1:13">
      <c r="A1388" t="s">
        <v>1426</v>
      </c>
      <c r="B1388">
        <v>55.348500000000001</v>
      </c>
      <c r="C1388" s="44">
        <v>41548</v>
      </c>
      <c r="D1388" t="str">
        <f t="shared" si="210"/>
        <v/>
      </c>
      <c r="E1388" t="str">
        <f t="shared" si="211"/>
        <v/>
      </c>
      <c r="F1388" t="str">
        <f t="shared" si="212"/>
        <v/>
      </c>
      <c r="G1388" t="str">
        <f t="shared" si="213"/>
        <v/>
      </c>
      <c r="H1388" t="str">
        <f t="shared" si="214"/>
        <v/>
      </c>
      <c r="I1388" t="str">
        <f t="shared" si="215"/>
        <v/>
      </c>
      <c r="J1388" t="str">
        <f t="shared" si="216"/>
        <v/>
      </c>
      <c r="K1388" t="str">
        <f t="shared" si="217"/>
        <v/>
      </c>
      <c r="L1388" t="str">
        <f t="shared" si="218"/>
        <v/>
      </c>
      <c r="M1388" t="str">
        <f t="shared" si="219"/>
        <v/>
      </c>
    </row>
    <row r="1389" spans="1:13">
      <c r="A1389" t="s">
        <v>4609</v>
      </c>
      <c r="B1389">
        <v>55.348500000000001</v>
      </c>
      <c r="C1389" s="44">
        <v>41548</v>
      </c>
      <c r="D1389" t="str">
        <f t="shared" si="210"/>
        <v/>
      </c>
      <c r="E1389" t="str">
        <f t="shared" si="211"/>
        <v/>
      </c>
      <c r="F1389" t="str">
        <f t="shared" si="212"/>
        <v/>
      </c>
      <c r="G1389" t="str">
        <f t="shared" si="213"/>
        <v/>
      </c>
      <c r="H1389" t="str">
        <f t="shared" si="214"/>
        <v/>
      </c>
      <c r="I1389" t="str">
        <f t="shared" si="215"/>
        <v/>
      </c>
      <c r="J1389" t="str">
        <f t="shared" si="216"/>
        <v/>
      </c>
      <c r="K1389" t="str">
        <f t="shared" si="217"/>
        <v/>
      </c>
      <c r="L1389" t="str">
        <f t="shared" si="218"/>
        <v/>
      </c>
      <c r="M1389" t="str">
        <f t="shared" si="219"/>
        <v/>
      </c>
    </row>
    <row r="1390" spans="1:13">
      <c r="A1390" t="s">
        <v>1427</v>
      </c>
      <c r="B1390">
        <v>55.453699999999998</v>
      </c>
      <c r="C1390" s="44">
        <v>41548</v>
      </c>
      <c r="D1390" t="str">
        <f t="shared" si="210"/>
        <v/>
      </c>
      <c r="E1390" t="str">
        <f t="shared" si="211"/>
        <v/>
      </c>
      <c r="F1390" t="str">
        <f t="shared" si="212"/>
        <v/>
      </c>
      <c r="G1390" t="str">
        <f t="shared" si="213"/>
        <v/>
      </c>
      <c r="H1390" t="str">
        <f t="shared" si="214"/>
        <v/>
      </c>
      <c r="I1390" t="str">
        <f t="shared" si="215"/>
        <v/>
      </c>
      <c r="J1390" t="str">
        <f t="shared" si="216"/>
        <v/>
      </c>
      <c r="K1390" t="str">
        <f t="shared" si="217"/>
        <v/>
      </c>
      <c r="L1390" t="str">
        <f t="shared" si="218"/>
        <v/>
      </c>
      <c r="M1390" t="str">
        <f t="shared" si="219"/>
        <v/>
      </c>
    </row>
    <row r="1391" spans="1:13">
      <c r="A1391" t="s">
        <v>4610</v>
      </c>
      <c r="B1391">
        <v>55.453699999999998</v>
      </c>
      <c r="C1391" s="44">
        <v>41548</v>
      </c>
      <c r="D1391" t="str">
        <f t="shared" si="210"/>
        <v/>
      </c>
      <c r="E1391" t="str">
        <f t="shared" si="211"/>
        <v/>
      </c>
      <c r="F1391" t="str">
        <f t="shared" si="212"/>
        <v/>
      </c>
      <c r="G1391" t="str">
        <f t="shared" si="213"/>
        <v/>
      </c>
      <c r="H1391" t="str">
        <f t="shared" si="214"/>
        <v/>
      </c>
      <c r="I1391" t="str">
        <f t="shared" si="215"/>
        <v/>
      </c>
      <c r="J1391" t="str">
        <f t="shared" si="216"/>
        <v/>
      </c>
      <c r="K1391" t="str">
        <f t="shared" si="217"/>
        <v/>
      </c>
      <c r="L1391" t="str">
        <f t="shared" si="218"/>
        <v/>
      </c>
      <c r="M1391" t="str">
        <f t="shared" si="219"/>
        <v/>
      </c>
    </row>
    <row r="1392" spans="1:13">
      <c r="A1392" t="s">
        <v>1428</v>
      </c>
      <c r="B1392">
        <v>45.761200000000002</v>
      </c>
      <c r="C1392" s="44">
        <v>41548</v>
      </c>
      <c r="D1392" t="str">
        <f t="shared" si="210"/>
        <v/>
      </c>
      <c r="E1392" t="str">
        <f t="shared" si="211"/>
        <v/>
      </c>
      <c r="F1392" t="str">
        <f t="shared" si="212"/>
        <v/>
      </c>
      <c r="G1392" t="str">
        <f t="shared" si="213"/>
        <v/>
      </c>
      <c r="H1392" t="str">
        <f t="shared" si="214"/>
        <v/>
      </c>
      <c r="I1392" t="str">
        <f t="shared" si="215"/>
        <v/>
      </c>
      <c r="J1392" t="str">
        <f t="shared" si="216"/>
        <v/>
      </c>
      <c r="K1392" t="str">
        <f t="shared" si="217"/>
        <v/>
      </c>
      <c r="L1392" t="str">
        <f t="shared" si="218"/>
        <v/>
      </c>
      <c r="M1392" t="str">
        <f t="shared" si="219"/>
        <v/>
      </c>
    </row>
    <row r="1393" spans="1:13">
      <c r="A1393" t="s">
        <v>4611</v>
      </c>
      <c r="B1393">
        <v>45.761200000000002</v>
      </c>
      <c r="C1393" s="44">
        <v>41548</v>
      </c>
      <c r="D1393" t="str">
        <f t="shared" si="210"/>
        <v/>
      </c>
      <c r="E1393" t="str">
        <f t="shared" si="211"/>
        <v/>
      </c>
      <c r="F1393" t="str">
        <f t="shared" si="212"/>
        <v/>
      </c>
      <c r="G1393" t="str">
        <f t="shared" si="213"/>
        <v/>
      </c>
      <c r="H1393" t="str">
        <f t="shared" si="214"/>
        <v/>
      </c>
      <c r="I1393" t="str">
        <f t="shared" si="215"/>
        <v/>
      </c>
      <c r="J1393" t="str">
        <f t="shared" si="216"/>
        <v/>
      </c>
      <c r="K1393" t="str">
        <f t="shared" si="217"/>
        <v/>
      </c>
      <c r="L1393" t="str">
        <f t="shared" si="218"/>
        <v/>
      </c>
      <c r="M1393" t="str">
        <f t="shared" si="219"/>
        <v/>
      </c>
    </row>
    <row r="1394" spans="1:13">
      <c r="A1394" t="s">
        <v>3757</v>
      </c>
      <c r="B1394">
        <v>45.685699999999997</v>
      </c>
      <c r="C1394" s="44">
        <v>41548</v>
      </c>
      <c r="D1394" t="str">
        <f t="shared" si="210"/>
        <v/>
      </c>
      <c r="E1394" t="str">
        <f t="shared" si="211"/>
        <v/>
      </c>
      <c r="F1394" t="str">
        <f t="shared" si="212"/>
        <v/>
      </c>
      <c r="G1394" t="str">
        <f t="shared" si="213"/>
        <v/>
      </c>
      <c r="H1394" t="str">
        <f t="shared" si="214"/>
        <v/>
      </c>
      <c r="I1394" t="str">
        <f t="shared" si="215"/>
        <v/>
      </c>
      <c r="J1394" t="str">
        <f t="shared" si="216"/>
        <v/>
      </c>
      <c r="K1394" t="str">
        <f t="shared" si="217"/>
        <v/>
      </c>
      <c r="L1394" t="str">
        <f t="shared" si="218"/>
        <v/>
      </c>
      <c r="M1394" t="str">
        <f t="shared" si="219"/>
        <v/>
      </c>
    </row>
    <row r="1395" spans="1:13">
      <c r="A1395" t="s">
        <v>4328</v>
      </c>
      <c r="B1395">
        <v>45.685699999999997</v>
      </c>
      <c r="C1395" s="44">
        <v>41548</v>
      </c>
      <c r="D1395" t="str">
        <f t="shared" si="210"/>
        <v/>
      </c>
      <c r="E1395" t="str">
        <f t="shared" si="211"/>
        <v/>
      </c>
      <c r="F1395" t="str">
        <f t="shared" si="212"/>
        <v/>
      </c>
      <c r="G1395" t="str">
        <f t="shared" si="213"/>
        <v/>
      </c>
      <c r="H1395" t="str">
        <f t="shared" si="214"/>
        <v/>
      </c>
      <c r="I1395" t="str">
        <f t="shared" si="215"/>
        <v/>
      </c>
      <c r="J1395" t="str">
        <f t="shared" si="216"/>
        <v/>
      </c>
      <c r="K1395" t="str">
        <f t="shared" si="217"/>
        <v/>
      </c>
      <c r="L1395" t="str">
        <f t="shared" si="218"/>
        <v/>
      </c>
      <c r="M1395" t="str">
        <f t="shared" si="219"/>
        <v/>
      </c>
    </row>
    <row r="1396" spans="1:13">
      <c r="A1396" t="s">
        <v>3481</v>
      </c>
      <c r="B1396">
        <v>0</v>
      </c>
      <c r="C1396" s="44">
        <v>40798</v>
      </c>
      <c r="D1396" t="str">
        <f t="shared" si="210"/>
        <v/>
      </c>
      <c r="E1396" t="str">
        <f t="shared" si="211"/>
        <v/>
      </c>
      <c r="F1396" t="str">
        <f t="shared" si="212"/>
        <v/>
      </c>
      <c r="G1396" t="str">
        <f t="shared" si="213"/>
        <v/>
      </c>
      <c r="H1396" t="str">
        <f t="shared" si="214"/>
        <v/>
      </c>
      <c r="I1396" t="str">
        <f t="shared" si="215"/>
        <v/>
      </c>
      <c r="J1396" t="str">
        <f t="shared" si="216"/>
        <v/>
      </c>
      <c r="K1396" t="str">
        <f t="shared" si="217"/>
        <v/>
      </c>
      <c r="L1396" t="str">
        <f t="shared" si="218"/>
        <v/>
      </c>
      <c r="M1396" t="str">
        <f t="shared" si="219"/>
        <v/>
      </c>
    </row>
    <row r="1397" spans="1:13">
      <c r="A1397" t="s">
        <v>1429</v>
      </c>
      <c r="B1397">
        <v>12.286300000000001</v>
      </c>
      <c r="C1397" s="44">
        <v>41548</v>
      </c>
      <c r="D1397" t="str">
        <f t="shared" si="210"/>
        <v/>
      </c>
      <c r="E1397" t="str">
        <f t="shared" si="211"/>
        <v/>
      </c>
      <c r="F1397" t="str">
        <f t="shared" si="212"/>
        <v/>
      </c>
      <c r="G1397" t="str">
        <f t="shared" si="213"/>
        <v/>
      </c>
      <c r="H1397" t="str">
        <f t="shared" si="214"/>
        <v/>
      </c>
      <c r="I1397" t="str">
        <f t="shared" si="215"/>
        <v/>
      </c>
      <c r="J1397" t="str">
        <f t="shared" si="216"/>
        <v/>
      </c>
      <c r="K1397" t="str">
        <f t="shared" si="217"/>
        <v/>
      </c>
      <c r="L1397" t="str">
        <f t="shared" si="218"/>
        <v/>
      </c>
      <c r="M1397" t="str">
        <f t="shared" si="219"/>
        <v/>
      </c>
    </row>
    <row r="1398" spans="1:13">
      <c r="A1398" t="s">
        <v>4612</v>
      </c>
      <c r="B1398">
        <v>30.346699999999998</v>
      </c>
      <c r="C1398" s="44">
        <v>41548</v>
      </c>
      <c r="D1398" t="str">
        <f t="shared" si="210"/>
        <v/>
      </c>
      <c r="E1398" t="str">
        <f t="shared" si="211"/>
        <v/>
      </c>
      <c r="F1398" t="str">
        <f t="shared" si="212"/>
        <v/>
      </c>
      <c r="G1398" t="str">
        <f t="shared" si="213"/>
        <v/>
      </c>
      <c r="H1398" t="str">
        <f t="shared" si="214"/>
        <v/>
      </c>
      <c r="I1398" t="str">
        <f t="shared" si="215"/>
        <v/>
      </c>
      <c r="J1398" t="str">
        <f t="shared" si="216"/>
        <v/>
      </c>
      <c r="K1398" t="str">
        <f t="shared" si="217"/>
        <v/>
      </c>
      <c r="L1398" t="str">
        <f t="shared" si="218"/>
        <v/>
      </c>
      <c r="M1398" t="str">
        <f t="shared" si="219"/>
        <v/>
      </c>
    </row>
    <row r="1399" spans="1:13">
      <c r="A1399" t="s">
        <v>4329</v>
      </c>
      <c r="B1399">
        <v>30.235800000000001</v>
      </c>
      <c r="C1399" s="44">
        <v>41548</v>
      </c>
      <c r="D1399" t="str">
        <f t="shared" si="210"/>
        <v/>
      </c>
      <c r="E1399" t="str">
        <f t="shared" si="211"/>
        <v/>
      </c>
      <c r="F1399" t="str">
        <f t="shared" si="212"/>
        <v/>
      </c>
      <c r="G1399" t="str">
        <f t="shared" si="213"/>
        <v/>
      </c>
      <c r="H1399" t="str">
        <f t="shared" si="214"/>
        <v/>
      </c>
      <c r="I1399" t="str">
        <f t="shared" si="215"/>
        <v/>
      </c>
      <c r="J1399" t="str">
        <f t="shared" si="216"/>
        <v/>
      </c>
      <c r="K1399" t="str">
        <f t="shared" si="217"/>
        <v/>
      </c>
      <c r="L1399" t="str">
        <f t="shared" si="218"/>
        <v/>
      </c>
      <c r="M1399" t="str">
        <f t="shared" si="219"/>
        <v/>
      </c>
    </row>
    <row r="1400" spans="1:13">
      <c r="A1400" t="s">
        <v>3758</v>
      </c>
      <c r="B1400">
        <v>12.241300000000001</v>
      </c>
      <c r="C1400" s="44">
        <v>41548</v>
      </c>
      <c r="D1400" t="str">
        <f t="shared" si="210"/>
        <v/>
      </c>
      <c r="E1400" t="str">
        <f t="shared" si="211"/>
        <v/>
      </c>
      <c r="F1400" t="str">
        <f t="shared" si="212"/>
        <v/>
      </c>
      <c r="G1400" t="str">
        <f t="shared" si="213"/>
        <v/>
      </c>
      <c r="H1400" t="str">
        <f t="shared" si="214"/>
        <v/>
      </c>
      <c r="I1400" t="str">
        <f t="shared" si="215"/>
        <v/>
      </c>
      <c r="J1400" t="str">
        <f t="shared" si="216"/>
        <v/>
      </c>
      <c r="K1400" t="str">
        <f t="shared" si="217"/>
        <v/>
      </c>
      <c r="L1400" t="str">
        <f t="shared" si="218"/>
        <v/>
      </c>
      <c r="M1400" t="str">
        <f t="shared" si="219"/>
        <v/>
      </c>
    </row>
    <row r="1401" spans="1:13">
      <c r="A1401" t="s">
        <v>1430</v>
      </c>
      <c r="B1401">
        <v>31.271100000000001</v>
      </c>
      <c r="C1401" s="44">
        <v>41548</v>
      </c>
      <c r="D1401" t="str">
        <f t="shared" si="210"/>
        <v/>
      </c>
      <c r="E1401" t="str">
        <f t="shared" si="211"/>
        <v/>
      </c>
      <c r="F1401" t="str">
        <f t="shared" si="212"/>
        <v/>
      </c>
      <c r="G1401" t="str">
        <f t="shared" si="213"/>
        <v/>
      </c>
      <c r="H1401" t="str">
        <f t="shared" si="214"/>
        <v/>
      </c>
      <c r="I1401" t="str">
        <f t="shared" si="215"/>
        <v/>
      </c>
      <c r="J1401" t="str">
        <f t="shared" si="216"/>
        <v/>
      </c>
      <c r="K1401" t="str">
        <f t="shared" si="217"/>
        <v/>
      </c>
      <c r="L1401" t="str">
        <f t="shared" si="218"/>
        <v/>
      </c>
      <c r="M1401" t="str">
        <f t="shared" si="219"/>
        <v/>
      </c>
    </row>
    <row r="1402" spans="1:13">
      <c r="A1402" t="s">
        <v>4613</v>
      </c>
      <c r="B1402">
        <v>307.42099999999999</v>
      </c>
      <c r="C1402" s="44">
        <v>41548</v>
      </c>
      <c r="D1402" t="str">
        <f t="shared" si="210"/>
        <v/>
      </c>
      <c r="E1402" t="str">
        <f t="shared" si="211"/>
        <v/>
      </c>
      <c r="F1402" t="str">
        <f t="shared" si="212"/>
        <v/>
      </c>
      <c r="G1402" t="str">
        <f t="shared" si="213"/>
        <v/>
      </c>
      <c r="H1402" t="str">
        <f t="shared" si="214"/>
        <v/>
      </c>
      <c r="I1402" t="str">
        <f t="shared" si="215"/>
        <v/>
      </c>
      <c r="J1402" t="str">
        <f t="shared" si="216"/>
        <v/>
      </c>
      <c r="K1402" t="str">
        <f t="shared" si="217"/>
        <v/>
      </c>
      <c r="L1402" t="str">
        <f t="shared" si="218"/>
        <v/>
      </c>
      <c r="M1402" t="str">
        <f t="shared" si="219"/>
        <v/>
      </c>
    </row>
    <row r="1403" spans="1:13">
      <c r="A1403" t="s">
        <v>3759</v>
      </c>
      <c r="B1403">
        <v>31.096299999999999</v>
      </c>
      <c r="C1403" s="44">
        <v>41548</v>
      </c>
      <c r="D1403" t="str">
        <f t="shared" si="210"/>
        <v/>
      </c>
      <c r="E1403" t="str">
        <f t="shared" si="211"/>
        <v/>
      </c>
      <c r="F1403" t="str">
        <f t="shared" si="212"/>
        <v/>
      </c>
      <c r="G1403" t="str">
        <f t="shared" si="213"/>
        <v/>
      </c>
      <c r="H1403" t="str">
        <f t="shared" si="214"/>
        <v/>
      </c>
      <c r="I1403" t="str">
        <f t="shared" si="215"/>
        <v/>
      </c>
      <c r="J1403" t="str">
        <f t="shared" si="216"/>
        <v/>
      </c>
      <c r="K1403" t="str">
        <f t="shared" si="217"/>
        <v/>
      </c>
      <c r="L1403" t="str">
        <f t="shared" si="218"/>
        <v/>
      </c>
      <c r="M1403" t="str">
        <f t="shared" si="219"/>
        <v/>
      </c>
    </row>
    <row r="1404" spans="1:13">
      <c r="A1404" t="s">
        <v>4330</v>
      </c>
      <c r="B1404">
        <v>305.84800000000001</v>
      </c>
      <c r="C1404" s="44">
        <v>41548</v>
      </c>
      <c r="D1404" t="str">
        <f t="shared" si="210"/>
        <v/>
      </c>
      <c r="E1404" t="str">
        <f t="shared" si="211"/>
        <v/>
      </c>
      <c r="F1404" t="str">
        <f t="shared" si="212"/>
        <v/>
      </c>
      <c r="G1404" t="str">
        <f t="shared" si="213"/>
        <v/>
      </c>
      <c r="H1404" t="str">
        <f t="shared" si="214"/>
        <v/>
      </c>
      <c r="I1404" t="str">
        <f t="shared" si="215"/>
        <v/>
      </c>
      <c r="J1404" t="str">
        <f t="shared" si="216"/>
        <v/>
      </c>
      <c r="K1404" t="str">
        <f t="shared" si="217"/>
        <v/>
      </c>
      <c r="L1404" t="str">
        <f t="shared" si="218"/>
        <v/>
      </c>
      <c r="M1404" t="str">
        <f t="shared" si="219"/>
        <v/>
      </c>
    </row>
    <row r="1405" spans="1:13">
      <c r="A1405" t="s">
        <v>1431</v>
      </c>
      <c r="B1405">
        <v>23.0044</v>
      </c>
      <c r="C1405" s="44">
        <v>41548</v>
      </c>
      <c r="D1405" t="str">
        <f t="shared" si="210"/>
        <v/>
      </c>
      <c r="E1405" t="str">
        <f t="shared" si="211"/>
        <v/>
      </c>
      <c r="F1405" t="str">
        <f t="shared" si="212"/>
        <v/>
      </c>
      <c r="G1405" t="str">
        <f t="shared" si="213"/>
        <v/>
      </c>
      <c r="H1405" t="str">
        <f t="shared" si="214"/>
        <v/>
      </c>
      <c r="I1405" t="str">
        <f t="shared" si="215"/>
        <v/>
      </c>
      <c r="J1405" t="str">
        <f t="shared" si="216"/>
        <v/>
      </c>
      <c r="K1405" t="str">
        <f t="shared" si="217"/>
        <v/>
      </c>
      <c r="L1405" t="str">
        <f t="shared" si="218"/>
        <v/>
      </c>
      <c r="M1405" t="str">
        <f t="shared" si="219"/>
        <v/>
      </c>
    </row>
    <row r="1406" spans="1:13">
      <c r="A1406" t="s">
        <v>4614</v>
      </c>
      <c r="B1406">
        <v>238.52799999999999</v>
      </c>
      <c r="C1406" s="44">
        <v>41548</v>
      </c>
      <c r="D1406" t="str">
        <f t="shared" si="210"/>
        <v/>
      </c>
      <c r="E1406" t="str">
        <f t="shared" si="211"/>
        <v/>
      </c>
      <c r="F1406" t="str">
        <f t="shared" si="212"/>
        <v/>
      </c>
      <c r="G1406" t="str">
        <f t="shared" si="213"/>
        <v/>
      </c>
      <c r="H1406" t="str">
        <f t="shared" si="214"/>
        <v/>
      </c>
      <c r="I1406" t="str">
        <f t="shared" si="215"/>
        <v/>
      </c>
      <c r="J1406" t="str">
        <f t="shared" si="216"/>
        <v/>
      </c>
      <c r="K1406" t="str">
        <f t="shared" si="217"/>
        <v/>
      </c>
      <c r="L1406" t="str">
        <f t="shared" si="218"/>
        <v/>
      </c>
      <c r="M1406" t="str">
        <f t="shared" si="219"/>
        <v/>
      </c>
    </row>
    <row r="1407" spans="1:13">
      <c r="A1407" t="s">
        <v>3760</v>
      </c>
      <c r="B1407">
        <v>22.8996</v>
      </c>
      <c r="C1407" s="44">
        <v>41548</v>
      </c>
      <c r="D1407" t="str">
        <f t="shared" si="210"/>
        <v/>
      </c>
      <c r="E1407" t="str">
        <f t="shared" si="211"/>
        <v/>
      </c>
      <c r="F1407" t="str">
        <f t="shared" si="212"/>
        <v/>
      </c>
      <c r="G1407" t="str">
        <f t="shared" si="213"/>
        <v/>
      </c>
      <c r="H1407" t="str">
        <f t="shared" si="214"/>
        <v/>
      </c>
      <c r="I1407" t="str">
        <f t="shared" si="215"/>
        <v/>
      </c>
      <c r="J1407" t="str">
        <f t="shared" si="216"/>
        <v/>
      </c>
      <c r="K1407" t="str">
        <f t="shared" si="217"/>
        <v/>
      </c>
      <c r="L1407" t="str">
        <f t="shared" si="218"/>
        <v/>
      </c>
      <c r="M1407" t="str">
        <f t="shared" si="219"/>
        <v/>
      </c>
    </row>
    <row r="1408" spans="1:13">
      <c r="A1408" t="s">
        <v>4331</v>
      </c>
      <c r="B1408">
        <v>237.46180000000001</v>
      </c>
      <c r="C1408" s="44">
        <v>41548</v>
      </c>
      <c r="D1408" t="str">
        <f t="shared" si="210"/>
        <v/>
      </c>
      <c r="E1408" t="str">
        <f t="shared" si="211"/>
        <v/>
      </c>
      <c r="F1408" t="str">
        <f t="shared" si="212"/>
        <v/>
      </c>
      <c r="G1408" t="str">
        <f t="shared" si="213"/>
        <v/>
      </c>
      <c r="H1408" t="str">
        <f t="shared" si="214"/>
        <v/>
      </c>
      <c r="I1408" t="str">
        <f t="shared" si="215"/>
        <v/>
      </c>
      <c r="J1408" t="str">
        <f t="shared" si="216"/>
        <v/>
      </c>
      <c r="K1408" t="str">
        <f t="shared" si="217"/>
        <v/>
      </c>
      <c r="L1408" t="str">
        <f t="shared" si="218"/>
        <v/>
      </c>
      <c r="M1408" t="str">
        <f t="shared" si="219"/>
        <v/>
      </c>
    </row>
    <row r="1409" spans="1:13">
      <c r="A1409" t="s">
        <v>3761</v>
      </c>
      <c r="B1409">
        <v>12.4801</v>
      </c>
      <c r="C1409" s="44">
        <v>41548</v>
      </c>
      <c r="D1409" t="str">
        <f t="shared" si="210"/>
        <v/>
      </c>
      <c r="E1409" t="str">
        <f t="shared" si="211"/>
        <v/>
      </c>
      <c r="F1409" t="str">
        <f t="shared" si="212"/>
        <v/>
      </c>
      <c r="G1409" t="str">
        <f t="shared" si="213"/>
        <v/>
      </c>
      <c r="H1409" t="str">
        <f t="shared" si="214"/>
        <v/>
      </c>
      <c r="I1409" t="str">
        <f t="shared" si="215"/>
        <v/>
      </c>
      <c r="J1409" t="str">
        <f t="shared" si="216"/>
        <v/>
      </c>
      <c r="K1409" t="str">
        <f t="shared" si="217"/>
        <v/>
      </c>
      <c r="L1409" t="str">
        <f t="shared" si="218"/>
        <v/>
      </c>
      <c r="M1409" t="str">
        <f t="shared" si="219"/>
        <v/>
      </c>
    </row>
    <row r="1410" spans="1:13">
      <c r="A1410" t="s">
        <v>4332</v>
      </c>
      <c r="B1410">
        <v>16.122499999999999</v>
      </c>
      <c r="C1410" s="44">
        <v>41548</v>
      </c>
      <c r="D1410" t="str">
        <f t="shared" si="210"/>
        <v/>
      </c>
      <c r="E1410" t="str">
        <f t="shared" si="211"/>
        <v/>
      </c>
      <c r="F1410" t="str">
        <f t="shared" si="212"/>
        <v/>
      </c>
      <c r="G1410" t="str">
        <f t="shared" si="213"/>
        <v/>
      </c>
      <c r="H1410" t="str">
        <f t="shared" si="214"/>
        <v/>
      </c>
      <c r="I1410" t="str">
        <f t="shared" si="215"/>
        <v/>
      </c>
      <c r="J1410" t="str">
        <f t="shared" si="216"/>
        <v/>
      </c>
      <c r="K1410" t="str">
        <f t="shared" si="217"/>
        <v/>
      </c>
      <c r="L1410" t="str">
        <f t="shared" si="218"/>
        <v/>
      </c>
      <c r="M1410" t="str">
        <f t="shared" si="219"/>
        <v/>
      </c>
    </row>
    <row r="1411" spans="1:13">
      <c r="A1411" t="s">
        <v>3762</v>
      </c>
      <c r="B1411">
        <v>12.4316</v>
      </c>
      <c r="C1411" s="44">
        <v>41548</v>
      </c>
      <c r="D1411" t="str">
        <f t="shared" ref="D1411:D1474" si="220">IF(A1411=mfund1,B1411,"")</f>
        <v/>
      </c>
      <c r="E1411" t="str">
        <f t="shared" ref="E1411:E1474" si="221">IF(A1411=mfund2,B1411,"")</f>
        <v/>
      </c>
      <c r="F1411" t="str">
        <f t="shared" ref="F1411:F1474" si="222">IF(A1411=mfund3,B1411,"")</f>
        <v/>
      </c>
      <c r="G1411" t="str">
        <f t="shared" ref="G1411:G1474" si="223">IF(A1411=mfund4,B1411,"")</f>
        <v/>
      </c>
      <c r="H1411" t="str">
        <f t="shared" ref="H1411:H1474" si="224">IF(A1411=mfudn5,B1411,"")</f>
        <v/>
      </c>
      <c r="I1411" t="str">
        <f t="shared" ref="I1411:I1474" si="225">IF(A1411=mfund6,B1411,"")</f>
        <v/>
      </c>
      <c r="J1411" t="str">
        <f t="shared" ref="J1411:J1474" si="226">IF(A1411=mfund7,B1411,"")</f>
        <v/>
      </c>
      <c r="K1411" t="str">
        <f t="shared" ref="K1411:K1474" si="227">IF(A1411=mfund8,B1411,"")</f>
        <v/>
      </c>
      <c r="L1411" t="str">
        <f t="shared" ref="L1411:L1474" si="228">IF(A1411=mfund9,B1411,"")</f>
        <v/>
      </c>
      <c r="M1411" t="str">
        <f t="shared" ref="M1411:M1474" si="229">IF(A1411=mfund10,B1411,"")</f>
        <v/>
      </c>
    </row>
    <row r="1412" spans="1:13">
      <c r="A1412" t="s">
        <v>4333</v>
      </c>
      <c r="B1412">
        <v>16.0626</v>
      </c>
      <c r="C1412" s="44">
        <v>41548</v>
      </c>
      <c r="D1412" t="str">
        <f t="shared" si="220"/>
        <v/>
      </c>
      <c r="E1412" t="str">
        <f t="shared" si="221"/>
        <v/>
      </c>
      <c r="F1412" t="str">
        <f t="shared" si="222"/>
        <v/>
      </c>
      <c r="G1412" t="str">
        <f t="shared" si="223"/>
        <v/>
      </c>
      <c r="H1412" t="str">
        <f t="shared" si="224"/>
        <v/>
      </c>
      <c r="I1412" t="str">
        <f t="shared" si="225"/>
        <v/>
      </c>
      <c r="J1412" t="str">
        <f t="shared" si="226"/>
        <v/>
      </c>
      <c r="K1412" t="str">
        <f t="shared" si="227"/>
        <v/>
      </c>
      <c r="L1412" t="str">
        <f t="shared" si="228"/>
        <v/>
      </c>
      <c r="M1412" t="str">
        <f t="shared" si="229"/>
        <v/>
      </c>
    </row>
    <row r="1413" spans="1:13">
      <c r="A1413" t="s">
        <v>1432</v>
      </c>
      <c r="B1413">
        <v>28.231300000000001</v>
      </c>
      <c r="C1413" s="44">
        <v>41548</v>
      </c>
      <c r="D1413" t="str">
        <f t="shared" si="220"/>
        <v/>
      </c>
      <c r="E1413" t="str">
        <f t="shared" si="221"/>
        <v/>
      </c>
      <c r="F1413" t="str">
        <f t="shared" si="222"/>
        <v/>
      </c>
      <c r="G1413" t="str">
        <f t="shared" si="223"/>
        <v/>
      </c>
      <c r="H1413" t="str">
        <f t="shared" si="224"/>
        <v/>
      </c>
      <c r="I1413" t="str">
        <f t="shared" si="225"/>
        <v/>
      </c>
      <c r="J1413" t="str">
        <f t="shared" si="226"/>
        <v/>
      </c>
      <c r="K1413" t="str">
        <f t="shared" si="227"/>
        <v/>
      </c>
      <c r="L1413" t="str">
        <f t="shared" si="228"/>
        <v/>
      </c>
      <c r="M1413" t="str">
        <f t="shared" si="229"/>
        <v/>
      </c>
    </row>
    <row r="1414" spans="1:13">
      <c r="A1414" t="s">
        <v>4615</v>
      </c>
      <c r="B1414">
        <v>230.06710000000001</v>
      </c>
      <c r="C1414" s="44">
        <v>41548</v>
      </c>
      <c r="D1414" t="str">
        <f t="shared" si="220"/>
        <v/>
      </c>
      <c r="E1414" t="str">
        <f t="shared" si="221"/>
        <v/>
      </c>
      <c r="F1414" t="str">
        <f t="shared" si="222"/>
        <v/>
      </c>
      <c r="G1414" t="str">
        <f t="shared" si="223"/>
        <v/>
      </c>
      <c r="H1414" t="str">
        <f t="shared" si="224"/>
        <v/>
      </c>
      <c r="I1414" t="str">
        <f t="shared" si="225"/>
        <v/>
      </c>
      <c r="J1414" t="str">
        <f t="shared" si="226"/>
        <v/>
      </c>
      <c r="K1414" t="str">
        <f t="shared" si="227"/>
        <v/>
      </c>
      <c r="L1414" t="str">
        <f t="shared" si="228"/>
        <v/>
      </c>
      <c r="M1414" t="str">
        <f t="shared" si="229"/>
        <v/>
      </c>
    </row>
    <row r="1415" spans="1:13">
      <c r="A1415" t="s">
        <v>3482</v>
      </c>
      <c r="B1415">
        <v>28.0989</v>
      </c>
      <c r="C1415" s="44">
        <v>41548</v>
      </c>
      <c r="D1415" t="str">
        <f t="shared" si="220"/>
        <v/>
      </c>
      <c r="E1415" t="str">
        <f t="shared" si="221"/>
        <v/>
      </c>
      <c r="F1415" t="str">
        <f t="shared" si="222"/>
        <v/>
      </c>
      <c r="G1415" t="str">
        <f t="shared" si="223"/>
        <v/>
      </c>
      <c r="H1415" t="str">
        <f t="shared" si="224"/>
        <v/>
      </c>
      <c r="I1415" t="str">
        <f t="shared" si="225"/>
        <v/>
      </c>
      <c r="J1415" t="str">
        <f t="shared" si="226"/>
        <v/>
      </c>
      <c r="K1415" t="str">
        <f t="shared" si="227"/>
        <v/>
      </c>
      <c r="L1415" t="str">
        <f t="shared" si="228"/>
        <v/>
      </c>
      <c r="M1415" t="str">
        <f t="shared" si="229"/>
        <v/>
      </c>
    </row>
    <row r="1416" spans="1:13">
      <c r="A1416" t="s">
        <v>3423</v>
      </c>
      <c r="B1416">
        <v>228.9924</v>
      </c>
      <c r="C1416" s="44">
        <v>41548</v>
      </c>
      <c r="D1416" t="str">
        <f t="shared" si="220"/>
        <v/>
      </c>
      <c r="E1416" t="str">
        <f t="shared" si="221"/>
        <v/>
      </c>
      <c r="F1416" t="str">
        <f t="shared" si="222"/>
        <v/>
      </c>
      <c r="G1416" t="str">
        <f t="shared" si="223"/>
        <v/>
      </c>
      <c r="H1416" t="str">
        <f t="shared" si="224"/>
        <v/>
      </c>
      <c r="I1416" t="str">
        <f t="shared" si="225"/>
        <v/>
      </c>
      <c r="J1416" t="str">
        <f t="shared" si="226"/>
        <v/>
      </c>
      <c r="K1416" t="str">
        <f t="shared" si="227"/>
        <v/>
      </c>
      <c r="L1416" t="str">
        <f t="shared" si="228"/>
        <v/>
      </c>
      <c r="M1416" t="str">
        <f t="shared" si="229"/>
        <v/>
      </c>
    </row>
    <row r="1417" spans="1:13">
      <c r="A1417" t="s">
        <v>1433</v>
      </c>
      <c r="B1417">
        <v>22.084499999999998</v>
      </c>
      <c r="C1417" s="44">
        <v>41548</v>
      </c>
      <c r="D1417" t="str">
        <f t="shared" si="220"/>
        <v/>
      </c>
      <c r="E1417" t="str">
        <f t="shared" si="221"/>
        <v/>
      </c>
      <c r="F1417" t="str">
        <f t="shared" si="222"/>
        <v/>
      </c>
      <c r="G1417" t="str">
        <f t="shared" si="223"/>
        <v/>
      </c>
      <c r="H1417" t="str">
        <f t="shared" si="224"/>
        <v/>
      </c>
      <c r="I1417" t="str">
        <f t="shared" si="225"/>
        <v/>
      </c>
      <c r="J1417" t="str">
        <f t="shared" si="226"/>
        <v/>
      </c>
      <c r="K1417" t="str">
        <f t="shared" si="227"/>
        <v/>
      </c>
      <c r="L1417" t="str">
        <f t="shared" si="228"/>
        <v/>
      </c>
      <c r="M1417" t="str">
        <f t="shared" si="229"/>
        <v/>
      </c>
    </row>
    <row r="1418" spans="1:13">
      <c r="A1418" t="s">
        <v>4616</v>
      </c>
      <c r="B1418">
        <v>82.25</v>
      </c>
      <c r="C1418" s="44">
        <v>41548</v>
      </c>
      <c r="D1418" t="str">
        <f t="shared" si="220"/>
        <v/>
      </c>
      <c r="E1418" t="str">
        <f t="shared" si="221"/>
        <v/>
      </c>
      <c r="F1418" t="str">
        <f t="shared" si="222"/>
        <v/>
      </c>
      <c r="G1418" t="str">
        <f t="shared" si="223"/>
        <v/>
      </c>
      <c r="H1418" t="str">
        <f t="shared" si="224"/>
        <v/>
      </c>
      <c r="I1418" t="str">
        <f t="shared" si="225"/>
        <v/>
      </c>
      <c r="J1418" t="str">
        <f t="shared" si="226"/>
        <v/>
      </c>
      <c r="K1418" t="str">
        <f t="shared" si="227"/>
        <v/>
      </c>
      <c r="L1418" t="str">
        <f t="shared" si="228"/>
        <v/>
      </c>
      <c r="M1418" t="str">
        <f t="shared" si="229"/>
        <v/>
      </c>
    </row>
    <row r="1419" spans="1:13">
      <c r="A1419" t="s">
        <v>3763</v>
      </c>
      <c r="B1419">
        <v>22.006799999999998</v>
      </c>
      <c r="C1419" s="44">
        <v>41548</v>
      </c>
      <c r="D1419" t="str">
        <f t="shared" si="220"/>
        <v/>
      </c>
      <c r="E1419" t="str">
        <f t="shared" si="221"/>
        <v/>
      </c>
      <c r="F1419" t="str">
        <f t="shared" si="222"/>
        <v/>
      </c>
      <c r="G1419" t="str">
        <f t="shared" si="223"/>
        <v/>
      </c>
      <c r="H1419" t="str">
        <f t="shared" si="224"/>
        <v/>
      </c>
      <c r="I1419" t="str">
        <f t="shared" si="225"/>
        <v/>
      </c>
      <c r="J1419" t="str">
        <f t="shared" si="226"/>
        <v/>
      </c>
      <c r="K1419" t="str">
        <f t="shared" si="227"/>
        <v/>
      </c>
      <c r="L1419" t="str">
        <f t="shared" si="228"/>
        <v/>
      </c>
      <c r="M1419" t="str">
        <f t="shared" si="229"/>
        <v/>
      </c>
    </row>
    <row r="1420" spans="1:13">
      <c r="A1420" t="s">
        <v>4334</v>
      </c>
      <c r="B1420">
        <v>81.9602</v>
      </c>
      <c r="C1420" s="44">
        <v>41548</v>
      </c>
      <c r="D1420" t="str">
        <f t="shared" si="220"/>
        <v/>
      </c>
      <c r="E1420" t="str">
        <f t="shared" si="221"/>
        <v/>
      </c>
      <c r="F1420" t="str">
        <f t="shared" si="222"/>
        <v/>
      </c>
      <c r="G1420" t="str">
        <f t="shared" si="223"/>
        <v/>
      </c>
      <c r="H1420" t="str">
        <f t="shared" si="224"/>
        <v/>
      </c>
      <c r="I1420" t="str">
        <f t="shared" si="225"/>
        <v/>
      </c>
      <c r="J1420" t="str">
        <f t="shared" si="226"/>
        <v/>
      </c>
      <c r="K1420" t="str">
        <f t="shared" si="227"/>
        <v/>
      </c>
      <c r="L1420" t="str">
        <f t="shared" si="228"/>
        <v/>
      </c>
      <c r="M1420" t="str">
        <f t="shared" si="229"/>
        <v/>
      </c>
    </row>
    <row r="1421" spans="1:13">
      <c r="A1421" t="s">
        <v>1434</v>
      </c>
      <c r="B1421">
        <v>15.422800000000001</v>
      </c>
      <c r="C1421" s="44">
        <v>41548</v>
      </c>
      <c r="D1421" t="str">
        <f t="shared" si="220"/>
        <v/>
      </c>
      <c r="E1421" t="str">
        <f t="shared" si="221"/>
        <v/>
      </c>
      <c r="F1421" t="str">
        <f t="shared" si="222"/>
        <v/>
      </c>
      <c r="G1421" t="str">
        <f t="shared" si="223"/>
        <v/>
      </c>
      <c r="H1421" t="str">
        <f t="shared" si="224"/>
        <v/>
      </c>
      <c r="I1421" t="str">
        <f t="shared" si="225"/>
        <v/>
      </c>
      <c r="J1421" t="str">
        <f t="shared" si="226"/>
        <v/>
      </c>
      <c r="K1421" t="str">
        <f t="shared" si="227"/>
        <v/>
      </c>
      <c r="L1421" t="str">
        <f t="shared" si="228"/>
        <v/>
      </c>
      <c r="M1421" t="str">
        <f t="shared" si="229"/>
        <v/>
      </c>
    </row>
    <row r="1422" spans="1:13">
      <c r="A1422" t="s">
        <v>4617</v>
      </c>
      <c r="B1422">
        <v>53.573799999999999</v>
      </c>
      <c r="C1422" s="44">
        <v>41548</v>
      </c>
      <c r="D1422" t="str">
        <f t="shared" si="220"/>
        <v/>
      </c>
      <c r="E1422" t="str">
        <f t="shared" si="221"/>
        <v/>
      </c>
      <c r="F1422" t="str">
        <f t="shared" si="222"/>
        <v/>
      </c>
      <c r="G1422" t="str">
        <f t="shared" si="223"/>
        <v/>
      </c>
      <c r="H1422" t="str">
        <f t="shared" si="224"/>
        <v/>
      </c>
      <c r="I1422" t="str">
        <f t="shared" si="225"/>
        <v/>
      </c>
      <c r="J1422" t="str">
        <f t="shared" si="226"/>
        <v/>
      </c>
      <c r="K1422" t="str">
        <f t="shared" si="227"/>
        <v/>
      </c>
      <c r="L1422" t="str">
        <f t="shared" si="228"/>
        <v/>
      </c>
      <c r="M1422" t="str">
        <f t="shared" si="229"/>
        <v/>
      </c>
    </row>
    <row r="1423" spans="1:13">
      <c r="A1423" t="s">
        <v>1435</v>
      </c>
      <c r="B1423">
        <v>15.354699999999999</v>
      </c>
      <c r="C1423" s="44">
        <v>41548</v>
      </c>
      <c r="D1423" t="str">
        <f t="shared" si="220"/>
        <v/>
      </c>
      <c r="E1423" t="str">
        <f t="shared" si="221"/>
        <v/>
      </c>
      <c r="F1423" t="str">
        <f t="shared" si="222"/>
        <v/>
      </c>
      <c r="G1423" t="str">
        <f t="shared" si="223"/>
        <v/>
      </c>
      <c r="H1423" t="str">
        <f t="shared" si="224"/>
        <v/>
      </c>
      <c r="I1423" t="str">
        <f t="shared" si="225"/>
        <v/>
      </c>
      <c r="J1423" t="str">
        <f t="shared" si="226"/>
        <v/>
      </c>
      <c r="K1423" t="str">
        <f t="shared" si="227"/>
        <v/>
      </c>
      <c r="L1423" t="str">
        <f t="shared" si="228"/>
        <v/>
      </c>
      <c r="M1423" t="str">
        <f t="shared" si="229"/>
        <v/>
      </c>
    </row>
    <row r="1424" spans="1:13">
      <c r="A1424" t="s">
        <v>4618</v>
      </c>
      <c r="B1424">
        <v>53.352800000000002</v>
      </c>
      <c r="C1424" s="44">
        <v>41548</v>
      </c>
      <c r="D1424" t="str">
        <f t="shared" si="220"/>
        <v/>
      </c>
      <c r="E1424" t="str">
        <f t="shared" si="221"/>
        <v/>
      </c>
      <c r="F1424" t="str">
        <f t="shared" si="222"/>
        <v/>
      </c>
      <c r="G1424" t="str">
        <f t="shared" si="223"/>
        <v/>
      </c>
      <c r="H1424" t="str">
        <f t="shared" si="224"/>
        <v/>
      </c>
      <c r="I1424" t="str">
        <f t="shared" si="225"/>
        <v/>
      </c>
      <c r="J1424" t="str">
        <f t="shared" si="226"/>
        <v/>
      </c>
      <c r="K1424" t="str">
        <f t="shared" si="227"/>
        <v/>
      </c>
      <c r="L1424" t="str">
        <f t="shared" si="228"/>
        <v/>
      </c>
      <c r="M1424" t="str">
        <f t="shared" si="229"/>
        <v/>
      </c>
    </row>
    <row r="1425" spans="1:13">
      <c r="A1425" t="s">
        <v>1436</v>
      </c>
      <c r="B1425">
        <v>32.192599999999999</v>
      </c>
      <c r="C1425" s="44">
        <v>41548</v>
      </c>
      <c r="D1425" t="str">
        <f t="shared" si="220"/>
        <v/>
      </c>
      <c r="E1425" t="str">
        <f t="shared" si="221"/>
        <v/>
      </c>
      <c r="F1425" t="str">
        <f t="shared" si="222"/>
        <v/>
      </c>
      <c r="G1425" t="str">
        <f t="shared" si="223"/>
        <v/>
      </c>
      <c r="H1425" t="str">
        <f t="shared" si="224"/>
        <v/>
      </c>
      <c r="I1425" t="str">
        <f t="shared" si="225"/>
        <v/>
      </c>
      <c r="J1425" t="str">
        <f t="shared" si="226"/>
        <v/>
      </c>
      <c r="K1425" t="str">
        <f t="shared" si="227"/>
        <v/>
      </c>
      <c r="L1425" t="str">
        <f t="shared" si="228"/>
        <v/>
      </c>
      <c r="M1425" t="str">
        <f t="shared" si="229"/>
        <v/>
      </c>
    </row>
    <row r="1426" spans="1:13">
      <c r="A1426" t="s">
        <v>4619</v>
      </c>
      <c r="B1426">
        <v>44.541699999999999</v>
      </c>
      <c r="C1426" s="44">
        <v>41548</v>
      </c>
      <c r="D1426" t="str">
        <f t="shared" si="220"/>
        <v/>
      </c>
      <c r="E1426" t="str">
        <f t="shared" si="221"/>
        <v/>
      </c>
      <c r="F1426" t="str">
        <f t="shared" si="222"/>
        <v/>
      </c>
      <c r="G1426" t="str">
        <f t="shared" si="223"/>
        <v/>
      </c>
      <c r="H1426" t="str">
        <f t="shared" si="224"/>
        <v/>
      </c>
      <c r="I1426" t="str">
        <f t="shared" si="225"/>
        <v/>
      </c>
      <c r="J1426" t="str">
        <f t="shared" si="226"/>
        <v/>
      </c>
      <c r="K1426" t="str">
        <f t="shared" si="227"/>
        <v/>
      </c>
      <c r="L1426" t="str">
        <f t="shared" si="228"/>
        <v/>
      </c>
      <c r="M1426" t="str">
        <f t="shared" si="229"/>
        <v/>
      </c>
    </row>
    <row r="1427" spans="1:13">
      <c r="A1427" t="s">
        <v>1437</v>
      </c>
      <c r="B1427">
        <v>32.008099999999999</v>
      </c>
      <c r="C1427" s="44">
        <v>41548</v>
      </c>
      <c r="D1427" t="str">
        <f t="shared" si="220"/>
        <v/>
      </c>
      <c r="E1427" t="str">
        <f t="shared" si="221"/>
        <v/>
      </c>
      <c r="F1427" t="str">
        <f t="shared" si="222"/>
        <v/>
      </c>
      <c r="G1427" t="str">
        <f t="shared" si="223"/>
        <v/>
      </c>
      <c r="H1427" t="str">
        <f t="shared" si="224"/>
        <v/>
      </c>
      <c r="I1427" t="str">
        <f t="shared" si="225"/>
        <v/>
      </c>
      <c r="J1427" t="str">
        <f t="shared" si="226"/>
        <v/>
      </c>
      <c r="K1427" t="str">
        <f t="shared" si="227"/>
        <v/>
      </c>
      <c r="L1427" t="str">
        <f t="shared" si="228"/>
        <v/>
      </c>
      <c r="M1427" t="str">
        <f t="shared" si="229"/>
        <v/>
      </c>
    </row>
    <row r="1428" spans="1:13">
      <c r="A1428" t="s">
        <v>4620</v>
      </c>
      <c r="B1428">
        <v>44.290500000000002</v>
      </c>
      <c r="C1428" s="44">
        <v>41548</v>
      </c>
      <c r="D1428" t="str">
        <f t="shared" si="220"/>
        <v/>
      </c>
      <c r="E1428" t="str">
        <f t="shared" si="221"/>
        <v/>
      </c>
      <c r="F1428" t="str">
        <f t="shared" si="222"/>
        <v/>
      </c>
      <c r="G1428" t="str">
        <f t="shared" si="223"/>
        <v/>
      </c>
      <c r="H1428" t="str">
        <f t="shared" si="224"/>
        <v/>
      </c>
      <c r="I1428" t="str">
        <f t="shared" si="225"/>
        <v/>
      </c>
      <c r="J1428" t="str">
        <f t="shared" si="226"/>
        <v/>
      </c>
      <c r="K1428" t="str">
        <f t="shared" si="227"/>
        <v/>
      </c>
      <c r="L1428" t="str">
        <f t="shared" si="228"/>
        <v/>
      </c>
      <c r="M1428" t="str">
        <f t="shared" si="229"/>
        <v/>
      </c>
    </row>
    <row r="1429" spans="1:13">
      <c r="A1429" t="s">
        <v>1438</v>
      </c>
      <c r="B1429">
        <v>16.3764</v>
      </c>
      <c r="C1429" s="44">
        <v>41548</v>
      </c>
      <c r="D1429" t="str">
        <f t="shared" si="220"/>
        <v/>
      </c>
      <c r="E1429" t="str">
        <f t="shared" si="221"/>
        <v/>
      </c>
      <c r="F1429" t="str">
        <f t="shared" si="222"/>
        <v/>
      </c>
      <c r="G1429" t="str">
        <f t="shared" si="223"/>
        <v/>
      </c>
      <c r="H1429" t="str">
        <f t="shared" si="224"/>
        <v/>
      </c>
      <c r="I1429" t="str">
        <f t="shared" si="225"/>
        <v/>
      </c>
      <c r="J1429" t="str">
        <f t="shared" si="226"/>
        <v/>
      </c>
      <c r="K1429" t="str">
        <f t="shared" si="227"/>
        <v/>
      </c>
      <c r="L1429" t="str">
        <f t="shared" si="228"/>
        <v/>
      </c>
      <c r="M1429" t="str">
        <f t="shared" si="229"/>
        <v/>
      </c>
    </row>
    <row r="1430" spans="1:13">
      <c r="A1430" t="s">
        <v>4621</v>
      </c>
      <c r="B1430">
        <v>16.3764</v>
      </c>
      <c r="C1430" s="44">
        <v>41548</v>
      </c>
      <c r="D1430" t="str">
        <f t="shared" si="220"/>
        <v/>
      </c>
      <c r="E1430" t="str">
        <f t="shared" si="221"/>
        <v/>
      </c>
      <c r="F1430" t="str">
        <f t="shared" si="222"/>
        <v/>
      </c>
      <c r="G1430" t="str">
        <f t="shared" si="223"/>
        <v/>
      </c>
      <c r="H1430" t="str">
        <f t="shared" si="224"/>
        <v/>
      </c>
      <c r="I1430" t="str">
        <f t="shared" si="225"/>
        <v/>
      </c>
      <c r="J1430" t="str">
        <f t="shared" si="226"/>
        <v/>
      </c>
      <c r="K1430" t="str">
        <f t="shared" si="227"/>
        <v/>
      </c>
      <c r="L1430" t="str">
        <f t="shared" si="228"/>
        <v/>
      </c>
      <c r="M1430" t="str">
        <f t="shared" si="229"/>
        <v/>
      </c>
    </row>
    <row r="1431" spans="1:13">
      <c r="A1431" t="s">
        <v>1439</v>
      </c>
      <c r="B1431">
        <v>16.501300000000001</v>
      </c>
      <c r="C1431" s="44">
        <v>41548</v>
      </c>
      <c r="D1431" t="str">
        <f t="shared" si="220"/>
        <v/>
      </c>
      <c r="E1431" t="str">
        <f t="shared" si="221"/>
        <v/>
      </c>
      <c r="F1431" t="str">
        <f t="shared" si="222"/>
        <v/>
      </c>
      <c r="G1431" t="str">
        <f t="shared" si="223"/>
        <v/>
      </c>
      <c r="H1431" t="str">
        <f t="shared" si="224"/>
        <v/>
      </c>
      <c r="I1431" t="str">
        <f t="shared" si="225"/>
        <v/>
      </c>
      <c r="J1431" t="str">
        <f t="shared" si="226"/>
        <v/>
      </c>
      <c r="K1431" t="str">
        <f t="shared" si="227"/>
        <v/>
      </c>
      <c r="L1431" t="str">
        <f t="shared" si="228"/>
        <v/>
      </c>
      <c r="M1431" t="str">
        <f t="shared" si="229"/>
        <v/>
      </c>
    </row>
    <row r="1432" spans="1:13">
      <c r="A1432" t="s">
        <v>4622</v>
      </c>
      <c r="B1432">
        <v>16.501300000000001</v>
      </c>
      <c r="C1432" s="44">
        <v>41548</v>
      </c>
      <c r="D1432" t="str">
        <f t="shared" si="220"/>
        <v/>
      </c>
      <c r="E1432" t="str">
        <f t="shared" si="221"/>
        <v/>
      </c>
      <c r="F1432" t="str">
        <f t="shared" si="222"/>
        <v/>
      </c>
      <c r="G1432" t="str">
        <f t="shared" si="223"/>
        <v/>
      </c>
      <c r="H1432" t="str">
        <f t="shared" si="224"/>
        <v/>
      </c>
      <c r="I1432" t="str">
        <f t="shared" si="225"/>
        <v/>
      </c>
      <c r="J1432" t="str">
        <f t="shared" si="226"/>
        <v/>
      </c>
      <c r="K1432" t="str">
        <f t="shared" si="227"/>
        <v/>
      </c>
      <c r="L1432" t="str">
        <f t="shared" si="228"/>
        <v/>
      </c>
      <c r="M1432" t="str">
        <f t="shared" si="229"/>
        <v/>
      </c>
    </row>
    <row r="1433" spans="1:13">
      <c r="A1433" t="s">
        <v>1440</v>
      </c>
      <c r="B1433">
        <v>25.1036</v>
      </c>
      <c r="C1433" s="44">
        <v>41548</v>
      </c>
      <c r="D1433" t="str">
        <f t="shared" si="220"/>
        <v/>
      </c>
      <c r="E1433" t="str">
        <f t="shared" si="221"/>
        <v/>
      </c>
      <c r="F1433" t="str">
        <f t="shared" si="222"/>
        <v/>
      </c>
      <c r="G1433" t="str">
        <f t="shared" si="223"/>
        <v/>
      </c>
      <c r="H1433" t="str">
        <f t="shared" si="224"/>
        <v/>
      </c>
      <c r="I1433" t="str">
        <f t="shared" si="225"/>
        <v/>
      </c>
      <c r="J1433" t="str">
        <f t="shared" si="226"/>
        <v/>
      </c>
      <c r="K1433" t="str">
        <f t="shared" si="227"/>
        <v/>
      </c>
      <c r="L1433" t="str">
        <f t="shared" si="228"/>
        <v/>
      </c>
      <c r="M1433" t="str">
        <f t="shared" si="229"/>
        <v/>
      </c>
    </row>
    <row r="1434" spans="1:13">
      <c r="A1434" t="s">
        <v>4623</v>
      </c>
      <c r="B1434">
        <v>39.401600000000002</v>
      </c>
      <c r="C1434" s="44">
        <v>41548</v>
      </c>
      <c r="D1434" t="str">
        <f t="shared" si="220"/>
        <v/>
      </c>
      <c r="E1434" t="str">
        <f t="shared" si="221"/>
        <v/>
      </c>
      <c r="F1434" t="str">
        <f t="shared" si="222"/>
        <v/>
      </c>
      <c r="G1434" t="str">
        <f t="shared" si="223"/>
        <v/>
      </c>
      <c r="H1434" t="str">
        <f t="shared" si="224"/>
        <v/>
      </c>
      <c r="I1434" t="str">
        <f t="shared" si="225"/>
        <v/>
      </c>
      <c r="J1434" t="str">
        <f t="shared" si="226"/>
        <v/>
      </c>
      <c r="K1434" t="str">
        <f t="shared" si="227"/>
        <v/>
      </c>
      <c r="L1434" t="str">
        <f t="shared" si="228"/>
        <v/>
      </c>
      <c r="M1434" t="str">
        <f t="shared" si="229"/>
        <v/>
      </c>
    </row>
    <row r="1435" spans="1:13">
      <c r="A1435" t="s">
        <v>1441</v>
      </c>
      <c r="B1435">
        <v>25.016500000000001</v>
      </c>
      <c r="C1435" s="44">
        <v>41548</v>
      </c>
      <c r="D1435" t="str">
        <f t="shared" si="220"/>
        <v/>
      </c>
      <c r="E1435" t="str">
        <f t="shared" si="221"/>
        <v/>
      </c>
      <c r="F1435" t="str">
        <f t="shared" si="222"/>
        <v/>
      </c>
      <c r="G1435" t="str">
        <f t="shared" si="223"/>
        <v/>
      </c>
      <c r="H1435" t="str">
        <f t="shared" si="224"/>
        <v/>
      </c>
      <c r="I1435" t="str">
        <f t="shared" si="225"/>
        <v/>
      </c>
      <c r="J1435" t="str">
        <f t="shared" si="226"/>
        <v/>
      </c>
      <c r="K1435" t="str">
        <f t="shared" si="227"/>
        <v/>
      </c>
      <c r="L1435" t="str">
        <f t="shared" si="228"/>
        <v/>
      </c>
      <c r="M1435" t="str">
        <f t="shared" si="229"/>
        <v/>
      </c>
    </row>
    <row r="1436" spans="1:13">
      <c r="A1436" t="s">
        <v>1442</v>
      </c>
      <c r="B1436">
        <v>39.264899999999997</v>
      </c>
      <c r="C1436" s="44">
        <v>41548</v>
      </c>
      <c r="D1436" t="str">
        <f t="shared" si="220"/>
        <v/>
      </c>
      <c r="E1436" t="str">
        <f t="shared" si="221"/>
        <v/>
      </c>
      <c r="F1436" t="str">
        <f t="shared" si="222"/>
        <v/>
      </c>
      <c r="G1436" t="str">
        <f t="shared" si="223"/>
        <v/>
      </c>
      <c r="H1436" t="str">
        <f t="shared" si="224"/>
        <v/>
      </c>
      <c r="I1436" t="str">
        <f t="shared" si="225"/>
        <v/>
      </c>
      <c r="J1436" t="str">
        <f t="shared" si="226"/>
        <v/>
      </c>
      <c r="K1436" t="str">
        <f t="shared" si="227"/>
        <v/>
      </c>
      <c r="L1436" t="str">
        <f t="shared" si="228"/>
        <v/>
      </c>
      <c r="M1436" t="str">
        <f t="shared" si="229"/>
        <v/>
      </c>
    </row>
    <row r="1437" spans="1:13">
      <c r="A1437" t="s">
        <v>1443</v>
      </c>
      <c r="B1437">
        <v>20.878</v>
      </c>
      <c r="C1437" s="44">
        <v>41548</v>
      </c>
      <c r="D1437" t="str">
        <f t="shared" si="220"/>
        <v/>
      </c>
      <c r="E1437" t="str">
        <f t="shared" si="221"/>
        <v/>
      </c>
      <c r="F1437" t="str">
        <f t="shared" si="222"/>
        <v/>
      </c>
      <c r="G1437" t="str">
        <f t="shared" si="223"/>
        <v/>
      </c>
      <c r="H1437" t="str">
        <f t="shared" si="224"/>
        <v/>
      </c>
      <c r="I1437" t="str">
        <f t="shared" si="225"/>
        <v/>
      </c>
      <c r="J1437" t="str">
        <f t="shared" si="226"/>
        <v/>
      </c>
      <c r="K1437" t="str">
        <f t="shared" si="227"/>
        <v/>
      </c>
      <c r="L1437" t="str">
        <f t="shared" si="228"/>
        <v/>
      </c>
      <c r="M1437" t="str">
        <f t="shared" si="229"/>
        <v/>
      </c>
    </row>
    <row r="1438" spans="1:13">
      <c r="A1438" t="s">
        <v>4624</v>
      </c>
      <c r="B1438">
        <v>31.111799999999999</v>
      </c>
      <c r="C1438" s="44">
        <v>41548</v>
      </c>
      <c r="D1438" t="str">
        <f t="shared" si="220"/>
        <v/>
      </c>
      <c r="E1438" t="str">
        <f t="shared" si="221"/>
        <v/>
      </c>
      <c r="F1438" t="str">
        <f t="shared" si="222"/>
        <v/>
      </c>
      <c r="G1438" t="str">
        <f t="shared" si="223"/>
        <v/>
      </c>
      <c r="H1438" t="str">
        <f t="shared" si="224"/>
        <v/>
      </c>
      <c r="I1438" t="str">
        <f t="shared" si="225"/>
        <v/>
      </c>
      <c r="J1438" t="str">
        <f t="shared" si="226"/>
        <v/>
      </c>
      <c r="K1438" t="str">
        <f t="shared" si="227"/>
        <v/>
      </c>
      <c r="L1438" t="str">
        <f t="shared" si="228"/>
        <v/>
      </c>
      <c r="M1438" t="str">
        <f t="shared" si="229"/>
        <v/>
      </c>
    </row>
    <row r="1439" spans="1:13">
      <c r="A1439" t="s">
        <v>1444</v>
      </c>
      <c r="B1439">
        <v>20.808</v>
      </c>
      <c r="C1439" s="44">
        <v>41548</v>
      </c>
      <c r="D1439" t="str">
        <f t="shared" si="220"/>
        <v/>
      </c>
      <c r="E1439" t="str">
        <f t="shared" si="221"/>
        <v/>
      </c>
      <c r="F1439" t="str">
        <f t="shared" si="222"/>
        <v/>
      </c>
      <c r="G1439" t="str">
        <f t="shared" si="223"/>
        <v/>
      </c>
      <c r="H1439" t="str">
        <f t="shared" si="224"/>
        <v/>
      </c>
      <c r="I1439" t="str">
        <f t="shared" si="225"/>
        <v/>
      </c>
      <c r="J1439" t="str">
        <f t="shared" si="226"/>
        <v/>
      </c>
      <c r="K1439" t="str">
        <f t="shared" si="227"/>
        <v/>
      </c>
      <c r="L1439" t="str">
        <f t="shared" si="228"/>
        <v/>
      </c>
      <c r="M1439" t="str">
        <f t="shared" si="229"/>
        <v/>
      </c>
    </row>
    <row r="1440" spans="1:13">
      <c r="A1440" t="s">
        <v>1445</v>
      </c>
      <c r="B1440">
        <v>31.006799999999998</v>
      </c>
      <c r="C1440" s="44">
        <v>41548</v>
      </c>
      <c r="D1440" t="str">
        <f t="shared" si="220"/>
        <v/>
      </c>
      <c r="E1440" t="str">
        <f t="shared" si="221"/>
        <v/>
      </c>
      <c r="F1440" t="str">
        <f t="shared" si="222"/>
        <v/>
      </c>
      <c r="G1440" t="str">
        <f t="shared" si="223"/>
        <v/>
      </c>
      <c r="H1440" t="str">
        <f t="shared" si="224"/>
        <v/>
      </c>
      <c r="I1440" t="str">
        <f t="shared" si="225"/>
        <v/>
      </c>
      <c r="J1440" t="str">
        <f t="shared" si="226"/>
        <v/>
      </c>
      <c r="K1440" t="str">
        <f t="shared" si="227"/>
        <v/>
      </c>
      <c r="L1440" t="str">
        <f t="shared" si="228"/>
        <v/>
      </c>
      <c r="M1440" t="str">
        <f t="shared" si="229"/>
        <v/>
      </c>
    </row>
    <row r="1441" spans="1:13">
      <c r="A1441" t="s">
        <v>1446</v>
      </c>
      <c r="B1441">
        <v>13.765499999999999</v>
      </c>
      <c r="C1441" s="44">
        <v>41548</v>
      </c>
      <c r="D1441" t="str">
        <f t="shared" si="220"/>
        <v/>
      </c>
      <c r="E1441" t="str">
        <f t="shared" si="221"/>
        <v/>
      </c>
      <c r="F1441" t="str">
        <f t="shared" si="222"/>
        <v/>
      </c>
      <c r="G1441" t="str">
        <f t="shared" si="223"/>
        <v/>
      </c>
      <c r="H1441" t="str">
        <f t="shared" si="224"/>
        <v/>
      </c>
      <c r="I1441" t="str">
        <f t="shared" si="225"/>
        <v/>
      </c>
      <c r="J1441" t="str">
        <f t="shared" si="226"/>
        <v/>
      </c>
      <c r="K1441" t="str">
        <f t="shared" si="227"/>
        <v/>
      </c>
      <c r="L1441" t="str">
        <f t="shared" si="228"/>
        <v/>
      </c>
      <c r="M1441" t="str">
        <f t="shared" si="229"/>
        <v/>
      </c>
    </row>
    <row r="1442" spans="1:13">
      <c r="A1442" t="s">
        <v>4625</v>
      </c>
      <c r="B1442">
        <v>26.5534</v>
      </c>
      <c r="C1442" s="44">
        <v>41548</v>
      </c>
      <c r="D1442" t="str">
        <f t="shared" si="220"/>
        <v/>
      </c>
      <c r="E1442" t="str">
        <f t="shared" si="221"/>
        <v/>
      </c>
      <c r="F1442" t="str">
        <f t="shared" si="222"/>
        <v/>
      </c>
      <c r="G1442" t="str">
        <f t="shared" si="223"/>
        <v/>
      </c>
      <c r="H1442" t="str">
        <f t="shared" si="224"/>
        <v/>
      </c>
      <c r="I1442" t="str">
        <f t="shared" si="225"/>
        <v/>
      </c>
      <c r="J1442" t="str">
        <f t="shared" si="226"/>
        <v/>
      </c>
      <c r="K1442" t="str">
        <f t="shared" si="227"/>
        <v/>
      </c>
      <c r="L1442" t="str">
        <f t="shared" si="228"/>
        <v/>
      </c>
      <c r="M1442" t="str">
        <f t="shared" si="229"/>
        <v/>
      </c>
    </row>
    <row r="1443" spans="1:13">
      <c r="A1443" t="s">
        <v>1447</v>
      </c>
      <c r="B1443">
        <v>13.7194</v>
      </c>
      <c r="C1443" s="44">
        <v>41548</v>
      </c>
      <c r="D1443" t="str">
        <f t="shared" si="220"/>
        <v/>
      </c>
      <c r="E1443" t="str">
        <f t="shared" si="221"/>
        <v/>
      </c>
      <c r="F1443" t="str">
        <f t="shared" si="222"/>
        <v/>
      </c>
      <c r="G1443" t="str">
        <f t="shared" si="223"/>
        <v/>
      </c>
      <c r="H1443" t="str">
        <f t="shared" si="224"/>
        <v/>
      </c>
      <c r="I1443" t="str">
        <f t="shared" si="225"/>
        <v/>
      </c>
      <c r="J1443" t="str">
        <f t="shared" si="226"/>
        <v/>
      </c>
      <c r="K1443" t="str">
        <f t="shared" si="227"/>
        <v/>
      </c>
      <c r="L1443" t="str">
        <f t="shared" si="228"/>
        <v/>
      </c>
      <c r="M1443" t="str">
        <f t="shared" si="229"/>
        <v/>
      </c>
    </row>
    <row r="1444" spans="1:13">
      <c r="A1444" t="s">
        <v>1448</v>
      </c>
      <c r="B1444">
        <v>26.4648</v>
      </c>
      <c r="C1444" s="44">
        <v>41548</v>
      </c>
      <c r="D1444" t="str">
        <f t="shared" si="220"/>
        <v/>
      </c>
      <c r="E1444" t="str">
        <f t="shared" si="221"/>
        <v/>
      </c>
      <c r="F1444" t="str">
        <f t="shared" si="222"/>
        <v/>
      </c>
      <c r="G1444" t="str">
        <f t="shared" si="223"/>
        <v/>
      </c>
      <c r="H1444" t="str">
        <f t="shared" si="224"/>
        <v/>
      </c>
      <c r="I1444" t="str">
        <f t="shared" si="225"/>
        <v/>
      </c>
      <c r="J1444" t="str">
        <f t="shared" si="226"/>
        <v/>
      </c>
      <c r="K1444" t="str">
        <f t="shared" si="227"/>
        <v/>
      </c>
      <c r="L1444" t="str">
        <f t="shared" si="228"/>
        <v/>
      </c>
      <c r="M1444" t="str">
        <f t="shared" si="229"/>
        <v/>
      </c>
    </row>
    <row r="1445" spans="1:13">
      <c r="A1445" t="s">
        <v>1449</v>
      </c>
      <c r="B1445">
        <v>12.154999999999999</v>
      </c>
      <c r="C1445" s="44">
        <v>41548</v>
      </c>
      <c r="D1445" t="str">
        <f t="shared" si="220"/>
        <v/>
      </c>
      <c r="E1445" t="str">
        <f t="shared" si="221"/>
        <v/>
      </c>
      <c r="F1445" t="str">
        <f t="shared" si="222"/>
        <v/>
      </c>
      <c r="G1445" t="str">
        <f t="shared" si="223"/>
        <v/>
      </c>
      <c r="H1445" t="str">
        <f t="shared" si="224"/>
        <v/>
      </c>
      <c r="I1445" t="str">
        <f t="shared" si="225"/>
        <v/>
      </c>
      <c r="J1445" t="str">
        <f t="shared" si="226"/>
        <v/>
      </c>
      <c r="K1445" t="str">
        <f t="shared" si="227"/>
        <v/>
      </c>
      <c r="L1445" t="str">
        <f t="shared" si="228"/>
        <v/>
      </c>
      <c r="M1445" t="str">
        <f t="shared" si="229"/>
        <v/>
      </c>
    </row>
    <row r="1446" spans="1:13">
      <c r="A1446" t="s">
        <v>1450</v>
      </c>
      <c r="B1446">
        <v>21.360600000000002</v>
      </c>
      <c r="C1446" s="44">
        <v>41548</v>
      </c>
      <c r="D1446" t="str">
        <f t="shared" si="220"/>
        <v/>
      </c>
      <c r="E1446" t="str">
        <f t="shared" si="221"/>
        <v/>
      </c>
      <c r="F1446" t="str">
        <f t="shared" si="222"/>
        <v/>
      </c>
      <c r="G1446" t="str">
        <f t="shared" si="223"/>
        <v/>
      </c>
      <c r="H1446" t="str">
        <f t="shared" si="224"/>
        <v/>
      </c>
      <c r="I1446" t="str">
        <f t="shared" si="225"/>
        <v/>
      </c>
      <c r="J1446" t="str">
        <f t="shared" si="226"/>
        <v/>
      </c>
      <c r="K1446" t="str">
        <f t="shared" si="227"/>
        <v/>
      </c>
      <c r="L1446" t="str">
        <f t="shared" si="228"/>
        <v/>
      </c>
      <c r="M1446" t="str">
        <f t="shared" si="229"/>
        <v/>
      </c>
    </row>
    <row r="1447" spans="1:13">
      <c r="A1447" t="s">
        <v>1451</v>
      </c>
      <c r="B1447">
        <v>12.2014</v>
      </c>
      <c r="C1447" s="44">
        <v>41548</v>
      </c>
      <c r="D1447" t="str">
        <f t="shared" si="220"/>
        <v/>
      </c>
      <c r="E1447" t="str">
        <f t="shared" si="221"/>
        <v/>
      </c>
      <c r="F1447" t="str">
        <f t="shared" si="222"/>
        <v/>
      </c>
      <c r="G1447" t="str">
        <f t="shared" si="223"/>
        <v/>
      </c>
      <c r="H1447" t="str">
        <f t="shared" si="224"/>
        <v/>
      </c>
      <c r="I1447" t="str">
        <f t="shared" si="225"/>
        <v/>
      </c>
      <c r="J1447" t="str">
        <f t="shared" si="226"/>
        <v/>
      </c>
      <c r="K1447" t="str">
        <f t="shared" si="227"/>
        <v/>
      </c>
      <c r="L1447" t="str">
        <f t="shared" si="228"/>
        <v/>
      </c>
      <c r="M1447" t="str">
        <f t="shared" si="229"/>
        <v/>
      </c>
    </row>
    <row r="1448" spans="1:13">
      <c r="A1448" t="s">
        <v>4626</v>
      </c>
      <c r="B1448">
        <v>21.440999999999999</v>
      </c>
      <c r="C1448" s="44">
        <v>41548</v>
      </c>
      <c r="D1448" t="str">
        <f t="shared" si="220"/>
        <v/>
      </c>
      <c r="E1448" t="str">
        <f t="shared" si="221"/>
        <v/>
      </c>
      <c r="F1448" t="str">
        <f t="shared" si="222"/>
        <v/>
      </c>
      <c r="G1448" t="str">
        <f t="shared" si="223"/>
        <v/>
      </c>
      <c r="H1448" t="str">
        <f t="shared" si="224"/>
        <v/>
      </c>
      <c r="I1448" t="str">
        <f t="shared" si="225"/>
        <v/>
      </c>
      <c r="J1448" t="str">
        <f t="shared" si="226"/>
        <v/>
      </c>
      <c r="K1448" t="str">
        <f t="shared" si="227"/>
        <v/>
      </c>
      <c r="L1448" t="str">
        <f t="shared" si="228"/>
        <v/>
      </c>
      <c r="M1448" t="str">
        <f t="shared" si="229"/>
        <v/>
      </c>
    </row>
    <row r="1449" spans="1:13">
      <c r="A1449" t="s">
        <v>1452</v>
      </c>
      <c r="B1449">
        <v>23.006</v>
      </c>
      <c r="C1449" s="44">
        <v>41548</v>
      </c>
      <c r="D1449" t="str">
        <f t="shared" si="220"/>
        <v/>
      </c>
      <c r="E1449" t="str">
        <f t="shared" si="221"/>
        <v/>
      </c>
      <c r="F1449" t="str">
        <f t="shared" si="222"/>
        <v/>
      </c>
      <c r="G1449" t="str">
        <f t="shared" si="223"/>
        <v/>
      </c>
      <c r="H1449" t="str">
        <f t="shared" si="224"/>
        <v/>
      </c>
      <c r="I1449" t="str">
        <f t="shared" si="225"/>
        <v/>
      </c>
      <c r="J1449" t="str">
        <f t="shared" si="226"/>
        <v/>
      </c>
      <c r="K1449" t="str">
        <f t="shared" si="227"/>
        <v/>
      </c>
      <c r="L1449" t="str">
        <f t="shared" si="228"/>
        <v/>
      </c>
      <c r="M1449" t="str">
        <f t="shared" si="229"/>
        <v/>
      </c>
    </row>
    <row r="1450" spans="1:13">
      <c r="A1450" t="s">
        <v>1453</v>
      </c>
      <c r="B1450">
        <v>13.2951</v>
      </c>
      <c r="C1450" s="44">
        <v>41548</v>
      </c>
      <c r="D1450" t="str">
        <f t="shared" si="220"/>
        <v/>
      </c>
      <c r="E1450" t="str">
        <f t="shared" si="221"/>
        <v/>
      </c>
      <c r="F1450" t="str">
        <f t="shared" si="222"/>
        <v/>
      </c>
      <c r="G1450" t="str">
        <f t="shared" si="223"/>
        <v/>
      </c>
      <c r="H1450" t="str">
        <f t="shared" si="224"/>
        <v/>
      </c>
      <c r="I1450" t="str">
        <f t="shared" si="225"/>
        <v/>
      </c>
      <c r="J1450" t="str">
        <f t="shared" si="226"/>
        <v/>
      </c>
      <c r="K1450" t="str">
        <f t="shared" si="227"/>
        <v/>
      </c>
      <c r="L1450" t="str">
        <f t="shared" si="228"/>
        <v/>
      </c>
      <c r="M1450" t="str">
        <f t="shared" si="229"/>
        <v/>
      </c>
    </row>
    <row r="1451" spans="1:13">
      <c r="A1451" t="s">
        <v>4627</v>
      </c>
      <c r="B1451">
        <v>23.083100000000002</v>
      </c>
      <c r="C1451" s="44">
        <v>41548</v>
      </c>
      <c r="D1451" t="str">
        <f t="shared" si="220"/>
        <v/>
      </c>
      <c r="E1451" t="str">
        <f t="shared" si="221"/>
        <v/>
      </c>
      <c r="F1451" t="str">
        <f t="shared" si="222"/>
        <v/>
      </c>
      <c r="G1451" t="str">
        <f t="shared" si="223"/>
        <v/>
      </c>
      <c r="H1451" t="str">
        <f t="shared" si="224"/>
        <v/>
      </c>
      <c r="I1451" t="str">
        <f t="shared" si="225"/>
        <v/>
      </c>
      <c r="J1451" t="str">
        <f t="shared" si="226"/>
        <v/>
      </c>
      <c r="K1451" t="str">
        <f t="shared" si="227"/>
        <v/>
      </c>
      <c r="L1451" t="str">
        <f t="shared" si="228"/>
        <v/>
      </c>
      <c r="M1451" t="str">
        <f t="shared" si="229"/>
        <v/>
      </c>
    </row>
    <row r="1452" spans="1:13">
      <c r="A1452" t="s">
        <v>1454</v>
      </c>
      <c r="B1452">
        <v>13.249700000000001</v>
      </c>
      <c r="C1452" s="44">
        <v>41548</v>
      </c>
      <c r="D1452" t="str">
        <f t="shared" si="220"/>
        <v/>
      </c>
      <c r="E1452" t="str">
        <f t="shared" si="221"/>
        <v/>
      </c>
      <c r="F1452" t="str">
        <f t="shared" si="222"/>
        <v/>
      </c>
      <c r="G1452" t="str">
        <f t="shared" si="223"/>
        <v/>
      </c>
      <c r="H1452" t="str">
        <f t="shared" si="224"/>
        <v/>
      </c>
      <c r="I1452" t="str">
        <f t="shared" si="225"/>
        <v/>
      </c>
      <c r="J1452" t="str">
        <f t="shared" si="226"/>
        <v/>
      </c>
      <c r="K1452" t="str">
        <f t="shared" si="227"/>
        <v/>
      </c>
      <c r="L1452" t="str">
        <f t="shared" si="228"/>
        <v/>
      </c>
      <c r="M1452" t="str">
        <f t="shared" si="229"/>
        <v/>
      </c>
    </row>
    <row r="1453" spans="1:13">
      <c r="A1453" t="s">
        <v>1455</v>
      </c>
      <c r="B1453">
        <v>10.9171</v>
      </c>
      <c r="C1453" s="44">
        <v>41548</v>
      </c>
      <c r="D1453" t="str">
        <f t="shared" si="220"/>
        <v/>
      </c>
      <c r="E1453" t="str">
        <f t="shared" si="221"/>
        <v/>
      </c>
      <c r="F1453" t="str">
        <f t="shared" si="222"/>
        <v/>
      </c>
      <c r="G1453" t="str">
        <f t="shared" si="223"/>
        <v/>
      </c>
      <c r="H1453" t="str">
        <f t="shared" si="224"/>
        <v/>
      </c>
      <c r="I1453" t="str">
        <f t="shared" si="225"/>
        <v/>
      </c>
      <c r="J1453" t="str">
        <f t="shared" si="226"/>
        <v/>
      </c>
      <c r="K1453" t="str">
        <f t="shared" si="227"/>
        <v/>
      </c>
      <c r="L1453" t="str">
        <f t="shared" si="228"/>
        <v/>
      </c>
      <c r="M1453" t="str">
        <f t="shared" si="229"/>
        <v/>
      </c>
    </row>
    <row r="1454" spans="1:13">
      <c r="A1454" t="s">
        <v>4628</v>
      </c>
      <c r="B1454">
        <v>33.141500000000001</v>
      </c>
      <c r="C1454" s="44">
        <v>41548</v>
      </c>
      <c r="D1454" t="str">
        <f t="shared" si="220"/>
        <v/>
      </c>
      <c r="E1454" t="str">
        <f t="shared" si="221"/>
        <v/>
      </c>
      <c r="F1454" t="str">
        <f t="shared" si="222"/>
        <v/>
      </c>
      <c r="G1454" t="str">
        <f t="shared" si="223"/>
        <v/>
      </c>
      <c r="H1454" t="str">
        <f t="shared" si="224"/>
        <v/>
      </c>
      <c r="I1454" t="str">
        <f t="shared" si="225"/>
        <v/>
      </c>
      <c r="J1454" t="str">
        <f t="shared" si="226"/>
        <v/>
      </c>
      <c r="K1454" t="str">
        <f t="shared" si="227"/>
        <v/>
      </c>
      <c r="L1454" t="str">
        <f t="shared" si="228"/>
        <v/>
      </c>
      <c r="M1454" t="str">
        <f t="shared" si="229"/>
        <v/>
      </c>
    </row>
    <row r="1455" spans="1:13">
      <c r="A1455" t="s">
        <v>1456</v>
      </c>
      <c r="B1455">
        <v>12.219799999999999</v>
      </c>
      <c r="C1455" s="44">
        <v>41548</v>
      </c>
      <c r="D1455" t="str">
        <f t="shared" si="220"/>
        <v/>
      </c>
      <c r="E1455" t="str">
        <f t="shared" si="221"/>
        <v/>
      </c>
      <c r="F1455" t="str">
        <f t="shared" si="222"/>
        <v/>
      </c>
      <c r="G1455" t="str">
        <f t="shared" si="223"/>
        <v/>
      </c>
      <c r="H1455" t="str">
        <f t="shared" si="224"/>
        <v/>
      </c>
      <c r="I1455" t="str">
        <f t="shared" si="225"/>
        <v/>
      </c>
      <c r="J1455" t="str">
        <f t="shared" si="226"/>
        <v/>
      </c>
      <c r="K1455" t="str">
        <f t="shared" si="227"/>
        <v/>
      </c>
      <c r="L1455" t="str">
        <f t="shared" si="228"/>
        <v/>
      </c>
      <c r="M1455" t="str">
        <f t="shared" si="229"/>
        <v/>
      </c>
    </row>
    <row r="1456" spans="1:13">
      <c r="A1456" t="s">
        <v>1457</v>
      </c>
      <c r="B1456">
        <v>11.8279</v>
      </c>
      <c r="C1456" s="44">
        <v>41548</v>
      </c>
      <c r="D1456" t="str">
        <f t="shared" si="220"/>
        <v/>
      </c>
      <c r="E1456" t="str">
        <f t="shared" si="221"/>
        <v/>
      </c>
      <c r="F1456" t="str">
        <f t="shared" si="222"/>
        <v/>
      </c>
      <c r="G1456" t="str">
        <f t="shared" si="223"/>
        <v/>
      </c>
      <c r="H1456" t="str">
        <f t="shared" si="224"/>
        <v/>
      </c>
      <c r="I1456" t="str">
        <f t="shared" si="225"/>
        <v/>
      </c>
      <c r="J1456" t="str">
        <f t="shared" si="226"/>
        <v/>
      </c>
      <c r="K1456" t="str">
        <f t="shared" si="227"/>
        <v/>
      </c>
      <c r="L1456" t="str">
        <f t="shared" si="228"/>
        <v/>
      </c>
      <c r="M1456" t="str">
        <f t="shared" si="229"/>
        <v/>
      </c>
    </row>
    <row r="1457" spans="1:13">
      <c r="A1457" t="s">
        <v>4629</v>
      </c>
      <c r="B1457">
        <v>32.994900000000001</v>
      </c>
      <c r="C1457" s="44">
        <v>41548</v>
      </c>
      <c r="D1457" t="str">
        <f t="shared" si="220"/>
        <v/>
      </c>
      <c r="E1457" t="str">
        <f t="shared" si="221"/>
        <v/>
      </c>
      <c r="F1457" t="str">
        <f t="shared" si="222"/>
        <v/>
      </c>
      <c r="G1457" t="str">
        <f t="shared" si="223"/>
        <v/>
      </c>
      <c r="H1457" t="str">
        <f t="shared" si="224"/>
        <v/>
      </c>
      <c r="I1457" t="str">
        <f t="shared" si="225"/>
        <v/>
      </c>
      <c r="J1457" t="str">
        <f t="shared" si="226"/>
        <v/>
      </c>
      <c r="K1457" t="str">
        <f t="shared" si="227"/>
        <v/>
      </c>
      <c r="L1457" t="str">
        <f t="shared" si="228"/>
        <v/>
      </c>
      <c r="M1457" t="str">
        <f t="shared" si="229"/>
        <v/>
      </c>
    </row>
    <row r="1458" spans="1:13">
      <c r="A1458" t="s">
        <v>1458</v>
      </c>
      <c r="B1458">
        <v>10.8688</v>
      </c>
      <c r="C1458" s="44">
        <v>41548</v>
      </c>
      <c r="D1458" t="str">
        <f t="shared" si="220"/>
        <v/>
      </c>
      <c r="E1458" t="str">
        <f t="shared" si="221"/>
        <v/>
      </c>
      <c r="F1458" t="str">
        <f t="shared" si="222"/>
        <v/>
      </c>
      <c r="G1458" t="str">
        <f t="shared" si="223"/>
        <v/>
      </c>
      <c r="H1458" t="str">
        <f t="shared" si="224"/>
        <v/>
      </c>
      <c r="I1458" t="str">
        <f t="shared" si="225"/>
        <v/>
      </c>
      <c r="J1458" t="str">
        <f t="shared" si="226"/>
        <v/>
      </c>
      <c r="K1458" t="str">
        <f t="shared" si="227"/>
        <v/>
      </c>
      <c r="L1458" t="str">
        <f t="shared" si="228"/>
        <v/>
      </c>
      <c r="M1458" t="str">
        <f t="shared" si="229"/>
        <v/>
      </c>
    </row>
    <row r="1459" spans="1:13">
      <c r="A1459" t="s">
        <v>1459</v>
      </c>
      <c r="B1459">
        <v>12.1653</v>
      </c>
      <c r="C1459" s="44">
        <v>41548</v>
      </c>
      <c r="D1459" t="str">
        <f t="shared" si="220"/>
        <v/>
      </c>
      <c r="E1459" t="str">
        <f t="shared" si="221"/>
        <v/>
      </c>
      <c r="F1459" t="str">
        <f t="shared" si="222"/>
        <v/>
      </c>
      <c r="G1459" t="str">
        <f t="shared" si="223"/>
        <v/>
      </c>
      <c r="H1459" t="str">
        <f t="shared" si="224"/>
        <v/>
      </c>
      <c r="I1459" t="str">
        <f t="shared" si="225"/>
        <v/>
      </c>
      <c r="J1459" t="str">
        <f t="shared" si="226"/>
        <v/>
      </c>
      <c r="K1459" t="str">
        <f t="shared" si="227"/>
        <v/>
      </c>
      <c r="L1459" t="str">
        <f t="shared" si="228"/>
        <v/>
      </c>
      <c r="M1459" t="str">
        <f t="shared" si="229"/>
        <v/>
      </c>
    </row>
    <row r="1460" spans="1:13">
      <c r="A1460" t="s">
        <v>1460</v>
      </c>
      <c r="B1460">
        <v>11.7742</v>
      </c>
      <c r="C1460" s="44">
        <v>41548</v>
      </c>
      <c r="D1460" t="str">
        <f t="shared" si="220"/>
        <v/>
      </c>
      <c r="E1460" t="str">
        <f t="shared" si="221"/>
        <v/>
      </c>
      <c r="F1460" t="str">
        <f t="shared" si="222"/>
        <v/>
      </c>
      <c r="G1460" t="str">
        <f t="shared" si="223"/>
        <v/>
      </c>
      <c r="H1460" t="str">
        <f t="shared" si="224"/>
        <v/>
      </c>
      <c r="I1460" t="str">
        <f t="shared" si="225"/>
        <v/>
      </c>
      <c r="J1460" t="str">
        <f t="shared" si="226"/>
        <v/>
      </c>
      <c r="K1460" t="str">
        <f t="shared" si="227"/>
        <v/>
      </c>
      <c r="L1460" t="str">
        <f t="shared" si="228"/>
        <v/>
      </c>
      <c r="M1460" t="str">
        <f t="shared" si="229"/>
        <v/>
      </c>
    </row>
    <row r="1461" spans="1:13">
      <c r="A1461" t="s">
        <v>1461</v>
      </c>
      <c r="B1461">
        <v>10.077400000000001</v>
      </c>
      <c r="C1461" s="44">
        <v>39632</v>
      </c>
      <c r="D1461" t="str">
        <f t="shared" si="220"/>
        <v/>
      </c>
      <c r="E1461" t="str">
        <f t="shared" si="221"/>
        <v/>
      </c>
      <c r="F1461" t="str">
        <f t="shared" si="222"/>
        <v/>
      </c>
      <c r="G1461" t="str">
        <f t="shared" si="223"/>
        <v/>
      </c>
      <c r="H1461" t="str">
        <f t="shared" si="224"/>
        <v/>
      </c>
      <c r="I1461" t="str">
        <f t="shared" si="225"/>
        <v/>
      </c>
      <c r="J1461" t="str">
        <f t="shared" si="226"/>
        <v/>
      </c>
      <c r="K1461" t="str">
        <f t="shared" si="227"/>
        <v/>
      </c>
      <c r="L1461" t="str">
        <f t="shared" si="228"/>
        <v/>
      </c>
      <c r="M1461" t="str">
        <f t="shared" si="229"/>
        <v/>
      </c>
    </row>
    <row r="1462" spans="1:13">
      <c r="A1462" t="s">
        <v>1462</v>
      </c>
      <c r="B1462">
        <v>1001.6547</v>
      </c>
      <c r="C1462" s="44">
        <v>41548</v>
      </c>
      <c r="D1462" t="str">
        <f t="shared" si="220"/>
        <v/>
      </c>
      <c r="E1462" t="str">
        <f t="shared" si="221"/>
        <v/>
      </c>
      <c r="F1462" t="str">
        <f t="shared" si="222"/>
        <v/>
      </c>
      <c r="G1462" t="str">
        <f t="shared" si="223"/>
        <v/>
      </c>
      <c r="H1462" t="str">
        <f t="shared" si="224"/>
        <v/>
      </c>
      <c r="I1462" t="str">
        <f t="shared" si="225"/>
        <v/>
      </c>
      <c r="J1462" t="str">
        <f t="shared" si="226"/>
        <v/>
      </c>
      <c r="K1462" t="str">
        <f t="shared" si="227"/>
        <v/>
      </c>
      <c r="L1462" t="str">
        <f t="shared" si="228"/>
        <v/>
      </c>
      <c r="M1462" t="str">
        <f t="shared" si="229"/>
        <v/>
      </c>
    </row>
    <row r="1463" spans="1:13">
      <c r="A1463" t="s">
        <v>1463</v>
      </c>
      <c r="B1463">
        <v>11.759499999999999</v>
      </c>
      <c r="C1463" s="44">
        <v>41548</v>
      </c>
      <c r="D1463" t="str">
        <f t="shared" si="220"/>
        <v/>
      </c>
      <c r="E1463" t="str">
        <f t="shared" si="221"/>
        <v/>
      </c>
      <c r="F1463" t="str">
        <f t="shared" si="222"/>
        <v/>
      </c>
      <c r="G1463" t="str">
        <f t="shared" si="223"/>
        <v/>
      </c>
      <c r="H1463" t="str">
        <f t="shared" si="224"/>
        <v/>
      </c>
      <c r="I1463" t="str">
        <f t="shared" si="225"/>
        <v/>
      </c>
      <c r="J1463" t="str">
        <f t="shared" si="226"/>
        <v/>
      </c>
      <c r="K1463" t="str">
        <f t="shared" si="227"/>
        <v/>
      </c>
      <c r="L1463" t="str">
        <f t="shared" si="228"/>
        <v/>
      </c>
      <c r="M1463" t="str">
        <f t="shared" si="229"/>
        <v/>
      </c>
    </row>
    <row r="1464" spans="1:13">
      <c r="A1464" t="s">
        <v>4630</v>
      </c>
      <c r="B1464">
        <v>18.7942</v>
      </c>
      <c r="C1464" s="44">
        <v>41548</v>
      </c>
      <c r="D1464" t="str">
        <f t="shared" si="220"/>
        <v/>
      </c>
      <c r="E1464" t="str">
        <f t="shared" si="221"/>
        <v/>
      </c>
      <c r="F1464" t="str">
        <f t="shared" si="222"/>
        <v/>
      </c>
      <c r="G1464" t="str">
        <f t="shared" si="223"/>
        <v/>
      </c>
      <c r="H1464" t="str">
        <f t="shared" si="224"/>
        <v/>
      </c>
      <c r="I1464" t="str">
        <f t="shared" si="225"/>
        <v/>
      </c>
      <c r="J1464" t="str">
        <f t="shared" si="226"/>
        <v/>
      </c>
      <c r="K1464" t="str">
        <f t="shared" si="227"/>
        <v/>
      </c>
      <c r="L1464" t="str">
        <f t="shared" si="228"/>
        <v/>
      </c>
      <c r="M1464" t="str">
        <f t="shared" si="229"/>
        <v/>
      </c>
    </row>
    <row r="1465" spans="1:13">
      <c r="A1465" t="s">
        <v>1464</v>
      </c>
      <c r="B1465">
        <v>11.727</v>
      </c>
      <c r="C1465" s="44">
        <v>41548</v>
      </c>
      <c r="D1465" t="str">
        <f t="shared" si="220"/>
        <v/>
      </c>
      <c r="E1465" t="str">
        <f t="shared" si="221"/>
        <v/>
      </c>
      <c r="F1465" t="str">
        <f t="shared" si="222"/>
        <v/>
      </c>
      <c r="G1465" t="str">
        <f t="shared" si="223"/>
        <v/>
      </c>
      <c r="H1465" t="str">
        <f t="shared" si="224"/>
        <v/>
      </c>
      <c r="I1465" t="str">
        <f t="shared" si="225"/>
        <v/>
      </c>
      <c r="J1465" t="str">
        <f t="shared" si="226"/>
        <v/>
      </c>
      <c r="K1465" t="str">
        <f t="shared" si="227"/>
        <v/>
      </c>
      <c r="L1465" t="str">
        <f t="shared" si="228"/>
        <v/>
      </c>
      <c r="M1465" t="str">
        <f t="shared" si="229"/>
        <v/>
      </c>
    </row>
    <row r="1466" spans="1:13">
      <c r="A1466" t="s">
        <v>4631</v>
      </c>
      <c r="B1466">
        <v>18.740200000000002</v>
      </c>
      <c r="C1466" s="44">
        <v>41548</v>
      </c>
      <c r="D1466" t="str">
        <f t="shared" si="220"/>
        <v/>
      </c>
      <c r="E1466" t="str">
        <f t="shared" si="221"/>
        <v/>
      </c>
      <c r="F1466" t="str">
        <f t="shared" si="222"/>
        <v/>
      </c>
      <c r="G1466" t="str">
        <f t="shared" si="223"/>
        <v/>
      </c>
      <c r="H1466" t="str">
        <f t="shared" si="224"/>
        <v/>
      </c>
      <c r="I1466" t="str">
        <f t="shared" si="225"/>
        <v/>
      </c>
      <c r="J1466" t="str">
        <f t="shared" si="226"/>
        <v/>
      </c>
      <c r="K1466" t="str">
        <f t="shared" si="227"/>
        <v/>
      </c>
      <c r="L1466" t="str">
        <f t="shared" si="228"/>
        <v/>
      </c>
      <c r="M1466" t="str">
        <f t="shared" si="229"/>
        <v/>
      </c>
    </row>
    <row r="1467" spans="1:13">
      <c r="A1467" t="s">
        <v>1465</v>
      </c>
      <c r="B1467">
        <v>138.3982</v>
      </c>
      <c r="C1467" s="44">
        <v>41548</v>
      </c>
      <c r="D1467" t="str">
        <f t="shared" si="220"/>
        <v/>
      </c>
      <c r="E1467" t="str">
        <f t="shared" si="221"/>
        <v/>
      </c>
      <c r="F1467" t="str">
        <f t="shared" si="222"/>
        <v/>
      </c>
      <c r="G1467" t="str">
        <f t="shared" si="223"/>
        <v/>
      </c>
      <c r="H1467" t="str">
        <f t="shared" si="224"/>
        <v/>
      </c>
      <c r="I1467" t="str">
        <f t="shared" si="225"/>
        <v/>
      </c>
      <c r="J1467" t="str">
        <f t="shared" si="226"/>
        <v/>
      </c>
      <c r="K1467" t="str">
        <f t="shared" si="227"/>
        <v/>
      </c>
      <c r="L1467" t="str">
        <f t="shared" si="228"/>
        <v/>
      </c>
      <c r="M1467" t="str">
        <f t="shared" si="229"/>
        <v/>
      </c>
    </row>
    <row r="1468" spans="1:13">
      <c r="A1468" t="s">
        <v>1466</v>
      </c>
      <c r="B1468">
        <v>2791.0763000000002</v>
      </c>
      <c r="C1468" s="44">
        <v>41548</v>
      </c>
      <c r="D1468" t="str">
        <f t="shared" si="220"/>
        <v/>
      </c>
      <c r="E1468" t="str">
        <f t="shared" si="221"/>
        <v/>
      </c>
      <c r="F1468" t="str">
        <f t="shared" si="222"/>
        <v/>
      </c>
      <c r="G1468" t="str">
        <f t="shared" si="223"/>
        <v/>
      </c>
      <c r="H1468" t="str">
        <f t="shared" si="224"/>
        <v/>
      </c>
      <c r="I1468" t="str">
        <f t="shared" si="225"/>
        <v/>
      </c>
      <c r="J1468" t="str">
        <f t="shared" si="226"/>
        <v/>
      </c>
      <c r="K1468" t="str">
        <f t="shared" si="227"/>
        <v/>
      </c>
      <c r="L1468" t="str">
        <f t="shared" si="228"/>
        <v/>
      </c>
      <c r="M1468" t="str">
        <f t="shared" si="229"/>
        <v/>
      </c>
    </row>
    <row r="1469" spans="1:13">
      <c r="A1469" t="s">
        <v>1467</v>
      </c>
      <c r="B1469">
        <v>2010.6564000000001</v>
      </c>
      <c r="C1469" s="44">
        <v>41548</v>
      </c>
      <c r="D1469" t="str">
        <f t="shared" si="220"/>
        <v/>
      </c>
      <c r="E1469" t="str">
        <f t="shared" si="221"/>
        <v/>
      </c>
      <c r="F1469" t="str">
        <f t="shared" si="222"/>
        <v/>
      </c>
      <c r="G1469" t="str">
        <f t="shared" si="223"/>
        <v/>
      </c>
      <c r="H1469" t="str">
        <f t="shared" si="224"/>
        <v/>
      </c>
      <c r="I1469" t="str">
        <f t="shared" si="225"/>
        <v/>
      </c>
      <c r="J1469" t="str">
        <f t="shared" si="226"/>
        <v/>
      </c>
      <c r="K1469" t="str">
        <f t="shared" si="227"/>
        <v/>
      </c>
      <c r="L1469" t="str">
        <f t="shared" si="228"/>
        <v/>
      </c>
      <c r="M1469" t="str">
        <f t="shared" si="229"/>
        <v/>
      </c>
    </row>
    <row r="1470" spans="1:13">
      <c r="A1470" t="s">
        <v>3765</v>
      </c>
      <c r="B1470">
        <v>9.9499999999999993</v>
      </c>
      <c r="C1470" s="44">
        <v>41548</v>
      </c>
      <c r="D1470" t="str">
        <f t="shared" si="220"/>
        <v/>
      </c>
      <c r="E1470" t="str">
        <f t="shared" si="221"/>
        <v/>
      </c>
      <c r="F1470" t="str">
        <f t="shared" si="222"/>
        <v/>
      </c>
      <c r="G1470" t="str">
        <f t="shared" si="223"/>
        <v/>
      </c>
      <c r="H1470" t="str">
        <f t="shared" si="224"/>
        <v/>
      </c>
      <c r="I1470" t="str">
        <f t="shared" si="225"/>
        <v/>
      </c>
      <c r="J1470" t="str">
        <f t="shared" si="226"/>
        <v/>
      </c>
      <c r="K1470" t="str">
        <f t="shared" si="227"/>
        <v/>
      </c>
      <c r="L1470" t="str">
        <f t="shared" si="228"/>
        <v/>
      </c>
      <c r="M1470" t="str">
        <f t="shared" si="229"/>
        <v/>
      </c>
    </row>
    <row r="1471" spans="1:13">
      <c r="A1471" t="s">
        <v>4340</v>
      </c>
      <c r="B1471">
        <v>9.9499999999999993</v>
      </c>
      <c r="C1471" s="44">
        <v>41548</v>
      </c>
      <c r="D1471" t="str">
        <f t="shared" si="220"/>
        <v/>
      </c>
      <c r="E1471" t="str">
        <f t="shared" si="221"/>
        <v/>
      </c>
      <c r="F1471" t="str">
        <f t="shared" si="222"/>
        <v/>
      </c>
      <c r="G1471" t="str">
        <f t="shared" si="223"/>
        <v/>
      </c>
      <c r="H1471" t="str">
        <f t="shared" si="224"/>
        <v/>
      </c>
      <c r="I1471" t="str">
        <f t="shared" si="225"/>
        <v/>
      </c>
      <c r="J1471" t="str">
        <f t="shared" si="226"/>
        <v/>
      </c>
      <c r="K1471" t="str">
        <f t="shared" si="227"/>
        <v/>
      </c>
      <c r="L1471" t="str">
        <f t="shared" si="228"/>
        <v/>
      </c>
      <c r="M1471" t="str">
        <f t="shared" si="229"/>
        <v/>
      </c>
    </row>
    <row r="1472" spans="1:13">
      <c r="A1472" t="s">
        <v>1468</v>
      </c>
      <c r="B1472">
        <v>10</v>
      </c>
      <c r="C1472" s="44">
        <v>41548</v>
      </c>
      <c r="D1472" t="str">
        <f t="shared" si="220"/>
        <v/>
      </c>
      <c r="E1472" t="str">
        <f t="shared" si="221"/>
        <v/>
      </c>
      <c r="F1472" t="str">
        <f t="shared" si="222"/>
        <v/>
      </c>
      <c r="G1472" t="str">
        <f t="shared" si="223"/>
        <v/>
      </c>
      <c r="H1472" t="str">
        <f t="shared" si="224"/>
        <v/>
      </c>
      <c r="I1472" t="str">
        <f t="shared" si="225"/>
        <v/>
      </c>
      <c r="J1472" t="str">
        <f t="shared" si="226"/>
        <v/>
      </c>
      <c r="K1472" t="str">
        <f t="shared" si="227"/>
        <v/>
      </c>
      <c r="L1472" t="str">
        <f t="shared" si="228"/>
        <v/>
      </c>
      <c r="M1472" t="str">
        <f t="shared" si="229"/>
        <v/>
      </c>
    </row>
    <row r="1473" spans="1:13">
      <c r="A1473" t="s">
        <v>5363</v>
      </c>
      <c r="B1473">
        <v>10</v>
      </c>
      <c r="C1473" s="44">
        <v>41548</v>
      </c>
      <c r="D1473" t="str">
        <f t="shared" si="220"/>
        <v/>
      </c>
      <c r="E1473" t="str">
        <f t="shared" si="221"/>
        <v/>
      </c>
      <c r="F1473" t="str">
        <f t="shared" si="222"/>
        <v/>
      </c>
      <c r="G1473" t="str">
        <f t="shared" si="223"/>
        <v/>
      </c>
      <c r="H1473" t="str">
        <f t="shared" si="224"/>
        <v/>
      </c>
      <c r="I1473" t="str">
        <f t="shared" si="225"/>
        <v/>
      </c>
      <c r="J1473" t="str">
        <f t="shared" si="226"/>
        <v/>
      </c>
      <c r="K1473" t="str">
        <f t="shared" si="227"/>
        <v/>
      </c>
      <c r="L1473" t="str">
        <f t="shared" si="228"/>
        <v/>
      </c>
      <c r="M1473" t="str">
        <f t="shared" si="229"/>
        <v/>
      </c>
    </row>
    <row r="1474" spans="1:13">
      <c r="A1474" t="s">
        <v>1469</v>
      </c>
      <c r="B1474">
        <v>216.32040000000001</v>
      </c>
      <c r="C1474" s="44">
        <v>41548</v>
      </c>
      <c r="D1474" t="str">
        <f t="shared" si="220"/>
        <v/>
      </c>
      <c r="E1474" t="str">
        <f t="shared" si="221"/>
        <v/>
      </c>
      <c r="F1474" t="str">
        <f t="shared" si="222"/>
        <v/>
      </c>
      <c r="G1474" t="str">
        <f t="shared" si="223"/>
        <v/>
      </c>
      <c r="H1474" t="str">
        <f t="shared" si="224"/>
        <v/>
      </c>
      <c r="I1474" t="str">
        <f t="shared" si="225"/>
        <v/>
      </c>
      <c r="J1474" t="str">
        <f t="shared" si="226"/>
        <v/>
      </c>
      <c r="K1474" t="str">
        <f t="shared" si="227"/>
        <v/>
      </c>
      <c r="L1474" t="str">
        <f t="shared" si="228"/>
        <v/>
      </c>
      <c r="M1474" t="str">
        <f t="shared" si="229"/>
        <v/>
      </c>
    </row>
    <row r="1475" spans="1:13">
      <c r="A1475" t="s">
        <v>1470</v>
      </c>
      <c r="B1475">
        <v>1000</v>
      </c>
      <c r="C1475" s="44">
        <v>41548</v>
      </c>
      <c r="D1475" t="str">
        <f t="shared" ref="D1475:D1538" si="230">IF(A1475=mfund1,B1475,"")</f>
        <v/>
      </c>
      <c r="E1475" t="str">
        <f t="shared" ref="E1475:E1538" si="231">IF(A1475=mfund2,B1475,"")</f>
        <v/>
      </c>
      <c r="F1475" t="str">
        <f t="shared" ref="F1475:F1538" si="232">IF(A1475=mfund3,B1475,"")</f>
        <v/>
      </c>
      <c r="G1475" t="str">
        <f t="shared" ref="G1475:G1538" si="233">IF(A1475=mfund4,B1475,"")</f>
        <v/>
      </c>
      <c r="H1475" t="str">
        <f t="shared" ref="H1475:H1538" si="234">IF(A1475=mfudn5,B1475,"")</f>
        <v/>
      </c>
      <c r="I1475" t="str">
        <f t="shared" ref="I1475:I1538" si="235">IF(A1475=mfund6,B1475,"")</f>
        <v/>
      </c>
      <c r="J1475" t="str">
        <f t="shared" ref="J1475:J1538" si="236">IF(A1475=mfund7,B1475,"")</f>
        <v/>
      </c>
      <c r="K1475" t="str">
        <f t="shared" ref="K1475:K1538" si="237">IF(A1475=mfund8,B1475,"")</f>
        <v/>
      </c>
      <c r="L1475" t="str">
        <f t="shared" ref="L1475:L1538" si="238">IF(A1475=mfund9,B1475,"")</f>
        <v/>
      </c>
      <c r="M1475" t="str">
        <f t="shared" ref="M1475:M1538" si="239">IF(A1475=mfund10,B1475,"")</f>
        <v/>
      </c>
    </row>
    <row r="1476" spans="1:13">
      <c r="A1476" t="s">
        <v>1471</v>
      </c>
      <c r="B1476">
        <v>585.24739999999997</v>
      </c>
      <c r="C1476" s="44">
        <v>41548</v>
      </c>
      <c r="D1476" t="str">
        <f t="shared" si="230"/>
        <v/>
      </c>
      <c r="E1476" t="str">
        <f t="shared" si="231"/>
        <v/>
      </c>
      <c r="F1476" t="str">
        <f t="shared" si="232"/>
        <v/>
      </c>
      <c r="G1476" t="str">
        <f t="shared" si="233"/>
        <v/>
      </c>
      <c r="H1476" t="str">
        <f t="shared" si="234"/>
        <v/>
      </c>
      <c r="I1476" t="str">
        <f t="shared" si="235"/>
        <v/>
      </c>
      <c r="J1476" t="str">
        <f t="shared" si="236"/>
        <v/>
      </c>
      <c r="K1476" t="str">
        <f t="shared" si="237"/>
        <v/>
      </c>
      <c r="L1476" t="str">
        <f t="shared" si="238"/>
        <v/>
      </c>
      <c r="M1476" t="str">
        <f t="shared" si="239"/>
        <v/>
      </c>
    </row>
    <row r="1477" spans="1:13">
      <c r="A1477" t="s">
        <v>1472</v>
      </c>
      <c r="B1477">
        <v>114.339</v>
      </c>
      <c r="C1477" s="44">
        <v>41548</v>
      </c>
      <c r="D1477" t="str">
        <f t="shared" si="230"/>
        <v/>
      </c>
      <c r="E1477" t="str">
        <f t="shared" si="231"/>
        <v/>
      </c>
      <c r="F1477" t="str">
        <f t="shared" si="232"/>
        <v/>
      </c>
      <c r="G1477" t="str">
        <f t="shared" si="233"/>
        <v/>
      </c>
      <c r="H1477" t="str">
        <f t="shared" si="234"/>
        <v/>
      </c>
      <c r="I1477" t="str">
        <f t="shared" si="235"/>
        <v/>
      </c>
      <c r="J1477" t="str">
        <f t="shared" si="236"/>
        <v/>
      </c>
      <c r="K1477" t="str">
        <f t="shared" si="237"/>
        <v/>
      </c>
      <c r="L1477" t="str">
        <f t="shared" si="238"/>
        <v/>
      </c>
      <c r="M1477" t="str">
        <f t="shared" si="239"/>
        <v/>
      </c>
    </row>
    <row r="1478" spans="1:13">
      <c r="A1478" t="s">
        <v>1473</v>
      </c>
      <c r="B1478">
        <v>234.95599999999999</v>
      </c>
      <c r="C1478" s="44">
        <v>41548</v>
      </c>
      <c r="D1478" t="str">
        <f t="shared" si="230"/>
        <v/>
      </c>
      <c r="E1478" t="str">
        <f t="shared" si="231"/>
        <v/>
      </c>
      <c r="F1478" t="str">
        <f t="shared" si="232"/>
        <v/>
      </c>
      <c r="G1478" t="str">
        <f t="shared" si="233"/>
        <v/>
      </c>
      <c r="H1478" t="str">
        <f t="shared" si="234"/>
        <v/>
      </c>
      <c r="I1478" t="str">
        <f t="shared" si="235"/>
        <v/>
      </c>
      <c r="J1478" t="str">
        <f t="shared" si="236"/>
        <v/>
      </c>
      <c r="K1478" t="str">
        <f t="shared" si="237"/>
        <v/>
      </c>
      <c r="L1478" t="str">
        <f t="shared" si="238"/>
        <v/>
      </c>
      <c r="M1478" t="str">
        <f t="shared" si="239"/>
        <v/>
      </c>
    </row>
    <row r="1479" spans="1:13">
      <c r="A1479" t="s">
        <v>1474</v>
      </c>
      <c r="B1479">
        <v>10.0098</v>
      </c>
      <c r="C1479" s="44">
        <v>41548</v>
      </c>
      <c r="D1479" t="str">
        <f t="shared" si="230"/>
        <v/>
      </c>
      <c r="E1479" t="str">
        <f t="shared" si="231"/>
        <v/>
      </c>
      <c r="F1479" t="str">
        <f t="shared" si="232"/>
        <v/>
      </c>
      <c r="G1479" t="str">
        <f t="shared" si="233"/>
        <v/>
      </c>
      <c r="H1479" t="str">
        <f t="shared" si="234"/>
        <v/>
      </c>
      <c r="I1479" t="str">
        <f t="shared" si="235"/>
        <v/>
      </c>
      <c r="J1479" t="str">
        <f t="shared" si="236"/>
        <v/>
      </c>
      <c r="K1479" t="str">
        <f t="shared" si="237"/>
        <v/>
      </c>
      <c r="L1479" t="str">
        <f t="shared" si="238"/>
        <v/>
      </c>
      <c r="M1479" t="str">
        <f t="shared" si="239"/>
        <v/>
      </c>
    </row>
    <row r="1480" spans="1:13">
      <c r="A1480" t="s">
        <v>5364</v>
      </c>
      <c r="B1480">
        <v>12.3888</v>
      </c>
      <c r="C1480" s="44">
        <v>41548</v>
      </c>
      <c r="D1480" t="str">
        <f t="shared" si="230"/>
        <v/>
      </c>
      <c r="E1480" t="str">
        <f t="shared" si="231"/>
        <v/>
      </c>
      <c r="F1480" t="str">
        <f t="shared" si="232"/>
        <v/>
      </c>
      <c r="G1480" t="str">
        <f t="shared" si="233"/>
        <v/>
      </c>
      <c r="H1480" t="str">
        <f t="shared" si="234"/>
        <v/>
      </c>
      <c r="I1480" t="str">
        <f t="shared" si="235"/>
        <v/>
      </c>
      <c r="J1480" t="str">
        <f t="shared" si="236"/>
        <v/>
      </c>
      <c r="K1480" t="str">
        <f t="shared" si="237"/>
        <v/>
      </c>
      <c r="L1480" t="str">
        <f t="shared" si="238"/>
        <v/>
      </c>
      <c r="M1480" t="str">
        <f t="shared" si="239"/>
        <v/>
      </c>
    </row>
    <row r="1481" spans="1:13">
      <c r="A1481" t="s">
        <v>1475</v>
      </c>
      <c r="B1481">
        <v>10</v>
      </c>
      <c r="C1481" s="44">
        <v>41548</v>
      </c>
      <c r="D1481" t="str">
        <f t="shared" si="230"/>
        <v/>
      </c>
      <c r="E1481" t="str">
        <f t="shared" si="231"/>
        <v/>
      </c>
      <c r="F1481" t="str">
        <f t="shared" si="232"/>
        <v/>
      </c>
      <c r="G1481" t="str">
        <f t="shared" si="233"/>
        <v/>
      </c>
      <c r="H1481" t="str">
        <f t="shared" si="234"/>
        <v/>
      </c>
      <c r="I1481" t="str">
        <f t="shared" si="235"/>
        <v/>
      </c>
      <c r="J1481" t="str">
        <f t="shared" si="236"/>
        <v/>
      </c>
      <c r="K1481" t="str">
        <f t="shared" si="237"/>
        <v/>
      </c>
      <c r="L1481" t="str">
        <f t="shared" si="238"/>
        <v/>
      </c>
      <c r="M1481" t="str">
        <f t="shared" si="239"/>
        <v/>
      </c>
    </row>
    <row r="1482" spans="1:13">
      <c r="A1482" t="s">
        <v>1476</v>
      </c>
      <c r="B1482">
        <v>10.009499999999999</v>
      </c>
      <c r="C1482" s="44">
        <v>41548</v>
      </c>
      <c r="D1482" t="str">
        <f t="shared" si="230"/>
        <v/>
      </c>
      <c r="E1482" t="str">
        <f t="shared" si="231"/>
        <v/>
      </c>
      <c r="F1482" t="str">
        <f t="shared" si="232"/>
        <v/>
      </c>
      <c r="G1482" t="str">
        <f t="shared" si="233"/>
        <v/>
      </c>
      <c r="H1482" t="str">
        <f t="shared" si="234"/>
        <v/>
      </c>
      <c r="I1482" t="str">
        <f t="shared" si="235"/>
        <v/>
      </c>
      <c r="J1482" t="str">
        <f t="shared" si="236"/>
        <v/>
      </c>
      <c r="K1482" t="str">
        <f t="shared" si="237"/>
        <v/>
      </c>
      <c r="L1482" t="str">
        <f t="shared" si="238"/>
        <v/>
      </c>
      <c r="M1482" t="str">
        <f t="shared" si="239"/>
        <v/>
      </c>
    </row>
    <row r="1483" spans="1:13">
      <c r="A1483" t="s">
        <v>5365</v>
      </c>
      <c r="B1483">
        <v>12.3703</v>
      </c>
      <c r="C1483" s="44">
        <v>41548</v>
      </c>
      <c r="D1483" t="str">
        <f t="shared" si="230"/>
        <v/>
      </c>
      <c r="E1483" t="str">
        <f t="shared" si="231"/>
        <v/>
      </c>
      <c r="F1483" t="str">
        <f t="shared" si="232"/>
        <v/>
      </c>
      <c r="G1483" t="str">
        <f t="shared" si="233"/>
        <v/>
      </c>
      <c r="H1483" t="str">
        <f t="shared" si="234"/>
        <v/>
      </c>
      <c r="I1483" t="str">
        <f t="shared" si="235"/>
        <v/>
      </c>
      <c r="J1483" t="str">
        <f t="shared" si="236"/>
        <v/>
      </c>
      <c r="K1483" t="str">
        <f t="shared" si="237"/>
        <v/>
      </c>
      <c r="L1483" t="str">
        <f t="shared" si="238"/>
        <v/>
      </c>
      <c r="M1483" t="str">
        <f t="shared" si="239"/>
        <v/>
      </c>
    </row>
    <row r="1484" spans="1:13">
      <c r="A1484" t="s">
        <v>1477</v>
      </c>
      <c r="B1484">
        <v>10</v>
      </c>
      <c r="C1484" s="44">
        <v>41548</v>
      </c>
      <c r="D1484" t="str">
        <f t="shared" si="230"/>
        <v/>
      </c>
      <c r="E1484" t="str">
        <f t="shared" si="231"/>
        <v/>
      </c>
      <c r="F1484" t="str">
        <f t="shared" si="232"/>
        <v/>
      </c>
      <c r="G1484" t="str">
        <f t="shared" si="233"/>
        <v/>
      </c>
      <c r="H1484" t="str">
        <f t="shared" si="234"/>
        <v/>
      </c>
      <c r="I1484" t="str">
        <f t="shared" si="235"/>
        <v/>
      </c>
      <c r="J1484" t="str">
        <f t="shared" si="236"/>
        <v/>
      </c>
      <c r="K1484" t="str">
        <f t="shared" si="237"/>
        <v/>
      </c>
      <c r="L1484" t="str">
        <f t="shared" si="238"/>
        <v/>
      </c>
      <c r="M1484" t="str">
        <f t="shared" si="239"/>
        <v/>
      </c>
    </row>
    <row r="1485" spans="1:13">
      <c r="A1485" t="s">
        <v>1478</v>
      </c>
      <c r="B1485">
        <v>28.960999999999999</v>
      </c>
      <c r="C1485" s="44">
        <v>41548</v>
      </c>
      <c r="D1485" t="str">
        <f t="shared" si="230"/>
        <v/>
      </c>
      <c r="E1485" t="str">
        <f t="shared" si="231"/>
        <v/>
      </c>
      <c r="F1485" t="str">
        <f t="shared" si="232"/>
        <v/>
      </c>
      <c r="G1485" t="str">
        <f t="shared" si="233"/>
        <v/>
      </c>
      <c r="H1485" t="str">
        <f t="shared" si="234"/>
        <v/>
      </c>
      <c r="I1485" t="str">
        <f t="shared" si="235"/>
        <v/>
      </c>
      <c r="J1485" t="str">
        <f t="shared" si="236"/>
        <v/>
      </c>
      <c r="K1485" t="str">
        <f t="shared" si="237"/>
        <v/>
      </c>
      <c r="L1485" t="str">
        <f t="shared" si="238"/>
        <v/>
      </c>
      <c r="M1485" t="str">
        <f t="shared" si="239"/>
        <v/>
      </c>
    </row>
    <row r="1486" spans="1:13">
      <c r="A1486" t="s">
        <v>5366</v>
      </c>
      <c r="B1486">
        <v>141.83500000000001</v>
      </c>
      <c r="C1486" s="44">
        <v>41548</v>
      </c>
      <c r="D1486" t="str">
        <f t="shared" si="230"/>
        <v/>
      </c>
      <c r="E1486" t="str">
        <f t="shared" si="231"/>
        <v/>
      </c>
      <c r="F1486" t="str">
        <f t="shared" si="232"/>
        <v/>
      </c>
      <c r="G1486" t="str">
        <f t="shared" si="233"/>
        <v/>
      </c>
      <c r="H1486" t="str">
        <f t="shared" si="234"/>
        <v/>
      </c>
      <c r="I1486" t="str">
        <f t="shared" si="235"/>
        <v/>
      </c>
      <c r="J1486" t="str">
        <f t="shared" si="236"/>
        <v/>
      </c>
      <c r="K1486" t="str">
        <f t="shared" si="237"/>
        <v/>
      </c>
      <c r="L1486" t="str">
        <f t="shared" si="238"/>
        <v/>
      </c>
      <c r="M1486" t="str">
        <f t="shared" si="239"/>
        <v/>
      </c>
    </row>
    <row r="1487" spans="1:13">
      <c r="A1487" t="s">
        <v>5367</v>
      </c>
      <c r="B1487">
        <v>15.151999999999999</v>
      </c>
      <c r="C1487" s="44">
        <v>41548</v>
      </c>
      <c r="D1487" t="str">
        <f t="shared" si="230"/>
        <v/>
      </c>
      <c r="E1487" t="str">
        <f t="shared" si="231"/>
        <v/>
      </c>
      <c r="F1487" t="str">
        <f t="shared" si="232"/>
        <v/>
      </c>
      <c r="G1487" t="str">
        <f t="shared" si="233"/>
        <v/>
      </c>
      <c r="H1487" t="str">
        <f t="shared" si="234"/>
        <v/>
      </c>
      <c r="I1487" t="str">
        <f t="shared" si="235"/>
        <v/>
      </c>
      <c r="J1487" t="str">
        <f t="shared" si="236"/>
        <v/>
      </c>
      <c r="K1487" t="str">
        <f t="shared" si="237"/>
        <v/>
      </c>
      <c r="L1487" t="str">
        <f t="shared" si="238"/>
        <v/>
      </c>
      <c r="M1487" t="str">
        <f t="shared" si="239"/>
        <v/>
      </c>
    </row>
    <row r="1488" spans="1:13">
      <c r="A1488" t="s">
        <v>1479</v>
      </c>
      <c r="B1488">
        <v>11.234999999999999</v>
      </c>
      <c r="C1488" s="44">
        <v>41548</v>
      </c>
      <c r="D1488" t="str">
        <f t="shared" si="230"/>
        <v/>
      </c>
      <c r="E1488" t="str">
        <f t="shared" si="231"/>
        <v/>
      </c>
      <c r="F1488" t="str">
        <f t="shared" si="232"/>
        <v/>
      </c>
      <c r="G1488" t="str">
        <f t="shared" si="233"/>
        <v/>
      </c>
      <c r="H1488" t="str">
        <f t="shared" si="234"/>
        <v/>
      </c>
      <c r="I1488" t="str">
        <f t="shared" si="235"/>
        <v/>
      </c>
      <c r="J1488" t="str">
        <f t="shared" si="236"/>
        <v/>
      </c>
      <c r="K1488" t="str">
        <f t="shared" si="237"/>
        <v/>
      </c>
      <c r="L1488" t="str">
        <f t="shared" si="238"/>
        <v/>
      </c>
      <c r="M1488" t="str">
        <f t="shared" si="239"/>
        <v/>
      </c>
    </row>
    <row r="1489" spans="1:13">
      <c r="A1489" t="s">
        <v>5368</v>
      </c>
      <c r="B1489">
        <v>15.129</v>
      </c>
      <c r="C1489" s="44">
        <v>41548</v>
      </c>
      <c r="D1489" t="str">
        <f t="shared" si="230"/>
        <v/>
      </c>
      <c r="E1489" t="str">
        <f t="shared" si="231"/>
        <v/>
      </c>
      <c r="F1489" t="str">
        <f t="shared" si="232"/>
        <v/>
      </c>
      <c r="G1489" t="str">
        <f t="shared" si="233"/>
        <v/>
      </c>
      <c r="H1489" t="str">
        <f t="shared" si="234"/>
        <v/>
      </c>
      <c r="I1489" t="str">
        <f t="shared" si="235"/>
        <v/>
      </c>
      <c r="J1489" t="str">
        <f t="shared" si="236"/>
        <v/>
      </c>
      <c r="K1489" t="str">
        <f t="shared" si="237"/>
        <v/>
      </c>
      <c r="L1489" t="str">
        <f t="shared" si="238"/>
        <v/>
      </c>
      <c r="M1489" t="str">
        <f t="shared" si="239"/>
        <v/>
      </c>
    </row>
    <row r="1490" spans="1:13">
      <c r="A1490" t="s">
        <v>1480</v>
      </c>
      <c r="B1490">
        <v>10.752000000000001</v>
      </c>
      <c r="C1490" s="44">
        <v>41548</v>
      </c>
      <c r="D1490" t="str">
        <f t="shared" si="230"/>
        <v/>
      </c>
      <c r="E1490" t="str">
        <f t="shared" si="231"/>
        <v/>
      </c>
      <c r="F1490" t="str">
        <f t="shared" si="232"/>
        <v/>
      </c>
      <c r="G1490" t="str">
        <f t="shared" si="233"/>
        <v/>
      </c>
      <c r="H1490" t="str">
        <f t="shared" si="234"/>
        <v/>
      </c>
      <c r="I1490" t="str">
        <f t="shared" si="235"/>
        <v/>
      </c>
      <c r="J1490" t="str">
        <f t="shared" si="236"/>
        <v/>
      </c>
      <c r="K1490" t="str">
        <f t="shared" si="237"/>
        <v/>
      </c>
      <c r="L1490" t="str">
        <f t="shared" si="238"/>
        <v/>
      </c>
      <c r="M1490" t="str">
        <f t="shared" si="239"/>
        <v/>
      </c>
    </row>
    <row r="1491" spans="1:13">
      <c r="A1491" t="s">
        <v>1481</v>
      </c>
      <c r="B1491">
        <v>10</v>
      </c>
      <c r="C1491" s="44">
        <v>41276</v>
      </c>
      <c r="D1491" t="str">
        <f t="shared" si="230"/>
        <v/>
      </c>
      <c r="E1491" t="str">
        <f t="shared" si="231"/>
        <v/>
      </c>
      <c r="F1491" t="str">
        <f t="shared" si="232"/>
        <v/>
      </c>
      <c r="G1491" t="str">
        <f t="shared" si="233"/>
        <v/>
      </c>
      <c r="H1491" t="str">
        <f t="shared" si="234"/>
        <v/>
      </c>
      <c r="I1491" t="str">
        <f t="shared" si="235"/>
        <v/>
      </c>
      <c r="J1491" t="str">
        <f t="shared" si="236"/>
        <v/>
      </c>
      <c r="K1491" t="str">
        <f t="shared" si="237"/>
        <v/>
      </c>
      <c r="L1491" t="str">
        <f t="shared" si="238"/>
        <v/>
      </c>
      <c r="M1491" t="str">
        <f t="shared" si="239"/>
        <v/>
      </c>
    </row>
    <row r="1492" spans="1:13">
      <c r="A1492" t="s">
        <v>5369</v>
      </c>
      <c r="B1492">
        <v>15.337</v>
      </c>
      <c r="C1492" s="44">
        <v>41548</v>
      </c>
      <c r="D1492" t="str">
        <f t="shared" si="230"/>
        <v/>
      </c>
      <c r="E1492" t="str">
        <f t="shared" si="231"/>
        <v/>
      </c>
      <c r="F1492" t="str">
        <f t="shared" si="232"/>
        <v/>
      </c>
      <c r="G1492" t="str">
        <f t="shared" si="233"/>
        <v/>
      </c>
      <c r="H1492" t="str">
        <f t="shared" si="234"/>
        <v/>
      </c>
      <c r="I1492" t="str">
        <f t="shared" si="235"/>
        <v/>
      </c>
      <c r="J1492" t="str">
        <f t="shared" si="236"/>
        <v/>
      </c>
      <c r="K1492" t="str">
        <f t="shared" si="237"/>
        <v/>
      </c>
      <c r="L1492" t="str">
        <f t="shared" si="238"/>
        <v/>
      </c>
      <c r="M1492" t="str">
        <f t="shared" si="239"/>
        <v/>
      </c>
    </row>
    <row r="1493" spans="1:13">
      <c r="A1493" t="s">
        <v>1482</v>
      </c>
      <c r="B1493">
        <v>10.295999999999999</v>
      </c>
      <c r="C1493" s="44">
        <v>41548</v>
      </c>
      <c r="D1493" t="str">
        <f t="shared" si="230"/>
        <v/>
      </c>
      <c r="E1493" t="str">
        <f t="shared" si="231"/>
        <v/>
      </c>
      <c r="F1493" t="str">
        <f t="shared" si="232"/>
        <v/>
      </c>
      <c r="G1493" t="str">
        <f t="shared" si="233"/>
        <v/>
      </c>
      <c r="H1493" t="str">
        <f t="shared" si="234"/>
        <v/>
      </c>
      <c r="I1493" t="str">
        <f t="shared" si="235"/>
        <v/>
      </c>
      <c r="J1493" t="str">
        <f t="shared" si="236"/>
        <v/>
      </c>
      <c r="K1493" t="str">
        <f t="shared" si="237"/>
        <v/>
      </c>
      <c r="L1493" t="str">
        <f t="shared" si="238"/>
        <v/>
      </c>
      <c r="M1493" t="str">
        <f t="shared" si="239"/>
        <v/>
      </c>
    </row>
    <row r="1494" spans="1:13">
      <c r="A1494" t="s">
        <v>1483</v>
      </c>
      <c r="B1494">
        <v>11.481</v>
      </c>
      <c r="C1494" s="44">
        <v>41548</v>
      </c>
      <c r="D1494" t="str">
        <f t="shared" si="230"/>
        <v/>
      </c>
      <c r="E1494" t="str">
        <f t="shared" si="231"/>
        <v/>
      </c>
      <c r="F1494" t="str">
        <f t="shared" si="232"/>
        <v/>
      </c>
      <c r="G1494" t="str">
        <f t="shared" si="233"/>
        <v/>
      </c>
      <c r="H1494" t="str">
        <f t="shared" si="234"/>
        <v/>
      </c>
      <c r="I1494" t="str">
        <f t="shared" si="235"/>
        <v/>
      </c>
      <c r="J1494" t="str">
        <f t="shared" si="236"/>
        <v/>
      </c>
      <c r="K1494" t="str">
        <f t="shared" si="237"/>
        <v/>
      </c>
      <c r="L1494" t="str">
        <f t="shared" si="238"/>
        <v/>
      </c>
      <c r="M1494" t="str">
        <f t="shared" si="239"/>
        <v/>
      </c>
    </row>
    <row r="1495" spans="1:13">
      <c r="A1495" t="s">
        <v>1484</v>
      </c>
      <c r="B1495">
        <v>17.574999999999999</v>
      </c>
      <c r="C1495" s="44">
        <v>41548</v>
      </c>
      <c r="D1495" t="str">
        <f t="shared" si="230"/>
        <v/>
      </c>
      <c r="E1495" t="str">
        <f t="shared" si="231"/>
        <v/>
      </c>
      <c r="F1495" t="str">
        <f t="shared" si="232"/>
        <v/>
      </c>
      <c r="G1495" t="str">
        <f t="shared" si="233"/>
        <v/>
      </c>
      <c r="H1495" t="str">
        <f t="shared" si="234"/>
        <v/>
      </c>
      <c r="I1495" t="str">
        <f t="shared" si="235"/>
        <v/>
      </c>
      <c r="J1495" t="str">
        <f t="shared" si="236"/>
        <v/>
      </c>
      <c r="K1495" t="str">
        <f t="shared" si="237"/>
        <v/>
      </c>
      <c r="L1495" t="str">
        <f t="shared" si="238"/>
        <v/>
      </c>
      <c r="M1495" t="str">
        <f t="shared" si="239"/>
        <v/>
      </c>
    </row>
    <row r="1496" spans="1:13">
      <c r="A1496" t="s">
        <v>5370</v>
      </c>
      <c r="B1496">
        <v>60.24</v>
      </c>
      <c r="C1496" s="44">
        <v>41548</v>
      </c>
      <c r="D1496" t="str">
        <f t="shared" si="230"/>
        <v/>
      </c>
      <c r="E1496" t="str">
        <f t="shared" si="231"/>
        <v/>
      </c>
      <c r="F1496" t="str">
        <f t="shared" si="232"/>
        <v/>
      </c>
      <c r="G1496" t="str">
        <f t="shared" si="233"/>
        <v/>
      </c>
      <c r="H1496" t="str">
        <f t="shared" si="234"/>
        <v/>
      </c>
      <c r="I1496" t="str">
        <f t="shared" si="235"/>
        <v/>
      </c>
      <c r="J1496" t="str">
        <f t="shared" si="236"/>
        <v/>
      </c>
      <c r="K1496" t="str">
        <f t="shared" si="237"/>
        <v/>
      </c>
      <c r="L1496" t="str">
        <f t="shared" si="238"/>
        <v/>
      </c>
      <c r="M1496" t="str">
        <f t="shared" si="239"/>
        <v/>
      </c>
    </row>
    <row r="1497" spans="1:13">
      <c r="A1497" t="s">
        <v>1485</v>
      </c>
      <c r="B1497">
        <v>17.640999999999998</v>
      </c>
      <c r="C1497" s="44">
        <v>41548</v>
      </c>
      <c r="D1497" t="str">
        <f t="shared" si="230"/>
        <v/>
      </c>
      <c r="E1497" t="str">
        <f t="shared" si="231"/>
        <v/>
      </c>
      <c r="F1497" t="str">
        <f t="shared" si="232"/>
        <v/>
      </c>
      <c r="G1497" t="str">
        <f t="shared" si="233"/>
        <v/>
      </c>
      <c r="H1497" t="str">
        <f t="shared" si="234"/>
        <v/>
      </c>
      <c r="I1497" t="str">
        <f t="shared" si="235"/>
        <v/>
      </c>
      <c r="J1497" t="str">
        <f t="shared" si="236"/>
        <v/>
      </c>
      <c r="K1497" t="str">
        <f t="shared" si="237"/>
        <v/>
      </c>
      <c r="L1497" t="str">
        <f t="shared" si="238"/>
        <v/>
      </c>
      <c r="M1497" t="str">
        <f t="shared" si="239"/>
        <v/>
      </c>
    </row>
    <row r="1498" spans="1:13">
      <c r="A1498" t="s">
        <v>5371</v>
      </c>
      <c r="B1498">
        <v>60.463999999999999</v>
      </c>
      <c r="C1498" s="44">
        <v>41548</v>
      </c>
      <c r="D1498" t="str">
        <f t="shared" si="230"/>
        <v/>
      </c>
      <c r="E1498" t="str">
        <f t="shared" si="231"/>
        <v/>
      </c>
      <c r="F1498" t="str">
        <f t="shared" si="232"/>
        <v/>
      </c>
      <c r="G1498" t="str">
        <f t="shared" si="233"/>
        <v/>
      </c>
      <c r="H1498" t="str">
        <f t="shared" si="234"/>
        <v/>
      </c>
      <c r="I1498" t="str">
        <f t="shared" si="235"/>
        <v/>
      </c>
      <c r="J1498" t="str">
        <f t="shared" si="236"/>
        <v/>
      </c>
      <c r="K1498" t="str">
        <f t="shared" si="237"/>
        <v/>
      </c>
      <c r="L1498" t="str">
        <f t="shared" si="238"/>
        <v/>
      </c>
      <c r="M1498" t="str">
        <f t="shared" si="239"/>
        <v/>
      </c>
    </row>
    <row r="1499" spans="1:13">
      <c r="A1499" t="s">
        <v>1486</v>
      </c>
      <c r="B1499">
        <v>19.396999999999998</v>
      </c>
      <c r="C1499" s="44">
        <v>41548</v>
      </c>
      <c r="D1499" t="str">
        <f t="shared" si="230"/>
        <v/>
      </c>
      <c r="E1499" t="str">
        <f t="shared" si="231"/>
        <v/>
      </c>
      <c r="F1499" t="str">
        <f t="shared" si="232"/>
        <v/>
      </c>
      <c r="G1499" t="str">
        <f t="shared" si="233"/>
        <v/>
      </c>
      <c r="H1499" t="str">
        <f t="shared" si="234"/>
        <v/>
      </c>
      <c r="I1499" t="str">
        <f t="shared" si="235"/>
        <v/>
      </c>
      <c r="J1499" t="str">
        <f t="shared" si="236"/>
        <v/>
      </c>
      <c r="K1499" t="str">
        <f t="shared" si="237"/>
        <v/>
      </c>
      <c r="L1499" t="str">
        <f t="shared" si="238"/>
        <v/>
      </c>
      <c r="M1499" t="str">
        <f t="shared" si="239"/>
        <v/>
      </c>
    </row>
    <row r="1500" spans="1:13">
      <c r="A1500" t="s">
        <v>5372</v>
      </c>
      <c r="B1500">
        <v>112.649</v>
      </c>
      <c r="C1500" s="44">
        <v>41548</v>
      </c>
      <c r="D1500" t="str">
        <f t="shared" si="230"/>
        <v/>
      </c>
      <c r="E1500" t="str">
        <f t="shared" si="231"/>
        <v/>
      </c>
      <c r="F1500" t="str">
        <f t="shared" si="232"/>
        <v/>
      </c>
      <c r="G1500" t="str">
        <f t="shared" si="233"/>
        <v/>
      </c>
      <c r="H1500" t="str">
        <f t="shared" si="234"/>
        <v/>
      </c>
      <c r="I1500" t="str">
        <f t="shared" si="235"/>
        <v/>
      </c>
      <c r="J1500" t="str">
        <f t="shared" si="236"/>
        <v/>
      </c>
      <c r="K1500" t="str">
        <f t="shared" si="237"/>
        <v/>
      </c>
      <c r="L1500" t="str">
        <f t="shared" si="238"/>
        <v/>
      </c>
      <c r="M1500" t="str">
        <f t="shared" si="239"/>
        <v/>
      </c>
    </row>
    <row r="1501" spans="1:13">
      <c r="A1501" t="s">
        <v>1487</v>
      </c>
      <c r="B1501">
        <v>19.466000000000001</v>
      </c>
      <c r="C1501" s="44">
        <v>41548</v>
      </c>
      <c r="D1501" t="str">
        <f t="shared" si="230"/>
        <v/>
      </c>
      <c r="E1501" t="str">
        <f t="shared" si="231"/>
        <v/>
      </c>
      <c r="F1501" t="str">
        <f t="shared" si="232"/>
        <v/>
      </c>
      <c r="G1501" t="str">
        <f t="shared" si="233"/>
        <v/>
      </c>
      <c r="H1501" t="str">
        <f t="shared" si="234"/>
        <v/>
      </c>
      <c r="I1501" t="str">
        <f t="shared" si="235"/>
        <v/>
      </c>
      <c r="J1501" t="str">
        <f t="shared" si="236"/>
        <v/>
      </c>
      <c r="K1501" t="str">
        <f t="shared" si="237"/>
        <v/>
      </c>
      <c r="L1501" t="str">
        <f t="shared" si="238"/>
        <v/>
      </c>
      <c r="M1501" t="str">
        <f t="shared" si="239"/>
        <v/>
      </c>
    </row>
    <row r="1502" spans="1:13">
      <c r="A1502" t="s">
        <v>5373</v>
      </c>
      <c r="B1502">
        <v>113.012</v>
      </c>
      <c r="C1502" s="44">
        <v>41548</v>
      </c>
      <c r="D1502" t="str">
        <f t="shared" si="230"/>
        <v/>
      </c>
      <c r="E1502" t="str">
        <f t="shared" si="231"/>
        <v/>
      </c>
      <c r="F1502" t="str">
        <f t="shared" si="232"/>
        <v/>
      </c>
      <c r="G1502" t="str">
        <f t="shared" si="233"/>
        <v/>
      </c>
      <c r="H1502" t="str">
        <f t="shared" si="234"/>
        <v/>
      </c>
      <c r="I1502" t="str">
        <f t="shared" si="235"/>
        <v/>
      </c>
      <c r="J1502" t="str">
        <f t="shared" si="236"/>
        <v/>
      </c>
      <c r="K1502" t="str">
        <f t="shared" si="237"/>
        <v/>
      </c>
      <c r="L1502" t="str">
        <f t="shared" si="238"/>
        <v/>
      </c>
      <c r="M1502" t="str">
        <f t="shared" si="239"/>
        <v/>
      </c>
    </row>
    <row r="1503" spans="1:13">
      <c r="A1503" t="s">
        <v>1488</v>
      </c>
      <c r="B1503">
        <v>10.426600000000001</v>
      </c>
      <c r="C1503" s="44">
        <v>41549</v>
      </c>
      <c r="D1503" t="str">
        <f t="shared" si="230"/>
        <v/>
      </c>
      <c r="E1503" t="str">
        <f t="shared" si="231"/>
        <v/>
      </c>
      <c r="F1503" t="str">
        <f t="shared" si="232"/>
        <v/>
      </c>
      <c r="G1503" t="str">
        <f t="shared" si="233"/>
        <v/>
      </c>
      <c r="H1503" t="str">
        <f t="shared" si="234"/>
        <v/>
      </c>
      <c r="I1503" t="str">
        <f t="shared" si="235"/>
        <v/>
      </c>
      <c r="J1503" t="str">
        <f t="shared" si="236"/>
        <v/>
      </c>
      <c r="K1503" t="str">
        <f t="shared" si="237"/>
        <v/>
      </c>
      <c r="L1503" t="str">
        <f t="shared" si="238"/>
        <v/>
      </c>
      <c r="M1503" t="str">
        <f t="shared" si="239"/>
        <v/>
      </c>
    </row>
    <row r="1504" spans="1:13">
      <c r="A1504" t="s">
        <v>5374</v>
      </c>
      <c r="B1504">
        <v>19.565300000000001</v>
      </c>
      <c r="C1504" s="44">
        <v>41549</v>
      </c>
      <c r="D1504" t="str">
        <f t="shared" si="230"/>
        <v/>
      </c>
      <c r="E1504" t="str">
        <f t="shared" si="231"/>
        <v/>
      </c>
      <c r="F1504" t="str">
        <f t="shared" si="232"/>
        <v/>
      </c>
      <c r="G1504" t="str">
        <f t="shared" si="233"/>
        <v/>
      </c>
      <c r="H1504" t="str">
        <f t="shared" si="234"/>
        <v/>
      </c>
      <c r="I1504" t="str">
        <f t="shared" si="235"/>
        <v/>
      </c>
      <c r="J1504" t="str">
        <f t="shared" si="236"/>
        <v/>
      </c>
      <c r="K1504" t="str">
        <f t="shared" si="237"/>
        <v/>
      </c>
      <c r="L1504" t="str">
        <f t="shared" si="238"/>
        <v/>
      </c>
      <c r="M1504" t="str">
        <f t="shared" si="239"/>
        <v/>
      </c>
    </row>
    <row r="1505" spans="1:13">
      <c r="A1505" t="s">
        <v>1489</v>
      </c>
      <c r="B1505">
        <v>10.6364</v>
      </c>
      <c r="C1505" s="44">
        <v>41549</v>
      </c>
      <c r="D1505" t="str">
        <f t="shared" si="230"/>
        <v/>
      </c>
      <c r="E1505" t="str">
        <f t="shared" si="231"/>
        <v/>
      </c>
      <c r="F1505" t="str">
        <f t="shared" si="232"/>
        <v/>
      </c>
      <c r="G1505" t="str">
        <f t="shared" si="233"/>
        <v/>
      </c>
      <c r="H1505" t="str">
        <f t="shared" si="234"/>
        <v/>
      </c>
      <c r="I1505" t="str">
        <f t="shared" si="235"/>
        <v/>
      </c>
      <c r="J1505" t="str">
        <f t="shared" si="236"/>
        <v/>
      </c>
      <c r="K1505" t="str">
        <f t="shared" si="237"/>
        <v/>
      </c>
      <c r="L1505" t="str">
        <f t="shared" si="238"/>
        <v/>
      </c>
      <c r="M1505" t="str">
        <f t="shared" si="239"/>
        <v/>
      </c>
    </row>
    <row r="1506" spans="1:13">
      <c r="A1506" t="s">
        <v>5375</v>
      </c>
      <c r="B1506">
        <v>25.602399999999999</v>
      </c>
      <c r="C1506" s="44">
        <v>41549</v>
      </c>
      <c r="D1506" t="str">
        <f t="shared" si="230"/>
        <v/>
      </c>
      <c r="E1506" t="str">
        <f t="shared" si="231"/>
        <v/>
      </c>
      <c r="F1506" t="str">
        <f t="shared" si="232"/>
        <v/>
      </c>
      <c r="G1506" t="str">
        <f t="shared" si="233"/>
        <v/>
      </c>
      <c r="H1506" t="str">
        <f t="shared" si="234"/>
        <v/>
      </c>
      <c r="I1506" t="str">
        <f t="shared" si="235"/>
        <v/>
      </c>
      <c r="J1506" t="str">
        <f t="shared" si="236"/>
        <v/>
      </c>
      <c r="K1506" t="str">
        <f t="shared" si="237"/>
        <v/>
      </c>
      <c r="L1506" t="str">
        <f t="shared" si="238"/>
        <v/>
      </c>
      <c r="M1506" t="str">
        <f t="shared" si="239"/>
        <v/>
      </c>
    </row>
    <row r="1507" spans="1:13">
      <c r="A1507" t="s">
        <v>1490</v>
      </c>
      <c r="B1507">
        <v>10.6401</v>
      </c>
      <c r="C1507" s="44">
        <v>41549</v>
      </c>
      <c r="D1507" t="str">
        <f t="shared" si="230"/>
        <v/>
      </c>
      <c r="E1507" t="str">
        <f t="shared" si="231"/>
        <v/>
      </c>
      <c r="F1507" t="str">
        <f t="shared" si="232"/>
        <v/>
      </c>
      <c r="G1507" t="str">
        <f t="shared" si="233"/>
        <v/>
      </c>
      <c r="H1507" t="str">
        <f t="shared" si="234"/>
        <v/>
      </c>
      <c r="I1507" t="str">
        <f t="shared" si="235"/>
        <v/>
      </c>
      <c r="J1507" t="str">
        <f t="shared" si="236"/>
        <v/>
      </c>
      <c r="K1507" t="str">
        <f t="shared" si="237"/>
        <v/>
      </c>
      <c r="L1507" t="str">
        <f t="shared" si="238"/>
        <v/>
      </c>
      <c r="M1507" t="str">
        <f t="shared" si="239"/>
        <v/>
      </c>
    </row>
    <row r="1508" spans="1:13">
      <c r="A1508" t="s">
        <v>1491</v>
      </c>
      <c r="B1508">
        <v>10.031499999999999</v>
      </c>
      <c r="C1508" s="44">
        <v>41548</v>
      </c>
      <c r="D1508" t="str">
        <f t="shared" si="230"/>
        <v/>
      </c>
      <c r="E1508" t="str">
        <f t="shared" si="231"/>
        <v/>
      </c>
      <c r="F1508" t="str">
        <f t="shared" si="232"/>
        <v/>
      </c>
      <c r="G1508" t="str">
        <f t="shared" si="233"/>
        <v/>
      </c>
      <c r="H1508" t="str">
        <f t="shared" si="234"/>
        <v/>
      </c>
      <c r="I1508" t="str">
        <f t="shared" si="235"/>
        <v/>
      </c>
      <c r="J1508" t="str">
        <f t="shared" si="236"/>
        <v/>
      </c>
      <c r="K1508" t="str">
        <f t="shared" si="237"/>
        <v/>
      </c>
      <c r="L1508" t="str">
        <f t="shared" si="238"/>
        <v/>
      </c>
      <c r="M1508" t="str">
        <f t="shared" si="239"/>
        <v/>
      </c>
    </row>
    <row r="1509" spans="1:13">
      <c r="A1509" t="s">
        <v>1492</v>
      </c>
      <c r="B1509">
        <v>10.054500000000001</v>
      </c>
      <c r="C1509" s="44">
        <v>41548</v>
      </c>
      <c r="D1509" t="str">
        <f t="shared" si="230"/>
        <v/>
      </c>
      <c r="E1509" t="str">
        <f t="shared" si="231"/>
        <v/>
      </c>
      <c r="F1509" t="str">
        <f t="shared" si="232"/>
        <v/>
      </c>
      <c r="G1509" t="str">
        <f t="shared" si="233"/>
        <v/>
      </c>
      <c r="H1509" t="str">
        <f t="shared" si="234"/>
        <v/>
      </c>
      <c r="I1509" t="str">
        <f t="shared" si="235"/>
        <v/>
      </c>
      <c r="J1509" t="str">
        <f t="shared" si="236"/>
        <v/>
      </c>
      <c r="K1509" t="str">
        <f t="shared" si="237"/>
        <v/>
      </c>
      <c r="L1509" t="str">
        <f t="shared" si="238"/>
        <v/>
      </c>
      <c r="M1509" t="str">
        <f t="shared" si="239"/>
        <v/>
      </c>
    </row>
    <row r="1510" spans="1:13">
      <c r="A1510" t="s">
        <v>1493</v>
      </c>
      <c r="B1510">
        <v>10.031499999999999</v>
      </c>
      <c r="C1510" s="44">
        <v>41548</v>
      </c>
      <c r="D1510" t="str">
        <f t="shared" si="230"/>
        <v/>
      </c>
      <c r="E1510" t="str">
        <f t="shared" si="231"/>
        <v/>
      </c>
      <c r="F1510" t="str">
        <f t="shared" si="232"/>
        <v/>
      </c>
      <c r="G1510" t="str">
        <f t="shared" si="233"/>
        <v/>
      </c>
      <c r="H1510" t="str">
        <f t="shared" si="234"/>
        <v/>
      </c>
      <c r="I1510" t="str">
        <f t="shared" si="235"/>
        <v/>
      </c>
      <c r="J1510" t="str">
        <f t="shared" si="236"/>
        <v/>
      </c>
      <c r="K1510" t="str">
        <f t="shared" si="237"/>
        <v/>
      </c>
      <c r="L1510" t="str">
        <f t="shared" si="238"/>
        <v/>
      </c>
      <c r="M1510" t="str">
        <f t="shared" si="239"/>
        <v/>
      </c>
    </row>
    <row r="1511" spans="1:13">
      <c r="A1511" t="s">
        <v>5376</v>
      </c>
      <c r="B1511">
        <v>26.762899999999998</v>
      </c>
      <c r="C1511" s="44">
        <v>41548</v>
      </c>
      <c r="D1511" t="str">
        <f t="shared" si="230"/>
        <v/>
      </c>
      <c r="E1511" t="str">
        <f t="shared" si="231"/>
        <v/>
      </c>
      <c r="F1511" t="str">
        <f t="shared" si="232"/>
        <v/>
      </c>
      <c r="G1511" t="str">
        <f t="shared" si="233"/>
        <v/>
      </c>
      <c r="H1511" t="str">
        <f t="shared" si="234"/>
        <v/>
      </c>
      <c r="I1511" t="str">
        <f t="shared" si="235"/>
        <v/>
      </c>
      <c r="J1511" t="str">
        <f t="shared" si="236"/>
        <v/>
      </c>
      <c r="K1511" t="str">
        <f t="shared" si="237"/>
        <v/>
      </c>
      <c r="L1511" t="str">
        <f t="shared" si="238"/>
        <v/>
      </c>
      <c r="M1511" t="str">
        <f t="shared" si="239"/>
        <v/>
      </c>
    </row>
    <row r="1512" spans="1:13">
      <c r="A1512" t="s">
        <v>1494</v>
      </c>
      <c r="B1512">
        <v>10.0547</v>
      </c>
      <c r="C1512" s="44">
        <v>41548</v>
      </c>
      <c r="D1512" t="str">
        <f t="shared" si="230"/>
        <v/>
      </c>
      <c r="E1512" t="str">
        <f t="shared" si="231"/>
        <v/>
      </c>
      <c r="F1512" t="str">
        <f t="shared" si="232"/>
        <v/>
      </c>
      <c r="G1512" t="str">
        <f t="shared" si="233"/>
        <v/>
      </c>
      <c r="H1512" t="str">
        <f t="shared" si="234"/>
        <v/>
      </c>
      <c r="I1512" t="str">
        <f t="shared" si="235"/>
        <v/>
      </c>
      <c r="J1512" t="str">
        <f t="shared" si="236"/>
        <v/>
      </c>
      <c r="K1512" t="str">
        <f t="shared" si="237"/>
        <v/>
      </c>
      <c r="L1512" t="str">
        <f t="shared" si="238"/>
        <v/>
      </c>
      <c r="M1512" t="str">
        <f t="shared" si="239"/>
        <v/>
      </c>
    </row>
    <row r="1513" spans="1:13">
      <c r="A1513" t="s">
        <v>1495</v>
      </c>
      <c r="B1513">
        <v>10.0421</v>
      </c>
      <c r="C1513" s="44">
        <v>41548</v>
      </c>
      <c r="D1513" t="str">
        <f t="shared" si="230"/>
        <v/>
      </c>
      <c r="E1513" t="str">
        <f t="shared" si="231"/>
        <v/>
      </c>
      <c r="F1513" t="str">
        <f t="shared" si="232"/>
        <v/>
      </c>
      <c r="G1513" t="str">
        <f t="shared" si="233"/>
        <v/>
      </c>
      <c r="H1513" t="str">
        <f t="shared" si="234"/>
        <v/>
      </c>
      <c r="I1513" t="str">
        <f t="shared" si="235"/>
        <v/>
      </c>
      <c r="J1513" t="str">
        <f t="shared" si="236"/>
        <v/>
      </c>
      <c r="K1513" t="str">
        <f t="shared" si="237"/>
        <v/>
      </c>
      <c r="L1513" t="str">
        <f t="shared" si="238"/>
        <v/>
      </c>
      <c r="M1513" t="str">
        <f t="shared" si="239"/>
        <v/>
      </c>
    </row>
    <row r="1514" spans="1:13">
      <c r="A1514" t="s">
        <v>5377</v>
      </c>
      <c r="B1514">
        <v>26.0855</v>
      </c>
      <c r="C1514" s="44">
        <v>41548</v>
      </c>
      <c r="D1514" t="str">
        <f t="shared" si="230"/>
        <v/>
      </c>
      <c r="E1514" t="str">
        <f t="shared" si="231"/>
        <v/>
      </c>
      <c r="F1514" t="str">
        <f t="shared" si="232"/>
        <v/>
      </c>
      <c r="G1514" t="str">
        <f t="shared" si="233"/>
        <v/>
      </c>
      <c r="H1514" t="str">
        <f t="shared" si="234"/>
        <v/>
      </c>
      <c r="I1514" t="str">
        <f t="shared" si="235"/>
        <v/>
      </c>
      <c r="J1514" t="str">
        <f t="shared" si="236"/>
        <v/>
      </c>
      <c r="K1514" t="str">
        <f t="shared" si="237"/>
        <v/>
      </c>
      <c r="L1514" t="str">
        <f t="shared" si="238"/>
        <v/>
      </c>
      <c r="M1514" t="str">
        <f t="shared" si="239"/>
        <v/>
      </c>
    </row>
    <row r="1515" spans="1:13">
      <c r="A1515" t="s">
        <v>1496</v>
      </c>
      <c r="B1515">
        <v>10.042</v>
      </c>
      <c r="C1515" s="44">
        <v>41548</v>
      </c>
      <c r="D1515" t="str">
        <f t="shared" si="230"/>
        <v/>
      </c>
      <c r="E1515" t="str">
        <f t="shared" si="231"/>
        <v/>
      </c>
      <c r="F1515" t="str">
        <f t="shared" si="232"/>
        <v/>
      </c>
      <c r="G1515" t="str">
        <f t="shared" si="233"/>
        <v/>
      </c>
      <c r="H1515" t="str">
        <f t="shared" si="234"/>
        <v/>
      </c>
      <c r="I1515" t="str">
        <f t="shared" si="235"/>
        <v/>
      </c>
      <c r="J1515" t="str">
        <f t="shared" si="236"/>
        <v/>
      </c>
      <c r="K1515" t="str">
        <f t="shared" si="237"/>
        <v/>
      </c>
      <c r="L1515" t="str">
        <f t="shared" si="238"/>
        <v/>
      </c>
      <c r="M1515" t="str">
        <f t="shared" si="239"/>
        <v/>
      </c>
    </row>
    <row r="1516" spans="1:13">
      <c r="A1516" t="s">
        <v>1497</v>
      </c>
      <c r="B1516">
        <v>50.58</v>
      </c>
      <c r="C1516" s="44">
        <v>41548</v>
      </c>
      <c r="D1516" t="str">
        <f t="shared" si="230"/>
        <v/>
      </c>
      <c r="E1516" t="str">
        <f t="shared" si="231"/>
        <v/>
      </c>
      <c r="F1516" t="str">
        <f t="shared" si="232"/>
        <v/>
      </c>
      <c r="G1516" t="str">
        <f t="shared" si="233"/>
        <v/>
      </c>
      <c r="H1516" t="str">
        <f t="shared" si="234"/>
        <v/>
      </c>
      <c r="I1516" t="str">
        <f t="shared" si="235"/>
        <v/>
      </c>
      <c r="J1516" t="str">
        <f t="shared" si="236"/>
        <v/>
      </c>
      <c r="K1516" t="str">
        <f t="shared" si="237"/>
        <v/>
      </c>
      <c r="L1516" t="str">
        <f t="shared" si="238"/>
        <v/>
      </c>
      <c r="M1516" t="str">
        <f t="shared" si="239"/>
        <v/>
      </c>
    </row>
    <row r="1517" spans="1:13">
      <c r="A1517" t="s">
        <v>1498</v>
      </c>
      <c r="B1517">
        <v>26.359100000000002</v>
      </c>
      <c r="C1517" s="44">
        <v>41548</v>
      </c>
      <c r="D1517" t="str">
        <f t="shared" si="230"/>
        <v/>
      </c>
      <c r="E1517" t="str">
        <f t="shared" si="231"/>
        <v/>
      </c>
      <c r="F1517" t="str">
        <f t="shared" si="232"/>
        <v/>
      </c>
      <c r="G1517" t="str">
        <f t="shared" si="233"/>
        <v/>
      </c>
      <c r="H1517" t="str">
        <f t="shared" si="234"/>
        <v/>
      </c>
      <c r="I1517" t="str">
        <f t="shared" si="235"/>
        <v/>
      </c>
      <c r="J1517" t="str">
        <f t="shared" si="236"/>
        <v/>
      </c>
      <c r="K1517" t="str">
        <f t="shared" si="237"/>
        <v/>
      </c>
      <c r="L1517" t="str">
        <f t="shared" si="238"/>
        <v/>
      </c>
      <c r="M1517" t="str">
        <f t="shared" si="239"/>
        <v/>
      </c>
    </row>
    <row r="1518" spans="1:13">
      <c r="A1518" t="s">
        <v>1499</v>
      </c>
      <c r="B1518">
        <v>50.829000000000001</v>
      </c>
      <c r="C1518" s="44">
        <v>41548</v>
      </c>
      <c r="D1518" t="str">
        <f t="shared" si="230"/>
        <v/>
      </c>
      <c r="E1518" t="str">
        <f t="shared" si="231"/>
        <v/>
      </c>
      <c r="F1518" t="str">
        <f t="shared" si="232"/>
        <v/>
      </c>
      <c r="G1518" t="str">
        <f t="shared" si="233"/>
        <v/>
      </c>
      <c r="H1518" t="str">
        <f t="shared" si="234"/>
        <v/>
      </c>
      <c r="I1518" t="str">
        <f t="shared" si="235"/>
        <v/>
      </c>
      <c r="J1518" t="str">
        <f t="shared" si="236"/>
        <v/>
      </c>
      <c r="K1518" t="str">
        <f t="shared" si="237"/>
        <v/>
      </c>
      <c r="L1518" t="str">
        <f t="shared" si="238"/>
        <v/>
      </c>
      <c r="M1518" t="str">
        <f t="shared" si="239"/>
        <v/>
      </c>
    </row>
    <row r="1519" spans="1:13">
      <c r="A1519" t="s">
        <v>1500</v>
      </c>
      <c r="B1519">
        <v>26.517499999999998</v>
      </c>
      <c r="C1519" s="44">
        <v>41548</v>
      </c>
      <c r="D1519" t="str">
        <f t="shared" si="230"/>
        <v/>
      </c>
      <c r="E1519" t="str">
        <f t="shared" si="231"/>
        <v/>
      </c>
      <c r="F1519" t="str">
        <f t="shared" si="232"/>
        <v/>
      </c>
      <c r="G1519" t="str">
        <f t="shared" si="233"/>
        <v/>
      </c>
      <c r="H1519" t="str">
        <f t="shared" si="234"/>
        <v/>
      </c>
      <c r="I1519" t="str">
        <f t="shared" si="235"/>
        <v/>
      </c>
      <c r="J1519" t="str">
        <f t="shared" si="236"/>
        <v/>
      </c>
      <c r="K1519" t="str">
        <f t="shared" si="237"/>
        <v/>
      </c>
      <c r="L1519" t="str">
        <f t="shared" si="238"/>
        <v/>
      </c>
      <c r="M1519" t="str">
        <f t="shared" si="239"/>
        <v/>
      </c>
    </row>
    <row r="1520" spans="1:13">
      <c r="A1520" t="s">
        <v>1501</v>
      </c>
      <c r="B1520">
        <v>10.426600000000001</v>
      </c>
      <c r="C1520" s="44">
        <v>41549</v>
      </c>
      <c r="D1520" t="str">
        <f t="shared" si="230"/>
        <v/>
      </c>
      <c r="E1520" t="str">
        <f t="shared" si="231"/>
        <v/>
      </c>
      <c r="F1520" t="str">
        <f t="shared" si="232"/>
        <v/>
      </c>
      <c r="G1520" t="str">
        <f t="shared" si="233"/>
        <v/>
      </c>
      <c r="H1520" t="str">
        <f t="shared" si="234"/>
        <v/>
      </c>
      <c r="I1520" t="str">
        <f t="shared" si="235"/>
        <v/>
      </c>
      <c r="J1520" t="str">
        <f t="shared" si="236"/>
        <v/>
      </c>
      <c r="K1520" t="str">
        <f t="shared" si="237"/>
        <v/>
      </c>
      <c r="L1520" t="str">
        <f t="shared" si="238"/>
        <v/>
      </c>
      <c r="M1520" t="str">
        <f t="shared" si="239"/>
        <v/>
      </c>
    </row>
    <row r="1521" spans="1:13">
      <c r="A1521" t="s">
        <v>5378</v>
      </c>
      <c r="B1521">
        <v>19.573599999999999</v>
      </c>
      <c r="C1521" s="44">
        <v>41549</v>
      </c>
      <c r="D1521" t="str">
        <f t="shared" si="230"/>
        <v/>
      </c>
      <c r="E1521" t="str">
        <f t="shared" si="231"/>
        <v/>
      </c>
      <c r="F1521" t="str">
        <f t="shared" si="232"/>
        <v/>
      </c>
      <c r="G1521" t="str">
        <f t="shared" si="233"/>
        <v/>
      </c>
      <c r="H1521" t="str">
        <f t="shared" si="234"/>
        <v/>
      </c>
      <c r="I1521" t="str">
        <f t="shared" si="235"/>
        <v/>
      </c>
      <c r="J1521" t="str">
        <f t="shared" si="236"/>
        <v/>
      </c>
      <c r="K1521" t="str">
        <f t="shared" si="237"/>
        <v/>
      </c>
      <c r="L1521" t="str">
        <f t="shared" si="238"/>
        <v/>
      </c>
      <c r="M1521" t="str">
        <f t="shared" si="239"/>
        <v/>
      </c>
    </row>
    <row r="1522" spans="1:13">
      <c r="A1522" t="s">
        <v>1502</v>
      </c>
      <c r="B1522">
        <v>10.6364</v>
      </c>
      <c r="C1522" s="44">
        <v>41549</v>
      </c>
      <c r="D1522" t="str">
        <f t="shared" si="230"/>
        <v/>
      </c>
      <c r="E1522" t="str">
        <f t="shared" si="231"/>
        <v/>
      </c>
      <c r="F1522" t="str">
        <f t="shared" si="232"/>
        <v/>
      </c>
      <c r="G1522" t="str">
        <f t="shared" si="233"/>
        <v/>
      </c>
      <c r="H1522" t="str">
        <f t="shared" si="234"/>
        <v/>
      </c>
      <c r="I1522" t="str">
        <f t="shared" si="235"/>
        <v/>
      </c>
      <c r="J1522" t="str">
        <f t="shared" si="236"/>
        <v/>
      </c>
      <c r="K1522" t="str">
        <f t="shared" si="237"/>
        <v/>
      </c>
      <c r="L1522" t="str">
        <f t="shared" si="238"/>
        <v/>
      </c>
      <c r="M1522" t="str">
        <f t="shared" si="239"/>
        <v/>
      </c>
    </row>
    <row r="1523" spans="1:13">
      <c r="A1523" t="s">
        <v>5379</v>
      </c>
      <c r="B1523">
        <v>25.614100000000001</v>
      </c>
      <c r="C1523" s="44">
        <v>41549</v>
      </c>
      <c r="D1523" t="str">
        <f t="shared" si="230"/>
        <v/>
      </c>
      <c r="E1523" t="str">
        <f t="shared" si="231"/>
        <v/>
      </c>
      <c r="F1523" t="str">
        <f t="shared" si="232"/>
        <v/>
      </c>
      <c r="G1523" t="str">
        <f t="shared" si="233"/>
        <v/>
      </c>
      <c r="H1523" t="str">
        <f t="shared" si="234"/>
        <v/>
      </c>
      <c r="I1523" t="str">
        <f t="shared" si="235"/>
        <v/>
      </c>
      <c r="J1523" t="str">
        <f t="shared" si="236"/>
        <v/>
      </c>
      <c r="K1523" t="str">
        <f t="shared" si="237"/>
        <v/>
      </c>
      <c r="L1523" t="str">
        <f t="shared" si="238"/>
        <v/>
      </c>
      <c r="M1523" t="str">
        <f t="shared" si="239"/>
        <v/>
      </c>
    </row>
    <row r="1524" spans="1:13">
      <c r="A1524" t="s">
        <v>1503</v>
      </c>
      <c r="B1524">
        <v>10.6403</v>
      </c>
      <c r="C1524" s="44">
        <v>41549</v>
      </c>
      <c r="D1524" t="str">
        <f t="shared" si="230"/>
        <v/>
      </c>
      <c r="E1524" t="str">
        <f t="shared" si="231"/>
        <v/>
      </c>
      <c r="F1524" t="str">
        <f t="shared" si="232"/>
        <v/>
      </c>
      <c r="G1524" t="str">
        <f t="shared" si="233"/>
        <v/>
      </c>
      <c r="H1524" t="str">
        <f t="shared" si="234"/>
        <v/>
      </c>
      <c r="I1524" t="str">
        <f t="shared" si="235"/>
        <v/>
      </c>
      <c r="J1524" t="str">
        <f t="shared" si="236"/>
        <v/>
      </c>
      <c r="K1524" t="str">
        <f t="shared" si="237"/>
        <v/>
      </c>
      <c r="L1524" t="str">
        <f t="shared" si="238"/>
        <v/>
      </c>
      <c r="M1524" t="str">
        <f t="shared" si="239"/>
        <v/>
      </c>
    </row>
    <row r="1525" spans="1:13">
      <c r="A1525" t="s">
        <v>1504</v>
      </c>
      <c r="B1525">
        <v>10.031499999999999</v>
      </c>
      <c r="C1525" s="44">
        <v>41548</v>
      </c>
      <c r="D1525" t="str">
        <f t="shared" si="230"/>
        <v/>
      </c>
      <c r="E1525" t="str">
        <f t="shared" si="231"/>
        <v/>
      </c>
      <c r="F1525" t="str">
        <f t="shared" si="232"/>
        <v/>
      </c>
      <c r="G1525" t="str">
        <f t="shared" si="233"/>
        <v/>
      </c>
      <c r="H1525" t="str">
        <f t="shared" si="234"/>
        <v/>
      </c>
      <c r="I1525" t="str">
        <f t="shared" si="235"/>
        <v/>
      </c>
      <c r="J1525" t="str">
        <f t="shared" si="236"/>
        <v/>
      </c>
      <c r="K1525" t="str">
        <f t="shared" si="237"/>
        <v/>
      </c>
      <c r="L1525" t="str">
        <f t="shared" si="238"/>
        <v/>
      </c>
      <c r="M1525" t="str">
        <f t="shared" si="239"/>
        <v/>
      </c>
    </row>
    <row r="1526" spans="1:13">
      <c r="A1526" t="s">
        <v>5380</v>
      </c>
      <c r="B1526">
        <v>26.2195</v>
      </c>
      <c r="C1526" s="44">
        <v>41548</v>
      </c>
      <c r="D1526" t="str">
        <f t="shared" si="230"/>
        <v/>
      </c>
      <c r="E1526" t="str">
        <f t="shared" si="231"/>
        <v/>
      </c>
      <c r="F1526" t="str">
        <f t="shared" si="232"/>
        <v/>
      </c>
      <c r="G1526" t="str">
        <f t="shared" si="233"/>
        <v/>
      </c>
      <c r="H1526" t="str">
        <f t="shared" si="234"/>
        <v/>
      </c>
      <c r="I1526" t="str">
        <f t="shared" si="235"/>
        <v/>
      </c>
      <c r="J1526" t="str">
        <f t="shared" si="236"/>
        <v/>
      </c>
      <c r="K1526" t="str">
        <f t="shared" si="237"/>
        <v/>
      </c>
      <c r="L1526" t="str">
        <f t="shared" si="238"/>
        <v/>
      </c>
      <c r="M1526" t="str">
        <f t="shared" si="239"/>
        <v/>
      </c>
    </row>
    <row r="1527" spans="1:13">
      <c r="A1527" t="s">
        <v>1505</v>
      </c>
      <c r="B1527">
        <v>10.0548</v>
      </c>
      <c r="C1527" s="44">
        <v>41548</v>
      </c>
      <c r="D1527" t="str">
        <f t="shared" si="230"/>
        <v/>
      </c>
      <c r="E1527" t="str">
        <f t="shared" si="231"/>
        <v/>
      </c>
      <c r="F1527" t="str">
        <f t="shared" si="232"/>
        <v/>
      </c>
      <c r="G1527" t="str">
        <f t="shared" si="233"/>
        <v/>
      </c>
      <c r="H1527" t="str">
        <f t="shared" si="234"/>
        <v/>
      </c>
      <c r="I1527" t="str">
        <f t="shared" si="235"/>
        <v/>
      </c>
      <c r="J1527" t="str">
        <f t="shared" si="236"/>
        <v/>
      </c>
      <c r="K1527" t="str">
        <f t="shared" si="237"/>
        <v/>
      </c>
      <c r="L1527" t="str">
        <f t="shared" si="238"/>
        <v/>
      </c>
      <c r="M1527" t="str">
        <f t="shared" si="239"/>
        <v/>
      </c>
    </row>
    <row r="1528" spans="1:13">
      <c r="A1528" t="s">
        <v>1506</v>
      </c>
      <c r="B1528">
        <v>10.042199999999999</v>
      </c>
      <c r="C1528" s="44">
        <v>41548</v>
      </c>
      <c r="D1528" t="str">
        <f t="shared" si="230"/>
        <v/>
      </c>
      <c r="E1528" t="str">
        <f t="shared" si="231"/>
        <v/>
      </c>
      <c r="F1528" t="str">
        <f t="shared" si="232"/>
        <v/>
      </c>
      <c r="G1528" t="str">
        <f t="shared" si="233"/>
        <v/>
      </c>
      <c r="H1528" t="str">
        <f t="shared" si="234"/>
        <v/>
      </c>
      <c r="I1528" t="str">
        <f t="shared" si="235"/>
        <v/>
      </c>
      <c r="J1528" t="str">
        <f t="shared" si="236"/>
        <v/>
      </c>
      <c r="K1528" t="str">
        <f t="shared" si="237"/>
        <v/>
      </c>
      <c r="L1528" t="str">
        <f t="shared" si="238"/>
        <v/>
      </c>
      <c r="M1528" t="str">
        <f t="shared" si="239"/>
        <v/>
      </c>
    </row>
    <row r="1529" spans="1:13">
      <c r="A1529" t="s">
        <v>1507</v>
      </c>
      <c r="B1529">
        <v>13.426</v>
      </c>
      <c r="C1529" s="44">
        <v>41548</v>
      </c>
      <c r="D1529" t="str">
        <f t="shared" si="230"/>
        <v/>
      </c>
      <c r="E1529" t="str">
        <f t="shared" si="231"/>
        <v/>
      </c>
      <c r="F1529" t="str">
        <f t="shared" si="232"/>
        <v/>
      </c>
      <c r="G1529" t="str">
        <f t="shared" si="233"/>
        <v/>
      </c>
      <c r="H1529" t="str">
        <f t="shared" si="234"/>
        <v/>
      </c>
      <c r="I1529" t="str">
        <f t="shared" si="235"/>
        <v/>
      </c>
      <c r="J1529" t="str">
        <f t="shared" si="236"/>
        <v/>
      </c>
      <c r="K1529" t="str">
        <f t="shared" si="237"/>
        <v/>
      </c>
      <c r="L1529" t="str">
        <f t="shared" si="238"/>
        <v/>
      </c>
      <c r="M1529" t="str">
        <f t="shared" si="239"/>
        <v/>
      </c>
    </row>
    <row r="1530" spans="1:13">
      <c r="A1530" t="s">
        <v>5381</v>
      </c>
      <c r="B1530">
        <v>32.512999999999998</v>
      </c>
      <c r="C1530" s="44">
        <v>41548</v>
      </c>
      <c r="D1530" t="str">
        <f t="shared" si="230"/>
        <v/>
      </c>
      <c r="E1530" t="str">
        <f t="shared" si="231"/>
        <v/>
      </c>
      <c r="F1530" t="str">
        <f t="shared" si="232"/>
        <v/>
      </c>
      <c r="G1530" t="str">
        <f t="shared" si="233"/>
        <v/>
      </c>
      <c r="H1530" t="str">
        <f t="shared" si="234"/>
        <v/>
      </c>
      <c r="I1530" t="str">
        <f t="shared" si="235"/>
        <v/>
      </c>
      <c r="J1530" t="str">
        <f t="shared" si="236"/>
        <v/>
      </c>
      <c r="K1530" t="str">
        <f t="shared" si="237"/>
        <v/>
      </c>
      <c r="L1530" t="str">
        <f t="shared" si="238"/>
        <v/>
      </c>
      <c r="M1530" t="str">
        <f t="shared" si="239"/>
        <v/>
      </c>
    </row>
    <row r="1531" spans="1:13">
      <c r="A1531" t="s">
        <v>1508</v>
      </c>
      <c r="B1531">
        <v>13.339</v>
      </c>
      <c r="C1531" s="44">
        <v>41548</v>
      </c>
      <c r="D1531" t="str">
        <f t="shared" si="230"/>
        <v/>
      </c>
      <c r="E1531" t="str">
        <f t="shared" si="231"/>
        <v/>
      </c>
      <c r="F1531" t="str">
        <f t="shared" si="232"/>
        <v/>
      </c>
      <c r="G1531" t="str">
        <f t="shared" si="233"/>
        <v/>
      </c>
      <c r="H1531" t="str">
        <f t="shared" si="234"/>
        <v/>
      </c>
      <c r="I1531" t="str">
        <f t="shared" si="235"/>
        <v/>
      </c>
      <c r="J1531" t="str">
        <f t="shared" si="236"/>
        <v/>
      </c>
      <c r="K1531" t="str">
        <f t="shared" si="237"/>
        <v/>
      </c>
      <c r="L1531" t="str">
        <f t="shared" si="238"/>
        <v/>
      </c>
      <c r="M1531" t="str">
        <f t="shared" si="239"/>
        <v/>
      </c>
    </row>
    <row r="1532" spans="1:13">
      <c r="A1532" t="s">
        <v>5382</v>
      </c>
      <c r="B1532">
        <v>32.384</v>
      </c>
      <c r="C1532" s="44">
        <v>41548</v>
      </c>
      <c r="D1532" t="str">
        <f t="shared" si="230"/>
        <v/>
      </c>
      <c r="E1532" t="str">
        <f t="shared" si="231"/>
        <v/>
      </c>
      <c r="F1532" t="str">
        <f t="shared" si="232"/>
        <v/>
      </c>
      <c r="G1532" t="str">
        <f t="shared" si="233"/>
        <v/>
      </c>
      <c r="H1532" t="str">
        <f t="shared" si="234"/>
        <v/>
      </c>
      <c r="I1532" t="str">
        <f t="shared" si="235"/>
        <v/>
      </c>
      <c r="J1532" t="str">
        <f t="shared" si="236"/>
        <v/>
      </c>
      <c r="K1532" t="str">
        <f t="shared" si="237"/>
        <v/>
      </c>
      <c r="L1532" t="str">
        <f t="shared" si="238"/>
        <v/>
      </c>
      <c r="M1532" t="str">
        <f t="shared" si="239"/>
        <v/>
      </c>
    </row>
    <row r="1533" spans="1:13">
      <c r="A1533" t="s">
        <v>1509</v>
      </c>
      <c r="B1533">
        <v>35.759</v>
      </c>
      <c r="C1533" s="44">
        <v>41548</v>
      </c>
      <c r="D1533" t="str">
        <f t="shared" si="230"/>
        <v/>
      </c>
      <c r="E1533" t="str">
        <f t="shared" si="231"/>
        <v/>
      </c>
      <c r="F1533" t="str">
        <f t="shared" si="232"/>
        <v/>
      </c>
      <c r="G1533" t="str">
        <f t="shared" si="233"/>
        <v/>
      </c>
      <c r="H1533" t="str">
        <f t="shared" si="234"/>
        <v/>
      </c>
      <c r="I1533" t="str">
        <f t="shared" si="235"/>
        <v/>
      </c>
      <c r="J1533" t="str">
        <f t="shared" si="236"/>
        <v/>
      </c>
      <c r="K1533" t="str">
        <f t="shared" si="237"/>
        <v/>
      </c>
      <c r="L1533" t="str">
        <f t="shared" si="238"/>
        <v/>
      </c>
      <c r="M1533" t="str">
        <f t="shared" si="239"/>
        <v/>
      </c>
    </row>
    <row r="1534" spans="1:13">
      <c r="A1534" t="s">
        <v>5383</v>
      </c>
      <c r="B1534">
        <v>257.90600000000001</v>
      </c>
      <c r="C1534" s="44">
        <v>41548</v>
      </c>
      <c r="D1534" t="str">
        <f t="shared" si="230"/>
        <v/>
      </c>
      <c r="E1534" t="str">
        <f t="shared" si="231"/>
        <v/>
      </c>
      <c r="F1534" t="str">
        <f t="shared" si="232"/>
        <v/>
      </c>
      <c r="G1534" t="str">
        <f t="shared" si="233"/>
        <v/>
      </c>
      <c r="H1534" t="str">
        <f t="shared" si="234"/>
        <v/>
      </c>
      <c r="I1534" t="str">
        <f t="shared" si="235"/>
        <v/>
      </c>
      <c r="J1534" t="str">
        <f t="shared" si="236"/>
        <v/>
      </c>
      <c r="K1534" t="str">
        <f t="shared" si="237"/>
        <v/>
      </c>
      <c r="L1534" t="str">
        <f t="shared" si="238"/>
        <v/>
      </c>
      <c r="M1534" t="str">
        <f t="shared" si="239"/>
        <v/>
      </c>
    </row>
    <row r="1535" spans="1:13">
      <c r="A1535" t="s">
        <v>1510</v>
      </c>
      <c r="B1535">
        <v>35.942999999999998</v>
      </c>
      <c r="C1535" s="44">
        <v>41548</v>
      </c>
      <c r="D1535" t="str">
        <f t="shared" si="230"/>
        <v/>
      </c>
      <c r="E1535" t="str">
        <f t="shared" si="231"/>
        <v/>
      </c>
      <c r="F1535" t="str">
        <f t="shared" si="232"/>
        <v/>
      </c>
      <c r="G1535" t="str">
        <f t="shared" si="233"/>
        <v/>
      </c>
      <c r="H1535" t="str">
        <f t="shared" si="234"/>
        <v/>
      </c>
      <c r="I1535" t="str">
        <f t="shared" si="235"/>
        <v/>
      </c>
      <c r="J1535" t="str">
        <f t="shared" si="236"/>
        <v/>
      </c>
      <c r="K1535" t="str">
        <f t="shared" si="237"/>
        <v/>
      </c>
      <c r="L1535" t="str">
        <f t="shared" si="238"/>
        <v/>
      </c>
      <c r="M1535" t="str">
        <f t="shared" si="239"/>
        <v/>
      </c>
    </row>
    <row r="1536" spans="1:13">
      <c r="A1536" t="s">
        <v>5384</v>
      </c>
      <c r="B1536">
        <v>259.19499999999999</v>
      </c>
      <c r="C1536" s="44">
        <v>41548</v>
      </c>
      <c r="D1536" t="str">
        <f t="shared" si="230"/>
        <v/>
      </c>
      <c r="E1536" t="str">
        <f t="shared" si="231"/>
        <v/>
      </c>
      <c r="F1536" t="str">
        <f t="shared" si="232"/>
        <v/>
      </c>
      <c r="G1536" t="str">
        <f t="shared" si="233"/>
        <v/>
      </c>
      <c r="H1536" t="str">
        <f t="shared" si="234"/>
        <v/>
      </c>
      <c r="I1536" t="str">
        <f t="shared" si="235"/>
        <v/>
      </c>
      <c r="J1536" t="str">
        <f t="shared" si="236"/>
        <v/>
      </c>
      <c r="K1536" t="str">
        <f t="shared" si="237"/>
        <v/>
      </c>
      <c r="L1536" t="str">
        <f t="shared" si="238"/>
        <v/>
      </c>
      <c r="M1536" t="str">
        <f t="shared" si="239"/>
        <v/>
      </c>
    </row>
    <row r="1537" spans="1:13">
      <c r="A1537" t="s">
        <v>1511</v>
      </c>
      <c r="B1537">
        <v>10.1822</v>
      </c>
      <c r="C1537" s="44">
        <v>41548</v>
      </c>
      <c r="D1537" t="str">
        <f t="shared" si="230"/>
        <v/>
      </c>
      <c r="E1537" t="str">
        <f t="shared" si="231"/>
        <v/>
      </c>
      <c r="F1537" t="str">
        <f t="shared" si="232"/>
        <v/>
      </c>
      <c r="G1537" t="str">
        <f t="shared" si="233"/>
        <v/>
      </c>
      <c r="H1537" t="str">
        <f t="shared" si="234"/>
        <v/>
      </c>
      <c r="I1537" t="str">
        <f t="shared" si="235"/>
        <v/>
      </c>
      <c r="J1537" t="str">
        <f t="shared" si="236"/>
        <v/>
      </c>
      <c r="K1537" t="str">
        <f t="shared" si="237"/>
        <v/>
      </c>
      <c r="L1537" t="str">
        <f t="shared" si="238"/>
        <v/>
      </c>
      <c r="M1537" t="str">
        <f t="shared" si="239"/>
        <v/>
      </c>
    </row>
    <row r="1538" spans="1:13">
      <c r="A1538" t="s">
        <v>5385</v>
      </c>
      <c r="B1538">
        <v>21.2729</v>
      </c>
      <c r="C1538" s="44">
        <v>41548</v>
      </c>
      <c r="D1538" t="str">
        <f t="shared" si="230"/>
        <v/>
      </c>
      <c r="E1538" t="str">
        <f t="shared" si="231"/>
        <v/>
      </c>
      <c r="F1538" t="str">
        <f t="shared" si="232"/>
        <v/>
      </c>
      <c r="G1538" t="str">
        <f t="shared" si="233"/>
        <v/>
      </c>
      <c r="H1538" t="str">
        <f t="shared" si="234"/>
        <v/>
      </c>
      <c r="I1538" t="str">
        <f t="shared" si="235"/>
        <v/>
      </c>
      <c r="J1538" t="str">
        <f t="shared" si="236"/>
        <v/>
      </c>
      <c r="K1538" t="str">
        <f t="shared" si="237"/>
        <v/>
      </c>
      <c r="L1538" t="str">
        <f t="shared" si="238"/>
        <v/>
      </c>
      <c r="M1538" t="str">
        <f t="shared" si="239"/>
        <v/>
      </c>
    </row>
    <row r="1539" spans="1:13">
      <c r="A1539" t="s">
        <v>1512</v>
      </c>
      <c r="B1539">
        <v>10.0809</v>
      </c>
      <c r="C1539" s="44">
        <v>41548</v>
      </c>
      <c r="D1539" t="str">
        <f t="shared" ref="D1539:D1602" si="240">IF(A1539=mfund1,B1539,"")</f>
        <v/>
      </c>
      <c r="E1539" t="str">
        <f t="shared" ref="E1539:E1602" si="241">IF(A1539=mfund2,B1539,"")</f>
        <v/>
      </c>
      <c r="F1539" t="str">
        <f t="shared" ref="F1539:F1602" si="242">IF(A1539=mfund3,B1539,"")</f>
        <v/>
      </c>
      <c r="G1539" t="str">
        <f t="shared" ref="G1539:G1602" si="243">IF(A1539=mfund4,B1539,"")</f>
        <v/>
      </c>
      <c r="H1539" t="str">
        <f t="shared" ref="H1539:H1602" si="244">IF(A1539=mfudn5,B1539,"")</f>
        <v/>
      </c>
      <c r="I1539" t="str">
        <f t="shared" ref="I1539:I1602" si="245">IF(A1539=mfund6,B1539,"")</f>
        <v/>
      </c>
      <c r="J1539" t="str">
        <f t="shared" ref="J1539:J1602" si="246">IF(A1539=mfund7,B1539,"")</f>
        <v/>
      </c>
      <c r="K1539" t="str">
        <f t="shared" ref="K1539:K1602" si="247">IF(A1539=mfund8,B1539,"")</f>
        <v/>
      </c>
      <c r="L1539" t="str">
        <f t="shared" ref="L1539:L1602" si="248">IF(A1539=mfund9,B1539,"")</f>
        <v/>
      </c>
      <c r="M1539" t="str">
        <f t="shared" ref="M1539:M1602" si="249">IF(A1539=mfund10,B1539,"")</f>
        <v/>
      </c>
    </row>
    <row r="1540" spans="1:13">
      <c r="A1540" t="s">
        <v>5386</v>
      </c>
      <c r="B1540">
        <v>20.904800000000002</v>
      </c>
      <c r="C1540" s="44">
        <v>41548</v>
      </c>
      <c r="D1540" t="str">
        <f t="shared" si="240"/>
        <v/>
      </c>
      <c r="E1540" t="str">
        <f t="shared" si="241"/>
        <v/>
      </c>
      <c r="F1540" t="str">
        <f t="shared" si="242"/>
        <v/>
      </c>
      <c r="G1540" t="str">
        <f t="shared" si="243"/>
        <v/>
      </c>
      <c r="H1540" t="str">
        <f t="shared" si="244"/>
        <v/>
      </c>
      <c r="I1540" t="str">
        <f t="shared" si="245"/>
        <v/>
      </c>
      <c r="J1540" t="str">
        <f t="shared" si="246"/>
        <v/>
      </c>
      <c r="K1540" t="str">
        <f t="shared" si="247"/>
        <v/>
      </c>
      <c r="L1540" t="str">
        <f t="shared" si="248"/>
        <v/>
      </c>
      <c r="M1540" t="str">
        <f t="shared" si="249"/>
        <v/>
      </c>
    </row>
    <row r="1541" spans="1:13">
      <c r="A1541" t="s">
        <v>1513</v>
      </c>
      <c r="B1541">
        <v>10.1486</v>
      </c>
      <c r="C1541" s="44">
        <v>41548</v>
      </c>
      <c r="D1541" t="str">
        <f t="shared" si="240"/>
        <v/>
      </c>
      <c r="E1541" t="str">
        <f t="shared" si="241"/>
        <v/>
      </c>
      <c r="F1541" t="str">
        <f t="shared" si="242"/>
        <v/>
      </c>
      <c r="G1541" t="str">
        <f t="shared" si="243"/>
        <v/>
      </c>
      <c r="H1541" t="str">
        <f t="shared" si="244"/>
        <v/>
      </c>
      <c r="I1541" t="str">
        <f t="shared" si="245"/>
        <v/>
      </c>
      <c r="J1541" t="str">
        <f t="shared" si="246"/>
        <v/>
      </c>
      <c r="K1541" t="str">
        <f t="shared" si="247"/>
        <v/>
      </c>
      <c r="L1541" t="str">
        <f t="shared" si="248"/>
        <v/>
      </c>
      <c r="M1541" t="str">
        <f t="shared" si="249"/>
        <v/>
      </c>
    </row>
    <row r="1542" spans="1:13">
      <c r="A1542" t="s">
        <v>1514</v>
      </c>
      <c r="B1542">
        <v>10.139799999999999</v>
      </c>
      <c r="C1542" s="44">
        <v>41548</v>
      </c>
      <c r="D1542" t="str">
        <f t="shared" si="240"/>
        <v/>
      </c>
      <c r="E1542" t="str">
        <f t="shared" si="241"/>
        <v/>
      </c>
      <c r="F1542" t="str">
        <f t="shared" si="242"/>
        <v/>
      </c>
      <c r="G1542" t="str">
        <f t="shared" si="243"/>
        <v/>
      </c>
      <c r="H1542" t="str">
        <f t="shared" si="244"/>
        <v/>
      </c>
      <c r="I1542" t="str">
        <f t="shared" si="245"/>
        <v/>
      </c>
      <c r="J1542" t="str">
        <f t="shared" si="246"/>
        <v/>
      </c>
      <c r="K1542" t="str">
        <f t="shared" si="247"/>
        <v/>
      </c>
      <c r="L1542" t="str">
        <f t="shared" si="248"/>
        <v/>
      </c>
      <c r="M1542" t="str">
        <f t="shared" si="249"/>
        <v/>
      </c>
    </row>
    <row r="1543" spans="1:13">
      <c r="A1543" t="s">
        <v>1515</v>
      </c>
      <c r="B1543">
        <v>10.1821</v>
      </c>
      <c r="C1543" s="44">
        <v>41548</v>
      </c>
      <c r="D1543" t="str">
        <f t="shared" si="240"/>
        <v/>
      </c>
      <c r="E1543" t="str">
        <f t="shared" si="241"/>
        <v/>
      </c>
      <c r="F1543" t="str">
        <f t="shared" si="242"/>
        <v/>
      </c>
      <c r="G1543" t="str">
        <f t="shared" si="243"/>
        <v/>
      </c>
      <c r="H1543" t="str">
        <f t="shared" si="244"/>
        <v/>
      </c>
      <c r="I1543" t="str">
        <f t="shared" si="245"/>
        <v/>
      </c>
      <c r="J1543" t="str">
        <f t="shared" si="246"/>
        <v/>
      </c>
      <c r="K1543" t="str">
        <f t="shared" si="247"/>
        <v/>
      </c>
      <c r="L1543" t="str">
        <f t="shared" si="248"/>
        <v/>
      </c>
      <c r="M1543" t="str">
        <f t="shared" si="249"/>
        <v/>
      </c>
    </row>
    <row r="1544" spans="1:13">
      <c r="A1544" t="s">
        <v>5387</v>
      </c>
      <c r="B1544">
        <v>21.266200000000001</v>
      </c>
      <c r="C1544" s="44">
        <v>41548</v>
      </c>
      <c r="D1544" t="str">
        <f t="shared" si="240"/>
        <v/>
      </c>
      <c r="E1544" t="str">
        <f t="shared" si="241"/>
        <v/>
      </c>
      <c r="F1544" t="str">
        <f t="shared" si="242"/>
        <v/>
      </c>
      <c r="G1544" t="str">
        <f t="shared" si="243"/>
        <v/>
      </c>
      <c r="H1544" t="str">
        <f t="shared" si="244"/>
        <v/>
      </c>
      <c r="I1544" t="str">
        <f t="shared" si="245"/>
        <v/>
      </c>
      <c r="J1544" t="str">
        <f t="shared" si="246"/>
        <v/>
      </c>
      <c r="K1544" t="str">
        <f t="shared" si="247"/>
        <v/>
      </c>
      <c r="L1544" t="str">
        <f t="shared" si="248"/>
        <v/>
      </c>
      <c r="M1544" t="str">
        <f t="shared" si="249"/>
        <v/>
      </c>
    </row>
    <row r="1545" spans="1:13">
      <c r="A1545" t="s">
        <v>1516</v>
      </c>
      <c r="B1545">
        <v>10.0809</v>
      </c>
      <c r="C1545" s="44">
        <v>41548</v>
      </c>
      <c r="D1545" t="str">
        <f t="shared" si="240"/>
        <v/>
      </c>
      <c r="E1545" t="str">
        <f t="shared" si="241"/>
        <v/>
      </c>
      <c r="F1545" t="str">
        <f t="shared" si="242"/>
        <v/>
      </c>
      <c r="G1545" t="str">
        <f t="shared" si="243"/>
        <v/>
      </c>
      <c r="H1545" t="str">
        <f t="shared" si="244"/>
        <v/>
      </c>
      <c r="I1545" t="str">
        <f t="shared" si="245"/>
        <v/>
      </c>
      <c r="J1545" t="str">
        <f t="shared" si="246"/>
        <v/>
      </c>
      <c r="K1545" t="str">
        <f t="shared" si="247"/>
        <v/>
      </c>
      <c r="L1545" t="str">
        <f t="shared" si="248"/>
        <v/>
      </c>
      <c r="M1545" t="str">
        <f t="shared" si="249"/>
        <v/>
      </c>
    </row>
    <row r="1546" spans="1:13">
      <c r="A1546" t="s">
        <v>1517</v>
      </c>
      <c r="B1546">
        <v>10.1485</v>
      </c>
      <c r="C1546" s="44">
        <v>41548</v>
      </c>
      <c r="D1546" t="str">
        <f t="shared" si="240"/>
        <v/>
      </c>
      <c r="E1546" t="str">
        <f t="shared" si="241"/>
        <v/>
      </c>
      <c r="F1546" t="str">
        <f t="shared" si="242"/>
        <v/>
      </c>
      <c r="G1546" t="str">
        <f t="shared" si="243"/>
        <v/>
      </c>
      <c r="H1546" t="str">
        <f t="shared" si="244"/>
        <v/>
      </c>
      <c r="I1546" t="str">
        <f t="shared" si="245"/>
        <v/>
      </c>
      <c r="J1546" t="str">
        <f t="shared" si="246"/>
        <v/>
      </c>
      <c r="K1546" t="str">
        <f t="shared" si="247"/>
        <v/>
      </c>
      <c r="L1546" t="str">
        <f t="shared" si="248"/>
        <v/>
      </c>
      <c r="M1546" t="str">
        <f t="shared" si="249"/>
        <v/>
      </c>
    </row>
    <row r="1547" spans="1:13">
      <c r="A1547" t="s">
        <v>1518</v>
      </c>
      <c r="B1547">
        <v>10.139799999999999</v>
      </c>
      <c r="C1547" s="44">
        <v>41548</v>
      </c>
      <c r="D1547" t="str">
        <f t="shared" si="240"/>
        <v/>
      </c>
      <c r="E1547" t="str">
        <f t="shared" si="241"/>
        <v/>
      </c>
      <c r="F1547" t="str">
        <f t="shared" si="242"/>
        <v/>
      </c>
      <c r="G1547" t="str">
        <f t="shared" si="243"/>
        <v/>
      </c>
      <c r="H1547" t="str">
        <f t="shared" si="244"/>
        <v/>
      </c>
      <c r="I1547" t="str">
        <f t="shared" si="245"/>
        <v/>
      </c>
      <c r="J1547" t="str">
        <f t="shared" si="246"/>
        <v/>
      </c>
      <c r="K1547" t="str">
        <f t="shared" si="247"/>
        <v/>
      </c>
      <c r="L1547" t="str">
        <f t="shared" si="248"/>
        <v/>
      </c>
      <c r="M1547" t="str">
        <f t="shared" si="249"/>
        <v/>
      </c>
    </row>
    <row r="1548" spans="1:13">
      <c r="A1548" t="s">
        <v>5388</v>
      </c>
      <c r="B1548">
        <v>20.490100000000002</v>
      </c>
      <c r="C1548" s="44">
        <v>41548</v>
      </c>
      <c r="D1548" t="str">
        <f t="shared" si="240"/>
        <v/>
      </c>
      <c r="E1548" t="str">
        <f t="shared" si="241"/>
        <v/>
      </c>
      <c r="F1548" t="str">
        <f t="shared" si="242"/>
        <v/>
      </c>
      <c r="G1548" t="str">
        <f t="shared" si="243"/>
        <v/>
      </c>
      <c r="H1548" t="str">
        <f t="shared" si="244"/>
        <v/>
      </c>
      <c r="I1548" t="str">
        <f t="shared" si="245"/>
        <v/>
      </c>
      <c r="J1548" t="str">
        <f t="shared" si="246"/>
        <v/>
      </c>
      <c r="K1548" t="str">
        <f t="shared" si="247"/>
        <v/>
      </c>
      <c r="L1548" t="str">
        <f t="shared" si="248"/>
        <v/>
      </c>
      <c r="M1548" t="str">
        <f t="shared" si="249"/>
        <v/>
      </c>
    </row>
    <row r="1549" spans="1:13">
      <c r="A1549" t="s">
        <v>1519</v>
      </c>
      <c r="B1549">
        <v>10.0809</v>
      </c>
      <c r="C1549" s="44">
        <v>41548</v>
      </c>
      <c r="D1549" t="str">
        <f t="shared" si="240"/>
        <v/>
      </c>
      <c r="E1549" t="str">
        <f t="shared" si="241"/>
        <v/>
      </c>
      <c r="F1549" t="str">
        <f t="shared" si="242"/>
        <v/>
      </c>
      <c r="G1549" t="str">
        <f t="shared" si="243"/>
        <v/>
      </c>
      <c r="H1549" t="str">
        <f t="shared" si="244"/>
        <v/>
      </c>
      <c r="I1549" t="str">
        <f t="shared" si="245"/>
        <v/>
      </c>
      <c r="J1549" t="str">
        <f t="shared" si="246"/>
        <v/>
      </c>
      <c r="K1549" t="str">
        <f t="shared" si="247"/>
        <v/>
      </c>
      <c r="L1549" t="str">
        <f t="shared" si="248"/>
        <v/>
      </c>
      <c r="M1549" t="str">
        <f t="shared" si="249"/>
        <v/>
      </c>
    </row>
    <row r="1550" spans="1:13">
      <c r="A1550" t="s">
        <v>1520</v>
      </c>
      <c r="B1550">
        <v>10.1486</v>
      </c>
      <c r="C1550" s="44">
        <v>41548</v>
      </c>
      <c r="D1550" t="str">
        <f t="shared" si="240"/>
        <v/>
      </c>
      <c r="E1550" t="str">
        <f t="shared" si="241"/>
        <v/>
      </c>
      <c r="F1550" t="str">
        <f t="shared" si="242"/>
        <v/>
      </c>
      <c r="G1550" t="str">
        <f t="shared" si="243"/>
        <v/>
      </c>
      <c r="H1550" t="str">
        <f t="shared" si="244"/>
        <v/>
      </c>
      <c r="I1550" t="str">
        <f t="shared" si="245"/>
        <v/>
      </c>
      <c r="J1550" t="str">
        <f t="shared" si="246"/>
        <v/>
      </c>
      <c r="K1550" t="str">
        <f t="shared" si="247"/>
        <v/>
      </c>
      <c r="L1550" t="str">
        <f t="shared" si="248"/>
        <v/>
      </c>
      <c r="M1550" t="str">
        <f t="shared" si="249"/>
        <v/>
      </c>
    </row>
    <row r="1551" spans="1:13">
      <c r="A1551" t="s">
        <v>1521</v>
      </c>
      <c r="B1551">
        <v>10.139900000000001</v>
      </c>
      <c r="C1551" s="44">
        <v>41548</v>
      </c>
      <c r="D1551" t="str">
        <f t="shared" si="240"/>
        <v/>
      </c>
      <c r="E1551" t="str">
        <f t="shared" si="241"/>
        <v/>
      </c>
      <c r="F1551" t="str">
        <f t="shared" si="242"/>
        <v/>
      </c>
      <c r="G1551" t="str">
        <f t="shared" si="243"/>
        <v/>
      </c>
      <c r="H1551" t="str">
        <f t="shared" si="244"/>
        <v/>
      </c>
      <c r="I1551" t="str">
        <f t="shared" si="245"/>
        <v/>
      </c>
      <c r="J1551" t="str">
        <f t="shared" si="246"/>
        <v/>
      </c>
      <c r="K1551" t="str">
        <f t="shared" si="247"/>
        <v/>
      </c>
      <c r="L1551" t="str">
        <f t="shared" si="248"/>
        <v/>
      </c>
      <c r="M1551" t="str">
        <f t="shared" si="249"/>
        <v/>
      </c>
    </row>
    <row r="1552" spans="1:13">
      <c r="A1552" t="s">
        <v>5389</v>
      </c>
      <c r="B1552">
        <v>20.8965</v>
      </c>
      <c r="C1552" s="44">
        <v>41548</v>
      </c>
      <c r="D1552" t="str">
        <f t="shared" si="240"/>
        <v/>
      </c>
      <c r="E1552" t="str">
        <f t="shared" si="241"/>
        <v/>
      </c>
      <c r="F1552" t="str">
        <f t="shared" si="242"/>
        <v/>
      </c>
      <c r="G1552" t="str">
        <f t="shared" si="243"/>
        <v/>
      </c>
      <c r="H1552" t="str">
        <f t="shared" si="244"/>
        <v/>
      </c>
      <c r="I1552" t="str">
        <f t="shared" si="245"/>
        <v/>
      </c>
      <c r="J1552" t="str">
        <f t="shared" si="246"/>
        <v/>
      </c>
      <c r="K1552" t="str">
        <f t="shared" si="247"/>
        <v/>
      </c>
      <c r="L1552" t="str">
        <f t="shared" si="248"/>
        <v/>
      </c>
      <c r="M1552" t="str">
        <f t="shared" si="249"/>
        <v/>
      </c>
    </row>
    <row r="1553" spans="1:13">
      <c r="A1553" t="s">
        <v>1522</v>
      </c>
      <c r="B1553">
        <v>9.859</v>
      </c>
      <c r="C1553" s="44">
        <v>41548</v>
      </c>
      <c r="D1553" t="str">
        <f t="shared" si="240"/>
        <v/>
      </c>
      <c r="E1553" t="str">
        <f t="shared" si="241"/>
        <v/>
      </c>
      <c r="F1553" t="str">
        <f t="shared" si="242"/>
        <v/>
      </c>
      <c r="G1553" t="str">
        <f t="shared" si="243"/>
        <v/>
      </c>
      <c r="H1553" t="str">
        <f t="shared" si="244"/>
        <v/>
      </c>
      <c r="I1553" t="str">
        <f t="shared" si="245"/>
        <v/>
      </c>
      <c r="J1553" t="str">
        <f t="shared" si="246"/>
        <v/>
      </c>
      <c r="K1553" t="str">
        <f t="shared" si="247"/>
        <v/>
      </c>
      <c r="L1553" t="str">
        <f t="shared" si="248"/>
        <v/>
      </c>
      <c r="M1553" t="str">
        <f t="shared" si="249"/>
        <v/>
      </c>
    </row>
    <row r="1554" spans="1:13">
      <c r="A1554" t="s">
        <v>5390</v>
      </c>
      <c r="B1554">
        <v>15.413</v>
      </c>
      <c r="C1554" s="44">
        <v>41548</v>
      </c>
      <c r="D1554" t="str">
        <f t="shared" si="240"/>
        <v/>
      </c>
      <c r="E1554" t="str">
        <f t="shared" si="241"/>
        <v/>
      </c>
      <c r="F1554" t="str">
        <f t="shared" si="242"/>
        <v/>
      </c>
      <c r="G1554" t="str">
        <f t="shared" si="243"/>
        <v/>
      </c>
      <c r="H1554" t="str">
        <f t="shared" si="244"/>
        <v/>
      </c>
      <c r="I1554" t="str">
        <f t="shared" si="245"/>
        <v/>
      </c>
      <c r="J1554" t="str">
        <f t="shared" si="246"/>
        <v/>
      </c>
      <c r="K1554" t="str">
        <f t="shared" si="247"/>
        <v/>
      </c>
      <c r="L1554" t="str">
        <f t="shared" si="248"/>
        <v/>
      </c>
      <c r="M1554" t="str">
        <f t="shared" si="249"/>
        <v/>
      </c>
    </row>
    <row r="1555" spans="1:13">
      <c r="A1555" t="s">
        <v>1523</v>
      </c>
      <c r="B1555">
        <v>9.8390000000000004</v>
      </c>
      <c r="C1555" s="44">
        <v>41548</v>
      </c>
      <c r="D1555" t="str">
        <f t="shared" si="240"/>
        <v/>
      </c>
      <c r="E1555" t="str">
        <f t="shared" si="241"/>
        <v/>
      </c>
      <c r="F1555" t="str">
        <f t="shared" si="242"/>
        <v/>
      </c>
      <c r="G1555" t="str">
        <f t="shared" si="243"/>
        <v/>
      </c>
      <c r="H1555" t="str">
        <f t="shared" si="244"/>
        <v/>
      </c>
      <c r="I1555" t="str">
        <f t="shared" si="245"/>
        <v/>
      </c>
      <c r="J1555" t="str">
        <f t="shared" si="246"/>
        <v/>
      </c>
      <c r="K1555" t="str">
        <f t="shared" si="247"/>
        <v/>
      </c>
      <c r="L1555" t="str">
        <f t="shared" si="248"/>
        <v/>
      </c>
      <c r="M1555" t="str">
        <f t="shared" si="249"/>
        <v/>
      </c>
    </row>
    <row r="1556" spans="1:13">
      <c r="A1556" t="s">
        <v>5391</v>
      </c>
      <c r="B1556">
        <v>15.352</v>
      </c>
      <c r="C1556" s="44">
        <v>41548</v>
      </c>
      <c r="D1556" t="str">
        <f t="shared" si="240"/>
        <v/>
      </c>
      <c r="E1556" t="str">
        <f t="shared" si="241"/>
        <v/>
      </c>
      <c r="F1556" t="str">
        <f t="shared" si="242"/>
        <v/>
      </c>
      <c r="G1556" t="str">
        <f t="shared" si="243"/>
        <v/>
      </c>
      <c r="H1556" t="str">
        <f t="shared" si="244"/>
        <v/>
      </c>
      <c r="I1556" t="str">
        <f t="shared" si="245"/>
        <v/>
      </c>
      <c r="J1556" t="str">
        <f t="shared" si="246"/>
        <v/>
      </c>
      <c r="K1556" t="str">
        <f t="shared" si="247"/>
        <v/>
      </c>
      <c r="L1556" t="str">
        <f t="shared" si="248"/>
        <v/>
      </c>
      <c r="M1556" t="str">
        <f t="shared" si="249"/>
        <v/>
      </c>
    </row>
    <row r="1557" spans="1:13">
      <c r="A1557" t="s">
        <v>1524</v>
      </c>
      <c r="B1557">
        <v>10.181900000000001</v>
      </c>
      <c r="C1557" s="44">
        <v>41548</v>
      </c>
      <c r="D1557" t="str">
        <f t="shared" si="240"/>
        <v/>
      </c>
      <c r="E1557" t="str">
        <f t="shared" si="241"/>
        <v/>
      </c>
      <c r="F1557" t="str">
        <f t="shared" si="242"/>
        <v/>
      </c>
      <c r="G1557" t="str">
        <f t="shared" si="243"/>
        <v/>
      </c>
      <c r="H1557" t="str">
        <f t="shared" si="244"/>
        <v/>
      </c>
      <c r="I1557" t="str">
        <f t="shared" si="245"/>
        <v/>
      </c>
      <c r="J1557" t="str">
        <f t="shared" si="246"/>
        <v/>
      </c>
      <c r="K1557" t="str">
        <f t="shared" si="247"/>
        <v/>
      </c>
      <c r="L1557" t="str">
        <f t="shared" si="248"/>
        <v/>
      </c>
      <c r="M1557" t="str">
        <f t="shared" si="249"/>
        <v/>
      </c>
    </row>
    <row r="1558" spans="1:13">
      <c r="A1558" t="s">
        <v>5392</v>
      </c>
      <c r="B1558">
        <v>22.726400000000002</v>
      </c>
      <c r="C1558" s="44">
        <v>41548</v>
      </c>
      <c r="D1558" t="str">
        <f t="shared" si="240"/>
        <v/>
      </c>
      <c r="E1558" t="str">
        <f t="shared" si="241"/>
        <v/>
      </c>
      <c r="F1558" t="str">
        <f t="shared" si="242"/>
        <v/>
      </c>
      <c r="G1558" t="str">
        <f t="shared" si="243"/>
        <v/>
      </c>
      <c r="H1558" t="str">
        <f t="shared" si="244"/>
        <v/>
      </c>
      <c r="I1558" t="str">
        <f t="shared" si="245"/>
        <v/>
      </c>
      <c r="J1558" t="str">
        <f t="shared" si="246"/>
        <v/>
      </c>
      <c r="K1558" t="str">
        <f t="shared" si="247"/>
        <v/>
      </c>
      <c r="L1558" t="str">
        <f t="shared" si="248"/>
        <v/>
      </c>
      <c r="M1558" t="str">
        <f t="shared" si="249"/>
        <v/>
      </c>
    </row>
    <row r="1559" spans="1:13">
      <c r="A1559" t="s">
        <v>1525</v>
      </c>
      <c r="B1559">
        <v>10.9008</v>
      </c>
      <c r="C1559" s="44">
        <v>41548</v>
      </c>
      <c r="D1559" t="str">
        <f t="shared" si="240"/>
        <v/>
      </c>
      <c r="E1559" t="str">
        <f t="shared" si="241"/>
        <v/>
      </c>
      <c r="F1559" t="str">
        <f t="shared" si="242"/>
        <v/>
      </c>
      <c r="G1559" t="str">
        <f t="shared" si="243"/>
        <v/>
      </c>
      <c r="H1559" t="str">
        <f t="shared" si="244"/>
        <v/>
      </c>
      <c r="I1559" t="str">
        <f t="shared" si="245"/>
        <v/>
      </c>
      <c r="J1559" t="str">
        <f t="shared" si="246"/>
        <v/>
      </c>
      <c r="K1559" t="str">
        <f t="shared" si="247"/>
        <v/>
      </c>
      <c r="L1559" t="str">
        <f t="shared" si="248"/>
        <v/>
      </c>
      <c r="M1559" t="str">
        <f t="shared" si="249"/>
        <v/>
      </c>
    </row>
    <row r="1560" spans="1:13">
      <c r="A1560" t="s">
        <v>5393</v>
      </c>
      <c r="B1560">
        <v>19.802</v>
      </c>
      <c r="C1560" s="44">
        <v>41548</v>
      </c>
      <c r="D1560" t="str">
        <f t="shared" si="240"/>
        <v/>
      </c>
      <c r="E1560" t="str">
        <f t="shared" si="241"/>
        <v/>
      </c>
      <c r="F1560" t="str">
        <f t="shared" si="242"/>
        <v/>
      </c>
      <c r="G1560" t="str">
        <f t="shared" si="243"/>
        <v/>
      </c>
      <c r="H1560" t="str">
        <f t="shared" si="244"/>
        <v/>
      </c>
      <c r="I1560" t="str">
        <f t="shared" si="245"/>
        <v/>
      </c>
      <c r="J1560" t="str">
        <f t="shared" si="246"/>
        <v/>
      </c>
      <c r="K1560" t="str">
        <f t="shared" si="247"/>
        <v/>
      </c>
      <c r="L1560" t="str">
        <f t="shared" si="248"/>
        <v/>
      </c>
      <c r="M1560" t="str">
        <f t="shared" si="249"/>
        <v/>
      </c>
    </row>
    <row r="1561" spans="1:13">
      <c r="A1561" t="s">
        <v>1526</v>
      </c>
      <c r="B1561">
        <v>10.164400000000001</v>
      </c>
      <c r="C1561" s="44">
        <v>41548</v>
      </c>
      <c r="D1561" t="str">
        <f t="shared" si="240"/>
        <v/>
      </c>
      <c r="E1561" t="str">
        <f t="shared" si="241"/>
        <v/>
      </c>
      <c r="F1561" t="str">
        <f t="shared" si="242"/>
        <v/>
      </c>
      <c r="G1561" t="str">
        <f t="shared" si="243"/>
        <v/>
      </c>
      <c r="H1561" t="str">
        <f t="shared" si="244"/>
        <v/>
      </c>
      <c r="I1561" t="str">
        <f t="shared" si="245"/>
        <v/>
      </c>
      <c r="J1561" t="str">
        <f t="shared" si="246"/>
        <v/>
      </c>
      <c r="K1561" t="str">
        <f t="shared" si="247"/>
        <v/>
      </c>
      <c r="L1561" t="str">
        <f t="shared" si="248"/>
        <v/>
      </c>
      <c r="M1561" t="str">
        <f t="shared" si="249"/>
        <v/>
      </c>
    </row>
    <row r="1562" spans="1:13">
      <c r="A1562" t="s">
        <v>5394</v>
      </c>
      <c r="B1562">
        <v>22.686299999999999</v>
      </c>
      <c r="C1562" s="44">
        <v>41548</v>
      </c>
      <c r="D1562" t="str">
        <f t="shared" si="240"/>
        <v/>
      </c>
      <c r="E1562" t="str">
        <f t="shared" si="241"/>
        <v/>
      </c>
      <c r="F1562" t="str">
        <f t="shared" si="242"/>
        <v/>
      </c>
      <c r="G1562" t="str">
        <f t="shared" si="243"/>
        <v/>
      </c>
      <c r="H1562" t="str">
        <f t="shared" si="244"/>
        <v/>
      </c>
      <c r="I1562" t="str">
        <f t="shared" si="245"/>
        <v/>
      </c>
      <c r="J1562" t="str">
        <f t="shared" si="246"/>
        <v/>
      </c>
      <c r="K1562" t="str">
        <f t="shared" si="247"/>
        <v/>
      </c>
      <c r="L1562" t="str">
        <f t="shared" si="248"/>
        <v/>
      </c>
      <c r="M1562" t="str">
        <f t="shared" si="249"/>
        <v/>
      </c>
    </row>
    <row r="1563" spans="1:13">
      <c r="A1563" t="s">
        <v>1527</v>
      </c>
      <c r="B1563">
        <v>10.8759</v>
      </c>
      <c r="C1563" s="44">
        <v>41548</v>
      </c>
      <c r="D1563" t="str">
        <f t="shared" si="240"/>
        <v/>
      </c>
      <c r="E1563" t="str">
        <f t="shared" si="241"/>
        <v/>
      </c>
      <c r="F1563" t="str">
        <f t="shared" si="242"/>
        <v/>
      </c>
      <c r="G1563" t="str">
        <f t="shared" si="243"/>
        <v/>
      </c>
      <c r="H1563" t="str">
        <f t="shared" si="244"/>
        <v/>
      </c>
      <c r="I1563" t="str">
        <f t="shared" si="245"/>
        <v/>
      </c>
      <c r="J1563" t="str">
        <f t="shared" si="246"/>
        <v/>
      </c>
      <c r="K1563" t="str">
        <f t="shared" si="247"/>
        <v/>
      </c>
      <c r="L1563" t="str">
        <f t="shared" si="248"/>
        <v/>
      </c>
      <c r="M1563" t="str">
        <f t="shared" si="249"/>
        <v/>
      </c>
    </row>
    <row r="1564" spans="1:13">
      <c r="A1564" t="s">
        <v>5395</v>
      </c>
      <c r="B1564">
        <v>19.759</v>
      </c>
      <c r="C1564" s="44">
        <v>41548</v>
      </c>
      <c r="D1564" t="str">
        <f t="shared" si="240"/>
        <v/>
      </c>
      <c r="E1564" t="str">
        <f t="shared" si="241"/>
        <v/>
      </c>
      <c r="F1564" t="str">
        <f t="shared" si="242"/>
        <v/>
      </c>
      <c r="G1564" t="str">
        <f t="shared" si="243"/>
        <v/>
      </c>
      <c r="H1564" t="str">
        <f t="shared" si="244"/>
        <v/>
      </c>
      <c r="I1564" t="str">
        <f t="shared" si="245"/>
        <v/>
      </c>
      <c r="J1564" t="str">
        <f t="shared" si="246"/>
        <v/>
      </c>
      <c r="K1564" t="str">
        <f t="shared" si="247"/>
        <v/>
      </c>
      <c r="L1564" t="str">
        <f t="shared" si="248"/>
        <v/>
      </c>
      <c r="M1564" t="str">
        <f t="shared" si="249"/>
        <v/>
      </c>
    </row>
    <row r="1565" spans="1:13">
      <c r="A1565" t="s">
        <v>1528</v>
      </c>
      <c r="B1565">
        <v>2857.7026000000001</v>
      </c>
      <c r="C1565" s="44">
        <v>41548</v>
      </c>
      <c r="D1565" t="str">
        <f t="shared" si="240"/>
        <v/>
      </c>
      <c r="E1565" t="str">
        <f t="shared" si="241"/>
        <v/>
      </c>
      <c r="F1565" t="str">
        <f t="shared" si="242"/>
        <v/>
      </c>
      <c r="G1565" t="str">
        <f t="shared" si="243"/>
        <v/>
      </c>
      <c r="H1565" t="str">
        <f t="shared" si="244"/>
        <v/>
      </c>
      <c r="I1565" t="str">
        <f t="shared" si="245"/>
        <v/>
      </c>
      <c r="J1565" t="str">
        <f t="shared" si="246"/>
        <v/>
      </c>
      <c r="K1565" t="str">
        <f t="shared" si="247"/>
        <v/>
      </c>
      <c r="L1565" t="str">
        <f t="shared" si="248"/>
        <v/>
      </c>
      <c r="M1565" t="str">
        <f t="shared" si="249"/>
        <v/>
      </c>
    </row>
    <row r="1566" spans="1:13">
      <c r="A1566" t="s">
        <v>5396</v>
      </c>
      <c r="B1566">
        <v>10.6462</v>
      </c>
      <c r="C1566" s="44">
        <v>41548</v>
      </c>
      <c r="D1566" t="str">
        <f t="shared" si="240"/>
        <v/>
      </c>
      <c r="E1566" t="str">
        <f t="shared" si="241"/>
        <v/>
      </c>
      <c r="F1566" t="str">
        <f t="shared" si="242"/>
        <v/>
      </c>
      <c r="G1566" t="str">
        <f t="shared" si="243"/>
        <v/>
      </c>
      <c r="H1566" t="str">
        <f t="shared" si="244"/>
        <v/>
      </c>
      <c r="I1566" t="str">
        <f t="shared" si="245"/>
        <v/>
      </c>
      <c r="J1566" t="str">
        <f t="shared" si="246"/>
        <v/>
      </c>
      <c r="K1566" t="str">
        <f t="shared" si="247"/>
        <v/>
      </c>
      <c r="L1566" t="str">
        <f t="shared" si="248"/>
        <v/>
      </c>
      <c r="M1566" t="str">
        <f t="shared" si="249"/>
        <v/>
      </c>
    </row>
    <row r="1567" spans="1:13">
      <c r="A1567" t="s">
        <v>1529</v>
      </c>
      <c r="B1567">
        <v>10.660399999999999</v>
      </c>
      <c r="C1567" s="44">
        <v>41548</v>
      </c>
      <c r="D1567" t="str">
        <f t="shared" si="240"/>
        <v/>
      </c>
      <c r="E1567" t="str">
        <f t="shared" si="241"/>
        <v/>
      </c>
      <c r="F1567" t="str">
        <f t="shared" si="242"/>
        <v/>
      </c>
      <c r="G1567" t="str">
        <f t="shared" si="243"/>
        <v/>
      </c>
      <c r="H1567" t="str">
        <f t="shared" si="244"/>
        <v/>
      </c>
      <c r="I1567" t="str">
        <f t="shared" si="245"/>
        <v/>
      </c>
      <c r="J1567" t="str">
        <f t="shared" si="246"/>
        <v/>
      </c>
      <c r="K1567" t="str">
        <f t="shared" si="247"/>
        <v/>
      </c>
      <c r="L1567" t="str">
        <f t="shared" si="248"/>
        <v/>
      </c>
      <c r="M1567" t="str">
        <f t="shared" si="249"/>
        <v/>
      </c>
    </row>
    <row r="1568" spans="1:13">
      <c r="A1568" t="s">
        <v>5397</v>
      </c>
      <c r="B1568">
        <v>23.809000000000001</v>
      </c>
      <c r="C1568" s="44">
        <v>41548</v>
      </c>
      <c r="D1568" t="str">
        <f t="shared" si="240"/>
        <v/>
      </c>
      <c r="E1568" t="str">
        <f t="shared" si="241"/>
        <v/>
      </c>
      <c r="F1568" t="str">
        <f t="shared" si="242"/>
        <v/>
      </c>
      <c r="G1568" t="str">
        <f t="shared" si="243"/>
        <v/>
      </c>
      <c r="H1568" t="str">
        <f t="shared" si="244"/>
        <v/>
      </c>
      <c r="I1568" t="str">
        <f t="shared" si="245"/>
        <v/>
      </c>
      <c r="J1568" t="str">
        <f t="shared" si="246"/>
        <v/>
      </c>
      <c r="K1568" t="str">
        <f t="shared" si="247"/>
        <v/>
      </c>
      <c r="L1568" t="str">
        <f t="shared" si="248"/>
        <v/>
      </c>
      <c r="M1568" t="str">
        <f t="shared" si="249"/>
        <v/>
      </c>
    </row>
    <row r="1569" spans="1:13">
      <c r="A1569" t="s">
        <v>5398</v>
      </c>
      <c r="B1569">
        <v>83.012</v>
      </c>
      <c r="C1569" s="44">
        <v>41548</v>
      </c>
      <c r="D1569" t="str">
        <f t="shared" si="240"/>
        <v/>
      </c>
      <c r="E1569" t="str">
        <f t="shared" si="241"/>
        <v/>
      </c>
      <c r="F1569" t="str">
        <f t="shared" si="242"/>
        <v/>
      </c>
      <c r="G1569" t="str">
        <f t="shared" si="243"/>
        <v/>
      </c>
      <c r="H1569" t="str">
        <f t="shared" si="244"/>
        <v/>
      </c>
      <c r="I1569" t="str">
        <f t="shared" si="245"/>
        <v/>
      </c>
      <c r="J1569" t="str">
        <f t="shared" si="246"/>
        <v/>
      </c>
      <c r="K1569" t="str">
        <f t="shared" si="247"/>
        <v/>
      </c>
      <c r="L1569" t="str">
        <f t="shared" si="248"/>
        <v/>
      </c>
      <c r="M1569" t="str">
        <f t="shared" si="249"/>
        <v/>
      </c>
    </row>
    <row r="1570" spans="1:13">
      <c r="A1570" t="s">
        <v>5399</v>
      </c>
      <c r="B1570">
        <v>23.888999999999999</v>
      </c>
      <c r="C1570" s="44">
        <v>41548</v>
      </c>
      <c r="D1570" t="str">
        <f t="shared" si="240"/>
        <v/>
      </c>
      <c r="E1570" t="str">
        <f t="shared" si="241"/>
        <v/>
      </c>
      <c r="F1570" t="str">
        <f t="shared" si="242"/>
        <v/>
      </c>
      <c r="G1570" t="str">
        <f t="shared" si="243"/>
        <v/>
      </c>
      <c r="H1570" t="str">
        <f t="shared" si="244"/>
        <v/>
      </c>
      <c r="I1570" t="str">
        <f t="shared" si="245"/>
        <v/>
      </c>
      <c r="J1570" t="str">
        <f t="shared" si="246"/>
        <v/>
      </c>
      <c r="K1570" t="str">
        <f t="shared" si="247"/>
        <v/>
      </c>
      <c r="L1570" t="str">
        <f t="shared" si="248"/>
        <v/>
      </c>
      <c r="M1570" t="str">
        <f t="shared" si="249"/>
        <v/>
      </c>
    </row>
    <row r="1571" spans="1:13">
      <c r="A1571" t="s">
        <v>5400</v>
      </c>
      <c r="B1571">
        <v>83.284999999999997</v>
      </c>
      <c r="C1571" s="44">
        <v>41548</v>
      </c>
      <c r="D1571" t="str">
        <f t="shared" si="240"/>
        <v/>
      </c>
      <c r="E1571" t="str">
        <f t="shared" si="241"/>
        <v/>
      </c>
      <c r="F1571" t="str">
        <f t="shared" si="242"/>
        <v/>
      </c>
      <c r="G1571" t="str">
        <f t="shared" si="243"/>
        <v/>
      </c>
      <c r="H1571" t="str">
        <f t="shared" si="244"/>
        <v/>
      </c>
      <c r="I1571" t="str">
        <f t="shared" si="245"/>
        <v/>
      </c>
      <c r="J1571" t="str">
        <f t="shared" si="246"/>
        <v/>
      </c>
      <c r="K1571" t="str">
        <f t="shared" si="247"/>
        <v/>
      </c>
      <c r="L1571" t="str">
        <f t="shared" si="248"/>
        <v/>
      </c>
      <c r="M1571" t="str">
        <f t="shared" si="249"/>
        <v/>
      </c>
    </row>
    <row r="1572" spans="1:13">
      <c r="A1572" t="s">
        <v>1530</v>
      </c>
      <c r="B1572">
        <v>10.548299999999999</v>
      </c>
      <c r="C1572" s="44">
        <v>41548</v>
      </c>
      <c r="D1572" t="str">
        <f t="shared" si="240"/>
        <v/>
      </c>
      <c r="E1572" t="str">
        <f t="shared" si="241"/>
        <v/>
      </c>
      <c r="F1572" t="str">
        <f t="shared" si="242"/>
        <v/>
      </c>
      <c r="G1572" t="str">
        <f t="shared" si="243"/>
        <v/>
      </c>
      <c r="H1572" t="str">
        <f t="shared" si="244"/>
        <v/>
      </c>
      <c r="I1572" t="str">
        <f t="shared" si="245"/>
        <v/>
      </c>
      <c r="J1572" t="str">
        <f t="shared" si="246"/>
        <v/>
      </c>
      <c r="K1572" t="str">
        <f t="shared" si="247"/>
        <v/>
      </c>
      <c r="L1572" t="str">
        <f t="shared" si="248"/>
        <v/>
      </c>
      <c r="M1572" t="str">
        <f t="shared" si="249"/>
        <v/>
      </c>
    </row>
    <row r="1573" spans="1:13">
      <c r="A1573" t="s">
        <v>5401</v>
      </c>
      <c r="B1573">
        <v>23.685500000000001</v>
      </c>
      <c r="C1573" s="44">
        <v>41548</v>
      </c>
      <c r="D1573" t="str">
        <f t="shared" si="240"/>
        <v/>
      </c>
      <c r="E1573" t="str">
        <f t="shared" si="241"/>
        <v/>
      </c>
      <c r="F1573" t="str">
        <f t="shared" si="242"/>
        <v/>
      </c>
      <c r="G1573" t="str">
        <f t="shared" si="243"/>
        <v/>
      </c>
      <c r="H1573" t="str">
        <f t="shared" si="244"/>
        <v/>
      </c>
      <c r="I1573" t="str">
        <f t="shared" si="245"/>
        <v/>
      </c>
      <c r="J1573" t="str">
        <f t="shared" si="246"/>
        <v/>
      </c>
      <c r="K1573" t="str">
        <f t="shared" si="247"/>
        <v/>
      </c>
      <c r="L1573" t="str">
        <f t="shared" si="248"/>
        <v/>
      </c>
      <c r="M1573" t="str">
        <f t="shared" si="249"/>
        <v/>
      </c>
    </row>
    <row r="1574" spans="1:13">
      <c r="A1574" t="s">
        <v>5825</v>
      </c>
      <c r="B1574">
        <v>10.841799999999999</v>
      </c>
      <c r="C1574" s="44">
        <v>41548</v>
      </c>
      <c r="D1574" t="str">
        <f t="shared" si="240"/>
        <v/>
      </c>
      <c r="E1574" t="str">
        <f t="shared" si="241"/>
        <v/>
      </c>
      <c r="F1574" t="str">
        <f t="shared" si="242"/>
        <v/>
      </c>
      <c r="G1574" t="str">
        <f t="shared" si="243"/>
        <v/>
      </c>
      <c r="H1574" t="str">
        <f t="shared" si="244"/>
        <v/>
      </c>
      <c r="I1574" t="str">
        <f t="shared" si="245"/>
        <v/>
      </c>
      <c r="J1574" t="str">
        <f t="shared" si="246"/>
        <v/>
      </c>
      <c r="K1574" t="str">
        <f t="shared" si="247"/>
        <v/>
      </c>
      <c r="L1574" t="str">
        <f t="shared" si="248"/>
        <v/>
      </c>
      <c r="M1574" t="str">
        <f t="shared" si="249"/>
        <v/>
      </c>
    </row>
    <row r="1575" spans="1:13">
      <c r="A1575" t="s">
        <v>5826</v>
      </c>
      <c r="B1575">
        <v>39.735500000000002</v>
      </c>
      <c r="C1575" s="44">
        <v>41548</v>
      </c>
      <c r="D1575" t="str">
        <f t="shared" si="240"/>
        <v/>
      </c>
      <c r="E1575" t="str">
        <f t="shared" si="241"/>
        <v/>
      </c>
      <c r="F1575" t="str">
        <f t="shared" si="242"/>
        <v/>
      </c>
      <c r="G1575" t="str">
        <f t="shared" si="243"/>
        <v/>
      </c>
      <c r="H1575" t="str">
        <f t="shared" si="244"/>
        <v/>
      </c>
      <c r="I1575" t="str">
        <f t="shared" si="245"/>
        <v/>
      </c>
      <c r="J1575" t="str">
        <f t="shared" si="246"/>
        <v/>
      </c>
      <c r="K1575" t="str">
        <f t="shared" si="247"/>
        <v/>
      </c>
      <c r="L1575" t="str">
        <f t="shared" si="248"/>
        <v/>
      </c>
      <c r="M1575" t="str">
        <f t="shared" si="249"/>
        <v/>
      </c>
    </row>
    <row r="1576" spans="1:13">
      <c r="A1576" t="s">
        <v>5827</v>
      </c>
      <c r="B1576">
        <v>11.1434</v>
      </c>
      <c r="C1576" s="44">
        <v>41548</v>
      </c>
      <c r="D1576" t="str">
        <f t="shared" si="240"/>
        <v/>
      </c>
      <c r="E1576" t="str">
        <f t="shared" si="241"/>
        <v/>
      </c>
      <c r="F1576" t="str">
        <f t="shared" si="242"/>
        <v/>
      </c>
      <c r="G1576" t="str">
        <f t="shared" si="243"/>
        <v/>
      </c>
      <c r="H1576" t="str">
        <f t="shared" si="244"/>
        <v/>
      </c>
      <c r="I1576" t="str">
        <f t="shared" si="245"/>
        <v/>
      </c>
      <c r="J1576" t="str">
        <f t="shared" si="246"/>
        <v/>
      </c>
      <c r="K1576" t="str">
        <f t="shared" si="247"/>
        <v/>
      </c>
      <c r="L1576" t="str">
        <f t="shared" si="248"/>
        <v/>
      </c>
      <c r="M1576" t="str">
        <f t="shared" si="249"/>
        <v/>
      </c>
    </row>
    <row r="1577" spans="1:13">
      <c r="A1577" t="s">
        <v>5828</v>
      </c>
      <c r="B1577">
        <v>11.153700000000001</v>
      </c>
      <c r="C1577" s="44">
        <v>41548</v>
      </c>
      <c r="D1577" t="str">
        <f t="shared" si="240"/>
        <v/>
      </c>
      <c r="E1577" t="str">
        <f t="shared" si="241"/>
        <v/>
      </c>
      <c r="F1577" t="str">
        <f t="shared" si="242"/>
        <v/>
      </c>
      <c r="G1577" t="str">
        <f t="shared" si="243"/>
        <v/>
      </c>
      <c r="H1577" t="str">
        <f t="shared" si="244"/>
        <v/>
      </c>
      <c r="I1577" t="str">
        <f t="shared" si="245"/>
        <v/>
      </c>
      <c r="J1577" t="str">
        <f t="shared" si="246"/>
        <v/>
      </c>
      <c r="K1577" t="str">
        <f t="shared" si="247"/>
        <v/>
      </c>
      <c r="L1577" t="str">
        <f t="shared" si="248"/>
        <v/>
      </c>
      <c r="M1577" t="str">
        <f t="shared" si="249"/>
        <v/>
      </c>
    </row>
    <row r="1578" spans="1:13">
      <c r="A1578" t="s">
        <v>5829</v>
      </c>
      <c r="B1578">
        <v>11.999499999999999</v>
      </c>
      <c r="C1578" s="44">
        <v>41548</v>
      </c>
      <c r="D1578" t="str">
        <f t="shared" si="240"/>
        <v/>
      </c>
      <c r="E1578" t="str">
        <f t="shared" si="241"/>
        <v/>
      </c>
      <c r="F1578" t="str">
        <f t="shared" si="242"/>
        <v/>
      </c>
      <c r="G1578" t="str">
        <f t="shared" si="243"/>
        <v/>
      </c>
      <c r="H1578" t="str">
        <f t="shared" si="244"/>
        <v/>
      </c>
      <c r="I1578" t="str">
        <f t="shared" si="245"/>
        <v/>
      </c>
      <c r="J1578" t="str">
        <f t="shared" si="246"/>
        <v/>
      </c>
      <c r="K1578" t="str">
        <f t="shared" si="247"/>
        <v/>
      </c>
      <c r="L1578" t="str">
        <f t="shared" si="248"/>
        <v/>
      </c>
      <c r="M1578" t="str">
        <f t="shared" si="249"/>
        <v/>
      </c>
    </row>
    <row r="1579" spans="1:13">
      <c r="A1579" t="s">
        <v>5830</v>
      </c>
      <c r="B1579">
        <v>11.1005</v>
      </c>
      <c r="C1579" s="44">
        <v>41548</v>
      </c>
      <c r="D1579" t="str">
        <f t="shared" si="240"/>
        <v/>
      </c>
      <c r="E1579" t="str">
        <f t="shared" si="241"/>
        <v/>
      </c>
      <c r="F1579" t="str">
        <f t="shared" si="242"/>
        <v/>
      </c>
      <c r="G1579" t="str">
        <f t="shared" si="243"/>
        <v/>
      </c>
      <c r="H1579" t="str">
        <f t="shared" si="244"/>
        <v/>
      </c>
      <c r="I1579" t="str">
        <f t="shared" si="245"/>
        <v/>
      </c>
      <c r="J1579" t="str">
        <f t="shared" si="246"/>
        <v/>
      </c>
      <c r="K1579" t="str">
        <f t="shared" si="247"/>
        <v/>
      </c>
      <c r="L1579" t="str">
        <f t="shared" si="248"/>
        <v/>
      </c>
      <c r="M1579" t="str">
        <f t="shared" si="249"/>
        <v/>
      </c>
    </row>
    <row r="1580" spans="1:13">
      <c r="A1580" t="s">
        <v>5831</v>
      </c>
      <c r="B1580">
        <v>11.938700000000001</v>
      </c>
      <c r="C1580" s="44">
        <v>41548</v>
      </c>
      <c r="D1580" t="str">
        <f t="shared" si="240"/>
        <v/>
      </c>
      <c r="E1580" t="str">
        <f t="shared" si="241"/>
        <v/>
      </c>
      <c r="F1580" t="str">
        <f t="shared" si="242"/>
        <v/>
      </c>
      <c r="G1580" t="str">
        <f t="shared" si="243"/>
        <v/>
      </c>
      <c r="H1580" t="str">
        <f t="shared" si="244"/>
        <v/>
      </c>
      <c r="I1580" t="str">
        <f t="shared" si="245"/>
        <v/>
      </c>
      <c r="J1580" t="str">
        <f t="shared" si="246"/>
        <v/>
      </c>
      <c r="K1580" t="str">
        <f t="shared" si="247"/>
        <v/>
      </c>
      <c r="L1580" t="str">
        <f t="shared" si="248"/>
        <v/>
      </c>
      <c r="M1580" t="str">
        <f t="shared" si="249"/>
        <v/>
      </c>
    </row>
    <row r="1581" spans="1:13">
      <c r="A1581" t="s">
        <v>5832</v>
      </c>
      <c r="B1581">
        <v>39.544499999999999</v>
      </c>
      <c r="C1581" s="44">
        <v>41548</v>
      </c>
      <c r="D1581" t="str">
        <f t="shared" si="240"/>
        <v/>
      </c>
      <c r="E1581" t="str">
        <f t="shared" si="241"/>
        <v/>
      </c>
      <c r="F1581" t="str">
        <f t="shared" si="242"/>
        <v/>
      </c>
      <c r="G1581" t="str">
        <f t="shared" si="243"/>
        <v/>
      </c>
      <c r="H1581" t="str">
        <f t="shared" si="244"/>
        <v/>
      </c>
      <c r="I1581" t="str">
        <f t="shared" si="245"/>
        <v/>
      </c>
      <c r="J1581" t="str">
        <f t="shared" si="246"/>
        <v/>
      </c>
      <c r="K1581" t="str">
        <f t="shared" si="247"/>
        <v/>
      </c>
      <c r="L1581" t="str">
        <f t="shared" si="248"/>
        <v/>
      </c>
      <c r="M1581" t="str">
        <f t="shared" si="249"/>
        <v/>
      </c>
    </row>
    <row r="1582" spans="1:13">
      <c r="A1582" t="s">
        <v>1531</v>
      </c>
      <c r="B1582">
        <v>10.5336</v>
      </c>
      <c r="C1582" s="44">
        <v>41548</v>
      </c>
      <c r="D1582" t="str">
        <f t="shared" si="240"/>
        <v/>
      </c>
      <c r="E1582" t="str">
        <f t="shared" si="241"/>
        <v/>
      </c>
      <c r="F1582" t="str">
        <f t="shared" si="242"/>
        <v/>
      </c>
      <c r="G1582" t="str">
        <f t="shared" si="243"/>
        <v/>
      </c>
      <c r="H1582" t="str">
        <f t="shared" si="244"/>
        <v/>
      </c>
      <c r="I1582" t="str">
        <f t="shared" si="245"/>
        <v/>
      </c>
      <c r="J1582" t="str">
        <f t="shared" si="246"/>
        <v/>
      </c>
      <c r="K1582" t="str">
        <f t="shared" si="247"/>
        <v/>
      </c>
      <c r="L1582" t="str">
        <f t="shared" si="248"/>
        <v/>
      </c>
      <c r="M1582" t="str">
        <f t="shared" si="249"/>
        <v/>
      </c>
    </row>
    <row r="1583" spans="1:13">
      <c r="A1583" t="s">
        <v>5402</v>
      </c>
      <c r="B1583">
        <v>23.6158</v>
      </c>
      <c r="C1583" s="44">
        <v>41548</v>
      </c>
      <c r="D1583" t="str">
        <f t="shared" si="240"/>
        <v/>
      </c>
      <c r="E1583" t="str">
        <f t="shared" si="241"/>
        <v/>
      </c>
      <c r="F1583" t="str">
        <f t="shared" si="242"/>
        <v/>
      </c>
      <c r="G1583" t="str">
        <f t="shared" si="243"/>
        <v/>
      </c>
      <c r="H1583" t="str">
        <f t="shared" si="244"/>
        <v/>
      </c>
      <c r="I1583" t="str">
        <f t="shared" si="245"/>
        <v/>
      </c>
      <c r="J1583" t="str">
        <f t="shared" si="246"/>
        <v/>
      </c>
      <c r="K1583" t="str">
        <f t="shared" si="247"/>
        <v/>
      </c>
      <c r="L1583" t="str">
        <f t="shared" si="248"/>
        <v/>
      </c>
      <c r="M1583" t="str">
        <f t="shared" si="249"/>
        <v/>
      </c>
    </row>
    <row r="1584" spans="1:13">
      <c r="A1584" t="s">
        <v>1532</v>
      </c>
      <c r="B1584">
        <v>10.605</v>
      </c>
      <c r="C1584" s="44">
        <v>41548</v>
      </c>
      <c r="D1584" t="str">
        <f t="shared" si="240"/>
        <v/>
      </c>
      <c r="E1584" t="str">
        <f t="shared" si="241"/>
        <v/>
      </c>
      <c r="F1584" t="str">
        <f t="shared" si="242"/>
        <v/>
      </c>
      <c r="G1584" t="str">
        <f t="shared" si="243"/>
        <v/>
      </c>
      <c r="H1584" t="str">
        <f t="shared" si="244"/>
        <v/>
      </c>
      <c r="I1584" t="str">
        <f t="shared" si="245"/>
        <v/>
      </c>
      <c r="J1584" t="str">
        <f t="shared" si="246"/>
        <v/>
      </c>
      <c r="K1584" t="str">
        <f t="shared" si="247"/>
        <v/>
      </c>
      <c r="L1584" t="str">
        <f t="shared" si="248"/>
        <v/>
      </c>
      <c r="M1584" t="str">
        <f t="shared" si="249"/>
        <v/>
      </c>
    </row>
    <row r="1585" spans="1:13">
      <c r="A1585" t="s">
        <v>5403</v>
      </c>
      <c r="B1585">
        <v>26.520299999999999</v>
      </c>
      <c r="C1585" s="44">
        <v>41548</v>
      </c>
      <c r="D1585" t="str">
        <f t="shared" si="240"/>
        <v/>
      </c>
      <c r="E1585" t="str">
        <f t="shared" si="241"/>
        <v/>
      </c>
      <c r="F1585" t="str">
        <f t="shared" si="242"/>
        <v/>
      </c>
      <c r="G1585" t="str">
        <f t="shared" si="243"/>
        <v/>
      </c>
      <c r="H1585" t="str">
        <f t="shared" si="244"/>
        <v/>
      </c>
      <c r="I1585" t="str">
        <f t="shared" si="245"/>
        <v/>
      </c>
      <c r="J1585" t="str">
        <f t="shared" si="246"/>
        <v/>
      </c>
      <c r="K1585" t="str">
        <f t="shared" si="247"/>
        <v/>
      </c>
      <c r="L1585" t="str">
        <f t="shared" si="248"/>
        <v/>
      </c>
      <c r="M1585" t="str">
        <f t="shared" si="249"/>
        <v/>
      </c>
    </row>
    <row r="1586" spans="1:13">
      <c r="A1586" t="s">
        <v>1533</v>
      </c>
      <c r="B1586">
        <v>10.5495</v>
      </c>
      <c r="C1586" s="44">
        <v>41548</v>
      </c>
      <c r="D1586" t="str">
        <f t="shared" si="240"/>
        <v/>
      </c>
      <c r="E1586" t="str">
        <f t="shared" si="241"/>
        <v/>
      </c>
      <c r="F1586" t="str">
        <f t="shared" si="242"/>
        <v/>
      </c>
      <c r="G1586" t="str">
        <f t="shared" si="243"/>
        <v/>
      </c>
      <c r="H1586" t="str">
        <f t="shared" si="244"/>
        <v/>
      </c>
      <c r="I1586" t="str">
        <f t="shared" si="245"/>
        <v/>
      </c>
      <c r="J1586" t="str">
        <f t="shared" si="246"/>
        <v/>
      </c>
      <c r="K1586" t="str">
        <f t="shared" si="247"/>
        <v/>
      </c>
      <c r="L1586" t="str">
        <f t="shared" si="248"/>
        <v/>
      </c>
      <c r="M1586" t="str">
        <f t="shared" si="249"/>
        <v/>
      </c>
    </row>
    <row r="1587" spans="1:13">
      <c r="A1587" t="s">
        <v>5404</v>
      </c>
      <c r="B1587">
        <v>26.386099999999999</v>
      </c>
      <c r="C1587" s="44">
        <v>41548</v>
      </c>
      <c r="D1587" t="str">
        <f t="shared" si="240"/>
        <v/>
      </c>
      <c r="E1587" t="str">
        <f t="shared" si="241"/>
        <v/>
      </c>
      <c r="F1587" t="str">
        <f t="shared" si="242"/>
        <v/>
      </c>
      <c r="G1587" t="str">
        <f t="shared" si="243"/>
        <v/>
      </c>
      <c r="H1587" t="str">
        <f t="shared" si="244"/>
        <v/>
      </c>
      <c r="I1587" t="str">
        <f t="shared" si="245"/>
        <v/>
      </c>
      <c r="J1587" t="str">
        <f t="shared" si="246"/>
        <v/>
      </c>
      <c r="K1587" t="str">
        <f t="shared" si="247"/>
        <v/>
      </c>
      <c r="L1587" t="str">
        <f t="shared" si="248"/>
        <v/>
      </c>
      <c r="M1587" t="str">
        <f t="shared" si="249"/>
        <v/>
      </c>
    </row>
    <row r="1588" spans="1:13">
      <c r="A1588" t="s">
        <v>1534</v>
      </c>
      <c r="B1588">
        <v>50.317700000000002</v>
      </c>
      <c r="C1588" s="44">
        <v>41548</v>
      </c>
      <c r="D1588" t="str">
        <f t="shared" si="240"/>
        <v/>
      </c>
      <c r="E1588" t="str">
        <f t="shared" si="241"/>
        <v/>
      </c>
      <c r="F1588" t="str">
        <f t="shared" si="242"/>
        <v/>
      </c>
      <c r="G1588" t="str">
        <f t="shared" si="243"/>
        <v/>
      </c>
      <c r="H1588" t="str">
        <f t="shared" si="244"/>
        <v/>
      </c>
      <c r="I1588" t="str">
        <f t="shared" si="245"/>
        <v/>
      </c>
      <c r="J1588" t="str">
        <f t="shared" si="246"/>
        <v/>
      </c>
      <c r="K1588" t="str">
        <f t="shared" si="247"/>
        <v/>
      </c>
      <c r="L1588" t="str">
        <f t="shared" si="248"/>
        <v/>
      </c>
      <c r="M1588" t="str">
        <f t="shared" si="249"/>
        <v/>
      </c>
    </row>
    <row r="1589" spans="1:13">
      <c r="A1589" t="s">
        <v>1535</v>
      </c>
      <c r="B1589">
        <v>165.33879999999999</v>
      </c>
      <c r="C1589" s="44">
        <v>41548</v>
      </c>
      <c r="D1589" t="str">
        <f t="shared" si="240"/>
        <v/>
      </c>
      <c r="E1589" t="str">
        <f t="shared" si="241"/>
        <v/>
      </c>
      <c r="F1589" t="str">
        <f t="shared" si="242"/>
        <v/>
      </c>
      <c r="G1589" t="str">
        <f t="shared" si="243"/>
        <v/>
      </c>
      <c r="H1589" t="str">
        <f t="shared" si="244"/>
        <v/>
      </c>
      <c r="I1589" t="str">
        <f t="shared" si="245"/>
        <v/>
      </c>
      <c r="J1589" t="str">
        <f t="shared" si="246"/>
        <v/>
      </c>
      <c r="K1589" t="str">
        <f t="shared" si="247"/>
        <v/>
      </c>
      <c r="L1589" t="str">
        <f t="shared" si="248"/>
        <v/>
      </c>
      <c r="M1589" t="str">
        <f t="shared" si="249"/>
        <v/>
      </c>
    </row>
    <row r="1590" spans="1:13">
      <c r="A1590" t="s">
        <v>1536</v>
      </c>
      <c r="B1590">
        <v>243.23500000000001</v>
      </c>
      <c r="C1590" s="44">
        <v>41548</v>
      </c>
      <c r="D1590" t="str">
        <f t="shared" si="240"/>
        <v/>
      </c>
      <c r="E1590" t="str">
        <f t="shared" si="241"/>
        <v/>
      </c>
      <c r="F1590" t="str">
        <f t="shared" si="242"/>
        <v/>
      </c>
      <c r="G1590" t="str">
        <f t="shared" si="243"/>
        <v/>
      </c>
      <c r="H1590" t="str">
        <f t="shared" si="244"/>
        <v/>
      </c>
      <c r="I1590" t="str">
        <f t="shared" si="245"/>
        <v/>
      </c>
      <c r="J1590" t="str">
        <f t="shared" si="246"/>
        <v/>
      </c>
      <c r="K1590" t="str">
        <f t="shared" si="247"/>
        <v/>
      </c>
      <c r="L1590" t="str">
        <f t="shared" si="248"/>
        <v/>
      </c>
      <c r="M1590" t="str">
        <f t="shared" si="249"/>
        <v/>
      </c>
    </row>
    <row r="1591" spans="1:13">
      <c r="A1591" t="s">
        <v>1537</v>
      </c>
      <c r="B1591">
        <v>50.225000000000001</v>
      </c>
      <c r="C1591" s="44">
        <v>41548</v>
      </c>
      <c r="D1591" t="str">
        <f t="shared" si="240"/>
        <v/>
      </c>
      <c r="E1591" t="str">
        <f t="shared" si="241"/>
        <v/>
      </c>
      <c r="F1591" t="str">
        <f t="shared" si="242"/>
        <v/>
      </c>
      <c r="G1591" t="str">
        <f t="shared" si="243"/>
        <v/>
      </c>
      <c r="H1591" t="str">
        <f t="shared" si="244"/>
        <v/>
      </c>
      <c r="I1591" t="str">
        <f t="shared" si="245"/>
        <v/>
      </c>
      <c r="J1591" t="str">
        <f t="shared" si="246"/>
        <v/>
      </c>
      <c r="K1591" t="str">
        <f t="shared" si="247"/>
        <v/>
      </c>
      <c r="L1591" t="str">
        <f t="shared" si="248"/>
        <v/>
      </c>
      <c r="M1591" t="str">
        <f t="shared" si="249"/>
        <v/>
      </c>
    </row>
    <row r="1592" spans="1:13">
      <c r="A1592" t="s">
        <v>1538</v>
      </c>
      <c r="B1592">
        <v>164.84569999999999</v>
      </c>
      <c r="C1592" s="44">
        <v>41548</v>
      </c>
      <c r="D1592" t="str">
        <f t="shared" si="240"/>
        <v/>
      </c>
      <c r="E1592" t="str">
        <f t="shared" si="241"/>
        <v/>
      </c>
      <c r="F1592" t="str">
        <f t="shared" si="242"/>
        <v/>
      </c>
      <c r="G1592" t="str">
        <f t="shared" si="243"/>
        <v/>
      </c>
      <c r="H1592" t="str">
        <f t="shared" si="244"/>
        <v/>
      </c>
      <c r="I1592" t="str">
        <f t="shared" si="245"/>
        <v/>
      </c>
      <c r="J1592" t="str">
        <f t="shared" si="246"/>
        <v/>
      </c>
      <c r="K1592" t="str">
        <f t="shared" si="247"/>
        <v/>
      </c>
      <c r="L1592" t="str">
        <f t="shared" si="248"/>
        <v/>
      </c>
      <c r="M1592" t="str">
        <f t="shared" si="249"/>
        <v/>
      </c>
    </row>
    <row r="1593" spans="1:13">
      <c r="A1593" t="s">
        <v>1539</v>
      </c>
      <c r="B1593">
        <v>242.6121</v>
      </c>
      <c r="C1593" s="44">
        <v>41548</v>
      </c>
      <c r="D1593" t="str">
        <f t="shared" si="240"/>
        <v/>
      </c>
      <c r="E1593" t="str">
        <f t="shared" si="241"/>
        <v/>
      </c>
      <c r="F1593" t="str">
        <f t="shared" si="242"/>
        <v/>
      </c>
      <c r="G1593" t="str">
        <f t="shared" si="243"/>
        <v/>
      </c>
      <c r="H1593" t="str">
        <f t="shared" si="244"/>
        <v/>
      </c>
      <c r="I1593" t="str">
        <f t="shared" si="245"/>
        <v/>
      </c>
      <c r="J1593" t="str">
        <f t="shared" si="246"/>
        <v/>
      </c>
      <c r="K1593" t="str">
        <f t="shared" si="247"/>
        <v/>
      </c>
      <c r="L1593" t="str">
        <f t="shared" si="248"/>
        <v/>
      </c>
      <c r="M1593" t="str">
        <f t="shared" si="249"/>
        <v/>
      </c>
    </row>
    <row r="1594" spans="1:13">
      <c r="A1594" t="s">
        <v>1540</v>
      </c>
      <c r="B1594">
        <v>7.5830000000000002</v>
      </c>
      <c r="C1594" s="44">
        <v>41548</v>
      </c>
      <c r="D1594" t="str">
        <f t="shared" si="240"/>
        <v/>
      </c>
      <c r="E1594" t="str">
        <f t="shared" si="241"/>
        <v/>
      </c>
      <c r="F1594" t="str">
        <f t="shared" si="242"/>
        <v/>
      </c>
      <c r="G1594" t="str">
        <f t="shared" si="243"/>
        <v/>
      </c>
      <c r="H1594" t="str">
        <f t="shared" si="244"/>
        <v/>
      </c>
      <c r="I1594" t="str">
        <f t="shared" si="245"/>
        <v/>
      </c>
      <c r="J1594" t="str">
        <f t="shared" si="246"/>
        <v/>
      </c>
      <c r="K1594" t="str">
        <f t="shared" si="247"/>
        <v/>
      </c>
      <c r="L1594" t="str">
        <f t="shared" si="248"/>
        <v/>
      </c>
      <c r="M1594" t="str">
        <f t="shared" si="249"/>
        <v/>
      </c>
    </row>
    <row r="1595" spans="1:13">
      <c r="A1595" t="s">
        <v>5405</v>
      </c>
      <c r="B1595">
        <v>7.5830000000000002</v>
      </c>
      <c r="C1595" s="44">
        <v>41548</v>
      </c>
      <c r="D1595" t="str">
        <f t="shared" si="240"/>
        <v/>
      </c>
      <c r="E1595" t="str">
        <f t="shared" si="241"/>
        <v/>
      </c>
      <c r="F1595" t="str">
        <f t="shared" si="242"/>
        <v/>
      </c>
      <c r="G1595" t="str">
        <f t="shared" si="243"/>
        <v/>
      </c>
      <c r="H1595" t="str">
        <f t="shared" si="244"/>
        <v/>
      </c>
      <c r="I1595" t="str">
        <f t="shared" si="245"/>
        <v/>
      </c>
      <c r="J1595" t="str">
        <f t="shared" si="246"/>
        <v/>
      </c>
      <c r="K1595" t="str">
        <f t="shared" si="247"/>
        <v/>
      </c>
      <c r="L1595" t="str">
        <f t="shared" si="248"/>
        <v/>
      </c>
      <c r="M1595" t="str">
        <f t="shared" si="249"/>
        <v/>
      </c>
    </row>
    <row r="1596" spans="1:13">
      <c r="A1596" t="s">
        <v>1541</v>
      </c>
      <c r="B1596">
        <v>7.5549999999999997</v>
      </c>
      <c r="C1596" s="44">
        <v>41548</v>
      </c>
      <c r="D1596" t="str">
        <f t="shared" si="240"/>
        <v/>
      </c>
      <c r="E1596" t="str">
        <f t="shared" si="241"/>
        <v/>
      </c>
      <c r="F1596" t="str">
        <f t="shared" si="242"/>
        <v/>
      </c>
      <c r="G1596" t="str">
        <f t="shared" si="243"/>
        <v/>
      </c>
      <c r="H1596" t="str">
        <f t="shared" si="244"/>
        <v/>
      </c>
      <c r="I1596" t="str">
        <f t="shared" si="245"/>
        <v/>
      </c>
      <c r="J1596" t="str">
        <f t="shared" si="246"/>
        <v/>
      </c>
      <c r="K1596" t="str">
        <f t="shared" si="247"/>
        <v/>
      </c>
      <c r="L1596" t="str">
        <f t="shared" si="248"/>
        <v/>
      </c>
      <c r="M1596" t="str">
        <f t="shared" si="249"/>
        <v/>
      </c>
    </row>
    <row r="1597" spans="1:13">
      <c r="A1597" t="s">
        <v>5406</v>
      </c>
      <c r="B1597">
        <v>7.5549999999999997</v>
      </c>
      <c r="C1597" s="44">
        <v>41548</v>
      </c>
      <c r="D1597" t="str">
        <f t="shared" si="240"/>
        <v/>
      </c>
      <c r="E1597" t="str">
        <f t="shared" si="241"/>
        <v/>
      </c>
      <c r="F1597" t="str">
        <f t="shared" si="242"/>
        <v/>
      </c>
      <c r="G1597" t="str">
        <f t="shared" si="243"/>
        <v/>
      </c>
      <c r="H1597" t="str">
        <f t="shared" si="244"/>
        <v/>
      </c>
      <c r="I1597" t="str">
        <f t="shared" si="245"/>
        <v/>
      </c>
      <c r="J1597" t="str">
        <f t="shared" si="246"/>
        <v/>
      </c>
      <c r="K1597" t="str">
        <f t="shared" si="247"/>
        <v/>
      </c>
      <c r="L1597" t="str">
        <f t="shared" si="248"/>
        <v/>
      </c>
      <c r="M1597" t="str">
        <f t="shared" si="249"/>
        <v/>
      </c>
    </row>
    <row r="1598" spans="1:13">
      <c r="A1598" t="s">
        <v>1542</v>
      </c>
      <c r="B1598">
        <v>10.1982</v>
      </c>
      <c r="C1598" s="44">
        <v>41549</v>
      </c>
      <c r="D1598" t="str">
        <f t="shared" si="240"/>
        <v/>
      </c>
      <c r="E1598" t="str">
        <f t="shared" si="241"/>
        <v/>
      </c>
      <c r="F1598" t="str">
        <f t="shared" si="242"/>
        <v/>
      </c>
      <c r="G1598" t="str">
        <f t="shared" si="243"/>
        <v/>
      </c>
      <c r="H1598" t="str">
        <f t="shared" si="244"/>
        <v/>
      </c>
      <c r="I1598" t="str">
        <f t="shared" si="245"/>
        <v/>
      </c>
      <c r="J1598" t="str">
        <f t="shared" si="246"/>
        <v/>
      </c>
      <c r="K1598" t="str">
        <f t="shared" si="247"/>
        <v/>
      </c>
      <c r="L1598" t="str">
        <f t="shared" si="248"/>
        <v/>
      </c>
      <c r="M1598" t="str">
        <f t="shared" si="249"/>
        <v/>
      </c>
    </row>
    <row r="1599" spans="1:13">
      <c r="A1599" t="s">
        <v>5407</v>
      </c>
      <c r="B1599">
        <v>24.1981</v>
      </c>
      <c r="C1599" s="44">
        <v>41549</v>
      </c>
      <c r="D1599" t="str">
        <f t="shared" si="240"/>
        <v/>
      </c>
      <c r="E1599" t="str">
        <f t="shared" si="241"/>
        <v/>
      </c>
      <c r="F1599" t="str">
        <f t="shared" si="242"/>
        <v/>
      </c>
      <c r="G1599" t="str">
        <f t="shared" si="243"/>
        <v/>
      </c>
      <c r="H1599" t="str">
        <f t="shared" si="244"/>
        <v/>
      </c>
      <c r="I1599" t="str">
        <f t="shared" si="245"/>
        <v/>
      </c>
      <c r="J1599" t="str">
        <f t="shared" si="246"/>
        <v/>
      </c>
      <c r="K1599" t="str">
        <f t="shared" si="247"/>
        <v/>
      </c>
      <c r="L1599" t="str">
        <f t="shared" si="248"/>
        <v/>
      </c>
      <c r="M1599" t="str">
        <f t="shared" si="249"/>
        <v/>
      </c>
    </row>
    <row r="1600" spans="1:13">
      <c r="A1600" t="s">
        <v>1543</v>
      </c>
      <c r="B1600">
        <v>10.269</v>
      </c>
      <c r="C1600" s="44">
        <v>41549</v>
      </c>
      <c r="D1600" t="str">
        <f t="shared" si="240"/>
        <v/>
      </c>
      <c r="E1600" t="str">
        <f t="shared" si="241"/>
        <v/>
      </c>
      <c r="F1600" t="str">
        <f t="shared" si="242"/>
        <v/>
      </c>
      <c r="G1600" t="str">
        <f t="shared" si="243"/>
        <v/>
      </c>
      <c r="H1600" t="str">
        <f t="shared" si="244"/>
        <v/>
      </c>
      <c r="I1600" t="str">
        <f t="shared" si="245"/>
        <v/>
      </c>
      <c r="J1600" t="str">
        <f t="shared" si="246"/>
        <v/>
      </c>
      <c r="K1600" t="str">
        <f t="shared" si="247"/>
        <v/>
      </c>
      <c r="L1600" t="str">
        <f t="shared" si="248"/>
        <v/>
      </c>
      <c r="M1600" t="str">
        <f t="shared" si="249"/>
        <v/>
      </c>
    </row>
    <row r="1601" spans="1:13">
      <c r="A1601" t="s">
        <v>1544</v>
      </c>
      <c r="B1601">
        <v>10.3163</v>
      </c>
      <c r="C1601" s="44">
        <v>41549</v>
      </c>
      <c r="D1601" t="str">
        <f t="shared" si="240"/>
        <v/>
      </c>
      <c r="E1601" t="str">
        <f t="shared" si="241"/>
        <v/>
      </c>
      <c r="F1601" t="str">
        <f t="shared" si="242"/>
        <v/>
      </c>
      <c r="G1601" t="str">
        <f t="shared" si="243"/>
        <v/>
      </c>
      <c r="H1601" t="str">
        <f t="shared" si="244"/>
        <v/>
      </c>
      <c r="I1601" t="str">
        <f t="shared" si="245"/>
        <v/>
      </c>
      <c r="J1601" t="str">
        <f t="shared" si="246"/>
        <v/>
      </c>
      <c r="K1601" t="str">
        <f t="shared" si="247"/>
        <v/>
      </c>
      <c r="L1601" t="str">
        <f t="shared" si="248"/>
        <v/>
      </c>
      <c r="M1601" t="str">
        <f t="shared" si="249"/>
        <v/>
      </c>
    </row>
    <row r="1602" spans="1:13">
      <c r="A1602" t="s">
        <v>1545</v>
      </c>
      <c r="B1602">
        <v>10.1982</v>
      </c>
      <c r="C1602" s="44">
        <v>41549</v>
      </c>
      <c r="D1602" t="str">
        <f t="shared" si="240"/>
        <v/>
      </c>
      <c r="E1602" t="str">
        <f t="shared" si="241"/>
        <v/>
      </c>
      <c r="F1602" t="str">
        <f t="shared" si="242"/>
        <v/>
      </c>
      <c r="G1602" t="str">
        <f t="shared" si="243"/>
        <v/>
      </c>
      <c r="H1602" t="str">
        <f t="shared" si="244"/>
        <v/>
      </c>
      <c r="I1602" t="str">
        <f t="shared" si="245"/>
        <v/>
      </c>
      <c r="J1602" t="str">
        <f t="shared" si="246"/>
        <v/>
      </c>
      <c r="K1602" t="str">
        <f t="shared" si="247"/>
        <v/>
      </c>
      <c r="L1602" t="str">
        <f t="shared" si="248"/>
        <v/>
      </c>
      <c r="M1602" t="str">
        <f t="shared" si="249"/>
        <v/>
      </c>
    </row>
    <row r="1603" spans="1:13">
      <c r="A1603" t="s">
        <v>1546</v>
      </c>
      <c r="B1603">
        <v>10.269</v>
      </c>
      <c r="C1603" s="44">
        <v>41549</v>
      </c>
      <c r="D1603" t="str">
        <f t="shared" ref="D1603:D1666" si="250">IF(A1603=mfund1,B1603,"")</f>
        <v/>
      </c>
      <c r="E1603" t="str">
        <f t="shared" ref="E1603:E1666" si="251">IF(A1603=mfund2,B1603,"")</f>
        <v/>
      </c>
      <c r="F1603" t="str">
        <f t="shared" ref="F1603:F1666" si="252">IF(A1603=mfund3,B1603,"")</f>
        <v/>
      </c>
      <c r="G1603" t="str">
        <f t="shared" ref="G1603:G1666" si="253">IF(A1603=mfund4,B1603,"")</f>
        <v/>
      </c>
      <c r="H1603" t="str">
        <f t="shared" ref="H1603:H1666" si="254">IF(A1603=mfudn5,B1603,"")</f>
        <v/>
      </c>
      <c r="I1603" t="str">
        <f t="shared" ref="I1603:I1666" si="255">IF(A1603=mfund6,B1603,"")</f>
        <v/>
      </c>
      <c r="J1603" t="str">
        <f t="shared" ref="J1603:J1666" si="256">IF(A1603=mfund7,B1603,"")</f>
        <v/>
      </c>
      <c r="K1603" t="str">
        <f t="shared" ref="K1603:K1666" si="257">IF(A1603=mfund8,B1603,"")</f>
        <v/>
      </c>
      <c r="L1603" t="str">
        <f t="shared" ref="L1603:L1666" si="258">IF(A1603=mfund9,B1603,"")</f>
        <v/>
      </c>
      <c r="M1603" t="str">
        <f t="shared" ref="M1603:M1666" si="259">IF(A1603=mfund10,B1603,"")</f>
        <v/>
      </c>
    </row>
    <row r="1604" spans="1:13">
      <c r="A1604" t="s">
        <v>1547</v>
      </c>
      <c r="B1604">
        <v>10.3163</v>
      </c>
      <c r="C1604" s="44">
        <v>41549</v>
      </c>
      <c r="D1604" t="str">
        <f t="shared" si="250"/>
        <v/>
      </c>
      <c r="E1604" t="str">
        <f t="shared" si="251"/>
        <v/>
      </c>
      <c r="F1604" t="str">
        <f t="shared" si="252"/>
        <v/>
      </c>
      <c r="G1604" t="str">
        <f t="shared" si="253"/>
        <v/>
      </c>
      <c r="H1604" t="str">
        <f t="shared" si="254"/>
        <v/>
      </c>
      <c r="I1604" t="str">
        <f t="shared" si="255"/>
        <v/>
      </c>
      <c r="J1604" t="str">
        <f t="shared" si="256"/>
        <v/>
      </c>
      <c r="K1604" t="str">
        <f t="shared" si="257"/>
        <v/>
      </c>
      <c r="L1604" t="str">
        <f t="shared" si="258"/>
        <v/>
      </c>
      <c r="M1604" t="str">
        <f t="shared" si="259"/>
        <v/>
      </c>
    </row>
    <row r="1605" spans="1:13">
      <c r="A1605" t="s">
        <v>5408</v>
      </c>
      <c r="B1605">
        <v>24.1843</v>
      </c>
      <c r="C1605" s="44">
        <v>41549</v>
      </c>
      <c r="D1605" t="str">
        <f t="shared" si="250"/>
        <v/>
      </c>
      <c r="E1605" t="str">
        <f t="shared" si="251"/>
        <v/>
      </c>
      <c r="F1605" t="str">
        <f t="shared" si="252"/>
        <v/>
      </c>
      <c r="G1605" t="str">
        <f t="shared" si="253"/>
        <v/>
      </c>
      <c r="H1605" t="str">
        <f t="shared" si="254"/>
        <v/>
      </c>
      <c r="I1605" t="str">
        <f t="shared" si="255"/>
        <v/>
      </c>
      <c r="J1605" t="str">
        <f t="shared" si="256"/>
        <v/>
      </c>
      <c r="K1605" t="str">
        <f t="shared" si="257"/>
        <v/>
      </c>
      <c r="L1605" t="str">
        <f t="shared" si="258"/>
        <v/>
      </c>
      <c r="M1605" t="str">
        <f t="shared" si="259"/>
        <v/>
      </c>
    </row>
    <row r="1606" spans="1:13">
      <c r="A1606" t="s">
        <v>5409</v>
      </c>
      <c r="B1606">
        <v>24.575900000000001</v>
      </c>
      <c r="C1606" s="44">
        <v>41549</v>
      </c>
      <c r="D1606" t="str">
        <f t="shared" si="250"/>
        <v/>
      </c>
      <c r="E1606" t="str">
        <f t="shared" si="251"/>
        <v/>
      </c>
      <c r="F1606" t="str">
        <f t="shared" si="252"/>
        <v/>
      </c>
      <c r="G1606" t="str">
        <f t="shared" si="253"/>
        <v/>
      </c>
      <c r="H1606" t="str">
        <f t="shared" si="254"/>
        <v/>
      </c>
      <c r="I1606" t="str">
        <f t="shared" si="255"/>
        <v/>
      </c>
      <c r="J1606" t="str">
        <f t="shared" si="256"/>
        <v/>
      </c>
      <c r="K1606" t="str">
        <f t="shared" si="257"/>
        <v/>
      </c>
      <c r="L1606" t="str">
        <f t="shared" si="258"/>
        <v/>
      </c>
      <c r="M1606" t="str">
        <f t="shared" si="259"/>
        <v/>
      </c>
    </row>
    <row r="1607" spans="1:13">
      <c r="A1607" t="s">
        <v>1548</v>
      </c>
      <c r="B1607">
        <v>12.2598</v>
      </c>
      <c r="C1607" s="44">
        <v>41549</v>
      </c>
      <c r="D1607" t="str">
        <f t="shared" si="250"/>
        <v/>
      </c>
      <c r="E1607" t="str">
        <f t="shared" si="251"/>
        <v/>
      </c>
      <c r="F1607" t="str">
        <f t="shared" si="252"/>
        <v/>
      </c>
      <c r="G1607" t="str">
        <f t="shared" si="253"/>
        <v/>
      </c>
      <c r="H1607" t="str">
        <f t="shared" si="254"/>
        <v/>
      </c>
      <c r="I1607" t="str">
        <f t="shared" si="255"/>
        <v/>
      </c>
      <c r="J1607" t="str">
        <f t="shared" si="256"/>
        <v/>
      </c>
      <c r="K1607" t="str">
        <f t="shared" si="257"/>
        <v/>
      </c>
      <c r="L1607" t="str">
        <f t="shared" si="258"/>
        <v/>
      </c>
      <c r="M1607" t="str">
        <f t="shared" si="259"/>
        <v/>
      </c>
    </row>
    <row r="1608" spans="1:13">
      <c r="A1608" t="s">
        <v>1549</v>
      </c>
      <c r="B1608">
        <v>10</v>
      </c>
      <c r="C1608" s="44">
        <v>41549</v>
      </c>
      <c r="D1608" t="str">
        <f t="shared" si="250"/>
        <v/>
      </c>
      <c r="E1608" t="str">
        <f t="shared" si="251"/>
        <v/>
      </c>
      <c r="F1608" t="str">
        <f t="shared" si="252"/>
        <v/>
      </c>
      <c r="G1608" t="str">
        <f t="shared" si="253"/>
        <v/>
      </c>
      <c r="H1608" t="str">
        <f t="shared" si="254"/>
        <v/>
      </c>
      <c r="I1608" t="str">
        <f t="shared" si="255"/>
        <v/>
      </c>
      <c r="J1608" t="str">
        <f t="shared" si="256"/>
        <v/>
      </c>
      <c r="K1608" t="str">
        <f t="shared" si="257"/>
        <v/>
      </c>
      <c r="L1608" t="str">
        <f t="shared" si="258"/>
        <v/>
      </c>
      <c r="M1608" t="str">
        <f t="shared" si="259"/>
        <v/>
      </c>
    </row>
    <row r="1609" spans="1:13">
      <c r="A1609" t="s">
        <v>5410</v>
      </c>
      <c r="B1609">
        <v>10</v>
      </c>
      <c r="C1609" s="44">
        <v>41260</v>
      </c>
      <c r="D1609" t="str">
        <f t="shared" si="250"/>
        <v/>
      </c>
      <c r="E1609" t="str">
        <f t="shared" si="251"/>
        <v/>
      </c>
      <c r="F1609" t="str">
        <f t="shared" si="252"/>
        <v/>
      </c>
      <c r="G1609" t="str">
        <f t="shared" si="253"/>
        <v/>
      </c>
      <c r="H1609" t="str">
        <f t="shared" si="254"/>
        <v/>
      </c>
      <c r="I1609" t="str">
        <f t="shared" si="255"/>
        <v/>
      </c>
      <c r="J1609" t="str">
        <f t="shared" si="256"/>
        <v/>
      </c>
      <c r="K1609" t="str">
        <f t="shared" si="257"/>
        <v/>
      </c>
      <c r="L1609" t="str">
        <f t="shared" si="258"/>
        <v/>
      </c>
      <c r="M1609" t="str">
        <f t="shared" si="259"/>
        <v/>
      </c>
    </row>
    <row r="1610" spans="1:13">
      <c r="A1610" t="s">
        <v>1550</v>
      </c>
      <c r="B1610">
        <v>10</v>
      </c>
      <c r="C1610" s="44">
        <v>41043</v>
      </c>
      <c r="D1610" t="str">
        <f t="shared" si="250"/>
        <v/>
      </c>
      <c r="E1610" t="str">
        <f t="shared" si="251"/>
        <v/>
      </c>
      <c r="F1610" t="str">
        <f t="shared" si="252"/>
        <v/>
      </c>
      <c r="G1610" t="str">
        <f t="shared" si="253"/>
        <v/>
      </c>
      <c r="H1610" t="str">
        <f t="shared" si="254"/>
        <v/>
      </c>
      <c r="I1610" t="str">
        <f t="shared" si="255"/>
        <v/>
      </c>
      <c r="J1610" t="str">
        <f t="shared" si="256"/>
        <v/>
      </c>
      <c r="K1610" t="str">
        <f t="shared" si="257"/>
        <v/>
      </c>
      <c r="L1610" t="str">
        <f t="shared" si="258"/>
        <v/>
      </c>
      <c r="M1610" t="str">
        <f t="shared" si="259"/>
        <v/>
      </c>
    </row>
    <row r="1611" spans="1:13">
      <c r="A1611" t="s">
        <v>1551</v>
      </c>
      <c r="B1611">
        <v>29.065000000000001</v>
      </c>
      <c r="C1611" s="44">
        <v>41548</v>
      </c>
      <c r="D1611" t="str">
        <f t="shared" si="250"/>
        <v/>
      </c>
      <c r="E1611" t="str">
        <f t="shared" si="251"/>
        <v/>
      </c>
      <c r="F1611" t="str">
        <f t="shared" si="252"/>
        <v/>
      </c>
      <c r="G1611" t="str">
        <f t="shared" si="253"/>
        <v/>
      </c>
      <c r="H1611" t="str">
        <f t="shared" si="254"/>
        <v/>
      </c>
      <c r="I1611" t="str">
        <f t="shared" si="255"/>
        <v/>
      </c>
      <c r="J1611" t="str">
        <f t="shared" si="256"/>
        <v/>
      </c>
      <c r="K1611" t="str">
        <f t="shared" si="257"/>
        <v/>
      </c>
      <c r="L1611" t="str">
        <f t="shared" si="258"/>
        <v/>
      </c>
      <c r="M1611" t="str">
        <f t="shared" si="259"/>
        <v/>
      </c>
    </row>
    <row r="1612" spans="1:13">
      <c r="A1612" t="s">
        <v>5411</v>
      </c>
      <c r="B1612">
        <v>142.40100000000001</v>
      </c>
      <c r="C1612" s="44">
        <v>41548</v>
      </c>
      <c r="D1612" t="str">
        <f t="shared" si="250"/>
        <v/>
      </c>
      <c r="E1612" t="str">
        <f t="shared" si="251"/>
        <v/>
      </c>
      <c r="F1612" t="str">
        <f t="shared" si="252"/>
        <v/>
      </c>
      <c r="G1612" t="str">
        <f t="shared" si="253"/>
        <v/>
      </c>
      <c r="H1612" t="str">
        <f t="shared" si="254"/>
        <v/>
      </c>
      <c r="I1612" t="str">
        <f t="shared" si="255"/>
        <v/>
      </c>
      <c r="J1612" t="str">
        <f t="shared" si="256"/>
        <v/>
      </c>
      <c r="K1612" t="str">
        <f t="shared" si="257"/>
        <v/>
      </c>
      <c r="L1612" t="str">
        <f t="shared" si="258"/>
        <v/>
      </c>
      <c r="M1612" t="str">
        <f t="shared" si="259"/>
        <v/>
      </c>
    </row>
    <row r="1613" spans="1:13">
      <c r="A1613" t="s">
        <v>1552</v>
      </c>
      <c r="B1613">
        <v>10.0398</v>
      </c>
      <c r="C1613" s="44">
        <v>41548</v>
      </c>
      <c r="D1613" t="str">
        <f t="shared" si="250"/>
        <v/>
      </c>
      <c r="E1613" t="str">
        <f t="shared" si="251"/>
        <v/>
      </c>
      <c r="F1613" t="str">
        <f t="shared" si="252"/>
        <v/>
      </c>
      <c r="G1613" t="str">
        <f t="shared" si="253"/>
        <v/>
      </c>
      <c r="H1613" t="str">
        <f t="shared" si="254"/>
        <v/>
      </c>
      <c r="I1613" t="str">
        <f t="shared" si="255"/>
        <v/>
      </c>
      <c r="J1613" t="str">
        <f t="shared" si="256"/>
        <v/>
      </c>
      <c r="K1613" t="str">
        <f t="shared" si="257"/>
        <v/>
      </c>
      <c r="L1613" t="str">
        <f t="shared" si="258"/>
        <v/>
      </c>
      <c r="M1613" t="str">
        <f t="shared" si="259"/>
        <v/>
      </c>
    </row>
    <row r="1614" spans="1:13">
      <c r="A1614" t="s">
        <v>5412</v>
      </c>
      <c r="B1614">
        <v>13.0237</v>
      </c>
      <c r="C1614" s="44">
        <v>41548</v>
      </c>
      <c r="D1614" t="str">
        <f t="shared" si="250"/>
        <v/>
      </c>
      <c r="E1614" t="str">
        <f t="shared" si="251"/>
        <v/>
      </c>
      <c r="F1614" t="str">
        <f t="shared" si="252"/>
        <v/>
      </c>
      <c r="G1614" t="str">
        <f t="shared" si="253"/>
        <v/>
      </c>
      <c r="H1614" t="str">
        <f t="shared" si="254"/>
        <v/>
      </c>
      <c r="I1614" t="str">
        <f t="shared" si="255"/>
        <v/>
      </c>
      <c r="J1614" t="str">
        <f t="shared" si="256"/>
        <v/>
      </c>
      <c r="K1614" t="str">
        <f t="shared" si="257"/>
        <v/>
      </c>
      <c r="L1614" t="str">
        <f t="shared" si="258"/>
        <v/>
      </c>
      <c r="M1614" t="str">
        <f t="shared" si="259"/>
        <v/>
      </c>
    </row>
    <row r="1615" spans="1:13">
      <c r="A1615" t="s">
        <v>1553</v>
      </c>
      <c r="B1615">
        <v>10.039999999999999</v>
      </c>
      <c r="C1615" s="44">
        <v>41548</v>
      </c>
      <c r="D1615" t="str">
        <f t="shared" si="250"/>
        <v/>
      </c>
      <c r="E1615" t="str">
        <f t="shared" si="251"/>
        <v/>
      </c>
      <c r="F1615" t="str">
        <f t="shared" si="252"/>
        <v/>
      </c>
      <c r="G1615" t="str">
        <f t="shared" si="253"/>
        <v/>
      </c>
      <c r="H1615" t="str">
        <f t="shared" si="254"/>
        <v/>
      </c>
      <c r="I1615" t="str">
        <f t="shared" si="255"/>
        <v/>
      </c>
      <c r="J1615" t="str">
        <f t="shared" si="256"/>
        <v/>
      </c>
      <c r="K1615" t="str">
        <f t="shared" si="257"/>
        <v/>
      </c>
      <c r="L1615" t="str">
        <f t="shared" si="258"/>
        <v/>
      </c>
      <c r="M1615" t="str">
        <f t="shared" si="259"/>
        <v/>
      </c>
    </row>
    <row r="1616" spans="1:13">
      <c r="A1616" t="s">
        <v>5413</v>
      </c>
      <c r="B1616">
        <v>13.030799999999999</v>
      </c>
      <c r="C1616" s="44">
        <v>41548</v>
      </c>
      <c r="D1616" t="str">
        <f t="shared" si="250"/>
        <v/>
      </c>
      <c r="E1616" t="str">
        <f t="shared" si="251"/>
        <v/>
      </c>
      <c r="F1616" t="str">
        <f t="shared" si="252"/>
        <v/>
      </c>
      <c r="G1616" t="str">
        <f t="shared" si="253"/>
        <v/>
      </c>
      <c r="H1616" t="str">
        <f t="shared" si="254"/>
        <v/>
      </c>
      <c r="I1616" t="str">
        <f t="shared" si="255"/>
        <v/>
      </c>
      <c r="J1616" t="str">
        <f t="shared" si="256"/>
        <v/>
      </c>
      <c r="K1616" t="str">
        <f t="shared" si="257"/>
        <v/>
      </c>
      <c r="L1616" t="str">
        <f t="shared" si="258"/>
        <v/>
      </c>
      <c r="M1616" t="str">
        <f t="shared" si="259"/>
        <v/>
      </c>
    </row>
    <row r="1617" spans="1:13">
      <c r="A1617" t="s">
        <v>5414</v>
      </c>
      <c r="B1617">
        <v>25.6754</v>
      </c>
      <c r="C1617" s="44">
        <v>41548</v>
      </c>
      <c r="D1617" t="str">
        <f t="shared" si="250"/>
        <v/>
      </c>
      <c r="E1617" t="str">
        <f t="shared" si="251"/>
        <v/>
      </c>
      <c r="F1617" t="str">
        <f t="shared" si="252"/>
        <v/>
      </c>
      <c r="G1617" t="str">
        <f t="shared" si="253"/>
        <v/>
      </c>
      <c r="H1617" t="str">
        <f t="shared" si="254"/>
        <v/>
      </c>
      <c r="I1617" t="str">
        <f t="shared" si="255"/>
        <v/>
      </c>
      <c r="J1617" t="str">
        <f t="shared" si="256"/>
        <v/>
      </c>
      <c r="K1617" t="str">
        <f t="shared" si="257"/>
        <v/>
      </c>
      <c r="L1617" t="str">
        <f t="shared" si="258"/>
        <v/>
      </c>
      <c r="M1617" t="str">
        <f t="shared" si="259"/>
        <v/>
      </c>
    </row>
    <row r="1618" spans="1:13">
      <c r="A1618" t="s">
        <v>1554</v>
      </c>
      <c r="B1618">
        <v>12.2136</v>
      </c>
      <c r="C1618" s="44">
        <v>41548</v>
      </c>
      <c r="D1618" t="str">
        <f t="shared" si="250"/>
        <v/>
      </c>
      <c r="E1618" t="str">
        <f t="shared" si="251"/>
        <v/>
      </c>
      <c r="F1618" t="str">
        <f t="shared" si="252"/>
        <v/>
      </c>
      <c r="G1618" t="str">
        <f t="shared" si="253"/>
        <v/>
      </c>
      <c r="H1618" t="str">
        <f t="shared" si="254"/>
        <v/>
      </c>
      <c r="I1618" t="str">
        <f t="shared" si="255"/>
        <v/>
      </c>
      <c r="J1618" t="str">
        <f t="shared" si="256"/>
        <v/>
      </c>
      <c r="K1618" t="str">
        <f t="shared" si="257"/>
        <v/>
      </c>
      <c r="L1618" t="str">
        <f t="shared" si="258"/>
        <v/>
      </c>
      <c r="M1618" t="str">
        <f t="shared" si="259"/>
        <v/>
      </c>
    </row>
    <row r="1619" spans="1:13">
      <c r="A1619" t="s">
        <v>1555</v>
      </c>
      <c r="B1619">
        <v>12.539300000000001</v>
      </c>
      <c r="C1619" s="44">
        <v>41548</v>
      </c>
      <c r="D1619" t="str">
        <f t="shared" si="250"/>
        <v/>
      </c>
      <c r="E1619" t="str">
        <f t="shared" si="251"/>
        <v/>
      </c>
      <c r="F1619" t="str">
        <f t="shared" si="252"/>
        <v/>
      </c>
      <c r="G1619" t="str">
        <f t="shared" si="253"/>
        <v/>
      </c>
      <c r="H1619" t="str">
        <f t="shared" si="254"/>
        <v/>
      </c>
      <c r="I1619" t="str">
        <f t="shared" si="255"/>
        <v/>
      </c>
      <c r="J1619" t="str">
        <f t="shared" si="256"/>
        <v/>
      </c>
      <c r="K1619" t="str">
        <f t="shared" si="257"/>
        <v/>
      </c>
      <c r="L1619" t="str">
        <f t="shared" si="258"/>
        <v/>
      </c>
      <c r="M1619" t="str">
        <f t="shared" si="259"/>
        <v/>
      </c>
    </row>
    <row r="1620" spans="1:13">
      <c r="A1620" t="s">
        <v>5415</v>
      </c>
      <c r="B1620">
        <v>19.5503</v>
      </c>
      <c r="C1620" s="44">
        <v>41548</v>
      </c>
      <c r="D1620" t="str">
        <f t="shared" si="250"/>
        <v/>
      </c>
      <c r="E1620" t="str">
        <f t="shared" si="251"/>
        <v/>
      </c>
      <c r="F1620" t="str">
        <f t="shared" si="252"/>
        <v/>
      </c>
      <c r="G1620" t="str">
        <f t="shared" si="253"/>
        <v/>
      </c>
      <c r="H1620" t="str">
        <f t="shared" si="254"/>
        <v/>
      </c>
      <c r="I1620" t="str">
        <f t="shared" si="255"/>
        <v/>
      </c>
      <c r="J1620" t="str">
        <f t="shared" si="256"/>
        <v/>
      </c>
      <c r="K1620" t="str">
        <f t="shared" si="257"/>
        <v/>
      </c>
      <c r="L1620" t="str">
        <f t="shared" si="258"/>
        <v/>
      </c>
      <c r="M1620" t="str">
        <f t="shared" si="259"/>
        <v/>
      </c>
    </row>
    <row r="1621" spans="1:13">
      <c r="A1621" t="s">
        <v>1556</v>
      </c>
      <c r="B1621">
        <v>10.8415</v>
      </c>
      <c r="C1621" s="44">
        <v>41548</v>
      </c>
      <c r="D1621" t="str">
        <f t="shared" si="250"/>
        <v/>
      </c>
      <c r="E1621" t="str">
        <f t="shared" si="251"/>
        <v/>
      </c>
      <c r="F1621" t="str">
        <f t="shared" si="252"/>
        <v/>
      </c>
      <c r="G1621" t="str">
        <f t="shared" si="253"/>
        <v/>
      </c>
      <c r="H1621" t="str">
        <f t="shared" si="254"/>
        <v/>
      </c>
      <c r="I1621" t="str">
        <f t="shared" si="255"/>
        <v/>
      </c>
      <c r="J1621" t="str">
        <f t="shared" si="256"/>
        <v/>
      </c>
      <c r="K1621" t="str">
        <f t="shared" si="257"/>
        <v/>
      </c>
      <c r="L1621" t="str">
        <f t="shared" si="258"/>
        <v/>
      </c>
      <c r="M1621" t="str">
        <f t="shared" si="259"/>
        <v/>
      </c>
    </row>
    <row r="1622" spans="1:13">
      <c r="A1622" t="s">
        <v>1557</v>
      </c>
      <c r="B1622">
        <v>11.1036</v>
      </c>
      <c r="C1622" s="44">
        <v>41548</v>
      </c>
      <c r="D1622" t="str">
        <f t="shared" si="250"/>
        <v/>
      </c>
      <c r="E1622" t="str">
        <f t="shared" si="251"/>
        <v/>
      </c>
      <c r="F1622" t="str">
        <f t="shared" si="252"/>
        <v/>
      </c>
      <c r="G1622" t="str">
        <f t="shared" si="253"/>
        <v/>
      </c>
      <c r="H1622" t="str">
        <f t="shared" si="254"/>
        <v/>
      </c>
      <c r="I1622" t="str">
        <f t="shared" si="255"/>
        <v/>
      </c>
      <c r="J1622" t="str">
        <f t="shared" si="256"/>
        <v/>
      </c>
      <c r="K1622" t="str">
        <f t="shared" si="257"/>
        <v/>
      </c>
      <c r="L1622" t="str">
        <f t="shared" si="258"/>
        <v/>
      </c>
      <c r="M1622" t="str">
        <f t="shared" si="259"/>
        <v/>
      </c>
    </row>
    <row r="1623" spans="1:13">
      <c r="A1623" t="s">
        <v>5416</v>
      </c>
      <c r="B1623">
        <v>25.5932</v>
      </c>
      <c r="C1623" s="44">
        <v>41548</v>
      </c>
      <c r="D1623" t="str">
        <f t="shared" si="250"/>
        <v/>
      </c>
      <c r="E1623" t="str">
        <f t="shared" si="251"/>
        <v/>
      </c>
      <c r="F1623" t="str">
        <f t="shared" si="252"/>
        <v/>
      </c>
      <c r="G1623" t="str">
        <f t="shared" si="253"/>
        <v/>
      </c>
      <c r="H1623" t="str">
        <f t="shared" si="254"/>
        <v/>
      </c>
      <c r="I1623" t="str">
        <f t="shared" si="255"/>
        <v/>
      </c>
      <c r="J1623" t="str">
        <f t="shared" si="256"/>
        <v/>
      </c>
      <c r="K1623" t="str">
        <f t="shared" si="257"/>
        <v/>
      </c>
      <c r="L1623" t="str">
        <f t="shared" si="258"/>
        <v/>
      </c>
      <c r="M1623" t="str">
        <f t="shared" si="259"/>
        <v/>
      </c>
    </row>
    <row r="1624" spans="1:13">
      <c r="A1624" t="s">
        <v>1558</v>
      </c>
      <c r="B1624">
        <v>12.174300000000001</v>
      </c>
      <c r="C1624" s="44">
        <v>41548</v>
      </c>
      <c r="D1624" t="str">
        <f t="shared" si="250"/>
        <v/>
      </c>
      <c r="E1624" t="str">
        <f t="shared" si="251"/>
        <v/>
      </c>
      <c r="F1624" t="str">
        <f t="shared" si="252"/>
        <v/>
      </c>
      <c r="G1624" t="str">
        <f t="shared" si="253"/>
        <v/>
      </c>
      <c r="H1624" t="str">
        <f t="shared" si="254"/>
        <v/>
      </c>
      <c r="I1624" t="str">
        <f t="shared" si="255"/>
        <v/>
      </c>
      <c r="J1624" t="str">
        <f t="shared" si="256"/>
        <v/>
      </c>
      <c r="K1624" t="str">
        <f t="shared" si="257"/>
        <v/>
      </c>
      <c r="L1624" t="str">
        <f t="shared" si="258"/>
        <v/>
      </c>
      <c r="M1624" t="str">
        <f t="shared" si="259"/>
        <v/>
      </c>
    </row>
    <row r="1625" spans="1:13">
      <c r="A1625" t="s">
        <v>1559</v>
      </c>
      <c r="B1625">
        <v>12.497999999999999</v>
      </c>
      <c r="C1625" s="44">
        <v>41548</v>
      </c>
      <c r="D1625" t="str">
        <f t="shared" si="250"/>
        <v/>
      </c>
      <c r="E1625" t="str">
        <f t="shared" si="251"/>
        <v/>
      </c>
      <c r="F1625" t="str">
        <f t="shared" si="252"/>
        <v/>
      </c>
      <c r="G1625" t="str">
        <f t="shared" si="253"/>
        <v/>
      </c>
      <c r="H1625" t="str">
        <f t="shared" si="254"/>
        <v/>
      </c>
      <c r="I1625" t="str">
        <f t="shared" si="255"/>
        <v/>
      </c>
      <c r="J1625" t="str">
        <f t="shared" si="256"/>
        <v/>
      </c>
      <c r="K1625" t="str">
        <f t="shared" si="257"/>
        <v/>
      </c>
      <c r="L1625" t="str">
        <f t="shared" si="258"/>
        <v/>
      </c>
      <c r="M1625" t="str">
        <f t="shared" si="259"/>
        <v/>
      </c>
    </row>
    <row r="1626" spans="1:13">
      <c r="A1626" t="s">
        <v>5417</v>
      </c>
      <c r="B1626">
        <v>19.504999999999999</v>
      </c>
      <c r="C1626" s="44">
        <v>41548</v>
      </c>
      <c r="D1626" t="str">
        <f t="shared" si="250"/>
        <v/>
      </c>
      <c r="E1626" t="str">
        <f t="shared" si="251"/>
        <v/>
      </c>
      <c r="F1626" t="str">
        <f t="shared" si="252"/>
        <v/>
      </c>
      <c r="G1626" t="str">
        <f t="shared" si="253"/>
        <v/>
      </c>
      <c r="H1626" t="str">
        <f t="shared" si="254"/>
        <v/>
      </c>
      <c r="I1626" t="str">
        <f t="shared" si="255"/>
        <v/>
      </c>
      <c r="J1626" t="str">
        <f t="shared" si="256"/>
        <v/>
      </c>
      <c r="K1626" t="str">
        <f t="shared" si="257"/>
        <v/>
      </c>
      <c r="L1626" t="str">
        <f t="shared" si="258"/>
        <v/>
      </c>
      <c r="M1626" t="str">
        <f t="shared" si="259"/>
        <v/>
      </c>
    </row>
    <row r="1627" spans="1:13">
      <c r="A1627" t="s">
        <v>1560</v>
      </c>
      <c r="B1627">
        <v>10.8156</v>
      </c>
      <c r="C1627" s="44">
        <v>41548</v>
      </c>
      <c r="D1627" t="str">
        <f t="shared" si="250"/>
        <v/>
      </c>
      <c r="E1627" t="str">
        <f t="shared" si="251"/>
        <v/>
      </c>
      <c r="F1627" t="str">
        <f t="shared" si="252"/>
        <v/>
      </c>
      <c r="G1627" t="str">
        <f t="shared" si="253"/>
        <v/>
      </c>
      <c r="H1627" t="str">
        <f t="shared" si="254"/>
        <v/>
      </c>
      <c r="I1627" t="str">
        <f t="shared" si="255"/>
        <v/>
      </c>
      <c r="J1627" t="str">
        <f t="shared" si="256"/>
        <v/>
      </c>
      <c r="K1627" t="str">
        <f t="shared" si="257"/>
        <v/>
      </c>
      <c r="L1627" t="str">
        <f t="shared" si="258"/>
        <v/>
      </c>
      <c r="M1627" t="str">
        <f t="shared" si="259"/>
        <v/>
      </c>
    </row>
    <row r="1628" spans="1:13">
      <c r="A1628" t="s">
        <v>1561</v>
      </c>
      <c r="B1628">
        <v>11.076599999999999</v>
      </c>
      <c r="C1628" s="44">
        <v>41548</v>
      </c>
      <c r="D1628" t="str">
        <f t="shared" si="250"/>
        <v/>
      </c>
      <c r="E1628" t="str">
        <f t="shared" si="251"/>
        <v/>
      </c>
      <c r="F1628" t="str">
        <f t="shared" si="252"/>
        <v/>
      </c>
      <c r="G1628" t="str">
        <f t="shared" si="253"/>
        <v/>
      </c>
      <c r="H1628" t="str">
        <f t="shared" si="254"/>
        <v/>
      </c>
      <c r="I1628" t="str">
        <f t="shared" si="255"/>
        <v/>
      </c>
      <c r="J1628" t="str">
        <f t="shared" si="256"/>
        <v/>
      </c>
      <c r="K1628" t="str">
        <f t="shared" si="257"/>
        <v/>
      </c>
      <c r="L1628" t="str">
        <f t="shared" si="258"/>
        <v/>
      </c>
      <c r="M1628" t="str">
        <f t="shared" si="259"/>
        <v/>
      </c>
    </row>
    <row r="1629" spans="1:13">
      <c r="A1629" t="s">
        <v>1562</v>
      </c>
      <c r="B1629">
        <v>14.178000000000001</v>
      </c>
      <c r="C1629" s="44">
        <v>41548</v>
      </c>
      <c r="D1629" t="str">
        <f t="shared" si="250"/>
        <v/>
      </c>
      <c r="E1629" t="str">
        <f t="shared" si="251"/>
        <v/>
      </c>
      <c r="F1629" t="str">
        <f t="shared" si="252"/>
        <v/>
      </c>
      <c r="G1629" t="str">
        <f t="shared" si="253"/>
        <v/>
      </c>
      <c r="H1629" t="str">
        <f t="shared" si="254"/>
        <v/>
      </c>
      <c r="I1629" t="str">
        <f t="shared" si="255"/>
        <v/>
      </c>
      <c r="J1629" t="str">
        <f t="shared" si="256"/>
        <v/>
      </c>
      <c r="K1629" t="str">
        <f t="shared" si="257"/>
        <v/>
      </c>
      <c r="L1629" t="str">
        <f t="shared" si="258"/>
        <v/>
      </c>
      <c r="M1629" t="str">
        <f t="shared" si="259"/>
        <v/>
      </c>
    </row>
    <row r="1630" spans="1:13">
      <c r="A1630" t="s">
        <v>5418</v>
      </c>
      <c r="B1630">
        <v>16.870999999999999</v>
      </c>
      <c r="C1630" s="44">
        <v>41548</v>
      </c>
      <c r="D1630" t="str">
        <f t="shared" si="250"/>
        <v/>
      </c>
      <c r="E1630" t="str">
        <f t="shared" si="251"/>
        <v/>
      </c>
      <c r="F1630" t="str">
        <f t="shared" si="252"/>
        <v/>
      </c>
      <c r="G1630" t="str">
        <f t="shared" si="253"/>
        <v/>
      </c>
      <c r="H1630" t="str">
        <f t="shared" si="254"/>
        <v/>
      </c>
      <c r="I1630" t="str">
        <f t="shared" si="255"/>
        <v/>
      </c>
      <c r="J1630" t="str">
        <f t="shared" si="256"/>
        <v/>
      </c>
      <c r="K1630" t="str">
        <f t="shared" si="257"/>
        <v/>
      </c>
      <c r="L1630" t="str">
        <f t="shared" si="258"/>
        <v/>
      </c>
      <c r="M1630" t="str">
        <f t="shared" si="259"/>
        <v/>
      </c>
    </row>
    <row r="1631" spans="1:13">
      <c r="A1631" t="s">
        <v>1563</v>
      </c>
      <c r="B1631">
        <v>14.122999999999999</v>
      </c>
      <c r="C1631" s="44">
        <v>41548</v>
      </c>
      <c r="D1631" t="str">
        <f t="shared" si="250"/>
        <v/>
      </c>
      <c r="E1631" t="str">
        <f t="shared" si="251"/>
        <v/>
      </c>
      <c r="F1631" t="str">
        <f t="shared" si="252"/>
        <v/>
      </c>
      <c r="G1631" t="str">
        <f t="shared" si="253"/>
        <v/>
      </c>
      <c r="H1631" t="str">
        <f t="shared" si="254"/>
        <v/>
      </c>
      <c r="I1631" t="str">
        <f t="shared" si="255"/>
        <v/>
      </c>
      <c r="J1631" t="str">
        <f t="shared" si="256"/>
        <v/>
      </c>
      <c r="K1631" t="str">
        <f t="shared" si="257"/>
        <v/>
      </c>
      <c r="L1631" t="str">
        <f t="shared" si="258"/>
        <v/>
      </c>
      <c r="M1631" t="str">
        <f t="shared" si="259"/>
        <v/>
      </c>
    </row>
    <row r="1632" spans="1:13">
      <c r="A1632" t="s">
        <v>5419</v>
      </c>
      <c r="B1632">
        <v>16.809999999999999</v>
      </c>
      <c r="C1632" s="44">
        <v>41548</v>
      </c>
      <c r="D1632" t="str">
        <f t="shared" si="250"/>
        <v/>
      </c>
      <c r="E1632" t="str">
        <f t="shared" si="251"/>
        <v/>
      </c>
      <c r="F1632" t="str">
        <f t="shared" si="252"/>
        <v/>
      </c>
      <c r="G1632" t="str">
        <f t="shared" si="253"/>
        <v/>
      </c>
      <c r="H1632" t="str">
        <f t="shared" si="254"/>
        <v/>
      </c>
      <c r="I1632" t="str">
        <f t="shared" si="255"/>
        <v/>
      </c>
      <c r="J1632" t="str">
        <f t="shared" si="256"/>
        <v/>
      </c>
      <c r="K1632" t="str">
        <f t="shared" si="257"/>
        <v/>
      </c>
      <c r="L1632" t="str">
        <f t="shared" si="258"/>
        <v/>
      </c>
      <c r="M1632" t="str">
        <f t="shared" si="259"/>
        <v/>
      </c>
    </row>
    <row r="1633" spans="1:13">
      <c r="A1633" t="s">
        <v>1564</v>
      </c>
      <c r="B1633">
        <v>10.9131</v>
      </c>
      <c r="C1633" s="44">
        <v>41548</v>
      </c>
      <c r="D1633" t="str">
        <f t="shared" si="250"/>
        <v/>
      </c>
      <c r="E1633" t="str">
        <f t="shared" si="251"/>
        <v/>
      </c>
      <c r="F1633" t="str">
        <f t="shared" si="252"/>
        <v/>
      </c>
      <c r="G1633" t="str">
        <f t="shared" si="253"/>
        <v/>
      </c>
      <c r="H1633" t="str">
        <f t="shared" si="254"/>
        <v/>
      </c>
      <c r="I1633" t="str">
        <f t="shared" si="255"/>
        <v/>
      </c>
      <c r="J1633" t="str">
        <f t="shared" si="256"/>
        <v/>
      </c>
      <c r="K1633" t="str">
        <f t="shared" si="257"/>
        <v/>
      </c>
      <c r="L1633" t="str">
        <f t="shared" si="258"/>
        <v/>
      </c>
      <c r="M1633" t="str">
        <f t="shared" si="259"/>
        <v/>
      </c>
    </row>
    <row r="1634" spans="1:13">
      <c r="A1634" t="s">
        <v>5420</v>
      </c>
      <c r="B1634">
        <v>19.294799999999999</v>
      </c>
      <c r="C1634" s="44">
        <v>41548</v>
      </c>
      <c r="D1634" t="str">
        <f t="shared" si="250"/>
        <v/>
      </c>
      <c r="E1634" t="str">
        <f t="shared" si="251"/>
        <v/>
      </c>
      <c r="F1634" t="str">
        <f t="shared" si="252"/>
        <v/>
      </c>
      <c r="G1634" t="str">
        <f t="shared" si="253"/>
        <v/>
      </c>
      <c r="H1634" t="str">
        <f t="shared" si="254"/>
        <v/>
      </c>
      <c r="I1634" t="str">
        <f t="shared" si="255"/>
        <v/>
      </c>
      <c r="J1634" t="str">
        <f t="shared" si="256"/>
        <v/>
      </c>
      <c r="K1634" t="str">
        <f t="shared" si="257"/>
        <v/>
      </c>
      <c r="L1634" t="str">
        <f t="shared" si="258"/>
        <v/>
      </c>
      <c r="M1634" t="str">
        <f t="shared" si="259"/>
        <v/>
      </c>
    </row>
    <row r="1635" spans="1:13">
      <c r="A1635" t="s">
        <v>1565</v>
      </c>
      <c r="B1635">
        <v>11.104699999999999</v>
      </c>
      <c r="C1635" s="44">
        <v>41548</v>
      </c>
      <c r="D1635" t="str">
        <f t="shared" si="250"/>
        <v/>
      </c>
      <c r="E1635" t="str">
        <f t="shared" si="251"/>
        <v/>
      </c>
      <c r="F1635" t="str">
        <f t="shared" si="252"/>
        <v/>
      </c>
      <c r="G1635" t="str">
        <f t="shared" si="253"/>
        <v/>
      </c>
      <c r="H1635" t="str">
        <f t="shared" si="254"/>
        <v/>
      </c>
      <c r="I1635" t="str">
        <f t="shared" si="255"/>
        <v/>
      </c>
      <c r="J1635" t="str">
        <f t="shared" si="256"/>
        <v/>
      </c>
      <c r="K1635" t="str">
        <f t="shared" si="257"/>
        <v/>
      </c>
      <c r="L1635" t="str">
        <f t="shared" si="258"/>
        <v/>
      </c>
      <c r="M1635" t="str">
        <f t="shared" si="259"/>
        <v/>
      </c>
    </row>
    <row r="1636" spans="1:13">
      <c r="A1636" t="s">
        <v>5421</v>
      </c>
      <c r="B1636">
        <v>21.4194</v>
      </c>
      <c r="C1636" s="44">
        <v>41548</v>
      </c>
      <c r="D1636" t="str">
        <f t="shared" si="250"/>
        <v/>
      </c>
      <c r="E1636" t="str">
        <f t="shared" si="251"/>
        <v/>
      </c>
      <c r="F1636" t="str">
        <f t="shared" si="252"/>
        <v/>
      </c>
      <c r="G1636" t="str">
        <f t="shared" si="253"/>
        <v/>
      </c>
      <c r="H1636" t="str">
        <f t="shared" si="254"/>
        <v/>
      </c>
      <c r="I1636" t="str">
        <f t="shared" si="255"/>
        <v/>
      </c>
      <c r="J1636" t="str">
        <f t="shared" si="256"/>
        <v/>
      </c>
      <c r="K1636" t="str">
        <f t="shared" si="257"/>
        <v/>
      </c>
      <c r="L1636" t="str">
        <f t="shared" si="258"/>
        <v/>
      </c>
      <c r="M1636" t="str">
        <f t="shared" si="259"/>
        <v/>
      </c>
    </row>
    <row r="1637" spans="1:13">
      <c r="A1637" t="s">
        <v>1566</v>
      </c>
      <c r="B1637">
        <v>10.962300000000001</v>
      </c>
      <c r="C1637" s="44">
        <v>41548</v>
      </c>
      <c r="D1637" t="str">
        <f t="shared" si="250"/>
        <v/>
      </c>
      <c r="E1637" t="str">
        <f t="shared" si="251"/>
        <v/>
      </c>
      <c r="F1637" t="str">
        <f t="shared" si="252"/>
        <v/>
      </c>
      <c r="G1637" t="str">
        <f t="shared" si="253"/>
        <v/>
      </c>
      <c r="H1637" t="str">
        <f t="shared" si="254"/>
        <v/>
      </c>
      <c r="I1637" t="str">
        <f t="shared" si="255"/>
        <v/>
      </c>
      <c r="J1637" t="str">
        <f t="shared" si="256"/>
        <v/>
      </c>
      <c r="K1637" t="str">
        <f t="shared" si="257"/>
        <v/>
      </c>
      <c r="L1637" t="str">
        <f t="shared" si="258"/>
        <v/>
      </c>
      <c r="M1637" t="str">
        <f t="shared" si="259"/>
        <v/>
      </c>
    </row>
    <row r="1638" spans="1:13">
      <c r="A1638" t="s">
        <v>5422</v>
      </c>
      <c r="B1638">
        <v>19.384699999999999</v>
      </c>
      <c r="C1638" s="44">
        <v>41548</v>
      </c>
      <c r="D1638" t="str">
        <f t="shared" si="250"/>
        <v/>
      </c>
      <c r="E1638" t="str">
        <f t="shared" si="251"/>
        <v/>
      </c>
      <c r="F1638" t="str">
        <f t="shared" si="252"/>
        <v/>
      </c>
      <c r="G1638" t="str">
        <f t="shared" si="253"/>
        <v/>
      </c>
      <c r="H1638" t="str">
        <f t="shared" si="254"/>
        <v/>
      </c>
      <c r="I1638" t="str">
        <f t="shared" si="255"/>
        <v/>
      </c>
      <c r="J1638" t="str">
        <f t="shared" si="256"/>
        <v/>
      </c>
      <c r="K1638" t="str">
        <f t="shared" si="257"/>
        <v/>
      </c>
      <c r="L1638" t="str">
        <f t="shared" si="258"/>
        <v/>
      </c>
      <c r="M1638" t="str">
        <f t="shared" si="259"/>
        <v/>
      </c>
    </row>
    <row r="1639" spans="1:13">
      <c r="A1639" t="s">
        <v>1567</v>
      </c>
      <c r="B1639">
        <v>11.0761</v>
      </c>
      <c r="C1639" s="44">
        <v>41548</v>
      </c>
      <c r="D1639" t="str">
        <f t="shared" si="250"/>
        <v/>
      </c>
      <c r="E1639" t="str">
        <f t="shared" si="251"/>
        <v/>
      </c>
      <c r="F1639" t="str">
        <f t="shared" si="252"/>
        <v/>
      </c>
      <c r="G1639" t="str">
        <f t="shared" si="253"/>
        <v/>
      </c>
      <c r="H1639" t="str">
        <f t="shared" si="254"/>
        <v/>
      </c>
      <c r="I1639" t="str">
        <f t="shared" si="255"/>
        <v/>
      </c>
      <c r="J1639" t="str">
        <f t="shared" si="256"/>
        <v/>
      </c>
      <c r="K1639" t="str">
        <f t="shared" si="257"/>
        <v/>
      </c>
      <c r="L1639" t="str">
        <f t="shared" si="258"/>
        <v/>
      </c>
      <c r="M1639" t="str">
        <f t="shared" si="259"/>
        <v/>
      </c>
    </row>
    <row r="1640" spans="1:13">
      <c r="A1640" t="s">
        <v>5423</v>
      </c>
      <c r="B1640">
        <v>21.363499999999998</v>
      </c>
      <c r="C1640" s="44">
        <v>41548</v>
      </c>
      <c r="D1640" t="str">
        <f t="shared" si="250"/>
        <v/>
      </c>
      <c r="E1640" t="str">
        <f t="shared" si="251"/>
        <v/>
      </c>
      <c r="F1640" t="str">
        <f t="shared" si="252"/>
        <v/>
      </c>
      <c r="G1640" t="str">
        <f t="shared" si="253"/>
        <v/>
      </c>
      <c r="H1640" t="str">
        <f t="shared" si="254"/>
        <v/>
      </c>
      <c r="I1640" t="str">
        <f t="shared" si="255"/>
        <v/>
      </c>
      <c r="J1640" t="str">
        <f t="shared" si="256"/>
        <v/>
      </c>
      <c r="K1640" t="str">
        <f t="shared" si="257"/>
        <v/>
      </c>
      <c r="L1640" t="str">
        <f t="shared" si="258"/>
        <v/>
      </c>
      <c r="M1640" t="str">
        <f t="shared" si="259"/>
        <v/>
      </c>
    </row>
    <row r="1641" spans="1:13">
      <c r="A1641" t="s">
        <v>1568</v>
      </c>
      <c r="B1641">
        <v>9.6180000000000003</v>
      </c>
      <c r="C1641" s="44">
        <v>41548</v>
      </c>
      <c r="D1641" t="str">
        <f t="shared" si="250"/>
        <v/>
      </c>
      <c r="E1641" t="str">
        <f t="shared" si="251"/>
        <v/>
      </c>
      <c r="F1641" t="str">
        <f t="shared" si="252"/>
        <v/>
      </c>
      <c r="G1641" t="str">
        <f t="shared" si="253"/>
        <v/>
      </c>
      <c r="H1641" t="str">
        <f t="shared" si="254"/>
        <v/>
      </c>
      <c r="I1641" t="str">
        <f t="shared" si="255"/>
        <v/>
      </c>
      <c r="J1641" t="str">
        <f t="shared" si="256"/>
        <v/>
      </c>
      <c r="K1641" t="str">
        <f t="shared" si="257"/>
        <v/>
      </c>
      <c r="L1641" t="str">
        <f t="shared" si="258"/>
        <v/>
      </c>
      <c r="M1641" t="str">
        <f t="shared" si="259"/>
        <v/>
      </c>
    </row>
    <row r="1642" spans="1:13">
      <c r="A1642" t="s">
        <v>5424</v>
      </c>
      <c r="B1642">
        <v>23.893000000000001</v>
      </c>
      <c r="C1642" s="44">
        <v>41548</v>
      </c>
      <c r="D1642" t="str">
        <f t="shared" si="250"/>
        <v/>
      </c>
      <c r="E1642" t="str">
        <f t="shared" si="251"/>
        <v/>
      </c>
      <c r="F1642" t="str">
        <f t="shared" si="252"/>
        <v/>
      </c>
      <c r="G1642" t="str">
        <f t="shared" si="253"/>
        <v/>
      </c>
      <c r="H1642" t="str">
        <f t="shared" si="254"/>
        <v/>
      </c>
      <c r="I1642" t="str">
        <f t="shared" si="255"/>
        <v/>
      </c>
      <c r="J1642" t="str">
        <f t="shared" si="256"/>
        <v/>
      </c>
      <c r="K1642" t="str">
        <f t="shared" si="257"/>
        <v/>
      </c>
      <c r="L1642" t="str">
        <f t="shared" si="258"/>
        <v/>
      </c>
      <c r="M1642" t="str">
        <f t="shared" si="259"/>
        <v/>
      </c>
    </row>
    <row r="1643" spans="1:13">
      <c r="A1643" t="s">
        <v>1569</v>
      </c>
      <c r="B1643">
        <v>9.5719999999999992</v>
      </c>
      <c r="C1643" s="44">
        <v>41548</v>
      </c>
      <c r="D1643" t="str">
        <f t="shared" si="250"/>
        <v/>
      </c>
      <c r="E1643" t="str">
        <f t="shared" si="251"/>
        <v/>
      </c>
      <c r="F1643" t="str">
        <f t="shared" si="252"/>
        <v/>
      </c>
      <c r="G1643" t="str">
        <f t="shared" si="253"/>
        <v/>
      </c>
      <c r="H1643" t="str">
        <f t="shared" si="254"/>
        <v/>
      </c>
      <c r="I1643" t="str">
        <f t="shared" si="255"/>
        <v/>
      </c>
      <c r="J1643" t="str">
        <f t="shared" si="256"/>
        <v/>
      </c>
      <c r="K1643" t="str">
        <f t="shared" si="257"/>
        <v/>
      </c>
      <c r="L1643" t="str">
        <f t="shared" si="258"/>
        <v/>
      </c>
      <c r="M1643" t="str">
        <f t="shared" si="259"/>
        <v/>
      </c>
    </row>
    <row r="1644" spans="1:13">
      <c r="A1644" t="s">
        <v>5425</v>
      </c>
      <c r="B1644">
        <v>23.800999999999998</v>
      </c>
      <c r="C1644" s="44">
        <v>41548</v>
      </c>
      <c r="D1644" t="str">
        <f t="shared" si="250"/>
        <v/>
      </c>
      <c r="E1644" t="str">
        <f t="shared" si="251"/>
        <v/>
      </c>
      <c r="F1644" t="str">
        <f t="shared" si="252"/>
        <v/>
      </c>
      <c r="G1644" t="str">
        <f t="shared" si="253"/>
        <v/>
      </c>
      <c r="H1644" t="str">
        <f t="shared" si="254"/>
        <v/>
      </c>
      <c r="I1644" t="str">
        <f t="shared" si="255"/>
        <v/>
      </c>
      <c r="J1644" t="str">
        <f t="shared" si="256"/>
        <v/>
      </c>
      <c r="K1644" t="str">
        <f t="shared" si="257"/>
        <v/>
      </c>
      <c r="L1644" t="str">
        <f t="shared" si="258"/>
        <v/>
      </c>
      <c r="M1644" t="str">
        <f t="shared" si="259"/>
        <v/>
      </c>
    </row>
    <row r="1645" spans="1:13">
      <c r="A1645" t="s">
        <v>1570</v>
      </c>
      <c r="B1645">
        <v>22.404</v>
      </c>
      <c r="C1645" s="44">
        <v>41548</v>
      </c>
      <c r="D1645" t="str">
        <f t="shared" si="250"/>
        <v/>
      </c>
      <c r="E1645" t="str">
        <f t="shared" si="251"/>
        <v/>
      </c>
      <c r="F1645" t="str">
        <f t="shared" si="252"/>
        <v/>
      </c>
      <c r="G1645" t="str">
        <f t="shared" si="253"/>
        <v/>
      </c>
      <c r="H1645" t="str">
        <f t="shared" si="254"/>
        <v/>
      </c>
      <c r="I1645" t="str">
        <f t="shared" si="255"/>
        <v/>
      </c>
      <c r="J1645" t="str">
        <f t="shared" si="256"/>
        <v/>
      </c>
      <c r="K1645" t="str">
        <f t="shared" si="257"/>
        <v/>
      </c>
      <c r="L1645" t="str">
        <f t="shared" si="258"/>
        <v/>
      </c>
      <c r="M1645" t="str">
        <f t="shared" si="259"/>
        <v/>
      </c>
    </row>
    <row r="1646" spans="1:13">
      <c r="A1646" t="s">
        <v>5426</v>
      </c>
      <c r="B1646">
        <v>210.07400000000001</v>
      </c>
      <c r="C1646" s="44">
        <v>41548</v>
      </c>
      <c r="D1646" t="str">
        <f t="shared" si="250"/>
        <v/>
      </c>
      <c r="E1646" t="str">
        <f t="shared" si="251"/>
        <v/>
      </c>
      <c r="F1646" t="str">
        <f t="shared" si="252"/>
        <v/>
      </c>
      <c r="G1646" t="str">
        <f t="shared" si="253"/>
        <v/>
      </c>
      <c r="H1646" t="str">
        <f t="shared" si="254"/>
        <v/>
      </c>
      <c r="I1646" t="str">
        <f t="shared" si="255"/>
        <v/>
      </c>
      <c r="J1646" t="str">
        <f t="shared" si="256"/>
        <v/>
      </c>
      <c r="K1646" t="str">
        <f t="shared" si="257"/>
        <v/>
      </c>
      <c r="L1646" t="str">
        <f t="shared" si="258"/>
        <v/>
      </c>
      <c r="M1646" t="str">
        <f t="shared" si="259"/>
        <v/>
      </c>
    </row>
    <row r="1647" spans="1:13">
      <c r="A1647" t="s">
        <v>1571</v>
      </c>
      <c r="B1647">
        <v>22.504999999999999</v>
      </c>
      <c r="C1647" s="44">
        <v>41548</v>
      </c>
      <c r="D1647" t="str">
        <f t="shared" si="250"/>
        <v/>
      </c>
      <c r="E1647" t="str">
        <f t="shared" si="251"/>
        <v/>
      </c>
      <c r="F1647" t="str">
        <f t="shared" si="252"/>
        <v/>
      </c>
      <c r="G1647" t="str">
        <f t="shared" si="253"/>
        <v/>
      </c>
      <c r="H1647" t="str">
        <f t="shared" si="254"/>
        <v/>
      </c>
      <c r="I1647" t="str">
        <f t="shared" si="255"/>
        <v/>
      </c>
      <c r="J1647" t="str">
        <f t="shared" si="256"/>
        <v/>
      </c>
      <c r="K1647" t="str">
        <f t="shared" si="257"/>
        <v/>
      </c>
      <c r="L1647" t="str">
        <f t="shared" si="258"/>
        <v/>
      </c>
      <c r="M1647" t="str">
        <f t="shared" si="259"/>
        <v/>
      </c>
    </row>
    <row r="1648" spans="1:13">
      <c r="A1648" t="s">
        <v>5427</v>
      </c>
      <c r="B1648">
        <v>210.96799999999999</v>
      </c>
      <c r="C1648" s="44">
        <v>41548</v>
      </c>
      <c r="D1648" t="str">
        <f t="shared" si="250"/>
        <v/>
      </c>
      <c r="E1648" t="str">
        <f t="shared" si="251"/>
        <v/>
      </c>
      <c r="F1648" t="str">
        <f t="shared" si="252"/>
        <v/>
      </c>
      <c r="G1648" t="str">
        <f t="shared" si="253"/>
        <v/>
      </c>
      <c r="H1648" t="str">
        <f t="shared" si="254"/>
        <v/>
      </c>
      <c r="I1648" t="str">
        <f t="shared" si="255"/>
        <v/>
      </c>
      <c r="J1648" t="str">
        <f t="shared" si="256"/>
        <v/>
      </c>
      <c r="K1648" t="str">
        <f t="shared" si="257"/>
        <v/>
      </c>
      <c r="L1648" t="str">
        <f t="shared" si="258"/>
        <v/>
      </c>
      <c r="M1648" t="str">
        <f t="shared" si="259"/>
        <v/>
      </c>
    </row>
    <row r="1649" spans="1:13">
      <c r="A1649" t="s">
        <v>1572</v>
      </c>
      <c r="B1649">
        <v>10.1151</v>
      </c>
      <c r="C1649" s="44">
        <v>41548</v>
      </c>
      <c r="D1649" t="str">
        <f t="shared" si="250"/>
        <v/>
      </c>
      <c r="E1649" t="str">
        <f t="shared" si="251"/>
        <v/>
      </c>
      <c r="F1649" t="str">
        <f t="shared" si="252"/>
        <v/>
      </c>
      <c r="G1649" t="str">
        <f t="shared" si="253"/>
        <v/>
      </c>
      <c r="H1649" t="str">
        <f t="shared" si="254"/>
        <v/>
      </c>
      <c r="I1649" t="str">
        <f t="shared" si="255"/>
        <v/>
      </c>
      <c r="J1649" t="str">
        <f t="shared" si="256"/>
        <v/>
      </c>
      <c r="K1649" t="str">
        <f t="shared" si="257"/>
        <v/>
      </c>
      <c r="L1649" t="str">
        <f t="shared" si="258"/>
        <v/>
      </c>
      <c r="M1649" t="str">
        <f t="shared" si="259"/>
        <v/>
      </c>
    </row>
    <row r="1650" spans="1:13">
      <c r="A1650" t="s">
        <v>5428</v>
      </c>
      <c r="B1650">
        <v>13.129899999999999</v>
      </c>
      <c r="C1650" s="44">
        <v>41548</v>
      </c>
      <c r="D1650" t="str">
        <f t="shared" si="250"/>
        <v/>
      </c>
      <c r="E1650" t="str">
        <f t="shared" si="251"/>
        <v/>
      </c>
      <c r="F1650" t="str">
        <f t="shared" si="252"/>
        <v/>
      </c>
      <c r="G1650" t="str">
        <f t="shared" si="253"/>
        <v/>
      </c>
      <c r="H1650" t="str">
        <f t="shared" si="254"/>
        <v/>
      </c>
      <c r="I1650" t="str">
        <f t="shared" si="255"/>
        <v/>
      </c>
      <c r="J1650" t="str">
        <f t="shared" si="256"/>
        <v/>
      </c>
      <c r="K1650" t="str">
        <f t="shared" si="257"/>
        <v/>
      </c>
      <c r="L1650" t="str">
        <f t="shared" si="258"/>
        <v/>
      </c>
      <c r="M1650" t="str">
        <f t="shared" si="259"/>
        <v/>
      </c>
    </row>
    <row r="1651" spans="1:13">
      <c r="A1651" t="s">
        <v>1573</v>
      </c>
      <c r="B1651">
        <v>10.115399999999999</v>
      </c>
      <c r="C1651" s="44">
        <v>41548</v>
      </c>
      <c r="D1651" t="str">
        <f t="shared" si="250"/>
        <v/>
      </c>
      <c r="E1651" t="str">
        <f t="shared" si="251"/>
        <v/>
      </c>
      <c r="F1651" t="str">
        <f t="shared" si="252"/>
        <v/>
      </c>
      <c r="G1651" t="str">
        <f t="shared" si="253"/>
        <v/>
      </c>
      <c r="H1651" t="str">
        <f t="shared" si="254"/>
        <v/>
      </c>
      <c r="I1651" t="str">
        <f t="shared" si="255"/>
        <v/>
      </c>
      <c r="J1651" t="str">
        <f t="shared" si="256"/>
        <v/>
      </c>
      <c r="K1651" t="str">
        <f t="shared" si="257"/>
        <v/>
      </c>
      <c r="L1651" t="str">
        <f t="shared" si="258"/>
        <v/>
      </c>
      <c r="M1651" t="str">
        <f t="shared" si="259"/>
        <v/>
      </c>
    </row>
    <row r="1652" spans="1:13">
      <c r="A1652" t="s">
        <v>5429</v>
      </c>
      <c r="B1652">
        <v>13.139699999999999</v>
      </c>
      <c r="C1652" s="44">
        <v>41548</v>
      </c>
      <c r="D1652" t="str">
        <f t="shared" si="250"/>
        <v/>
      </c>
      <c r="E1652" t="str">
        <f t="shared" si="251"/>
        <v/>
      </c>
      <c r="F1652" t="str">
        <f t="shared" si="252"/>
        <v/>
      </c>
      <c r="G1652" t="str">
        <f t="shared" si="253"/>
        <v/>
      </c>
      <c r="H1652" t="str">
        <f t="shared" si="254"/>
        <v/>
      </c>
      <c r="I1652" t="str">
        <f t="shared" si="255"/>
        <v/>
      </c>
      <c r="J1652" t="str">
        <f t="shared" si="256"/>
        <v/>
      </c>
      <c r="K1652" t="str">
        <f t="shared" si="257"/>
        <v/>
      </c>
      <c r="L1652" t="str">
        <f t="shared" si="258"/>
        <v/>
      </c>
      <c r="M1652" t="str">
        <f t="shared" si="259"/>
        <v/>
      </c>
    </row>
    <row r="1653" spans="1:13">
      <c r="A1653" t="s">
        <v>1574</v>
      </c>
      <c r="B1653">
        <v>10.3261</v>
      </c>
      <c r="C1653" s="44">
        <v>41548</v>
      </c>
      <c r="D1653" t="str">
        <f t="shared" si="250"/>
        <v/>
      </c>
      <c r="E1653" t="str">
        <f t="shared" si="251"/>
        <v/>
      </c>
      <c r="F1653" t="str">
        <f t="shared" si="252"/>
        <v/>
      </c>
      <c r="G1653" t="str">
        <f t="shared" si="253"/>
        <v/>
      </c>
      <c r="H1653" t="str">
        <f t="shared" si="254"/>
        <v/>
      </c>
      <c r="I1653" t="str">
        <f t="shared" si="255"/>
        <v/>
      </c>
      <c r="J1653" t="str">
        <f t="shared" si="256"/>
        <v/>
      </c>
      <c r="K1653" t="str">
        <f t="shared" si="257"/>
        <v/>
      </c>
      <c r="L1653" t="str">
        <f t="shared" si="258"/>
        <v/>
      </c>
      <c r="M1653" t="str">
        <f t="shared" si="259"/>
        <v/>
      </c>
    </row>
    <row r="1654" spans="1:13">
      <c r="A1654" t="s">
        <v>5430</v>
      </c>
      <c r="B1654">
        <v>23.197900000000001</v>
      </c>
      <c r="C1654" s="44">
        <v>41548</v>
      </c>
      <c r="D1654" t="str">
        <f t="shared" si="250"/>
        <v/>
      </c>
      <c r="E1654" t="str">
        <f t="shared" si="251"/>
        <v/>
      </c>
      <c r="F1654" t="str">
        <f t="shared" si="252"/>
        <v/>
      </c>
      <c r="G1654" t="str">
        <f t="shared" si="253"/>
        <v/>
      </c>
      <c r="H1654" t="str">
        <f t="shared" si="254"/>
        <v/>
      </c>
      <c r="I1654" t="str">
        <f t="shared" si="255"/>
        <v/>
      </c>
      <c r="J1654" t="str">
        <f t="shared" si="256"/>
        <v/>
      </c>
      <c r="K1654" t="str">
        <f t="shared" si="257"/>
        <v/>
      </c>
      <c r="L1654" t="str">
        <f t="shared" si="258"/>
        <v/>
      </c>
      <c r="M1654" t="str">
        <f t="shared" si="259"/>
        <v/>
      </c>
    </row>
    <row r="1655" spans="1:13">
      <c r="A1655" t="s">
        <v>1575</v>
      </c>
      <c r="B1655">
        <v>10.3172</v>
      </c>
      <c r="C1655" s="44">
        <v>41548</v>
      </c>
      <c r="D1655" t="str">
        <f t="shared" si="250"/>
        <v/>
      </c>
      <c r="E1655" t="str">
        <f t="shared" si="251"/>
        <v/>
      </c>
      <c r="F1655" t="str">
        <f t="shared" si="252"/>
        <v/>
      </c>
      <c r="G1655" t="str">
        <f t="shared" si="253"/>
        <v/>
      </c>
      <c r="H1655" t="str">
        <f t="shared" si="254"/>
        <v/>
      </c>
      <c r="I1655" t="str">
        <f t="shared" si="255"/>
        <v/>
      </c>
      <c r="J1655" t="str">
        <f t="shared" si="256"/>
        <v/>
      </c>
      <c r="K1655" t="str">
        <f t="shared" si="257"/>
        <v/>
      </c>
      <c r="L1655" t="str">
        <f t="shared" si="258"/>
        <v/>
      </c>
      <c r="M1655" t="str">
        <f t="shared" si="259"/>
        <v/>
      </c>
    </row>
    <row r="1656" spans="1:13">
      <c r="A1656" t="s">
        <v>5431</v>
      </c>
      <c r="B1656">
        <v>23.156300000000002</v>
      </c>
      <c r="C1656" s="44">
        <v>41548</v>
      </c>
      <c r="D1656" t="str">
        <f t="shared" si="250"/>
        <v/>
      </c>
      <c r="E1656" t="str">
        <f t="shared" si="251"/>
        <v/>
      </c>
      <c r="F1656" t="str">
        <f t="shared" si="252"/>
        <v/>
      </c>
      <c r="G1656" t="str">
        <f t="shared" si="253"/>
        <v/>
      </c>
      <c r="H1656" t="str">
        <f t="shared" si="254"/>
        <v/>
      </c>
      <c r="I1656" t="str">
        <f t="shared" si="255"/>
        <v/>
      </c>
      <c r="J1656" t="str">
        <f t="shared" si="256"/>
        <v/>
      </c>
      <c r="K1656" t="str">
        <f t="shared" si="257"/>
        <v/>
      </c>
      <c r="L1656" t="str">
        <f t="shared" si="258"/>
        <v/>
      </c>
      <c r="M1656" t="str">
        <f t="shared" si="259"/>
        <v/>
      </c>
    </row>
    <row r="1657" spans="1:13">
      <c r="A1657" t="s">
        <v>1576</v>
      </c>
      <c r="B1657">
        <v>44.53</v>
      </c>
      <c r="C1657" s="44">
        <v>41548</v>
      </c>
      <c r="D1657" t="str">
        <f t="shared" si="250"/>
        <v/>
      </c>
      <c r="E1657" t="str">
        <f t="shared" si="251"/>
        <v/>
      </c>
      <c r="F1657" t="str">
        <f t="shared" si="252"/>
        <v/>
      </c>
      <c r="G1657" t="str">
        <f t="shared" si="253"/>
        <v/>
      </c>
      <c r="H1657" t="str">
        <f t="shared" si="254"/>
        <v/>
      </c>
      <c r="I1657" t="str">
        <f t="shared" si="255"/>
        <v/>
      </c>
      <c r="J1657" t="str">
        <f t="shared" si="256"/>
        <v/>
      </c>
      <c r="K1657" t="str">
        <f t="shared" si="257"/>
        <v/>
      </c>
      <c r="L1657" t="str">
        <f t="shared" si="258"/>
        <v/>
      </c>
      <c r="M1657" t="str">
        <f t="shared" si="259"/>
        <v/>
      </c>
    </row>
    <row r="1658" spans="1:13">
      <c r="A1658" t="s">
        <v>5432</v>
      </c>
      <c r="B1658">
        <v>220.80199999999999</v>
      </c>
      <c r="C1658" s="44">
        <v>41548</v>
      </c>
      <c r="D1658" t="str">
        <f t="shared" si="250"/>
        <v/>
      </c>
      <c r="E1658" t="str">
        <f t="shared" si="251"/>
        <v/>
      </c>
      <c r="F1658" t="str">
        <f t="shared" si="252"/>
        <v/>
      </c>
      <c r="G1658" t="str">
        <f t="shared" si="253"/>
        <v/>
      </c>
      <c r="H1658" t="str">
        <f t="shared" si="254"/>
        <v/>
      </c>
      <c r="I1658" t="str">
        <f t="shared" si="255"/>
        <v/>
      </c>
      <c r="J1658" t="str">
        <f t="shared" si="256"/>
        <v/>
      </c>
      <c r="K1658" t="str">
        <f t="shared" si="257"/>
        <v/>
      </c>
      <c r="L1658" t="str">
        <f t="shared" si="258"/>
        <v/>
      </c>
      <c r="M1658" t="str">
        <f t="shared" si="259"/>
        <v/>
      </c>
    </row>
    <row r="1659" spans="1:13">
      <c r="A1659" t="s">
        <v>1577</v>
      </c>
      <c r="B1659">
        <v>44.314</v>
      </c>
      <c r="C1659" s="44">
        <v>41548</v>
      </c>
      <c r="D1659" t="str">
        <f t="shared" si="250"/>
        <v/>
      </c>
      <c r="E1659" t="str">
        <f t="shared" si="251"/>
        <v/>
      </c>
      <c r="F1659" t="str">
        <f t="shared" si="252"/>
        <v/>
      </c>
      <c r="G1659" t="str">
        <f t="shared" si="253"/>
        <v/>
      </c>
      <c r="H1659" t="str">
        <f t="shared" si="254"/>
        <v/>
      </c>
      <c r="I1659" t="str">
        <f t="shared" si="255"/>
        <v/>
      </c>
      <c r="J1659" t="str">
        <f t="shared" si="256"/>
        <v/>
      </c>
      <c r="K1659" t="str">
        <f t="shared" si="257"/>
        <v/>
      </c>
      <c r="L1659" t="str">
        <f t="shared" si="258"/>
        <v/>
      </c>
      <c r="M1659" t="str">
        <f t="shared" si="259"/>
        <v/>
      </c>
    </row>
    <row r="1660" spans="1:13">
      <c r="A1660" t="s">
        <v>5433</v>
      </c>
      <c r="B1660">
        <v>219.71700000000001</v>
      </c>
      <c r="C1660" s="44">
        <v>41548</v>
      </c>
      <c r="D1660" t="str">
        <f t="shared" si="250"/>
        <v/>
      </c>
      <c r="E1660" t="str">
        <f t="shared" si="251"/>
        <v/>
      </c>
      <c r="F1660" t="str">
        <f t="shared" si="252"/>
        <v/>
      </c>
      <c r="G1660" t="str">
        <f t="shared" si="253"/>
        <v/>
      </c>
      <c r="H1660" t="str">
        <f t="shared" si="254"/>
        <v/>
      </c>
      <c r="I1660" t="str">
        <f t="shared" si="255"/>
        <v/>
      </c>
      <c r="J1660" t="str">
        <f t="shared" si="256"/>
        <v/>
      </c>
      <c r="K1660" t="str">
        <f t="shared" si="257"/>
        <v/>
      </c>
      <c r="L1660" t="str">
        <f t="shared" si="258"/>
        <v/>
      </c>
      <c r="M1660" t="str">
        <f t="shared" si="259"/>
        <v/>
      </c>
    </row>
    <row r="1661" spans="1:13">
      <c r="A1661" t="s">
        <v>1578</v>
      </c>
      <c r="B1661">
        <v>36.348999999999997</v>
      </c>
      <c r="C1661" s="44">
        <v>41548</v>
      </c>
      <c r="D1661" t="str">
        <f t="shared" si="250"/>
        <v/>
      </c>
      <c r="E1661" t="str">
        <f t="shared" si="251"/>
        <v/>
      </c>
      <c r="F1661" t="str">
        <f t="shared" si="252"/>
        <v/>
      </c>
      <c r="G1661" t="str">
        <f t="shared" si="253"/>
        <v/>
      </c>
      <c r="H1661" t="str">
        <f t="shared" si="254"/>
        <v/>
      </c>
      <c r="I1661" t="str">
        <f t="shared" si="255"/>
        <v/>
      </c>
      <c r="J1661" t="str">
        <f t="shared" si="256"/>
        <v/>
      </c>
      <c r="K1661" t="str">
        <f t="shared" si="257"/>
        <v/>
      </c>
      <c r="L1661" t="str">
        <f t="shared" si="258"/>
        <v/>
      </c>
      <c r="M1661" t="str">
        <f t="shared" si="259"/>
        <v/>
      </c>
    </row>
    <row r="1662" spans="1:13">
      <c r="A1662" t="s">
        <v>5434</v>
      </c>
      <c r="B1662">
        <v>203.83799999999999</v>
      </c>
      <c r="C1662" s="44">
        <v>41548</v>
      </c>
      <c r="D1662">
        <f t="shared" si="250"/>
        <v>203.83799999999999</v>
      </c>
      <c r="E1662" t="str">
        <f t="shared" si="251"/>
        <v/>
      </c>
      <c r="F1662" t="str">
        <f t="shared" si="252"/>
        <v/>
      </c>
      <c r="G1662" t="str">
        <f t="shared" si="253"/>
        <v/>
      </c>
      <c r="H1662" t="str">
        <f t="shared" si="254"/>
        <v/>
      </c>
      <c r="I1662" t="str">
        <f t="shared" si="255"/>
        <v/>
      </c>
      <c r="J1662" t="str">
        <f t="shared" si="256"/>
        <v/>
      </c>
      <c r="K1662" t="str">
        <f t="shared" si="257"/>
        <v/>
      </c>
      <c r="L1662" t="str">
        <f t="shared" si="258"/>
        <v/>
      </c>
      <c r="M1662" t="str">
        <f t="shared" si="259"/>
        <v/>
      </c>
    </row>
    <row r="1663" spans="1:13">
      <c r="A1663" t="s">
        <v>1579</v>
      </c>
      <c r="B1663">
        <v>36.508000000000003</v>
      </c>
      <c r="C1663" s="44">
        <v>41548</v>
      </c>
      <c r="D1663" t="str">
        <f t="shared" si="250"/>
        <v/>
      </c>
      <c r="E1663" t="str">
        <f t="shared" si="251"/>
        <v/>
      </c>
      <c r="F1663" t="str">
        <f t="shared" si="252"/>
        <v/>
      </c>
      <c r="G1663" t="str">
        <f t="shared" si="253"/>
        <v/>
      </c>
      <c r="H1663" t="str">
        <f t="shared" si="254"/>
        <v/>
      </c>
      <c r="I1663" t="str">
        <f t="shared" si="255"/>
        <v/>
      </c>
      <c r="J1663" t="str">
        <f t="shared" si="256"/>
        <v/>
      </c>
      <c r="K1663" t="str">
        <f t="shared" si="257"/>
        <v/>
      </c>
      <c r="L1663" t="str">
        <f t="shared" si="258"/>
        <v/>
      </c>
      <c r="M1663" t="str">
        <f t="shared" si="259"/>
        <v/>
      </c>
    </row>
    <row r="1664" spans="1:13">
      <c r="A1664" t="s">
        <v>5435</v>
      </c>
      <c r="B1664">
        <v>204.703</v>
      </c>
      <c r="C1664" s="44">
        <v>41548</v>
      </c>
      <c r="D1664" t="str">
        <f t="shared" si="250"/>
        <v/>
      </c>
      <c r="E1664" t="str">
        <f t="shared" si="251"/>
        <v/>
      </c>
      <c r="F1664" t="str">
        <f t="shared" si="252"/>
        <v/>
      </c>
      <c r="G1664" t="str">
        <f t="shared" si="253"/>
        <v/>
      </c>
      <c r="H1664" t="str">
        <f t="shared" si="254"/>
        <v/>
      </c>
      <c r="I1664" t="str">
        <f t="shared" si="255"/>
        <v/>
      </c>
      <c r="J1664" t="str">
        <f t="shared" si="256"/>
        <v/>
      </c>
      <c r="K1664" t="str">
        <f t="shared" si="257"/>
        <v/>
      </c>
      <c r="L1664" t="str">
        <f t="shared" si="258"/>
        <v/>
      </c>
      <c r="M1664" t="str">
        <f t="shared" si="259"/>
        <v/>
      </c>
    </row>
    <row r="1665" spans="1:13">
      <c r="A1665" t="s">
        <v>1580</v>
      </c>
      <c r="B1665">
        <v>11.7104</v>
      </c>
      <c r="C1665" s="44">
        <v>41547</v>
      </c>
      <c r="D1665" t="str">
        <f t="shared" si="250"/>
        <v/>
      </c>
      <c r="E1665" t="str">
        <f t="shared" si="251"/>
        <v/>
      </c>
      <c r="F1665" t="str">
        <f t="shared" si="252"/>
        <v/>
      </c>
      <c r="G1665" t="str">
        <f t="shared" si="253"/>
        <v/>
      </c>
      <c r="H1665" t="str">
        <f t="shared" si="254"/>
        <v/>
      </c>
      <c r="I1665" t="str">
        <f t="shared" si="255"/>
        <v/>
      </c>
      <c r="J1665" t="str">
        <f t="shared" si="256"/>
        <v/>
      </c>
      <c r="K1665" t="str">
        <f t="shared" si="257"/>
        <v/>
      </c>
      <c r="L1665" t="str">
        <f t="shared" si="258"/>
        <v/>
      </c>
      <c r="M1665" t="str">
        <f t="shared" si="259"/>
        <v/>
      </c>
    </row>
    <row r="1666" spans="1:13">
      <c r="A1666" t="s">
        <v>5436</v>
      </c>
      <c r="B1666">
        <v>11.7104</v>
      </c>
      <c r="C1666" s="44">
        <v>41547</v>
      </c>
      <c r="D1666" t="str">
        <f t="shared" si="250"/>
        <v/>
      </c>
      <c r="E1666" t="str">
        <f t="shared" si="251"/>
        <v/>
      </c>
      <c r="F1666" t="str">
        <f t="shared" si="252"/>
        <v/>
      </c>
      <c r="G1666" t="str">
        <f t="shared" si="253"/>
        <v/>
      </c>
      <c r="H1666" t="str">
        <f t="shared" si="254"/>
        <v/>
      </c>
      <c r="I1666" t="str">
        <f t="shared" si="255"/>
        <v/>
      </c>
      <c r="J1666" t="str">
        <f t="shared" si="256"/>
        <v/>
      </c>
      <c r="K1666" t="str">
        <f t="shared" si="257"/>
        <v/>
      </c>
      <c r="L1666" t="str">
        <f t="shared" si="258"/>
        <v/>
      </c>
      <c r="M1666" t="str">
        <f t="shared" si="259"/>
        <v/>
      </c>
    </row>
    <row r="1667" spans="1:13">
      <c r="A1667" t="s">
        <v>1581</v>
      </c>
      <c r="B1667">
        <v>7.4939</v>
      </c>
      <c r="C1667" s="44">
        <v>41548</v>
      </c>
      <c r="D1667" t="str">
        <f t="shared" ref="D1667:D1730" si="260">IF(A1667=mfund1,B1667,"")</f>
        <v/>
      </c>
      <c r="E1667" t="str">
        <f t="shared" ref="E1667:E1730" si="261">IF(A1667=mfund2,B1667,"")</f>
        <v/>
      </c>
      <c r="F1667" t="str">
        <f t="shared" ref="F1667:F1730" si="262">IF(A1667=mfund3,B1667,"")</f>
        <v/>
      </c>
      <c r="G1667" t="str">
        <f t="shared" ref="G1667:G1730" si="263">IF(A1667=mfund4,B1667,"")</f>
        <v/>
      </c>
      <c r="H1667" t="str">
        <f t="shared" ref="H1667:H1730" si="264">IF(A1667=mfudn5,B1667,"")</f>
        <v/>
      </c>
      <c r="I1667" t="str">
        <f t="shared" ref="I1667:I1730" si="265">IF(A1667=mfund6,B1667,"")</f>
        <v/>
      </c>
      <c r="J1667" t="str">
        <f t="shared" ref="J1667:J1730" si="266">IF(A1667=mfund7,B1667,"")</f>
        <v/>
      </c>
      <c r="K1667" t="str">
        <f t="shared" ref="K1667:K1730" si="267">IF(A1667=mfund8,B1667,"")</f>
        <v/>
      </c>
      <c r="L1667" t="str">
        <f t="shared" ref="L1667:L1730" si="268">IF(A1667=mfund9,B1667,"")</f>
        <v/>
      </c>
      <c r="M1667" t="str">
        <f t="shared" ref="M1667:M1730" si="269">IF(A1667=mfund10,B1667,"")</f>
        <v/>
      </c>
    </row>
    <row r="1668" spans="1:13">
      <c r="A1668" t="s">
        <v>5437</v>
      </c>
      <c r="B1668">
        <v>8.0594999999999999</v>
      </c>
      <c r="C1668" s="44">
        <v>41548</v>
      </c>
      <c r="D1668" t="str">
        <f t="shared" si="260"/>
        <v/>
      </c>
      <c r="E1668" t="str">
        <f t="shared" si="261"/>
        <v/>
      </c>
      <c r="F1668" t="str">
        <f t="shared" si="262"/>
        <v/>
      </c>
      <c r="G1668" t="str">
        <f t="shared" si="263"/>
        <v/>
      </c>
      <c r="H1668" t="str">
        <f t="shared" si="264"/>
        <v/>
      </c>
      <c r="I1668" t="str">
        <f t="shared" si="265"/>
        <v/>
      </c>
      <c r="J1668" t="str">
        <f t="shared" si="266"/>
        <v/>
      </c>
      <c r="K1668" t="str">
        <f t="shared" si="267"/>
        <v/>
      </c>
      <c r="L1668" t="str">
        <f t="shared" si="268"/>
        <v/>
      </c>
      <c r="M1668" t="str">
        <f t="shared" si="269"/>
        <v/>
      </c>
    </row>
    <row r="1669" spans="1:13">
      <c r="A1669" t="s">
        <v>1582</v>
      </c>
      <c r="B1669">
        <v>9.7813999999999997</v>
      </c>
      <c r="C1669" s="44">
        <v>41547</v>
      </c>
      <c r="D1669" t="str">
        <f t="shared" si="260"/>
        <v/>
      </c>
      <c r="E1669" t="str">
        <f t="shared" si="261"/>
        <v/>
      </c>
      <c r="F1669" t="str">
        <f t="shared" si="262"/>
        <v/>
      </c>
      <c r="G1669" t="str">
        <f t="shared" si="263"/>
        <v/>
      </c>
      <c r="H1669" t="str">
        <f t="shared" si="264"/>
        <v/>
      </c>
      <c r="I1669" t="str">
        <f t="shared" si="265"/>
        <v/>
      </c>
      <c r="J1669" t="str">
        <f t="shared" si="266"/>
        <v/>
      </c>
      <c r="K1669" t="str">
        <f t="shared" si="267"/>
        <v/>
      </c>
      <c r="L1669" t="str">
        <f t="shared" si="268"/>
        <v/>
      </c>
      <c r="M1669" t="str">
        <f t="shared" si="269"/>
        <v/>
      </c>
    </row>
    <row r="1670" spans="1:13">
      <c r="A1670" t="s">
        <v>5438</v>
      </c>
      <c r="B1670">
        <v>9.7813999999999997</v>
      </c>
      <c r="C1670" s="44">
        <v>41547</v>
      </c>
      <c r="D1670" t="str">
        <f t="shared" si="260"/>
        <v/>
      </c>
      <c r="E1670" t="str">
        <f t="shared" si="261"/>
        <v/>
      </c>
      <c r="F1670" t="str">
        <f t="shared" si="262"/>
        <v/>
      </c>
      <c r="G1670" t="str">
        <f t="shared" si="263"/>
        <v/>
      </c>
      <c r="H1670" t="str">
        <f t="shared" si="264"/>
        <v/>
      </c>
      <c r="I1670" t="str">
        <f t="shared" si="265"/>
        <v/>
      </c>
      <c r="J1670" t="str">
        <f t="shared" si="266"/>
        <v/>
      </c>
      <c r="K1670" t="str">
        <f t="shared" si="267"/>
        <v/>
      </c>
      <c r="L1670" t="str">
        <f t="shared" si="268"/>
        <v/>
      </c>
      <c r="M1670" t="str">
        <f t="shared" si="269"/>
        <v/>
      </c>
    </row>
    <row r="1671" spans="1:13">
      <c r="A1671" t="s">
        <v>1583</v>
      </c>
      <c r="B1671">
        <v>9.7235999999999994</v>
      </c>
      <c r="C1671" s="44">
        <v>41547</v>
      </c>
      <c r="D1671" t="str">
        <f t="shared" si="260"/>
        <v/>
      </c>
      <c r="E1671" t="str">
        <f t="shared" si="261"/>
        <v/>
      </c>
      <c r="F1671" t="str">
        <f t="shared" si="262"/>
        <v/>
      </c>
      <c r="G1671" t="str">
        <f t="shared" si="263"/>
        <v/>
      </c>
      <c r="H1671" t="str">
        <f t="shared" si="264"/>
        <v/>
      </c>
      <c r="I1671" t="str">
        <f t="shared" si="265"/>
        <v/>
      </c>
      <c r="J1671" t="str">
        <f t="shared" si="266"/>
        <v/>
      </c>
      <c r="K1671" t="str">
        <f t="shared" si="267"/>
        <v/>
      </c>
      <c r="L1671" t="str">
        <f t="shared" si="268"/>
        <v/>
      </c>
      <c r="M1671" t="str">
        <f t="shared" si="269"/>
        <v/>
      </c>
    </row>
    <row r="1672" spans="1:13">
      <c r="A1672" t="s">
        <v>5439</v>
      </c>
      <c r="B1672">
        <v>9.7235999999999994</v>
      </c>
      <c r="C1672" s="44">
        <v>41547</v>
      </c>
      <c r="D1672" t="str">
        <f t="shared" si="260"/>
        <v/>
      </c>
      <c r="E1672" t="str">
        <f t="shared" si="261"/>
        <v/>
      </c>
      <c r="F1672" t="str">
        <f t="shared" si="262"/>
        <v/>
      </c>
      <c r="G1672" t="str">
        <f t="shared" si="263"/>
        <v/>
      </c>
      <c r="H1672" t="str">
        <f t="shared" si="264"/>
        <v/>
      </c>
      <c r="I1672" t="str">
        <f t="shared" si="265"/>
        <v/>
      </c>
      <c r="J1672" t="str">
        <f t="shared" si="266"/>
        <v/>
      </c>
      <c r="K1672" t="str">
        <f t="shared" si="267"/>
        <v/>
      </c>
      <c r="L1672" t="str">
        <f t="shared" si="268"/>
        <v/>
      </c>
      <c r="M1672" t="str">
        <f t="shared" si="269"/>
        <v/>
      </c>
    </row>
    <row r="1673" spans="1:13">
      <c r="A1673" t="s">
        <v>5440</v>
      </c>
      <c r="B1673">
        <v>1223.4417000000001</v>
      </c>
      <c r="C1673" s="44">
        <v>41549</v>
      </c>
      <c r="D1673" t="str">
        <f t="shared" si="260"/>
        <v/>
      </c>
      <c r="E1673" t="str">
        <f t="shared" si="261"/>
        <v/>
      </c>
      <c r="F1673" t="str">
        <f t="shared" si="262"/>
        <v/>
      </c>
      <c r="G1673" t="str">
        <f t="shared" si="263"/>
        <v/>
      </c>
      <c r="H1673" t="str">
        <f t="shared" si="264"/>
        <v/>
      </c>
      <c r="I1673" t="str">
        <f t="shared" si="265"/>
        <v/>
      </c>
      <c r="J1673" t="str">
        <f t="shared" si="266"/>
        <v/>
      </c>
      <c r="K1673" t="str">
        <f t="shared" si="267"/>
        <v/>
      </c>
      <c r="L1673" t="str">
        <f t="shared" si="268"/>
        <v/>
      </c>
      <c r="M1673" t="str">
        <f t="shared" si="269"/>
        <v/>
      </c>
    </row>
    <row r="1674" spans="1:13">
      <c r="A1674" t="s">
        <v>5441</v>
      </c>
      <c r="B1674">
        <v>1223.502</v>
      </c>
      <c r="C1674" s="44">
        <v>41549</v>
      </c>
      <c r="D1674" t="str">
        <f t="shared" si="260"/>
        <v/>
      </c>
      <c r="E1674" t="str">
        <f t="shared" si="261"/>
        <v/>
      </c>
      <c r="F1674" t="str">
        <f t="shared" si="262"/>
        <v/>
      </c>
      <c r="G1674" t="str">
        <f t="shared" si="263"/>
        <v/>
      </c>
      <c r="H1674" t="str">
        <f t="shared" si="264"/>
        <v/>
      </c>
      <c r="I1674" t="str">
        <f t="shared" si="265"/>
        <v/>
      </c>
      <c r="J1674" t="str">
        <f t="shared" si="266"/>
        <v/>
      </c>
      <c r="K1674" t="str">
        <f t="shared" si="267"/>
        <v/>
      </c>
      <c r="L1674" t="str">
        <f t="shared" si="268"/>
        <v/>
      </c>
      <c r="M1674" t="str">
        <f t="shared" si="269"/>
        <v/>
      </c>
    </row>
    <row r="1675" spans="1:13">
      <c r="A1675" t="s">
        <v>1584</v>
      </c>
      <c r="B1675">
        <v>1000.56</v>
      </c>
      <c r="C1675" s="44">
        <v>41549</v>
      </c>
      <c r="D1675" t="str">
        <f t="shared" si="260"/>
        <v/>
      </c>
      <c r="E1675" t="str">
        <f t="shared" si="261"/>
        <v/>
      </c>
      <c r="F1675" t="str">
        <f t="shared" si="262"/>
        <v/>
      </c>
      <c r="G1675" t="str">
        <f t="shared" si="263"/>
        <v/>
      </c>
      <c r="H1675" t="str">
        <f t="shared" si="264"/>
        <v/>
      </c>
      <c r="I1675" t="str">
        <f t="shared" si="265"/>
        <v/>
      </c>
      <c r="J1675" t="str">
        <f t="shared" si="266"/>
        <v/>
      </c>
      <c r="K1675" t="str">
        <f t="shared" si="267"/>
        <v/>
      </c>
      <c r="L1675" t="str">
        <f t="shared" si="268"/>
        <v/>
      </c>
      <c r="M1675" t="str">
        <f t="shared" si="269"/>
        <v/>
      </c>
    </row>
    <row r="1676" spans="1:13">
      <c r="A1676" t="s">
        <v>1585</v>
      </c>
      <c r="B1676">
        <v>1000.56</v>
      </c>
      <c r="C1676" s="44">
        <v>41549</v>
      </c>
      <c r="D1676" t="str">
        <f t="shared" si="260"/>
        <v/>
      </c>
      <c r="E1676" t="str">
        <f t="shared" si="261"/>
        <v/>
      </c>
      <c r="F1676" t="str">
        <f t="shared" si="262"/>
        <v/>
      </c>
      <c r="G1676" t="str">
        <f t="shared" si="263"/>
        <v/>
      </c>
      <c r="H1676" t="str">
        <f t="shared" si="264"/>
        <v/>
      </c>
      <c r="I1676" t="str">
        <f t="shared" si="265"/>
        <v/>
      </c>
      <c r="J1676" t="str">
        <f t="shared" si="266"/>
        <v/>
      </c>
      <c r="K1676" t="str">
        <f t="shared" si="267"/>
        <v/>
      </c>
      <c r="L1676" t="str">
        <f t="shared" si="268"/>
        <v/>
      </c>
      <c r="M1676" t="str">
        <f t="shared" si="269"/>
        <v/>
      </c>
    </row>
    <row r="1677" spans="1:13">
      <c r="A1677" t="s">
        <v>1586</v>
      </c>
      <c r="B1677">
        <v>10.005599999999999</v>
      </c>
      <c r="C1677" s="44">
        <v>41271</v>
      </c>
      <c r="D1677" t="str">
        <f t="shared" si="260"/>
        <v/>
      </c>
      <c r="E1677" t="str">
        <f t="shared" si="261"/>
        <v/>
      </c>
      <c r="F1677" t="str">
        <f t="shared" si="262"/>
        <v/>
      </c>
      <c r="G1677" t="str">
        <f t="shared" si="263"/>
        <v/>
      </c>
      <c r="H1677" t="str">
        <f t="shared" si="264"/>
        <v/>
      </c>
      <c r="I1677" t="str">
        <f t="shared" si="265"/>
        <v/>
      </c>
      <c r="J1677" t="str">
        <f t="shared" si="266"/>
        <v/>
      </c>
      <c r="K1677" t="str">
        <f t="shared" si="267"/>
        <v/>
      </c>
      <c r="L1677" t="str">
        <f t="shared" si="268"/>
        <v/>
      </c>
      <c r="M1677" t="str">
        <f t="shared" si="269"/>
        <v/>
      </c>
    </row>
    <row r="1678" spans="1:13">
      <c r="A1678" t="s">
        <v>1587</v>
      </c>
      <c r="B1678">
        <v>10.065099999999999</v>
      </c>
      <c r="C1678" s="44">
        <v>41271</v>
      </c>
      <c r="D1678" t="str">
        <f t="shared" si="260"/>
        <v/>
      </c>
      <c r="E1678" t="str">
        <f t="shared" si="261"/>
        <v/>
      </c>
      <c r="F1678" t="str">
        <f t="shared" si="262"/>
        <v/>
      </c>
      <c r="G1678" t="str">
        <f t="shared" si="263"/>
        <v/>
      </c>
      <c r="H1678" t="str">
        <f t="shared" si="264"/>
        <v/>
      </c>
      <c r="I1678" t="str">
        <f t="shared" si="265"/>
        <v/>
      </c>
      <c r="J1678" t="str">
        <f t="shared" si="266"/>
        <v/>
      </c>
      <c r="K1678" t="str">
        <f t="shared" si="267"/>
        <v/>
      </c>
      <c r="L1678" t="str">
        <f t="shared" si="268"/>
        <v/>
      </c>
      <c r="M1678" t="str">
        <f t="shared" si="269"/>
        <v/>
      </c>
    </row>
    <row r="1679" spans="1:13">
      <c r="A1679" t="s">
        <v>1588</v>
      </c>
      <c r="B1679">
        <v>11.123100000000001</v>
      </c>
      <c r="C1679" s="44">
        <v>41271</v>
      </c>
      <c r="D1679" t="str">
        <f t="shared" si="260"/>
        <v/>
      </c>
      <c r="E1679" t="str">
        <f t="shared" si="261"/>
        <v/>
      </c>
      <c r="F1679" t="str">
        <f t="shared" si="262"/>
        <v/>
      </c>
      <c r="G1679" t="str">
        <f t="shared" si="263"/>
        <v/>
      </c>
      <c r="H1679" t="str">
        <f t="shared" si="264"/>
        <v/>
      </c>
      <c r="I1679" t="str">
        <f t="shared" si="265"/>
        <v/>
      </c>
      <c r="J1679" t="str">
        <f t="shared" si="266"/>
        <v/>
      </c>
      <c r="K1679" t="str">
        <f t="shared" si="267"/>
        <v/>
      </c>
      <c r="L1679" t="str">
        <f t="shared" si="268"/>
        <v/>
      </c>
      <c r="M1679" t="str">
        <f t="shared" si="269"/>
        <v/>
      </c>
    </row>
    <row r="1680" spans="1:13">
      <c r="A1680" t="s">
        <v>5442</v>
      </c>
      <c r="B1680">
        <v>11.4467</v>
      </c>
      <c r="C1680" s="44">
        <v>41271</v>
      </c>
      <c r="D1680" t="str">
        <f t="shared" si="260"/>
        <v/>
      </c>
      <c r="E1680" t="str">
        <f t="shared" si="261"/>
        <v/>
      </c>
      <c r="F1680" t="str">
        <f t="shared" si="262"/>
        <v/>
      </c>
      <c r="G1680" t="str">
        <f t="shared" si="263"/>
        <v/>
      </c>
      <c r="H1680" t="str">
        <f t="shared" si="264"/>
        <v/>
      </c>
      <c r="I1680" t="str">
        <f t="shared" si="265"/>
        <v/>
      </c>
      <c r="J1680" t="str">
        <f t="shared" si="266"/>
        <v/>
      </c>
      <c r="K1680" t="str">
        <f t="shared" si="267"/>
        <v/>
      </c>
      <c r="L1680" t="str">
        <f t="shared" si="268"/>
        <v/>
      </c>
      <c r="M1680" t="str">
        <f t="shared" si="269"/>
        <v/>
      </c>
    </row>
    <row r="1681" spans="1:13">
      <c r="A1681" t="s">
        <v>1589</v>
      </c>
      <c r="B1681">
        <v>10.6372</v>
      </c>
      <c r="C1681" s="44">
        <v>41271</v>
      </c>
      <c r="D1681" t="str">
        <f t="shared" si="260"/>
        <v/>
      </c>
      <c r="E1681" t="str">
        <f t="shared" si="261"/>
        <v/>
      </c>
      <c r="F1681" t="str">
        <f t="shared" si="262"/>
        <v/>
      </c>
      <c r="G1681" t="str">
        <f t="shared" si="263"/>
        <v/>
      </c>
      <c r="H1681" t="str">
        <f t="shared" si="264"/>
        <v/>
      </c>
      <c r="I1681" t="str">
        <f t="shared" si="265"/>
        <v/>
      </c>
      <c r="J1681" t="str">
        <f t="shared" si="266"/>
        <v/>
      </c>
      <c r="K1681" t="str">
        <f t="shared" si="267"/>
        <v/>
      </c>
      <c r="L1681" t="str">
        <f t="shared" si="268"/>
        <v/>
      </c>
      <c r="M1681" t="str">
        <f t="shared" si="269"/>
        <v/>
      </c>
    </row>
    <row r="1682" spans="1:13">
      <c r="A1682" t="s">
        <v>1590</v>
      </c>
      <c r="B1682">
        <v>10</v>
      </c>
      <c r="C1682" s="44">
        <v>41271</v>
      </c>
      <c r="D1682" t="str">
        <f t="shared" si="260"/>
        <v/>
      </c>
      <c r="E1682" t="str">
        <f t="shared" si="261"/>
        <v/>
      </c>
      <c r="F1682" t="str">
        <f t="shared" si="262"/>
        <v/>
      </c>
      <c r="G1682" t="str">
        <f t="shared" si="263"/>
        <v/>
      </c>
      <c r="H1682" t="str">
        <f t="shared" si="264"/>
        <v/>
      </c>
      <c r="I1682" t="str">
        <f t="shared" si="265"/>
        <v/>
      </c>
      <c r="J1682" t="str">
        <f t="shared" si="266"/>
        <v/>
      </c>
      <c r="K1682" t="str">
        <f t="shared" si="267"/>
        <v/>
      </c>
      <c r="L1682" t="str">
        <f t="shared" si="268"/>
        <v/>
      </c>
      <c r="M1682" t="str">
        <f t="shared" si="269"/>
        <v/>
      </c>
    </row>
    <row r="1683" spans="1:13">
      <c r="A1683" t="s">
        <v>1591</v>
      </c>
      <c r="B1683">
        <v>10</v>
      </c>
      <c r="C1683" s="44">
        <v>41271</v>
      </c>
      <c r="D1683" t="str">
        <f t="shared" si="260"/>
        <v/>
      </c>
      <c r="E1683" t="str">
        <f t="shared" si="261"/>
        <v/>
      </c>
      <c r="F1683" t="str">
        <f t="shared" si="262"/>
        <v/>
      </c>
      <c r="G1683" t="str">
        <f t="shared" si="263"/>
        <v/>
      </c>
      <c r="H1683" t="str">
        <f t="shared" si="264"/>
        <v/>
      </c>
      <c r="I1683" t="str">
        <f t="shared" si="265"/>
        <v/>
      </c>
      <c r="J1683" t="str">
        <f t="shared" si="266"/>
        <v/>
      </c>
      <c r="K1683" t="str">
        <f t="shared" si="267"/>
        <v/>
      </c>
      <c r="L1683" t="str">
        <f t="shared" si="268"/>
        <v/>
      </c>
      <c r="M1683" t="str">
        <f t="shared" si="269"/>
        <v/>
      </c>
    </row>
    <row r="1684" spans="1:13">
      <c r="A1684" t="s">
        <v>5443</v>
      </c>
      <c r="B1684">
        <v>18.284300000000002</v>
      </c>
      <c r="C1684" s="44">
        <v>41271</v>
      </c>
      <c r="D1684" t="str">
        <f t="shared" si="260"/>
        <v/>
      </c>
      <c r="E1684" t="str">
        <f t="shared" si="261"/>
        <v/>
      </c>
      <c r="F1684" t="str">
        <f t="shared" si="262"/>
        <v/>
      </c>
      <c r="G1684" t="str">
        <f t="shared" si="263"/>
        <v/>
      </c>
      <c r="H1684" t="str">
        <f t="shared" si="264"/>
        <v/>
      </c>
      <c r="I1684" t="str">
        <f t="shared" si="265"/>
        <v/>
      </c>
      <c r="J1684" t="str">
        <f t="shared" si="266"/>
        <v/>
      </c>
      <c r="K1684" t="str">
        <f t="shared" si="267"/>
        <v/>
      </c>
      <c r="L1684" t="str">
        <f t="shared" si="268"/>
        <v/>
      </c>
      <c r="M1684" t="str">
        <f t="shared" si="269"/>
        <v/>
      </c>
    </row>
    <row r="1685" spans="1:13">
      <c r="A1685" t="s">
        <v>5444</v>
      </c>
      <c r="B1685">
        <v>1949.4996000000001</v>
      </c>
      <c r="C1685" s="44">
        <v>41549</v>
      </c>
      <c r="D1685" t="str">
        <f t="shared" si="260"/>
        <v/>
      </c>
      <c r="E1685" t="str">
        <f t="shared" si="261"/>
        <v/>
      </c>
      <c r="F1685" t="str">
        <f t="shared" si="262"/>
        <v/>
      </c>
      <c r="G1685" t="str">
        <f t="shared" si="263"/>
        <v/>
      </c>
      <c r="H1685" t="str">
        <f t="shared" si="264"/>
        <v/>
      </c>
      <c r="I1685" t="str">
        <f t="shared" si="265"/>
        <v/>
      </c>
      <c r="J1685" t="str">
        <f t="shared" si="266"/>
        <v/>
      </c>
      <c r="K1685" t="str">
        <f t="shared" si="267"/>
        <v/>
      </c>
      <c r="L1685" t="str">
        <f t="shared" si="268"/>
        <v/>
      </c>
      <c r="M1685" t="str">
        <f t="shared" si="269"/>
        <v/>
      </c>
    </row>
    <row r="1686" spans="1:13">
      <c r="A1686" t="s">
        <v>1592</v>
      </c>
      <c r="B1686">
        <v>1001.4639</v>
      </c>
      <c r="C1686" s="44">
        <v>41549</v>
      </c>
      <c r="D1686" t="str">
        <f t="shared" si="260"/>
        <v/>
      </c>
      <c r="E1686" t="str">
        <f t="shared" si="261"/>
        <v/>
      </c>
      <c r="F1686" t="str">
        <f t="shared" si="262"/>
        <v/>
      </c>
      <c r="G1686" t="str">
        <f t="shared" si="263"/>
        <v/>
      </c>
      <c r="H1686" t="str">
        <f t="shared" si="264"/>
        <v/>
      </c>
      <c r="I1686" t="str">
        <f t="shared" si="265"/>
        <v/>
      </c>
      <c r="J1686" t="str">
        <f t="shared" si="266"/>
        <v/>
      </c>
      <c r="K1686" t="str">
        <f t="shared" si="267"/>
        <v/>
      </c>
      <c r="L1686" t="str">
        <f t="shared" si="268"/>
        <v/>
      </c>
      <c r="M1686" t="str">
        <f t="shared" si="269"/>
        <v/>
      </c>
    </row>
    <row r="1687" spans="1:13">
      <c r="A1687" t="s">
        <v>1593</v>
      </c>
      <c r="B1687">
        <v>1001.4083000000001</v>
      </c>
      <c r="C1687" s="44">
        <v>41549</v>
      </c>
      <c r="D1687" t="str">
        <f t="shared" si="260"/>
        <v/>
      </c>
      <c r="E1687" t="str">
        <f t="shared" si="261"/>
        <v/>
      </c>
      <c r="F1687" t="str">
        <f t="shared" si="262"/>
        <v/>
      </c>
      <c r="G1687" t="str">
        <f t="shared" si="263"/>
        <v/>
      </c>
      <c r="H1687" t="str">
        <f t="shared" si="264"/>
        <v/>
      </c>
      <c r="I1687" t="str">
        <f t="shared" si="265"/>
        <v/>
      </c>
      <c r="J1687" t="str">
        <f t="shared" si="266"/>
        <v/>
      </c>
      <c r="K1687" t="str">
        <f t="shared" si="267"/>
        <v/>
      </c>
      <c r="L1687" t="str">
        <f t="shared" si="268"/>
        <v/>
      </c>
      <c r="M1687" t="str">
        <f t="shared" si="269"/>
        <v/>
      </c>
    </row>
    <row r="1688" spans="1:13">
      <c r="A1688" t="s">
        <v>1594</v>
      </c>
      <c r="B1688">
        <v>10.193</v>
      </c>
      <c r="C1688" s="44">
        <v>41271</v>
      </c>
      <c r="D1688" t="str">
        <f t="shared" si="260"/>
        <v/>
      </c>
      <c r="E1688" t="str">
        <f t="shared" si="261"/>
        <v/>
      </c>
      <c r="F1688" t="str">
        <f t="shared" si="262"/>
        <v/>
      </c>
      <c r="G1688" t="str">
        <f t="shared" si="263"/>
        <v/>
      </c>
      <c r="H1688" t="str">
        <f t="shared" si="264"/>
        <v/>
      </c>
      <c r="I1688" t="str">
        <f t="shared" si="265"/>
        <v/>
      </c>
      <c r="J1688" t="str">
        <f t="shared" si="266"/>
        <v/>
      </c>
      <c r="K1688" t="str">
        <f t="shared" si="267"/>
        <v/>
      </c>
      <c r="L1688" t="str">
        <f t="shared" si="268"/>
        <v/>
      </c>
      <c r="M1688" t="str">
        <f t="shared" si="269"/>
        <v/>
      </c>
    </row>
    <row r="1689" spans="1:13">
      <c r="A1689" t="s">
        <v>1595</v>
      </c>
      <c r="B1689">
        <v>10.0314</v>
      </c>
      <c r="C1689" s="44">
        <v>41271</v>
      </c>
      <c r="D1689" t="str">
        <f t="shared" si="260"/>
        <v/>
      </c>
      <c r="E1689" t="str">
        <f t="shared" si="261"/>
        <v/>
      </c>
      <c r="F1689" t="str">
        <f t="shared" si="262"/>
        <v/>
      </c>
      <c r="G1689" t="str">
        <f t="shared" si="263"/>
        <v/>
      </c>
      <c r="H1689" t="str">
        <f t="shared" si="264"/>
        <v/>
      </c>
      <c r="I1689" t="str">
        <f t="shared" si="265"/>
        <v/>
      </c>
      <c r="J1689" t="str">
        <f t="shared" si="266"/>
        <v/>
      </c>
      <c r="K1689" t="str">
        <f t="shared" si="267"/>
        <v/>
      </c>
      <c r="L1689" t="str">
        <f t="shared" si="268"/>
        <v/>
      </c>
      <c r="M1689" t="str">
        <f t="shared" si="269"/>
        <v/>
      </c>
    </row>
    <row r="1690" spans="1:13">
      <c r="A1690" t="s">
        <v>5445</v>
      </c>
      <c r="B1690">
        <v>17.977</v>
      </c>
      <c r="C1690" s="44">
        <v>41271</v>
      </c>
      <c r="D1690" t="str">
        <f t="shared" si="260"/>
        <v/>
      </c>
      <c r="E1690" t="str">
        <f t="shared" si="261"/>
        <v/>
      </c>
      <c r="F1690" t="str">
        <f t="shared" si="262"/>
        <v/>
      </c>
      <c r="G1690" t="str">
        <f t="shared" si="263"/>
        <v/>
      </c>
      <c r="H1690" t="str">
        <f t="shared" si="264"/>
        <v/>
      </c>
      <c r="I1690" t="str">
        <f t="shared" si="265"/>
        <v/>
      </c>
      <c r="J1690" t="str">
        <f t="shared" si="266"/>
        <v/>
      </c>
      <c r="K1690" t="str">
        <f t="shared" si="267"/>
        <v/>
      </c>
      <c r="L1690" t="str">
        <f t="shared" si="268"/>
        <v/>
      </c>
      <c r="M1690" t="str">
        <f t="shared" si="269"/>
        <v/>
      </c>
    </row>
    <row r="1691" spans="1:13">
      <c r="A1691" t="s">
        <v>1596</v>
      </c>
      <c r="B1691">
        <v>1002.8446</v>
      </c>
      <c r="C1691" s="44">
        <v>41549</v>
      </c>
      <c r="D1691" t="str">
        <f t="shared" si="260"/>
        <v/>
      </c>
      <c r="E1691" t="str">
        <f t="shared" si="261"/>
        <v/>
      </c>
      <c r="F1691" t="str">
        <f t="shared" si="262"/>
        <v/>
      </c>
      <c r="G1691" t="str">
        <f t="shared" si="263"/>
        <v/>
      </c>
      <c r="H1691" t="str">
        <f t="shared" si="264"/>
        <v/>
      </c>
      <c r="I1691" t="str">
        <f t="shared" si="265"/>
        <v/>
      </c>
      <c r="J1691" t="str">
        <f t="shared" si="266"/>
        <v/>
      </c>
      <c r="K1691" t="str">
        <f t="shared" si="267"/>
        <v/>
      </c>
      <c r="L1691" t="str">
        <f t="shared" si="268"/>
        <v/>
      </c>
      <c r="M1691" t="str">
        <f t="shared" si="269"/>
        <v/>
      </c>
    </row>
    <row r="1692" spans="1:13">
      <c r="A1692" t="s">
        <v>1597</v>
      </c>
      <c r="B1692">
        <v>1019.3</v>
      </c>
      <c r="C1692" s="44">
        <v>41549</v>
      </c>
      <c r="D1692" t="str">
        <f t="shared" si="260"/>
        <v/>
      </c>
      <c r="E1692" t="str">
        <f t="shared" si="261"/>
        <v/>
      </c>
      <c r="F1692" t="str">
        <f t="shared" si="262"/>
        <v/>
      </c>
      <c r="G1692" t="str">
        <f t="shared" si="263"/>
        <v/>
      </c>
      <c r="H1692" t="str">
        <f t="shared" si="264"/>
        <v/>
      </c>
      <c r="I1692" t="str">
        <f t="shared" si="265"/>
        <v/>
      </c>
      <c r="J1692" t="str">
        <f t="shared" si="266"/>
        <v/>
      </c>
      <c r="K1692" t="str">
        <f t="shared" si="267"/>
        <v/>
      </c>
      <c r="L1692" t="str">
        <f t="shared" si="268"/>
        <v/>
      </c>
      <c r="M1692" t="str">
        <f t="shared" si="269"/>
        <v/>
      </c>
    </row>
    <row r="1693" spans="1:13">
      <c r="A1693" t="s">
        <v>1598</v>
      </c>
      <c r="B1693">
        <v>1112.0504000000001</v>
      </c>
      <c r="C1693" s="44">
        <v>41549</v>
      </c>
      <c r="D1693" t="str">
        <f t="shared" si="260"/>
        <v/>
      </c>
      <c r="E1693" t="str">
        <f t="shared" si="261"/>
        <v/>
      </c>
      <c r="F1693" t="str">
        <f t="shared" si="262"/>
        <v/>
      </c>
      <c r="G1693" t="str">
        <f t="shared" si="263"/>
        <v/>
      </c>
      <c r="H1693" t="str">
        <f t="shared" si="264"/>
        <v/>
      </c>
      <c r="I1693" t="str">
        <f t="shared" si="265"/>
        <v/>
      </c>
      <c r="J1693" t="str">
        <f t="shared" si="266"/>
        <v/>
      </c>
      <c r="K1693" t="str">
        <f t="shared" si="267"/>
        <v/>
      </c>
      <c r="L1693" t="str">
        <f t="shared" si="268"/>
        <v/>
      </c>
      <c r="M1693" t="str">
        <f t="shared" si="269"/>
        <v/>
      </c>
    </row>
    <row r="1694" spans="1:13">
      <c r="A1694" t="s">
        <v>1599</v>
      </c>
      <c r="B1694">
        <v>1112.0512000000001</v>
      </c>
      <c r="C1694" s="44">
        <v>41549</v>
      </c>
      <c r="D1694" t="str">
        <f t="shared" si="260"/>
        <v/>
      </c>
      <c r="E1694" t="str">
        <f t="shared" si="261"/>
        <v/>
      </c>
      <c r="F1694" t="str">
        <f t="shared" si="262"/>
        <v/>
      </c>
      <c r="G1694" t="str">
        <f t="shared" si="263"/>
        <v/>
      </c>
      <c r="H1694" t="str">
        <f t="shared" si="264"/>
        <v/>
      </c>
      <c r="I1694" t="str">
        <f t="shared" si="265"/>
        <v/>
      </c>
      <c r="J1694" t="str">
        <f t="shared" si="266"/>
        <v/>
      </c>
      <c r="K1694" t="str">
        <f t="shared" si="267"/>
        <v/>
      </c>
      <c r="L1694" t="str">
        <f t="shared" si="268"/>
        <v/>
      </c>
      <c r="M1694" t="str">
        <f t="shared" si="269"/>
        <v/>
      </c>
    </row>
    <row r="1695" spans="1:13">
      <c r="A1695" t="s">
        <v>1600</v>
      </c>
      <c r="B1695">
        <v>1096.9444000000001</v>
      </c>
      <c r="C1695" s="44">
        <v>41549</v>
      </c>
      <c r="D1695" t="str">
        <f t="shared" si="260"/>
        <v/>
      </c>
      <c r="E1695" t="str">
        <f t="shared" si="261"/>
        <v/>
      </c>
      <c r="F1695" t="str">
        <f t="shared" si="262"/>
        <v/>
      </c>
      <c r="G1695" t="str">
        <f t="shared" si="263"/>
        <v/>
      </c>
      <c r="H1695" t="str">
        <f t="shared" si="264"/>
        <v/>
      </c>
      <c r="I1695" t="str">
        <f t="shared" si="265"/>
        <v/>
      </c>
      <c r="J1695" t="str">
        <f t="shared" si="266"/>
        <v/>
      </c>
      <c r="K1695" t="str">
        <f t="shared" si="267"/>
        <v/>
      </c>
      <c r="L1695" t="str">
        <f t="shared" si="268"/>
        <v/>
      </c>
      <c r="M1695" t="str">
        <f t="shared" si="269"/>
        <v/>
      </c>
    </row>
    <row r="1696" spans="1:13">
      <c r="A1696" t="s">
        <v>1601</v>
      </c>
      <c r="B1696">
        <v>1000</v>
      </c>
      <c r="C1696" s="44">
        <v>41404</v>
      </c>
      <c r="D1696" t="str">
        <f t="shared" si="260"/>
        <v/>
      </c>
      <c r="E1696" t="str">
        <f t="shared" si="261"/>
        <v/>
      </c>
      <c r="F1696" t="str">
        <f t="shared" si="262"/>
        <v/>
      </c>
      <c r="G1696" t="str">
        <f t="shared" si="263"/>
        <v/>
      </c>
      <c r="H1696" t="str">
        <f t="shared" si="264"/>
        <v/>
      </c>
      <c r="I1696" t="str">
        <f t="shared" si="265"/>
        <v/>
      </c>
      <c r="J1696" t="str">
        <f t="shared" si="266"/>
        <v/>
      </c>
      <c r="K1696" t="str">
        <f t="shared" si="267"/>
        <v/>
      </c>
      <c r="L1696" t="str">
        <f t="shared" si="268"/>
        <v/>
      </c>
      <c r="M1696" t="str">
        <f t="shared" si="269"/>
        <v/>
      </c>
    </row>
    <row r="1697" spans="1:13">
      <c r="A1697" t="s">
        <v>1602</v>
      </c>
      <c r="B1697">
        <v>1000</v>
      </c>
      <c r="C1697" s="44">
        <v>41404</v>
      </c>
      <c r="D1697" t="str">
        <f t="shared" si="260"/>
        <v/>
      </c>
      <c r="E1697" t="str">
        <f t="shared" si="261"/>
        <v/>
      </c>
      <c r="F1697" t="str">
        <f t="shared" si="262"/>
        <v/>
      </c>
      <c r="G1697" t="str">
        <f t="shared" si="263"/>
        <v/>
      </c>
      <c r="H1697" t="str">
        <f t="shared" si="264"/>
        <v/>
      </c>
      <c r="I1697" t="str">
        <f t="shared" si="265"/>
        <v/>
      </c>
      <c r="J1697" t="str">
        <f t="shared" si="266"/>
        <v/>
      </c>
      <c r="K1697" t="str">
        <f t="shared" si="267"/>
        <v/>
      </c>
      <c r="L1697" t="str">
        <f t="shared" si="268"/>
        <v/>
      </c>
      <c r="M1697" t="str">
        <f t="shared" si="269"/>
        <v/>
      </c>
    </row>
    <row r="1698" spans="1:13">
      <c r="A1698" t="s">
        <v>5446</v>
      </c>
      <c r="B1698">
        <v>1907.2647999999999</v>
      </c>
      <c r="C1698" s="44">
        <v>41549</v>
      </c>
      <c r="D1698" t="str">
        <f t="shared" si="260"/>
        <v/>
      </c>
      <c r="E1698" t="str">
        <f t="shared" si="261"/>
        <v/>
      </c>
      <c r="F1698" t="str">
        <f t="shared" si="262"/>
        <v/>
      </c>
      <c r="G1698" t="str">
        <f t="shared" si="263"/>
        <v/>
      </c>
      <c r="H1698" t="str">
        <f t="shared" si="264"/>
        <v/>
      </c>
      <c r="I1698" t="str">
        <f t="shared" si="265"/>
        <v/>
      </c>
      <c r="J1698" t="str">
        <f t="shared" si="266"/>
        <v/>
      </c>
      <c r="K1698" t="str">
        <f t="shared" si="267"/>
        <v/>
      </c>
      <c r="L1698" t="str">
        <f t="shared" si="268"/>
        <v/>
      </c>
      <c r="M1698" t="str">
        <f t="shared" si="269"/>
        <v/>
      </c>
    </row>
    <row r="1699" spans="1:13">
      <c r="A1699" t="s">
        <v>1603</v>
      </c>
      <c r="B1699">
        <v>9.8171999999999997</v>
      </c>
      <c r="C1699" s="44">
        <v>41548</v>
      </c>
      <c r="D1699" t="str">
        <f t="shared" si="260"/>
        <v/>
      </c>
      <c r="E1699" t="str">
        <f t="shared" si="261"/>
        <v/>
      </c>
      <c r="F1699" t="str">
        <f t="shared" si="262"/>
        <v/>
      </c>
      <c r="G1699" t="str">
        <f t="shared" si="263"/>
        <v/>
      </c>
      <c r="H1699" t="str">
        <f t="shared" si="264"/>
        <v/>
      </c>
      <c r="I1699" t="str">
        <f t="shared" si="265"/>
        <v/>
      </c>
      <c r="J1699" t="str">
        <f t="shared" si="266"/>
        <v/>
      </c>
      <c r="K1699" t="str">
        <f t="shared" si="267"/>
        <v/>
      </c>
      <c r="L1699" t="str">
        <f t="shared" si="268"/>
        <v/>
      </c>
      <c r="M1699" t="str">
        <f t="shared" si="269"/>
        <v/>
      </c>
    </row>
    <row r="1700" spans="1:13">
      <c r="A1700" t="s">
        <v>5447</v>
      </c>
      <c r="B1700">
        <v>9.8171999999999997</v>
      </c>
      <c r="C1700" s="44">
        <v>41548</v>
      </c>
      <c r="D1700" t="str">
        <f t="shared" si="260"/>
        <v/>
      </c>
      <c r="E1700" t="str">
        <f t="shared" si="261"/>
        <v/>
      </c>
      <c r="F1700" t="str">
        <f t="shared" si="262"/>
        <v/>
      </c>
      <c r="G1700" t="str">
        <f t="shared" si="263"/>
        <v/>
      </c>
      <c r="H1700" t="str">
        <f t="shared" si="264"/>
        <v/>
      </c>
      <c r="I1700" t="str">
        <f t="shared" si="265"/>
        <v/>
      </c>
      <c r="J1700" t="str">
        <f t="shared" si="266"/>
        <v/>
      </c>
      <c r="K1700" t="str">
        <f t="shared" si="267"/>
        <v/>
      </c>
      <c r="L1700" t="str">
        <f t="shared" si="268"/>
        <v/>
      </c>
      <c r="M1700" t="str">
        <f t="shared" si="269"/>
        <v/>
      </c>
    </row>
    <row r="1701" spans="1:13">
      <c r="A1701" t="s">
        <v>1604</v>
      </c>
      <c r="B1701">
        <v>9.8745999999999992</v>
      </c>
      <c r="C1701" s="44">
        <v>41548</v>
      </c>
      <c r="D1701" t="str">
        <f t="shared" si="260"/>
        <v/>
      </c>
      <c r="E1701" t="str">
        <f t="shared" si="261"/>
        <v/>
      </c>
      <c r="F1701" t="str">
        <f t="shared" si="262"/>
        <v/>
      </c>
      <c r="G1701" t="str">
        <f t="shared" si="263"/>
        <v/>
      </c>
      <c r="H1701" t="str">
        <f t="shared" si="264"/>
        <v/>
      </c>
      <c r="I1701" t="str">
        <f t="shared" si="265"/>
        <v/>
      </c>
      <c r="J1701" t="str">
        <f t="shared" si="266"/>
        <v/>
      </c>
      <c r="K1701" t="str">
        <f t="shared" si="267"/>
        <v/>
      </c>
      <c r="L1701" t="str">
        <f t="shared" si="268"/>
        <v/>
      </c>
      <c r="M1701" t="str">
        <f t="shared" si="269"/>
        <v/>
      </c>
    </row>
    <row r="1702" spans="1:13">
      <c r="A1702" t="s">
        <v>5448</v>
      </c>
      <c r="B1702">
        <v>9.8745999999999992</v>
      </c>
      <c r="C1702" s="44">
        <v>41548</v>
      </c>
      <c r="D1702" t="str">
        <f t="shared" si="260"/>
        <v/>
      </c>
      <c r="E1702" t="str">
        <f t="shared" si="261"/>
        <v/>
      </c>
      <c r="F1702" t="str">
        <f t="shared" si="262"/>
        <v/>
      </c>
      <c r="G1702" t="str">
        <f t="shared" si="263"/>
        <v/>
      </c>
      <c r="H1702" t="str">
        <f t="shared" si="264"/>
        <v/>
      </c>
      <c r="I1702" t="str">
        <f t="shared" si="265"/>
        <v/>
      </c>
      <c r="J1702" t="str">
        <f t="shared" si="266"/>
        <v/>
      </c>
      <c r="K1702" t="str">
        <f t="shared" si="267"/>
        <v/>
      </c>
      <c r="L1702" t="str">
        <f t="shared" si="268"/>
        <v/>
      </c>
      <c r="M1702" t="str">
        <f t="shared" si="269"/>
        <v/>
      </c>
    </row>
    <row r="1703" spans="1:13">
      <c r="A1703" t="s">
        <v>1605</v>
      </c>
      <c r="B1703">
        <v>11.6379</v>
      </c>
      <c r="C1703" s="44">
        <v>41547</v>
      </c>
      <c r="D1703" t="str">
        <f t="shared" si="260"/>
        <v/>
      </c>
      <c r="E1703" t="str">
        <f t="shared" si="261"/>
        <v/>
      </c>
      <c r="F1703" t="str">
        <f t="shared" si="262"/>
        <v/>
      </c>
      <c r="G1703" t="str">
        <f t="shared" si="263"/>
        <v/>
      </c>
      <c r="H1703" t="str">
        <f t="shared" si="264"/>
        <v/>
      </c>
      <c r="I1703" t="str">
        <f t="shared" si="265"/>
        <v/>
      </c>
      <c r="J1703" t="str">
        <f t="shared" si="266"/>
        <v/>
      </c>
      <c r="K1703" t="str">
        <f t="shared" si="267"/>
        <v/>
      </c>
      <c r="L1703" t="str">
        <f t="shared" si="268"/>
        <v/>
      </c>
      <c r="M1703" t="str">
        <f t="shared" si="269"/>
        <v/>
      </c>
    </row>
    <row r="1704" spans="1:13">
      <c r="A1704" t="s">
        <v>5449</v>
      </c>
      <c r="B1704">
        <v>11.6379</v>
      </c>
      <c r="C1704" s="44">
        <v>41547</v>
      </c>
      <c r="D1704" t="str">
        <f t="shared" si="260"/>
        <v/>
      </c>
      <c r="E1704" t="str">
        <f t="shared" si="261"/>
        <v/>
      </c>
      <c r="F1704" t="str">
        <f t="shared" si="262"/>
        <v/>
      </c>
      <c r="G1704" t="str">
        <f t="shared" si="263"/>
        <v/>
      </c>
      <c r="H1704" t="str">
        <f t="shared" si="264"/>
        <v/>
      </c>
      <c r="I1704" t="str">
        <f t="shared" si="265"/>
        <v/>
      </c>
      <c r="J1704" t="str">
        <f t="shared" si="266"/>
        <v/>
      </c>
      <c r="K1704" t="str">
        <f t="shared" si="267"/>
        <v/>
      </c>
      <c r="L1704" t="str">
        <f t="shared" si="268"/>
        <v/>
      </c>
      <c r="M1704" t="str">
        <f t="shared" si="269"/>
        <v/>
      </c>
    </row>
    <row r="1705" spans="1:13">
      <c r="A1705" t="s">
        <v>1606</v>
      </c>
      <c r="B1705">
        <v>22.764800000000001</v>
      </c>
      <c r="C1705" s="44">
        <v>41548</v>
      </c>
      <c r="D1705" t="str">
        <f t="shared" si="260"/>
        <v/>
      </c>
      <c r="E1705" t="str">
        <f t="shared" si="261"/>
        <v/>
      </c>
      <c r="F1705" t="str">
        <f t="shared" si="262"/>
        <v/>
      </c>
      <c r="G1705" t="str">
        <f t="shared" si="263"/>
        <v/>
      </c>
      <c r="H1705" t="str">
        <f t="shared" si="264"/>
        <v/>
      </c>
      <c r="I1705" t="str">
        <f t="shared" si="265"/>
        <v/>
      </c>
      <c r="J1705" t="str">
        <f t="shared" si="266"/>
        <v/>
      </c>
      <c r="K1705" t="str">
        <f t="shared" si="267"/>
        <v/>
      </c>
      <c r="L1705" t="str">
        <f t="shared" si="268"/>
        <v/>
      </c>
      <c r="M1705" t="str">
        <f t="shared" si="269"/>
        <v/>
      </c>
    </row>
    <row r="1706" spans="1:13">
      <c r="A1706" t="s">
        <v>1607</v>
      </c>
      <c r="B1706">
        <v>22.923300000000001</v>
      </c>
      <c r="C1706" s="44">
        <v>41548</v>
      </c>
      <c r="D1706" t="str">
        <f t="shared" si="260"/>
        <v/>
      </c>
      <c r="E1706" t="str">
        <f t="shared" si="261"/>
        <v/>
      </c>
      <c r="F1706" t="str">
        <f t="shared" si="262"/>
        <v/>
      </c>
      <c r="G1706" t="str">
        <f t="shared" si="263"/>
        <v/>
      </c>
      <c r="H1706" t="str">
        <f t="shared" si="264"/>
        <v/>
      </c>
      <c r="I1706" t="str">
        <f t="shared" si="265"/>
        <v/>
      </c>
      <c r="J1706" t="str">
        <f t="shared" si="266"/>
        <v/>
      </c>
      <c r="K1706" t="str">
        <f t="shared" si="267"/>
        <v/>
      </c>
      <c r="L1706" t="str">
        <f t="shared" si="268"/>
        <v/>
      </c>
      <c r="M1706" t="str">
        <f t="shared" si="269"/>
        <v/>
      </c>
    </row>
    <row r="1707" spans="1:13">
      <c r="A1707" t="s">
        <v>5450</v>
      </c>
      <c r="B1707">
        <v>100.04940000000001</v>
      </c>
      <c r="C1707" s="44">
        <v>41548</v>
      </c>
      <c r="D1707" t="str">
        <f t="shared" si="260"/>
        <v/>
      </c>
      <c r="E1707" t="str">
        <f t="shared" si="261"/>
        <v/>
      </c>
      <c r="F1707" t="str">
        <f t="shared" si="262"/>
        <v/>
      </c>
      <c r="G1707" t="str">
        <f t="shared" si="263"/>
        <v/>
      </c>
      <c r="H1707" t="str">
        <f t="shared" si="264"/>
        <v/>
      </c>
      <c r="I1707" t="str">
        <f t="shared" si="265"/>
        <v/>
      </c>
      <c r="J1707" t="str">
        <f t="shared" si="266"/>
        <v/>
      </c>
      <c r="K1707" t="str">
        <f t="shared" si="267"/>
        <v/>
      </c>
      <c r="L1707" t="str">
        <f t="shared" si="268"/>
        <v/>
      </c>
      <c r="M1707" t="str">
        <f t="shared" si="269"/>
        <v/>
      </c>
    </row>
    <row r="1708" spans="1:13">
      <c r="A1708" t="s">
        <v>5451</v>
      </c>
      <c r="B1708">
        <v>100.73220000000001</v>
      </c>
      <c r="C1708" s="44">
        <v>41548</v>
      </c>
      <c r="D1708" t="str">
        <f t="shared" si="260"/>
        <v/>
      </c>
      <c r="E1708" t="str">
        <f t="shared" si="261"/>
        <v/>
      </c>
      <c r="F1708" t="str">
        <f t="shared" si="262"/>
        <v/>
      </c>
      <c r="G1708" t="str">
        <f t="shared" si="263"/>
        <v/>
      </c>
      <c r="H1708" t="str">
        <f t="shared" si="264"/>
        <v/>
      </c>
      <c r="I1708" t="str">
        <f t="shared" si="265"/>
        <v/>
      </c>
      <c r="J1708" t="str">
        <f t="shared" si="266"/>
        <v/>
      </c>
      <c r="K1708" t="str">
        <f t="shared" si="267"/>
        <v/>
      </c>
      <c r="L1708" t="str">
        <f t="shared" si="268"/>
        <v/>
      </c>
      <c r="M1708" t="str">
        <f t="shared" si="269"/>
        <v/>
      </c>
    </row>
    <row r="1709" spans="1:13">
      <c r="A1709" t="s">
        <v>1608</v>
      </c>
      <c r="B1709">
        <v>10.0373</v>
      </c>
      <c r="C1709" s="44">
        <v>41534</v>
      </c>
      <c r="D1709" t="str">
        <f t="shared" si="260"/>
        <v/>
      </c>
      <c r="E1709" t="str">
        <f t="shared" si="261"/>
        <v/>
      </c>
      <c r="F1709" t="str">
        <f t="shared" si="262"/>
        <v/>
      </c>
      <c r="G1709" t="str">
        <f t="shared" si="263"/>
        <v/>
      </c>
      <c r="H1709" t="str">
        <f t="shared" si="264"/>
        <v/>
      </c>
      <c r="I1709" t="str">
        <f t="shared" si="265"/>
        <v/>
      </c>
      <c r="J1709" t="str">
        <f t="shared" si="266"/>
        <v/>
      </c>
      <c r="K1709" t="str">
        <f t="shared" si="267"/>
        <v/>
      </c>
      <c r="L1709" t="str">
        <f t="shared" si="268"/>
        <v/>
      </c>
      <c r="M1709" t="str">
        <f t="shared" si="269"/>
        <v/>
      </c>
    </row>
    <row r="1710" spans="1:13">
      <c r="A1710" t="s">
        <v>5452</v>
      </c>
      <c r="B1710">
        <v>16.404399999999999</v>
      </c>
      <c r="C1710" s="44">
        <v>41548</v>
      </c>
      <c r="D1710" t="str">
        <f t="shared" si="260"/>
        <v/>
      </c>
      <c r="E1710" t="str">
        <f t="shared" si="261"/>
        <v/>
      </c>
      <c r="F1710" t="str">
        <f t="shared" si="262"/>
        <v/>
      </c>
      <c r="G1710" t="str">
        <f t="shared" si="263"/>
        <v/>
      </c>
      <c r="H1710" t="str">
        <f t="shared" si="264"/>
        <v/>
      </c>
      <c r="I1710" t="str">
        <f t="shared" si="265"/>
        <v/>
      </c>
      <c r="J1710" t="str">
        <f t="shared" si="266"/>
        <v/>
      </c>
      <c r="K1710" t="str">
        <f t="shared" si="267"/>
        <v/>
      </c>
      <c r="L1710" t="str">
        <f t="shared" si="268"/>
        <v/>
      </c>
      <c r="M1710" t="str">
        <f t="shared" si="269"/>
        <v/>
      </c>
    </row>
    <row r="1711" spans="1:13">
      <c r="A1711" t="s">
        <v>1609</v>
      </c>
      <c r="B1711">
        <v>10.6233</v>
      </c>
      <c r="C1711" s="44">
        <v>41548</v>
      </c>
      <c r="D1711" t="str">
        <f t="shared" si="260"/>
        <v/>
      </c>
      <c r="E1711" t="str">
        <f t="shared" si="261"/>
        <v/>
      </c>
      <c r="F1711" t="str">
        <f t="shared" si="262"/>
        <v/>
      </c>
      <c r="G1711" t="str">
        <f t="shared" si="263"/>
        <v/>
      </c>
      <c r="H1711" t="str">
        <f t="shared" si="264"/>
        <v/>
      </c>
      <c r="I1711" t="str">
        <f t="shared" si="265"/>
        <v/>
      </c>
      <c r="J1711" t="str">
        <f t="shared" si="266"/>
        <v/>
      </c>
      <c r="K1711" t="str">
        <f t="shared" si="267"/>
        <v/>
      </c>
      <c r="L1711" t="str">
        <f t="shared" si="268"/>
        <v/>
      </c>
      <c r="M1711" t="str">
        <f t="shared" si="269"/>
        <v/>
      </c>
    </row>
    <row r="1712" spans="1:13">
      <c r="A1712" t="s">
        <v>1610</v>
      </c>
      <c r="B1712">
        <v>10.2986</v>
      </c>
      <c r="C1712" s="44">
        <v>41548</v>
      </c>
      <c r="D1712" t="str">
        <f t="shared" si="260"/>
        <v/>
      </c>
      <c r="E1712" t="str">
        <f t="shared" si="261"/>
        <v/>
      </c>
      <c r="F1712" t="str">
        <f t="shared" si="262"/>
        <v/>
      </c>
      <c r="G1712" t="str">
        <f t="shared" si="263"/>
        <v/>
      </c>
      <c r="H1712" t="str">
        <f t="shared" si="264"/>
        <v/>
      </c>
      <c r="I1712" t="str">
        <f t="shared" si="265"/>
        <v/>
      </c>
      <c r="J1712" t="str">
        <f t="shared" si="266"/>
        <v/>
      </c>
      <c r="K1712" t="str">
        <f t="shared" si="267"/>
        <v/>
      </c>
      <c r="L1712" t="str">
        <f t="shared" si="268"/>
        <v/>
      </c>
      <c r="M1712" t="str">
        <f t="shared" si="269"/>
        <v/>
      </c>
    </row>
    <row r="1713" spans="1:13">
      <c r="A1713" t="s">
        <v>1611</v>
      </c>
      <c r="B1713">
        <v>10.463900000000001</v>
      </c>
      <c r="C1713" s="44">
        <v>41548</v>
      </c>
      <c r="D1713" t="str">
        <f t="shared" si="260"/>
        <v/>
      </c>
      <c r="E1713" t="str">
        <f t="shared" si="261"/>
        <v/>
      </c>
      <c r="F1713" t="str">
        <f t="shared" si="262"/>
        <v/>
      </c>
      <c r="G1713" t="str">
        <f t="shared" si="263"/>
        <v/>
      </c>
      <c r="H1713" t="str">
        <f t="shared" si="264"/>
        <v/>
      </c>
      <c r="I1713" t="str">
        <f t="shared" si="265"/>
        <v/>
      </c>
      <c r="J1713" t="str">
        <f t="shared" si="266"/>
        <v/>
      </c>
      <c r="K1713" t="str">
        <f t="shared" si="267"/>
        <v/>
      </c>
      <c r="L1713" t="str">
        <f t="shared" si="268"/>
        <v/>
      </c>
      <c r="M1713" t="str">
        <f t="shared" si="269"/>
        <v/>
      </c>
    </row>
    <row r="1714" spans="1:13">
      <c r="A1714" t="s">
        <v>1612</v>
      </c>
      <c r="B1714">
        <v>11.3104</v>
      </c>
      <c r="C1714" s="44">
        <v>41548</v>
      </c>
      <c r="D1714" t="str">
        <f t="shared" si="260"/>
        <v/>
      </c>
      <c r="E1714" t="str">
        <f t="shared" si="261"/>
        <v/>
      </c>
      <c r="F1714" t="str">
        <f t="shared" si="262"/>
        <v/>
      </c>
      <c r="G1714" t="str">
        <f t="shared" si="263"/>
        <v/>
      </c>
      <c r="H1714" t="str">
        <f t="shared" si="264"/>
        <v/>
      </c>
      <c r="I1714" t="str">
        <f t="shared" si="265"/>
        <v/>
      </c>
      <c r="J1714" t="str">
        <f t="shared" si="266"/>
        <v/>
      </c>
      <c r="K1714" t="str">
        <f t="shared" si="267"/>
        <v/>
      </c>
      <c r="L1714" t="str">
        <f t="shared" si="268"/>
        <v/>
      </c>
      <c r="M1714" t="str">
        <f t="shared" si="269"/>
        <v/>
      </c>
    </row>
    <row r="1715" spans="1:13">
      <c r="A1715" t="s">
        <v>1613</v>
      </c>
      <c r="B1715">
        <v>11.3919</v>
      </c>
      <c r="C1715" s="44">
        <v>41548</v>
      </c>
      <c r="D1715" t="str">
        <f t="shared" si="260"/>
        <v/>
      </c>
      <c r="E1715" t="str">
        <f t="shared" si="261"/>
        <v/>
      </c>
      <c r="F1715" t="str">
        <f t="shared" si="262"/>
        <v/>
      </c>
      <c r="G1715" t="str">
        <f t="shared" si="263"/>
        <v/>
      </c>
      <c r="H1715" t="str">
        <f t="shared" si="264"/>
        <v/>
      </c>
      <c r="I1715" t="str">
        <f t="shared" si="265"/>
        <v/>
      </c>
      <c r="J1715" t="str">
        <f t="shared" si="266"/>
        <v/>
      </c>
      <c r="K1715" t="str">
        <f t="shared" si="267"/>
        <v/>
      </c>
      <c r="L1715" t="str">
        <f t="shared" si="268"/>
        <v/>
      </c>
      <c r="M1715" t="str">
        <f t="shared" si="269"/>
        <v/>
      </c>
    </row>
    <row r="1716" spans="1:13">
      <c r="A1716" t="s">
        <v>1614</v>
      </c>
      <c r="B1716">
        <v>11.2982</v>
      </c>
      <c r="C1716" s="44">
        <v>41548</v>
      </c>
      <c r="D1716" t="str">
        <f t="shared" si="260"/>
        <v/>
      </c>
      <c r="E1716" t="str">
        <f t="shared" si="261"/>
        <v/>
      </c>
      <c r="F1716" t="str">
        <f t="shared" si="262"/>
        <v/>
      </c>
      <c r="G1716" t="str">
        <f t="shared" si="263"/>
        <v/>
      </c>
      <c r="H1716" t="str">
        <f t="shared" si="264"/>
        <v/>
      </c>
      <c r="I1716" t="str">
        <f t="shared" si="265"/>
        <v/>
      </c>
      <c r="J1716" t="str">
        <f t="shared" si="266"/>
        <v/>
      </c>
      <c r="K1716" t="str">
        <f t="shared" si="267"/>
        <v/>
      </c>
      <c r="L1716" t="str">
        <f t="shared" si="268"/>
        <v/>
      </c>
      <c r="M1716" t="str">
        <f t="shared" si="269"/>
        <v/>
      </c>
    </row>
    <row r="1717" spans="1:13">
      <c r="A1717" t="s">
        <v>1615</v>
      </c>
      <c r="B1717">
        <v>9.83</v>
      </c>
      <c r="C1717" s="44">
        <v>41548</v>
      </c>
      <c r="D1717" t="str">
        <f t="shared" si="260"/>
        <v/>
      </c>
      <c r="E1717" t="str">
        <f t="shared" si="261"/>
        <v/>
      </c>
      <c r="F1717" t="str">
        <f t="shared" si="262"/>
        <v/>
      </c>
      <c r="G1717" t="str">
        <f t="shared" si="263"/>
        <v/>
      </c>
      <c r="H1717" t="str">
        <f t="shared" si="264"/>
        <v/>
      </c>
      <c r="I1717" t="str">
        <f t="shared" si="265"/>
        <v/>
      </c>
      <c r="J1717" t="str">
        <f t="shared" si="266"/>
        <v/>
      </c>
      <c r="K1717" t="str">
        <f t="shared" si="267"/>
        <v/>
      </c>
      <c r="L1717" t="str">
        <f t="shared" si="268"/>
        <v/>
      </c>
      <c r="M1717" t="str">
        <f t="shared" si="269"/>
        <v/>
      </c>
    </row>
    <row r="1718" spans="1:13">
      <c r="A1718" t="s">
        <v>5453</v>
      </c>
      <c r="B1718">
        <v>16.298400000000001</v>
      </c>
      <c r="C1718" s="44">
        <v>41548</v>
      </c>
      <c r="D1718" t="str">
        <f t="shared" si="260"/>
        <v/>
      </c>
      <c r="E1718" t="str">
        <f t="shared" si="261"/>
        <v/>
      </c>
      <c r="F1718" t="str">
        <f t="shared" si="262"/>
        <v/>
      </c>
      <c r="G1718" t="str">
        <f t="shared" si="263"/>
        <v/>
      </c>
      <c r="H1718" t="str">
        <f t="shared" si="264"/>
        <v/>
      </c>
      <c r="I1718" t="str">
        <f t="shared" si="265"/>
        <v/>
      </c>
      <c r="J1718" t="str">
        <f t="shared" si="266"/>
        <v/>
      </c>
      <c r="K1718" t="str">
        <f t="shared" si="267"/>
        <v/>
      </c>
      <c r="L1718" t="str">
        <f t="shared" si="268"/>
        <v/>
      </c>
      <c r="M1718" t="str">
        <f t="shared" si="269"/>
        <v/>
      </c>
    </row>
    <row r="1719" spans="1:13">
      <c r="A1719" t="s">
        <v>1616</v>
      </c>
      <c r="B1719">
        <v>10.339700000000001</v>
      </c>
      <c r="C1719" s="44">
        <v>41548</v>
      </c>
      <c r="D1719" t="str">
        <f t="shared" si="260"/>
        <v/>
      </c>
      <c r="E1719" t="str">
        <f t="shared" si="261"/>
        <v/>
      </c>
      <c r="F1719" t="str">
        <f t="shared" si="262"/>
        <v/>
      </c>
      <c r="G1719" t="str">
        <f t="shared" si="263"/>
        <v/>
      </c>
      <c r="H1719" t="str">
        <f t="shared" si="264"/>
        <v/>
      </c>
      <c r="I1719" t="str">
        <f t="shared" si="265"/>
        <v/>
      </c>
      <c r="J1719" t="str">
        <f t="shared" si="266"/>
        <v/>
      </c>
      <c r="K1719" t="str">
        <f t="shared" si="267"/>
        <v/>
      </c>
      <c r="L1719" t="str">
        <f t="shared" si="268"/>
        <v/>
      </c>
      <c r="M1719" t="str">
        <f t="shared" si="269"/>
        <v/>
      </c>
    </row>
    <row r="1720" spans="1:13">
      <c r="A1720" t="s">
        <v>5454</v>
      </c>
      <c r="B1720">
        <v>15.9762</v>
      </c>
      <c r="C1720" s="44">
        <v>41548</v>
      </c>
      <c r="D1720" t="str">
        <f t="shared" si="260"/>
        <v/>
      </c>
      <c r="E1720" t="str">
        <f t="shared" si="261"/>
        <v/>
      </c>
      <c r="F1720" t="str">
        <f t="shared" si="262"/>
        <v/>
      </c>
      <c r="G1720" t="str">
        <f t="shared" si="263"/>
        <v/>
      </c>
      <c r="H1720" t="str">
        <f t="shared" si="264"/>
        <v/>
      </c>
      <c r="I1720" t="str">
        <f t="shared" si="265"/>
        <v/>
      </c>
      <c r="J1720" t="str">
        <f t="shared" si="266"/>
        <v/>
      </c>
      <c r="K1720" t="str">
        <f t="shared" si="267"/>
        <v/>
      </c>
      <c r="L1720" t="str">
        <f t="shared" si="268"/>
        <v/>
      </c>
      <c r="M1720" t="str">
        <f t="shared" si="269"/>
        <v/>
      </c>
    </row>
    <row r="1721" spans="1:13">
      <c r="A1721" t="s">
        <v>1617</v>
      </c>
      <c r="B1721">
        <v>10.1027</v>
      </c>
      <c r="C1721" s="44">
        <v>41548</v>
      </c>
      <c r="D1721" t="str">
        <f t="shared" si="260"/>
        <v/>
      </c>
      <c r="E1721" t="str">
        <f t="shared" si="261"/>
        <v/>
      </c>
      <c r="F1721" t="str">
        <f t="shared" si="262"/>
        <v/>
      </c>
      <c r="G1721" t="str">
        <f t="shared" si="263"/>
        <v/>
      </c>
      <c r="H1721" t="str">
        <f t="shared" si="264"/>
        <v/>
      </c>
      <c r="I1721" t="str">
        <f t="shared" si="265"/>
        <v/>
      </c>
      <c r="J1721" t="str">
        <f t="shared" si="266"/>
        <v/>
      </c>
      <c r="K1721" t="str">
        <f t="shared" si="267"/>
        <v/>
      </c>
      <c r="L1721" t="str">
        <f t="shared" si="268"/>
        <v/>
      </c>
      <c r="M1721" t="str">
        <f t="shared" si="269"/>
        <v/>
      </c>
    </row>
    <row r="1722" spans="1:13">
      <c r="A1722" t="s">
        <v>1618</v>
      </c>
      <c r="B1722">
        <v>10.5097</v>
      </c>
      <c r="C1722" s="44">
        <v>41548</v>
      </c>
      <c r="D1722" t="str">
        <f t="shared" si="260"/>
        <v/>
      </c>
      <c r="E1722" t="str">
        <f t="shared" si="261"/>
        <v/>
      </c>
      <c r="F1722" t="str">
        <f t="shared" si="262"/>
        <v/>
      </c>
      <c r="G1722" t="str">
        <f t="shared" si="263"/>
        <v/>
      </c>
      <c r="H1722" t="str">
        <f t="shared" si="264"/>
        <v/>
      </c>
      <c r="I1722" t="str">
        <f t="shared" si="265"/>
        <v/>
      </c>
      <c r="J1722" t="str">
        <f t="shared" si="266"/>
        <v/>
      </c>
      <c r="K1722" t="str">
        <f t="shared" si="267"/>
        <v/>
      </c>
      <c r="L1722" t="str">
        <f t="shared" si="268"/>
        <v/>
      </c>
      <c r="M1722" t="str">
        <f t="shared" si="269"/>
        <v/>
      </c>
    </row>
    <row r="1723" spans="1:13">
      <c r="A1723" t="s">
        <v>1619</v>
      </c>
      <c r="B1723">
        <v>11.3896</v>
      </c>
      <c r="C1723" s="44">
        <v>41548</v>
      </c>
      <c r="D1723" t="str">
        <f t="shared" si="260"/>
        <v/>
      </c>
      <c r="E1723" t="str">
        <f t="shared" si="261"/>
        <v/>
      </c>
      <c r="F1723" t="str">
        <f t="shared" si="262"/>
        <v/>
      </c>
      <c r="G1723" t="str">
        <f t="shared" si="263"/>
        <v/>
      </c>
      <c r="H1723" t="str">
        <f t="shared" si="264"/>
        <v/>
      </c>
      <c r="I1723" t="str">
        <f t="shared" si="265"/>
        <v/>
      </c>
      <c r="J1723" t="str">
        <f t="shared" si="266"/>
        <v/>
      </c>
      <c r="K1723" t="str">
        <f t="shared" si="267"/>
        <v/>
      </c>
      <c r="L1723" t="str">
        <f t="shared" si="268"/>
        <v/>
      </c>
      <c r="M1723" t="str">
        <f t="shared" si="269"/>
        <v/>
      </c>
    </row>
    <row r="1724" spans="1:13">
      <c r="A1724" t="s">
        <v>1620</v>
      </c>
      <c r="B1724">
        <v>11.245100000000001</v>
      </c>
      <c r="C1724" s="44">
        <v>41548</v>
      </c>
      <c r="D1724" t="str">
        <f t="shared" si="260"/>
        <v/>
      </c>
      <c r="E1724" t="str">
        <f t="shared" si="261"/>
        <v/>
      </c>
      <c r="F1724" t="str">
        <f t="shared" si="262"/>
        <v/>
      </c>
      <c r="G1724" t="str">
        <f t="shared" si="263"/>
        <v/>
      </c>
      <c r="H1724" t="str">
        <f t="shared" si="264"/>
        <v/>
      </c>
      <c r="I1724" t="str">
        <f t="shared" si="265"/>
        <v/>
      </c>
      <c r="J1724" t="str">
        <f t="shared" si="266"/>
        <v/>
      </c>
      <c r="K1724" t="str">
        <f t="shared" si="267"/>
        <v/>
      </c>
      <c r="L1724" t="str">
        <f t="shared" si="268"/>
        <v/>
      </c>
      <c r="M1724" t="str">
        <f t="shared" si="269"/>
        <v/>
      </c>
    </row>
    <row r="1725" spans="1:13">
      <c r="A1725" t="s">
        <v>1621</v>
      </c>
      <c r="B1725">
        <v>10.0143</v>
      </c>
      <c r="C1725" s="44">
        <v>41493</v>
      </c>
      <c r="D1725" t="str">
        <f t="shared" si="260"/>
        <v/>
      </c>
      <c r="E1725" t="str">
        <f t="shared" si="261"/>
        <v/>
      </c>
      <c r="F1725" t="str">
        <f t="shared" si="262"/>
        <v/>
      </c>
      <c r="G1725" t="str">
        <f t="shared" si="263"/>
        <v/>
      </c>
      <c r="H1725" t="str">
        <f t="shared" si="264"/>
        <v/>
      </c>
      <c r="I1725" t="str">
        <f t="shared" si="265"/>
        <v/>
      </c>
      <c r="J1725" t="str">
        <f t="shared" si="266"/>
        <v/>
      </c>
      <c r="K1725" t="str">
        <f t="shared" si="267"/>
        <v/>
      </c>
      <c r="L1725" t="str">
        <f t="shared" si="268"/>
        <v/>
      </c>
      <c r="M1725" t="str">
        <f t="shared" si="269"/>
        <v/>
      </c>
    </row>
    <row r="1726" spans="1:13">
      <c r="A1726" t="s">
        <v>1622</v>
      </c>
      <c r="B1726">
        <v>10.506</v>
      </c>
      <c r="C1726" s="44">
        <v>41548</v>
      </c>
      <c r="D1726" t="str">
        <f t="shared" si="260"/>
        <v/>
      </c>
      <c r="E1726" t="str">
        <f t="shared" si="261"/>
        <v/>
      </c>
      <c r="F1726" t="str">
        <f t="shared" si="262"/>
        <v/>
      </c>
      <c r="G1726" t="str">
        <f t="shared" si="263"/>
        <v/>
      </c>
      <c r="H1726" t="str">
        <f t="shared" si="264"/>
        <v/>
      </c>
      <c r="I1726" t="str">
        <f t="shared" si="265"/>
        <v/>
      </c>
      <c r="J1726" t="str">
        <f t="shared" si="266"/>
        <v/>
      </c>
      <c r="K1726" t="str">
        <f t="shared" si="267"/>
        <v/>
      </c>
      <c r="L1726" t="str">
        <f t="shared" si="268"/>
        <v/>
      </c>
      <c r="M1726" t="str">
        <f t="shared" si="269"/>
        <v/>
      </c>
    </row>
    <row r="1727" spans="1:13">
      <c r="A1727" t="s">
        <v>1623</v>
      </c>
      <c r="B1727">
        <v>11.2462</v>
      </c>
      <c r="C1727" s="44">
        <v>41548</v>
      </c>
      <c r="D1727" t="str">
        <f t="shared" si="260"/>
        <v/>
      </c>
      <c r="E1727" t="str">
        <f t="shared" si="261"/>
        <v/>
      </c>
      <c r="F1727" t="str">
        <f t="shared" si="262"/>
        <v/>
      </c>
      <c r="G1727" t="str">
        <f t="shared" si="263"/>
        <v/>
      </c>
      <c r="H1727" t="str">
        <f t="shared" si="264"/>
        <v/>
      </c>
      <c r="I1727" t="str">
        <f t="shared" si="265"/>
        <v/>
      </c>
      <c r="J1727" t="str">
        <f t="shared" si="266"/>
        <v/>
      </c>
      <c r="K1727" t="str">
        <f t="shared" si="267"/>
        <v/>
      </c>
      <c r="L1727" t="str">
        <f t="shared" si="268"/>
        <v/>
      </c>
      <c r="M1727" t="str">
        <f t="shared" si="269"/>
        <v/>
      </c>
    </row>
    <row r="1728" spans="1:13">
      <c r="A1728" t="s">
        <v>5455</v>
      </c>
      <c r="B1728">
        <v>19.167999999999999</v>
      </c>
      <c r="C1728" s="44">
        <v>41548</v>
      </c>
      <c r="D1728" t="str">
        <f t="shared" si="260"/>
        <v/>
      </c>
      <c r="E1728" t="str">
        <f t="shared" si="261"/>
        <v/>
      </c>
      <c r="F1728" t="str">
        <f t="shared" si="262"/>
        <v/>
      </c>
      <c r="G1728" t="str">
        <f t="shared" si="263"/>
        <v/>
      </c>
      <c r="H1728" t="str">
        <f t="shared" si="264"/>
        <v/>
      </c>
      <c r="I1728" t="str">
        <f t="shared" si="265"/>
        <v/>
      </c>
      <c r="J1728" t="str">
        <f t="shared" si="266"/>
        <v/>
      </c>
      <c r="K1728" t="str">
        <f t="shared" si="267"/>
        <v/>
      </c>
      <c r="L1728" t="str">
        <f t="shared" si="268"/>
        <v/>
      </c>
      <c r="M1728" t="str">
        <f t="shared" si="269"/>
        <v/>
      </c>
    </row>
    <row r="1729" spans="1:13">
      <c r="A1729" t="s">
        <v>1624</v>
      </c>
      <c r="B1729">
        <v>10.011200000000001</v>
      </c>
      <c r="C1729" s="44">
        <v>41548</v>
      </c>
      <c r="D1729" t="str">
        <f t="shared" si="260"/>
        <v/>
      </c>
      <c r="E1729" t="str">
        <f t="shared" si="261"/>
        <v/>
      </c>
      <c r="F1729" t="str">
        <f t="shared" si="262"/>
        <v/>
      </c>
      <c r="G1729" t="str">
        <f t="shared" si="263"/>
        <v/>
      </c>
      <c r="H1729" t="str">
        <f t="shared" si="264"/>
        <v/>
      </c>
      <c r="I1729" t="str">
        <f t="shared" si="265"/>
        <v/>
      </c>
      <c r="J1729" t="str">
        <f t="shared" si="266"/>
        <v/>
      </c>
      <c r="K1729" t="str">
        <f t="shared" si="267"/>
        <v/>
      </c>
      <c r="L1729" t="str">
        <f t="shared" si="268"/>
        <v/>
      </c>
      <c r="M1729" t="str">
        <f t="shared" si="269"/>
        <v/>
      </c>
    </row>
    <row r="1730" spans="1:13">
      <c r="A1730" t="s">
        <v>1625</v>
      </c>
      <c r="B1730">
        <v>10.0153</v>
      </c>
      <c r="C1730" s="44">
        <v>41548</v>
      </c>
      <c r="D1730" t="str">
        <f t="shared" si="260"/>
        <v/>
      </c>
      <c r="E1730" t="str">
        <f t="shared" si="261"/>
        <v/>
      </c>
      <c r="F1730" t="str">
        <f t="shared" si="262"/>
        <v/>
      </c>
      <c r="G1730" t="str">
        <f t="shared" si="263"/>
        <v/>
      </c>
      <c r="H1730" t="str">
        <f t="shared" si="264"/>
        <v/>
      </c>
      <c r="I1730" t="str">
        <f t="shared" si="265"/>
        <v/>
      </c>
      <c r="J1730" t="str">
        <f t="shared" si="266"/>
        <v/>
      </c>
      <c r="K1730" t="str">
        <f t="shared" si="267"/>
        <v/>
      </c>
      <c r="L1730" t="str">
        <f t="shared" si="268"/>
        <v/>
      </c>
      <c r="M1730" t="str">
        <f t="shared" si="269"/>
        <v/>
      </c>
    </row>
    <row r="1731" spans="1:13">
      <c r="A1731" t="s">
        <v>5456</v>
      </c>
      <c r="B1731">
        <v>18.3705</v>
      </c>
      <c r="C1731" s="44">
        <v>41548</v>
      </c>
      <c r="D1731" t="str">
        <f t="shared" ref="D1731:D1794" si="270">IF(A1731=mfund1,B1731,"")</f>
        <v/>
      </c>
      <c r="E1731" t="str">
        <f t="shared" ref="E1731:E1794" si="271">IF(A1731=mfund2,B1731,"")</f>
        <v/>
      </c>
      <c r="F1731" t="str">
        <f t="shared" ref="F1731:F1794" si="272">IF(A1731=mfund3,B1731,"")</f>
        <v/>
      </c>
      <c r="G1731" t="str">
        <f t="shared" ref="G1731:G1794" si="273">IF(A1731=mfund4,B1731,"")</f>
        <v/>
      </c>
      <c r="H1731" t="str">
        <f t="shared" ref="H1731:H1794" si="274">IF(A1731=mfudn5,B1731,"")</f>
        <v/>
      </c>
      <c r="I1731" t="str">
        <f t="shared" ref="I1731:I1794" si="275">IF(A1731=mfund6,B1731,"")</f>
        <v/>
      </c>
      <c r="J1731" t="str">
        <f t="shared" ref="J1731:J1794" si="276">IF(A1731=mfund7,B1731,"")</f>
        <v/>
      </c>
      <c r="K1731" t="str">
        <f t="shared" ref="K1731:K1794" si="277">IF(A1731=mfund8,B1731,"")</f>
        <v/>
      </c>
      <c r="L1731" t="str">
        <f t="shared" ref="L1731:L1794" si="278">IF(A1731=mfund9,B1731,"")</f>
        <v/>
      </c>
      <c r="M1731" t="str">
        <f t="shared" ref="M1731:M1794" si="279">IF(A1731=mfund10,B1731,"")</f>
        <v/>
      </c>
    </row>
    <row r="1732" spans="1:13">
      <c r="A1732" t="s">
        <v>5833</v>
      </c>
      <c r="B1732">
        <v>10.017899999999999</v>
      </c>
      <c r="C1732" s="44">
        <v>41548</v>
      </c>
      <c r="D1732" t="str">
        <f t="shared" si="270"/>
        <v/>
      </c>
      <c r="E1732" t="str">
        <f t="shared" si="271"/>
        <v/>
      </c>
      <c r="F1732" t="str">
        <f t="shared" si="272"/>
        <v/>
      </c>
      <c r="G1732" t="str">
        <f t="shared" si="273"/>
        <v/>
      </c>
      <c r="H1732" t="str">
        <f t="shared" si="274"/>
        <v/>
      </c>
      <c r="I1732" t="str">
        <f t="shared" si="275"/>
        <v/>
      </c>
      <c r="J1732" t="str">
        <f t="shared" si="276"/>
        <v/>
      </c>
      <c r="K1732" t="str">
        <f t="shared" si="277"/>
        <v/>
      </c>
      <c r="L1732" t="str">
        <f t="shared" si="278"/>
        <v/>
      </c>
      <c r="M1732" t="str">
        <f t="shared" si="279"/>
        <v/>
      </c>
    </row>
    <row r="1733" spans="1:13">
      <c r="A1733" t="s">
        <v>1626</v>
      </c>
      <c r="B1733">
        <v>10.030099999999999</v>
      </c>
      <c r="C1733" s="44">
        <v>41487</v>
      </c>
      <c r="D1733" t="str">
        <f t="shared" si="270"/>
        <v/>
      </c>
      <c r="E1733" t="str">
        <f t="shared" si="271"/>
        <v/>
      </c>
      <c r="F1733" t="str">
        <f t="shared" si="272"/>
        <v/>
      </c>
      <c r="G1733" t="str">
        <f t="shared" si="273"/>
        <v/>
      </c>
      <c r="H1733" t="str">
        <f t="shared" si="274"/>
        <v/>
      </c>
      <c r="I1733" t="str">
        <f t="shared" si="275"/>
        <v/>
      </c>
      <c r="J1733" t="str">
        <f t="shared" si="276"/>
        <v/>
      </c>
      <c r="K1733" t="str">
        <f t="shared" si="277"/>
        <v/>
      </c>
      <c r="L1733" t="str">
        <f t="shared" si="278"/>
        <v/>
      </c>
      <c r="M1733" t="str">
        <f t="shared" si="279"/>
        <v/>
      </c>
    </row>
    <row r="1734" spans="1:13">
      <c r="A1734" t="s">
        <v>5457</v>
      </c>
      <c r="B1734">
        <v>19.2181</v>
      </c>
      <c r="C1734" s="44">
        <v>41548</v>
      </c>
      <c r="D1734" t="str">
        <f t="shared" si="270"/>
        <v/>
      </c>
      <c r="E1734" t="str">
        <f t="shared" si="271"/>
        <v/>
      </c>
      <c r="F1734" t="str">
        <f t="shared" si="272"/>
        <v/>
      </c>
      <c r="G1734" t="str">
        <f t="shared" si="273"/>
        <v/>
      </c>
      <c r="H1734" t="str">
        <f t="shared" si="274"/>
        <v/>
      </c>
      <c r="I1734" t="str">
        <f t="shared" si="275"/>
        <v/>
      </c>
      <c r="J1734" t="str">
        <f t="shared" si="276"/>
        <v/>
      </c>
      <c r="K1734" t="str">
        <f t="shared" si="277"/>
        <v/>
      </c>
      <c r="L1734" t="str">
        <f t="shared" si="278"/>
        <v/>
      </c>
      <c r="M1734" t="str">
        <f t="shared" si="279"/>
        <v/>
      </c>
    </row>
    <row r="1735" spans="1:13">
      <c r="A1735" t="s">
        <v>1627</v>
      </c>
      <c r="B1735">
        <v>10.1495</v>
      </c>
      <c r="C1735" s="44">
        <v>41548</v>
      </c>
      <c r="D1735" t="str">
        <f t="shared" si="270"/>
        <v/>
      </c>
      <c r="E1735" t="str">
        <f t="shared" si="271"/>
        <v/>
      </c>
      <c r="F1735" t="str">
        <f t="shared" si="272"/>
        <v/>
      </c>
      <c r="G1735" t="str">
        <f t="shared" si="273"/>
        <v/>
      </c>
      <c r="H1735" t="str">
        <f t="shared" si="274"/>
        <v/>
      </c>
      <c r="I1735" t="str">
        <f t="shared" si="275"/>
        <v/>
      </c>
      <c r="J1735" t="str">
        <f t="shared" si="276"/>
        <v/>
      </c>
      <c r="K1735" t="str">
        <f t="shared" si="277"/>
        <v/>
      </c>
      <c r="L1735" t="str">
        <f t="shared" si="278"/>
        <v/>
      </c>
      <c r="M1735" t="str">
        <f t="shared" si="279"/>
        <v/>
      </c>
    </row>
    <row r="1736" spans="1:13">
      <c r="A1736" t="s">
        <v>1628</v>
      </c>
      <c r="B1736">
        <v>0</v>
      </c>
      <c r="C1736" s="44">
        <v>40787</v>
      </c>
      <c r="D1736" t="str">
        <f t="shared" si="270"/>
        <v/>
      </c>
      <c r="E1736" t="str">
        <f t="shared" si="271"/>
        <v/>
      </c>
      <c r="F1736" t="str">
        <f t="shared" si="272"/>
        <v/>
      </c>
      <c r="G1736" t="str">
        <f t="shared" si="273"/>
        <v/>
      </c>
      <c r="H1736" t="str">
        <f t="shared" si="274"/>
        <v/>
      </c>
      <c r="I1736" t="str">
        <f t="shared" si="275"/>
        <v/>
      </c>
      <c r="J1736" t="str">
        <f t="shared" si="276"/>
        <v/>
      </c>
      <c r="K1736" t="str">
        <f t="shared" si="277"/>
        <v/>
      </c>
      <c r="L1736" t="str">
        <f t="shared" si="278"/>
        <v/>
      </c>
      <c r="M1736" t="str">
        <f t="shared" si="279"/>
        <v/>
      </c>
    </row>
    <row r="1737" spans="1:13">
      <c r="A1737" t="s">
        <v>1629</v>
      </c>
      <c r="B1737">
        <v>0</v>
      </c>
      <c r="C1737" s="44">
        <v>40787</v>
      </c>
      <c r="D1737" t="str">
        <f t="shared" si="270"/>
        <v/>
      </c>
      <c r="E1737" t="str">
        <f t="shared" si="271"/>
        <v/>
      </c>
      <c r="F1737" t="str">
        <f t="shared" si="272"/>
        <v/>
      </c>
      <c r="G1737" t="str">
        <f t="shared" si="273"/>
        <v/>
      </c>
      <c r="H1737" t="str">
        <f t="shared" si="274"/>
        <v/>
      </c>
      <c r="I1737" t="str">
        <f t="shared" si="275"/>
        <v/>
      </c>
      <c r="J1737" t="str">
        <f t="shared" si="276"/>
        <v/>
      </c>
      <c r="K1737" t="str">
        <f t="shared" si="277"/>
        <v/>
      </c>
      <c r="L1737" t="str">
        <f t="shared" si="278"/>
        <v/>
      </c>
      <c r="M1737" t="str">
        <f t="shared" si="279"/>
        <v/>
      </c>
    </row>
    <row r="1738" spans="1:13">
      <c r="A1738" t="s">
        <v>1630</v>
      </c>
      <c r="B1738">
        <v>0</v>
      </c>
      <c r="C1738" s="44">
        <v>40787</v>
      </c>
      <c r="D1738" t="str">
        <f t="shared" si="270"/>
        <v/>
      </c>
      <c r="E1738" t="str">
        <f t="shared" si="271"/>
        <v/>
      </c>
      <c r="F1738" t="str">
        <f t="shared" si="272"/>
        <v/>
      </c>
      <c r="G1738" t="str">
        <f t="shared" si="273"/>
        <v/>
      </c>
      <c r="H1738" t="str">
        <f t="shared" si="274"/>
        <v/>
      </c>
      <c r="I1738" t="str">
        <f t="shared" si="275"/>
        <v/>
      </c>
      <c r="J1738" t="str">
        <f t="shared" si="276"/>
        <v/>
      </c>
      <c r="K1738" t="str">
        <f t="shared" si="277"/>
        <v/>
      </c>
      <c r="L1738" t="str">
        <f t="shared" si="278"/>
        <v/>
      </c>
      <c r="M1738" t="str">
        <f t="shared" si="279"/>
        <v/>
      </c>
    </row>
    <row r="1739" spans="1:13">
      <c r="A1739" t="s">
        <v>5458</v>
      </c>
      <c r="B1739">
        <v>14.907</v>
      </c>
      <c r="C1739" s="44">
        <v>40787</v>
      </c>
      <c r="D1739" t="str">
        <f t="shared" si="270"/>
        <v/>
      </c>
      <c r="E1739" t="str">
        <f t="shared" si="271"/>
        <v/>
      </c>
      <c r="F1739" t="str">
        <f t="shared" si="272"/>
        <v/>
      </c>
      <c r="G1739" t="str">
        <f t="shared" si="273"/>
        <v/>
      </c>
      <c r="H1739" t="str">
        <f t="shared" si="274"/>
        <v/>
      </c>
      <c r="I1739" t="str">
        <f t="shared" si="275"/>
        <v/>
      </c>
      <c r="J1739" t="str">
        <f t="shared" si="276"/>
        <v/>
      </c>
      <c r="K1739" t="str">
        <f t="shared" si="277"/>
        <v/>
      </c>
      <c r="L1739" t="str">
        <f t="shared" si="278"/>
        <v/>
      </c>
      <c r="M1739" t="str">
        <f t="shared" si="279"/>
        <v/>
      </c>
    </row>
    <row r="1740" spans="1:13">
      <c r="A1740" t="s">
        <v>1631</v>
      </c>
      <c r="B1740">
        <v>0</v>
      </c>
      <c r="C1740" s="44">
        <v>40787</v>
      </c>
      <c r="D1740" t="str">
        <f t="shared" si="270"/>
        <v/>
      </c>
      <c r="E1740" t="str">
        <f t="shared" si="271"/>
        <v/>
      </c>
      <c r="F1740" t="str">
        <f t="shared" si="272"/>
        <v/>
      </c>
      <c r="G1740" t="str">
        <f t="shared" si="273"/>
        <v/>
      </c>
      <c r="H1740" t="str">
        <f t="shared" si="274"/>
        <v/>
      </c>
      <c r="I1740" t="str">
        <f t="shared" si="275"/>
        <v/>
      </c>
      <c r="J1740" t="str">
        <f t="shared" si="276"/>
        <v/>
      </c>
      <c r="K1740" t="str">
        <f t="shared" si="277"/>
        <v/>
      </c>
      <c r="L1740" t="str">
        <f t="shared" si="278"/>
        <v/>
      </c>
      <c r="M1740" t="str">
        <f t="shared" si="279"/>
        <v/>
      </c>
    </row>
    <row r="1741" spans="1:13">
      <c r="A1741" t="s">
        <v>1632</v>
      </c>
      <c r="B1741">
        <v>0</v>
      </c>
      <c r="C1741" s="44">
        <v>40787</v>
      </c>
      <c r="D1741" t="str">
        <f t="shared" si="270"/>
        <v/>
      </c>
      <c r="E1741" t="str">
        <f t="shared" si="271"/>
        <v/>
      </c>
      <c r="F1741" t="str">
        <f t="shared" si="272"/>
        <v/>
      </c>
      <c r="G1741" t="str">
        <f t="shared" si="273"/>
        <v/>
      </c>
      <c r="H1741" t="str">
        <f t="shared" si="274"/>
        <v/>
      </c>
      <c r="I1741" t="str">
        <f t="shared" si="275"/>
        <v/>
      </c>
      <c r="J1741" t="str">
        <f t="shared" si="276"/>
        <v/>
      </c>
      <c r="K1741" t="str">
        <f t="shared" si="277"/>
        <v/>
      </c>
      <c r="L1741" t="str">
        <f t="shared" si="278"/>
        <v/>
      </c>
      <c r="M1741" t="str">
        <f t="shared" si="279"/>
        <v/>
      </c>
    </row>
    <row r="1742" spans="1:13">
      <c r="A1742" t="s">
        <v>1633</v>
      </c>
      <c r="B1742">
        <v>0</v>
      </c>
      <c r="C1742" s="44">
        <v>40787</v>
      </c>
      <c r="D1742" t="str">
        <f t="shared" si="270"/>
        <v/>
      </c>
      <c r="E1742" t="str">
        <f t="shared" si="271"/>
        <v/>
      </c>
      <c r="F1742" t="str">
        <f t="shared" si="272"/>
        <v/>
      </c>
      <c r="G1742" t="str">
        <f t="shared" si="273"/>
        <v/>
      </c>
      <c r="H1742" t="str">
        <f t="shared" si="274"/>
        <v/>
      </c>
      <c r="I1742" t="str">
        <f t="shared" si="275"/>
        <v/>
      </c>
      <c r="J1742" t="str">
        <f t="shared" si="276"/>
        <v/>
      </c>
      <c r="K1742" t="str">
        <f t="shared" si="277"/>
        <v/>
      </c>
      <c r="L1742" t="str">
        <f t="shared" si="278"/>
        <v/>
      </c>
      <c r="M1742" t="str">
        <f t="shared" si="279"/>
        <v/>
      </c>
    </row>
    <row r="1743" spans="1:13">
      <c r="A1743" t="s">
        <v>5459</v>
      </c>
      <c r="B1743">
        <v>0</v>
      </c>
      <c r="C1743" s="44">
        <v>40787</v>
      </c>
      <c r="D1743" t="str">
        <f t="shared" si="270"/>
        <v/>
      </c>
      <c r="E1743" t="str">
        <f t="shared" si="271"/>
        <v/>
      </c>
      <c r="F1743" t="str">
        <f t="shared" si="272"/>
        <v/>
      </c>
      <c r="G1743" t="str">
        <f t="shared" si="273"/>
        <v/>
      </c>
      <c r="H1743" t="str">
        <f t="shared" si="274"/>
        <v/>
      </c>
      <c r="I1743" t="str">
        <f t="shared" si="275"/>
        <v/>
      </c>
      <c r="J1743" t="str">
        <f t="shared" si="276"/>
        <v/>
      </c>
      <c r="K1743" t="str">
        <f t="shared" si="277"/>
        <v/>
      </c>
      <c r="L1743" t="str">
        <f t="shared" si="278"/>
        <v/>
      </c>
      <c r="M1743" t="str">
        <f t="shared" si="279"/>
        <v/>
      </c>
    </row>
    <row r="1744" spans="1:13">
      <c r="A1744" t="s">
        <v>1634</v>
      </c>
      <c r="B1744">
        <v>10</v>
      </c>
      <c r="C1744" s="44">
        <v>40787</v>
      </c>
      <c r="D1744" t="str">
        <f t="shared" si="270"/>
        <v/>
      </c>
      <c r="E1744" t="str">
        <f t="shared" si="271"/>
        <v/>
      </c>
      <c r="F1744" t="str">
        <f t="shared" si="272"/>
        <v/>
      </c>
      <c r="G1744" t="str">
        <f t="shared" si="273"/>
        <v/>
      </c>
      <c r="H1744" t="str">
        <f t="shared" si="274"/>
        <v/>
      </c>
      <c r="I1744" t="str">
        <f t="shared" si="275"/>
        <v/>
      </c>
      <c r="J1744" t="str">
        <f t="shared" si="276"/>
        <v/>
      </c>
      <c r="K1744" t="str">
        <f t="shared" si="277"/>
        <v/>
      </c>
      <c r="L1744" t="str">
        <f t="shared" si="278"/>
        <v/>
      </c>
      <c r="M1744" t="str">
        <f t="shared" si="279"/>
        <v/>
      </c>
    </row>
    <row r="1745" spans="1:13">
      <c r="A1745" t="s">
        <v>1635</v>
      </c>
      <c r="B1745">
        <v>10.0276</v>
      </c>
      <c r="C1745" s="44">
        <v>40787</v>
      </c>
      <c r="D1745" t="str">
        <f t="shared" si="270"/>
        <v/>
      </c>
      <c r="E1745" t="str">
        <f t="shared" si="271"/>
        <v/>
      </c>
      <c r="F1745" t="str">
        <f t="shared" si="272"/>
        <v/>
      </c>
      <c r="G1745" t="str">
        <f t="shared" si="273"/>
        <v/>
      </c>
      <c r="H1745" t="str">
        <f t="shared" si="274"/>
        <v/>
      </c>
      <c r="I1745" t="str">
        <f t="shared" si="275"/>
        <v/>
      </c>
      <c r="J1745" t="str">
        <f t="shared" si="276"/>
        <v/>
      </c>
      <c r="K1745" t="str">
        <f t="shared" si="277"/>
        <v/>
      </c>
      <c r="L1745" t="str">
        <f t="shared" si="278"/>
        <v/>
      </c>
      <c r="M1745" t="str">
        <f t="shared" si="279"/>
        <v/>
      </c>
    </row>
    <row r="1746" spans="1:13">
      <c r="A1746" t="s">
        <v>5460</v>
      </c>
      <c r="B1746">
        <v>14.7347</v>
      </c>
      <c r="C1746" s="44">
        <v>40787</v>
      </c>
      <c r="D1746" t="str">
        <f t="shared" si="270"/>
        <v/>
      </c>
      <c r="E1746" t="str">
        <f t="shared" si="271"/>
        <v/>
      </c>
      <c r="F1746" t="str">
        <f t="shared" si="272"/>
        <v/>
      </c>
      <c r="G1746" t="str">
        <f t="shared" si="273"/>
        <v/>
      </c>
      <c r="H1746" t="str">
        <f t="shared" si="274"/>
        <v/>
      </c>
      <c r="I1746" t="str">
        <f t="shared" si="275"/>
        <v/>
      </c>
      <c r="J1746" t="str">
        <f t="shared" si="276"/>
        <v/>
      </c>
      <c r="K1746" t="str">
        <f t="shared" si="277"/>
        <v/>
      </c>
      <c r="L1746" t="str">
        <f t="shared" si="278"/>
        <v/>
      </c>
      <c r="M1746" t="str">
        <f t="shared" si="279"/>
        <v/>
      </c>
    </row>
    <row r="1747" spans="1:13">
      <c r="A1747" t="s">
        <v>1636</v>
      </c>
      <c r="B1747">
        <v>13.3063</v>
      </c>
      <c r="C1747" s="44">
        <v>41548</v>
      </c>
      <c r="D1747" t="str">
        <f t="shared" si="270"/>
        <v/>
      </c>
      <c r="E1747" t="str">
        <f t="shared" si="271"/>
        <v/>
      </c>
      <c r="F1747" t="str">
        <f t="shared" si="272"/>
        <v/>
      </c>
      <c r="G1747" t="str">
        <f t="shared" si="273"/>
        <v/>
      </c>
      <c r="H1747" t="str">
        <f t="shared" si="274"/>
        <v/>
      </c>
      <c r="I1747" t="str">
        <f t="shared" si="275"/>
        <v/>
      </c>
      <c r="J1747" t="str">
        <f t="shared" si="276"/>
        <v/>
      </c>
      <c r="K1747" t="str">
        <f t="shared" si="277"/>
        <v/>
      </c>
      <c r="L1747" t="str">
        <f t="shared" si="278"/>
        <v/>
      </c>
      <c r="M1747" t="str">
        <f t="shared" si="279"/>
        <v/>
      </c>
    </row>
    <row r="1748" spans="1:13">
      <c r="A1748" t="s">
        <v>5461</v>
      </c>
      <c r="B1748">
        <v>15.0893</v>
      </c>
      <c r="C1748" s="44">
        <v>41548</v>
      </c>
      <c r="D1748" t="str">
        <f t="shared" si="270"/>
        <v/>
      </c>
      <c r="E1748" t="str">
        <f t="shared" si="271"/>
        <v/>
      </c>
      <c r="F1748" t="str">
        <f t="shared" si="272"/>
        <v/>
      </c>
      <c r="G1748" t="str">
        <f t="shared" si="273"/>
        <v/>
      </c>
      <c r="H1748" t="str">
        <f t="shared" si="274"/>
        <v/>
      </c>
      <c r="I1748" t="str">
        <f t="shared" si="275"/>
        <v/>
      </c>
      <c r="J1748" t="str">
        <f t="shared" si="276"/>
        <v/>
      </c>
      <c r="K1748" t="str">
        <f t="shared" si="277"/>
        <v/>
      </c>
      <c r="L1748" t="str">
        <f t="shared" si="278"/>
        <v/>
      </c>
      <c r="M1748" t="str">
        <f t="shared" si="279"/>
        <v/>
      </c>
    </row>
    <row r="1749" spans="1:13">
      <c r="A1749" t="s">
        <v>1637</v>
      </c>
      <c r="B1749">
        <v>9.4501000000000008</v>
      </c>
      <c r="C1749" s="44">
        <v>41548</v>
      </c>
      <c r="D1749" t="str">
        <f t="shared" si="270"/>
        <v/>
      </c>
      <c r="E1749" t="str">
        <f t="shared" si="271"/>
        <v/>
      </c>
      <c r="F1749" t="str">
        <f t="shared" si="272"/>
        <v/>
      </c>
      <c r="G1749" t="str">
        <f t="shared" si="273"/>
        <v/>
      </c>
      <c r="H1749" t="str">
        <f t="shared" si="274"/>
        <v/>
      </c>
      <c r="I1749" t="str">
        <f t="shared" si="275"/>
        <v/>
      </c>
      <c r="J1749" t="str">
        <f t="shared" si="276"/>
        <v/>
      </c>
      <c r="K1749" t="str">
        <f t="shared" si="277"/>
        <v/>
      </c>
      <c r="L1749" t="str">
        <f t="shared" si="278"/>
        <v/>
      </c>
      <c r="M1749" t="str">
        <f t="shared" si="279"/>
        <v/>
      </c>
    </row>
    <row r="1750" spans="1:13">
      <c r="A1750" t="s">
        <v>5834</v>
      </c>
      <c r="B1750">
        <v>15.1511</v>
      </c>
      <c r="C1750" s="44">
        <v>41548</v>
      </c>
      <c r="D1750" t="str">
        <f t="shared" si="270"/>
        <v/>
      </c>
      <c r="E1750" t="str">
        <f t="shared" si="271"/>
        <v/>
      </c>
      <c r="F1750" t="str">
        <f t="shared" si="272"/>
        <v/>
      </c>
      <c r="G1750" t="str">
        <f t="shared" si="273"/>
        <v/>
      </c>
      <c r="H1750" t="str">
        <f t="shared" si="274"/>
        <v/>
      </c>
      <c r="I1750" t="str">
        <f t="shared" si="275"/>
        <v/>
      </c>
      <c r="J1750" t="str">
        <f t="shared" si="276"/>
        <v/>
      </c>
      <c r="K1750" t="str">
        <f t="shared" si="277"/>
        <v/>
      </c>
      <c r="L1750" t="str">
        <f t="shared" si="278"/>
        <v/>
      </c>
      <c r="M1750" t="str">
        <f t="shared" si="279"/>
        <v/>
      </c>
    </row>
    <row r="1751" spans="1:13">
      <c r="A1751" t="s">
        <v>1638</v>
      </c>
      <c r="B1751">
        <v>15.708299999999999</v>
      </c>
      <c r="C1751" s="44">
        <v>41404</v>
      </c>
      <c r="D1751" t="str">
        <f t="shared" si="270"/>
        <v/>
      </c>
      <c r="E1751" t="str">
        <f t="shared" si="271"/>
        <v/>
      </c>
      <c r="F1751" t="str">
        <f t="shared" si="272"/>
        <v/>
      </c>
      <c r="G1751" t="str">
        <f t="shared" si="273"/>
        <v/>
      </c>
      <c r="H1751" t="str">
        <f t="shared" si="274"/>
        <v/>
      </c>
      <c r="I1751" t="str">
        <f t="shared" si="275"/>
        <v/>
      </c>
      <c r="J1751" t="str">
        <f t="shared" si="276"/>
        <v/>
      </c>
      <c r="K1751" t="str">
        <f t="shared" si="277"/>
        <v/>
      </c>
      <c r="L1751" t="str">
        <f t="shared" si="278"/>
        <v/>
      </c>
      <c r="M1751" t="str">
        <f t="shared" si="279"/>
        <v/>
      </c>
    </row>
    <row r="1752" spans="1:13">
      <c r="A1752" t="s">
        <v>5835</v>
      </c>
      <c r="B1752">
        <v>9.8209999999999997</v>
      </c>
      <c r="C1752" s="44">
        <v>41451</v>
      </c>
      <c r="D1752" t="str">
        <f t="shared" si="270"/>
        <v/>
      </c>
      <c r="E1752" t="str">
        <f t="shared" si="271"/>
        <v/>
      </c>
      <c r="F1752" t="str">
        <f t="shared" si="272"/>
        <v/>
      </c>
      <c r="G1752" t="str">
        <f t="shared" si="273"/>
        <v/>
      </c>
      <c r="H1752" t="str">
        <f t="shared" si="274"/>
        <v/>
      </c>
      <c r="I1752" t="str">
        <f t="shared" si="275"/>
        <v/>
      </c>
      <c r="J1752" t="str">
        <f t="shared" si="276"/>
        <v/>
      </c>
      <c r="K1752" t="str">
        <f t="shared" si="277"/>
        <v/>
      </c>
      <c r="L1752" t="str">
        <f t="shared" si="278"/>
        <v/>
      </c>
      <c r="M1752" t="str">
        <f t="shared" si="279"/>
        <v/>
      </c>
    </row>
    <row r="1753" spans="1:13">
      <c r="A1753" t="s">
        <v>1639</v>
      </c>
      <c r="B1753">
        <v>10.766</v>
      </c>
      <c r="C1753" s="44">
        <v>41548</v>
      </c>
      <c r="D1753" t="str">
        <f t="shared" si="270"/>
        <v/>
      </c>
      <c r="E1753" t="str">
        <f t="shared" si="271"/>
        <v/>
      </c>
      <c r="F1753" t="str">
        <f t="shared" si="272"/>
        <v/>
      </c>
      <c r="G1753" t="str">
        <f t="shared" si="273"/>
        <v/>
      </c>
      <c r="H1753" t="str">
        <f t="shared" si="274"/>
        <v/>
      </c>
      <c r="I1753" t="str">
        <f t="shared" si="275"/>
        <v/>
      </c>
      <c r="J1753" t="str">
        <f t="shared" si="276"/>
        <v/>
      </c>
      <c r="K1753" t="str">
        <f t="shared" si="277"/>
        <v/>
      </c>
      <c r="L1753" t="str">
        <f t="shared" si="278"/>
        <v/>
      </c>
      <c r="M1753" t="str">
        <f t="shared" si="279"/>
        <v/>
      </c>
    </row>
    <row r="1754" spans="1:13">
      <c r="A1754" t="s">
        <v>5462</v>
      </c>
      <c r="B1754">
        <v>20.140599999999999</v>
      </c>
      <c r="C1754" s="44">
        <v>41548</v>
      </c>
      <c r="D1754" t="str">
        <f t="shared" si="270"/>
        <v/>
      </c>
      <c r="E1754" t="str">
        <f t="shared" si="271"/>
        <v/>
      </c>
      <c r="F1754" t="str">
        <f t="shared" si="272"/>
        <v/>
      </c>
      <c r="G1754" t="str">
        <f t="shared" si="273"/>
        <v/>
      </c>
      <c r="H1754" t="str">
        <f t="shared" si="274"/>
        <v/>
      </c>
      <c r="I1754" t="str">
        <f t="shared" si="275"/>
        <v/>
      </c>
      <c r="J1754" t="str">
        <f t="shared" si="276"/>
        <v/>
      </c>
      <c r="K1754" t="str">
        <f t="shared" si="277"/>
        <v/>
      </c>
      <c r="L1754" t="str">
        <f t="shared" si="278"/>
        <v/>
      </c>
      <c r="M1754" t="str">
        <f t="shared" si="279"/>
        <v/>
      </c>
    </row>
    <row r="1755" spans="1:13">
      <c r="A1755" t="s">
        <v>1640</v>
      </c>
      <c r="B1755">
        <v>10</v>
      </c>
      <c r="C1755" s="44">
        <v>41404</v>
      </c>
      <c r="D1755" t="str">
        <f t="shared" si="270"/>
        <v/>
      </c>
      <c r="E1755" t="str">
        <f t="shared" si="271"/>
        <v/>
      </c>
      <c r="F1755" t="str">
        <f t="shared" si="272"/>
        <v/>
      </c>
      <c r="G1755" t="str">
        <f t="shared" si="273"/>
        <v/>
      </c>
      <c r="H1755" t="str">
        <f t="shared" si="274"/>
        <v/>
      </c>
      <c r="I1755" t="str">
        <f t="shared" si="275"/>
        <v/>
      </c>
      <c r="J1755" t="str">
        <f t="shared" si="276"/>
        <v/>
      </c>
      <c r="K1755" t="str">
        <f t="shared" si="277"/>
        <v/>
      </c>
      <c r="L1755" t="str">
        <f t="shared" si="278"/>
        <v/>
      </c>
      <c r="M1755" t="str">
        <f t="shared" si="279"/>
        <v/>
      </c>
    </row>
    <row r="1756" spans="1:13">
      <c r="A1756" t="s">
        <v>5463</v>
      </c>
      <c r="B1756">
        <v>10</v>
      </c>
      <c r="C1756" s="44">
        <v>41404</v>
      </c>
      <c r="D1756" t="str">
        <f t="shared" si="270"/>
        <v/>
      </c>
      <c r="E1756" t="str">
        <f t="shared" si="271"/>
        <v/>
      </c>
      <c r="F1756" t="str">
        <f t="shared" si="272"/>
        <v/>
      </c>
      <c r="G1756" t="str">
        <f t="shared" si="273"/>
        <v/>
      </c>
      <c r="H1756" t="str">
        <f t="shared" si="274"/>
        <v/>
      </c>
      <c r="I1756" t="str">
        <f t="shared" si="275"/>
        <v/>
      </c>
      <c r="J1756" t="str">
        <f t="shared" si="276"/>
        <v/>
      </c>
      <c r="K1756" t="str">
        <f t="shared" si="277"/>
        <v/>
      </c>
      <c r="L1756" t="str">
        <f t="shared" si="278"/>
        <v/>
      </c>
      <c r="M1756" t="str">
        <f t="shared" si="279"/>
        <v/>
      </c>
    </row>
    <row r="1757" spans="1:13">
      <c r="A1757" t="s">
        <v>5464</v>
      </c>
      <c r="B1757">
        <v>20.2867</v>
      </c>
      <c r="C1757" s="44">
        <v>41548</v>
      </c>
      <c r="D1757" t="str">
        <f t="shared" si="270"/>
        <v/>
      </c>
      <c r="E1757" t="str">
        <f t="shared" si="271"/>
        <v/>
      </c>
      <c r="F1757" t="str">
        <f t="shared" si="272"/>
        <v/>
      </c>
      <c r="G1757" t="str">
        <f t="shared" si="273"/>
        <v/>
      </c>
      <c r="H1757" t="str">
        <f t="shared" si="274"/>
        <v/>
      </c>
      <c r="I1757" t="str">
        <f t="shared" si="275"/>
        <v/>
      </c>
      <c r="J1757" t="str">
        <f t="shared" si="276"/>
        <v/>
      </c>
      <c r="K1757" t="str">
        <f t="shared" si="277"/>
        <v/>
      </c>
      <c r="L1757" t="str">
        <f t="shared" si="278"/>
        <v/>
      </c>
      <c r="M1757" t="str">
        <f t="shared" si="279"/>
        <v/>
      </c>
    </row>
    <row r="1758" spans="1:13">
      <c r="A1758" t="s">
        <v>1641</v>
      </c>
      <c r="B1758">
        <v>10.918200000000001</v>
      </c>
      <c r="C1758" s="44">
        <v>41548</v>
      </c>
      <c r="D1758" t="str">
        <f t="shared" si="270"/>
        <v/>
      </c>
      <c r="E1758" t="str">
        <f t="shared" si="271"/>
        <v/>
      </c>
      <c r="F1758" t="str">
        <f t="shared" si="272"/>
        <v/>
      </c>
      <c r="G1758" t="str">
        <f t="shared" si="273"/>
        <v/>
      </c>
      <c r="H1758" t="str">
        <f t="shared" si="274"/>
        <v/>
      </c>
      <c r="I1758" t="str">
        <f t="shared" si="275"/>
        <v/>
      </c>
      <c r="J1758" t="str">
        <f t="shared" si="276"/>
        <v/>
      </c>
      <c r="K1758" t="str">
        <f t="shared" si="277"/>
        <v/>
      </c>
      <c r="L1758" t="str">
        <f t="shared" si="278"/>
        <v/>
      </c>
      <c r="M1758" t="str">
        <f t="shared" si="279"/>
        <v/>
      </c>
    </row>
    <row r="1759" spans="1:13">
      <c r="A1759" t="s">
        <v>1642</v>
      </c>
      <c r="B1759">
        <v>10.203200000000001</v>
      </c>
      <c r="C1759" s="44">
        <v>41548</v>
      </c>
      <c r="D1759" t="str">
        <f t="shared" si="270"/>
        <v/>
      </c>
      <c r="E1759" t="str">
        <f t="shared" si="271"/>
        <v/>
      </c>
      <c r="F1759" t="str">
        <f t="shared" si="272"/>
        <v/>
      </c>
      <c r="G1759" t="str">
        <f t="shared" si="273"/>
        <v/>
      </c>
      <c r="H1759" t="str">
        <f t="shared" si="274"/>
        <v/>
      </c>
      <c r="I1759" t="str">
        <f t="shared" si="275"/>
        <v/>
      </c>
      <c r="J1759" t="str">
        <f t="shared" si="276"/>
        <v/>
      </c>
      <c r="K1759" t="str">
        <f t="shared" si="277"/>
        <v/>
      </c>
      <c r="L1759" t="str">
        <f t="shared" si="278"/>
        <v/>
      </c>
      <c r="M1759" t="str">
        <f t="shared" si="279"/>
        <v/>
      </c>
    </row>
    <row r="1760" spans="1:13">
      <c r="A1760" t="s">
        <v>5465</v>
      </c>
      <c r="B1760">
        <v>20.1205</v>
      </c>
      <c r="C1760" s="44">
        <v>41548</v>
      </c>
      <c r="D1760" t="str">
        <f t="shared" si="270"/>
        <v/>
      </c>
      <c r="E1760" t="str">
        <f t="shared" si="271"/>
        <v/>
      </c>
      <c r="F1760" t="str">
        <f t="shared" si="272"/>
        <v/>
      </c>
      <c r="G1760" t="str">
        <f t="shared" si="273"/>
        <v/>
      </c>
      <c r="H1760" t="str">
        <f t="shared" si="274"/>
        <v/>
      </c>
      <c r="I1760" t="str">
        <f t="shared" si="275"/>
        <v/>
      </c>
      <c r="J1760" t="str">
        <f t="shared" si="276"/>
        <v/>
      </c>
      <c r="K1760" t="str">
        <f t="shared" si="277"/>
        <v/>
      </c>
      <c r="L1760" t="str">
        <f t="shared" si="278"/>
        <v/>
      </c>
      <c r="M1760" t="str">
        <f t="shared" si="279"/>
        <v/>
      </c>
    </row>
    <row r="1761" spans="1:13">
      <c r="A1761" t="s">
        <v>1643</v>
      </c>
      <c r="B1761">
        <v>10.9534</v>
      </c>
      <c r="C1761" s="44">
        <v>41548</v>
      </c>
      <c r="D1761" t="str">
        <f t="shared" si="270"/>
        <v/>
      </c>
      <c r="E1761" t="str">
        <f t="shared" si="271"/>
        <v/>
      </c>
      <c r="F1761" t="str">
        <f t="shared" si="272"/>
        <v/>
      </c>
      <c r="G1761" t="str">
        <f t="shared" si="273"/>
        <v/>
      </c>
      <c r="H1761" t="str">
        <f t="shared" si="274"/>
        <v/>
      </c>
      <c r="I1761" t="str">
        <f t="shared" si="275"/>
        <v/>
      </c>
      <c r="J1761" t="str">
        <f t="shared" si="276"/>
        <v/>
      </c>
      <c r="K1761" t="str">
        <f t="shared" si="277"/>
        <v/>
      </c>
      <c r="L1761" t="str">
        <f t="shared" si="278"/>
        <v/>
      </c>
      <c r="M1761" t="str">
        <f t="shared" si="279"/>
        <v/>
      </c>
    </row>
    <row r="1762" spans="1:13">
      <c r="A1762" t="s">
        <v>1644</v>
      </c>
      <c r="B1762">
        <v>11.893800000000001</v>
      </c>
      <c r="C1762" s="44">
        <v>41548</v>
      </c>
      <c r="D1762" t="str">
        <f t="shared" si="270"/>
        <v/>
      </c>
      <c r="E1762" t="str">
        <f t="shared" si="271"/>
        <v/>
      </c>
      <c r="F1762" t="str">
        <f t="shared" si="272"/>
        <v/>
      </c>
      <c r="G1762" t="str">
        <f t="shared" si="273"/>
        <v/>
      </c>
      <c r="H1762" t="str">
        <f t="shared" si="274"/>
        <v/>
      </c>
      <c r="I1762" t="str">
        <f t="shared" si="275"/>
        <v/>
      </c>
      <c r="J1762" t="str">
        <f t="shared" si="276"/>
        <v/>
      </c>
      <c r="K1762" t="str">
        <f t="shared" si="277"/>
        <v/>
      </c>
      <c r="L1762" t="str">
        <f t="shared" si="278"/>
        <v/>
      </c>
      <c r="M1762" t="str">
        <f t="shared" si="279"/>
        <v/>
      </c>
    </row>
    <row r="1763" spans="1:13">
      <c r="A1763" t="s">
        <v>5466</v>
      </c>
      <c r="B1763">
        <v>16.109400000000001</v>
      </c>
      <c r="C1763" s="44">
        <v>41548</v>
      </c>
      <c r="D1763" t="str">
        <f t="shared" si="270"/>
        <v/>
      </c>
      <c r="E1763" t="str">
        <f t="shared" si="271"/>
        <v/>
      </c>
      <c r="F1763" t="str">
        <f t="shared" si="272"/>
        <v/>
      </c>
      <c r="G1763" t="str">
        <f t="shared" si="273"/>
        <v/>
      </c>
      <c r="H1763" t="str">
        <f t="shared" si="274"/>
        <v/>
      </c>
      <c r="I1763" t="str">
        <f t="shared" si="275"/>
        <v/>
      </c>
      <c r="J1763" t="str">
        <f t="shared" si="276"/>
        <v/>
      </c>
      <c r="K1763" t="str">
        <f t="shared" si="277"/>
        <v/>
      </c>
      <c r="L1763" t="str">
        <f t="shared" si="278"/>
        <v/>
      </c>
      <c r="M1763" t="str">
        <f t="shared" si="279"/>
        <v/>
      </c>
    </row>
    <row r="1764" spans="1:13">
      <c r="A1764" t="s">
        <v>5467</v>
      </c>
      <c r="B1764">
        <v>11.67</v>
      </c>
      <c r="C1764" s="44">
        <v>41548</v>
      </c>
      <c r="D1764" t="str">
        <f t="shared" si="270"/>
        <v/>
      </c>
      <c r="E1764" t="str">
        <f t="shared" si="271"/>
        <v/>
      </c>
      <c r="F1764" t="str">
        <f t="shared" si="272"/>
        <v/>
      </c>
      <c r="G1764" t="str">
        <f t="shared" si="273"/>
        <v/>
      </c>
      <c r="H1764" t="str">
        <f t="shared" si="274"/>
        <v/>
      </c>
      <c r="I1764" t="str">
        <f t="shared" si="275"/>
        <v/>
      </c>
      <c r="J1764" t="str">
        <f t="shared" si="276"/>
        <v/>
      </c>
      <c r="K1764" t="str">
        <f t="shared" si="277"/>
        <v/>
      </c>
      <c r="L1764" t="str">
        <f t="shared" si="278"/>
        <v/>
      </c>
      <c r="M1764" t="str">
        <f t="shared" si="279"/>
        <v/>
      </c>
    </row>
    <row r="1765" spans="1:13">
      <c r="A1765" t="s">
        <v>1645</v>
      </c>
      <c r="B1765">
        <v>10</v>
      </c>
      <c r="C1765" s="44">
        <v>41404</v>
      </c>
      <c r="D1765" t="str">
        <f t="shared" si="270"/>
        <v/>
      </c>
      <c r="E1765" t="str">
        <f t="shared" si="271"/>
        <v/>
      </c>
      <c r="F1765" t="str">
        <f t="shared" si="272"/>
        <v/>
      </c>
      <c r="G1765" t="str">
        <f t="shared" si="273"/>
        <v/>
      </c>
      <c r="H1765" t="str">
        <f t="shared" si="274"/>
        <v/>
      </c>
      <c r="I1765" t="str">
        <f t="shared" si="275"/>
        <v/>
      </c>
      <c r="J1765" t="str">
        <f t="shared" si="276"/>
        <v/>
      </c>
      <c r="K1765" t="str">
        <f t="shared" si="277"/>
        <v/>
      </c>
      <c r="L1765" t="str">
        <f t="shared" si="278"/>
        <v/>
      </c>
      <c r="M1765" t="str">
        <f t="shared" si="279"/>
        <v/>
      </c>
    </row>
    <row r="1766" spans="1:13">
      <c r="A1766" t="s">
        <v>1646</v>
      </c>
      <c r="B1766">
        <v>10.021000000000001</v>
      </c>
      <c r="C1766" s="44">
        <v>41548</v>
      </c>
      <c r="D1766" t="str">
        <f t="shared" si="270"/>
        <v/>
      </c>
      <c r="E1766" t="str">
        <f t="shared" si="271"/>
        <v/>
      </c>
      <c r="F1766" t="str">
        <f t="shared" si="272"/>
        <v/>
      </c>
      <c r="G1766" t="str">
        <f t="shared" si="273"/>
        <v/>
      </c>
      <c r="H1766" t="str">
        <f t="shared" si="274"/>
        <v/>
      </c>
      <c r="I1766" t="str">
        <f t="shared" si="275"/>
        <v/>
      </c>
      <c r="J1766" t="str">
        <f t="shared" si="276"/>
        <v/>
      </c>
      <c r="K1766" t="str">
        <f t="shared" si="277"/>
        <v/>
      </c>
      <c r="L1766" t="str">
        <f t="shared" si="278"/>
        <v/>
      </c>
      <c r="M1766" t="str">
        <f t="shared" si="279"/>
        <v/>
      </c>
    </row>
    <row r="1767" spans="1:13">
      <c r="A1767" t="s">
        <v>1647</v>
      </c>
      <c r="B1767">
        <v>11.017200000000001</v>
      </c>
      <c r="C1767" s="44">
        <v>41548</v>
      </c>
      <c r="D1767" t="str">
        <f t="shared" si="270"/>
        <v/>
      </c>
      <c r="E1767" t="str">
        <f t="shared" si="271"/>
        <v/>
      </c>
      <c r="F1767" t="str">
        <f t="shared" si="272"/>
        <v/>
      </c>
      <c r="G1767" t="str">
        <f t="shared" si="273"/>
        <v/>
      </c>
      <c r="H1767" t="str">
        <f t="shared" si="274"/>
        <v/>
      </c>
      <c r="I1767" t="str">
        <f t="shared" si="275"/>
        <v/>
      </c>
      <c r="J1767" t="str">
        <f t="shared" si="276"/>
        <v/>
      </c>
      <c r="K1767" t="str">
        <f t="shared" si="277"/>
        <v/>
      </c>
      <c r="L1767" t="str">
        <f t="shared" si="278"/>
        <v/>
      </c>
      <c r="M1767" t="str">
        <f t="shared" si="279"/>
        <v/>
      </c>
    </row>
    <row r="1768" spans="1:13">
      <c r="A1768" t="s">
        <v>5468</v>
      </c>
      <c r="B1768">
        <v>20.239999999999998</v>
      </c>
      <c r="C1768" s="44">
        <v>41548</v>
      </c>
      <c r="D1768" t="str">
        <f t="shared" si="270"/>
        <v/>
      </c>
      <c r="E1768" t="str">
        <f t="shared" si="271"/>
        <v/>
      </c>
      <c r="F1768" t="str">
        <f t="shared" si="272"/>
        <v/>
      </c>
      <c r="G1768" t="str">
        <f t="shared" si="273"/>
        <v/>
      </c>
      <c r="H1768" t="str">
        <f t="shared" si="274"/>
        <v/>
      </c>
      <c r="I1768" t="str">
        <f t="shared" si="275"/>
        <v/>
      </c>
      <c r="J1768" t="str">
        <f t="shared" si="276"/>
        <v/>
      </c>
      <c r="K1768" t="str">
        <f t="shared" si="277"/>
        <v/>
      </c>
      <c r="L1768" t="str">
        <f t="shared" si="278"/>
        <v/>
      </c>
      <c r="M1768" t="str">
        <f t="shared" si="279"/>
        <v/>
      </c>
    </row>
    <row r="1769" spans="1:13">
      <c r="A1769" t="s">
        <v>1648</v>
      </c>
      <c r="B1769">
        <v>10.228400000000001</v>
      </c>
      <c r="C1769" s="44">
        <v>41548</v>
      </c>
      <c r="D1769" t="str">
        <f t="shared" si="270"/>
        <v/>
      </c>
      <c r="E1769" t="str">
        <f t="shared" si="271"/>
        <v/>
      </c>
      <c r="F1769" t="str">
        <f t="shared" si="272"/>
        <v/>
      </c>
      <c r="G1769" t="str">
        <f t="shared" si="273"/>
        <v/>
      </c>
      <c r="H1769" t="str">
        <f t="shared" si="274"/>
        <v/>
      </c>
      <c r="I1769" t="str">
        <f t="shared" si="275"/>
        <v/>
      </c>
      <c r="J1769" t="str">
        <f t="shared" si="276"/>
        <v/>
      </c>
      <c r="K1769" t="str">
        <f t="shared" si="277"/>
        <v/>
      </c>
      <c r="L1769" t="str">
        <f t="shared" si="278"/>
        <v/>
      </c>
      <c r="M1769" t="str">
        <f t="shared" si="279"/>
        <v/>
      </c>
    </row>
    <row r="1770" spans="1:13">
      <c r="A1770" t="s">
        <v>1649</v>
      </c>
      <c r="B1770">
        <v>15.127000000000001</v>
      </c>
      <c r="C1770" s="44">
        <v>41548</v>
      </c>
      <c r="D1770" t="str">
        <f t="shared" si="270"/>
        <v/>
      </c>
      <c r="E1770" t="str">
        <f t="shared" si="271"/>
        <v/>
      </c>
      <c r="F1770" t="str">
        <f t="shared" si="272"/>
        <v/>
      </c>
      <c r="G1770" t="str">
        <f t="shared" si="273"/>
        <v/>
      </c>
      <c r="H1770" t="str">
        <f t="shared" si="274"/>
        <v/>
      </c>
      <c r="I1770" t="str">
        <f t="shared" si="275"/>
        <v/>
      </c>
      <c r="J1770" t="str">
        <f t="shared" si="276"/>
        <v/>
      </c>
      <c r="K1770" t="str">
        <f t="shared" si="277"/>
        <v/>
      </c>
      <c r="L1770" t="str">
        <f t="shared" si="278"/>
        <v/>
      </c>
      <c r="M1770" t="str">
        <f t="shared" si="279"/>
        <v/>
      </c>
    </row>
    <row r="1771" spans="1:13">
      <c r="A1771" t="s">
        <v>1650</v>
      </c>
      <c r="B1771">
        <v>15.2242</v>
      </c>
      <c r="C1771" s="44">
        <v>41548</v>
      </c>
      <c r="D1771" t="str">
        <f t="shared" si="270"/>
        <v/>
      </c>
      <c r="E1771" t="str">
        <f t="shared" si="271"/>
        <v/>
      </c>
      <c r="F1771" t="str">
        <f t="shared" si="272"/>
        <v/>
      </c>
      <c r="G1771" t="str">
        <f t="shared" si="273"/>
        <v/>
      </c>
      <c r="H1771" t="str">
        <f t="shared" si="274"/>
        <v/>
      </c>
      <c r="I1771" t="str">
        <f t="shared" si="275"/>
        <v/>
      </c>
      <c r="J1771" t="str">
        <f t="shared" si="276"/>
        <v/>
      </c>
      <c r="K1771" t="str">
        <f t="shared" si="277"/>
        <v/>
      </c>
      <c r="L1771" t="str">
        <f t="shared" si="278"/>
        <v/>
      </c>
      <c r="M1771" t="str">
        <f t="shared" si="279"/>
        <v/>
      </c>
    </row>
    <row r="1772" spans="1:13">
      <c r="A1772" t="s">
        <v>5469</v>
      </c>
      <c r="B1772">
        <v>35.095700000000001</v>
      </c>
      <c r="C1772" s="44">
        <v>41548</v>
      </c>
      <c r="D1772" t="str">
        <f t="shared" si="270"/>
        <v/>
      </c>
      <c r="E1772" t="str">
        <f t="shared" si="271"/>
        <v/>
      </c>
      <c r="F1772" t="str">
        <f t="shared" si="272"/>
        <v/>
      </c>
      <c r="G1772" t="str">
        <f t="shared" si="273"/>
        <v/>
      </c>
      <c r="H1772" t="str">
        <f t="shared" si="274"/>
        <v/>
      </c>
      <c r="I1772" t="str">
        <f t="shared" si="275"/>
        <v/>
      </c>
      <c r="J1772" t="str">
        <f t="shared" si="276"/>
        <v/>
      </c>
      <c r="K1772" t="str">
        <f t="shared" si="277"/>
        <v/>
      </c>
      <c r="L1772" t="str">
        <f t="shared" si="278"/>
        <v/>
      </c>
      <c r="M1772" t="str">
        <f t="shared" si="279"/>
        <v/>
      </c>
    </row>
    <row r="1773" spans="1:13">
      <c r="A1773" t="s">
        <v>5470</v>
      </c>
      <c r="B1773">
        <v>35.319699999999997</v>
      </c>
      <c r="C1773" s="44">
        <v>41548</v>
      </c>
      <c r="D1773" t="str">
        <f t="shared" si="270"/>
        <v/>
      </c>
      <c r="E1773" t="str">
        <f t="shared" si="271"/>
        <v/>
      </c>
      <c r="F1773" t="str">
        <f t="shared" si="272"/>
        <v/>
      </c>
      <c r="G1773" t="str">
        <f t="shared" si="273"/>
        <v/>
      </c>
      <c r="H1773" t="str">
        <f t="shared" si="274"/>
        <v/>
      </c>
      <c r="I1773" t="str">
        <f t="shared" si="275"/>
        <v/>
      </c>
      <c r="J1773" t="str">
        <f t="shared" si="276"/>
        <v/>
      </c>
      <c r="K1773" t="str">
        <f t="shared" si="277"/>
        <v/>
      </c>
      <c r="L1773" t="str">
        <f t="shared" si="278"/>
        <v/>
      </c>
      <c r="M1773" t="str">
        <f t="shared" si="279"/>
        <v/>
      </c>
    </row>
    <row r="1774" spans="1:13">
      <c r="A1774" t="s">
        <v>1651</v>
      </c>
      <c r="B1774">
        <v>7.9065000000000003</v>
      </c>
      <c r="C1774" s="44">
        <v>41548</v>
      </c>
      <c r="D1774" t="str">
        <f t="shared" si="270"/>
        <v/>
      </c>
      <c r="E1774" t="str">
        <f t="shared" si="271"/>
        <v/>
      </c>
      <c r="F1774" t="str">
        <f t="shared" si="272"/>
        <v/>
      </c>
      <c r="G1774" t="str">
        <f t="shared" si="273"/>
        <v/>
      </c>
      <c r="H1774" t="str">
        <f t="shared" si="274"/>
        <v/>
      </c>
      <c r="I1774" t="str">
        <f t="shared" si="275"/>
        <v/>
      </c>
      <c r="J1774" t="str">
        <f t="shared" si="276"/>
        <v/>
      </c>
      <c r="K1774" t="str">
        <f t="shared" si="277"/>
        <v/>
      </c>
      <c r="L1774" t="str">
        <f t="shared" si="278"/>
        <v/>
      </c>
      <c r="M1774" t="str">
        <f t="shared" si="279"/>
        <v/>
      </c>
    </row>
    <row r="1775" spans="1:13">
      <c r="A1775" t="s">
        <v>1652</v>
      </c>
      <c r="B1775">
        <v>7.9554999999999998</v>
      </c>
      <c r="C1775" s="44">
        <v>41548</v>
      </c>
      <c r="D1775" t="str">
        <f t="shared" si="270"/>
        <v/>
      </c>
      <c r="E1775" t="str">
        <f t="shared" si="271"/>
        <v/>
      </c>
      <c r="F1775" t="str">
        <f t="shared" si="272"/>
        <v/>
      </c>
      <c r="G1775" t="str">
        <f t="shared" si="273"/>
        <v/>
      </c>
      <c r="H1775" t="str">
        <f t="shared" si="274"/>
        <v/>
      </c>
      <c r="I1775" t="str">
        <f t="shared" si="275"/>
        <v/>
      </c>
      <c r="J1775" t="str">
        <f t="shared" si="276"/>
        <v/>
      </c>
      <c r="K1775" t="str">
        <f t="shared" si="277"/>
        <v/>
      </c>
      <c r="L1775" t="str">
        <f t="shared" si="278"/>
        <v/>
      </c>
      <c r="M1775" t="str">
        <f t="shared" si="279"/>
        <v/>
      </c>
    </row>
    <row r="1776" spans="1:13">
      <c r="A1776" t="s">
        <v>5471</v>
      </c>
      <c r="B1776">
        <v>14.789</v>
      </c>
      <c r="C1776" s="44">
        <v>41548</v>
      </c>
      <c r="D1776" t="str">
        <f t="shared" si="270"/>
        <v/>
      </c>
      <c r="E1776" t="str">
        <f t="shared" si="271"/>
        <v/>
      </c>
      <c r="F1776" t="str">
        <f t="shared" si="272"/>
        <v/>
      </c>
      <c r="G1776" t="str">
        <f t="shared" si="273"/>
        <v/>
      </c>
      <c r="H1776" t="str">
        <f t="shared" si="274"/>
        <v/>
      </c>
      <c r="I1776" t="str">
        <f t="shared" si="275"/>
        <v/>
      </c>
      <c r="J1776" t="str">
        <f t="shared" si="276"/>
        <v/>
      </c>
      <c r="K1776" t="str">
        <f t="shared" si="277"/>
        <v/>
      </c>
      <c r="L1776" t="str">
        <f t="shared" si="278"/>
        <v/>
      </c>
      <c r="M1776" t="str">
        <f t="shared" si="279"/>
        <v/>
      </c>
    </row>
    <row r="1777" spans="1:13">
      <c r="A1777" t="s">
        <v>5472</v>
      </c>
      <c r="B1777">
        <v>14.881600000000001</v>
      </c>
      <c r="C1777" s="44">
        <v>41548</v>
      </c>
      <c r="D1777" t="str">
        <f t="shared" si="270"/>
        <v/>
      </c>
      <c r="E1777" t="str">
        <f t="shared" si="271"/>
        <v/>
      </c>
      <c r="F1777" t="str">
        <f t="shared" si="272"/>
        <v/>
      </c>
      <c r="G1777" t="str">
        <f t="shared" si="273"/>
        <v/>
      </c>
      <c r="H1777" t="str">
        <f t="shared" si="274"/>
        <v/>
      </c>
      <c r="I1777" t="str">
        <f t="shared" si="275"/>
        <v/>
      </c>
      <c r="J1777" t="str">
        <f t="shared" si="276"/>
        <v/>
      </c>
      <c r="K1777" t="str">
        <f t="shared" si="277"/>
        <v/>
      </c>
      <c r="L1777" t="str">
        <f t="shared" si="278"/>
        <v/>
      </c>
      <c r="M1777" t="str">
        <f t="shared" si="279"/>
        <v/>
      </c>
    </row>
    <row r="1778" spans="1:13">
      <c r="A1778" t="s">
        <v>1653</v>
      </c>
      <c r="B1778">
        <v>10.8299</v>
      </c>
      <c r="C1778" s="44">
        <v>41548</v>
      </c>
      <c r="D1778" t="str">
        <f t="shared" si="270"/>
        <v/>
      </c>
      <c r="E1778" t="str">
        <f t="shared" si="271"/>
        <v/>
      </c>
      <c r="F1778" t="str">
        <f t="shared" si="272"/>
        <v/>
      </c>
      <c r="G1778" t="str">
        <f t="shared" si="273"/>
        <v/>
      </c>
      <c r="H1778" t="str">
        <f t="shared" si="274"/>
        <v/>
      </c>
      <c r="I1778" t="str">
        <f t="shared" si="275"/>
        <v/>
      </c>
      <c r="J1778" t="str">
        <f t="shared" si="276"/>
        <v/>
      </c>
      <c r="K1778" t="str">
        <f t="shared" si="277"/>
        <v/>
      </c>
      <c r="L1778" t="str">
        <f t="shared" si="278"/>
        <v/>
      </c>
      <c r="M1778" t="str">
        <f t="shared" si="279"/>
        <v/>
      </c>
    </row>
    <row r="1779" spans="1:13">
      <c r="A1779" t="s">
        <v>1654</v>
      </c>
      <c r="B1779">
        <v>11.0578</v>
      </c>
      <c r="C1779" s="44">
        <v>41548</v>
      </c>
      <c r="D1779" t="str">
        <f t="shared" si="270"/>
        <v/>
      </c>
      <c r="E1779" t="str">
        <f t="shared" si="271"/>
        <v/>
      </c>
      <c r="F1779" t="str">
        <f t="shared" si="272"/>
        <v/>
      </c>
      <c r="G1779" t="str">
        <f t="shared" si="273"/>
        <v/>
      </c>
      <c r="H1779" t="str">
        <f t="shared" si="274"/>
        <v/>
      </c>
      <c r="I1779" t="str">
        <f t="shared" si="275"/>
        <v/>
      </c>
      <c r="J1779" t="str">
        <f t="shared" si="276"/>
        <v/>
      </c>
      <c r="K1779" t="str">
        <f t="shared" si="277"/>
        <v/>
      </c>
      <c r="L1779" t="str">
        <f t="shared" si="278"/>
        <v/>
      </c>
      <c r="M1779" t="str">
        <f t="shared" si="279"/>
        <v/>
      </c>
    </row>
    <row r="1780" spans="1:13">
      <c r="A1780" t="s">
        <v>5473</v>
      </c>
      <c r="B1780">
        <v>19.761299999999999</v>
      </c>
      <c r="C1780" s="44">
        <v>41548</v>
      </c>
      <c r="D1780" t="str">
        <f t="shared" si="270"/>
        <v/>
      </c>
      <c r="E1780" t="str">
        <f t="shared" si="271"/>
        <v/>
      </c>
      <c r="F1780" t="str">
        <f t="shared" si="272"/>
        <v/>
      </c>
      <c r="G1780" t="str">
        <f t="shared" si="273"/>
        <v/>
      </c>
      <c r="H1780" t="str">
        <f t="shared" si="274"/>
        <v/>
      </c>
      <c r="I1780" t="str">
        <f t="shared" si="275"/>
        <v/>
      </c>
      <c r="J1780" t="str">
        <f t="shared" si="276"/>
        <v/>
      </c>
      <c r="K1780" t="str">
        <f t="shared" si="277"/>
        <v/>
      </c>
      <c r="L1780" t="str">
        <f t="shared" si="278"/>
        <v/>
      </c>
      <c r="M1780" t="str">
        <f t="shared" si="279"/>
        <v/>
      </c>
    </row>
    <row r="1781" spans="1:13">
      <c r="A1781" t="s">
        <v>1655</v>
      </c>
      <c r="B1781">
        <v>11.7538</v>
      </c>
      <c r="C1781" s="44">
        <v>41548</v>
      </c>
      <c r="D1781" t="str">
        <f t="shared" si="270"/>
        <v/>
      </c>
      <c r="E1781" t="str">
        <f t="shared" si="271"/>
        <v/>
      </c>
      <c r="F1781" t="str">
        <f t="shared" si="272"/>
        <v/>
      </c>
      <c r="G1781" t="str">
        <f t="shared" si="273"/>
        <v/>
      </c>
      <c r="H1781" t="str">
        <f t="shared" si="274"/>
        <v/>
      </c>
      <c r="I1781" t="str">
        <f t="shared" si="275"/>
        <v/>
      </c>
      <c r="J1781" t="str">
        <f t="shared" si="276"/>
        <v/>
      </c>
      <c r="K1781" t="str">
        <f t="shared" si="277"/>
        <v/>
      </c>
      <c r="L1781" t="str">
        <f t="shared" si="278"/>
        <v/>
      </c>
      <c r="M1781" t="str">
        <f t="shared" si="279"/>
        <v/>
      </c>
    </row>
    <row r="1782" spans="1:13">
      <c r="A1782" t="s">
        <v>1656</v>
      </c>
      <c r="B1782">
        <v>11.784000000000001</v>
      </c>
      <c r="C1782" s="44">
        <v>41548</v>
      </c>
      <c r="D1782" t="str">
        <f t="shared" si="270"/>
        <v/>
      </c>
      <c r="E1782" t="str">
        <f t="shared" si="271"/>
        <v/>
      </c>
      <c r="F1782" t="str">
        <f t="shared" si="272"/>
        <v/>
      </c>
      <c r="G1782" t="str">
        <f t="shared" si="273"/>
        <v/>
      </c>
      <c r="H1782" t="str">
        <f t="shared" si="274"/>
        <v/>
      </c>
      <c r="I1782" t="str">
        <f t="shared" si="275"/>
        <v/>
      </c>
      <c r="J1782" t="str">
        <f t="shared" si="276"/>
        <v/>
      </c>
      <c r="K1782" t="str">
        <f t="shared" si="277"/>
        <v/>
      </c>
      <c r="L1782" t="str">
        <f t="shared" si="278"/>
        <v/>
      </c>
      <c r="M1782" t="str">
        <f t="shared" si="279"/>
        <v/>
      </c>
    </row>
    <row r="1783" spans="1:13">
      <c r="A1783" t="s">
        <v>5474</v>
      </c>
      <c r="B1783">
        <v>22.529299999999999</v>
      </c>
      <c r="C1783" s="44">
        <v>41548</v>
      </c>
      <c r="D1783" t="str">
        <f t="shared" si="270"/>
        <v/>
      </c>
      <c r="E1783" t="str">
        <f t="shared" si="271"/>
        <v/>
      </c>
      <c r="F1783" t="str">
        <f t="shared" si="272"/>
        <v/>
      </c>
      <c r="G1783" t="str">
        <f t="shared" si="273"/>
        <v/>
      </c>
      <c r="H1783" t="str">
        <f t="shared" si="274"/>
        <v/>
      </c>
      <c r="I1783" t="str">
        <f t="shared" si="275"/>
        <v/>
      </c>
      <c r="J1783" t="str">
        <f t="shared" si="276"/>
        <v/>
      </c>
      <c r="K1783" t="str">
        <f t="shared" si="277"/>
        <v/>
      </c>
      <c r="L1783" t="str">
        <f t="shared" si="278"/>
        <v/>
      </c>
      <c r="M1783" t="str">
        <f t="shared" si="279"/>
        <v/>
      </c>
    </row>
    <row r="1784" spans="1:13">
      <c r="A1784" t="s">
        <v>5475</v>
      </c>
      <c r="B1784">
        <v>19.872</v>
      </c>
      <c r="C1784" s="44">
        <v>41548</v>
      </c>
      <c r="D1784" t="str">
        <f t="shared" si="270"/>
        <v/>
      </c>
      <c r="E1784" t="str">
        <f t="shared" si="271"/>
        <v/>
      </c>
      <c r="F1784" t="str">
        <f t="shared" si="272"/>
        <v/>
      </c>
      <c r="G1784" t="str">
        <f t="shared" si="273"/>
        <v/>
      </c>
      <c r="H1784" t="str">
        <f t="shared" si="274"/>
        <v/>
      </c>
      <c r="I1784" t="str">
        <f t="shared" si="275"/>
        <v/>
      </c>
      <c r="J1784" t="str">
        <f t="shared" si="276"/>
        <v/>
      </c>
      <c r="K1784" t="str">
        <f t="shared" si="277"/>
        <v/>
      </c>
      <c r="L1784" t="str">
        <f t="shared" si="278"/>
        <v/>
      </c>
      <c r="M1784" t="str">
        <f t="shared" si="279"/>
        <v/>
      </c>
    </row>
    <row r="1785" spans="1:13">
      <c r="A1785" t="s">
        <v>5476</v>
      </c>
      <c r="B1785">
        <v>22.641500000000001</v>
      </c>
      <c r="C1785" s="44">
        <v>41548</v>
      </c>
      <c r="D1785" t="str">
        <f t="shared" si="270"/>
        <v/>
      </c>
      <c r="E1785" t="str">
        <f t="shared" si="271"/>
        <v/>
      </c>
      <c r="F1785" t="str">
        <f t="shared" si="272"/>
        <v/>
      </c>
      <c r="G1785" t="str">
        <f t="shared" si="273"/>
        <v/>
      </c>
      <c r="H1785" t="str">
        <f t="shared" si="274"/>
        <v/>
      </c>
      <c r="I1785" t="str">
        <f t="shared" si="275"/>
        <v/>
      </c>
      <c r="J1785" t="str">
        <f t="shared" si="276"/>
        <v/>
      </c>
      <c r="K1785" t="str">
        <f t="shared" si="277"/>
        <v/>
      </c>
      <c r="L1785" t="str">
        <f t="shared" si="278"/>
        <v/>
      </c>
      <c r="M1785" t="str">
        <f t="shared" si="279"/>
        <v/>
      </c>
    </row>
    <row r="1786" spans="1:13">
      <c r="A1786" t="s">
        <v>1657</v>
      </c>
      <c r="B1786">
        <v>11.9794</v>
      </c>
      <c r="C1786" s="44">
        <v>41548</v>
      </c>
      <c r="D1786" t="str">
        <f t="shared" si="270"/>
        <v/>
      </c>
      <c r="E1786" t="str">
        <f t="shared" si="271"/>
        <v/>
      </c>
      <c r="F1786" t="str">
        <f t="shared" si="272"/>
        <v/>
      </c>
      <c r="G1786" t="str">
        <f t="shared" si="273"/>
        <v/>
      </c>
      <c r="H1786" t="str">
        <f t="shared" si="274"/>
        <v/>
      </c>
      <c r="I1786" t="str">
        <f t="shared" si="275"/>
        <v/>
      </c>
      <c r="J1786" t="str">
        <f t="shared" si="276"/>
        <v/>
      </c>
      <c r="K1786" t="str">
        <f t="shared" si="277"/>
        <v/>
      </c>
      <c r="L1786" t="str">
        <f t="shared" si="278"/>
        <v/>
      </c>
      <c r="M1786" t="str">
        <f t="shared" si="279"/>
        <v/>
      </c>
    </row>
    <row r="1787" spans="1:13">
      <c r="A1787" t="s">
        <v>1658</v>
      </c>
      <c r="B1787">
        <v>12.1122</v>
      </c>
      <c r="C1787" s="44">
        <v>41548</v>
      </c>
      <c r="D1787" t="str">
        <f t="shared" si="270"/>
        <v/>
      </c>
      <c r="E1787" t="str">
        <f t="shared" si="271"/>
        <v/>
      </c>
      <c r="F1787" t="str">
        <f t="shared" si="272"/>
        <v/>
      </c>
      <c r="G1787" t="str">
        <f t="shared" si="273"/>
        <v/>
      </c>
      <c r="H1787" t="str">
        <f t="shared" si="274"/>
        <v/>
      </c>
      <c r="I1787" t="str">
        <f t="shared" si="275"/>
        <v/>
      </c>
      <c r="J1787" t="str">
        <f t="shared" si="276"/>
        <v/>
      </c>
      <c r="K1787" t="str">
        <f t="shared" si="277"/>
        <v/>
      </c>
      <c r="L1787" t="str">
        <f t="shared" si="278"/>
        <v/>
      </c>
      <c r="M1787" t="str">
        <f t="shared" si="279"/>
        <v/>
      </c>
    </row>
    <row r="1788" spans="1:13">
      <c r="A1788" t="s">
        <v>1659</v>
      </c>
      <c r="B1788">
        <v>6.9029999999999996</v>
      </c>
      <c r="C1788" s="44">
        <v>41548</v>
      </c>
      <c r="D1788" t="str">
        <f t="shared" si="270"/>
        <v/>
      </c>
      <c r="E1788" t="str">
        <f t="shared" si="271"/>
        <v/>
      </c>
      <c r="F1788" t="str">
        <f t="shared" si="272"/>
        <v/>
      </c>
      <c r="G1788" t="str">
        <f t="shared" si="273"/>
        <v/>
      </c>
      <c r="H1788" t="str">
        <f t="shared" si="274"/>
        <v/>
      </c>
      <c r="I1788" t="str">
        <f t="shared" si="275"/>
        <v/>
      </c>
      <c r="J1788" t="str">
        <f t="shared" si="276"/>
        <v/>
      </c>
      <c r="K1788" t="str">
        <f t="shared" si="277"/>
        <v/>
      </c>
      <c r="L1788" t="str">
        <f t="shared" si="278"/>
        <v/>
      </c>
      <c r="M1788" t="str">
        <f t="shared" si="279"/>
        <v/>
      </c>
    </row>
    <row r="1789" spans="1:13">
      <c r="A1789" t="s">
        <v>5477</v>
      </c>
      <c r="B1789">
        <v>8.0657999999999994</v>
      </c>
      <c r="C1789" s="44">
        <v>41548</v>
      </c>
      <c r="D1789" t="str">
        <f t="shared" si="270"/>
        <v/>
      </c>
      <c r="E1789" t="str">
        <f t="shared" si="271"/>
        <v/>
      </c>
      <c r="F1789" t="str">
        <f t="shared" si="272"/>
        <v/>
      </c>
      <c r="G1789" t="str">
        <f t="shared" si="273"/>
        <v/>
      </c>
      <c r="H1789" t="str">
        <f t="shared" si="274"/>
        <v/>
      </c>
      <c r="I1789" t="str">
        <f t="shared" si="275"/>
        <v/>
      </c>
      <c r="J1789" t="str">
        <f t="shared" si="276"/>
        <v/>
      </c>
      <c r="K1789" t="str">
        <f t="shared" si="277"/>
        <v/>
      </c>
      <c r="L1789" t="str">
        <f t="shared" si="278"/>
        <v/>
      </c>
      <c r="M1789" t="str">
        <f t="shared" si="279"/>
        <v/>
      </c>
    </row>
    <row r="1790" spans="1:13">
      <c r="A1790" t="s">
        <v>5478</v>
      </c>
      <c r="B1790">
        <v>8.1158000000000001</v>
      </c>
      <c r="C1790" s="44">
        <v>41548</v>
      </c>
      <c r="D1790" t="str">
        <f t="shared" si="270"/>
        <v/>
      </c>
      <c r="E1790" t="str">
        <f t="shared" si="271"/>
        <v/>
      </c>
      <c r="F1790" t="str">
        <f t="shared" si="272"/>
        <v/>
      </c>
      <c r="G1790" t="str">
        <f t="shared" si="273"/>
        <v/>
      </c>
      <c r="H1790" t="str">
        <f t="shared" si="274"/>
        <v/>
      </c>
      <c r="I1790" t="str">
        <f t="shared" si="275"/>
        <v/>
      </c>
      <c r="J1790" t="str">
        <f t="shared" si="276"/>
        <v/>
      </c>
      <c r="K1790" t="str">
        <f t="shared" si="277"/>
        <v/>
      </c>
      <c r="L1790" t="str">
        <f t="shared" si="278"/>
        <v/>
      </c>
      <c r="M1790" t="str">
        <f t="shared" si="279"/>
        <v/>
      </c>
    </row>
    <row r="1791" spans="1:13">
      <c r="A1791" t="s">
        <v>1660</v>
      </c>
      <c r="B1791">
        <v>6.8608000000000002</v>
      </c>
      <c r="C1791" s="44">
        <v>41548</v>
      </c>
      <c r="D1791" t="str">
        <f t="shared" si="270"/>
        <v/>
      </c>
      <c r="E1791" t="str">
        <f t="shared" si="271"/>
        <v/>
      </c>
      <c r="F1791" t="str">
        <f t="shared" si="272"/>
        <v/>
      </c>
      <c r="G1791" t="str">
        <f t="shared" si="273"/>
        <v/>
      </c>
      <c r="H1791" t="str">
        <f t="shared" si="274"/>
        <v/>
      </c>
      <c r="I1791" t="str">
        <f t="shared" si="275"/>
        <v/>
      </c>
      <c r="J1791" t="str">
        <f t="shared" si="276"/>
        <v/>
      </c>
      <c r="K1791" t="str">
        <f t="shared" si="277"/>
        <v/>
      </c>
      <c r="L1791" t="str">
        <f t="shared" si="278"/>
        <v/>
      </c>
      <c r="M1791" t="str">
        <f t="shared" si="279"/>
        <v/>
      </c>
    </row>
    <row r="1792" spans="1:13">
      <c r="A1792" t="s">
        <v>1661</v>
      </c>
      <c r="B1792">
        <v>7.4478999999999997</v>
      </c>
      <c r="C1792" s="44">
        <v>41548</v>
      </c>
      <c r="D1792" t="str">
        <f t="shared" si="270"/>
        <v/>
      </c>
      <c r="E1792" t="str">
        <f t="shared" si="271"/>
        <v/>
      </c>
      <c r="F1792" t="str">
        <f t="shared" si="272"/>
        <v/>
      </c>
      <c r="G1792" t="str">
        <f t="shared" si="273"/>
        <v/>
      </c>
      <c r="H1792" t="str">
        <f t="shared" si="274"/>
        <v/>
      </c>
      <c r="I1792" t="str">
        <f t="shared" si="275"/>
        <v/>
      </c>
      <c r="J1792" t="str">
        <f t="shared" si="276"/>
        <v/>
      </c>
      <c r="K1792" t="str">
        <f t="shared" si="277"/>
        <v/>
      </c>
      <c r="L1792" t="str">
        <f t="shared" si="278"/>
        <v/>
      </c>
      <c r="M1792" t="str">
        <f t="shared" si="279"/>
        <v/>
      </c>
    </row>
    <row r="1793" spans="1:13">
      <c r="A1793" t="s">
        <v>5479</v>
      </c>
      <c r="B1793">
        <v>8.0077999999999996</v>
      </c>
      <c r="C1793" s="44">
        <v>41548</v>
      </c>
      <c r="D1793" t="str">
        <f t="shared" si="270"/>
        <v/>
      </c>
      <c r="E1793" t="str">
        <f t="shared" si="271"/>
        <v/>
      </c>
      <c r="F1793" t="str">
        <f t="shared" si="272"/>
        <v/>
      </c>
      <c r="G1793" t="str">
        <f t="shared" si="273"/>
        <v/>
      </c>
      <c r="H1793" t="str">
        <f t="shared" si="274"/>
        <v/>
      </c>
      <c r="I1793" t="str">
        <f t="shared" si="275"/>
        <v/>
      </c>
      <c r="J1793" t="str">
        <f t="shared" si="276"/>
        <v/>
      </c>
      <c r="K1793" t="str">
        <f t="shared" si="277"/>
        <v/>
      </c>
      <c r="L1793" t="str">
        <f t="shared" si="278"/>
        <v/>
      </c>
      <c r="M1793" t="str">
        <f t="shared" si="279"/>
        <v/>
      </c>
    </row>
    <row r="1794" spans="1:13">
      <c r="A1794" t="s">
        <v>1662</v>
      </c>
      <c r="B1794">
        <v>14.055999999999999</v>
      </c>
      <c r="C1794" s="44">
        <v>41548</v>
      </c>
      <c r="D1794" t="str">
        <f t="shared" si="270"/>
        <v/>
      </c>
      <c r="E1794" t="str">
        <f t="shared" si="271"/>
        <v/>
      </c>
      <c r="F1794" t="str">
        <f t="shared" si="272"/>
        <v/>
      </c>
      <c r="G1794" t="str">
        <f t="shared" si="273"/>
        <v/>
      </c>
      <c r="H1794" t="str">
        <f t="shared" si="274"/>
        <v/>
      </c>
      <c r="I1794" t="str">
        <f t="shared" si="275"/>
        <v/>
      </c>
      <c r="J1794" t="str">
        <f t="shared" si="276"/>
        <v/>
      </c>
      <c r="K1794" t="str">
        <f t="shared" si="277"/>
        <v/>
      </c>
      <c r="L1794" t="str">
        <f t="shared" si="278"/>
        <v/>
      </c>
      <c r="M1794" t="str">
        <f t="shared" si="279"/>
        <v/>
      </c>
    </row>
    <row r="1795" spans="1:13">
      <c r="A1795" t="s">
        <v>1663</v>
      </c>
      <c r="B1795">
        <v>14.145300000000001</v>
      </c>
      <c r="C1795" s="44">
        <v>41548</v>
      </c>
      <c r="D1795" t="str">
        <f t="shared" ref="D1795:D1858" si="280">IF(A1795=mfund1,B1795,"")</f>
        <v/>
      </c>
      <c r="E1795" t="str">
        <f t="shared" ref="E1795:E1858" si="281">IF(A1795=mfund2,B1795,"")</f>
        <v/>
      </c>
      <c r="F1795" t="str">
        <f t="shared" ref="F1795:F1858" si="282">IF(A1795=mfund3,B1795,"")</f>
        <v/>
      </c>
      <c r="G1795" t="str">
        <f t="shared" ref="G1795:G1858" si="283">IF(A1795=mfund4,B1795,"")</f>
        <v/>
      </c>
      <c r="H1795" t="str">
        <f t="shared" ref="H1795:H1858" si="284">IF(A1795=mfudn5,B1795,"")</f>
        <v/>
      </c>
      <c r="I1795" t="str">
        <f t="shared" ref="I1795:I1858" si="285">IF(A1795=mfund6,B1795,"")</f>
        <v/>
      </c>
      <c r="J1795" t="str">
        <f t="shared" ref="J1795:J1858" si="286">IF(A1795=mfund7,B1795,"")</f>
        <v/>
      </c>
      <c r="K1795" t="str">
        <f t="shared" ref="K1795:K1858" si="287">IF(A1795=mfund8,B1795,"")</f>
        <v/>
      </c>
      <c r="L1795" t="str">
        <f t="shared" ref="L1795:L1858" si="288">IF(A1795=mfund9,B1795,"")</f>
        <v/>
      </c>
      <c r="M1795" t="str">
        <f t="shared" ref="M1795:M1858" si="289">IF(A1795=mfund10,B1795,"")</f>
        <v/>
      </c>
    </row>
    <row r="1796" spans="1:13">
      <c r="A1796" t="s">
        <v>5480</v>
      </c>
      <c r="B1796">
        <v>15.2402</v>
      </c>
      <c r="C1796" s="44">
        <v>41548</v>
      </c>
      <c r="D1796" t="str">
        <f t="shared" si="280"/>
        <v/>
      </c>
      <c r="E1796" t="str">
        <f t="shared" si="281"/>
        <v/>
      </c>
      <c r="F1796" t="str">
        <f t="shared" si="282"/>
        <v/>
      </c>
      <c r="G1796" t="str">
        <f t="shared" si="283"/>
        <v/>
      </c>
      <c r="H1796" t="str">
        <f t="shared" si="284"/>
        <v/>
      </c>
      <c r="I1796" t="str">
        <f t="shared" si="285"/>
        <v/>
      </c>
      <c r="J1796" t="str">
        <f t="shared" si="286"/>
        <v/>
      </c>
      <c r="K1796" t="str">
        <f t="shared" si="287"/>
        <v/>
      </c>
      <c r="L1796" t="str">
        <f t="shared" si="288"/>
        <v/>
      </c>
      <c r="M1796" t="str">
        <f t="shared" si="289"/>
        <v/>
      </c>
    </row>
    <row r="1797" spans="1:13">
      <c r="A1797" t="s">
        <v>5481</v>
      </c>
      <c r="B1797">
        <v>15.3376</v>
      </c>
      <c r="C1797" s="44">
        <v>41548</v>
      </c>
      <c r="D1797" t="str">
        <f t="shared" si="280"/>
        <v/>
      </c>
      <c r="E1797" t="str">
        <f t="shared" si="281"/>
        <v/>
      </c>
      <c r="F1797" t="str">
        <f t="shared" si="282"/>
        <v/>
      </c>
      <c r="G1797" t="str">
        <f t="shared" si="283"/>
        <v/>
      </c>
      <c r="H1797" t="str">
        <f t="shared" si="284"/>
        <v/>
      </c>
      <c r="I1797" t="str">
        <f t="shared" si="285"/>
        <v/>
      </c>
      <c r="J1797" t="str">
        <f t="shared" si="286"/>
        <v/>
      </c>
      <c r="K1797" t="str">
        <f t="shared" si="287"/>
        <v/>
      </c>
      <c r="L1797" t="str">
        <f t="shared" si="288"/>
        <v/>
      </c>
      <c r="M1797" t="str">
        <f t="shared" si="289"/>
        <v/>
      </c>
    </row>
    <row r="1798" spans="1:13">
      <c r="A1798" t="s">
        <v>1664</v>
      </c>
      <c r="B1798">
        <v>10.1393</v>
      </c>
      <c r="C1798" s="44">
        <v>41548</v>
      </c>
      <c r="D1798" t="str">
        <f t="shared" si="280"/>
        <v/>
      </c>
      <c r="E1798" t="str">
        <f t="shared" si="281"/>
        <v/>
      </c>
      <c r="F1798" t="str">
        <f t="shared" si="282"/>
        <v/>
      </c>
      <c r="G1798" t="str">
        <f t="shared" si="283"/>
        <v/>
      </c>
      <c r="H1798" t="str">
        <f t="shared" si="284"/>
        <v/>
      </c>
      <c r="I1798" t="str">
        <f t="shared" si="285"/>
        <v/>
      </c>
      <c r="J1798" t="str">
        <f t="shared" si="286"/>
        <v/>
      </c>
      <c r="K1798" t="str">
        <f t="shared" si="287"/>
        <v/>
      </c>
      <c r="L1798" t="str">
        <f t="shared" si="288"/>
        <v/>
      </c>
      <c r="M1798" t="str">
        <f t="shared" si="289"/>
        <v/>
      </c>
    </row>
    <row r="1799" spans="1:13">
      <c r="A1799" t="s">
        <v>5482</v>
      </c>
      <c r="B1799">
        <v>10.8469</v>
      </c>
      <c r="C1799" s="44">
        <v>41548</v>
      </c>
      <c r="D1799" t="str">
        <f t="shared" si="280"/>
        <v/>
      </c>
      <c r="E1799" t="str">
        <f t="shared" si="281"/>
        <v/>
      </c>
      <c r="F1799" t="str">
        <f t="shared" si="282"/>
        <v/>
      </c>
      <c r="G1799" t="str">
        <f t="shared" si="283"/>
        <v/>
      </c>
      <c r="H1799" t="str">
        <f t="shared" si="284"/>
        <v/>
      </c>
      <c r="I1799" t="str">
        <f t="shared" si="285"/>
        <v/>
      </c>
      <c r="J1799" t="str">
        <f t="shared" si="286"/>
        <v/>
      </c>
      <c r="K1799" t="str">
        <f t="shared" si="287"/>
        <v/>
      </c>
      <c r="L1799" t="str">
        <f t="shared" si="288"/>
        <v/>
      </c>
      <c r="M1799" t="str">
        <f t="shared" si="289"/>
        <v/>
      </c>
    </row>
    <row r="1800" spans="1:13">
      <c r="A1800" t="s">
        <v>1665</v>
      </c>
      <c r="B1800">
        <v>11.893599999999999</v>
      </c>
      <c r="C1800" s="44">
        <v>41548</v>
      </c>
      <c r="D1800" t="str">
        <f t="shared" si="280"/>
        <v/>
      </c>
      <c r="E1800" t="str">
        <f t="shared" si="281"/>
        <v/>
      </c>
      <c r="F1800" t="str">
        <f t="shared" si="282"/>
        <v/>
      </c>
      <c r="G1800" t="str">
        <f t="shared" si="283"/>
        <v/>
      </c>
      <c r="H1800" t="str">
        <f t="shared" si="284"/>
        <v/>
      </c>
      <c r="I1800" t="str">
        <f t="shared" si="285"/>
        <v/>
      </c>
      <c r="J1800" t="str">
        <f t="shared" si="286"/>
        <v/>
      </c>
      <c r="K1800" t="str">
        <f t="shared" si="287"/>
        <v/>
      </c>
      <c r="L1800" t="str">
        <f t="shared" si="288"/>
        <v/>
      </c>
      <c r="M1800" t="str">
        <f t="shared" si="289"/>
        <v/>
      </c>
    </row>
    <row r="1801" spans="1:13">
      <c r="A1801" t="s">
        <v>1666</v>
      </c>
      <c r="B1801">
        <v>10.011799999999999</v>
      </c>
      <c r="C1801" s="44">
        <v>41548</v>
      </c>
      <c r="D1801" t="str">
        <f t="shared" si="280"/>
        <v/>
      </c>
      <c r="E1801" t="str">
        <f t="shared" si="281"/>
        <v/>
      </c>
      <c r="F1801" t="str">
        <f t="shared" si="282"/>
        <v/>
      </c>
      <c r="G1801" t="str">
        <f t="shared" si="283"/>
        <v/>
      </c>
      <c r="H1801" t="str">
        <f t="shared" si="284"/>
        <v/>
      </c>
      <c r="I1801" t="str">
        <f t="shared" si="285"/>
        <v/>
      </c>
      <c r="J1801" t="str">
        <f t="shared" si="286"/>
        <v/>
      </c>
      <c r="K1801" t="str">
        <f t="shared" si="287"/>
        <v/>
      </c>
      <c r="L1801" t="str">
        <f t="shared" si="288"/>
        <v/>
      </c>
      <c r="M1801" t="str">
        <f t="shared" si="289"/>
        <v/>
      </c>
    </row>
    <row r="1802" spans="1:13">
      <c r="A1802" t="s">
        <v>1667</v>
      </c>
      <c r="B1802">
        <v>10.0021</v>
      </c>
      <c r="C1802" s="44">
        <v>41548</v>
      </c>
      <c r="D1802" t="str">
        <f t="shared" si="280"/>
        <v/>
      </c>
      <c r="E1802" t="str">
        <f t="shared" si="281"/>
        <v/>
      </c>
      <c r="F1802" t="str">
        <f t="shared" si="282"/>
        <v/>
      </c>
      <c r="G1802" t="str">
        <f t="shared" si="283"/>
        <v/>
      </c>
      <c r="H1802" t="str">
        <f t="shared" si="284"/>
        <v/>
      </c>
      <c r="I1802" t="str">
        <f t="shared" si="285"/>
        <v/>
      </c>
      <c r="J1802" t="str">
        <f t="shared" si="286"/>
        <v/>
      </c>
      <c r="K1802" t="str">
        <f t="shared" si="287"/>
        <v/>
      </c>
      <c r="L1802" t="str">
        <f t="shared" si="288"/>
        <v/>
      </c>
      <c r="M1802" t="str">
        <f t="shared" si="289"/>
        <v/>
      </c>
    </row>
    <row r="1803" spans="1:13">
      <c r="A1803" t="s">
        <v>5483</v>
      </c>
      <c r="B1803">
        <v>15.931100000000001</v>
      </c>
      <c r="C1803" s="44">
        <v>41548</v>
      </c>
      <c r="D1803" t="str">
        <f t="shared" si="280"/>
        <v/>
      </c>
      <c r="E1803" t="str">
        <f t="shared" si="281"/>
        <v/>
      </c>
      <c r="F1803" t="str">
        <f t="shared" si="282"/>
        <v/>
      </c>
      <c r="G1803" t="str">
        <f t="shared" si="283"/>
        <v/>
      </c>
      <c r="H1803" t="str">
        <f t="shared" si="284"/>
        <v/>
      </c>
      <c r="I1803" t="str">
        <f t="shared" si="285"/>
        <v/>
      </c>
      <c r="J1803" t="str">
        <f t="shared" si="286"/>
        <v/>
      </c>
      <c r="K1803" t="str">
        <f t="shared" si="287"/>
        <v/>
      </c>
      <c r="L1803" t="str">
        <f t="shared" si="288"/>
        <v/>
      </c>
      <c r="M1803" t="str">
        <f t="shared" si="289"/>
        <v/>
      </c>
    </row>
    <row r="1804" spans="1:13">
      <c r="A1804" t="s">
        <v>1668</v>
      </c>
      <c r="B1804">
        <v>10.0862</v>
      </c>
      <c r="C1804" s="44">
        <v>41548</v>
      </c>
      <c r="D1804" t="str">
        <f t="shared" si="280"/>
        <v/>
      </c>
      <c r="E1804" t="str">
        <f t="shared" si="281"/>
        <v/>
      </c>
      <c r="F1804" t="str">
        <f t="shared" si="282"/>
        <v/>
      </c>
      <c r="G1804" t="str">
        <f t="shared" si="283"/>
        <v/>
      </c>
      <c r="H1804" t="str">
        <f t="shared" si="284"/>
        <v/>
      </c>
      <c r="I1804" t="str">
        <f t="shared" si="285"/>
        <v/>
      </c>
      <c r="J1804" t="str">
        <f t="shared" si="286"/>
        <v/>
      </c>
      <c r="K1804" t="str">
        <f t="shared" si="287"/>
        <v/>
      </c>
      <c r="L1804" t="str">
        <f t="shared" si="288"/>
        <v/>
      </c>
      <c r="M1804" t="str">
        <f t="shared" si="289"/>
        <v/>
      </c>
    </row>
    <row r="1805" spans="1:13">
      <c r="A1805" t="s">
        <v>1669</v>
      </c>
      <c r="B1805">
        <v>10.0009</v>
      </c>
      <c r="C1805" s="44">
        <v>41548</v>
      </c>
      <c r="D1805" t="str">
        <f t="shared" si="280"/>
        <v/>
      </c>
      <c r="E1805" t="str">
        <f t="shared" si="281"/>
        <v/>
      </c>
      <c r="F1805" t="str">
        <f t="shared" si="282"/>
        <v/>
      </c>
      <c r="G1805" t="str">
        <f t="shared" si="283"/>
        <v/>
      </c>
      <c r="H1805" t="str">
        <f t="shared" si="284"/>
        <v/>
      </c>
      <c r="I1805" t="str">
        <f t="shared" si="285"/>
        <v/>
      </c>
      <c r="J1805" t="str">
        <f t="shared" si="286"/>
        <v/>
      </c>
      <c r="K1805" t="str">
        <f t="shared" si="287"/>
        <v/>
      </c>
      <c r="L1805" t="str">
        <f t="shared" si="288"/>
        <v/>
      </c>
      <c r="M1805" t="str">
        <f t="shared" si="289"/>
        <v/>
      </c>
    </row>
    <row r="1806" spans="1:13">
      <c r="A1806" t="s">
        <v>5484</v>
      </c>
      <c r="B1806">
        <v>10.8734</v>
      </c>
      <c r="C1806" s="44">
        <v>41548</v>
      </c>
      <c r="D1806" t="str">
        <f t="shared" si="280"/>
        <v/>
      </c>
      <c r="E1806" t="str">
        <f t="shared" si="281"/>
        <v/>
      </c>
      <c r="F1806" t="str">
        <f t="shared" si="282"/>
        <v/>
      </c>
      <c r="G1806" t="str">
        <f t="shared" si="283"/>
        <v/>
      </c>
      <c r="H1806" t="str">
        <f t="shared" si="284"/>
        <v/>
      </c>
      <c r="I1806" t="str">
        <f t="shared" si="285"/>
        <v/>
      </c>
      <c r="J1806" t="str">
        <f t="shared" si="286"/>
        <v/>
      </c>
      <c r="K1806" t="str">
        <f t="shared" si="287"/>
        <v/>
      </c>
      <c r="L1806" t="str">
        <f t="shared" si="288"/>
        <v/>
      </c>
      <c r="M1806" t="str">
        <f t="shared" si="289"/>
        <v/>
      </c>
    </row>
    <row r="1807" spans="1:13">
      <c r="A1807" t="s">
        <v>1670</v>
      </c>
      <c r="B1807">
        <v>10</v>
      </c>
      <c r="C1807" s="44">
        <v>41404</v>
      </c>
      <c r="D1807" t="str">
        <f t="shared" si="280"/>
        <v/>
      </c>
      <c r="E1807" t="str">
        <f t="shared" si="281"/>
        <v/>
      </c>
      <c r="F1807" t="str">
        <f t="shared" si="282"/>
        <v/>
      </c>
      <c r="G1807" t="str">
        <f t="shared" si="283"/>
        <v/>
      </c>
      <c r="H1807" t="str">
        <f t="shared" si="284"/>
        <v/>
      </c>
      <c r="I1807" t="str">
        <f t="shared" si="285"/>
        <v/>
      </c>
      <c r="J1807" t="str">
        <f t="shared" si="286"/>
        <v/>
      </c>
      <c r="K1807" t="str">
        <f t="shared" si="287"/>
        <v/>
      </c>
      <c r="L1807" t="str">
        <f t="shared" si="288"/>
        <v/>
      </c>
      <c r="M1807" t="str">
        <f t="shared" si="289"/>
        <v/>
      </c>
    </row>
    <row r="1808" spans="1:13">
      <c r="A1808" t="s">
        <v>5485</v>
      </c>
      <c r="B1808">
        <v>10</v>
      </c>
      <c r="C1808" s="44">
        <v>41404</v>
      </c>
      <c r="D1808" t="str">
        <f t="shared" si="280"/>
        <v/>
      </c>
      <c r="E1808" t="str">
        <f t="shared" si="281"/>
        <v/>
      </c>
      <c r="F1808" t="str">
        <f t="shared" si="282"/>
        <v/>
      </c>
      <c r="G1808" t="str">
        <f t="shared" si="283"/>
        <v/>
      </c>
      <c r="H1808" t="str">
        <f t="shared" si="284"/>
        <v/>
      </c>
      <c r="I1808" t="str">
        <f t="shared" si="285"/>
        <v/>
      </c>
      <c r="J1808" t="str">
        <f t="shared" si="286"/>
        <v/>
      </c>
      <c r="K1808" t="str">
        <f t="shared" si="287"/>
        <v/>
      </c>
      <c r="L1808" t="str">
        <f t="shared" si="288"/>
        <v/>
      </c>
      <c r="M1808" t="str">
        <f t="shared" si="289"/>
        <v/>
      </c>
    </row>
    <row r="1809" spans="1:13">
      <c r="A1809" t="s">
        <v>1671</v>
      </c>
      <c r="B1809">
        <v>10.1622</v>
      </c>
      <c r="C1809" s="44">
        <v>41548</v>
      </c>
      <c r="D1809" t="str">
        <f t="shared" si="280"/>
        <v/>
      </c>
      <c r="E1809" t="str">
        <f t="shared" si="281"/>
        <v/>
      </c>
      <c r="F1809" t="str">
        <f t="shared" si="282"/>
        <v/>
      </c>
      <c r="G1809" t="str">
        <f t="shared" si="283"/>
        <v/>
      </c>
      <c r="H1809" t="str">
        <f t="shared" si="284"/>
        <v/>
      </c>
      <c r="I1809" t="str">
        <f t="shared" si="285"/>
        <v/>
      </c>
      <c r="J1809" t="str">
        <f t="shared" si="286"/>
        <v/>
      </c>
      <c r="K1809" t="str">
        <f t="shared" si="287"/>
        <v/>
      </c>
      <c r="L1809" t="str">
        <f t="shared" si="288"/>
        <v/>
      </c>
      <c r="M1809" t="str">
        <f t="shared" si="289"/>
        <v/>
      </c>
    </row>
    <row r="1810" spans="1:13">
      <c r="A1810" t="s">
        <v>1672</v>
      </c>
      <c r="B1810">
        <v>10.032500000000001</v>
      </c>
      <c r="C1810" s="44">
        <v>41548</v>
      </c>
      <c r="D1810" t="str">
        <f t="shared" si="280"/>
        <v/>
      </c>
      <c r="E1810" t="str">
        <f t="shared" si="281"/>
        <v/>
      </c>
      <c r="F1810" t="str">
        <f t="shared" si="282"/>
        <v/>
      </c>
      <c r="G1810" t="str">
        <f t="shared" si="283"/>
        <v/>
      </c>
      <c r="H1810" t="str">
        <f t="shared" si="284"/>
        <v/>
      </c>
      <c r="I1810" t="str">
        <f t="shared" si="285"/>
        <v/>
      </c>
      <c r="J1810" t="str">
        <f t="shared" si="286"/>
        <v/>
      </c>
      <c r="K1810" t="str">
        <f t="shared" si="287"/>
        <v/>
      </c>
      <c r="L1810" t="str">
        <f t="shared" si="288"/>
        <v/>
      </c>
      <c r="M1810" t="str">
        <f t="shared" si="289"/>
        <v/>
      </c>
    </row>
    <row r="1811" spans="1:13">
      <c r="A1811" t="s">
        <v>1673</v>
      </c>
      <c r="B1811">
        <v>10.0123</v>
      </c>
      <c r="C1811" s="44">
        <v>41548</v>
      </c>
      <c r="D1811" t="str">
        <f t="shared" si="280"/>
        <v/>
      </c>
      <c r="E1811" t="str">
        <f t="shared" si="281"/>
        <v/>
      </c>
      <c r="F1811" t="str">
        <f t="shared" si="282"/>
        <v/>
      </c>
      <c r="G1811" t="str">
        <f t="shared" si="283"/>
        <v/>
      </c>
      <c r="H1811" t="str">
        <f t="shared" si="284"/>
        <v/>
      </c>
      <c r="I1811" t="str">
        <f t="shared" si="285"/>
        <v/>
      </c>
      <c r="J1811" t="str">
        <f t="shared" si="286"/>
        <v/>
      </c>
      <c r="K1811" t="str">
        <f t="shared" si="287"/>
        <v/>
      </c>
      <c r="L1811" t="str">
        <f t="shared" si="288"/>
        <v/>
      </c>
      <c r="M1811" t="str">
        <f t="shared" si="289"/>
        <v/>
      </c>
    </row>
    <row r="1812" spans="1:13">
      <c r="A1812" t="s">
        <v>1674</v>
      </c>
      <c r="B1812">
        <v>10.2902</v>
      </c>
      <c r="C1812" s="44">
        <v>41548</v>
      </c>
      <c r="D1812" t="str">
        <f t="shared" si="280"/>
        <v/>
      </c>
      <c r="E1812" t="str">
        <f t="shared" si="281"/>
        <v/>
      </c>
      <c r="F1812" t="str">
        <f t="shared" si="282"/>
        <v/>
      </c>
      <c r="G1812" t="str">
        <f t="shared" si="283"/>
        <v/>
      </c>
      <c r="H1812" t="str">
        <f t="shared" si="284"/>
        <v/>
      </c>
      <c r="I1812" t="str">
        <f t="shared" si="285"/>
        <v/>
      </c>
      <c r="J1812" t="str">
        <f t="shared" si="286"/>
        <v/>
      </c>
      <c r="K1812" t="str">
        <f t="shared" si="287"/>
        <v/>
      </c>
      <c r="L1812" t="str">
        <f t="shared" si="288"/>
        <v/>
      </c>
      <c r="M1812" t="str">
        <f t="shared" si="289"/>
        <v/>
      </c>
    </row>
    <row r="1813" spans="1:13">
      <c r="A1813" t="s">
        <v>5486</v>
      </c>
      <c r="B1813">
        <v>10.2902</v>
      </c>
      <c r="C1813" s="44">
        <v>41548</v>
      </c>
      <c r="D1813" t="str">
        <f t="shared" si="280"/>
        <v/>
      </c>
      <c r="E1813" t="str">
        <f t="shared" si="281"/>
        <v/>
      </c>
      <c r="F1813" t="str">
        <f t="shared" si="282"/>
        <v/>
      </c>
      <c r="G1813" t="str">
        <f t="shared" si="283"/>
        <v/>
      </c>
      <c r="H1813" t="str">
        <f t="shared" si="284"/>
        <v/>
      </c>
      <c r="I1813" t="str">
        <f t="shared" si="285"/>
        <v/>
      </c>
      <c r="J1813" t="str">
        <f t="shared" si="286"/>
        <v/>
      </c>
      <c r="K1813" t="str">
        <f t="shared" si="287"/>
        <v/>
      </c>
      <c r="L1813" t="str">
        <f t="shared" si="288"/>
        <v/>
      </c>
      <c r="M1813" t="str">
        <f t="shared" si="289"/>
        <v/>
      </c>
    </row>
    <row r="1814" spans="1:13">
      <c r="A1814" t="s">
        <v>1675</v>
      </c>
      <c r="B1814">
        <v>10.3468</v>
      </c>
      <c r="C1814" s="44">
        <v>41548</v>
      </c>
      <c r="D1814" t="str">
        <f t="shared" si="280"/>
        <v/>
      </c>
      <c r="E1814" t="str">
        <f t="shared" si="281"/>
        <v/>
      </c>
      <c r="F1814" t="str">
        <f t="shared" si="282"/>
        <v/>
      </c>
      <c r="G1814" t="str">
        <f t="shared" si="283"/>
        <v/>
      </c>
      <c r="H1814" t="str">
        <f t="shared" si="284"/>
        <v/>
      </c>
      <c r="I1814" t="str">
        <f t="shared" si="285"/>
        <v/>
      </c>
      <c r="J1814" t="str">
        <f t="shared" si="286"/>
        <v/>
      </c>
      <c r="K1814" t="str">
        <f t="shared" si="287"/>
        <v/>
      </c>
      <c r="L1814" t="str">
        <f t="shared" si="288"/>
        <v/>
      </c>
      <c r="M1814" t="str">
        <f t="shared" si="289"/>
        <v/>
      </c>
    </row>
    <row r="1815" spans="1:13">
      <c r="A1815" t="s">
        <v>5487</v>
      </c>
      <c r="B1815">
        <v>10.3468</v>
      </c>
      <c r="C1815" s="44">
        <v>41548</v>
      </c>
      <c r="D1815" t="str">
        <f t="shared" si="280"/>
        <v/>
      </c>
      <c r="E1815" t="str">
        <f t="shared" si="281"/>
        <v/>
      </c>
      <c r="F1815" t="str">
        <f t="shared" si="282"/>
        <v/>
      </c>
      <c r="G1815" t="str">
        <f t="shared" si="283"/>
        <v/>
      </c>
      <c r="H1815" t="str">
        <f t="shared" si="284"/>
        <v/>
      </c>
      <c r="I1815" t="str">
        <f t="shared" si="285"/>
        <v/>
      </c>
      <c r="J1815" t="str">
        <f t="shared" si="286"/>
        <v/>
      </c>
      <c r="K1815" t="str">
        <f t="shared" si="287"/>
        <v/>
      </c>
      <c r="L1815" t="str">
        <f t="shared" si="288"/>
        <v/>
      </c>
      <c r="M1815" t="str">
        <f t="shared" si="289"/>
        <v/>
      </c>
    </row>
    <row r="1816" spans="1:13">
      <c r="A1816" t="s">
        <v>1676</v>
      </c>
      <c r="B1816">
        <v>9.7866</v>
      </c>
      <c r="C1816" s="44">
        <v>40870</v>
      </c>
      <c r="D1816" t="str">
        <f t="shared" si="280"/>
        <v/>
      </c>
      <c r="E1816" t="str">
        <f t="shared" si="281"/>
        <v/>
      </c>
      <c r="F1816" t="str">
        <f t="shared" si="282"/>
        <v/>
      </c>
      <c r="G1816" t="str">
        <f t="shared" si="283"/>
        <v/>
      </c>
      <c r="H1816" t="str">
        <f t="shared" si="284"/>
        <v/>
      </c>
      <c r="I1816" t="str">
        <f t="shared" si="285"/>
        <v/>
      </c>
      <c r="J1816" t="str">
        <f t="shared" si="286"/>
        <v/>
      </c>
      <c r="K1816" t="str">
        <f t="shared" si="287"/>
        <v/>
      </c>
      <c r="L1816" t="str">
        <f t="shared" si="288"/>
        <v/>
      </c>
      <c r="M1816" t="str">
        <f t="shared" si="289"/>
        <v/>
      </c>
    </row>
    <row r="1817" spans="1:13">
      <c r="A1817" t="s">
        <v>1677</v>
      </c>
      <c r="B1817">
        <v>32.922400000000003</v>
      </c>
      <c r="C1817" s="44">
        <v>41548</v>
      </c>
      <c r="D1817" t="str">
        <f t="shared" si="280"/>
        <v/>
      </c>
      <c r="E1817" t="str">
        <f t="shared" si="281"/>
        <v/>
      </c>
      <c r="F1817" t="str">
        <f t="shared" si="282"/>
        <v/>
      </c>
      <c r="G1817" t="str">
        <f t="shared" si="283"/>
        <v/>
      </c>
      <c r="H1817" t="str">
        <f t="shared" si="284"/>
        <v/>
      </c>
      <c r="I1817" t="str">
        <f t="shared" si="285"/>
        <v/>
      </c>
      <c r="J1817" t="str">
        <f t="shared" si="286"/>
        <v/>
      </c>
      <c r="K1817" t="str">
        <f t="shared" si="287"/>
        <v/>
      </c>
      <c r="L1817" t="str">
        <f t="shared" si="288"/>
        <v/>
      </c>
      <c r="M1817" t="str">
        <f t="shared" si="289"/>
        <v/>
      </c>
    </row>
    <row r="1818" spans="1:13">
      <c r="A1818" t="s">
        <v>5488</v>
      </c>
      <c r="B1818">
        <v>32.923200000000001</v>
      </c>
      <c r="C1818" s="44">
        <v>41548</v>
      </c>
      <c r="D1818" t="str">
        <f t="shared" si="280"/>
        <v/>
      </c>
      <c r="E1818" t="str">
        <f t="shared" si="281"/>
        <v/>
      </c>
      <c r="F1818" t="str">
        <f t="shared" si="282"/>
        <v/>
      </c>
      <c r="G1818" t="str">
        <f t="shared" si="283"/>
        <v/>
      </c>
      <c r="H1818" t="str">
        <f t="shared" si="284"/>
        <v/>
      </c>
      <c r="I1818" t="str">
        <f t="shared" si="285"/>
        <v/>
      </c>
      <c r="J1818" t="str">
        <f t="shared" si="286"/>
        <v/>
      </c>
      <c r="K1818" t="str">
        <f t="shared" si="287"/>
        <v/>
      </c>
      <c r="L1818" t="str">
        <f t="shared" si="288"/>
        <v/>
      </c>
      <c r="M1818" t="str">
        <f t="shared" si="289"/>
        <v/>
      </c>
    </row>
    <row r="1819" spans="1:13">
      <c r="A1819" t="s">
        <v>1678</v>
      </c>
      <c r="B1819">
        <v>32.800800000000002</v>
      </c>
      <c r="C1819" s="44">
        <v>41548</v>
      </c>
      <c r="D1819" t="str">
        <f t="shared" si="280"/>
        <v/>
      </c>
      <c r="E1819" t="str">
        <f t="shared" si="281"/>
        <v/>
      </c>
      <c r="F1819" t="str">
        <f t="shared" si="282"/>
        <v/>
      </c>
      <c r="G1819" t="str">
        <f t="shared" si="283"/>
        <v/>
      </c>
      <c r="H1819" t="str">
        <f t="shared" si="284"/>
        <v/>
      </c>
      <c r="I1819" t="str">
        <f t="shared" si="285"/>
        <v/>
      </c>
      <c r="J1819" t="str">
        <f t="shared" si="286"/>
        <v/>
      </c>
      <c r="K1819" t="str">
        <f t="shared" si="287"/>
        <v/>
      </c>
      <c r="L1819" t="str">
        <f t="shared" si="288"/>
        <v/>
      </c>
      <c r="M1819" t="str">
        <f t="shared" si="289"/>
        <v/>
      </c>
    </row>
    <row r="1820" spans="1:13">
      <c r="A1820" t="s">
        <v>5489</v>
      </c>
      <c r="B1820">
        <v>32.800800000000002</v>
      </c>
      <c r="C1820" s="44">
        <v>41548</v>
      </c>
      <c r="D1820" t="str">
        <f t="shared" si="280"/>
        <v/>
      </c>
      <c r="E1820" t="str">
        <f t="shared" si="281"/>
        <v/>
      </c>
      <c r="F1820" t="str">
        <f t="shared" si="282"/>
        <v/>
      </c>
      <c r="G1820" t="str">
        <f t="shared" si="283"/>
        <v/>
      </c>
      <c r="H1820" t="str">
        <f t="shared" si="284"/>
        <v/>
      </c>
      <c r="I1820" t="str">
        <f t="shared" si="285"/>
        <v/>
      </c>
      <c r="J1820" t="str">
        <f t="shared" si="286"/>
        <v/>
      </c>
      <c r="K1820" t="str">
        <f t="shared" si="287"/>
        <v/>
      </c>
      <c r="L1820" t="str">
        <f t="shared" si="288"/>
        <v/>
      </c>
      <c r="M1820" t="str">
        <f t="shared" si="289"/>
        <v/>
      </c>
    </row>
    <row r="1821" spans="1:13">
      <c r="A1821" t="s">
        <v>1679</v>
      </c>
      <c r="B1821">
        <v>17</v>
      </c>
      <c r="C1821" s="44">
        <v>41548</v>
      </c>
      <c r="D1821" t="str">
        <f t="shared" si="280"/>
        <v/>
      </c>
      <c r="E1821" t="str">
        <f t="shared" si="281"/>
        <v/>
      </c>
      <c r="F1821" t="str">
        <f t="shared" si="282"/>
        <v/>
      </c>
      <c r="G1821" t="str">
        <f t="shared" si="283"/>
        <v/>
      </c>
      <c r="H1821" t="str">
        <f t="shared" si="284"/>
        <v/>
      </c>
      <c r="I1821" t="str">
        <f t="shared" si="285"/>
        <v/>
      </c>
      <c r="J1821" t="str">
        <f t="shared" si="286"/>
        <v/>
      </c>
      <c r="K1821" t="str">
        <f t="shared" si="287"/>
        <v/>
      </c>
      <c r="L1821" t="str">
        <f t="shared" si="288"/>
        <v/>
      </c>
      <c r="M1821" t="str">
        <f t="shared" si="289"/>
        <v/>
      </c>
    </row>
    <row r="1822" spans="1:13">
      <c r="A1822" t="s">
        <v>4410</v>
      </c>
      <c r="B1822">
        <v>56.07</v>
      </c>
      <c r="C1822" s="44">
        <v>41548</v>
      </c>
      <c r="D1822" t="str">
        <f t="shared" si="280"/>
        <v/>
      </c>
      <c r="E1822" t="str">
        <f t="shared" si="281"/>
        <v/>
      </c>
      <c r="F1822" t="str">
        <f t="shared" si="282"/>
        <v/>
      </c>
      <c r="G1822" t="str">
        <f t="shared" si="283"/>
        <v/>
      </c>
      <c r="H1822" t="str">
        <f t="shared" si="284"/>
        <v/>
      </c>
      <c r="I1822" t="str">
        <f t="shared" si="285"/>
        <v/>
      </c>
      <c r="J1822" t="str">
        <f t="shared" si="286"/>
        <v/>
      </c>
      <c r="K1822" t="str">
        <f t="shared" si="287"/>
        <v/>
      </c>
      <c r="L1822" t="str">
        <f t="shared" si="288"/>
        <v/>
      </c>
      <c r="M1822" t="str">
        <f t="shared" si="289"/>
        <v/>
      </c>
    </row>
    <row r="1823" spans="1:13">
      <c r="A1823" t="s">
        <v>1680</v>
      </c>
      <c r="B1823">
        <v>15.4</v>
      </c>
      <c r="C1823" s="44">
        <v>41548</v>
      </c>
      <c r="D1823" t="str">
        <f t="shared" si="280"/>
        <v/>
      </c>
      <c r="E1823" t="str">
        <f t="shared" si="281"/>
        <v/>
      </c>
      <c r="F1823" t="str">
        <f t="shared" si="282"/>
        <v/>
      </c>
      <c r="G1823" t="str">
        <f t="shared" si="283"/>
        <v/>
      </c>
      <c r="H1823" t="str">
        <f t="shared" si="284"/>
        <v/>
      </c>
      <c r="I1823" t="str">
        <f t="shared" si="285"/>
        <v/>
      </c>
      <c r="J1823" t="str">
        <f t="shared" si="286"/>
        <v/>
      </c>
      <c r="K1823" t="str">
        <f t="shared" si="287"/>
        <v/>
      </c>
      <c r="L1823" t="str">
        <f t="shared" si="288"/>
        <v/>
      </c>
      <c r="M1823" t="str">
        <f t="shared" si="289"/>
        <v/>
      </c>
    </row>
    <row r="1824" spans="1:13">
      <c r="A1824" t="s">
        <v>4411</v>
      </c>
      <c r="B1824">
        <v>55.75</v>
      </c>
      <c r="C1824" s="44">
        <v>41548</v>
      </c>
      <c r="D1824" t="str">
        <f t="shared" si="280"/>
        <v/>
      </c>
      <c r="E1824" t="str">
        <f t="shared" si="281"/>
        <v/>
      </c>
      <c r="F1824" t="str">
        <f t="shared" si="282"/>
        <v/>
      </c>
      <c r="G1824" t="str">
        <f t="shared" si="283"/>
        <v/>
      </c>
      <c r="H1824" t="str">
        <f t="shared" si="284"/>
        <v/>
      </c>
      <c r="I1824" t="str">
        <f t="shared" si="285"/>
        <v/>
      </c>
      <c r="J1824" t="str">
        <f t="shared" si="286"/>
        <v/>
      </c>
      <c r="K1824" t="str">
        <f t="shared" si="287"/>
        <v/>
      </c>
      <c r="L1824" t="str">
        <f t="shared" si="288"/>
        <v/>
      </c>
      <c r="M1824" t="str">
        <f t="shared" si="289"/>
        <v/>
      </c>
    </row>
    <row r="1825" spans="1:13">
      <c r="A1825" t="s">
        <v>1681</v>
      </c>
      <c r="B1825">
        <v>18.34</v>
      </c>
      <c r="C1825" s="44">
        <v>41548</v>
      </c>
      <c r="D1825" t="str">
        <f t="shared" si="280"/>
        <v/>
      </c>
      <c r="E1825" t="str">
        <f t="shared" si="281"/>
        <v/>
      </c>
      <c r="F1825" t="str">
        <f t="shared" si="282"/>
        <v/>
      </c>
      <c r="G1825" t="str">
        <f t="shared" si="283"/>
        <v/>
      </c>
      <c r="H1825" t="str">
        <f t="shared" si="284"/>
        <v/>
      </c>
      <c r="I1825" t="str">
        <f t="shared" si="285"/>
        <v/>
      </c>
      <c r="J1825" t="str">
        <f t="shared" si="286"/>
        <v/>
      </c>
      <c r="K1825" t="str">
        <f t="shared" si="287"/>
        <v/>
      </c>
      <c r="L1825" t="str">
        <f t="shared" si="288"/>
        <v/>
      </c>
      <c r="M1825" t="str">
        <f t="shared" si="289"/>
        <v/>
      </c>
    </row>
    <row r="1826" spans="1:13">
      <c r="A1826" t="s">
        <v>4412</v>
      </c>
      <c r="B1826">
        <v>18.71</v>
      </c>
      <c r="C1826" s="44">
        <v>41548</v>
      </c>
      <c r="D1826" t="str">
        <f t="shared" si="280"/>
        <v/>
      </c>
      <c r="E1826" t="str">
        <f t="shared" si="281"/>
        <v/>
      </c>
      <c r="F1826" t="str">
        <f t="shared" si="282"/>
        <v/>
      </c>
      <c r="G1826" t="str">
        <f t="shared" si="283"/>
        <v/>
      </c>
      <c r="H1826" t="str">
        <f t="shared" si="284"/>
        <v/>
      </c>
      <c r="I1826" t="str">
        <f t="shared" si="285"/>
        <v/>
      </c>
      <c r="J1826" t="str">
        <f t="shared" si="286"/>
        <v/>
      </c>
      <c r="K1826" t="str">
        <f t="shared" si="287"/>
        <v/>
      </c>
      <c r="L1826" t="str">
        <f t="shared" si="288"/>
        <v/>
      </c>
      <c r="M1826" t="str">
        <f t="shared" si="289"/>
        <v/>
      </c>
    </row>
    <row r="1827" spans="1:13">
      <c r="A1827" t="s">
        <v>1682</v>
      </c>
      <c r="B1827">
        <v>16.53</v>
      </c>
      <c r="C1827" s="44">
        <v>41548</v>
      </c>
      <c r="D1827" t="str">
        <f t="shared" si="280"/>
        <v/>
      </c>
      <c r="E1827" t="str">
        <f t="shared" si="281"/>
        <v/>
      </c>
      <c r="F1827" t="str">
        <f t="shared" si="282"/>
        <v/>
      </c>
      <c r="G1827" t="str">
        <f t="shared" si="283"/>
        <v/>
      </c>
      <c r="H1827" t="str">
        <f t="shared" si="284"/>
        <v/>
      </c>
      <c r="I1827" t="str">
        <f t="shared" si="285"/>
        <v/>
      </c>
      <c r="J1827" t="str">
        <f t="shared" si="286"/>
        <v/>
      </c>
      <c r="K1827" t="str">
        <f t="shared" si="287"/>
        <v/>
      </c>
      <c r="L1827" t="str">
        <f t="shared" si="288"/>
        <v/>
      </c>
      <c r="M1827" t="str">
        <f t="shared" si="289"/>
        <v/>
      </c>
    </row>
    <row r="1828" spans="1:13">
      <c r="A1828" t="s">
        <v>4413</v>
      </c>
      <c r="B1828">
        <v>18.61</v>
      </c>
      <c r="C1828" s="44">
        <v>41548</v>
      </c>
      <c r="D1828" t="str">
        <f t="shared" si="280"/>
        <v/>
      </c>
      <c r="E1828" t="str">
        <f t="shared" si="281"/>
        <v/>
      </c>
      <c r="F1828" t="str">
        <f t="shared" si="282"/>
        <v/>
      </c>
      <c r="G1828" t="str">
        <f t="shared" si="283"/>
        <v/>
      </c>
      <c r="H1828" t="str">
        <f t="shared" si="284"/>
        <v/>
      </c>
      <c r="I1828" t="str">
        <f t="shared" si="285"/>
        <v/>
      </c>
      <c r="J1828" t="str">
        <f t="shared" si="286"/>
        <v/>
      </c>
      <c r="K1828" t="str">
        <f t="shared" si="287"/>
        <v/>
      </c>
      <c r="L1828" t="str">
        <f t="shared" si="288"/>
        <v/>
      </c>
      <c r="M1828" t="str">
        <f t="shared" si="289"/>
        <v/>
      </c>
    </row>
    <row r="1829" spans="1:13">
      <c r="A1829" t="s">
        <v>1683</v>
      </c>
      <c r="B1829">
        <v>10.2661</v>
      </c>
      <c r="C1829" s="44">
        <v>41548</v>
      </c>
      <c r="D1829" t="str">
        <f t="shared" si="280"/>
        <v/>
      </c>
      <c r="E1829" t="str">
        <f t="shared" si="281"/>
        <v/>
      </c>
      <c r="F1829" t="str">
        <f t="shared" si="282"/>
        <v/>
      </c>
      <c r="G1829" t="str">
        <f t="shared" si="283"/>
        <v/>
      </c>
      <c r="H1829" t="str">
        <f t="shared" si="284"/>
        <v/>
      </c>
      <c r="I1829" t="str">
        <f t="shared" si="285"/>
        <v/>
      </c>
      <c r="J1829" t="str">
        <f t="shared" si="286"/>
        <v/>
      </c>
      <c r="K1829" t="str">
        <f t="shared" si="287"/>
        <v/>
      </c>
      <c r="L1829" t="str">
        <f t="shared" si="288"/>
        <v/>
      </c>
      <c r="M1829" t="str">
        <f t="shared" si="289"/>
        <v/>
      </c>
    </row>
    <row r="1830" spans="1:13">
      <c r="A1830" t="s">
        <v>4414</v>
      </c>
      <c r="B1830">
        <v>13.428699999999999</v>
      </c>
      <c r="C1830" s="44">
        <v>41548</v>
      </c>
      <c r="D1830" t="str">
        <f t="shared" si="280"/>
        <v/>
      </c>
      <c r="E1830" t="str">
        <f t="shared" si="281"/>
        <v/>
      </c>
      <c r="F1830" t="str">
        <f t="shared" si="282"/>
        <v/>
      </c>
      <c r="G1830" t="str">
        <f t="shared" si="283"/>
        <v/>
      </c>
      <c r="H1830" t="str">
        <f t="shared" si="284"/>
        <v/>
      </c>
      <c r="I1830" t="str">
        <f t="shared" si="285"/>
        <v/>
      </c>
      <c r="J1830" t="str">
        <f t="shared" si="286"/>
        <v/>
      </c>
      <c r="K1830" t="str">
        <f t="shared" si="287"/>
        <v/>
      </c>
      <c r="L1830" t="str">
        <f t="shared" si="288"/>
        <v/>
      </c>
      <c r="M1830" t="str">
        <f t="shared" si="289"/>
        <v/>
      </c>
    </row>
    <row r="1831" spans="1:13">
      <c r="A1831" t="s">
        <v>5836</v>
      </c>
      <c r="B1831">
        <v>10.170199999999999</v>
      </c>
      <c r="C1831" s="44">
        <v>41548</v>
      </c>
      <c r="D1831" t="str">
        <f t="shared" si="280"/>
        <v/>
      </c>
      <c r="E1831" t="str">
        <f t="shared" si="281"/>
        <v/>
      </c>
      <c r="F1831" t="str">
        <f t="shared" si="282"/>
        <v/>
      </c>
      <c r="G1831" t="str">
        <f t="shared" si="283"/>
        <v/>
      </c>
      <c r="H1831" t="str">
        <f t="shared" si="284"/>
        <v/>
      </c>
      <c r="I1831" t="str">
        <f t="shared" si="285"/>
        <v/>
      </c>
      <c r="J1831" t="str">
        <f t="shared" si="286"/>
        <v/>
      </c>
      <c r="K1831" t="str">
        <f t="shared" si="287"/>
        <v/>
      </c>
      <c r="L1831" t="str">
        <f t="shared" si="288"/>
        <v/>
      </c>
      <c r="M1831" t="str">
        <f t="shared" si="289"/>
        <v/>
      </c>
    </row>
    <row r="1832" spans="1:13">
      <c r="A1832" t="s">
        <v>1684</v>
      </c>
      <c r="B1832">
        <v>10.402799999999999</v>
      </c>
      <c r="C1832" s="44">
        <v>41548</v>
      </c>
      <c r="D1832" t="str">
        <f t="shared" si="280"/>
        <v/>
      </c>
      <c r="E1832" t="str">
        <f t="shared" si="281"/>
        <v/>
      </c>
      <c r="F1832" t="str">
        <f t="shared" si="282"/>
        <v/>
      </c>
      <c r="G1832" t="str">
        <f t="shared" si="283"/>
        <v/>
      </c>
      <c r="H1832" t="str">
        <f t="shared" si="284"/>
        <v/>
      </c>
      <c r="I1832" t="str">
        <f t="shared" si="285"/>
        <v/>
      </c>
      <c r="J1832" t="str">
        <f t="shared" si="286"/>
        <v/>
      </c>
      <c r="K1832" t="str">
        <f t="shared" si="287"/>
        <v/>
      </c>
      <c r="L1832" t="str">
        <f t="shared" si="288"/>
        <v/>
      </c>
      <c r="M1832" t="str">
        <f t="shared" si="289"/>
        <v/>
      </c>
    </row>
    <row r="1833" spans="1:13">
      <c r="A1833" t="s">
        <v>1685</v>
      </c>
      <c r="B1833">
        <v>10.067299999999999</v>
      </c>
      <c r="C1833" s="44">
        <v>41548</v>
      </c>
      <c r="D1833" t="str">
        <f t="shared" si="280"/>
        <v/>
      </c>
      <c r="E1833" t="str">
        <f t="shared" si="281"/>
        <v/>
      </c>
      <c r="F1833" t="str">
        <f t="shared" si="282"/>
        <v/>
      </c>
      <c r="G1833" t="str">
        <f t="shared" si="283"/>
        <v/>
      </c>
      <c r="H1833" t="str">
        <f t="shared" si="284"/>
        <v/>
      </c>
      <c r="I1833" t="str">
        <f t="shared" si="285"/>
        <v/>
      </c>
      <c r="J1833" t="str">
        <f t="shared" si="286"/>
        <v/>
      </c>
      <c r="K1833" t="str">
        <f t="shared" si="287"/>
        <v/>
      </c>
      <c r="L1833" t="str">
        <f t="shared" si="288"/>
        <v/>
      </c>
      <c r="M1833" t="str">
        <f t="shared" si="289"/>
        <v/>
      </c>
    </row>
    <row r="1834" spans="1:13">
      <c r="A1834" t="s">
        <v>1686</v>
      </c>
      <c r="B1834">
        <v>10.2296</v>
      </c>
      <c r="C1834" s="44">
        <v>41548</v>
      </c>
      <c r="D1834" t="str">
        <f t="shared" si="280"/>
        <v/>
      </c>
      <c r="E1834" t="str">
        <f t="shared" si="281"/>
        <v/>
      </c>
      <c r="F1834" t="str">
        <f t="shared" si="282"/>
        <v/>
      </c>
      <c r="G1834" t="str">
        <f t="shared" si="283"/>
        <v/>
      </c>
      <c r="H1834" t="str">
        <f t="shared" si="284"/>
        <v/>
      </c>
      <c r="I1834" t="str">
        <f t="shared" si="285"/>
        <v/>
      </c>
      <c r="J1834" t="str">
        <f t="shared" si="286"/>
        <v/>
      </c>
      <c r="K1834" t="str">
        <f t="shared" si="287"/>
        <v/>
      </c>
      <c r="L1834" t="str">
        <f t="shared" si="288"/>
        <v/>
      </c>
      <c r="M1834" t="str">
        <f t="shared" si="289"/>
        <v/>
      </c>
    </row>
    <row r="1835" spans="1:13">
      <c r="A1835" t="s">
        <v>1687</v>
      </c>
      <c r="B1835">
        <v>10.168799999999999</v>
      </c>
      <c r="C1835" s="44">
        <v>41548</v>
      </c>
      <c r="D1835" t="str">
        <f t="shared" si="280"/>
        <v/>
      </c>
      <c r="E1835" t="str">
        <f t="shared" si="281"/>
        <v/>
      </c>
      <c r="F1835" t="str">
        <f t="shared" si="282"/>
        <v/>
      </c>
      <c r="G1835" t="str">
        <f t="shared" si="283"/>
        <v/>
      </c>
      <c r="H1835" t="str">
        <f t="shared" si="284"/>
        <v/>
      </c>
      <c r="I1835" t="str">
        <f t="shared" si="285"/>
        <v/>
      </c>
      <c r="J1835" t="str">
        <f t="shared" si="286"/>
        <v/>
      </c>
      <c r="K1835" t="str">
        <f t="shared" si="287"/>
        <v/>
      </c>
      <c r="L1835" t="str">
        <f t="shared" si="288"/>
        <v/>
      </c>
      <c r="M1835" t="str">
        <f t="shared" si="289"/>
        <v/>
      </c>
    </row>
    <row r="1836" spans="1:13">
      <c r="A1836" t="s">
        <v>4415</v>
      </c>
      <c r="B1836">
        <v>13.4244</v>
      </c>
      <c r="C1836" s="44">
        <v>41548</v>
      </c>
      <c r="D1836" t="str">
        <f t="shared" si="280"/>
        <v/>
      </c>
      <c r="E1836" t="str">
        <f t="shared" si="281"/>
        <v/>
      </c>
      <c r="F1836" t="str">
        <f t="shared" si="282"/>
        <v/>
      </c>
      <c r="G1836" t="str">
        <f t="shared" si="283"/>
        <v/>
      </c>
      <c r="H1836" t="str">
        <f t="shared" si="284"/>
        <v/>
      </c>
      <c r="I1836" t="str">
        <f t="shared" si="285"/>
        <v/>
      </c>
      <c r="J1836" t="str">
        <f t="shared" si="286"/>
        <v/>
      </c>
      <c r="K1836" t="str">
        <f t="shared" si="287"/>
        <v/>
      </c>
      <c r="L1836" t="str">
        <f t="shared" si="288"/>
        <v/>
      </c>
      <c r="M1836" t="str">
        <f t="shared" si="289"/>
        <v/>
      </c>
    </row>
    <row r="1837" spans="1:13">
      <c r="A1837" t="s">
        <v>667</v>
      </c>
      <c r="B1837">
        <v>10.009499999999999</v>
      </c>
      <c r="C1837" s="44">
        <v>41192</v>
      </c>
      <c r="D1837" t="str">
        <f t="shared" si="280"/>
        <v/>
      </c>
      <c r="E1837" t="str">
        <f t="shared" si="281"/>
        <v/>
      </c>
      <c r="F1837" t="str">
        <f t="shared" si="282"/>
        <v/>
      </c>
      <c r="G1837" t="str">
        <f t="shared" si="283"/>
        <v/>
      </c>
      <c r="H1837" t="str">
        <f t="shared" si="284"/>
        <v/>
      </c>
      <c r="I1837" t="str">
        <f t="shared" si="285"/>
        <v/>
      </c>
      <c r="J1837" t="str">
        <f t="shared" si="286"/>
        <v/>
      </c>
      <c r="K1837" t="str">
        <f t="shared" si="287"/>
        <v/>
      </c>
      <c r="L1837" t="str">
        <f t="shared" si="288"/>
        <v/>
      </c>
      <c r="M1837" t="str">
        <f t="shared" si="289"/>
        <v/>
      </c>
    </row>
    <row r="1838" spans="1:13">
      <c r="A1838" t="s">
        <v>4416</v>
      </c>
      <c r="B1838">
        <v>10.989699999999999</v>
      </c>
      <c r="C1838" s="44">
        <v>40982</v>
      </c>
      <c r="D1838" t="str">
        <f t="shared" si="280"/>
        <v/>
      </c>
      <c r="E1838" t="str">
        <f t="shared" si="281"/>
        <v/>
      </c>
      <c r="F1838" t="str">
        <f t="shared" si="282"/>
        <v/>
      </c>
      <c r="G1838" t="str">
        <f t="shared" si="283"/>
        <v/>
      </c>
      <c r="H1838" t="str">
        <f t="shared" si="284"/>
        <v/>
      </c>
      <c r="I1838" t="str">
        <f t="shared" si="285"/>
        <v/>
      </c>
      <c r="J1838" t="str">
        <f t="shared" si="286"/>
        <v/>
      </c>
      <c r="K1838" t="str">
        <f t="shared" si="287"/>
        <v/>
      </c>
      <c r="L1838" t="str">
        <f t="shared" si="288"/>
        <v/>
      </c>
      <c r="M1838" t="str">
        <f t="shared" si="289"/>
        <v/>
      </c>
    </row>
    <row r="1839" spans="1:13">
      <c r="A1839" t="s">
        <v>668</v>
      </c>
      <c r="B1839">
        <v>10.0533</v>
      </c>
      <c r="C1839" s="44">
        <v>41317</v>
      </c>
      <c r="D1839" t="str">
        <f t="shared" si="280"/>
        <v/>
      </c>
      <c r="E1839" t="str">
        <f t="shared" si="281"/>
        <v/>
      </c>
      <c r="F1839" t="str">
        <f t="shared" si="282"/>
        <v/>
      </c>
      <c r="G1839" t="str">
        <f t="shared" si="283"/>
        <v/>
      </c>
      <c r="H1839" t="str">
        <f t="shared" si="284"/>
        <v/>
      </c>
      <c r="I1839" t="str">
        <f t="shared" si="285"/>
        <v/>
      </c>
      <c r="J1839" t="str">
        <f t="shared" si="286"/>
        <v/>
      </c>
      <c r="K1839" t="str">
        <f t="shared" si="287"/>
        <v/>
      </c>
      <c r="L1839" t="str">
        <f t="shared" si="288"/>
        <v/>
      </c>
      <c r="M1839" t="str">
        <f t="shared" si="289"/>
        <v/>
      </c>
    </row>
    <row r="1840" spans="1:13">
      <c r="A1840" t="s">
        <v>669</v>
      </c>
      <c r="B1840">
        <v>10.0528</v>
      </c>
      <c r="C1840" s="44">
        <v>41548</v>
      </c>
      <c r="D1840" t="str">
        <f t="shared" si="280"/>
        <v/>
      </c>
      <c r="E1840" t="str">
        <f t="shared" si="281"/>
        <v/>
      </c>
      <c r="F1840" t="str">
        <f t="shared" si="282"/>
        <v/>
      </c>
      <c r="G1840" t="str">
        <f t="shared" si="283"/>
        <v/>
      </c>
      <c r="H1840" t="str">
        <f t="shared" si="284"/>
        <v/>
      </c>
      <c r="I1840" t="str">
        <f t="shared" si="285"/>
        <v/>
      </c>
      <c r="J1840" t="str">
        <f t="shared" si="286"/>
        <v/>
      </c>
      <c r="K1840" t="str">
        <f t="shared" si="287"/>
        <v/>
      </c>
      <c r="L1840" t="str">
        <f t="shared" si="288"/>
        <v/>
      </c>
      <c r="M1840" t="str">
        <f t="shared" si="289"/>
        <v/>
      </c>
    </row>
    <row r="1841" spans="1:13">
      <c r="A1841" t="s">
        <v>4417</v>
      </c>
      <c r="B1841">
        <v>12.7422</v>
      </c>
      <c r="C1841" s="44">
        <v>41548</v>
      </c>
      <c r="D1841" t="str">
        <f t="shared" si="280"/>
        <v/>
      </c>
      <c r="E1841" t="str">
        <f t="shared" si="281"/>
        <v/>
      </c>
      <c r="F1841" t="str">
        <f t="shared" si="282"/>
        <v/>
      </c>
      <c r="G1841" t="str">
        <f t="shared" si="283"/>
        <v/>
      </c>
      <c r="H1841" t="str">
        <f t="shared" si="284"/>
        <v/>
      </c>
      <c r="I1841" t="str">
        <f t="shared" si="285"/>
        <v/>
      </c>
      <c r="J1841" t="str">
        <f t="shared" si="286"/>
        <v/>
      </c>
      <c r="K1841" t="str">
        <f t="shared" si="287"/>
        <v/>
      </c>
      <c r="L1841" t="str">
        <f t="shared" si="288"/>
        <v/>
      </c>
      <c r="M1841" t="str">
        <f t="shared" si="289"/>
        <v/>
      </c>
    </row>
    <row r="1842" spans="1:13">
      <c r="A1842" t="s">
        <v>670</v>
      </c>
      <c r="B1842">
        <v>10.28</v>
      </c>
      <c r="C1842" s="44">
        <v>41380</v>
      </c>
      <c r="D1842" t="str">
        <f t="shared" si="280"/>
        <v/>
      </c>
      <c r="E1842" t="str">
        <f t="shared" si="281"/>
        <v/>
      </c>
      <c r="F1842" t="str">
        <f t="shared" si="282"/>
        <v/>
      </c>
      <c r="G1842" t="str">
        <f t="shared" si="283"/>
        <v/>
      </c>
      <c r="H1842" t="str">
        <f t="shared" si="284"/>
        <v/>
      </c>
      <c r="I1842" t="str">
        <f t="shared" si="285"/>
        <v/>
      </c>
      <c r="J1842" t="str">
        <f t="shared" si="286"/>
        <v/>
      </c>
      <c r="K1842" t="str">
        <f t="shared" si="287"/>
        <v/>
      </c>
      <c r="L1842" t="str">
        <f t="shared" si="288"/>
        <v/>
      </c>
      <c r="M1842" t="str">
        <f t="shared" si="289"/>
        <v/>
      </c>
    </row>
    <row r="1843" spans="1:13">
      <c r="A1843" t="s">
        <v>671</v>
      </c>
      <c r="B1843">
        <v>10.2433</v>
      </c>
      <c r="C1843" s="44">
        <v>41548</v>
      </c>
      <c r="D1843" t="str">
        <f t="shared" si="280"/>
        <v/>
      </c>
      <c r="E1843" t="str">
        <f t="shared" si="281"/>
        <v/>
      </c>
      <c r="F1843" t="str">
        <f t="shared" si="282"/>
        <v/>
      </c>
      <c r="G1843" t="str">
        <f t="shared" si="283"/>
        <v/>
      </c>
      <c r="H1843" t="str">
        <f t="shared" si="284"/>
        <v/>
      </c>
      <c r="I1843" t="str">
        <f t="shared" si="285"/>
        <v/>
      </c>
      <c r="J1843" t="str">
        <f t="shared" si="286"/>
        <v/>
      </c>
      <c r="K1843" t="str">
        <f t="shared" si="287"/>
        <v/>
      </c>
      <c r="L1843" t="str">
        <f t="shared" si="288"/>
        <v/>
      </c>
      <c r="M1843" t="str">
        <f t="shared" si="289"/>
        <v/>
      </c>
    </row>
    <row r="1844" spans="1:13">
      <c r="A1844" t="s">
        <v>672</v>
      </c>
      <c r="B1844">
        <v>13.3591</v>
      </c>
      <c r="C1844" s="44">
        <v>41548</v>
      </c>
      <c r="D1844" t="str">
        <f t="shared" si="280"/>
        <v/>
      </c>
      <c r="E1844" t="str">
        <f t="shared" si="281"/>
        <v/>
      </c>
      <c r="F1844" t="str">
        <f t="shared" si="282"/>
        <v/>
      </c>
      <c r="G1844" t="str">
        <f t="shared" si="283"/>
        <v/>
      </c>
      <c r="H1844" t="str">
        <f t="shared" si="284"/>
        <v/>
      </c>
      <c r="I1844" t="str">
        <f t="shared" si="285"/>
        <v/>
      </c>
      <c r="J1844" t="str">
        <f t="shared" si="286"/>
        <v/>
      </c>
      <c r="K1844" t="str">
        <f t="shared" si="287"/>
        <v/>
      </c>
      <c r="L1844" t="str">
        <f t="shared" si="288"/>
        <v/>
      </c>
      <c r="M1844" t="str">
        <f t="shared" si="289"/>
        <v/>
      </c>
    </row>
    <row r="1845" spans="1:13">
      <c r="A1845" t="s">
        <v>4418</v>
      </c>
      <c r="B1845">
        <v>18.7193</v>
      </c>
      <c r="C1845" s="44">
        <v>41548</v>
      </c>
      <c r="D1845" t="str">
        <f t="shared" si="280"/>
        <v/>
      </c>
      <c r="E1845" t="str">
        <f t="shared" si="281"/>
        <v/>
      </c>
      <c r="F1845" t="str">
        <f t="shared" si="282"/>
        <v/>
      </c>
      <c r="G1845" t="str">
        <f t="shared" si="283"/>
        <v/>
      </c>
      <c r="H1845" t="str">
        <f t="shared" si="284"/>
        <v/>
      </c>
      <c r="I1845" t="str">
        <f t="shared" si="285"/>
        <v/>
      </c>
      <c r="J1845" t="str">
        <f t="shared" si="286"/>
        <v/>
      </c>
      <c r="K1845" t="str">
        <f t="shared" si="287"/>
        <v/>
      </c>
      <c r="L1845" t="str">
        <f t="shared" si="288"/>
        <v/>
      </c>
      <c r="M1845" t="str">
        <f t="shared" si="289"/>
        <v/>
      </c>
    </row>
    <row r="1846" spans="1:13">
      <c r="A1846" t="s">
        <v>673</v>
      </c>
      <c r="B1846">
        <v>13.3942</v>
      </c>
      <c r="C1846" s="44">
        <v>41548</v>
      </c>
      <c r="D1846" t="str">
        <f t="shared" si="280"/>
        <v/>
      </c>
      <c r="E1846" t="str">
        <f t="shared" si="281"/>
        <v/>
      </c>
      <c r="F1846" t="str">
        <f t="shared" si="282"/>
        <v/>
      </c>
      <c r="G1846" t="str">
        <f t="shared" si="283"/>
        <v/>
      </c>
      <c r="H1846" t="str">
        <f t="shared" si="284"/>
        <v/>
      </c>
      <c r="I1846" t="str">
        <f t="shared" si="285"/>
        <v/>
      </c>
      <c r="J1846" t="str">
        <f t="shared" si="286"/>
        <v/>
      </c>
      <c r="K1846" t="str">
        <f t="shared" si="287"/>
        <v/>
      </c>
      <c r="L1846" t="str">
        <f t="shared" si="288"/>
        <v/>
      </c>
      <c r="M1846" t="str">
        <f t="shared" si="289"/>
        <v/>
      </c>
    </row>
    <row r="1847" spans="1:13">
      <c r="A1847" t="s">
        <v>4419</v>
      </c>
      <c r="B1847">
        <v>18.7805</v>
      </c>
      <c r="C1847" s="44">
        <v>41548</v>
      </c>
      <c r="D1847" t="str">
        <f t="shared" si="280"/>
        <v/>
      </c>
      <c r="E1847" t="str">
        <f t="shared" si="281"/>
        <v/>
      </c>
      <c r="F1847" t="str">
        <f t="shared" si="282"/>
        <v/>
      </c>
      <c r="G1847" t="str">
        <f t="shared" si="283"/>
        <v/>
      </c>
      <c r="H1847" t="str">
        <f t="shared" si="284"/>
        <v/>
      </c>
      <c r="I1847" t="str">
        <f t="shared" si="285"/>
        <v/>
      </c>
      <c r="J1847" t="str">
        <f t="shared" si="286"/>
        <v/>
      </c>
      <c r="K1847" t="str">
        <f t="shared" si="287"/>
        <v/>
      </c>
      <c r="L1847" t="str">
        <f t="shared" si="288"/>
        <v/>
      </c>
      <c r="M1847" t="str">
        <f t="shared" si="289"/>
        <v/>
      </c>
    </row>
    <row r="1848" spans="1:13">
      <c r="A1848" t="s">
        <v>674</v>
      </c>
      <c r="B1848">
        <v>14.2273</v>
      </c>
      <c r="C1848" s="44">
        <v>41548</v>
      </c>
      <c r="D1848" t="str">
        <f t="shared" si="280"/>
        <v/>
      </c>
      <c r="E1848" t="str">
        <f t="shared" si="281"/>
        <v/>
      </c>
      <c r="F1848" t="str">
        <f t="shared" si="282"/>
        <v/>
      </c>
      <c r="G1848" t="str">
        <f t="shared" si="283"/>
        <v/>
      </c>
      <c r="H1848" t="str">
        <f t="shared" si="284"/>
        <v/>
      </c>
      <c r="I1848" t="str">
        <f t="shared" si="285"/>
        <v/>
      </c>
      <c r="J1848" t="str">
        <f t="shared" si="286"/>
        <v/>
      </c>
      <c r="K1848" t="str">
        <f t="shared" si="287"/>
        <v/>
      </c>
      <c r="L1848" t="str">
        <f t="shared" si="288"/>
        <v/>
      </c>
      <c r="M1848" t="str">
        <f t="shared" si="289"/>
        <v/>
      </c>
    </row>
    <row r="1849" spans="1:13">
      <c r="A1849" t="s">
        <v>4420</v>
      </c>
      <c r="B1849">
        <v>17.859200000000001</v>
      </c>
      <c r="C1849" s="44">
        <v>41548</v>
      </c>
      <c r="D1849" t="str">
        <f t="shared" si="280"/>
        <v/>
      </c>
      <c r="E1849" t="str">
        <f t="shared" si="281"/>
        <v/>
      </c>
      <c r="F1849" t="str">
        <f t="shared" si="282"/>
        <v/>
      </c>
      <c r="G1849" t="str">
        <f t="shared" si="283"/>
        <v/>
      </c>
      <c r="H1849" t="str">
        <f t="shared" si="284"/>
        <v/>
      </c>
      <c r="I1849" t="str">
        <f t="shared" si="285"/>
        <v/>
      </c>
      <c r="J1849" t="str">
        <f t="shared" si="286"/>
        <v/>
      </c>
      <c r="K1849" t="str">
        <f t="shared" si="287"/>
        <v/>
      </c>
      <c r="L1849" t="str">
        <f t="shared" si="288"/>
        <v/>
      </c>
      <c r="M1849" t="str">
        <f t="shared" si="289"/>
        <v/>
      </c>
    </row>
    <row r="1850" spans="1:13">
      <c r="A1850" t="s">
        <v>675</v>
      </c>
      <c r="B1850">
        <v>10.023400000000001</v>
      </c>
      <c r="C1850" s="44">
        <v>41548</v>
      </c>
      <c r="D1850" t="str">
        <f t="shared" si="280"/>
        <v/>
      </c>
      <c r="E1850" t="str">
        <f t="shared" si="281"/>
        <v/>
      </c>
      <c r="F1850" t="str">
        <f t="shared" si="282"/>
        <v/>
      </c>
      <c r="G1850" t="str">
        <f t="shared" si="283"/>
        <v/>
      </c>
      <c r="H1850" t="str">
        <f t="shared" si="284"/>
        <v/>
      </c>
      <c r="I1850" t="str">
        <f t="shared" si="285"/>
        <v/>
      </c>
      <c r="J1850" t="str">
        <f t="shared" si="286"/>
        <v/>
      </c>
      <c r="K1850" t="str">
        <f t="shared" si="287"/>
        <v/>
      </c>
      <c r="L1850" t="str">
        <f t="shared" si="288"/>
        <v/>
      </c>
      <c r="M1850" t="str">
        <f t="shared" si="289"/>
        <v/>
      </c>
    </row>
    <row r="1851" spans="1:13">
      <c r="A1851" t="s">
        <v>5837</v>
      </c>
      <c r="B1851">
        <v>10.123699999999999</v>
      </c>
      <c r="C1851" s="44">
        <v>41548</v>
      </c>
      <c r="D1851" t="str">
        <f t="shared" si="280"/>
        <v/>
      </c>
      <c r="E1851" t="str">
        <f t="shared" si="281"/>
        <v/>
      </c>
      <c r="F1851" t="str">
        <f t="shared" si="282"/>
        <v/>
      </c>
      <c r="G1851" t="str">
        <f t="shared" si="283"/>
        <v/>
      </c>
      <c r="H1851" t="str">
        <f t="shared" si="284"/>
        <v/>
      </c>
      <c r="I1851" t="str">
        <f t="shared" si="285"/>
        <v/>
      </c>
      <c r="J1851" t="str">
        <f t="shared" si="286"/>
        <v/>
      </c>
      <c r="K1851" t="str">
        <f t="shared" si="287"/>
        <v/>
      </c>
      <c r="L1851" t="str">
        <f t="shared" si="288"/>
        <v/>
      </c>
      <c r="M1851" t="str">
        <f t="shared" si="289"/>
        <v/>
      </c>
    </row>
    <row r="1852" spans="1:13">
      <c r="A1852" t="s">
        <v>676</v>
      </c>
      <c r="B1852">
        <v>9.9314</v>
      </c>
      <c r="C1852" s="44">
        <v>41548</v>
      </c>
      <c r="D1852" t="str">
        <f t="shared" si="280"/>
        <v/>
      </c>
      <c r="E1852" t="str">
        <f t="shared" si="281"/>
        <v/>
      </c>
      <c r="F1852" t="str">
        <f t="shared" si="282"/>
        <v/>
      </c>
      <c r="G1852" t="str">
        <f t="shared" si="283"/>
        <v/>
      </c>
      <c r="H1852" t="str">
        <f t="shared" si="284"/>
        <v/>
      </c>
      <c r="I1852" t="str">
        <f t="shared" si="285"/>
        <v/>
      </c>
      <c r="J1852" t="str">
        <f t="shared" si="286"/>
        <v/>
      </c>
      <c r="K1852" t="str">
        <f t="shared" si="287"/>
        <v/>
      </c>
      <c r="L1852" t="str">
        <f t="shared" si="288"/>
        <v/>
      </c>
      <c r="M1852" t="str">
        <f t="shared" si="289"/>
        <v/>
      </c>
    </row>
    <row r="1853" spans="1:13">
      <c r="A1853" t="s">
        <v>677</v>
      </c>
      <c r="B1853">
        <v>12.088800000000001</v>
      </c>
      <c r="C1853" s="44">
        <v>41548</v>
      </c>
      <c r="D1853" t="str">
        <f t="shared" si="280"/>
        <v/>
      </c>
      <c r="E1853" t="str">
        <f t="shared" si="281"/>
        <v/>
      </c>
      <c r="F1853" t="str">
        <f t="shared" si="282"/>
        <v/>
      </c>
      <c r="G1853" t="str">
        <f t="shared" si="283"/>
        <v/>
      </c>
      <c r="H1853" t="str">
        <f t="shared" si="284"/>
        <v/>
      </c>
      <c r="I1853" t="str">
        <f t="shared" si="285"/>
        <v/>
      </c>
      <c r="J1853" t="str">
        <f t="shared" si="286"/>
        <v/>
      </c>
      <c r="K1853" t="str">
        <f t="shared" si="287"/>
        <v/>
      </c>
      <c r="L1853" t="str">
        <f t="shared" si="288"/>
        <v/>
      </c>
      <c r="M1853" t="str">
        <f t="shared" si="289"/>
        <v/>
      </c>
    </row>
    <row r="1854" spans="1:13">
      <c r="A1854" t="s">
        <v>4421</v>
      </c>
      <c r="B1854">
        <v>17.839400000000001</v>
      </c>
      <c r="C1854" s="44">
        <v>41548</v>
      </c>
      <c r="D1854" t="str">
        <f t="shared" si="280"/>
        <v/>
      </c>
      <c r="E1854" t="str">
        <f t="shared" si="281"/>
        <v/>
      </c>
      <c r="F1854" t="str">
        <f t="shared" si="282"/>
        <v/>
      </c>
      <c r="G1854" t="str">
        <f t="shared" si="283"/>
        <v/>
      </c>
      <c r="H1854" t="str">
        <f t="shared" si="284"/>
        <v/>
      </c>
      <c r="I1854" t="str">
        <f t="shared" si="285"/>
        <v/>
      </c>
      <c r="J1854" t="str">
        <f t="shared" si="286"/>
        <v/>
      </c>
      <c r="K1854" t="str">
        <f t="shared" si="287"/>
        <v/>
      </c>
      <c r="L1854" t="str">
        <f t="shared" si="288"/>
        <v/>
      </c>
      <c r="M1854" t="str">
        <f t="shared" si="289"/>
        <v/>
      </c>
    </row>
    <row r="1855" spans="1:13">
      <c r="A1855" t="s">
        <v>678</v>
      </c>
      <c r="B1855">
        <v>10.0245</v>
      </c>
      <c r="C1855" s="44">
        <v>41548</v>
      </c>
      <c r="D1855" t="str">
        <f t="shared" si="280"/>
        <v/>
      </c>
      <c r="E1855" t="str">
        <f t="shared" si="281"/>
        <v/>
      </c>
      <c r="F1855" t="str">
        <f t="shared" si="282"/>
        <v/>
      </c>
      <c r="G1855" t="str">
        <f t="shared" si="283"/>
        <v/>
      </c>
      <c r="H1855" t="str">
        <f t="shared" si="284"/>
        <v/>
      </c>
      <c r="I1855" t="str">
        <f t="shared" si="285"/>
        <v/>
      </c>
      <c r="J1855" t="str">
        <f t="shared" si="286"/>
        <v/>
      </c>
      <c r="K1855" t="str">
        <f t="shared" si="287"/>
        <v/>
      </c>
      <c r="L1855" t="str">
        <f t="shared" si="288"/>
        <v/>
      </c>
      <c r="M1855" t="str">
        <f t="shared" si="289"/>
        <v/>
      </c>
    </row>
    <row r="1856" spans="1:13">
      <c r="A1856" t="s">
        <v>679</v>
      </c>
      <c r="B1856">
        <v>10.0075</v>
      </c>
      <c r="C1856" s="44">
        <v>41129</v>
      </c>
      <c r="D1856" t="str">
        <f t="shared" si="280"/>
        <v/>
      </c>
      <c r="E1856" t="str">
        <f t="shared" si="281"/>
        <v/>
      </c>
      <c r="F1856" t="str">
        <f t="shared" si="282"/>
        <v/>
      </c>
      <c r="G1856" t="str">
        <f t="shared" si="283"/>
        <v/>
      </c>
      <c r="H1856" t="str">
        <f t="shared" si="284"/>
        <v/>
      </c>
      <c r="I1856" t="str">
        <f t="shared" si="285"/>
        <v/>
      </c>
      <c r="J1856" t="str">
        <f t="shared" si="286"/>
        <v/>
      </c>
      <c r="K1856" t="str">
        <f t="shared" si="287"/>
        <v/>
      </c>
      <c r="L1856" t="str">
        <f t="shared" si="288"/>
        <v/>
      </c>
      <c r="M1856" t="str">
        <f t="shared" si="289"/>
        <v/>
      </c>
    </row>
    <row r="1857" spans="1:13">
      <c r="A1857" t="s">
        <v>680</v>
      </c>
      <c r="B1857">
        <v>11.714700000000001</v>
      </c>
      <c r="C1857" s="44">
        <v>41149</v>
      </c>
      <c r="D1857" t="str">
        <f t="shared" si="280"/>
        <v/>
      </c>
      <c r="E1857" t="str">
        <f t="shared" si="281"/>
        <v/>
      </c>
      <c r="F1857" t="str">
        <f t="shared" si="282"/>
        <v/>
      </c>
      <c r="G1857" t="str">
        <f t="shared" si="283"/>
        <v/>
      </c>
      <c r="H1857" t="str">
        <f t="shared" si="284"/>
        <v/>
      </c>
      <c r="I1857" t="str">
        <f t="shared" si="285"/>
        <v/>
      </c>
      <c r="J1857" t="str">
        <f t="shared" si="286"/>
        <v/>
      </c>
      <c r="K1857" t="str">
        <f t="shared" si="287"/>
        <v/>
      </c>
      <c r="L1857" t="str">
        <f t="shared" si="288"/>
        <v/>
      </c>
      <c r="M1857" t="str">
        <f t="shared" si="289"/>
        <v/>
      </c>
    </row>
    <row r="1858" spans="1:13">
      <c r="A1858" t="s">
        <v>4422</v>
      </c>
      <c r="B1858">
        <v>12.0092</v>
      </c>
      <c r="C1858" s="44">
        <v>41137</v>
      </c>
      <c r="D1858" t="str">
        <f t="shared" si="280"/>
        <v/>
      </c>
      <c r="E1858" t="str">
        <f t="shared" si="281"/>
        <v/>
      </c>
      <c r="F1858" t="str">
        <f t="shared" si="282"/>
        <v/>
      </c>
      <c r="G1858" t="str">
        <f t="shared" si="283"/>
        <v/>
      </c>
      <c r="H1858" t="str">
        <f t="shared" si="284"/>
        <v/>
      </c>
      <c r="I1858" t="str">
        <f t="shared" si="285"/>
        <v/>
      </c>
      <c r="J1858" t="str">
        <f t="shared" si="286"/>
        <v/>
      </c>
      <c r="K1858" t="str">
        <f t="shared" si="287"/>
        <v/>
      </c>
      <c r="L1858" t="str">
        <f t="shared" si="288"/>
        <v/>
      </c>
      <c r="M1858" t="str">
        <f t="shared" si="289"/>
        <v/>
      </c>
    </row>
    <row r="1859" spans="1:13">
      <c r="A1859" t="s">
        <v>681</v>
      </c>
      <c r="B1859">
        <v>10.004200000000001</v>
      </c>
      <c r="C1859" s="44">
        <v>41095</v>
      </c>
      <c r="D1859" t="str">
        <f t="shared" ref="D1859:D1922" si="290">IF(A1859=mfund1,B1859,"")</f>
        <v/>
      </c>
      <c r="E1859" t="str">
        <f t="shared" ref="E1859:E1922" si="291">IF(A1859=mfund2,B1859,"")</f>
        <v/>
      </c>
      <c r="F1859" t="str">
        <f t="shared" ref="F1859:F1922" si="292">IF(A1859=mfund3,B1859,"")</f>
        <v/>
      </c>
      <c r="G1859" t="str">
        <f t="shared" ref="G1859:G1922" si="293">IF(A1859=mfund4,B1859,"")</f>
        <v/>
      </c>
      <c r="H1859" t="str">
        <f t="shared" ref="H1859:H1922" si="294">IF(A1859=mfudn5,B1859,"")</f>
        <v/>
      </c>
      <c r="I1859" t="str">
        <f t="shared" ref="I1859:I1922" si="295">IF(A1859=mfund6,B1859,"")</f>
        <v/>
      </c>
      <c r="J1859" t="str">
        <f t="shared" ref="J1859:J1922" si="296">IF(A1859=mfund7,B1859,"")</f>
        <v/>
      </c>
      <c r="K1859" t="str">
        <f t="shared" ref="K1859:K1922" si="297">IF(A1859=mfund8,B1859,"")</f>
        <v/>
      </c>
      <c r="L1859" t="str">
        <f t="shared" ref="L1859:L1922" si="298">IF(A1859=mfund9,B1859,"")</f>
        <v/>
      </c>
      <c r="M1859" t="str">
        <f t="shared" ref="M1859:M1922" si="299">IF(A1859=mfund10,B1859,"")</f>
        <v/>
      </c>
    </row>
    <row r="1860" spans="1:13">
      <c r="A1860" t="s">
        <v>682</v>
      </c>
      <c r="B1860">
        <v>10.0289</v>
      </c>
      <c r="C1860" s="44">
        <v>41548</v>
      </c>
      <c r="D1860" t="str">
        <f t="shared" si="290"/>
        <v/>
      </c>
      <c r="E1860" t="str">
        <f t="shared" si="291"/>
        <v/>
      </c>
      <c r="F1860" t="str">
        <f t="shared" si="292"/>
        <v/>
      </c>
      <c r="G1860" t="str">
        <f t="shared" si="293"/>
        <v/>
      </c>
      <c r="H1860" t="str">
        <f t="shared" si="294"/>
        <v/>
      </c>
      <c r="I1860" t="str">
        <f t="shared" si="295"/>
        <v/>
      </c>
      <c r="J1860" t="str">
        <f t="shared" si="296"/>
        <v/>
      </c>
      <c r="K1860" t="str">
        <f t="shared" si="297"/>
        <v/>
      </c>
      <c r="L1860" t="str">
        <f t="shared" si="298"/>
        <v/>
      </c>
      <c r="M1860" t="str">
        <f t="shared" si="299"/>
        <v/>
      </c>
    </row>
    <row r="1861" spans="1:13">
      <c r="A1861" t="s">
        <v>4423</v>
      </c>
      <c r="B1861">
        <v>20.7425</v>
      </c>
      <c r="C1861" s="44">
        <v>41548</v>
      </c>
      <c r="D1861" t="str">
        <f t="shared" si="290"/>
        <v/>
      </c>
      <c r="E1861" t="str">
        <f t="shared" si="291"/>
        <v/>
      </c>
      <c r="F1861" t="str">
        <f t="shared" si="292"/>
        <v/>
      </c>
      <c r="G1861" t="str">
        <f t="shared" si="293"/>
        <v/>
      </c>
      <c r="H1861" t="str">
        <f t="shared" si="294"/>
        <v/>
      </c>
      <c r="I1861" t="str">
        <f t="shared" si="295"/>
        <v/>
      </c>
      <c r="J1861" t="str">
        <f t="shared" si="296"/>
        <v/>
      </c>
      <c r="K1861" t="str">
        <f t="shared" si="297"/>
        <v/>
      </c>
      <c r="L1861" t="str">
        <f t="shared" si="298"/>
        <v/>
      </c>
      <c r="M1861" t="str">
        <f t="shared" si="299"/>
        <v/>
      </c>
    </row>
    <row r="1862" spans="1:13">
      <c r="A1862" t="s">
        <v>683</v>
      </c>
      <c r="B1862">
        <v>20.674299999999999</v>
      </c>
      <c r="C1862" s="44">
        <v>41548</v>
      </c>
      <c r="D1862" t="str">
        <f t="shared" si="290"/>
        <v/>
      </c>
      <c r="E1862" t="str">
        <f t="shared" si="291"/>
        <v/>
      </c>
      <c r="F1862" t="str">
        <f t="shared" si="292"/>
        <v/>
      </c>
      <c r="G1862" t="str">
        <f t="shared" si="293"/>
        <v/>
      </c>
      <c r="H1862" t="str">
        <f t="shared" si="294"/>
        <v/>
      </c>
      <c r="I1862" t="str">
        <f t="shared" si="295"/>
        <v/>
      </c>
      <c r="J1862" t="str">
        <f t="shared" si="296"/>
        <v/>
      </c>
      <c r="K1862" t="str">
        <f t="shared" si="297"/>
        <v/>
      </c>
      <c r="L1862" t="str">
        <f t="shared" si="298"/>
        <v/>
      </c>
      <c r="M1862" t="str">
        <f t="shared" si="299"/>
        <v/>
      </c>
    </row>
    <row r="1863" spans="1:13">
      <c r="A1863" t="s">
        <v>4424</v>
      </c>
      <c r="B1863">
        <v>20.674299999999999</v>
      </c>
      <c r="C1863" s="44">
        <v>41548</v>
      </c>
      <c r="D1863" t="str">
        <f t="shared" si="290"/>
        <v/>
      </c>
      <c r="E1863" t="str">
        <f t="shared" si="291"/>
        <v/>
      </c>
      <c r="F1863" t="str">
        <f t="shared" si="292"/>
        <v/>
      </c>
      <c r="G1863" t="str">
        <f t="shared" si="293"/>
        <v/>
      </c>
      <c r="H1863" t="str">
        <f t="shared" si="294"/>
        <v/>
      </c>
      <c r="I1863" t="str">
        <f t="shared" si="295"/>
        <v/>
      </c>
      <c r="J1863" t="str">
        <f t="shared" si="296"/>
        <v/>
      </c>
      <c r="K1863" t="str">
        <f t="shared" si="297"/>
        <v/>
      </c>
      <c r="L1863" t="str">
        <f t="shared" si="298"/>
        <v/>
      </c>
      <c r="M1863" t="str">
        <f t="shared" si="299"/>
        <v/>
      </c>
    </row>
    <row r="1864" spans="1:13">
      <c r="A1864" t="s">
        <v>684</v>
      </c>
      <c r="B1864">
        <v>56.75</v>
      </c>
      <c r="C1864" s="44">
        <v>41548</v>
      </c>
      <c r="D1864" t="str">
        <f t="shared" si="290"/>
        <v/>
      </c>
      <c r="E1864" t="str">
        <f t="shared" si="291"/>
        <v/>
      </c>
      <c r="F1864" t="str">
        <f t="shared" si="292"/>
        <v/>
      </c>
      <c r="G1864" t="str">
        <f t="shared" si="293"/>
        <v/>
      </c>
      <c r="H1864" t="str">
        <f t="shared" si="294"/>
        <v/>
      </c>
      <c r="I1864" t="str">
        <f t="shared" si="295"/>
        <v/>
      </c>
      <c r="J1864" t="str">
        <f t="shared" si="296"/>
        <v/>
      </c>
      <c r="K1864" t="str">
        <f t="shared" si="297"/>
        <v/>
      </c>
      <c r="L1864" t="str">
        <f t="shared" si="298"/>
        <v/>
      </c>
      <c r="M1864" t="str">
        <f t="shared" si="299"/>
        <v/>
      </c>
    </row>
    <row r="1865" spans="1:13">
      <c r="A1865" t="s">
        <v>685</v>
      </c>
      <c r="B1865">
        <v>56.5</v>
      </c>
      <c r="C1865" s="44">
        <v>41548</v>
      </c>
      <c r="D1865" t="str">
        <f t="shared" si="290"/>
        <v/>
      </c>
      <c r="E1865" t="str">
        <f t="shared" si="291"/>
        <v/>
      </c>
      <c r="F1865" t="str">
        <f t="shared" si="292"/>
        <v/>
      </c>
      <c r="G1865" t="str">
        <f t="shared" si="293"/>
        <v/>
      </c>
      <c r="H1865" t="str">
        <f t="shared" si="294"/>
        <v/>
      </c>
      <c r="I1865" t="str">
        <f t="shared" si="295"/>
        <v/>
      </c>
      <c r="J1865" t="str">
        <f t="shared" si="296"/>
        <v/>
      </c>
      <c r="K1865" t="str">
        <f t="shared" si="297"/>
        <v/>
      </c>
      <c r="L1865" t="str">
        <f t="shared" si="298"/>
        <v/>
      </c>
      <c r="M1865" t="str">
        <f t="shared" si="299"/>
        <v/>
      </c>
    </row>
    <row r="1866" spans="1:13">
      <c r="A1866" t="s">
        <v>686</v>
      </c>
      <c r="B1866">
        <v>36.284799999999997</v>
      </c>
      <c r="C1866" s="44">
        <v>41548</v>
      </c>
      <c r="D1866" t="str">
        <f t="shared" si="290"/>
        <v/>
      </c>
      <c r="E1866" t="str">
        <f t="shared" si="291"/>
        <v/>
      </c>
      <c r="F1866" t="str">
        <f t="shared" si="292"/>
        <v/>
      </c>
      <c r="G1866" t="str">
        <f t="shared" si="293"/>
        <v/>
      </c>
      <c r="H1866" t="str">
        <f t="shared" si="294"/>
        <v/>
      </c>
      <c r="I1866" t="str">
        <f t="shared" si="295"/>
        <v/>
      </c>
      <c r="J1866" t="str">
        <f t="shared" si="296"/>
        <v/>
      </c>
      <c r="K1866" t="str">
        <f t="shared" si="297"/>
        <v/>
      </c>
      <c r="L1866" t="str">
        <f t="shared" si="298"/>
        <v/>
      </c>
      <c r="M1866" t="str">
        <f t="shared" si="299"/>
        <v/>
      </c>
    </row>
    <row r="1867" spans="1:13">
      <c r="A1867" t="s">
        <v>687</v>
      </c>
      <c r="B1867">
        <v>36.014899999999997</v>
      </c>
      <c r="C1867" s="44">
        <v>41548</v>
      </c>
      <c r="D1867" t="str">
        <f t="shared" si="290"/>
        <v/>
      </c>
      <c r="E1867" t="str">
        <f t="shared" si="291"/>
        <v/>
      </c>
      <c r="F1867" t="str">
        <f t="shared" si="292"/>
        <v/>
      </c>
      <c r="G1867" t="str">
        <f t="shared" si="293"/>
        <v/>
      </c>
      <c r="H1867" t="str">
        <f t="shared" si="294"/>
        <v/>
      </c>
      <c r="I1867" t="str">
        <f t="shared" si="295"/>
        <v/>
      </c>
      <c r="J1867" t="str">
        <f t="shared" si="296"/>
        <v/>
      </c>
      <c r="K1867" t="str">
        <f t="shared" si="297"/>
        <v/>
      </c>
      <c r="L1867" t="str">
        <f t="shared" si="298"/>
        <v/>
      </c>
      <c r="M1867" t="str">
        <f t="shared" si="299"/>
        <v/>
      </c>
    </row>
    <row r="1868" spans="1:13">
      <c r="A1868" t="s">
        <v>5838</v>
      </c>
      <c r="B1868">
        <v>57.630499999999998</v>
      </c>
      <c r="C1868" s="44">
        <v>41548</v>
      </c>
      <c r="D1868" t="str">
        <f t="shared" si="290"/>
        <v/>
      </c>
      <c r="E1868" t="str">
        <f t="shared" si="291"/>
        <v/>
      </c>
      <c r="F1868" t="str">
        <f t="shared" si="292"/>
        <v/>
      </c>
      <c r="G1868" t="str">
        <f t="shared" si="293"/>
        <v/>
      </c>
      <c r="H1868" t="str">
        <f t="shared" si="294"/>
        <v/>
      </c>
      <c r="I1868" t="str">
        <f t="shared" si="295"/>
        <v/>
      </c>
      <c r="J1868" t="str">
        <f t="shared" si="296"/>
        <v/>
      </c>
      <c r="K1868" t="str">
        <f t="shared" si="297"/>
        <v/>
      </c>
      <c r="L1868" t="str">
        <f t="shared" si="298"/>
        <v/>
      </c>
      <c r="M1868" t="str">
        <f t="shared" si="299"/>
        <v/>
      </c>
    </row>
    <row r="1869" spans="1:13">
      <c r="A1869" t="s">
        <v>4425</v>
      </c>
      <c r="B1869">
        <v>18.184699999999999</v>
      </c>
      <c r="C1869" s="44">
        <v>41548</v>
      </c>
      <c r="D1869" t="str">
        <f t="shared" si="290"/>
        <v/>
      </c>
      <c r="E1869" t="str">
        <f t="shared" si="291"/>
        <v/>
      </c>
      <c r="F1869" t="str">
        <f t="shared" si="292"/>
        <v/>
      </c>
      <c r="G1869" t="str">
        <f t="shared" si="293"/>
        <v/>
      </c>
      <c r="H1869" t="str">
        <f t="shared" si="294"/>
        <v/>
      </c>
      <c r="I1869" t="str">
        <f t="shared" si="295"/>
        <v/>
      </c>
      <c r="J1869" t="str">
        <f t="shared" si="296"/>
        <v/>
      </c>
      <c r="K1869" t="str">
        <f t="shared" si="297"/>
        <v/>
      </c>
      <c r="L1869" t="str">
        <f t="shared" si="298"/>
        <v/>
      </c>
      <c r="M1869" t="str">
        <f t="shared" si="299"/>
        <v/>
      </c>
    </row>
    <row r="1870" spans="1:13">
      <c r="A1870" t="s">
        <v>688</v>
      </c>
      <c r="B1870">
        <v>10.304500000000001</v>
      </c>
      <c r="C1870" s="44">
        <v>41548</v>
      </c>
      <c r="D1870" t="str">
        <f t="shared" si="290"/>
        <v/>
      </c>
      <c r="E1870" t="str">
        <f t="shared" si="291"/>
        <v/>
      </c>
      <c r="F1870" t="str">
        <f t="shared" si="292"/>
        <v/>
      </c>
      <c r="G1870" t="str">
        <f t="shared" si="293"/>
        <v/>
      </c>
      <c r="H1870" t="str">
        <f t="shared" si="294"/>
        <v/>
      </c>
      <c r="I1870" t="str">
        <f t="shared" si="295"/>
        <v/>
      </c>
      <c r="J1870" t="str">
        <f t="shared" si="296"/>
        <v/>
      </c>
      <c r="K1870" t="str">
        <f t="shared" si="297"/>
        <v/>
      </c>
      <c r="L1870" t="str">
        <f t="shared" si="298"/>
        <v/>
      </c>
      <c r="M1870" t="str">
        <f t="shared" si="299"/>
        <v/>
      </c>
    </row>
    <row r="1871" spans="1:13">
      <c r="A1871" t="s">
        <v>689</v>
      </c>
      <c r="B1871">
        <v>10.4847</v>
      </c>
      <c r="C1871" s="44">
        <v>41548</v>
      </c>
      <c r="D1871" t="str">
        <f t="shared" si="290"/>
        <v/>
      </c>
      <c r="E1871" t="str">
        <f t="shared" si="291"/>
        <v/>
      </c>
      <c r="F1871" t="str">
        <f t="shared" si="292"/>
        <v/>
      </c>
      <c r="G1871" t="str">
        <f t="shared" si="293"/>
        <v/>
      </c>
      <c r="H1871" t="str">
        <f t="shared" si="294"/>
        <v/>
      </c>
      <c r="I1871" t="str">
        <f t="shared" si="295"/>
        <v/>
      </c>
      <c r="J1871" t="str">
        <f t="shared" si="296"/>
        <v/>
      </c>
      <c r="K1871" t="str">
        <f t="shared" si="297"/>
        <v/>
      </c>
      <c r="L1871" t="str">
        <f t="shared" si="298"/>
        <v/>
      </c>
      <c r="M1871" t="str">
        <f t="shared" si="299"/>
        <v/>
      </c>
    </row>
    <row r="1872" spans="1:13">
      <c r="A1872" t="s">
        <v>690</v>
      </c>
      <c r="B1872">
        <v>10.1251</v>
      </c>
      <c r="C1872" s="44">
        <v>41548</v>
      </c>
      <c r="D1872" t="str">
        <f t="shared" si="290"/>
        <v/>
      </c>
      <c r="E1872" t="str">
        <f t="shared" si="291"/>
        <v/>
      </c>
      <c r="F1872" t="str">
        <f t="shared" si="292"/>
        <v/>
      </c>
      <c r="G1872" t="str">
        <f t="shared" si="293"/>
        <v/>
      </c>
      <c r="H1872" t="str">
        <f t="shared" si="294"/>
        <v/>
      </c>
      <c r="I1872" t="str">
        <f t="shared" si="295"/>
        <v/>
      </c>
      <c r="J1872" t="str">
        <f t="shared" si="296"/>
        <v/>
      </c>
      <c r="K1872" t="str">
        <f t="shared" si="297"/>
        <v/>
      </c>
      <c r="L1872" t="str">
        <f t="shared" si="298"/>
        <v/>
      </c>
      <c r="M1872" t="str">
        <f t="shared" si="299"/>
        <v/>
      </c>
    </row>
    <row r="1873" spans="1:13">
      <c r="A1873" t="s">
        <v>691</v>
      </c>
      <c r="B1873">
        <v>10.1934</v>
      </c>
      <c r="C1873" s="44">
        <v>41548</v>
      </c>
      <c r="D1873" t="str">
        <f t="shared" si="290"/>
        <v/>
      </c>
      <c r="E1873" t="str">
        <f t="shared" si="291"/>
        <v/>
      </c>
      <c r="F1873" t="str">
        <f t="shared" si="292"/>
        <v/>
      </c>
      <c r="G1873" t="str">
        <f t="shared" si="293"/>
        <v/>
      </c>
      <c r="H1873" t="str">
        <f t="shared" si="294"/>
        <v/>
      </c>
      <c r="I1873" t="str">
        <f t="shared" si="295"/>
        <v/>
      </c>
      <c r="J1873" t="str">
        <f t="shared" si="296"/>
        <v/>
      </c>
      <c r="K1873" t="str">
        <f t="shared" si="297"/>
        <v/>
      </c>
      <c r="L1873" t="str">
        <f t="shared" si="298"/>
        <v/>
      </c>
      <c r="M1873" t="str">
        <f t="shared" si="299"/>
        <v/>
      </c>
    </row>
    <row r="1874" spans="1:13">
      <c r="A1874" t="s">
        <v>692</v>
      </c>
      <c r="B1874">
        <v>10.0458</v>
      </c>
      <c r="C1874" s="44">
        <v>40956</v>
      </c>
      <c r="D1874" t="str">
        <f t="shared" si="290"/>
        <v/>
      </c>
      <c r="E1874" t="str">
        <f t="shared" si="291"/>
        <v/>
      </c>
      <c r="F1874" t="str">
        <f t="shared" si="292"/>
        <v/>
      </c>
      <c r="G1874" t="str">
        <f t="shared" si="293"/>
        <v/>
      </c>
      <c r="H1874" t="str">
        <f t="shared" si="294"/>
        <v/>
      </c>
      <c r="I1874" t="str">
        <f t="shared" si="295"/>
        <v/>
      </c>
      <c r="J1874" t="str">
        <f t="shared" si="296"/>
        <v/>
      </c>
      <c r="K1874" t="str">
        <f t="shared" si="297"/>
        <v/>
      </c>
      <c r="L1874" t="str">
        <f t="shared" si="298"/>
        <v/>
      </c>
      <c r="M1874" t="str">
        <f t="shared" si="299"/>
        <v/>
      </c>
    </row>
    <row r="1875" spans="1:13">
      <c r="A1875" t="s">
        <v>693</v>
      </c>
      <c r="B1875">
        <v>10.069699999999999</v>
      </c>
      <c r="C1875" s="44">
        <v>41548</v>
      </c>
      <c r="D1875" t="str">
        <f t="shared" si="290"/>
        <v/>
      </c>
      <c r="E1875" t="str">
        <f t="shared" si="291"/>
        <v/>
      </c>
      <c r="F1875" t="str">
        <f t="shared" si="292"/>
        <v/>
      </c>
      <c r="G1875" t="str">
        <f t="shared" si="293"/>
        <v/>
      </c>
      <c r="H1875" t="str">
        <f t="shared" si="294"/>
        <v/>
      </c>
      <c r="I1875" t="str">
        <f t="shared" si="295"/>
        <v/>
      </c>
      <c r="J1875" t="str">
        <f t="shared" si="296"/>
        <v/>
      </c>
      <c r="K1875" t="str">
        <f t="shared" si="297"/>
        <v/>
      </c>
      <c r="L1875" t="str">
        <f t="shared" si="298"/>
        <v/>
      </c>
      <c r="M1875" t="str">
        <f t="shared" si="299"/>
        <v/>
      </c>
    </row>
    <row r="1876" spans="1:13">
      <c r="A1876" t="s">
        <v>694</v>
      </c>
      <c r="B1876">
        <v>10.079700000000001</v>
      </c>
      <c r="C1876" s="44">
        <v>41548</v>
      </c>
      <c r="D1876" t="str">
        <f t="shared" si="290"/>
        <v/>
      </c>
      <c r="E1876" t="str">
        <f t="shared" si="291"/>
        <v/>
      </c>
      <c r="F1876" t="str">
        <f t="shared" si="292"/>
        <v/>
      </c>
      <c r="G1876" t="str">
        <f t="shared" si="293"/>
        <v/>
      </c>
      <c r="H1876" t="str">
        <f t="shared" si="294"/>
        <v/>
      </c>
      <c r="I1876" t="str">
        <f t="shared" si="295"/>
        <v/>
      </c>
      <c r="J1876" t="str">
        <f t="shared" si="296"/>
        <v/>
      </c>
      <c r="K1876" t="str">
        <f t="shared" si="297"/>
        <v/>
      </c>
      <c r="L1876" t="str">
        <f t="shared" si="298"/>
        <v/>
      </c>
      <c r="M1876" t="str">
        <f t="shared" si="299"/>
        <v/>
      </c>
    </row>
    <row r="1877" spans="1:13">
      <c r="A1877" t="s">
        <v>695</v>
      </c>
      <c r="B1877">
        <v>10.0982</v>
      </c>
      <c r="C1877" s="44">
        <v>41548</v>
      </c>
      <c r="D1877" t="str">
        <f t="shared" si="290"/>
        <v/>
      </c>
      <c r="E1877" t="str">
        <f t="shared" si="291"/>
        <v/>
      </c>
      <c r="F1877" t="str">
        <f t="shared" si="292"/>
        <v/>
      </c>
      <c r="G1877" t="str">
        <f t="shared" si="293"/>
        <v/>
      </c>
      <c r="H1877" t="str">
        <f t="shared" si="294"/>
        <v/>
      </c>
      <c r="I1877" t="str">
        <f t="shared" si="295"/>
        <v/>
      </c>
      <c r="J1877" t="str">
        <f t="shared" si="296"/>
        <v/>
      </c>
      <c r="K1877" t="str">
        <f t="shared" si="297"/>
        <v/>
      </c>
      <c r="L1877" t="str">
        <f t="shared" si="298"/>
        <v/>
      </c>
      <c r="M1877" t="str">
        <f t="shared" si="299"/>
        <v/>
      </c>
    </row>
    <row r="1878" spans="1:13">
      <c r="A1878" t="s">
        <v>696</v>
      </c>
      <c r="B1878">
        <v>10.0633</v>
      </c>
      <c r="C1878" s="44">
        <v>40956</v>
      </c>
      <c r="D1878" t="str">
        <f t="shared" si="290"/>
        <v/>
      </c>
      <c r="E1878" t="str">
        <f t="shared" si="291"/>
        <v/>
      </c>
      <c r="F1878" t="str">
        <f t="shared" si="292"/>
        <v/>
      </c>
      <c r="G1878" t="str">
        <f t="shared" si="293"/>
        <v/>
      </c>
      <c r="H1878" t="str">
        <f t="shared" si="294"/>
        <v/>
      </c>
      <c r="I1878" t="str">
        <f t="shared" si="295"/>
        <v/>
      </c>
      <c r="J1878" t="str">
        <f t="shared" si="296"/>
        <v/>
      </c>
      <c r="K1878" t="str">
        <f t="shared" si="297"/>
        <v/>
      </c>
      <c r="L1878" t="str">
        <f t="shared" si="298"/>
        <v/>
      </c>
      <c r="M1878" t="str">
        <f t="shared" si="299"/>
        <v/>
      </c>
    </row>
    <row r="1879" spans="1:13">
      <c r="A1879" t="s">
        <v>697</v>
      </c>
      <c r="B1879">
        <v>10.0328</v>
      </c>
      <c r="C1879" s="44">
        <v>40956</v>
      </c>
      <c r="D1879" t="str">
        <f t="shared" si="290"/>
        <v/>
      </c>
      <c r="E1879" t="str">
        <f t="shared" si="291"/>
        <v/>
      </c>
      <c r="F1879" t="str">
        <f t="shared" si="292"/>
        <v/>
      </c>
      <c r="G1879" t="str">
        <f t="shared" si="293"/>
        <v/>
      </c>
      <c r="H1879" t="str">
        <f t="shared" si="294"/>
        <v/>
      </c>
      <c r="I1879" t="str">
        <f t="shared" si="295"/>
        <v/>
      </c>
      <c r="J1879" t="str">
        <f t="shared" si="296"/>
        <v/>
      </c>
      <c r="K1879" t="str">
        <f t="shared" si="297"/>
        <v/>
      </c>
      <c r="L1879" t="str">
        <f t="shared" si="298"/>
        <v/>
      </c>
      <c r="M1879" t="str">
        <f t="shared" si="299"/>
        <v/>
      </c>
    </row>
    <row r="1880" spans="1:13">
      <c r="A1880" t="s">
        <v>4426</v>
      </c>
      <c r="B1880">
        <v>18.690799999999999</v>
      </c>
      <c r="C1880" s="44">
        <v>41548</v>
      </c>
      <c r="D1880" t="str">
        <f t="shared" si="290"/>
        <v/>
      </c>
      <c r="E1880" t="str">
        <f t="shared" si="291"/>
        <v/>
      </c>
      <c r="F1880" t="str">
        <f t="shared" si="292"/>
        <v/>
      </c>
      <c r="G1880" t="str">
        <f t="shared" si="293"/>
        <v/>
      </c>
      <c r="H1880" t="str">
        <f t="shared" si="294"/>
        <v/>
      </c>
      <c r="I1880" t="str">
        <f t="shared" si="295"/>
        <v/>
      </c>
      <c r="J1880" t="str">
        <f t="shared" si="296"/>
        <v/>
      </c>
      <c r="K1880" t="str">
        <f t="shared" si="297"/>
        <v/>
      </c>
      <c r="L1880" t="str">
        <f t="shared" si="298"/>
        <v/>
      </c>
      <c r="M1880" t="str">
        <f t="shared" si="299"/>
        <v/>
      </c>
    </row>
    <row r="1881" spans="1:13">
      <c r="A1881" t="s">
        <v>698</v>
      </c>
      <c r="B1881">
        <v>10.053800000000001</v>
      </c>
      <c r="C1881" s="44">
        <v>40956</v>
      </c>
      <c r="D1881" t="str">
        <f t="shared" si="290"/>
        <v/>
      </c>
      <c r="E1881" t="str">
        <f t="shared" si="291"/>
        <v/>
      </c>
      <c r="F1881" t="str">
        <f t="shared" si="292"/>
        <v/>
      </c>
      <c r="G1881" t="str">
        <f t="shared" si="293"/>
        <v/>
      </c>
      <c r="H1881" t="str">
        <f t="shared" si="294"/>
        <v/>
      </c>
      <c r="I1881" t="str">
        <f t="shared" si="295"/>
        <v/>
      </c>
      <c r="J1881" t="str">
        <f t="shared" si="296"/>
        <v/>
      </c>
      <c r="K1881" t="str">
        <f t="shared" si="297"/>
        <v/>
      </c>
      <c r="L1881" t="str">
        <f t="shared" si="298"/>
        <v/>
      </c>
      <c r="M1881" t="str">
        <f t="shared" si="299"/>
        <v/>
      </c>
    </row>
    <row r="1882" spans="1:13">
      <c r="A1882" t="s">
        <v>699</v>
      </c>
      <c r="B1882">
        <v>10.0412</v>
      </c>
      <c r="C1882" s="44">
        <v>40665</v>
      </c>
      <c r="D1882" t="str">
        <f t="shared" si="290"/>
        <v/>
      </c>
      <c r="E1882" t="str">
        <f t="shared" si="291"/>
        <v/>
      </c>
      <c r="F1882" t="str">
        <f t="shared" si="292"/>
        <v/>
      </c>
      <c r="G1882" t="str">
        <f t="shared" si="293"/>
        <v/>
      </c>
      <c r="H1882" t="str">
        <f t="shared" si="294"/>
        <v/>
      </c>
      <c r="I1882" t="str">
        <f t="shared" si="295"/>
        <v/>
      </c>
      <c r="J1882" t="str">
        <f t="shared" si="296"/>
        <v/>
      </c>
      <c r="K1882" t="str">
        <f t="shared" si="297"/>
        <v/>
      </c>
      <c r="L1882" t="str">
        <f t="shared" si="298"/>
        <v/>
      </c>
      <c r="M1882" t="str">
        <f t="shared" si="299"/>
        <v/>
      </c>
    </row>
    <row r="1883" spans="1:13">
      <c r="A1883" t="s">
        <v>4427</v>
      </c>
      <c r="B1883">
        <v>10.3437</v>
      </c>
      <c r="C1883" s="44">
        <v>40890</v>
      </c>
      <c r="D1883" t="str">
        <f t="shared" si="290"/>
        <v/>
      </c>
      <c r="E1883" t="str">
        <f t="shared" si="291"/>
        <v/>
      </c>
      <c r="F1883" t="str">
        <f t="shared" si="292"/>
        <v/>
      </c>
      <c r="G1883" t="str">
        <f t="shared" si="293"/>
        <v/>
      </c>
      <c r="H1883" t="str">
        <f t="shared" si="294"/>
        <v/>
      </c>
      <c r="I1883" t="str">
        <f t="shared" si="295"/>
        <v/>
      </c>
      <c r="J1883" t="str">
        <f t="shared" si="296"/>
        <v/>
      </c>
      <c r="K1883" t="str">
        <f t="shared" si="297"/>
        <v/>
      </c>
      <c r="L1883" t="str">
        <f t="shared" si="298"/>
        <v/>
      </c>
      <c r="M1883" t="str">
        <f t="shared" si="299"/>
        <v/>
      </c>
    </row>
    <row r="1884" spans="1:13">
      <c r="A1884" t="s">
        <v>700</v>
      </c>
      <c r="B1884">
        <v>10.301600000000001</v>
      </c>
      <c r="C1884" s="44">
        <v>40956</v>
      </c>
      <c r="D1884" t="str">
        <f t="shared" si="290"/>
        <v/>
      </c>
      <c r="E1884" t="str">
        <f t="shared" si="291"/>
        <v/>
      </c>
      <c r="F1884" t="str">
        <f t="shared" si="292"/>
        <v/>
      </c>
      <c r="G1884" t="str">
        <f t="shared" si="293"/>
        <v/>
      </c>
      <c r="H1884" t="str">
        <f t="shared" si="294"/>
        <v/>
      </c>
      <c r="I1884" t="str">
        <f t="shared" si="295"/>
        <v/>
      </c>
      <c r="J1884" t="str">
        <f t="shared" si="296"/>
        <v/>
      </c>
      <c r="K1884" t="str">
        <f t="shared" si="297"/>
        <v/>
      </c>
      <c r="L1884" t="str">
        <f t="shared" si="298"/>
        <v/>
      </c>
      <c r="M1884" t="str">
        <f t="shared" si="299"/>
        <v/>
      </c>
    </row>
    <row r="1885" spans="1:13">
      <c r="A1885" t="s">
        <v>701</v>
      </c>
      <c r="B1885">
        <v>20.260000000000002</v>
      </c>
      <c r="C1885" s="44">
        <v>41548</v>
      </c>
      <c r="D1885" t="str">
        <f t="shared" si="290"/>
        <v/>
      </c>
      <c r="E1885" t="str">
        <f t="shared" si="291"/>
        <v/>
      </c>
      <c r="F1885" t="str">
        <f t="shared" si="292"/>
        <v/>
      </c>
      <c r="G1885" t="str">
        <f t="shared" si="293"/>
        <v/>
      </c>
      <c r="H1885" t="str">
        <f t="shared" si="294"/>
        <v/>
      </c>
      <c r="I1885" t="str">
        <f t="shared" si="295"/>
        <v/>
      </c>
      <c r="J1885" t="str">
        <f t="shared" si="296"/>
        <v/>
      </c>
      <c r="K1885" t="str">
        <f t="shared" si="297"/>
        <v/>
      </c>
      <c r="L1885" t="str">
        <f t="shared" si="298"/>
        <v/>
      </c>
      <c r="M1885" t="str">
        <f t="shared" si="299"/>
        <v/>
      </c>
    </row>
    <row r="1886" spans="1:13">
      <c r="A1886" t="s">
        <v>4428</v>
      </c>
      <c r="B1886">
        <v>53.12</v>
      </c>
      <c r="C1886" s="44">
        <v>41548</v>
      </c>
      <c r="D1886" t="str">
        <f t="shared" si="290"/>
        <v/>
      </c>
      <c r="E1886" t="str">
        <f t="shared" si="291"/>
        <v/>
      </c>
      <c r="F1886" t="str">
        <f t="shared" si="292"/>
        <v/>
      </c>
      <c r="G1886" t="str">
        <f t="shared" si="293"/>
        <v/>
      </c>
      <c r="H1886" t="str">
        <f t="shared" si="294"/>
        <v/>
      </c>
      <c r="I1886" t="str">
        <f t="shared" si="295"/>
        <v/>
      </c>
      <c r="J1886" t="str">
        <f t="shared" si="296"/>
        <v/>
      </c>
      <c r="K1886" t="str">
        <f t="shared" si="297"/>
        <v/>
      </c>
      <c r="L1886" t="str">
        <f t="shared" si="298"/>
        <v/>
      </c>
      <c r="M1886" t="str">
        <f t="shared" si="299"/>
        <v/>
      </c>
    </row>
    <row r="1887" spans="1:13">
      <c r="A1887" t="s">
        <v>4429</v>
      </c>
      <c r="B1887">
        <v>24.26</v>
      </c>
      <c r="C1887" s="44">
        <v>41548</v>
      </c>
      <c r="D1887" t="str">
        <f t="shared" si="290"/>
        <v/>
      </c>
      <c r="E1887" t="str">
        <f t="shared" si="291"/>
        <v/>
      </c>
      <c r="F1887" t="str">
        <f t="shared" si="292"/>
        <v/>
      </c>
      <c r="G1887" t="str">
        <f t="shared" si="293"/>
        <v/>
      </c>
      <c r="H1887" t="str">
        <f t="shared" si="294"/>
        <v/>
      </c>
      <c r="I1887" t="str">
        <f t="shared" si="295"/>
        <v/>
      </c>
      <c r="J1887" t="str">
        <f t="shared" si="296"/>
        <v/>
      </c>
      <c r="K1887" t="str">
        <f t="shared" si="297"/>
        <v/>
      </c>
      <c r="L1887" t="str">
        <f t="shared" si="298"/>
        <v/>
      </c>
      <c r="M1887" t="str">
        <f t="shared" si="299"/>
        <v/>
      </c>
    </row>
    <row r="1888" spans="1:13">
      <c r="A1888" t="s">
        <v>702</v>
      </c>
      <c r="B1888">
        <v>18.25</v>
      </c>
      <c r="C1888" s="44">
        <v>41548</v>
      </c>
      <c r="D1888" t="str">
        <f t="shared" si="290"/>
        <v/>
      </c>
      <c r="E1888" t="str">
        <f t="shared" si="291"/>
        <v/>
      </c>
      <c r="F1888" t="str">
        <f t="shared" si="292"/>
        <v/>
      </c>
      <c r="G1888" t="str">
        <f t="shared" si="293"/>
        <v/>
      </c>
      <c r="H1888" t="str">
        <f t="shared" si="294"/>
        <v/>
      </c>
      <c r="I1888" t="str">
        <f t="shared" si="295"/>
        <v/>
      </c>
      <c r="J1888" t="str">
        <f t="shared" si="296"/>
        <v/>
      </c>
      <c r="K1888" t="str">
        <f t="shared" si="297"/>
        <v/>
      </c>
      <c r="L1888" t="str">
        <f t="shared" si="298"/>
        <v/>
      </c>
      <c r="M1888" t="str">
        <f t="shared" si="299"/>
        <v/>
      </c>
    </row>
    <row r="1889" spans="1:13">
      <c r="A1889" t="s">
        <v>4430</v>
      </c>
      <c r="B1889">
        <v>52.85</v>
      </c>
      <c r="C1889" s="44">
        <v>41548</v>
      </c>
      <c r="D1889" t="str">
        <f t="shared" si="290"/>
        <v/>
      </c>
      <c r="E1889" t="str">
        <f t="shared" si="291"/>
        <v/>
      </c>
      <c r="F1889" t="str">
        <f t="shared" si="292"/>
        <v/>
      </c>
      <c r="G1889" t="str">
        <f t="shared" si="293"/>
        <v/>
      </c>
      <c r="H1889" t="str">
        <f t="shared" si="294"/>
        <v/>
      </c>
      <c r="I1889" t="str">
        <f t="shared" si="295"/>
        <v/>
      </c>
      <c r="J1889" t="str">
        <f t="shared" si="296"/>
        <v/>
      </c>
      <c r="K1889" t="str">
        <f t="shared" si="297"/>
        <v/>
      </c>
      <c r="L1889" t="str">
        <f t="shared" si="298"/>
        <v/>
      </c>
      <c r="M1889" t="str">
        <f t="shared" si="299"/>
        <v/>
      </c>
    </row>
    <row r="1890" spans="1:13">
      <c r="A1890" t="s">
        <v>703</v>
      </c>
      <c r="B1890">
        <v>17.304600000000001</v>
      </c>
      <c r="C1890" s="44">
        <v>41548</v>
      </c>
      <c r="D1890" t="str">
        <f t="shared" si="290"/>
        <v/>
      </c>
      <c r="E1890" t="str">
        <f t="shared" si="291"/>
        <v/>
      </c>
      <c r="F1890" t="str">
        <f t="shared" si="292"/>
        <v/>
      </c>
      <c r="G1890" t="str">
        <f t="shared" si="293"/>
        <v/>
      </c>
      <c r="H1890" t="str">
        <f t="shared" si="294"/>
        <v/>
      </c>
      <c r="I1890" t="str">
        <f t="shared" si="295"/>
        <v/>
      </c>
      <c r="J1890" t="str">
        <f t="shared" si="296"/>
        <v/>
      </c>
      <c r="K1890" t="str">
        <f t="shared" si="297"/>
        <v/>
      </c>
      <c r="L1890" t="str">
        <f t="shared" si="298"/>
        <v/>
      </c>
      <c r="M1890" t="str">
        <f t="shared" si="299"/>
        <v/>
      </c>
    </row>
    <row r="1891" spans="1:13">
      <c r="A1891" t="s">
        <v>4431</v>
      </c>
      <c r="B1891">
        <v>118.6717</v>
      </c>
      <c r="C1891" s="44">
        <v>41548</v>
      </c>
      <c r="D1891" t="str">
        <f t="shared" si="290"/>
        <v/>
      </c>
      <c r="E1891" t="str">
        <f t="shared" si="291"/>
        <v/>
      </c>
      <c r="F1891" t="str">
        <f t="shared" si="292"/>
        <v/>
      </c>
      <c r="G1891" t="str">
        <f t="shared" si="293"/>
        <v/>
      </c>
      <c r="H1891" t="str">
        <f t="shared" si="294"/>
        <v/>
      </c>
      <c r="I1891" t="str">
        <f t="shared" si="295"/>
        <v/>
      </c>
      <c r="J1891" t="str">
        <f t="shared" si="296"/>
        <v/>
      </c>
      <c r="K1891" t="str">
        <f t="shared" si="297"/>
        <v/>
      </c>
      <c r="L1891" t="str">
        <f t="shared" si="298"/>
        <v/>
      </c>
      <c r="M1891" t="str">
        <f t="shared" si="299"/>
        <v/>
      </c>
    </row>
    <row r="1892" spans="1:13">
      <c r="A1892" t="s">
        <v>704</v>
      </c>
      <c r="B1892">
        <v>17.228999999999999</v>
      </c>
      <c r="C1892" s="44">
        <v>41548</v>
      </c>
      <c r="D1892" t="str">
        <f t="shared" si="290"/>
        <v/>
      </c>
      <c r="E1892" t="str">
        <f t="shared" si="291"/>
        <v/>
      </c>
      <c r="F1892" t="str">
        <f t="shared" si="292"/>
        <v/>
      </c>
      <c r="G1892" t="str">
        <f t="shared" si="293"/>
        <v/>
      </c>
      <c r="H1892" t="str">
        <f t="shared" si="294"/>
        <v/>
      </c>
      <c r="I1892" t="str">
        <f t="shared" si="295"/>
        <v/>
      </c>
      <c r="J1892" t="str">
        <f t="shared" si="296"/>
        <v/>
      </c>
      <c r="K1892" t="str">
        <f t="shared" si="297"/>
        <v/>
      </c>
      <c r="L1892" t="str">
        <f t="shared" si="298"/>
        <v/>
      </c>
      <c r="M1892" t="str">
        <f t="shared" si="299"/>
        <v/>
      </c>
    </row>
    <row r="1893" spans="1:13">
      <c r="A1893" t="s">
        <v>4432</v>
      </c>
      <c r="B1893">
        <v>118.13379999999999</v>
      </c>
      <c r="C1893" s="44">
        <v>41548</v>
      </c>
      <c r="D1893" t="str">
        <f t="shared" si="290"/>
        <v/>
      </c>
      <c r="E1893" t="str">
        <f t="shared" si="291"/>
        <v/>
      </c>
      <c r="F1893" t="str">
        <f t="shared" si="292"/>
        <v/>
      </c>
      <c r="G1893" t="str">
        <f t="shared" si="293"/>
        <v/>
      </c>
      <c r="H1893" t="str">
        <f t="shared" si="294"/>
        <v/>
      </c>
      <c r="I1893" t="str">
        <f t="shared" si="295"/>
        <v/>
      </c>
      <c r="J1893" t="str">
        <f t="shared" si="296"/>
        <v/>
      </c>
      <c r="K1893" t="str">
        <f t="shared" si="297"/>
        <v/>
      </c>
      <c r="L1893" t="str">
        <f t="shared" si="298"/>
        <v/>
      </c>
      <c r="M1893" t="str">
        <f t="shared" si="299"/>
        <v/>
      </c>
    </row>
    <row r="1894" spans="1:13">
      <c r="A1894" t="s">
        <v>705</v>
      </c>
      <c r="B1894">
        <v>9.9039000000000001</v>
      </c>
      <c r="C1894" s="44">
        <v>41548</v>
      </c>
      <c r="D1894" t="str">
        <f t="shared" si="290"/>
        <v/>
      </c>
      <c r="E1894" t="str">
        <f t="shared" si="291"/>
        <v/>
      </c>
      <c r="F1894" t="str">
        <f t="shared" si="292"/>
        <v/>
      </c>
      <c r="G1894" t="str">
        <f t="shared" si="293"/>
        <v/>
      </c>
      <c r="H1894" t="str">
        <f t="shared" si="294"/>
        <v/>
      </c>
      <c r="I1894" t="str">
        <f t="shared" si="295"/>
        <v/>
      </c>
      <c r="J1894" t="str">
        <f t="shared" si="296"/>
        <v/>
      </c>
      <c r="K1894" t="str">
        <f t="shared" si="297"/>
        <v/>
      </c>
      <c r="L1894" t="str">
        <f t="shared" si="298"/>
        <v/>
      </c>
      <c r="M1894" t="str">
        <f t="shared" si="299"/>
        <v/>
      </c>
    </row>
    <row r="1895" spans="1:13">
      <c r="A1895" t="s">
        <v>4433</v>
      </c>
      <c r="B1895">
        <v>13.130699999999999</v>
      </c>
      <c r="C1895" s="44">
        <v>41548</v>
      </c>
      <c r="D1895" t="str">
        <f t="shared" si="290"/>
        <v/>
      </c>
      <c r="E1895" t="str">
        <f t="shared" si="291"/>
        <v/>
      </c>
      <c r="F1895" t="str">
        <f t="shared" si="292"/>
        <v/>
      </c>
      <c r="G1895" t="str">
        <f t="shared" si="293"/>
        <v/>
      </c>
      <c r="H1895" t="str">
        <f t="shared" si="294"/>
        <v/>
      </c>
      <c r="I1895" t="str">
        <f t="shared" si="295"/>
        <v/>
      </c>
      <c r="J1895" t="str">
        <f t="shared" si="296"/>
        <v/>
      </c>
      <c r="K1895" t="str">
        <f t="shared" si="297"/>
        <v/>
      </c>
      <c r="L1895" t="str">
        <f t="shared" si="298"/>
        <v/>
      </c>
      <c r="M1895" t="str">
        <f t="shared" si="299"/>
        <v/>
      </c>
    </row>
    <row r="1896" spans="1:13">
      <c r="A1896" t="s">
        <v>706</v>
      </c>
      <c r="B1896">
        <v>10.0253</v>
      </c>
      <c r="C1896" s="44">
        <v>41548</v>
      </c>
      <c r="D1896" t="str">
        <f t="shared" si="290"/>
        <v/>
      </c>
      <c r="E1896" t="str">
        <f t="shared" si="291"/>
        <v/>
      </c>
      <c r="F1896" t="str">
        <f t="shared" si="292"/>
        <v/>
      </c>
      <c r="G1896" t="str">
        <f t="shared" si="293"/>
        <v/>
      </c>
      <c r="H1896" t="str">
        <f t="shared" si="294"/>
        <v/>
      </c>
      <c r="I1896" t="str">
        <f t="shared" si="295"/>
        <v/>
      </c>
      <c r="J1896" t="str">
        <f t="shared" si="296"/>
        <v/>
      </c>
      <c r="K1896" t="str">
        <f t="shared" si="297"/>
        <v/>
      </c>
      <c r="L1896" t="str">
        <f t="shared" si="298"/>
        <v/>
      </c>
      <c r="M1896" t="str">
        <f t="shared" si="299"/>
        <v/>
      </c>
    </row>
    <row r="1897" spans="1:13">
      <c r="A1897" t="s">
        <v>707</v>
      </c>
      <c r="B1897">
        <v>9.9704999999999995</v>
      </c>
      <c r="C1897" s="44">
        <v>41548</v>
      </c>
      <c r="D1897" t="str">
        <f t="shared" si="290"/>
        <v/>
      </c>
      <c r="E1897" t="str">
        <f t="shared" si="291"/>
        <v/>
      </c>
      <c r="F1897" t="str">
        <f t="shared" si="292"/>
        <v/>
      </c>
      <c r="G1897" t="str">
        <f t="shared" si="293"/>
        <v/>
      </c>
      <c r="H1897" t="str">
        <f t="shared" si="294"/>
        <v/>
      </c>
      <c r="I1897" t="str">
        <f t="shared" si="295"/>
        <v/>
      </c>
      <c r="J1897" t="str">
        <f t="shared" si="296"/>
        <v/>
      </c>
      <c r="K1897" t="str">
        <f t="shared" si="297"/>
        <v/>
      </c>
      <c r="L1897" t="str">
        <f t="shared" si="298"/>
        <v/>
      </c>
      <c r="M1897" t="str">
        <f t="shared" si="299"/>
        <v/>
      </c>
    </row>
    <row r="1898" spans="1:13">
      <c r="A1898" t="s">
        <v>708</v>
      </c>
      <c r="B1898">
        <v>9.9137000000000004</v>
      </c>
      <c r="C1898" s="44">
        <v>41548</v>
      </c>
      <c r="D1898" t="str">
        <f t="shared" si="290"/>
        <v/>
      </c>
      <c r="E1898" t="str">
        <f t="shared" si="291"/>
        <v/>
      </c>
      <c r="F1898" t="str">
        <f t="shared" si="292"/>
        <v/>
      </c>
      <c r="G1898" t="str">
        <f t="shared" si="293"/>
        <v/>
      </c>
      <c r="H1898" t="str">
        <f t="shared" si="294"/>
        <v/>
      </c>
      <c r="I1898" t="str">
        <f t="shared" si="295"/>
        <v/>
      </c>
      <c r="J1898" t="str">
        <f t="shared" si="296"/>
        <v/>
      </c>
      <c r="K1898" t="str">
        <f t="shared" si="297"/>
        <v/>
      </c>
      <c r="L1898" t="str">
        <f t="shared" si="298"/>
        <v/>
      </c>
      <c r="M1898" t="str">
        <f t="shared" si="299"/>
        <v/>
      </c>
    </row>
    <row r="1899" spans="1:13">
      <c r="A1899" t="s">
        <v>4434</v>
      </c>
      <c r="B1899">
        <v>10.5328</v>
      </c>
      <c r="C1899" s="44">
        <v>40997</v>
      </c>
      <c r="D1899" t="str">
        <f t="shared" si="290"/>
        <v/>
      </c>
      <c r="E1899" t="str">
        <f t="shared" si="291"/>
        <v/>
      </c>
      <c r="F1899" t="str">
        <f t="shared" si="292"/>
        <v/>
      </c>
      <c r="G1899" t="str">
        <f t="shared" si="293"/>
        <v/>
      </c>
      <c r="H1899" t="str">
        <f t="shared" si="294"/>
        <v/>
      </c>
      <c r="I1899" t="str">
        <f t="shared" si="295"/>
        <v/>
      </c>
      <c r="J1899" t="str">
        <f t="shared" si="296"/>
        <v/>
      </c>
      <c r="K1899" t="str">
        <f t="shared" si="297"/>
        <v/>
      </c>
      <c r="L1899" t="str">
        <f t="shared" si="298"/>
        <v/>
      </c>
      <c r="M1899" t="str">
        <f t="shared" si="299"/>
        <v/>
      </c>
    </row>
    <row r="1900" spans="1:13">
      <c r="A1900" t="s">
        <v>709</v>
      </c>
      <c r="B1900">
        <v>10.180899999999999</v>
      </c>
      <c r="C1900" s="44">
        <v>40988</v>
      </c>
      <c r="D1900" t="str">
        <f t="shared" si="290"/>
        <v/>
      </c>
      <c r="E1900" t="str">
        <f t="shared" si="291"/>
        <v/>
      </c>
      <c r="F1900" t="str">
        <f t="shared" si="292"/>
        <v/>
      </c>
      <c r="G1900" t="str">
        <f t="shared" si="293"/>
        <v/>
      </c>
      <c r="H1900" t="str">
        <f t="shared" si="294"/>
        <v/>
      </c>
      <c r="I1900" t="str">
        <f t="shared" si="295"/>
        <v/>
      </c>
      <c r="J1900" t="str">
        <f t="shared" si="296"/>
        <v/>
      </c>
      <c r="K1900" t="str">
        <f t="shared" si="297"/>
        <v/>
      </c>
      <c r="L1900" t="str">
        <f t="shared" si="298"/>
        <v/>
      </c>
      <c r="M1900" t="str">
        <f t="shared" si="299"/>
        <v/>
      </c>
    </row>
    <row r="1901" spans="1:13">
      <c r="A1901" t="s">
        <v>710</v>
      </c>
      <c r="B1901">
        <v>10.147500000000001</v>
      </c>
      <c r="C1901" s="44">
        <v>41278</v>
      </c>
      <c r="D1901" t="str">
        <f t="shared" si="290"/>
        <v/>
      </c>
      <c r="E1901" t="str">
        <f t="shared" si="291"/>
        <v/>
      </c>
      <c r="F1901" t="str">
        <f t="shared" si="292"/>
        <v/>
      </c>
      <c r="G1901" t="str">
        <f t="shared" si="293"/>
        <v/>
      </c>
      <c r="H1901" t="str">
        <f t="shared" si="294"/>
        <v/>
      </c>
      <c r="I1901" t="str">
        <f t="shared" si="295"/>
        <v/>
      </c>
      <c r="J1901" t="str">
        <f t="shared" si="296"/>
        <v/>
      </c>
      <c r="K1901" t="str">
        <f t="shared" si="297"/>
        <v/>
      </c>
      <c r="L1901" t="str">
        <f t="shared" si="298"/>
        <v/>
      </c>
      <c r="M1901" t="str">
        <f t="shared" si="299"/>
        <v/>
      </c>
    </row>
    <row r="1902" spans="1:13">
      <c r="A1902" t="s">
        <v>4435</v>
      </c>
      <c r="B1902">
        <v>13.082700000000001</v>
      </c>
      <c r="C1902" s="44">
        <v>41548</v>
      </c>
      <c r="D1902" t="str">
        <f t="shared" si="290"/>
        <v/>
      </c>
      <c r="E1902" t="str">
        <f t="shared" si="291"/>
        <v/>
      </c>
      <c r="F1902" t="str">
        <f t="shared" si="292"/>
        <v/>
      </c>
      <c r="G1902" t="str">
        <f t="shared" si="293"/>
        <v/>
      </c>
      <c r="H1902" t="str">
        <f t="shared" si="294"/>
        <v/>
      </c>
      <c r="I1902" t="str">
        <f t="shared" si="295"/>
        <v/>
      </c>
      <c r="J1902" t="str">
        <f t="shared" si="296"/>
        <v/>
      </c>
      <c r="K1902" t="str">
        <f t="shared" si="297"/>
        <v/>
      </c>
      <c r="L1902" t="str">
        <f t="shared" si="298"/>
        <v/>
      </c>
      <c r="M1902" t="str">
        <f t="shared" si="299"/>
        <v/>
      </c>
    </row>
    <row r="1903" spans="1:13">
      <c r="A1903" t="s">
        <v>711</v>
      </c>
      <c r="B1903">
        <v>10.0082</v>
      </c>
      <c r="C1903" s="44">
        <v>40434</v>
      </c>
      <c r="D1903" t="str">
        <f t="shared" si="290"/>
        <v/>
      </c>
      <c r="E1903" t="str">
        <f t="shared" si="291"/>
        <v/>
      </c>
      <c r="F1903" t="str">
        <f t="shared" si="292"/>
        <v/>
      </c>
      <c r="G1903" t="str">
        <f t="shared" si="293"/>
        <v/>
      </c>
      <c r="H1903" t="str">
        <f t="shared" si="294"/>
        <v/>
      </c>
      <c r="I1903" t="str">
        <f t="shared" si="295"/>
        <v/>
      </c>
      <c r="J1903" t="str">
        <f t="shared" si="296"/>
        <v/>
      </c>
      <c r="K1903" t="str">
        <f t="shared" si="297"/>
        <v/>
      </c>
      <c r="L1903" t="str">
        <f t="shared" si="298"/>
        <v/>
      </c>
      <c r="M1903" t="str">
        <f t="shared" si="299"/>
        <v/>
      </c>
    </row>
    <row r="1904" spans="1:13">
      <c r="A1904" t="s">
        <v>712</v>
      </c>
      <c r="B1904">
        <v>10.056100000000001</v>
      </c>
      <c r="C1904" s="44">
        <v>40639</v>
      </c>
      <c r="D1904" t="str">
        <f t="shared" si="290"/>
        <v/>
      </c>
      <c r="E1904" t="str">
        <f t="shared" si="291"/>
        <v/>
      </c>
      <c r="F1904" t="str">
        <f t="shared" si="292"/>
        <v/>
      </c>
      <c r="G1904" t="str">
        <f t="shared" si="293"/>
        <v/>
      </c>
      <c r="H1904" t="str">
        <f t="shared" si="294"/>
        <v/>
      </c>
      <c r="I1904" t="str">
        <f t="shared" si="295"/>
        <v/>
      </c>
      <c r="J1904" t="str">
        <f t="shared" si="296"/>
        <v/>
      </c>
      <c r="K1904" t="str">
        <f t="shared" si="297"/>
        <v/>
      </c>
      <c r="L1904" t="str">
        <f t="shared" si="298"/>
        <v/>
      </c>
      <c r="M1904" t="str">
        <f t="shared" si="299"/>
        <v/>
      </c>
    </row>
    <row r="1905" spans="1:13">
      <c r="A1905" t="s">
        <v>713</v>
      </c>
      <c r="B1905">
        <v>10.0548</v>
      </c>
      <c r="C1905" s="44">
        <v>41099</v>
      </c>
      <c r="D1905" t="str">
        <f t="shared" si="290"/>
        <v/>
      </c>
      <c r="E1905" t="str">
        <f t="shared" si="291"/>
        <v/>
      </c>
      <c r="F1905" t="str">
        <f t="shared" si="292"/>
        <v/>
      </c>
      <c r="G1905" t="str">
        <f t="shared" si="293"/>
        <v/>
      </c>
      <c r="H1905" t="str">
        <f t="shared" si="294"/>
        <v/>
      </c>
      <c r="I1905" t="str">
        <f t="shared" si="295"/>
        <v/>
      </c>
      <c r="J1905" t="str">
        <f t="shared" si="296"/>
        <v/>
      </c>
      <c r="K1905" t="str">
        <f t="shared" si="297"/>
        <v/>
      </c>
      <c r="L1905" t="str">
        <f t="shared" si="298"/>
        <v/>
      </c>
      <c r="M1905" t="str">
        <f t="shared" si="299"/>
        <v/>
      </c>
    </row>
    <row r="1906" spans="1:13">
      <c r="A1906" t="s">
        <v>714</v>
      </c>
      <c r="B1906">
        <v>10.0471</v>
      </c>
      <c r="C1906" s="44">
        <v>41186</v>
      </c>
      <c r="D1906" t="str">
        <f t="shared" si="290"/>
        <v/>
      </c>
      <c r="E1906" t="str">
        <f t="shared" si="291"/>
        <v/>
      </c>
      <c r="F1906" t="str">
        <f t="shared" si="292"/>
        <v/>
      </c>
      <c r="G1906" t="str">
        <f t="shared" si="293"/>
        <v/>
      </c>
      <c r="H1906" t="str">
        <f t="shared" si="294"/>
        <v/>
      </c>
      <c r="I1906" t="str">
        <f t="shared" si="295"/>
        <v/>
      </c>
      <c r="J1906" t="str">
        <f t="shared" si="296"/>
        <v/>
      </c>
      <c r="K1906" t="str">
        <f t="shared" si="297"/>
        <v/>
      </c>
      <c r="L1906" t="str">
        <f t="shared" si="298"/>
        <v/>
      </c>
      <c r="M1906" t="str">
        <f t="shared" si="299"/>
        <v/>
      </c>
    </row>
    <row r="1907" spans="1:13">
      <c r="A1907" t="s">
        <v>715</v>
      </c>
      <c r="B1907">
        <v>9.6944999999999997</v>
      </c>
      <c r="C1907" s="44">
        <v>41548</v>
      </c>
      <c r="D1907" t="str">
        <f t="shared" si="290"/>
        <v/>
      </c>
      <c r="E1907" t="str">
        <f t="shared" si="291"/>
        <v/>
      </c>
      <c r="F1907" t="str">
        <f t="shared" si="292"/>
        <v/>
      </c>
      <c r="G1907" t="str">
        <f t="shared" si="293"/>
        <v/>
      </c>
      <c r="H1907" t="str">
        <f t="shared" si="294"/>
        <v/>
      </c>
      <c r="I1907" t="str">
        <f t="shared" si="295"/>
        <v/>
      </c>
      <c r="J1907" t="str">
        <f t="shared" si="296"/>
        <v/>
      </c>
      <c r="K1907" t="str">
        <f t="shared" si="297"/>
        <v/>
      </c>
      <c r="L1907" t="str">
        <f t="shared" si="298"/>
        <v/>
      </c>
      <c r="M1907" t="str">
        <f t="shared" si="299"/>
        <v/>
      </c>
    </row>
    <row r="1908" spans="1:13">
      <c r="A1908" t="s">
        <v>4436</v>
      </c>
      <c r="B1908">
        <v>13.0824</v>
      </c>
      <c r="C1908" s="44">
        <v>41548</v>
      </c>
      <c r="D1908" t="str">
        <f t="shared" si="290"/>
        <v/>
      </c>
      <c r="E1908" t="str">
        <f t="shared" si="291"/>
        <v/>
      </c>
      <c r="F1908" t="str">
        <f t="shared" si="292"/>
        <v/>
      </c>
      <c r="G1908" t="str">
        <f t="shared" si="293"/>
        <v/>
      </c>
      <c r="H1908" t="str">
        <f t="shared" si="294"/>
        <v/>
      </c>
      <c r="I1908" t="str">
        <f t="shared" si="295"/>
        <v/>
      </c>
      <c r="J1908" t="str">
        <f t="shared" si="296"/>
        <v/>
      </c>
      <c r="K1908" t="str">
        <f t="shared" si="297"/>
        <v/>
      </c>
      <c r="L1908" t="str">
        <f t="shared" si="298"/>
        <v/>
      </c>
      <c r="M1908" t="str">
        <f t="shared" si="299"/>
        <v/>
      </c>
    </row>
    <row r="1909" spans="1:13">
      <c r="A1909" t="s">
        <v>716</v>
      </c>
      <c r="B1909">
        <v>9.9711999999999996</v>
      </c>
      <c r="C1909" s="44">
        <v>41548</v>
      </c>
      <c r="D1909" t="str">
        <f t="shared" si="290"/>
        <v/>
      </c>
      <c r="E1909" t="str">
        <f t="shared" si="291"/>
        <v/>
      </c>
      <c r="F1909" t="str">
        <f t="shared" si="292"/>
        <v/>
      </c>
      <c r="G1909" t="str">
        <f t="shared" si="293"/>
        <v/>
      </c>
      <c r="H1909" t="str">
        <f t="shared" si="294"/>
        <v/>
      </c>
      <c r="I1909" t="str">
        <f t="shared" si="295"/>
        <v/>
      </c>
      <c r="J1909" t="str">
        <f t="shared" si="296"/>
        <v/>
      </c>
      <c r="K1909" t="str">
        <f t="shared" si="297"/>
        <v/>
      </c>
      <c r="L1909" t="str">
        <f t="shared" si="298"/>
        <v/>
      </c>
      <c r="M1909" t="str">
        <f t="shared" si="299"/>
        <v/>
      </c>
    </row>
    <row r="1910" spans="1:13">
      <c r="A1910" t="s">
        <v>717</v>
      </c>
      <c r="B1910">
        <v>9.7616999999999994</v>
      </c>
      <c r="C1910" s="44">
        <v>41548</v>
      </c>
      <c r="D1910" t="str">
        <f t="shared" si="290"/>
        <v/>
      </c>
      <c r="E1910" t="str">
        <f t="shared" si="291"/>
        <v/>
      </c>
      <c r="F1910" t="str">
        <f t="shared" si="292"/>
        <v/>
      </c>
      <c r="G1910" t="str">
        <f t="shared" si="293"/>
        <v/>
      </c>
      <c r="H1910" t="str">
        <f t="shared" si="294"/>
        <v/>
      </c>
      <c r="I1910" t="str">
        <f t="shared" si="295"/>
        <v/>
      </c>
      <c r="J1910" t="str">
        <f t="shared" si="296"/>
        <v/>
      </c>
      <c r="K1910" t="str">
        <f t="shared" si="297"/>
        <v/>
      </c>
      <c r="L1910" t="str">
        <f t="shared" si="298"/>
        <v/>
      </c>
      <c r="M1910" t="str">
        <f t="shared" si="299"/>
        <v/>
      </c>
    </row>
    <row r="1911" spans="1:13">
      <c r="A1911" t="s">
        <v>5839</v>
      </c>
      <c r="B1911">
        <v>13.0824</v>
      </c>
      <c r="C1911" s="44">
        <v>41548</v>
      </c>
      <c r="D1911" t="str">
        <f t="shared" si="290"/>
        <v/>
      </c>
      <c r="E1911" t="str">
        <f t="shared" si="291"/>
        <v/>
      </c>
      <c r="F1911" t="str">
        <f t="shared" si="292"/>
        <v/>
      </c>
      <c r="G1911" t="str">
        <f t="shared" si="293"/>
        <v/>
      </c>
      <c r="H1911" t="str">
        <f t="shared" si="294"/>
        <v/>
      </c>
      <c r="I1911" t="str">
        <f t="shared" si="295"/>
        <v/>
      </c>
      <c r="J1911" t="str">
        <f t="shared" si="296"/>
        <v/>
      </c>
      <c r="K1911" t="str">
        <f t="shared" si="297"/>
        <v/>
      </c>
      <c r="L1911" t="str">
        <f t="shared" si="298"/>
        <v/>
      </c>
      <c r="M1911" t="str">
        <f t="shared" si="299"/>
        <v/>
      </c>
    </row>
    <row r="1912" spans="1:13">
      <c r="A1912" t="s">
        <v>718</v>
      </c>
      <c r="B1912">
        <v>9.9191000000000003</v>
      </c>
      <c r="C1912" s="44">
        <v>41548</v>
      </c>
      <c r="D1912" t="str">
        <f t="shared" si="290"/>
        <v/>
      </c>
      <c r="E1912" t="str">
        <f t="shared" si="291"/>
        <v/>
      </c>
      <c r="F1912" t="str">
        <f t="shared" si="292"/>
        <v/>
      </c>
      <c r="G1912" t="str">
        <f t="shared" si="293"/>
        <v/>
      </c>
      <c r="H1912" t="str">
        <f t="shared" si="294"/>
        <v/>
      </c>
      <c r="I1912" t="str">
        <f t="shared" si="295"/>
        <v/>
      </c>
      <c r="J1912" t="str">
        <f t="shared" si="296"/>
        <v/>
      </c>
      <c r="K1912" t="str">
        <f t="shared" si="297"/>
        <v/>
      </c>
      <c r="L1912" t="str">
        <f t="shared" si="298"/>
        <v/>
      </c>
      <c r="M1912" t="str">
        <f t="shared" si="299"/>
        <v/>
      </c>
    </row>
    <row r="1913" spans="1:13">
      <c r="A1913" t="s">
        <v>719</v>
      </c>
      <c r="B1913">
        <v>10.000400000000001</v>
      </c>
      <c r="C1913" s="44">
        <v>41044</v>
      </c>
      <c r="D1913" t="str">
        <f t="shared" si="290"/>
        <v/>
      </c>
      <c r="E1913" t="str">
        <f t="shared" si="291"/>
        <v/>
      </c>
      <c r="F1913" t="str">
        <f t="shared" si="292"/>
        <v/>
      </c>
      <c r="G1913" t="str">
        <f t="shared" si="293"/>
        <v/>
      </c>
      <c r="H1913" t="str">
        <f t="shared" si="294"/>
        <v/>
      </c>
      <c r="I1913" t="str">
        <f t="shared" si="295"/>
        <v/>
      </c>
      <c r="J1913" t="str">
        <f t="shared" si="296"/>
        <v/>
      </c>
      <c r="K1913" t="str">
        <f t="shared" si="297"/>
        <v/>
      </c>
      <c r="L1913" t="str">
        <f t="shared" si="298"/>
        <v/>
      </c>
      <c r="M1913" t="str">
        <f t="shared" si="299"/>
        <v/>
      </c>
    </row>
    <row r="1914" spans="1:13">
      <c r="A1914" t="s">
        <v>720</v>
      </c>
      <c r="B1914">
        <v>10.000500000000001</v>
      </c>
      <c r="C1914" s="44">
        <v>40863</v>
      </c>
      <c r="D1914" t="str">
        <f t="shared" si="290"/>
        <v/>
      </c>
      <c r="E1914" t="str">
        <f t="shared" si="291"/>
        <v/>
      </c>
      <c r="F1914" t="str">
        <f t="shared" si="292"/>
        <v/>
      </c>
      <c r="G1914" t="str">
        <f t="shared" si="293"/>
        <v/>
      </c>
      <c r="H1914" t="str">
        <f t="shared" si="294"/>
        <v/>
      </c>
      <c r="I1914" t="str">
        <f t="shared" si="295"/>
        <v/>
      </c>
      <c r="J1914" t="str">
        <f t="shared" si="296"/>
        <v/>
      </c>
      <c r="K1914" t="str">
        <f t="shared" si="297"/>
        <v/>
      </c>
      <c r="L1914" t="str">
        <f t="shared" si="298"/>
        <v/>
      </c>
      <c r="M1914" t="str">
        <f t="shared" si="299"/>
        <v/>
      </c>
    </row>
    <row r="1915" spans="1:13">
      <c r="A1915" t="s">
        <v>721</v>
      </c>
      <c r="B1915">
        <v>10.688000000000001</v>
      </c>
      <c r="C1915" s="44">
        <v>41548</v>
      </c>
      <c r="D1915" t="str">
        <f t="shared" si="290"/>
        <v/>
      </c>
      <c r="E1915" t="str">
        <f t="shared" si="291"/>
        <v/>
      </c>
      <c r="F1915" t="str">
        <f t="shared" si="292"/>
        <v/>
      </c>
      <c r="G1915" t="str">
        <f t="shared" si="293"/>
        <v/>
      </c>
      <c r="H1915" t="str">
        <f t="shared" si="294"/>
        <v/>
      </c>
      <c r="I1915" t="str">
        <f t="shared" si="295"/>
        <v/>
      </c>
      <c r="J1915" t="str">
        <f t="shared" si="296"/>
        <v/>
      </c>
      <c r="K1915" t="str">
        <f t="shared" si="297"/>
        <v/>
      </c>
      <c r="L1915" t="str">
        <f t="shared" si="298"/>
        <v/>
      </c>
      <c r="M1915" t="str">
        <f t="shared" si="299"/>
        <v/>
      </c>
    </row>
    <row r="1916" spans="1:13">
      <c r="A1916" t="s">
        <v>4437</v>
      </c>
      <c r="B1916">
        <v>11.187200000000001</v>
      </c>
      <c r="C1916" s="44">
        <v>41548</v>
      </c>
      <c r="D1916" t="str">
        <f t="shared" si="290"/>
        <v/>
      </c>
      <c r="E1916" t="str">
        <f t="shared" si="291"/>
        <v/>
      </c>
      <c r="F1916" t="str">
        <f t="shared" si="292"/>
        <v/>
      </c>
      <c r="G1916" t="str">
        <f t="shared" si="293"/>
        <v/>
      </c>
      <c r="H1916" t="str">
        <f t="shared" si="294"/>
        <v/>
      </c>
      <c r="I1916" t="str">
        <f t="shared" si="295"/>
        <v/>
      </c>
      <c r="J1916" t="str">
        <f t="shared" si="296"/>
        <v/>
      </c>
      <c r="K1916" t="str">
        <f t="shared" si="297"/>
        <v/>
      </c>
      <c r="L1916" t="str">
        <f t="shared" si="298"/>
        <v/>
      </c>
      <c r="M1916" t="str">
        <f t="shared" si="299"/>
        <v/>
      </c>
    </row>
    <row r="1917" spans="1:13">
      <c r="A1917" t="s">
        <v>722</v>
      </c>
      <c r="B1917">
        <v>19.0152</v>
      </c>
      <c r="C1917" s="44">
        <v>41548</v>
      </c>
      <c r="D1917" t="str">
        <f t="shared" si="290"/>
        <v/>
      </c>
      <c r="E1917" t="str">
        <f t="shared" si="291"/>
        <v/>
      </c>
      <c r="F1917" t="str">
        <f t="shared" si="292"/>
        <v/>
      </c>
      <c r="G1917" t="str">
        <f t="shared" si="293"/>
        <v/>
      </c>
      <c r="H1917" t="str">
        <f t="shared" si="294"/>
        <v/>
      </c>
      <c r="I1917" t="str">
        <f t="shared" si="295"/>
        <v/>
      </c>
      <c r="J1917" t="str">
        <f t="shared" si="296"/>
        <v/>
      </c>
      <c r="K1917" t="str">
        <f t="shared" si="297"/>
        <v/>
      </c>
      <c r="L1917" t="str">
        <f t="shared" si="298"/>
        <v/>
      </c>
      <c r="M1917" t="str">
        <f t="shared" si="299"/>
        <v/>
      </c>
    </row>
    <row r="1918" spans="1:13">
      <c r="A1918" t="s">
        <v>723</v>
      </c>
      <c r="B1918">
        <v>14.21</v>
      </c>
      <c r="C1918" s="44">
        <v>41548</v>
      </c>
      <c r="D1918" t="str">
        <f t="shared" si="290"/>
        <v/>
      </c>
      <c r="E1918" t="str">
        <f t="shared" si="291"/>
        <v/>
      </c>
      <c r="F1918" t="str">
        <f t="shared" si="292"/>
        <v/>
      </c>
      <c r="G1918" t="str">
        <f t="shared" si="293"/>
        <v/>
      </c>
      <c r="H1918" t="str">
        <f t="shared" si="294"/>
        <v/>
      </c>
      <c r="I1918" t="str">
        <f t="shared" si="295"/>
        <v/>
      </c>
      <c r="J1918" t="str">
        <f t="shared" si="296"/>
        <v/>
      </c>
      <c r="K1918" t="str">
        <f t="shared" si="297"/>
        <v/>
      </c>
      <c r="L1918" t="str">
        <f t="shared" si="298"/>
        <v/>
      </c>
      <c r="M1918" t="str">
        <f t="shared" si="299"/>
        <v/>
      </c>
    </row>
    <row r="1919" spans="1:13">
      <c r="A1919" t="s">
        <v>4438</v>
      </c>
      <c r="B1919">
        <v>17.03</v>
      </c>
      <c r="C1919" s="44">
        <v>41548</v>
      </c>
      <c r="D1919" t="str">
        <f t="shared" si="290"/>
        <v/>
      </c>
      <c r="E1919" t="str">
        <f t="shared" si="291"/>
        <v/>
      </c>
      <c r="F1919" t="str">
        <f t="shared" si="292"/>
        <v/>
      </c>
      <c r="G1919" t="str">
        <f t="shared" si="293"/>
        <v/>
      </c>
      <c r="H1919" t="str">
        <f t="shared" si="294"/>
        <v/>
      </c>
      <c r="I1919" t="str">
        <f t="shared" si="295"/>
        <v/>
      </c>
      <c r="J1919" t="str">
        <f t="shared" si="296"/>
        <v/>
      </c>
      <c r="K1919" t="str">
        <f t="shared" si="297"/>
        <v/>
      </c>
      <c r="L1919" t="str">
        <f t="shared" si="298"/>
        <v/>
      </c>
      <c r="M1919" t="str">
        <f t="shared" si="299"/>
        <v/>
      </c>
    </row>
    <row r="1920" spans="1:13">
      <c r="A1920" t="s">
        <v>724</v>
      </c>
      <c r="B1920">
        <v>13.66</v>
      </c>
      <c r="C1920" s="44">
        <v>41548</v>
      </c>
      <c r="D1920" t="str">
        <f t="shared" si="290"/>
        <v/>
      </c>
      <c r="E1920" t="str">
        <f t="shared" si="291"/>
        <v/>
      </c>
      <c r="F1920" t="str">
        <f t="shared" si="292"/>
        <v/>
      </c>
      <c r="G1920" t="str">
        <f t="shared" si="293"/>
        <v/>
      </c>
      <c r="H1920" t="str">
        <f t="shared" si="294"/>
        <v/>
      </c>
      <c r="I1920" t="str">
        <f t="shared" si="295"/>
        <v/>
      </c>
      <c r="J1920" t="str">
        <f t="shared" si="296"/>
        <v/>
      </c>
      <c r="K1920" t="str">
        <f t="shared" si="297"/>
        <v/>
      </c>
      <c r="L1920" t="str">
        <f t="shared" si="298"/>
        <v/>
      </c>
      <c r="M1920" t="str">
        <f t="shared" si="299"/>
        <v/>
      </c>
    </row>
    <row r="1921" spans="1:13">
      <c r="A1921" t="s">
        <v>4439</v>
      </c>
      <c r="B1921">
        <v>16.86</v>
      </c>
      <c r="C1921" s="44">
        <v>41548</v>
      </c>
      <c r="D1921" t="str">
        <f t="shared" si="290"/>
        <v/>
      </c>
      <c r="E1921" t="str">
        <f t="shared" si="291"/>
        <v/>
      </c>
      <c r="F1921" t="str">
        <f t="shared" si="292"/>
        <v/>
      </c>
      <c r="G1921" t="str">
        <f t="shared" si="293"/>
        <v/>
      </c>
      <c r="H1921" t="str">
        <f t="shared" si="294"/>
        <v/>
      </c>
      <c r="I1921" t="str">
        <f t="shared" si="295"/>
        <v/>
      </c>
      <c r="J1921" t="str">
        <f t="shared" si="296"/>
        <v/>
      </c>
      <c r="K1921" t="str">
        <f t="shared" si="297"/>
        <v/>
      </c>
      <c r="L1921" t="str">
        <f t="shared" si="298"/>
        <v/>
      </c>
      <c r="M1921" t="str">
        <f t="shared" si="299"/>
        <v/>
      </c>
    </row>
    <row r="1922" spans="1:13">
      <c r="A1922" t="s">
        <v>725</v>
      </c>
      <c r="B1922">
        <v>13.61</v>
      </c>
      <c r="C1922" s="44">
        <v>41548</v>
      </c>
      <c r="D1922" t="str">
        <f t="shared" si="290"/>
        <v/>
      </c>
      <c r="E1922" t="str">
        <f t="shared" si="291"/>
        <v/>
      </c>
      <c r="F1922" t="str">
        <f t="shared" si="292"/>
        <v/>
      </c>
      <c r="G1922" t="str">
        <f t="shared" si="293"/>
        <v/>
      </c>
      <c r="H1922" t="str">
        <f t="shared" si="294"/>
        <v/>
      </c>
      <c r="I1922" t="str">
        <f t="shared" si="295"/>
        <v/>
      </c>
      <c r="J1922" t="str">
        <f t="shared" si="296"/>
        <v/>
      </c>
      <c r="K1922" t="str">
        <f t="shared" si="297"/>
        <v/>
      </c>
      <c r="L1922" t="str">
        <f t="shared" si="298"/>
        <v/>
      </c>
      <c r="M1922" t="str">
        <f t="shared" si="299"/>
        <v/>
      </c>
    </row>
    <row r="1923" spans="1:13">
      <c r="A1923" t="s">
        <v>4440</v>
      </c>
      <c r="B1923">
        <v>16.79</v>
      </c>
      <c r="C1923" s="44">
        <v>41548</v>
      </c>
      <c r="D1923" t="str">
        <f t="shared" ref="D1923:D1986" si="300">IF(A1923=mfund1,B1923,"")</f>
        <v/>
      </c>
      <c r="E1923" t="str">
        <f t="shared" ref="E1923:E1986" si="301">IF(A1923=mfund2,B1923,"")</f>
        <v/>
      </c>
      <c r="F1923" t="str">
        <f t="shared" ref="F1923:F1986" si="302">IF(A1923=mfund3,B1923,"")</f>
        <v/>
      </c>
      <c r="G1923" t="str">
        <f t="shared" ref="G1923:G1986" si="303">IF(A1923=mfund4,B1923,"")</f>
        <v/>
      </c>
      <c r="H1923" t="str">
        <f t="shared" ref="H1923:H1986" si="304">IF(A1923=mfudn5,B1923,"")</f>
        <v/>
      </c>
      <c r="I1923" t="str">
        <f t="shared" ref="I1923:I1986" si="305">IF(A1923=mfund6,B1923,"")</f>
        <v/>
      </c>
      <c r="J1923" t="str">
        <f t="shared" ref="J1923:J1986" si="306">IF(A1923=mfund7,B1923,"")</f>
        <v/>
      </c>
      <c r="K1923" t="str">
        <f t="shared" ref="K1923:K1986" si="307">IF(A1923=mfund8,B1923,"")</f>
        <v/>
      </c>
      <c r="L1923" t="str">
        <f t="shared" ref="L1923:L1986" si="308">IF(A1923=mfund9,B1923,"")</f>
        <v/>
      </c>
      <c r="M1923" t="str">
        <f t="shared" ref="M1923:M1986" si="309">IF(A1923=mfund10,B1923,"")</f>
        <v/>
      </c>
    </row>
    <row r="1924" spans="1:13">
      <c r="A1924" t="s">
        <v>4441</v>
      </c>
      <c r="B1924">
        <v>12.72</v>
      </c>
      <c r="C1924" s="44">
        <v>40676</v>
      </c>
      <c r="D1924" t="str">
        <f t="shared" si="300"/>
        <v/>
      </c>
      <c r="E1924" t="str">
        <f t="shared" si="301"/>
        <v/>
      </c>
      <c r="F1924" t="str">
        <f t="shared" si="302"/>
        <v/>
      </c>
      <c r="G1924" t="str">
        <f t="shared" si="303"/>
        <v/>
      </c>
      <c r="H1924" t="str">
        <f t="shared" si="304"/>
        <v/>
      </c>
      <c r="I1924" t="str">
        <f t="shared" si="305"/>
        <v/>
      </c>
      <c r="J1924" t="str">
        <f t="shared" si="306"/>
        <v/>
      </c>
      <c r="K1924" t="str">
        <f t="shared" si="307"/>
        <v/>
      </c>
      <c r="L1924" t="str">
        <f t="shared" si="308"/>
        <v/>
      </c>
      <c r="M1924" t="str">
        <f t="shared" si="309"/>
        <v/>
      </c>
    </row>
    <row r="1925" spans="1:13">
      <c r="A1925" t="s">
        <v>726</v>
      </c>
      <c r="B1925">
        <v>10.98</v>
      </c>
      <c r="C1925" s="44">
        <v>40676</v>
      </c>
      <c r="D1925" t="str">
        <f t="shared" si="300"/>
        <v/>
      </c>
      <c r="E1925" t="str">
        <f t="shared" si="301"/>
        <v/>
      </c>
      <c r="F1925" t="str">
        <f t="shared" si="302"/>
        <v/>
      </c>
      <c r="G1925" t="str">
        <f t="shared" si="303"/>
        <v/>
      </c>
      <c r="H1925" t="str">
        <f t="shared" si="304"/>
        <v/>
      </c>
      <c r="I1925" t="str">
        <f t="shared" si="305"/>
        <v/>
      </c>
      <c r="J1925" t="str">
        <f t="shared" si="306"/>
        <v/>
      </c>
      <c r="K1925" t="str">
        <f t="shared" si="307"/>
        <v/>
      </c>
      <c r="L1925" t="str">
        <f t="shared" si="308"/>
        <v/>
      </c>
      <c r="M1925" t="str">
        <f t="shared" si="309"/>
        <v/>
      </c>
    </row>
    <row r="1926" spans="1:13">
      <c r="A1926" t="s">
        <v>4442</v>
      </c>
      <c r="B1926">
        <v>12.24</v>
      </c>
      <c r="C1926" s="44">
        <v>40676</v>
      </c>
      <c r="D1926" t="str">
        <f t="shared" si="300"/>
        <v/>
      </c>
      <c r="E1926" t="str">
        <f t="shared" si="301"/>
        <v/>
      </c>
      <c r="F1926" t="str">
        <f t="shared" si="302"/>
        <v/>
      </c>
      <c r="G1926" t="str">
        <f t="shared" si="303"/>
        <v/>
      </c>
      <c r="H1926" t="str">
        <f t="shared" si="304"/>
        <v/>
      </c>
      <c r="I1926" t="str">
        <f t="shared" si="305"/>
        <v/>
      </c>
      <c r="J1926" t="str">
        <f t="shared" si="306"/>
        <v/>
      </c>
      <c r="K1926" t="str">
        <f t="shared" si="307"/>
        <v/>
      </c>
      <c r="L1926" t="str">
        <f t="shared" si="308"/>
        <v/>
      </c>
      <c r="M1926" t="str">
        <f t="shared" si="309"/>
        <v/>
      </c>
    </row>
    <row r="1927" spans="1:13">
      <c r="A1927" t="s">
        <v>727</v>
      </c>
      <c r="B1927">
        <v>13.78</v>
      </c>
      <c r="C1927" s="44">
        <v>41548</v>
      </c>
      <c r="D1927" t="str">
        <f t="shared" si="300"/>
        <v/>
      </c>
      <c r="E1927" t="str">
        <f t="shared" si="301"/>
        <v/>
      </c>
      <c r="F1927" t="str">
        <f t="shared" si="302"/>
        <v/>
      </c>
      <c r="G1927" t="str">
        <f t="shared" si="303"/>
        <v/>
      </c>
      <c r="H1927" t="str">
        <f t="shared" si="304"/>
        <v/>
      </c>
      <c r="I1927" t="str">
        <f t="shared" si="305"/>
        <v/>
      </c>
      <c r="J1927" t="str">
        <f t="shared" si="306"/>
        <v/>
      </c>
      <c r="K1927" t="str">
        <f t="shared" si="307"/>
        <v/>
      </c>
      <c r="L1927" t="str">
        <f t="shared" si="308"/>
        <v/>
      </c>
      <c r="M1927" t="str">
        <f t="shared" si="309"/>
        <v/>
      </c>
    </row>
    <row r="1928" spans="1:13">
      <c r="A1928" t="s">
        <v>4443</v>
      </c>
      <c r="B1928">
        <v>17.48</v>
      </c>
      <c r="C1928" s="44">
        <v>41548</v>
      </c>
      <c r="D1928" t="str">
        <f t="shared" si="300"/>
        <v/>
      </c>
      <c r="E1928" t="str">
        <f t="shared" si="301"/>
        <v/>
      </c>
      <c r="F1928" t="str">
        <f t="shared" si="302"/>
        <v/>
      </c>
      <c r="G1928" t="str">
        <f t="shared" si="303"/>
        <v/>
      </c>
      <c r="H1928" t="str">
        <f t="shared" si="304"/>
        <v/>
      </c>
      <c r="I1928" t="str">
        <f t="shared" si="305"/>
        <v/>
      </c>
      <c r="J1928" t="str">
        <f t="shared" si="306"/>
        <v/>
      </c>
      <c r="K1928" t="str">
        <f t="shared" si="307"/>
        <v/>
      </c>
      <c r="L1928" t="str">
        <f t="shared" si="308"/>
        <v/>
      </c>
      <c r="M1928" t="str">
        <f t="shared" si="309"/>
        <v/>
      </c>
    </row>
    <row r="1929" spans="1:13">
      <c r="A1929" t="s">
        <v>728</v>
      </c>
      <c r="B1929">
        <v>10.46</v>
      </c>
      <c r="C1929" s="44">
        <v>41548</v>
      </c>
      <c r="D1929" t="str">
        <f t="shared" si="300"/>
        <v/>
      </c>
      <c r="E1929" t="str">
        <f t="shared" si="301"/>
        <v/>
      </c>
      <c r="F1929" t="str">
        <f t="shared" si="302"/>
        <v/>
      </c>
      <c r="G1929" t="str">
        <f t="shared" si="303"/>
        <v/>
      </c>
      <c r="H1929" t="str">
        <f t="shared" si="304"/>
        <v/>
      </c>
      <c r="I1929" t="str">
        <f t="shared" si="305"/>
        <v/>
      </c>
      <c r="J1929" t="str">
        <f t="shared" si="306"/>
        <v/>
      </c>
      <c r="K1929" t="str">
        <f t="shared" si="307"/>
        <v/>
      </c>
      <c r="L1929" t="str">
        <f t="shared" si="308"/>
        <v/>
      </c>
      <c r="M1929" t="str">
        <f t="shared" si="309"/>
        <v/>
      </c>
    </row>
    <row r="1930" spans="1:13">
      <c r="A1930" t="s">
        <v>729</v>
      </c>
      <c r="B1930">
        <v>12.4</v>
      </c>
      <c r="C1930" s="44">
        <v>41548</v>
      </c>
      <c r="D1930" t="str">
        <f t="shared" si="300"/>
        <v/>
      </c>
      <c r="E1930" t="str">
        <f t="shared" si="301"/>
        <v/>
      </c>
      <c r="F1930" t="str">
        <f t="shared" si="302"/>
        <v/>
      </c>
      <c r="G1930" t="str">
        <f t="shared" si="303"/>
        <v/>
      </c>
      <c r="H1930" t="str">
        <f t="shared" si="304"/>
        <v/>
      </c>
      <c r="I1930" t="str">
        <f t="shared" si="305"/>
        <v/>
      </c>
      <c r="J1930" t="str">
        <f t="shared" si="306"/>
        <v/>
      </c>
      <c r="K1930" t="str">
        <f t="shared" si="307"/>
        <v/>
      </c>
      <c r="L1930" t="str">
        <f t="shared" si="308"/>
        <v/>
      </c>
      <c r="M1930" t="str">
        <f t="shared" si="309"/>
        <v/>
      </c>
    </row>
    <row r="1931" spans="1:13">
      <c r="A1931" t="s">
        <v>4444</v>
      </c>
      <c r="B1931">
        <v>17.37</v>
      </c>
      <c r="C1931" s="44">
        <v>41548</v>
      </c>
      <c r="D1931" t="str">
        <f t="shared" si="300"/>
        <v/>
      </c>
      <c r="E1931" t="str">
        <f t="shared" si="301"/>
        <v/>
      </c>
      <c r="F1931" t="str">
        <f t="shared" si="302"/>
        <v/>
      </c>
      <c r="G1931" t="str">
        <f t="shared" si="303"/>
        <v/>
      </c>
      <c r="H1931" t="str">
        <f t="shared" si="304"/>
        <v/>
      </c>
      <c r="I1931" t="str">
        <f t="shared" si="305"/>
        <v/>
      </c>
      <c r="J1931" t="str">
        <f t="shared" si="306"/>
        <v/>
      </c>
      <c r="K1931" t="str">
        <f t="shared" si="307"/>
        <v/>
      </c>
      <c r="L1931" t="str">
        <f t="shared" si="308"/>
        <v/>
      </c>
      <c r="M1931" t="str">
        <f t="shared" si="309"/>
        <v/>
      </c>
    </row>
    <row r="1932" spans="1:13">
      <c r="A1932" t="s">
        <v>730</v>
      </c>
      <c r="B1932">
        <v>10.41</v>
      </c>
      <c r="C1932" s="44">
        <v>41548</v>
      </c>
      <c r="D1932" t="str">
        <f t="shared" si="300"/>
        <v/>
      </c>
      <c r="E1932" t="str">
        <f t="shared" si="301"/>
        <v/>
      </c>
      <c r="F1932" t="str">
        <f t="shared" si="302"/>
        <v/>
      </c>
      <c r="G1932" t="str">
        <f t="shared" si="303"/>
        <v/>
      </c>
      <c r="H1932" t="str">
        <f t="shared" si="304"/>
        <v/>
      </c>
      <c r="I1932" t="str">
        <f t="shared" si="305"/>
        <v/>
      </c>
      <c r="J1932" t="str">
        <f t="shared" si="306"/>
        <v/>
      </c>
      <c r="K1932" t="str">
        <f t="shared" si="307"/>
        <v/>
      </c>
      <c r="L1932" t="str">
        <f t="shared" si="308"/>
        <v/>
      </c>
      <c r="M1932" t="str">
        <f t="shared" si="309"/>
        <v/>
      </c>
    </row>
    <row r="1933" spans="1:13">
      <c r="A1933" t="s">
        <v>5840</v>
      </c>
      <c r="B1933">
        <v>17.690000000000001</v>
      </c>
      <c r="C1933" s="44">
        <v>41548</v>
      </c>
      <c r="D1933" t="str">
        <f t="shared" si="300"/>
        <v/>
      </c>
      <c r="E1933" t="str">
        <f t="shared" si="301"/>
        <v/>
      </c>
      <c r="F1933" t="str">
        <f t="shared" si="302"/>
        <v/>
      </c>
      <c r="G1933" t="str">
        <f t="shared" si="303"/>
        <v/>
      </c>
      <c r="H1933" t="str">
        <f t="shared" si="304"/>
        <v/>
      </c>
      <c r="I1933" t="str">
        <f t="shared" si="305"/>
        <v/>
      </c>
      <c r="J1933" t="str">
        <f t="shared" si="306"/>
        <v/>
      </c>
      <c r="K1933" t="str">
        <f t="shared" si="307"/>
        <v/>
      </c>
      <c r="L1933" t="str">
        <f t="shared" si="308"/>
        <v/>
      </c>
      <c r="M1933" t="str">
        <f t="shared" si="309"/>
        <v/>
      </c>
    </row>
    <row r="1934" spans="1:13">
      <c r="A1934" t="s">
        <v>5841</v>
      </c>
      <c r="B1934">
        <v>23.51</v>
      </c>
      <c r="C1934" s="44">
        <v>41548</v>
      </c>
      <c r="D1934" t="str">
        <f t="shared" si="300"/>
        <v/>
      </c>
      <c r="E1934" t="str">
        <f t="shared" si="301"/>
        <v/>
      </c>
      <c r="F1934" t="str">
        <f t="shared" si="302"/>
        <v/>
      </c>
      <c r="G1934" t="str">
        <f t="shared" si="303"/>
        <v/>
      </c>
      <c r="H1934" t="str">
        <f t="shared" si="304"/>
        <v/>
      </c>
      <c r="I1934" t="str">
        <f t="shared" si="305"/>
        <v/>
      </c>
      <c r="J1934" t="str">
        <f t="shared" si="306"/>
        <v/>
      </c>
      <c r="K1934" t="str">
        <f t="shared" si="307"/>
        <v/>
      </c>
      <c r="L1934" t="str">
        <f t="shared" si="308"/>
        <v/>
      </c>
      <c r="M1934" t="str">
        <f t="shared" si="309"/>
        <v/>
      </c>
    </row>
    <row r="1935" spans="1:13">
      <c r="A1935" t="s">
        <v>5842</v>
      </c>
      <c r="B1935">
        <v>15.81</v>
      </c>
      <c r="C1935" s="44">
        <v>41548</v>
      </c>
      <c r="D1935" t="str">
        <f t="shared" si="300"/>
        <v/>
      </c>
      <c r="E1935" t="str">
        <f t="shared" si="301"/>
        <v/>
      </c>
      <c r="F1935" t="str">
        <f t="shared" si="302"/>
        <v/>
      </c>
      <c r="G1935" t="str">
        <f t="shared" si="303"/>
        <v/>
      </c>
      <c r="H1935" t="str">
        <f t="shared" si="304"/>
        <v/>
      </c>
      <c r="I1935" t="str">
        <f t="shared" si="305"/>
        <v/>
      </c>
      <c r="J1935" t="str">
        <f t="shared" si="306"/>
        <v/>
      </c>
      <c r="K1935" t="str">
        <f t="shared" si="307"/>
        <v/>
      </c>
      <c r="L1935" t="str">
        <f t="shared" si="308"/>
        <v/>
      </c>
      <c r="M1935" t="str">
        <f t="shared" si="309"/>
        <v/>
      </c>
    </row>
    <row r="1936" spans="1:13">
      <c r="A1936" t="s">
        <v>5843</v>
      </c>
      <c r="B1936">
        <v>23.4</v>
      </c>
      <c r="C1936" s="44">
        <v>41548</v>
      </c>
      <c r="D1936" t="str">
        <f t="shared" si="300"/>
        <v/>
      </c>
      <c r="E1936" t="str">
        <f t="shared" si="301"/>
        <v/>
      </c>
      <c r="F1936" t="str">
        <f t="shared" si="302"/>
        <v/>
      </c>
      <c r="G1936" t="str">
        <f t="shared" si="303"/>
        <v/>
      </c>
      <c r="H1936" t="str">
        <f t="shared" si="304"/>
        <v/>
      </c>
      <c r="I1936" t="str">
        <f t="shared" si="305"/>
        <v/>
      </c>
      <c r="J1936" t="str">
        <f t="shared" si="306"/>
        <v/>
      </c>
      <c r="K1936" t="str">
        <f t="shared" si="307"/>
        <v/>
      </c>
      <c r="L1936" t="str">
        <f t="shared" si="308"/>
        <v/>
      </c>
      <c r="M1936" t="str">
        <f t="shared" si="309"/>
        <v/>
      </c>
    </row>
    <row r="1937" spans="1:13">
      <c r="A1937" t="s">
        <v>731</v>
      </c>
      <c r="B1937">
        <v>105.7358</v>
      </c>
      <c r="C1937" s="44">
        <v>41548</v>
      </c>
      <c r="D1937" t="str">
        <f t="shared" si="300"/>
        <v/>
      </c>
      <c r="E1937" t="str">
        <f t="shared" si="301"/>
        <v/>
      </c>
      <c r="F1937" t="str">
        <f t="shared" si="302"/>
        <v/>
      </c>
      <c r="G1937" t="str">
        <f t="shared" si="303"/>
        <v/>
      </c>
      <c r="H1937" t="str">
        <f t="shared" si="304"/>
        <v/>
      </c>
      <c r="I1937" t="str">
        <f t="shared" si="305"/>
        <v/>
      </c>
      <c r="J1937" t="str">
        <f t="shared" si="306"/>
        <v/>
      </c>
      <c r="K1937" t="str">
        <f t="shared" si="307"/>
        <v/>
      </c>
      <c r="L1937" t="str">
        <f t="shared" si="308"/>
        <v/>
      </c>
      <c r="M1937" t="str">
        <f t="shared" si="309"/>
        <v/>
      </c>
    </row>
    <row r="1938" spans="1:13">
      <c r="A1938" t="s">
        <v>5844</v>
      </c>
      <c r="B1938">
        <v>100.0891</v>
      </c>
      <c r="C1938" s="44">
        <v>41535</v>
      </c>
      <c r="D1938" t="str">
        <f t="shared" si="300"/>
        <v/>
      </c>
      <c r="E1938" t="str">
        <f t="shared" si="301"/>
        <v/>
      </c>
      <c r="F1938" t="str">
        <f t="shared" si="302"/>
        <v/>
      </c>
      <c r="G1938" t="str">
        <f t="shared" si="303"/>
        <v/>
      </c>
      <c r="H1938" t="str">
        <f t="shared" si="304"/>
        <v/>
      </c>
      <c r="I1938" t="str">
        <f t="shared" si="305"/>
        <v/>
      </c>
      <c r="J1938" t="str">
        <f t="shared" si="306"/>
        <v/>
      </c>
      <c r="K1938" t="str">
        <f t="shared" si="307"/>
        <v/>
      </c>
      <c r="L1938" t="str">
        <f t="shared" si="308"/>
        <v/>
      </c>
      <c r="M1938" t="str">
        <f t="shared" si="309"/>
        <v/>
      </c>
    </row>
    <row r="1939" spans="1:13">
      <c r="A1939" t="s">
        <v>4445</v>
      </c>
      <c r="B1939">
        <v>229.38589999999999</v>
      </c>
      <c r="C1939" s="44">
        <v>41548</v>
      </c>
      <c r="D1939" t="str">
        <f t="shared" si="300"/>
        <v/>
      </c>
      <c r="E1939" t="str">
        <f t="shared" si="301"/>
        <v/>
      </c>
      <c r="F1939" t="str">
        <f t="shared" si="302"/>
        <v/>
      </c>
      <c r="G1939" t="str">
        <f t="shared" si="303"/>
        <v/>
      </c>
      <c r="H1939" t="str">
        <f t="shared" si="304"/>
        <v/>
      </c>
      <c r="I1939" t="str">
        <f t="shared" si="305"/>
        <v/>
      </c>
      <c r="J1939" t="str">
        <f t="shared" si="306"/>
        <v/>
      </c>
      <c r="K1939" t="str">
        <f t="shared" si="307"/>
        <v/>
      </c>
      <c r="L1939" t="str">
        <f t="shared" si="308"/>
        <v/>
      </c>
      <c r="M1939" t="str">
        <f t="shared" si="309"/>
        <v/>
      </c>
    </row>
    <row r="1940" spans="1:13">
      <c r="A1940" t="s">
        <v>732</v>
      </c>
      <c r="B1940">
        <v>105.5248</v>
      </c>
      <c r="C1940" s="44">
        <v>41548</v>
      </c>
      <c r="D1940" t="str">
        <f t="shared" si="300"/>
        <v/>
      </c>
      <c r="E1940" t="str">
        <f t="shared" si="301"/>
        <v/>
      </c>
      <c r="F1940" t="str">
        <f t="shared" si="302"/>
        <v/>
      </c>
      <c r="G1940" t="str">
        <f t="shared" si="303"/>
        <v/>
      </c>
      <c r="H1940" t="str">
        <f t="shared" si="304"/>
        <v/>
      </c>
      <c r="I1940" t="str">
        <f t="shared" si="305"/>
        <v/>
      </c>
      <c r="J1940" t="str">
        <f t="shared" si="306"/>
        <v/>
      </c>
      <c r="K1940" t="str">
        <f t="shared" si="307"/>
        <v/>
      </c>
      <c r="L1940" t="str">
        <f t="shared" si="308"/>
        <v/>
      </c>
      <c r="M1940" t="str">
        <f t="shared" si="309"/>
        <v/>
      </c>
    </row>
    <row r="1941" spans="1:13">
      <c r="A1941" t="s">
        <v>5845</v>
      </c>
      <c r="B1941">
        <v>102.79300000000001</v>
      </c>
      <c r="C1941" s="44">
        <v>41548</v>
      </c>
      <c r="D1941" t="str">
        <f t="shared" si="300"/>
        <v/>
      </c>
      <c r="E1941" t="str">
        <f t="shared" si="301"/>
        <v/>
      </c>
      <c r="F1941" t="str">
        <f t="shared" si="302"/>
        <v/>
      </c>
      <c r="G1941" t="str">
        <f t="shared" si="303"/>
        <v/>
      </c>
      <c r="H1941" t="str">
        <f t="shared" si="304"/>
        <v/>
      </c>
      <c r="I1941" t="str">
        <f t="shared" si="305"/>
        <v/>
      </c>
      <c r="J1941" t="str">
        <f t="shared" si="306"/>
        <v/>
      </c>
      <c r="K1941" t="str">
        <f t="shared" si="307"/>
        <v/>
      </c>
      <c r="L1941" t="str">
        <f t="shared" si="308"/>
        <v/>
      </c>
      <c r="M1941" t="str">
        <f t="shared" si="309"/>
        <v/>
      </c>
    </row>
    <row r="1942" spans="1:13">
      <c r="A1942" t="s">
        <v>5846</v>
      </c>
      <c r="B1942">
        <v>103.6272</v>
      </c>
      <c r="C1942" s="44">
        <v>41548</v>
      </c>
      <c r="D1942" t="str">
        <f t="shared" si="300"/>
        <v/>
      </c>
      <c r="E1942" t="str">
        <f t="shared" si="301"/>
        <v/>
      </c>
      <c r="F1942" t="str">
        <f t="shared" si="302"/>
        <v/>
      </c>
      <c r="G1942" t="str">
        <f t="shared" si="303"/>
        <v/>
      </c>
      <c r="H1942" t="str">
        <f t="shared" si="304"/>
        <v/>
      </c>
      <c r="I1942" t="str">
        <f t="shared" si="305"/>
        <v/>
      </c>
      <c r="J1942" t="str">
        <f t="shared" si="306"/>
        <v/>
      </c>
      <c r="K1942" t="str">
        <f t="shared" si="307"/>
        <v/>
      </c>
      <c r="L1942" t="str">
        <f t="shared" si="308"/>
        <v/>
      </c>
      <c r="M1942" t="str">
        <f t="shared" si="309"/>
        <v/>
      </c>
    </row>
    <row r="1943" spans="1:13">
      <c r="A1943" t="s">
        <v>5847</v>
      </c>
      <c r="B1943">
        <v>102.0753</v>
      </c>
      <c r="C1943" s="44">
        <v>41548</v>
      </c>
      <c r="D1943" t="str">
        <f t="shared" si="300"/>
        <v/>
      </c>
      <c r="E1943" t="str">
        <f t="shared" si="301"/>
        <v/>
      </c>
      <c r="F1943" t="str">
        <f t="shared" si="302"/>
        <v/>
      </c>
      <c r="G1943" t="str">
        <f t="shared" si="303"/>
        <v/>
      </c>
      <c r="H1943" t="str">
        <f t="shared" si="304"/>
        <v/>
      </c>
      <c r="I1943" t="str">
        <f t="shared" si="305"/>
        <v/>
      </c>
      <c r="J1943" t="str">
        <f t="shared" si="306"/>
        <v/>
      </c>
      <c r="K1943" t="str">
        <f t="shared" si="307"/>
        <v/>
      </c>
      <c r="L1943" t="str">
        <f t="shared" si="308"/>
        <v/>
      </c>
      <c r="M1943" t="str">
        <f t="shared" si="309"/>
        <v/>
      </c>
    </row>
    <row r="1944" spans="1:13">
      <c r="A1944" t="s">
        <v>733</v>
      </c>
      <c r="B1944">
        <v>105.7358</v>
      </c>
      <c r="C1944" s="44">
        <v>41548</v>
      </c>
      <c r="D1944" t="str">
        <f t="shared" si="300"/>
        <v/>
      </c>
      <c r="E1944" t="str">
        <f t="shared" si="301"/>
        <v/>
      </c>
      <c r="F1944" t="str">
        <f t="shared" si="302"/>
        <v/>
      </c>
      <c r="G1944" t="str">
        <f t="shared" si="303"/>
        <v/>
      </c>
      <c r="H1944" t="str">
        <f t="shared" si="304"/>
        <v/>
      </c>
      <c r="I1944" t="str">
        <f t="shared" si="305"/>
        <v/>
      </c>
      <c r="J1944" t="str">
        <f t="shared" si="306"/>
        <v/>
      </c>
      <c r="K1944" t="str">
        <f t="shared" si="307"/>
        <v/>
      </c>
      <c r="L1944" t="str">
        <f t="shared" si="308"/>
        <v/>
      </c>
      <c r="M1944" t="str">
        <f t="shared" si="309"/>
        <v/>
      </c>
    </row>
    <row r="1945" spans="1:13">
      <c r="A1945" t="s">
        <v>4446</v>
      </c>
      <c r="B1945">
        <v>229.2987</v>
      </c>
      <c r="C1945" s="44">
        <v>41548</v>
      </c>
      <c r="D1945" t="str">
        <f t="shared" si="300"/>
        <v/>
      </c>
      <c r="E1945" t="str">
        <f t="shared" si="301"/>
        <v/>
      </c>
      <c r="F1945" t="str">
        <f t="shared" si="302"/>
        <v/>
      </c>
      <c r="G1945" t="str">
        <f t="shared" si="303"/>
        <v/>
      </c>
      <c r="H1945" t="str">
        <f t="shared" si="304"/>
        <v/>
      </c>
      <c r="I1945" t="str">
        <f t="shared" si="305"/>
        <v/>
      </c>
      <c r="J1945" t="str">
        <f t="shared" si="306"/>
        <v/>
      </c>
      <c r="K1945" t="str">
        <f t="shared" si="307"/>
        <v/>
      </c>
      <c r="L1945" t="str">
        <f t="shared" si="308"/>
        <v/>
      </c>
      <c r="M1945" t="str">
        <f t="shared" si="309"/>
        <v/>
      </c>
    </row>
    <row r="1946" spans="1:13">
      <c r="A1946" t="s">
        <v>734</v>
      </c>
      <c r="B1946">
        <v>105.4781</v>
      </c>
      <c r="C1946" s="44">
        <v>41548</v>
      </c>
      <c r="D1946" t="str">
        <f t="shared" si="300"/>
        <v/>
      </c>
      <c r="E1946" t="str">
        <f t="shared" si="301"/>
        <v/>
      </c>
      <c r="F1946" t="str">
        <f t="shared" si="302"/>
        <v/>
      </c>
      <c r="G1946" t="str">
        <f t="shared" si="303"/>
        <v/>
      </c>
      <c r="H1946" t="str">
        <f t="shared" si="304"/>
        <v/>
      </c>
      <c r="I1946" t="str">
        <f t="shared" si="305"/>
        <v/>
      </c>
      <c r="J1946" t="str">
        <f t="shared" si="306"/>
        <v/>
      </c>
      <c r="K1946" t="str">
        <f t="shared" si="307"/>
        <v/>
      </c>
      <c r="L1946" t="str">
        <f t="shared" si="308"/>
        <v/>
      </c>
      <c r="M1946" t="str">
        <f t="shared" si="309"/>
        <v/>
      </c>
    </row>
    <row r="1947" spans="1:13">
      <c r="A1947" t="s">
        <v>5848</v>
      </c>
      <c r="B1947">
        <v>102.7796</v>
      </c>
      <c r="C1947" s="44">
        <v>41548</v>
      </c>
      <c r="D1947" t="str">
        <f t="shared" si="300"/>
        <v/>
      </c>
      <c r="E1947" t="str">
        <f t="shared" si="301"/>
        <v/>
      </c>
      <c r="F1947" t="str">
        <f t="shared" si="302"/>
        <v/>
      </c>
      <c r="G1947" t="str">
        <f t="shared" si="303"/>
        <v/>
      </c>
      <c r="H1947" t="str">
        <f t="shared" si="304"/>
        <v/>
      </c>
      <c r="I1947" t="str">
        <f t="shared" si="305"/>
        <v/>
      </c>
      <c r="J1947" t="str">
        <f t="shared" si="306"/>
        <v/>
      </c>
      <c r="K1947" t="str">
        <f t="shared" si="307"/>
        <v/>
      </c>
      <c r="L1947" t="str">
        <f t="shared" si="308"/>
        <v/>
      </c>
      <c r="M1947" t="str">
        <f t="shared" si="309"/>
        <v/>
      </c>
    </row>
    <row r="1948" spans="1:13">
      <c r="A1948" t="s">
        <v>735</v>
      </c>
      <c r="B1948">
        <v>103.6084</v>
      </c>
      <c r="C1948" s="44">
        <v>41548</v>
      </c>
      <c r="D1948" t="str">
        <f t="shared" si="300"/>
        <v/>
      </c>
      <c r="E1948" t="str">
        <f t="shared" si="301"/>
        <v/>
      </c>
      <c r="F1948" t="str">
        <f t="shared" si="302"/>
        <v/>
      </c>
      <c r="G1948" t="str">
        <f t="shared" si="303"/>
        <v/>
      </c>
      <c r="H1948" t="str">
        <f t="shared" si="304"/>
        <v/>
      </c>
      <c r="I1948" t="str">
        <f t="shared" si="305"/>
        <v/>
      </c>
      <c r="J1948" t="str">
        <f t="shared" si="306"/>
        <v/>
      </c>
      <c r="K1948" t="str">
        <f t="shared" si="307"/>
        <v/>
      </c>
      <c r="L1948" t="str">
        <f t="shared" si="308"/>
        <v/>
      </c>
      <c r="M1948" t="str">
        <f t="shared" si="309"/>
        <v/>
      </c>
    </row>
    <row r="1949" spans="1:13">
      <c r="A1949" t="s">
        <v>5849</v>
      </c>
      <c r="B1949">
        <v>102.04130000000001</v>
      </c>
      <c r="C1949" s="44">
        <v>41548</v>
      </c>
      <c r="D1949" t="str">
        <f t="shared" si="300"/>
        <v/>
      </c>
      <c r="E1949" t="str">
        <f t="shared" si="301"/>
        <v/>
      </c>
      <c r="F1949" t="str">
        <f t="shared" si="302"/>
        <v/>
      </c>
      <c r="G1949" t="str">
        <f t="shared" si="303"/>
        <v/>
      </c>
      <c r="H1949" t="str">
        <f t="shared" si="304"/>
        <v/>
      </c>
      <c r="I1949" t="str">
        <f t="shared" si="305"/>
        <v/>
      </c>
      <c r="J1949" t="str">
        <f t="shared" si="306"/>
        <v/>
      </c>
      <c r="K1949" t="str">
        <f t="shared" si="307"/>
        <v/>
      </c>
      <c r="L1949" t="str">
        <f t="shared" si="308"/>
        <v/>
      </c>
      <c r="M1949" t="str">
        <f t="shared" si="309"/>
        <v/>
      </c>
    </row>
    <row r="1950" spans="1:13">
      <c r="A1950" t="s">
        <v>736</v>
      </c>
      <c r="B1950">
        <v>10.010999999999999</v>
      </c>
      <c r="C1950" s="44">
        <v>40073</v>
      </c>
      <c r="D1950" t="str">
        <f t="shared" si="300"/>
        <v/>
      </c>
      <c r="E1950" t="str">
        <f t="shared" si="301"/>
        <v/>
      </c>
      <c r="F1950" t="str">
        <f t="shared" si="302"/>
        <v/>
      </c>
      <c r="G1950" t="str">
        <f t="shared" si="303"/>
        <v/>
      </c>
      <c r="H1950" t="str">
        <f t="shared" si="304"/>
        <v/>
      </c>
      <c r="I1950" t="str">
        <f t="shared" si="305"/>
        <v/>
      </c>
      <c r="J1950" t="str">
        <f t="shared" si="306"/>
        <v/>
      </c>
      <c r="K1950" t="str">
        <f t="shared" si="307"/>
        <v/>
      </c>
      <c r="L1950" t="str">
        <f t="shared" si="308"/>
        <v/>
      </c>
      <c r="M1950" t="str">
        <f t="shared" si="309"/>
        <v/>
      </c>
    </row>
    <row r="1951" spans="1:13">
      <c r="A1951" t="s">
        <v>737</v>
      </c>
      <c r="B1951">
        <v>100.3704</v>
      </c>
      <c r="C1951" s="44">
        <v>41548</v>
      </c>
      <c r="D1951" t="str">
        <f t="shared" si="300"/>
        <v/>
      </c>
      <c r="E1951" t="str">
        <f t="shared" si="301"/>
        <v/>
      </c>
      <c r="F1951" t="str">
        <f t="shared" si="302"/>
        <v/>
      </c>
      <c r="G1951" t="str">
        <f t="shared" si="303"/>
        <v/>
      </c>
      <c r="H1951" t="str">
        <f t="shared" si="304"/>
        <v/>
      </c>
      <c r="I1951" t="str">
        <f t="shared" si="305"/>
        <v/>
      </c>
      <c r="J1951" t="str">
        <f t="shared" si="306"/>
        <v/>
      </c>
      <c r="K1951" t="str">
        <f t="shared" si="307"/>
        <v/>
      </c>
      <c r="L1951" t="str">
        <f t="shared" si="308"/>
        <v/>
      </c>
      <c r="M1951" t="str">
        <f t="shared" si="309"/>
        <v/>
      </c>
    </row>
    <row r="1952" spans="1:13">
      <c r="A1952" t="s">
        <v>4447</v>
      </c>
      <c r="B1952">
        <v>136.86089999999999</v>
      </c>
      <c r="C1952" s="44">
        <v>41548</v>
      </c>
      <c r="D1952" t="str">
        <f t="shared" si="300"/>
        <v/>
      </c>
      <c r="E1952" t="str">
        <f t="shared" si="301"/>
        <v/>
      </c>
      <c r="F1952" t="str">
        <f t="shared" si="302"/>
        <v/>
      </c>
      <c r="G1952" t="str">
        <f t="shared" si="303"/>
        <v/>
      </c>
      <c r="H1952" t="str">
        <f t="shared" si="304"/>
        <v/>
      </c>
      <c r="I1952" t="str">
        <f t="shared" si="305"/>
        <v/>
      </c>
      <c r="J1952" t="str">
        <f t="shared" si="306"/>
        <v/>
      </c>
      <c r="K1952" t="str">
        <f t="shared" si="307"/>
        <v/>
      </c>
      <c r="L1952" t="str">
        <f t="shared" si="308"/>
        <v/>
      </c>
      <c r="M1952" t="str">
        <f t="shared" si="309"/>
        <v/>
      </c>
    </row>
    <row r="1953" spans="1:13">
      <c r="A1953" t="s">
        <v>738</v>
      </c>
      <c r="B1953">
        <v>100.4546</v>
      </c>
      <c r="C1953" s="44">
        <v>41548</v>
      </c>
      <c r="D1953" t="str">
        <f t="shared" si="300"/>
        <v/>
      </c>
      <c r="E1953" t="str">
        <f t="shared" si="301"/>
        <v/>
      </c>
      <c r="F1953" t="str">
        <f t="shared" si="302"/>
        <v/>
      </c>
      <c r="G1953" t="str">
        <f t="shared" si="303"/>
        <v/>
      </c>
      <c r="H1953" t="str">
        <f t="shared" si="304"/>
        <v/>
      </c>
      <c r="I1953" t="str">
        <f t="shared" si="305"/>
        <v/>
      </c>
      <c r="J1953" t="str">
        <f t="shared" si="306"/>
        <v/>
      </c>
      <c r="K1953" t="str">
        <f t="shared" si="307"/>
        <v/>
      </c>
      <c r="L1953" t="str">
        <f t="shared" si="308"/>
        <v/>
      </c>
      <c r="M1953" t="str">
        <f t="shared" si="309"/>
        <v/>
      </c>
    </row>
    <row r="1954" spans="1:13">
      <c r="A1954" t="s">
        <v>739</v>
      </c>
      <c r="B1954">
        <v>100.16970000000001</v>
      </c>
      <c r="C1954" s="44">
        <v>41548</v>
      </c>
      <c r="D1954" t="str">
        <f t="shared" si="300"/>
        <v/>
      </c>
      <c r="E1954" t="str">
        <f t="shared" si="301"/>
        <v/>
      </c>
      <c r="F1954" t="str">
        <f t="shared" si="302"/>
        <v/>
      </c>
      <c r="G1954" t="str">
        <f t="shared" si="303"/>
        <v/>
      </c>
      <c r="H1954" t="str">
        <f t="shared" si="304"/>
        <v/>
      </c>
      <c r="I1954" t="str">
        <f t="shared" si="305"/>
        <v/>
      </c>
      <c r="J1954" t="str">
        <f t="shared" si="306"/>
        <v/>
      </c>
      <c r="K1954" t="str">
        <f t="shared" si="307"/>
        <v/>
      </c>
      <c r="L1954" t="str">
        <f t="shared" si="308"/>
        <v/>
      </c>
      <c r="M1954" t="str">
        <f t="shared" si="309"/>
        <v/>
      </c>
    </row>
    <row r="1955" spans="1:13">
      <c r="A1955" t="s">
        <v>740</v>
      </c>
      <c r="B1955">
        <v>100.4212</v>
      </c>
      <c r="C1955" s="44">
        <v>41548</v>
      </c>
      <c r="D1955" t="str">
        <f t="shared" si="300"/>
        <v/>
      </c>
      <c r="E1955" t="str">
        <f t="shared" si="301"/>
        <v/>
      </c>
      <c r="F1955" t="str">
        <f t="shared" si="302"/>
        <v/>
      </c>
      <c r="G1955" t="str">
        <f t="shared" si="303"/>
        <v/>
      </c>
      <c r="H1955" t="str">
        <f t="shared" si="304"/>
        <v/>
      </c>
      <c r="I1955" t="str">
        <f t="shared" si="305"/>
        <v/>
      </c>
      <c r="J1955" t="str">
        <f t="shared" si="306"/>
        <v/>
      </c>
      <c r="K1955" t="str">
        <f t="shared" si="307"/>
        <v/>
      </c>
      <c r="L1955" t="str">
        <f t="shared" si="308"/>
        <v/>
      </c>
      <c r="M1955" t="str">
        <f t="shared" si="309"/>
        <v/>
      </c>
    </row>
    <row r="1956" spans="1:13">
      <c r="A1956" t="s">
        <v>4448</v>
      </c>
      <c r="B1956">
        <v>182.25839999999999</v>
      </c>
      <c r="C1956" s="44">
        <v>41548</v>
      </c>
      <c r="D1956" t="str">
        <f t="shared" si="300"/>
        <v/>
      </c>
      <c r="E1956" t="str">
        <f t="shared" si="301"/>
        <v/>
      </c>
      <c r="F1956" t="str">
        <f t="shared" si="302"/>
        <v/>
      </c>
      <c r="G1956" t="str">
        <f t="shared" si="303"/>
        <v/>
      </c>
      <c r="H1956" t="str">
        <f t="shared" si="304"/>
        <v/>
      </c>
      <c r="I1956" t="str">
        <f t="shared" si="305"/>
        <v/>
      </c>
      <c r="J1956" t="str">
        <f t="shared" si="306"/>
        <v/>
      </c>
      <c r="K1956" t="str">
        <f t="shared" si="307"/>
        <v/>
      </c>
      <c r="L1956" t="str">
        <f t="shared" si="308"/>
        <v/>
      </c>
      <c r="M1956" t="str">
        <f t="shared" si="309"/>
        <v/>
      </c>
    </row>
    <row r="1957" spans="1:13">
      <c r="A1957" t="s">
        <v>741</v>
      </c>
      <c r="B1957">
        <v>100.24299999999999</v>
      </c>
      <c r="C1957" s="44">
        <v>41548</v>
      </c>
      <c r="D1957" t="str">
        <f t="shared" si="300"/>
        <v/>
      </c>
      <c r="E1957" t="str">
        <f t="shared" si="301"/>
        <v/>
      </c>
      <c r="F1957" t="str">
        <f t="shared" si="302"/>
        <v/>
      </c>
      <c r="G1957" t="str">
        <f t="shared" si="303"/>
        <v/>
      </c>
      <c r="H1957" t="str">
        <f t="shared" si="304"/>
        <v/>
      </c>
      <c r="I1957" t="str">
        <f t="shared" si="305"/>
        <v/>
      </c>
      <c r="J1957" t="str">
        <f t="shared" si="306"/>
        <v/>
      </c>
      <c r="K1957" t="str">
        <f t="shared" si="307"/>
        <v/>
      </c>
      <c r="L1957" t="str">
        <f t="shared" si="308"/>
        <v/>
      </c>
      <c r="M1957" t="str">
        <f t="shared" si="309"/>
        <v/>
      </c>
    </row>
    <row r="1958" spans="1:13">
      <c r="A1958" t="s">
        <v>5850</v>
      </c>
      <c r="B1958">
        <v>103.2572</v>
      </c>
      <c r="C1958" s="44">
        <v>41548</v>
      </c>
      <c r="D1958" t="str">
        <f t="shared" si="300"/>
        <v/>
      </c>
      <c r="E1958" t="str">
        <f t="shared" si="301"/>
        <v/>
      </c>
      <c r="F1958" t="str">
        <f t="shared" si="302"/>
        <v/>
      </c>
      <c r="G1958" t="str">
        <f t="shared" si="303"/>
        <v/>
      </c>
      <c r="H1958" t="str">
        <f t="shared" si="304"/>
        <v/>
      </c>
      <c r="I1958" t="str">
        <f t="shared" si="305"/>
        <v/>
      </c>
      <c r="J1958" t="str">
        <f t="shared" si="306"/>
        <v/>
      </c>
      <c r="K1958" t="str">
        <f t="shared" si="307"/>
        <v/>
      </c>
      <c r="L1958" t="str">
        <f t="shared" si="308"/>
        <v/>
      </c>
      <c r="M1958" t="str">
        <f t="shared" si="309"/>
        <v/>
      </c>
    </row>
    <row r="1959" spans="1:13">
      <c r="A1959" t="s">
        <v>742</v>
      </c>
      <c r="B1959">
        <v>100.2317</v>
      </c>
      <c r="C1959" s="44">
        <v>41548</v>
      </c>
      <c r="D1959" t="str">
        <f t="shared" si="300"/>
        <v/>
      </c>
      <c r="E1959" t="str">
        <f t="shared" si="301"/>
        <v/>
      </c>
      <c r="F1959" t="str">
        <f t="shared" si="302"/>
        <v/>
      </c>
      <c r="G1959" t="str">
        <f t="shared" si="303"/>
        <v/>
      </c>
      <c r="H1959" t="str">
        <f t="shared" si="304"/>
        <v/>
      </c>
      <c r="I1959" t="str">
        <f t="shared" si="305"/>
        <v/>
      </c>
      <c r="J1959" t="str">
        <f t="shared" si="306"/>
        <v/>
      </c>
      <c r="K1959" t="str">
        <f t="shared" si="307"/>
        <v/>
      </c>
      <c r="L1959" t="str">
        <f t="shared" si="308"/>
        <v/>
      </c>
      <c r="M1959" t="str">
        <f t="shared" si="309"/>
        <v/>
      </c>
    </row>
    <row r="1960" spans="1:13">
      <c r="A1960" t="s">
        <v>743</v>
      </c>
      <c r="B1960">
        <v>108.0498</v>
      </c>
      <c r="C1960" s="44">
        <v>41548</v>
      </c>
      <c r="D1960" t="str">
        <f t="shared" si="300"/>
        <v/>
      </c>
      <c r="E1960" t="str">
        <f t="shared" si="301"/>
        <v/>
      </c>
      <c r="F1960" t="str">
        <f t="shared" si="302"/>
        <v/>
      </c>
      <c r="G1960" t="str">
        <f t="shared" si="303"/>
        <v/>
      </c>
      <c r="H1960" t="str">
        <f t="shared" si="304"/>
        <v/>
      </c>
      <c r="I1960" t="str">
        <f t="shared" si="305"/>
        <v/>
      </c>
      <c r="J1960" t="str">
        <f t="shared" si="306"/>
        <v/>
      </c>
      <c r="K1960" t="str">
        <f t="shared" si="307"/>
        <v/>
      </c>
      <c r="L1960" t="str">
        <f t="shared" si="308"/>
        <v/>
      </c>
      <c r="M1960" t="str">
        <f t="shared" si="309"/>
        <v/>
      </c>
    </row>
    <row r="1961" spans="1:13">
      <c r="A1961" t="s">
        <v>744</v>
      </c>
      <c r="B1961">
        <v>100.2925</v>
      </c>
      <c r="C1961" s="44">
        <v>41548</v>
      </c>
      <c r="D1961" t="str">
        <f t="shared" si="300"/>
        <v/>
      </c>
      <c r="E1961" t="str">
        <f t="shared" si="301"/>
        <v/>
      </c>
      <c r="F1961" t="str">
        <f t="shared" si="302"/>
        <v/>
      </c>
      <c r="G1961" t="str">
        <f t="shared" si="303"/>
        <v/>
      </c>
      <c r="H1961" t="str">
        <f t="shared" si="304"/>
        <v/>
      </c>
      <c r="I1961" t="str">
        <f t="shared" si="305"/>
        <v/>
      </c>
      <c r="J1961" t="str">
        <f t="shared" si="306"/>
        <v/>
      </c>
      <c r="K1961" t="str">
        <f t="shared" si="307"/>
        <v/>
      </c>
      <c r="L1961" t="str">
        <f t="shared" si="308"/>
        <v/>
      </c>
      <c r="M1961" t="str">
        <f t="shared" si="309"/>
        <v/>
      </c>
    </row>
    <row r="1962" spans="1:13">
      <c r="A1962" t="s">
        <v>4449</v>
      </c>
      <c r="B1962">
        <v>182.0463</v>
      </c>
      <c r="C1962" s="44">
        <v>41548</v>
      </c>
      <c r="D1962" t="str">
        <f t="shared" si="300"/>
        <v/>
      </c>
      <c r="E1962" t="str">
        <f t="shared" si="301"/>
        <v/>
      </c>
      <c r="F1962" t="str">
        <f t="shared" si="302"/>
        <v/>
      </c>
      <c r="G1962" t="str">
        <f t="shared" si="303"/>
        <v/>
      </c>
      <c r="H1962" t="str">
        <f t="shared" si="304"/>
        <v/>
      </c>
      <c r="I1962" t="str">
        <f t="shared" si="305"/>
        <v/>
      </c>
      <c r="J1962" t="str">
        <f t="shared" si="306"/>
        <v/>
      </c>
      <c r="K1962" t="str">
        <f t="shared" si="307"/>
        <v/>
      </c>
      <c r="L1962" t="str">
        <f t="shared" si="308"/>
        <v/>
      </c>
      <c r="M1962" t="str">
        <f t="shared" si="309"/>
        <v/>
      </c>
    </row>
    <row r="1963" spans="1:13">
      <c r="A1963" t="s">
        <v>745</v>
      </c>
      <c r="B1963">
        <v>100.2115</v>
      </c>
      <c r="C1963" s="44">
        <v>41548</v>
      </c>
      <c r="D1963" t="str">
        <f t="shared" si="300"/>
        <v/>
      </c>
      <c r="E1963" t="str">
        <f t="shared" si="301"/>
        <v/>
      </c>
      <c r="F1963" t="str">
        <f t="shared" si="302"/>
        <v/>
      </c>
      <c r="G1963" t="str">
        <f t="shared" si="303"/>
        <v/>
      </c>
      <c r="H1963" t="str">
        <f t="shared" si="304"/>
        <v/>
      </c>
      <c r="I1963" t="str">
        <f t="shared" si="305"/>
        <v/>
      </c>
      <c r="J1963" t="str">
        <f t="shared" si="306"/>
        <v/>
      </c>
      <c r="K1963" t="str">
        <f t="shared" si="307"/>
        <v/>
      </c>
      <c r="L1963" t="str">
        <f t="shared" si="308"/>
        <v/>
      </c>
      <c r="M1963" t="str">
        <f t="shared" si="309"/>
        <v/>
      </c>
    </row>
    <row r="1964" spans="1:13">
      <c r="A1964" t="s">
        <v>5851</v>
      </c>
      <c r="B1964">
        <v>103.18989999999999</v>
      </c>
      <c r="C1964" s="44">
        <v>41548</v>
      </c>
      <c r="D1964" t="str">
        <f t="shared" si="300"/>
        <v/>
      </c>
      <c r="E1964" t="str">
        <f t="shared" si="301"/>
        <v/>
      </c>
      <c r="F1964" t="str">
        <f t="shared" si="302"/>
        <v/>
      </c>
      <c r="G1964" t="str">
        <f t="shared" si="303"/>
        <v/>
      </c>
      <c r="H1964" t="str">
        <f t="shared" si="304"/>
        <v/>
      </c>
      <c r="I1964" t="str">
        <f t="shared" si="305"/>
        <v/>
      </c>
      <c r="J1964" t="str">
        <f t="shared" si="306"/>
        <v/>
      </c>
      <c r="K1964" t="str">
        <f t="shared" si="307"/>
        <v/>
      </c>
      <c r="L1964" t="str">
        <f t="shared" si="308"/>
        <v/>
      </c>
      <c r="M1964" t="str">
        <f t="shared" si="309"/>
        <v/>
      </c>
    </row>
    <row r="1965" spans="1:13">
      <c r="A1965" t="s">
        <v>5852</v>
      </c>
      <c r="B1965">
        <v>100.5742</v>
      </c>
      <c r="C1965" s="44">
        <v>41505</v>
      </c>
      <c r="D1965" t="str">
        <f t="shared" si="300"/>
        <v/>
      </c>
      <c r="E1965" t="str">
        <f t="shared" si="301"/>
        <v/>
      </c>
      <c r="F1965" t="str">
        <f t="shared" si="302"/>
        <v/>
      </c>
      <c r="G1965" t="str">
        <f t="shared" si="303"/>
        <v/>
      </c>
      <c r="H1965" t="str">
        <f t="shared" si="304"/>
        <v/>
      </c>
      <c r="I1965" t="str">
        <f t="shared" si="305"/>
        <v/>
      </c>
      <c r="J1965" t="str">
        <f t="shared" si="306"/>
        <v/>
      </c>
      <c r="K1965" t="str">
        <f t="shared" si="307"/>
        <v/>
      </c>
      <c r="L1965" t="str">
        <f t="shared" si="308"/>
        <v/>
      </c>
      <c r="M1965" t="str">
        <f t="shared" si="309"/>
        <v/>
      </c>
    </row>
    <row r="1966" spans="1:13">
      <c r="A1966" t="s">
        <v>746</v>
      </c>
      <c r="B1966">
        <v>100.20959999999999</v>
      </c>
      <c r="C1966" s="44">
        <v>41548</v>
      </c>
      <c r="D1966" t="str">
        <f t="shared" si="300"/>
        <v/>
      </c>
      <c r="E1966" t="str">
        <f t="shared" si="301"/>
        <v/>
      </c>
      <c r="F1966" t="str">
        <f t="shared" si="302"/>
        <v/>
      </c>
      <c r="G1966" t="str">
        <f t="shared" si="303"/>
        <v/>
      </c>
      <c r="H1966" t="str">
        <f t="shared" si="304"/>
        <v/>
      </c>
      <c r="I1966" t="str">
        <f t="shared" si="305"/>
        <v/>
      </c>
      <c r="J1966" t="str">
        <f t="shared" si="306"/>
        <v/>
      </c>
      <c r="K1966" t="str">
        <f t="shared" si="307"/>
        <v/>
      </c>
      <c r="L1966" t="str">
        <f t="shared" si="308"/>
        <v/>
      </c>
      <c r="M1966" t="str">
        <f t="shared" si="309"/>
        <v/>
      </c>
    </row>
    <row r="1967" spans="1:13">
      <c r="A1967" t="s">
        <v>747</v>
      </c>
      <c r="B1967">
        <v>100.2099</v>
      </c>
      <c r="C1967" s="44">
        <v>41548</v>
      </c>
      <c r="D1967" t="str">
        <f t="shared" si="300"/>
        <v/>
      </c>
      <c r="E1967" t="str">
        <f t="shared" si="301"/>
        <v/>
      </c>
      <c r="F1967" t="str">
        <f t="shared" si="302"/>
        <v/>
      </c>
      <c r="G1967" t="str">
        <f t="shared" si="303"/>
        <v/>
      </c>
      <c r="H1967" t="str">
        <f t="shared" si="304"/>
        <v/>
      </c>
      <c r="I1967" t="str">
        <f t="shared" si="305"/>
        <v/>
      </c>
      <c r="J1967" t="str">
        <f t="shared" si="306"/>
        <v/>
      </c>
      <c r="K1967" t="str">
        <f t="shared" si="307"/>
        <v/>
      </c>
      <c r="L1967" t="str">
        <f t="shared" si="308"/>
        <v/>
      </c>
      <c r="M1967" t="str">
        <f t="shared" si="309"/>
        <v/>
      </c>
    </row>
    <row r="1968" spans="1:13">
      <c r="A1968" t="s">
        <v>748</v>
      </c>
      <c r="B1968">
        <v>100.20959999999999</v>
      </c>
      <c r="C1968" s="44">
        <v>41548</v>
      </c>
      <c r="D1968" t="str">
        <f t="shared" si="300"/>
        <v/>
      </c>
      <c r="E1968" t="str">
        <f t="shared" si="301"/>
        <v/>
      </c>
      <c r="F1968" t="str">
        <f t="shared" si="302"/>
        <v/>
      </c>
      <c r="G1968" t="str">
        <f t="shared" si="303"/>
        <v/>
      </c>
      <c r="H1968" t="str">
        <f t="shared" si="304"/>
        <v/>
      </c>
      <c r="I1968" t="str">
        <f t="shared" si="305"/>
        <v/>
      </c>
      <c r="J1968" t="str">
        <f t="shared" si="306"/>
        <v/>
      </c>
      <c r="K1968" t="str">
        <f t="shared" si="307"/>
        <v/>
      </c>
      <c r="L1968" t="str">
        <f t="shared" si="308"/>
        <v/>
      </c>
      <c r="M1968" t="str">
        <f t="shared" si="309"/>
        <v/>
      </c>
    </row>
    <row r="1969" spans="1:13">
      <c r="A1969" t="s">
        <v>749</v>
      </c>
      <c r="B1969">
        <v>100.1692</v>
      </c>
      <c r="C1969" s="44">
        <v>41548</v>
      </c>
      <c r="D1969" t="str">
        <f t="shared" si="300"/>
        <v/>
      </c>
      <c r="E1969" t="str">
        <f t="shared" si="301"/>
        <v/>
      </c>
      <c r="F1969" t="str">
        <f t="shared" si="302"/>
        <v/>
      </c>
      <c r="G1969" t="str">
        <f t="shared" si="303"/>
        <v/>
      </c>
      <c r="H1969" t="str">
        <f t="shared" si="304"/>
        <v/>
      </c>
      <c r="I1969" t="str">
        <f t="shared" si="305"/>
        <v/>
      </c>
      <c r="J1969" t="str">
        <f t="shared" si="306"/>
        <v/>
      </c>
      <c r="K1969" t="str">
        <f t="shared" si="307"/>
        <v/>
      </c>
      <c r="L1969" t="str">
        <f t="shared" si="308"/>
        <v/>
      </c>
      <c r="M1969" t="str">
        <f t="shared" si="309"/>
        <v/>
      </c>
    </row>
    <row r="1970" spans="1:13">
      <c r="A1970" t="s">
        <v>750</v>
      </c>
      <c r="B1970">
        <v>100.16970000000001</v>
      </c>
      <c r="C1970" s="44">
        <v>41548</v>
      </c>
      <c r="D1970" t="str">
        <f t="shared" si="300"/>
        <v/>
      </c>
      <c r="E1970" t="str">
        <f t="shared" si="301"/>
        <v/>
      </c>
      <c r="F1970" t="str">
        <f t="shared" si="302"/>
        <v/>
      </c>
      <c r="G1970" t="str">
        <f t="shared" si="303"/>
        <v/>
      </c>
      <c r="H1970" t="str">
        <f t="shared" si="304"/>
        <v/>
      </c>
      <c r="I1970" t="str">
        <f t="shared" si="305"/>
        <v/>
      </c>
      <c r="J1970" t="str">
        <f t="shared" si="306"/>
        <v/>
      </c>
      <c r="K1970" t="str">
        <f t="shared" si="307"/>
        <v/>
      </c>
      <c r="L1970" t="str">
        <f t="shared" si="308"/>
        <v/>
      </c>
      <c r="M1970" t="str">
        <f t="shared" si="309"/>
        <v/>
      </c>
    </row>
    <row r="1971" spans="1:13">
      <c r="A1971" t="s">
        <v>751</v>
      </c>
      <c r="B1971">
        <v>100.1691</v>
      </c>
      <c r="C1971" s="44">
        <v>41548</v>
      </c>
      <c r="D1971" t="str">
        <f t="shared" si="300"/>
        <v/>
      </c>
      <c r="E1971" t="str">
        <f t="shared" si="301"/>
        <v/>
      </c>
      <c r="F1971" t="str">
        <f t="shared" si="302"/>
        <v/>
      </c>
      <c r="G1971" t="str">
        <f t="shared" si="303"/>
        <v/>
      </c>
      <c r="H1971" t="str">
        <f t="shared" si="304"/>
        <v/>
      </c>
      <c r="I1971" t="str">
        <f t="shared" si="305"/>
        <v/>
      </c>
      <c r="J1971" t="str">
        <f t="shared" si="306"/>
        <v/>
      </c>
      <c r="K1971" t="str">
        <f t="shared" si="307"/>
        <v/>
      </c>
      <c r="L1971" t="str">
        <f t="shared" si="308"/>
        <v/>
      </c>
      <c r="M1971" t="str">
        <f t="shared" si="309"/>
        <v/>
      </c>
    </row>
    <row r="1972" spans="1:13">
      <c r="A1972" t="s">
        <v>752</v>
      </c>
      <c r="B1972">
        <v>100.753</v>
      </c>
      <c r="C1972" s="44">
        <v>41548</v>
      </c>
      <c r="D1972" t="str">
        <f t="shared" si="300"/>
        <v/>
      </c>
      <c r="E1972" t="str">
        <f t="shared" si="301"/>
        <v/>
      </c>
      <c r="F1972" t="str">
        <f t="shared" si="302"/>
        <v/>
      </c>
      <c r="G1972" t="str">
        <f t="shared" si="303"/>
        <v/>
      </c>
      <c r="H1972" t="str">
        <f t="shared" si="304"/>
        <v/>
      </c>
      <c r="I1972" t="str">
        <f t="shared" si="305"/>
        <v/>
      </c>
      <c r="J1972" t="str">
        <f t="shared" si="306"/>
        <v/>
      </c>
      <c r="K1972" t="str">
        <f t="shared" si="307"/>
        <v/>
      </c>
      <c r="L1972" t="str">
        <f t="shared" si="308"/>
        <v/>
      </c>
      <c r="M1972" t="str">
        <f t="shared" si="309"/>
        <v/>
      </c>
    </row>
    <row r="1973" spans="1:13">
      <c r="A1973" t="s">
        <v>753</v>
      </c>
      <c r="B1973">
        <v>101.12649999999999</v>
      </c>
      <c r="C1973" s="44">
        <v>41548</v>
      </c>
      <c r="D1973" t="str">
        <f t="shared" si="300"/>
        <v/>
      </c>
      <c r="E1973" t="str">
        <f t="shared" si="301"/>
        <v/>
      </c>
      <c r="F1973" t="str">
        <f t="shared" si="302"/>
        <v/>
      </c>
      <c r="G1973" t="str">
        <f t="shared" si="303"/>
        <v/>
      </c>
      <c r="H1973" t="str">
        <f t="shared" si="304"/>
        <v/>
      </c>
      <c r="I1973" t="str">
        <f t="shared" si="305"/>
        <v/>
      </c>
      <c r="J1973" t="str">
        <f t="shared" si="306"/>
        <v/>
      </c>
      <c r="K1973" t="str">
        <f t="shared" si="307"/>
        <v/>
      </c>
      <c r="L1973" t="str">
        <f t="shared" si="308"/>
        <v/>
      </c>
      <c r="M1973" t="str">
        <f t="shared" si="309"/>
        <v/>
      </c>
    </row>
    <row r="1974" spans="1:13">
      <c r="A1974" t="s">
        <v>754</v>
      </c>
      <c r="B1974">
        <v>100.7512</v>
      </c>
      <c r="C1974" s="44">
        <v>41548</v>
      </c>
      <c r="D1974" t="str">
        <f t="shared" si="300"/>
        <v/>
      </c>
      <c r="E1974" t="str">
        <f t="shared" si="301"/>
        <v/>
      </c>
      <c r="F1974" t="str">
        <f t="shared" si="302"/>
        <v/>
      </c>
      <c r="G1974" t="str">
        <f t="shared" si="303"/>
        <v/>
      </c>
      <c r="H1974" t="str">
        <f t="shared" si="304"/>
        <v/>
      </c>
      <c r="I1974" t="str">
        <f t="shared" si="305"/>
        <v/>
      </c>
      <c r="J1974" t="str">
        <f t="shared" si="306"/>
        <v/>
      </c>
      <c r="K1974" t="str">
        <f t="shared" si="307"/>
        <v/>
      </c>
      <c r="L1974" t="str">
        <f t="shared" si="308"/>
        <v/>
      </c>
      <c r="M1974" t="str">
        <f t="shared" si="309"/>
        <v/>
      </c>
    </row>
    <row r="1975" spans="1:13">
      <c r="A1975" t="s">
        <v>4450</v>
      </c>
      <c r="B1975">
        <v>184.13409999999999</v>
      </c>
      <c r="C1975" s="44">
        <v>41548</v>
      </c>
      <c r="D1975" t="str">
        <f t="shared" si="300"/>
        <v/>
      </c>
      <c r="E1975" t="str">
        <f t="shared" si="301"/>
        <v/>
      </c>
      <c r="F1975" t="str">
        <f t="shared" si="302"/>
        <v/>
      </c>
      <c r="G1975" t="str">
        <f t="shared" si="303"/>
        <v/>
      </c>
      <c r="H1975" t="str">
        <f t="shared" si="304"/>
        <v/>
      </c>
      <c r="I1975" t="str">
        <f t="shared" si="305"/>
        <v/>
      </c>
      <c r="J1975" t="str">
        <f t="shared" si="306"/>
        <v/>
      </c>
      <c r="K1975" t="str">
        <f t="shared" si="307"/>
        <v/>
      </c>
      <c r="L1975" t="str">
        <f t="shared" si="308"/>
        <v/>
      </c>
      <c r="M1975" t="str">
        <f t="shared" si="309"/>
        <v/>
      </c>
    </row>
    <row r="1976" spans="1:13">
      <c r="A1976" t="s">
        <v>4451</v>
      </c>
      <c r="B1976">
        <v>198.8202</v>
      </c>
      <c r="C1976" s="44">
        <v>41548</v>
      </c>
      <c r="D1976" t="str">
        <f t="shared" si="300"/>
        <v/>
      </c>
      <c r="E1976" t="str">
        <f t="shared" si="301"/>
        <v/>
      </c>
      <c r="F1976" t="str">
        <f t="shared" si="302"/>
        <v/>
      </c>
      <c r="G1976" t="str">
        <f t="shared" si="303"/>
        <v/>
      </c>
      <c r="H1976" t="str">
        <f t="shared" si="304"/>
        <v/>
      </c>
      <c r="I1976" t="str">
        <f t="shared" si="305"/>
        <v/>
      </c>
      <c r="J1976" t="str">
        <f t="shared" si="306"/>
        <v/>
      </c>
      <c r="K1976" t="str">
        <f t="shared" si="307"/>
        <v/>
      </c>
      <c r="L1976" t="str">
        <f t="shared" si="308"/>
        <v/>
      </c>
      <c r="M1976" t="str">
        <f t="shared" si="309"/>
        <v/>
      </c>
    </row>
    <row r="1977" spans="1:13">
      <c r="A1977" t="s">
        <v>4452</v>
      </c>
      <c r="B1977">
        <v>189.1977</v>
      </c>
      <c r="C1977" s="44">
        <v>41548</v>
      </c>
      <c r="D1977" t="str">
        <f t="shared" si="300"/>
        <v/>
      </c>
      <c r="E1977" t="str">
        <f t="shared" si="301"/>
        <v/>
      </c>
      <c r="F1977" t="str">
        <f t="shared" si="302"/>
        <v/>
      </c>
      <c r="G1977" t="str">
        <f t="shared" si="303"/>
        <v/>
      </c>
      <c r="H1977" t="str">
        <f t="shared" si="304"/>
        <v/>
      </c>
      <c r="I1977" t="str">
        <f t="shared" si="305"/>
        <v/>
      </c>
      <c r="J1977" t="str">
        <f t="shared" si="306"/>
        <v/>
      </c>
      <c r="K1977" t="str">
        <f t="shared" si="307"/>
        <v/>
      </c>
      <c r="L1977" t="str">
        <f t="shared" si="308"/>
        <v/>
      </c>
      <c r="M1977" t="str">
        <f t="shared" si="309"/>
        <v/>
      </c>
    </row>
    <row r="1978" spans="1:13">
      <c r="A1978" t="s">
        <v>755</v>
      </c>
      <c r="B1978">
        <v>58.28</v>
      </c>
      <c r="C1978" s="44">
        <v>41548</v>
      </c>
      <c r="D1978" t="str">
        <f t="shared" si="300"/>
        <v/>
      </c>
      <c r="E1978" t="str">
        <f t="shared" si="301"/>
        <v/>
      </c>
      <c r="F1978" t="str">
        <f t="shared" si="302"/>
        <v/>
      </c>
      <c r="G1978" t="str">
        <f t="shared" si="303"/>
        <v/>
      </c>
      <c r="H1978" t="str">
        <f t="shared" si="304"/>
        <v/>
      </c>
      <c r="I1978" t="str">
        <f t="shared" si="305"/>
        <v/>
      </c>
      <c r="J1978" t="str">
        <f t="shared" si="306"/>
        <v/>
      </c>
      <c r="K1978" t="str">
        <f t="shared" si="307"/>
        <v/>
      </c>
      <c r="L1978" t="str">
        <f t="shared" si="308"/>
        <v/>
      </c>
      <c r="M1978" t="str">
        <f t="shared" si="309"/>
        <v/>
      </c>
    </row>
    <row r="1979" spans="1:13">
      <c r="A1979" t="s">
        <v>4453</v>
      </c>
      <c r="B1979">
        <v>117.02</v>
      </c>
      <c r="C1979" s="44">
        <v>41548</v>
      </c>
      <c r="D1979" t="str">
        <f t="shared" si="300"/>
        <v/>
      </c>
      <c r="E1979" t="str">
        <f t="shared" si="301"/>
        <v/>
      </c>
      <c r="F1979" t="str">
        <f t="shared" si="302"/>
        <v/>
      </c>
      <c r="G1979" t="str">
        <f t="shared" si="303"/>
        <v/>
      </c>
      <c r="H1979" t="str">
        <f t="shared" si="304"/>
        <v/>
      </c>
      <c r="I1979" t="str">
        <f t="shared" si="305"/>
        <v/>
      </c>
      <c r="J1979" t="str">
        <f t="shared" si="306"/>
        <v/>
      </c>
      <c r="K1979" t="str">
        <f t="shared" si="307"/>
        <v/>
      </c>
      <c r="L1979" t="str">
        <f t="shared" si="308"/>
        <v/>
      </c>
      <c r="M1979" t="str">
        <f t="shared" si="309"/>
        <v/>
      </c>
    </row>
    <row r="1980" spans="1:13">
      <c r="A1980" t="s">
        <v>756</v>
      </c>
      <c r="B1980">
        <v>57.99</v>
      </c>
      <c r="C1980" s="44">
        <v>41548</v>
      </c>
      <c r="D1980" t="str">
        <f t="shared" si="300"/>
        <v/>
      </c>
      <c r="E1980" t="str">
        <f t="shared" si="301"/>
        <v/>
      </c>
      <c r="F1980" t="str">
        <f t="shared" si="302"/>
        <v/>
      </c>
      <c r="G1980" t="str">
        <f t="shared" si="303"/>
        <v/>
      </c>
      <c r="H1980" t="str">
        <f t="shared" si="304"/>
        <v/>
      </c>
      <c r="I1980" t="str">
        <f t="shared" si="305"/>
        <v/>
      </c>
      <c r="J1980" t="str">
        <f t="shared" si="306"/>
        <v/>
      </c>
      <c r="K1980" t="str">
        <f t="shared" si="307"/>
        <v/>
      </c>
      <c r="L1980" t="str">
        <f t="shared" si="308"/>
        <v/>
      </c>
      <c r="M1980" t="str">
        <f t="shared" si="309"/>
        <v/>
      </c>
    </row>
    <row r="1981" spans="1:13">
      <c r="A1981" t="s">
        <v>4454</v>
      </c>
      <c r="B1981">
        <v>116.43</v>
      </c>
      <c r="C1981" s="44">
        <v>41548</v>
      </c>
      <c r="D1981" t="str">
        <f t="shared" si="300"/>
        <v/>
      </c>
      <c r="E1981" t="str">
        <f t="shared" si="301"/>
        <v/>
      </c>
      <c r="F1981" t="str">
        <f t="shared" si="302"/>
        <v/>
      </c>
      <c r="G1981" t="str">
        <f t="shared" si="303"/>
        <v/>
      </c>
      <c r="H1981" t="str">
        <f t="shared" si="304"/>
        <v/>
      </c>
      <c r="I1981" t="str">
        <f t="shared" si="305"/>
        <v/>
      </c>
      <c r="J1981" t="str">
        <f t="shared" si="306"/>
        <v/>
      </c>
      <c r="K1981" t="str">
        <f t="shared" si="307"/>
        <v/>
      </c>
      <c r="L1981" t="str">
        <f t="shared" si="308"/>
        <v/>
      </c>
      <c r="M1981" t="str">
        <f t="shared" si="309"/>
        <v/>
      </c>
    </row>
    <row r="1982" spans="1:13">
      <c r="A1982" t="s">
        <v>757</v>
      </c>
      <c r="B1982">
        <v>17.71</v>
      </c>
      <c r="C1982" s="44">
        <v>41548</v>
      </c>
      <c r="D1982" t="str">
        <f t="shared" si="300"/>
        <v/>
      </c>
      <c r="E1982" t="str">
        <f t="shared" si="301"/>
        <v/>
      </c>
      <c r="F1982" t="str">
        <f t="shared" si="302"/>
        <v/>
      </c>
      <c r="G1982" t="str">
        <f t="shared" si="303"/>
        <v/>
      </c>
      <c r="H1982" t="str">
        <f t="shared" si="304"/>
        <v/>
      </c>
      <c r="I1982" t="str">
        <f t="shared" si="305"/>
        <v/>
      </c>
      <c r="J1982" t="str">
        <f t="shared" si="306"/>
        <v/>
      </c>
      <c r="K1982" t="str">
        <f t="shared" si="307"/>
        <v/>
      </c>
      <c r="L1982" t="str">
        <f t="shared" si="308"/>
        <v/>
      </c>
      <c r="M1982" t="str">
        <f t="shared" si="309"/>
        <v/>
      </c>
    </row>
    <row r="1983" spans="1:13">
      <c r="A1983" t="s">
        <v>4455</v>
      </c>
      <c r="B1983">
        <v>18.55</v>
      </c>
      <c r="C1983" s="44">
        <v>41548</v>
      </c>
      <c r="D1983" t="str">
        <f t="shared" si="300"/>
        <v/>
      </c>
      <c r="E1983" t="str">
        <f t="shared" si="301"/>
        <v/>
      </c>
      <c r="F1983" t="str">
        <f t="shared" si="302"/>
        <v/>
      </c>
      <c r="G1983" t="str">
        <f t="shared" si="303"/>
        <v/>
      </c>
      <c r="H1983" t="str">
        <f t="shared" si="304"/>
        <v/>
      </c>
      <c r="I1983" t="str">
        <f t="shared" si="305"/>
        <v/>
      </c>
      <c r="J1983" t="str">
        <f t="shared" si="306"/>
        <v/>
      </c>
      <c r="K1983" t="str">
        <f t="shared" si="307"/>
        <v/>
      </c>
      <c r="L1983" t="str">
        <f t="shared" si="308"/>
        <v/>
      </c>
      <c r="M1983" t="str">
        <f t="shared" si="309"/>
        <v/>
      </c>
    </row>
    <row r="1984" spans="1:13">
      <c r="A1984" t="s">
        <v>4456</v>
      </c>
      <c r="B1984">
        <v>19.329999999999998</v>
      </c>
      <c r="C1984" s="44">
        <v>41548</v>
      </c>
      <c r="D1984" t="str">
        <f t="shared" si="300"/>
        <v/>
      </c>
      <c r="E1984" t="str">
        <f t="shared" si="301"/>
        <v/>
      </c>
      <c r="F1984" t="str">
        <f t="shared" si="302"/>
        <v/>
      </c>
      <c r="G1984" t="str">
        <f t="shared" si="303"/>
        <v/>
      </c>
      <c r="H1984" t="str">
        <f t="shared" si="304"/>
        <v/>
      </c>
      <c r="I1984" t="str">
        <f t="shared" si="305"/>
        <v/>
      </c>
      <c r="J1984" t="str">
        <f t="shared" si="306"/>
        <v/>
      </c>
      <c r="K1984" t="str">
        <f t="shared" si="307"/>
        <v/>
      </c>
      <c r="L1984" t="str">
        <f t="shared" si="308"/>
        <v/>
      </c>
      <c r="M1984" t="str">
        <f t="shared" si="309"/>
        <v/>
      </c>
    </row>
    <row r="1985" spans="1:13">
      <c r="A1985" t="s">
        <v>758</v>
      </c>
      <c r="B1985">
        <v>16.64</v>
      </c>
      <c r="C1985" s="44">
        <v>41548</v>
      </c>
      <c r="D1985" t="str">
        <f t="shared" si="300"/>
        <v/>
      </c>
      <c r="E1985" t="str">
        <f t="shared" si="301"/>
        <v/>
      </c>
      <c r="F1985" t="str">
        <f t="shared" si="302"/>
        <v/>
      </c>
      <c r="G1985" t="str">
        <f t="shared" si="303"/>
        <v/>
      </c>
      <c r="H1985" t="str">
        <f t="shared" si="304"/>
        <v/>
      </c>
      <c r="I1985" t="str">
        <f t="shared" si="305"/>
        <v/>
      </c>
      <c r="J1985" t="str">
        <f t="shared" si="306"/>
        <v/>
      </c>
      <c r="K1985" t="str">
        <f t="shared" si="307"/>
        <v/>
      </c>
      <c r="L1985" t="str">
        <f t="shared" si="308"/>
        <v/>
      </c>
      <c r="M1985" t="str">
        <f t="shared" si="309"/>
        <v/>
      </c>
    </row>
    <row r="1986" spans="1:13">
      <c r="A1986" t="s">
        <v>4457</v>
      </c>
      <c r="B1986">
        <v>18.45</v>
      </c>
      <c r="C1986" s="44">
        <v>41548</v>
      </c>
      <c r="D1986" t="str">
        <f t="shared" si="300"/>
        <v/>
      </c>
      <c r="E1986" t="str">
        <f t="shared" si="301"/>
        <v/>
      </c>
      <c r="F1986" t="str">
        <f t="shared" si="302"/>
        <v/>
      </c>
      <c r="G1986" t="str">
        <f t="shared" si="303"/>
        <v/>
      </c>
      <c r="H1986" t="str">
        <f t="shared" si="304"/>
        <v/>
      </c>
      <c r="I1986" t="str">
        <f t="shared" si="305"/>
        <v/>
      </c>
      <c r="J1986" t="str">
        <f t="shared" si="306"/>
        <v/>
      </c>
      <c r="K1986" t="str">
        <f t="shared" si="307"/>
        <v/>
      </c>
      <c r="L1986" t="str">
        <f t="shared" si="308"/>
        <v/>
      </c>
      <c r="M1986" t="str">
        <f t="shared" si="309"/>
        <v/>
      </c>
    </row>
    <row r="1987" spans="1:13">
      <c r="A1987" t="s">
        <v>4458</v>
      </c>
      <c r="B1987">
        <v>14.57</v>
      </c>
      <c r="C1987" s="44">
        <v>40626</v>
      </c>
      <c r="D1987" t="str">
        <f t="shared" ref="D1987:D2054" si="310">IF(A1987=mfund1,B1987,"")</f>
        <v/>
      </c>
      <c r="E1987" t="str">
        <f t="shared" ref="E1987:E2054" si="311">IF(A1987=mfund2,B1987,"")</f>
        <v/>
      </c>
      <c r="F1987" t="str">
        <f t="shared" ref="F1987:F2054" si="312">IF(A1987=mfund3,B1987,"")</f>
        <v/>
      </c>
      <c r="G1987" t="str">
        <f t="shared" ref="G1987:G2054" si="313">IF(A1987=mfund4,B1987,"")</f>
        <v/>
      </c>
      <c r="H1987" t="str">
        <f t="shared" ref="H1987:H2054" si="314">IF(A1987=mfudn5,B1987,"")</f>
        <v/>
      </c>
      <c r="I1987" t="str">
        <f t="shared" ref="I1987:I2054" si="315">IF(A1987=mfund6,B1987,"")</f>
        <v/>
      </c>
      <c r="J1987" t="str">
        <f t="shared" ref="J1987:J2054" si="316">IF(A1987=mfund7,B1987,"")</f>
        <v/>
      </c>
      <c r="K1987" t="str">
        <f t="shared" ref="K1987:K2054" si="317">IF(A1987=mfund8,B1987,"")</f>
        <v/>
      </c>
      <c r="L1987" t="str">
        <f t="shared" ref="L1987:L2054" si="318">IF(A1987=mfund9,B1987,"")</f>
        <v/>
      </c>
      <c r="M1987" t="str">
        <f t="shared" ref="M1987:M2054" si="319">IF(A1987=mfund10,B1987,"")</f>
        <v/>
      </c>
    </row>
    <row r="1988" spans="1:13">
      <c r="A1988" t="s">
        <v>759</v>
      </c>
      <c r="B1988">
        <v>12.92</v>
      </c>
      <c r="C1988" s="44">
        <v>40673</v>
      </c>
      <c r="D1988" t="str">
        <f t="shared" si="310"/>
        <v/>
      </c>
      <c r="E1988" t="str">
        <f t="shared" si="311"/>
        <v/>
      </c>
      <c r="F1988" t="str">
        <f t="shared" si="312"/>
        <v/>
      </c>
      <c r="G1988" t="str">
        <f t="shared" si="313"/>
        <v/>
      </c>
      <c r="H1988" t="str">
        <f t="shared" si="314"/>
        <v/>
      </c>
      <c r="I1988" t="str">
        <f t="shared" si="315"/>
        <v/>
      </c>
      <c r="J1988" t="str">
        <f t="shared" si="316"/>
        <v/>
      </c>
      <c r="K1988" t="str">
        <f t="shared" si="317"/>
        <v/>
      </c>
      <c r="L1988" t="str">
        <f t="shared" si="318"/>
        <v/>
      </c>
      <c r="M1988" t="str">
        <f t="shared" si="319"/>
        <v/>
      </c>
    </row>
    <row r="1989" spans="1:13">
      <c r="A1989" t="s">
        <v>4459</v>
      </c>
      <c r="B1989">
        <v>13.38</v>
      </c>
      <c r="C1989" s="44">
        <v>40653</v>
      </c>
      <c r="D1989" t="str">
        <f t="shared" si="310"/>
        <v/>
      </c>
      <c r="E1989" t="str">
        <f t="shared" si="311"/>
        <v/>
      </c>
      <c r="F1989" t="str">
        <f t="shared" si="312"/>
        <v/>
      </c>
      <c r="G1989" t="str">
        <f t="shared" si="313"/>
        <v/>
      </c>
      <c r="H1989" t="str">
        <f t="shared" si="314"/>
        <v/>
      </c>
      <c r="I1989" t="str">
        <f t="shared" si="315"/>
        <v/>
      </c>
      <c r="J1989" t="str">
        <f t="shared" si="316"/>
        <v/>
      </c>
      <c r="K1989" t="str">
        <f t="shared" si="317"/>
        <v/>
      </c>
      <c r="L1989" t="str">
        <f t="shared" si="318"/>
        <v/>
      </c>
      <c r="M1989" t="str">
        <f t="shared" si="319"/>
        <v/>
      </c>
    </row>
    <row r="1990" spans="1:13">
      <c r="A1990" t="s">
        <v>760</v>
      </c>
      <c r="B1990">
        <v>12.62</v>
      </c>
      <c r="C1990" s="44">
        <v>40676</v>
      </c>
      <c r="D1990" t="str">
        <f t="shared" si="310"/>
        <v/>
      </c>
      <c r="E1990" t="str">
        <f t="shared" si="311"/>
        <v/>
      </c>
      <c r="F1990" t="str">
        <f t="shared" si="312"/>
        <v/>
      </c>
      <c r="G1990" t="str">
        <f t="shared" si="313"/>
        <v/>
      </c>
      <c r="H1990" t="str">
        <f t="shared" si="314"/>
        <v/>
      </c>
      <c r="I1990" t="str">
        <f t="shared" si="315"/>
        <v/>
      </c>
      <c r="J1990" t="str">
        <f t="shared" si="316"/>
        <v/>
      </c>
      <c r="K1990" t="str">
        <f t="shared" si="317"/>
        <v/>
      </c>
      <c r="L1990" t="str">
        <f t="shared" si="318"/>
        <v/>
      </c>
      <c r="M1990" t="str">
        <f t="shared" si="319"/>
        <v/>
      </c>
    </row>
    <row r="1991" spans="1:13">
      <c r="A1991" t="s">
        <v>4460</v>
      </c>
      <c r="B1991">
        <v>12.62</v>
      </c>
      <c r="C1991" s="44">
        <v>40676</v>
      </c>
      <c r="D1991" t="str">
        <f t="shared" si="310"/>
        <v/>
      </c>
      <c r="E1991" t="str">
        <f t="shared" si="311"/>
        <v/>
      </c>
      <c r="F1991" t="str">
        <f t="shared" si="312"/>
        <v/>
      </c>
      <c r="G1991" t="str">
        <f t="shared" si="313"/>
        <v/>
      </c>
      <c r="H1991" t="str">
        <f t="shared" si="314"/>
        <v/>
      </c>
      <c r="I1991" t="str">
        <f t="shared" si="315"/>
        <v/>
      </c>
      <c r="J1991" t="str">
        <f t="shared" si="316"/>
        <v/>
      </c>
      <c r="K1991" t="str">
        <f t="shared" si="317"/>
        <v/>
      </c>
      <c r="L1991" t="str">
        <f t="shared" si="318"/>
        <v/>
      </c>
      <c r="M1991" t="str">
        <f t="shared" si="319"/>
        <v/>
      </c>
    </row>
    <row r="1992" spans="1:13">
      <c r="A1992" t="s">
        <v>761</v>
      </c>
      <c r="B1992">
        <v>13.67</v>
      </c>
      <c r="C1992" s="44">
        <v>40676</v>
      </c>
      <c r="D1992" t="str">
        <f t="shared" si="310"/>
        <v/>
      </c>
      <c r="E1992" t="str">
        <f t="shared" si="311"/>
        <v/>
      </c>
      <c r="F1992" t="str">
        <f t="shared" si="312"/>
        <v/>
      </c>
      <c r="G1992" t="str">
        <f t="shared" si="313"/>
        <v/>
      </c>
      <c r="H1992" t="str">
        <f t="shared" si="314"/>
        <v/>
      </c>
      <c r="I1992" t="str">
        <f t="shared" si="315"/>
        <v/>
      </c>
      <c r="J1992" t="str">
        <f t="shared" si="316"/>
        <v/>
      </c>
      <c r="K1992" t="str">
        <f t="shared" si="317"/>
        <v/>
      </c>
      <c r="L1992" t="str">
        <f t="shared" si="318"/>
        <v/>
      </c>
      <c r="M1992" t="str">
        <f t="shared" si="319"/>
        <v/>
      </c>
    </row>
    <row r="1993" spans="1:13">
      <c r="A1993" t="s">
        <v>4461</v>
      </c>
      <c r="B1993">
        <v>14.51</v>
      </c>
      <c r="C1993" s="44">
        <v>40676</v>
      </c>
      <c r="D1993" t="str">
        <f t="shared" si="310"/>
        <v/>
      </c>
      <c r="E1993" t="str">
        <f t="shared" si="311"/>
        <v/>
      </c>
      <c r="F1993" t="str">
        <f t="shared" si="312"/>
        <v/>
      </c>
      <c r="G1993" t="str">
        <f t="shared" si="313"/>
        <v/>
      </c>
      <c r="H1993" t="str">
        <f t="shared" si="314"/>
        <v/>
      </c>
      <c r="I1993" t="str">
        <f t="shared" si="315"/>
        <v/>
      </c>
      <c r="J1993" t="str">
        <f t="shared" si="316"/>
        <v/>
      </c>
      <c r="K1993" t="str">
        <f t="shared" si="317"/>
        <v/>
      </c>
      <c r="L1993" t="str">
        <f t="shared" si="318"/>
        <v/>
      </c>
      <c r="M1993" t="str">
        <f t="shared" si="319"/>
        <v/>
      </c>
    </row>
    <row r="1994" spans="1:13">
      <c r="A1994" t="s">
        <v>762</v>
      </c>
      <c r="B1994">
        <v>21.7561</v>
      </c>
      <c r="C1994" s="44">
        <v>41548</v>
      </c>
      <c r="D1994" t="str">
        <f t="shared" si="310"/>
        <v/>
      </c>
      <c r="E1994" t="str">
        <f t="shared" si="311"/>
        <v/>
      </c>
      <c r="F1994" t="str">
        <f t="shared" si="312"/>
        <v/>
      </c>
      <c r="G1994" t="str">
        <f t="shared" si="313"/>
        <v/>
      </c>
      <c r="H1994" t="str">
        <f t="shared" si="314"/>
        <v/>
      </c>
      <c r="I1994" t="str">
        <f t="shared" si="315"/>
        <v/>
      </c>
      <c r="J1994" t="str">
        <f t="shared" si="316"/>
        <v/>
      </c>
      <c r="K1994" t="str">
        <f t="shared" si="317"/>
        <v/>
      </c>
      <c r="L1994" t="str">
        <f t="shared" si="318"/>
        <v/>
      </c>
      <c r="M1994" t="str">
        <f t="shared" si="319"/>
        <v/>
      </c>
    </row>
    <row r="1995" spans="1:13">
      <c r="A1995" t="s">
        <v>763</v>
      </c>
      <c r="B1995">
        <v>10.1067</v>
      </c>
      <c r="C1995" s="44">
        <v>41548</v>
      </c>
      <c r="D1995" t="str">
        <f t="shared" si="310"/>
        <v/>
      </c>
      <c r="E1995" t="str">
        <f t="shared" si="311"/>
        <v/>
      </c>
      <c r="F1995" t="str">
        <f t="shared" si="312"/>
        <v/>
      </c>
      <c r="G1995" t="str">
        <f t="shared" si="313"/>
        <v/>
      </c>
      <c r="H1995" t="str">
        <f t="shared" si="314"/>
        <v/>
      </c>
      <c r="I1995" t="str">
        <f t="shared" si="315"/>
        <v/>
      </c>
      <c r="J1995" t="str">
        <f t="shared" si="316"/>
        <v/>
      </c>
      <c r="K1995" t="str">
        <f t="shared" si="317"/>
        <v/>
      </c>
      <c r="L1995" t="str">
        <f t="shared" si="318"/>
        <v/>
      </c>
      <c r="M1995" t="str">
        <f t="shared" si="319"/>
        <v/>
      </c>
    </row>
    <row r="1996" spans="1:13">
      <c r="A1996" t="s">
        <v>5853</v>
      </c>
      <c r="B1996">
        <v>21.715399999999999</v>
      </c>
      <c r="C1996" s="44">
        <v>41548</v>
      </c>
      <c r="D1996" t="str">
        <f t="shared" si="310"/>
        <v/>
      </c>
      <c r="E1996" t="str">
        <f t="shared" si="311"/>
        <v/>
      </c>
      <c r="F1996" t="str">
        <f t="shared" si="312"/>
        <v/>
      </c>
      <c r="G1996" t="str">
        <f t="shared" si="313"/>
        <v/>
      </c>
      <c r="H1996" t="str">
        <f t="shared" si="314"/>
        <v/>
      </c>
      <c r="I1996" t="str">
        <f t="shared" si="315"/>
        <v/>
      </c>
      <c r="J1996" t="str">
        <f t="shared" si="316"/>
        <v/>
      </c>
      <c r="K1996" t="str">
        <f t="shared" si="317"/>
        <v/>
      </c>
      <c r="L1996" t="str">
        <f t="shared" si="318"/>
        <v/>
      </c>
      <c r="M1996" t="str">
        <f t="shared" si="319"/>
        <v/>
      </c>
    </row>
    <row r="1997" spans="1:13">
      <c r="A1997" t="s">
        <v>764</v>
      </c>
      <c r="B1997">
        <v>9.7354000000000003</v>
      </c>
      <c r="C1997" s="44">
        <v>41548</v>
      </c>
      <c r="D1997" t="str">
        <f t="shared" si="310"/>
        <v/>
      </c>
      <c r="E1997" t="str">
        <f t="shared" si="311"/>
        <v/>
      </c>
      <c r="F1997" t="str">
        <f t="shared" si="312"/>
        <v/>
      </c>
      <c r="G1997" t="str">
        <f t="shared" si="313"/>
        <v/>
      </c>
      <c r="H1997" t="str">
        <f t="shared" si="314"/>
        <v/>
      </c>
      <c r="I1997" t="str">
        <f t="shared" si="315"/>
        <v/>
      </c>
      <c r="J1997" t="str">
        <f t="shared" si="316"/>
        <v/>
      </c>
      <c r="K1997" t="str">
        <f t="shared" si="317"/>
        <v/>
      </c>
      <c r="L1997" t="str">
        <f t="shared" si="318"/>
        <v/>
      </c>
      <c r="M1997" t="str">
        <f t="shared" si="319"/>
        <v/>
      </c>
    </row>
    <row r="1998" spans="1:13">
      <c r="A1998" t="s">
        <v>1811</v>
      </c>
      <c r="B1998">
        <v>18.720700000000001</v>
      </c>
      <c r="C1998" s="44">
        <v>41548</v>
      </c>
      <c r="D1998" t="str">
        <f t="shared" si="310"/>
        <v/>
      </c>
      <c r="E1998" t="str">
        <f t="shared" si="311"/>
        <v/>
      </c>
      <c r="F1998" t="str">
        <f t="shared" si="312"/>
        <v/>
      </c>
      <c r="G1998" t="str">
        <f t="shared" si="313"/>
        <v/>
      </c>
      <c r="H1998" t="str">
        <f t="shared" si="314"/>
        <v/>
      </c>
      <c r="I1998" t="str">
        <f t="shared" si="315"/>
        <v/>
      </c>
      <c r="J1998" t="str">
        <f t="shared" si="316"/>
        <v/>
      </c>
      <c r="K1998" t="str">
        <f t="shared" si="317"/>
        <v/>
      </c>
      <c r="L1998" t="str">
        <f t="shared" si="318"/>
        <v/>
      </c>
      <c r="M1998" t="str">
        <f t="shared" si="319"/>
        <v/>
      </c>
    </row>
    <row r="1999" spans="1:13">
      <c r="A1999" t="s">
        <v>5854</v>
      </c>
      <c r="B1999">
        <v>18.660799999999998</v>
      </c>
      <c r="C1999" s="44">
        <v>41548</v>
      </c>
      <c r="D1999" t="str">
        <f t="shared" si="310"/>
        <v/>
      </c>
      <c r="E1999" t="str">
        <f t="shared" si="311"/>
        <v/>
      </c>
      <c r="F1999" t="str">
        <f t="shared" si="312"/>
        <v/>
      </c>
      <c r="G1999" t="str">
        <f t="shared" si="313"/>
        <v/>
      </c>
      <c r="H1999" t="str">
        <f t="shared" si="314"/>
        <v/>
      </c>
      <c r="I1999" t="str">
        <f t="shared" si="315"/>
        <v/>
      </c>
      <c r="J1999" t="str">
        <f t="shared" si="316"/>
        <v/>
      </c>
      <c r="K1999" t="str">
        <f t="shared" si="317"/>
        <v/>
      </c>
      <c r="L1999" t="str">
        <f t="shared" si="318"/>
        <v/>
      </c>
      <c r="M1999" t="str">
        <f t="shared" si="319"/>
        <v/>
      </c>
    </row>
    <row r="2000" spans="1:13">
      <c r="A2000" t="s">
        <v>1812</v>
      </c>
      <c r="B2000">
        <v>10.0185</v>
      </c>
      <c r="C2000" s="44">
        <v>41548</v>
      </c>
      <c r="D2000" t="str">
        <f t="shared" si="310"/>
        <v/>
      </c>
      <c r="E2000" t="str">
        <f t="shared" si="311"/>
        <v/>
      </c>
      <c r="F2000" t="str">
        <f t="shared" si="312"/>
        <v/>
      </c>
      <c r="G2000" t="str">
        <f t="shared" si="313"/>
        <v/>
      </c>
      <c r="H2000" t="str">
        <f t="shared" si="314"/>
        <v/>
      </c>
      <c r="I2000" t="str">
        <f t="shared" si="315"/>
        <v/>
      </c>
      <c r="J2000" t="str">
        <f t="shared" si="316"/>
        <v/>
      </c>
      <c r="K2000" t="str">
        <f t="shared" si="317"/>
        <v/>
      </c>
      <c r="L2000" t="str">
        <f t="shared" si="318"/>
        <v/>
      </c>
      <c r="M2000" t="str">
        <f t="shared" si="319"/>
        <v/>
      </c>
    </row>
    <row r="2001" spans="1:13">
      <c r="A2001" t="s">
        <v>5855</v>
      </c>
      <c r="B2001">
        <v>9.91</v>
      </c>
      <c r="C2001" s="44">
        <v>41547</v>
      </c>
      <c r="D2001" t="str">
        <f t="shared" si="310"/>
        <v/>
      </c>
      <c r="E2001" t="str">
        <f t="shared" si="311"/>
        <v/>
      </c>
      <c r="F2001" t="str">
        <f t="shared" si="312"/>
        <v/>
      </c>
      <c r="G2001" t="str">
        <f t="shared" si="313"/>
        <v/>
      </c>
      <c r="H2001" t="str">
        <f t="shared" si="314"/>
        <v/>
      </c>
      <c r="I2001" t="str">
        <f t="shared" si="315"/>
        <v/>
      </c>
      <c r="J2001" t="str">
        <f t="shared" si="316"/>
        <v/>
      </c>
      <c r="K2001" t="str">
        <f t="shared" si="317"/>
        <v/>
      </c>
      <c r="L2001" t="str">
        <f t="shared" si="318"/>
        <v/>
      </c>
      <c r="M2001" t="str">
        <f t="shared" si="319"/>
        <v/>
      </c>
    </row>
    <row r="2002" spans="1:13">
      <c r="A2002" t="s">
        <v>5856</v>
      </c>
      <c r="B2002">
        <v>9.91</v>
      </c>
      <c r="C2002" s="44">
        <v>41547</v>
      </c>
      <c r="D2002" t="str">
        <f t="shared" si="310"/>
        <v/>
      </c>
      <c r="E2002" t="str">
        <f t="shared" si="311"/>
        <v/>
      </c>
      <c r="F2002" t="str">
        <f t="shared" si="312"/>
        <v/>
      </c>
      <c r="G2002" t="str">
        <f t="shared" si="313"/>
        <v/>
      </c>
      <c r="H2002" t="str">
        <f t="shared" si="314"/>
        <v/>
      </c>
      <c r="I2002" t="str">
        <f t="shared" si="315"/>
        <v/>
      </c>
      <c r="J2002" t="str">
        <f t="shared" si="316"/>
        <v/>
      </c>
      <c r="K2002" t="str">
        <f t="shared" si="317"/>
        <v/>
      </c>
      <c r="L2002" t="str">
        <f t="shared" si="318"/>
        <v/>
      </c>
      <c r="M2002" t="str">
        <f t="shared" si="319"/>
        <v/>
      </c>
    </row>
    <row r="2003" spans="1:13">
      <c r="A2003" t="s">
        <v>5857</v>
      </c>
      <c r="B2003">
        <v>9.91</v>
      </c>
      <c r="C2003" s="44">
        <v>41547</v>
      </c>
      <c r="D2003" t="str">
        <f t="shared" si="310"/>
        <v/>
      </c>
      <c r="E2003" t="str">
        <f t="shared" si="311"/>
        <v/>
      </c>
      <c r="F2003" t="str">
        <f t="shared" si="312"/>
        <v/>
      </c>
      <c r="G2003" t="str">
        <f t="shared" si="313"/>
        <v/>
      </c>
      <c r="H2003" t="str">
        <f t="shared" si="314"/>
        <v/>
      </c>
      <c r="I2003" t="str">
        <f t="shared" si="315"/>
        <v/>
      </c>
      <c r="J2003" t="str">
        <f t="shared" si="316"/>
        <v/>
      </c>
      <c r="K2003" t="str">
        <f t="shared" si="317"/>
        <v/>
      </c>
      <c r="L2003" t="str">
        <f t="shared" si="318"/>
        <v/>
      </c>
      <c r="M2003" t="str">
        <f t="shared" si="319"/>
        <v/>
      </c>
    </row>
    <row r="2004" spans="1:13">
      <c r="A2004" t="s">
        <v>5858</v>
      </c>
      <c r="B2004">
        <v>9.91</v>
      </c>
      <c r="C2004" s="44">
        <v>41547</v>
      </c>
      <c r="D2004" t="str">
        <f t="shared" si="310"/>
        <v/>
      </c>
      <c r="E2004" t="str">
        <f t="shared" si="311"/>
        <v/>
      </c>
      <c r="F2004" t="str">
        <f t="shared" si="312"/>
        <v/>
      </c>
      <c r="G2004" t="str">
        <f t="shared" si="313"/>
        <v/>
      </c>
      <c r="H2004" t="str">
        <f t="shared" si="314"/>
        <v/>
      </c>
      <c r="I2004" t="str">
        <f t="shared" si="315"/>
        <v/>
      </c>
      <c r="J2004" t="str">
        <f t="shared" si="316"/>
        <v/>
      </c>
      <c r="K2004" t="str">
        <f t="shared" si="317"/>
        <v/>
      </c>
      <c r="L2004" t="str">
        <f t="shared" si="318"/>
        <v/>
      </c>
      <c r="M2004" t="str">
        <f t="shared" si="319"/>
        <v/>
      </c>
    </row>
    <row r="2005" spans="1:13">
      <c r="A2005" t="s">
        <v>1813</v>
      </c>
      <c r="B2005">
        <v>2891.5792000000001</v>
      </c>
      <c r="C2005" s="44">
        <v>41548</v>
      </c>
      <c r="D2005" t="str">
        <f t="shared" si="310"/>
        <v/>
      </c>
      <c r="E2005" t="str">
        <f t="shared" si="311"/>
        <v/>
      </c>
      <c r="F2005" t="str">
        <f t="shared" si="312"/>
        <v/>
      </c>
      <c r="G2005" t="str">
        <f t="shared" si="313"/>
        <v/>
      </c>
      <c r="H2005" t="str">
        <f t="shared" si="314"/>
        <v/>
      </c>
      <c r="I2005" t="str">
        <f t="shared" si="315"/>
        <v/>
      </c>
      <c r="J2005" t="str">
        <f t="shared" si="316"/>
        <v/>
      </c>
      <c r="K2005" t="str">
        <f t="shared" si="317"/>
        <v/>
      </c>
      <c r="L2005" t="str">
        <f t="shared" si="318"/>
        <v/>
      </c>
      <c r="M2005" t="str">
        <f t="shared" si="319"/>
        <v/>
      </c>
    </row>
    <row r="2006" spans="1:13">
      <c r="A2006" t="s">
        <v>4462</v>
      </c>
      <c r="B2006">
        <v>36.085999999999999</v>
      </c>
      <c r="C2006" s="44">
        <v>41548</v>
      </c>
      <c r="D2006" t="str">
        <f t="shared" si="310"/>
        <v/>
      </c>
      <c r="E2006" t="str">
        <f t="shared" si="311"/>
        <v/>
      </c>
      <c r="F2006" t="str">
        <f t="shared" si="312"/>
        <v/>
      </c>
      <c r="G2006" t="str">
        <f t="shared" si="313"/>
        <v/>
      </c>
      <c r="H2006" t="str">
        <f t="shared" si="314"/>
        <v/>
      </c>
      <c r="I2006" t="str">
        <f t="shared" si="315"/>
        <v/>
      </c>
      <c r="J2006" t="str">
        <f t="shared" si="316"/>
        <v/>
      </c>
      <c r="K2006" t="str">
        <f t="shared" si="317"/>
        <v/>
      </c>
      <c r="L2006" t="str">
        <f t="shared" si="318"/>
        <v/>
      </c>
      <c r="M2006" t="str">
        <f t="shared" si="319"/>
        <v/>
      </c>
    </row>
    <row r="2007" spans="1:13">
      <c r="A2007" t="s">
        <v>1814</v>
      </c>
      <c r="B2007">
        <v>11.3965</v>
      </c>
      <c r="C2007" s="44">
        <v>41548</v>
      </c>
      <c r="D2007" t="str">
        <f t="shared" si="310"/>
        <v/>
      </c>
      <c r="E2007" t="str">
        <f t="shared" si="311"/>
        <v/>
      </c>
      <c r="F2007" t="str">
        <f t="shared" si="312"/>
        <v/>
      </c>
      <c r="G2007" t="str">
        <f t="shared" si="313"/>
        <v/>
      </c>
      <c r="H2007" t="str">
        <f t="shared" si="314"/>
        <v/>
      </c>
      <c r="I2007" t="str">
        <f t="shared" si="315"/>
        <v/>
      </c>
      <c r="J2007" t="str">
        <f t="shared" si="316"/>
        <v/>
      </c>
      <c r="K2007" t="str">
        <f t="shared" si="317"/>
        <v/>
      </c>
      <c r="L2007" t="str">
        <f t="shared" si="318"/>
        <v/>
      </c>
      <c r="M2007" t="str">
        <f t="shared" si="319"/>
        <v/>
      </c>
    </row>
    <row r="2008" spans="1:13">
      <c r="A2008" t="s">
        <v>1815</v>
      </c>
      <c r="B2008">
        <v>12.1233</v>
      </c>
      <c r="C2008" s="44">
        <v>41548</v>
      </c>
      <c r="D2008" t="str">
        <f t="shared" si="310"/>
        <v/>
      </c>
      <c r="E2008" t="str">
        <f t="shared" si="311"/>
        <v/>
      </c>
      <c r="F2008" t="str">
        <f t="shared" si="312"/>
        <v/>
      </c>
      <c r="G2008" t="str">
        <f t="shared" si="313"/>
        <v/>
      </c>
      <c r="H2008" t="str">
        <f t="shared" si="314"/>
        <v/>
      </c>
      <c r="I2008" t="str">
        <f t="shared" si="315"/>
        <v/>
      </c>
      <c r="J2008" t="str">
        <f t="shared" si="316"/>
        <v/>
      </c>
      <c r="K2008" t="str">
        <f t="shared" si="317"/>
        <v/>
      </c>
      <c r="L2008" t="str">
        <f t="shared" si="318"/>
        <v/>
      </c>
      <c r="M2008" t="str">
        <f t="shared" si="319"/>
        <v/>
      </c>
    </row>
    <row r="2009" spans="1:13">
      <c r="A2009" t="s">
        <v>1816</v>
      </c>
      <c r="B2009">
        <v>10.444000000000001</v>
      </c>
      <c r="C2009" s="44">
        <v>41548</v>
      </c>
      <c r="D2009" t="str">
        <f t="shared" si="310"/>
        <v/>
      </c>
      <c r="E2009" t="str">
        <f t="shared" si="311"/>
        <v/>
      </c>
      <c r="F2009" t="str">
        <f t="shared" si="312"/>
        <v/>
      </c>
      <c r="G2009" t="str">
        <f t="shared" si="313"/>
        <v/>
      </c>
      <c r="H2009" t="str">
        <f t="shared" si="314"/>
        <v/>
      </c>
      <c r="I2009" t="str">
        <f t="shared" si="315"/>
        <v/>
      </c>
      <c r="J2009" t="str">
        <f t="shared" si="316"/>
        <v/>
      </c>
      <c r="K2009" t="str">
        <f t="shared" si="317"/>
        <v/>
      </c>
      <c r="L2009" t="str">
        <f t="shared" si="318"/>
        <v/>
      </c>
      <c r="M2009" t="str">
        <f t="shared" si="319"/>
        <v/>
      </c>
    </row>
    <row r="2010" spans="1:13">
      <c r="A2010" t="s">
        <v>4463</v>
      </c>
      <c r="B2010">
        <v>35.846499999999999</v>
      </c>
      <c r="C2010" s="44">
        <v>41548</v>
      </c>
      <c r="D2010" t="str">
        <f t="shared" si="310"/>
        <v/>
      </c>
      <c r="E2010" t="str">
        <f t="shared" si="311"/>
        <v/>
      </c>
      <c r="F2010" t="str">
        <f t="shared" si="312"/>
        <v/>
      </c>
      <c r="G2010" t="str">
        <f t="shared" si="313"/>
        <v/>
      </c>
      <c r="H2010" t="str">
        <f t="shared" si="314"/>
        <v/>
      </c>
      <c r="I2010" t="str">
        <f t="shared" si="315"/>
        <v/>
      </c>
      <c r="J2010" t="str">
        <f t="shared" si="316"/>
        <v/>
      </c>
      <c r="K2010" t="str">
        <f t="shared" si="317"/>
        <v/>
      </c>
      <c r="L2010" t="str">
        <f t="shared" si="318"/>
        <v/>
      </c>
      <c r="M2010" t="str">
        <f t="shared" si="319"/>
        <v/>
      </c>
    </row>
    <row r="2011" spans="1:13">
      <c r="A2011" t="s">
        <v>1817</v>
      </c>
      <c r="B2011">
        <v>10.771100000000001</v>
      </c>
      <c r="C2011" s="44">
        <v>41548</v>
      </c>
      <c r="D2011" t="str">
        <f t="shared" si="310"/>
        <v/>
      </c>
      <c r="E2011" t="str">
        <f t="shared" si="311"/>
        <v/>
      </c>
      <c r="F2011" t="str">
        <f t="shared" si="312"/>
        <v/>
      </c>
      <c r="G2011" t="str">
        <f t="shared" si="313"/>
        <v/>
      </c>
      <c r="H2011" t="str">
        <f t="shared" si="314"/>
        <v/>
      </c>
      <c r="I2011" t="str">
        <f t="shared" si="315"/>
        <v/>
      </c>
      <c r="J2011" t="str">
        <f t="shared" si="316"/>
        <v/>
      </c>
      <c r="K2011" t="str">
        <f t="shared" si="317"/>
        <v/>
      </c>
      <c r="L2011" t="str">
        <f t="shared" si="318"/>
        <v/>
      </c>
      <c r="M2011" t="str">
        <f t="shared" si="319"/>
        <v/>
      </c>
    </row>
    <row r="2012" spans="1:13">
      <c r="A2012" t="s">
        <v>1818</v>
      </c>
      <c r="B2012">
        <v>11.9917</v>
      </c>
      <c r="C2012" s="44">
        <v>41548</v>
      </c>
      <c r="D2012" t="str">
        <f t="shared" si="310"/>
        <v/>
      </c>
      <c r="E2012" t="str">
        <f t="shared" si="311"/>
        <v/>
      </c>
      <c r="F2012" t="str">
        <f t="shared" si="312"/>
        <v/>
      </c>
      <c r="G2012" t="str">
        <f t="shared" si="313"/>
        <v/>
      </c>
      <c r="H2012" t="str">
        <f t="shared" si="314"/>
        <v/>
      </c>
      <c r="I2012" t="str">
        <f t="shared" si="315"/>
        <v/>
      </c>
      <c r="J2012" t="str">
        <f t="shared" si="316"/>
        <v/>
      </c>
      <c r="K2012" t="str">
        <f t="shared" si="317"/>
        <v/>
      </c>
      <c r="L2012" t="str">
        <f t="shared" si="318"/>
        <v/>
      </c>
      <c r="M2012" t="str">
        <f t="shared" si="319"/>
        <v/>
      </c>
    </row>
    <row r="2013" spans="1:13">
      <c r="A2013" t="s">
        <v>5859</v>
      </c>
      <c r="B2013">
        <v>35.846699999999998</v>
      </c>
      <c r="C2013" s="44">
        <v>41548</v>
      </c>
      <c r="D2013" t="str">
        <f t="shared" si="310"/>
        <v/>
      </c>
      <c r="E2013" t="str">
        <f t="shared" si="311"/>
        <v/>
      </c>
      <c r="F2013" t="str">
        <f t="shared" si="312"/>
        <v/>
      </c>
      <c r="G2013" t="str">
        <f t="shared" si="313"/>
        <v/>
      </c>
      <c r="H2013" t="str">
        <f t="shared" si="314"/>
        <v/>
      </c>
      <c r="I2013" t="str">
        <f t="shared" si="315"/>
        <v/>
      </c>
      <c r="J2013" t="str">
        <f t="shared" si="316"/>
        <v/>
      </c>
      <c r="K2013" t="str">
        <f t="shared" si="317"/>
        <v/>
      </c>
      <c r="L2013" t="str">
        <f t="shared" si="318"/>
        <v/>
      </c>
      <c r="M2013" t="str">
        <f t="shared" si="319"/>
        <v/>
      </c>
    </row>
    <row r="2014" spans="1:13">
      <c r="A2014" t="s">
        <v>4464</v>
      </c>
      <c r="B2014">
        <v>16.063300000000002</v>
      </c>
      <c r="C2014" s="44">
        <v>41548</v>
      </c>
      <c r="D2014" t="str">
        <f t="shared" si="310"/>
        <v/>
      </c>
      <c r="E2014" t="str">
        <f t="shared" si="311"/>
        <v/>
      </c>
      <c r="F2014" t="str">
        <f t="shared" si="312"/>
        <v/>
      </c>
      <c r="G2014" t="str">
        <f t="shared" si="313"/>
        <v/>
      </c>
      <c r="H2014" t="str">
        <f t="shared" si="314"/>
        <v/>
      </c>
      <c r="I2014" t="str">
        <f t="shared" si="315"/>
        <v/>
      </c>
      <c r="J2014" t="str">
        <f t="shared" si="316"/>
        <v/>
      </c>
      <c r="K2014" t="str">
        <f t="shared" si="317"/>
        <v/>
      </c>
      <c r="L2014" t="str">
        <f t="shared" si="318"/>
        <v/>
      </c>
      <c r="M2014" t="str">
        <f t="shared" si="319"/>
        <v/>
      </c>
    </row>
    <row r="2015" spans="1:13">
      <c r="A2015" t="s">
        <v>1819</v>
      </c>
      <c r="B2015">
        <v>11.2746</v>
      </c>
      <c r="C2015" s="44">
        <v>41548</v>
      </c>
      <c r="D2015" t="str">
        <f t="shared" si="310"/>
        <v/>
      </c>
      <c r="E2015" t="str">
        <f t="shared" si="311"/>
        <v/>
      </c>
      <c r="F2015" t="str">
        <f t="shared" si="312"/>
        <v/>
      </c>
      <c r="G2015" t="str">
        <f t="shared" si="313"/>
        <v/>
      </c>
      <c r="H2015" t="str">
        <f t="shared" si="314"/>
        <v/>
      </c>
      <c r="I2015" t="str">
        <f t="shared" si="315"/>
        <v/>
      </c>
      <c r="J2015" t="str">
        <f t="shared" si="316"/>
        <v/>
      </c>
      <c r="K2015" t="str">
        <f t="shared" si="317"/>
        <v/>
      </c>
      <c r="L2015" t="str">
        <f t="shared" si="318"/>
        <v/>
      </c>
      <c r="M2015" t="str">
        <f t="shared" si="319"/>
        <v/>
      </c>
    </row>
    <row r="2016" spans="1:13">
      <c r="A2016" t="s">
        <v>1820</v>
      </c>
      <c r="B2016">
        <v>10.8263</v>
      </c>
      <c r="C2016" s="44">
        <v>41548</v>
      </c>
      <c r="D2016" t="str">
        <f t="shared" si="310"/>
        <v/>
      </c>
      <c r="E2016" t="str">
        <f t="shared" si="311"/>
        <v/>
      </c>
      <c r="F2016" t="str">
        <f t="shared" si="312"/>
        <v/>
      </c>
      <c r="G2016" t="str">
        <f t="shared" si="313"/>
        <v/>
      </c>
      <c r="H2016" t="str">
        <f t="shared" si="314"/>
        <v/>
      </c>
      <c r="I2016" t="str">
        <f t="shared" si="315"/>
        <v/>
      </c>
      <c r="J2016" t="str">
        <f t="shared" si="316"/>
        <v/>
      </c>
      <c r="K2016" t="str">
        <f t="shared" si="317"/>
        <v/>
      </c>
      <c r="L2016" t="str">
        <f t="shared" si="318"/>
        <v/>
      </c>
      <c r="M2016" t="str">
        <f t="shared" si="319"/>
        <v/>
      </c>
    </row>
    <row r="2017" spans="1:13">
      <c r="A2017" t="s">
        <v>1821</v>
      </c>
      <c r="B2017">
        <v>11.1914</v>
      </c>
      <c r="C2017" s="44">
        <v>41548</v>
      </c>
      <c r="D2017" t="str">
        <f t="shared" si="310"/>
        <v/>
      </c>
      <c r="E2017" t="str">
        <f t="shared" si="311"/>
        <v/>
      </c>
      <c r="F2017" t="str">
        <f t="shared" si="312"/>
        <v/>
      </c>
      <c r="G2017" t="str">
        <f t="shared" si="313"/>
        <v/>
      </c>
      <c r="H2017" t="str">
        <f t="shared" si="314"/>
        <v/>
      </c>
      <c r="I2017" t="str">
        <f t="shared" si="315"/>
        <v/>
      </c>
      <c r="J2017" t="str">
        <f t="shared" si="316"/>
        <v/>
      </c>
      <c r="K2017" t="str">
        <f t="shared" si="317"/>
        <v/>
      </c>
      <c r="L2017" t="str">
        <f t="shared" si="318"/>
        <v/>
      </c>
      <c r="M2017" t="str">
        <f t="shared" si="319"/>
        <v/>
      </c>
    </row>
    <row r="2018" spans="1:13">
      <c r="A2018" t="s">
        <v>4465</v>
      </c>
      <c r="B2018">
        <v>16.033300000000001</v>
      </c>
      <c r="C2018" s="44">
        <v>41548</v>
      </c>
      <c r="D2018" t="str">
        <f t="shared" si="310"/>
        <v/>
      </c>
      <c r="E2018" t="str">
        <f t="shared" si="311"/>
        <v/>
      </c>
      <c r="F2018" t="str">
        <f t="shared" si="312"/>
        <v/>
      </c>
      <c r="G2018" t="str">
        <f t="shared" si="313"/>
        <v/>
      </c>
      <c r="H2018" t="str">
        <f t="shared" si="314"/>
        <v/>
      </c>
      <c r="I2018" t="str">
        <f t="shared" si="315"/>
        <v/>
      </c>
      <c r="J2018" t="str">
        <f t="shared" si="316"/>
        <v/>
      </c>
      <c r="K2018" t="str">
        <f t="shared" si="317"/>
        <v/>
      </c>
      <c r="L2018" t="str">
        <f t="shared" si="318"/>
        <v/>
      </c>
      <c r="M2018" t="str">
        <f t="shared" si="319"/>
        <v/>
      </c>
    </row>
    <row r="2019" spans="1:13">
      <c r="A2019" t="s">
        <v>1822</v>
      </c>
      <c r="B2019">
        <v>10.531499999999999</v>
      </c>
      <c r="C2019" s="44">
        <v>41548</v>
      </c>
      <c r="D2019" t="str">
        <f t="shared" si="310"/>
        <v/>
      </c>
      <c r="E2019" t="str">
        <f t="shared" si="311"/>
        <v/>
      </c>
      <c r="F2019" t="str">
        <f t="shared" si="312"/>
        <v/>
      </c>
      <c r="G2019" t="str">
        <f t="shared" si="313"/>
        <v/>
      </c>
      <c r="H2019" t="str">
        <f t="shared" si="314"/>
        <v/>
      </c>
      <c r="I2019" t="str">
        <f t="shared" si="315"/>
        <v/>
      </c>
      <c r="J2019" t="str">
        <f t="shared" si="316"/>
        <v/>
      </c>
      <c r="K2019" t="str">
        <f t="shared" si="317"/>
        <v/>
      </c>
      <c r="L2019" t="str">
        <f t="shared" si="318"/>
        <v/>
      </c>
      <c r="M2019" t="str">
        <f t="shared" si="319"/>
        <v/>
      </c>
    </row>
    <row r="2020" spans="1:13">
      <c r="A2020" t="s">
        <v>4466</v>
      </c>
      <c r="B2020">
        <v>14.021699999999999</v>
      </c>
      <c r="C2020" s="44">
        <v>41548</v>
      </c>
      <c r="D2020" t="str">
        <f t="shared" si="310"/>
        <v/>
      </c>
      <c r="E2020" t="str">
        <f t="shared" si="311"/>
        <v/>
      </c>
      <c r="F2020" t="str">
        <f t="shared" si="312"/>
        <v/>
      </c>
      <c r="G2020" t="str">
        <f t="shared" si="313"/>
        <v/>
      </c>
      <c r="H2020" t="str">
        <f t="shared" si="314"/>
        <v/>
      </c>
      <c r="I2020" t="str">
        <f t="shared" si="315"/>
        <v/>
      </c>
      <c r="J2020" t="str">
        <f t="shared" si="316"/>
        <v/>
      </c>
      <c r="K2020" t="str">
        <f t="shared" si="317"/>
        <v/>
      </c>
      <c r="L2020" t="str">
        <f t="shared" si="318"/>
        <v/>
      </c>
      <c r="M2020" t="str">
        <f t="shared" si="319"/>
        <v/>
      </c>
    </row>
    <row r="2021" spans="1:13">
      <c r="A2021" t="s">
        <v>1823</v>
      </c>
      <c r="B2021">
        <v>10.448</v>
      </c>
      <c r="C2021" s="44">
        <v>41548</v>
      </c>
      <c r="D2021" t="str">
        <f t="shared" si="310"/>
        <v/>
      </c>
      <c r="E2021" t="str">
        <f t="shared" si="311"/>
        <v/>
      </c>
      <c r="F2021" t="str">
        <f t="shared" si="312"/>
        <v/>
      </c>
      <c r="G2021" t="str">
        <f t="shared" si="313"/>
        <v/>
      </c>
      <c r="H2021" t="str">
        <f t="shared" si="314"/>
        <v/>
      </c>
      <c r="I2021" t="str">
        <f t="shared" si="315"/>
        <v/>
      </c>
      <c r="J2021" t="str">
        <f t="shared" si="316"/>
        <v/>
      </c>
      <c r="K2021" t="str">
        <f t="shared" si="317"/>
        <v/>
      </c>
      <c r="L2021" t="str">
        <f t="shared" si="318"/>
        <v/>
      </c>
      <c r="M2021" t="str">
        <f t="shared" si="319"/>
        <v/>
      </c>
    </row>
    <row r="2022" spans="1:13">
      <c r="A2022" t="s">
        <v>1824</v>
      </c>
      <c r="B2022">
        <v>10.920500000000001</v>
      </c>
      <c r="C2022" s="44">
        <v>41548</v>
      </c>
      <c r="D2022" t="str">
        <f t="shared" si="310"/>
        <v/>
      </c>
      <c r="E2022" t="str">
        <f t="shared" si="311"/>
        <v/>
      </c>
      <c r="F2022" t="str">
        <f t="shared" si="312"/>
        <v/>
      </c>
      <c r="G2022" t="str">
        <f t="shared" si="313"/>
        <v/>
      </c>
      <c r="H2022" t="str">
        <f t="shared" si="314"/>
        <v/>
      </c>
      <c r="I2022" t="str">
        <f t="shared" si="315"/>
        <v/>
      </c>
      <c r="J2022" t="str">
        <f t="shared" si="316"/>
        <v/>
      </c>
      <c r="K2022" t="str">
        <f t="shared" si="317"/>
        <v/>
      </c>
      <c r="L2022" t="str">
        <f t="shared" si="318"/>
        <v/>
      </c>
      <c r="M2022" t="str">
        <f t="shared" si="319"/>
        <v/>
      </c>
    </row>
    <row r="2023" spans="1:13">
      <c r="A2023" t="s">
        <v>5310</v>
      </c>
      <c r="B2023">
        <v>37.982399999999998</v>
      </c>
      <c r="C2023" s="44">
        <v>41548</v>
      </c>
      <c r="D2023" t="str">
        <f t="shared" si="310"/>
        <v/>
      </c>
      <c r="E2023" t="str">
        <f t="shared" si="311"/>
        <v/>
      </c>
      <c r="F2023" t="str">
        <f t="shared" si="312"/>
        <v/>
      </c>
      <c r="G2023" t="str">
        <f t="shared" si="313"/>
        <v/>
      </c>
      <c r="H2023" t="str">
        <f t="shared" si="314"/>
        <v/>
      </c>
      <c r="I2023">
        <f t="shared" si="315"/>
        <v>37.982399999999998</v>
      </c>
      <c r="J2023" t="str">
        <f t="shared" si="316"/>
        <v/>
      </c>
      <c r="K2023" t="str">
        <f t="shared" si="317"/>
        <v/>
      </c>
      <c r="L2023" t="str">
        <f t="shared" si="318"/>
        <v/>
      </c>
      <c r="M2023" t="str">
        <f t="shared" si="319"/>
        <v/>
      </c>
    </row>
    <row r="2024" spans="1:13">
      <c r="A2024" t="s">
        <v>1825</v>
      </c>
      <c r="B2024">
        <v>11.3484</v>
      </c>
      <c r="C2024" s="44">
        <v>41548</v>
      </c>
      <c r="D2024" t="str">
        <f t="shared" si="310"/>
        <v/>
      </c>
      <c r="E2024" t="str">
        <f t="shared" si="311"/>
        <v/>
      </c>
      <c r="F2024" t="str">
        <f t="shared" si="312"/>
        <v/>
      </c>
      <c r="G2024" t="str">
        <f t="shared" si="313"/>
        <v/>
      </c>
      <c r="H2024" t="str">
        <f t="shared" si="314"/>
        <v/>
      </c>
      <c r="I2024" t="str">
        <f t="shared" si="315"/>
        <v/>
      </c>
      <c r="J2024" t="str">
        <f t="shared" si="316"/>
        <v/>
      </c>
      <c r="K2024" t="str">
        <f t="shared" si="317"/>
        <v/>
      </c>
      <c r="L2024" t="str">
        <f t="shared" si="318"/>
        <v/>
      </c>
      <c r="M2024" t="str">
        <f t="shared" si="319"/>
        <v/>
      </c>
    </row>
    <row r="2025" spans="1:13">
      <c r="A2025" t="s">
        <v>1826</v>
      </c>
      <c r="B2025">
        <v>10.242699999999999</v>
      </c>
      <c r="C2025" s="44">
        <v>41163</v>
      </c>
      <c r="D2025" t="str">
        <f t="shared" si="310"/>
        <v/>
      </c>
      <c r="E2025" t="str">
        <f t="shared" si="311"/>
        <v/>
      </c>
      <c r="F2025" t="str">
        <f t="shared" si="312"/>
        <v/>
      </c>
      <c r="G2025" t="str">
        <f t="shared" si="313"/>
        <v/>
      </c>
      <c r="H2025" t="str">
        <f t="shared" si="314"/>
        <v/>
      </c>
      <c r="I2025" t="str">
        <f t="shared" si="315"/>
        <v/>
      </c>
      <c r="J2025" t="str">
        <f t="shared" si="316"/>
        <v/>
      </c>
      <c r="K2025" t="str">
        <f t="shared" si="317"/>
        <v/>
      </c>
      <c r="L2025" t="str">
        <f t="shared" si="318"/>
        <v/>
      </c>
      <c r="M2025" t="str">
        <f t="shared" si="319"/>
        <v/>
      </c>
    </row>
    <row r="2026" spans="1:13">
      <c r="A2026" t="s">
        <v>1827</v>
      </c>
      <c r="B2026">
        <v>54.763500000000001</v>
      </c>
      <c r="C2026" s="44">
        <v>41548</v>
      </c>
      <c r="D2026" t="str">
        <f t="shared" si="310"/>
        <v/>
      </c>
      <c r="E2026" t="str">
        <f t="shared" si="311"/>
        <v/>
      </c>
      <c r="F2026" t="str">
        <f t="shared" si="312"/>
        <v/>
      </c>
      <c r="G2026" t="str">
        <f t="shared" si="313"/>
        <v/>
      </c>
      <c r="H2026" t="str">
        <f t="shared" si="314"/>
        <v/>
      </c>
      <c r="I2026" t="str">
        <f t="shared" si="315"/>
        <v/>
      </c>
      <c r="J2026" t="str">
        <f t="shared" si="316"/>
        <v/>
      </c>
      <c r="K2026" t="str">
        <f t="shared" si="317"/>
        <v/>
      </c>
      <c r="L2026" t="str">
        <f t="shared" si="318"/>
        <v/>
      </c>
      <c r="M2026" t="str">
        <f t="shared" si="319"/>
        <v/>
      </c>
    </row>
    <row r="2027" spans="1:13">
      <c r="A2027" t="s">
        <v>1828</v>
      </c>
      <c r="B2027">
        <v>54.592700000000001</v>
      </c>
      <c r="C2027" s="44">
        <v>41548</v>
      </c>
      <c r="D2027" t="str">
        <f t="shared" si="310"/>
        <v/>
      </c>
      <c r="E2027" t="str">
        <f t="shared" si="311"/>
        <v/>
      </c>
      <c r="F2027" t="str">
        <f t="shared" si="312"/>
        <v/>
      </c>
      <c r="G2027" t="str">
        <f t="shared" si="313"/>
        <v/>
      </c>
      <c r="H2027" t="str">
        <f t="shared" si="314"/>
        <v/>
      </c>
      <c r="I2027" t="str">
        <f t="shared" si="315"/>
        <v/>
      </c>
      <c r="J2027" t="str">
        <f t="shared" si="316"/>
        <v/>
      </c>
      <c r="K2027" t="str">
        <f t="shared" si="317"/>
        <v/>
      </c>
      <c r="L2027" t="str">
        <f t="shared" si="318"/>
        <v/>
      </c>
      <c r="M2027" t="str">
        <f t="shared" si="319"/>
        <v/>
      </c>
    </row>
    <row r="2028" spans="1:13">
      <c r="A2028" t="s">
        <v>5311</v>
      </c>
      <c r="B2028">
        <v>12.27</v>
      </c>
      <c r="C2028" s="44">
        <v>41548</v>
      </c>
      <c r="D2028" t="str">
        <f t="shared" si="310"/>
        <v/>
      </c>
      <c r="E2028" t="str">
        <f t="shared" si="311"/>
        <v/>
      </c>
      <c r="F2028" t="str">
        <f t="shared" si="312"/>
        <v/>
      </c>
      <c r="G2028" t="str">
        <f t="shared" si="313"/>
        <v/>
      </c>
      <c r="H2028" t="str">
        <f t="shared" si="314"/>
        <v/>
      </c>
      <c r="I2028" t="str">
        <f t="shared" si="315"/>
        <v/>
      </c>
      <c r="J2028" t="str">
        <f t="shared" si="316"/>
        <v/>
      </c>
      <c r="K2028" t="str">
        <f t="shared" si="317"/>
        <v/>
      </c>
      <c r="L2028" t="str">
        <f t="shared" si="318"/>
        <v/>
      </c>
      <c r="M2028" t="str">
        <f t="shared" si="319"/>
        <v/>
      </c>
    </row>
    <row r="2029" spans="1:13">
      <c r="A2029" t="s">
        <v>1829</v>
      </c>
      <c r="B2029">
        <v>12.28</v>
      </c>
      <c r="C2029" s="44">
        <v>41548</v>
      </c>
      <c r="D2029" t="str">
        <f t="shared" si="310"/>
        <v/>
      </c>
      <c r="E2029" t="str">
        <f t="shared" si="311"/>
        <v/>
      </c>
      <c r="F2029" t="str">
        <f t="shared" si="312"/>
        <v/>
      </c>
      <c r="G2029" t="str">
        <f t="shared" si="313"/>
        <v/>
      </c>
      <c r="H2029" t="str">
        <f t="shared" si="314"/>
        <v/>
      </c>
      <c r="I2029" t="str">
        <f t="shared" si="315"/>
        <v/>
      </c>
      <c r="J2029" t="str">
        <f t="shared" si="316"/>
        <v/>
      </c>
      <c r="K2029" t="str">
        <f t="shared" si="317"/>
        <v/>
      </c>
      <c r="L2029" t="str">
        <f t="shared" si="318"/>
        <v/>
      </c>
      <c r="M2029" t="str">
        <f t="shared" si="319"/>
        <v/>
      </c>
    </row>
    <row r="2030" spans="1:13">
      <c r="A2030" t="s">
        <v>5312</v>
      </c>
      <c r="B2030">
        <v>12.23</v>
      </c>
      <c r="C2030" s="44">
        <v>41548</v>
      </c>
      <c r="D2030" t="str">
        <f t="shared" si="310"/>
        <v/>
      </c>
      <c r="E2030" t="str">
        <f t="shared" si="311"/>
        <v/>
      </c>
      <c r="F2030" t="str">
        <f t="shared" si="312"/>
        <v/>
      </c>
      <c r="G2030" t="str">
        <f t="shared" si="313"/>
        <v/>
      </c>
      <c r="H2030" t="str">
        <f t="shared" si="314"/>
        <v/>
      </c>
      <c r="I2030" t="str">
        <f t="shared" si="315"/>
        <v/>
      </c>
      <c r="J2030" t="str">
        <f t="shared" si="316"/>
        <v/>
      </c>
      <c r="K2030" t="str">
        <f t="shared" si="317"/>
        <v/>
      </c>
      <c r="L2030" t="str">
        <f t="shared" si="318"/>
        <v/>
      </c>
      <c r="M2030" t="str">
        <f t="shared" si="319"/>
        <v/>
      </c>
    </row>
    <row r="2031" spans="1:13">
      <c r="A2031" t="s">
        <v>1830</v>
      </c>
      <c r="B2031">
        <v>12.23</v>
      </c>
      <c r="C2031" s="44">
        <v>41548</v>
      </c>
      <c r="D2031" t="str">
        <f t="shared" si="310"/>
        <v/>
      </c>
      <c r="E2031" t="str">
        <f t="shared" si="311"/>
        <v/>
      </c>
      <c r="F2031" t="str">
        <f t="shared" si="312"/>
        <v/>
      </c>
      <c r="G2031" t="str">
        <f t="shared" si="313"/>
        <v/>
      </c>
      <c r="H2031" t="str">
        <f t="shared" si="314"/>
        <v/>
      </c>
      <c r="I2031" t="str">
        <f t="shared" si="315"/>
        <v/>
      </c>
      <c r="J2031" t="str">
        <f t="shared" si="316"/>
        <v/>
      </c>
      <c r="K2031" t="str">
        <f t="shared" si="317"/>
        <v/>
      </c>
      <c r="L2031" t="str">
        <f t="shared" si="318"/>
        <v/>
      </c>
      <c r="M2031" t="str">
        <f t="shared" si="319"/>
        <v/>
      </c>
    </row>
    <row r="2032" spans="1:13">
      <c r="A2032" t="s">
        <v>5313</v>
      </c>
      <c r="B2032">
        <v>12.23</v>
      </c>
      <c r="C2032" s="44">
        <v>41548</v>
      </c>
      <c r="D2032" t="str">
        <f t="shared" si="310"/>
        <v/>
      </c>
      <c r="E2032" t="str">
        <f t="shared" si="311"/>
        <v/>
      </c>
      <c r="F2032" t="str">
        <f t="shared" si="312"/>
        <v/>
      </c>
      <c r="G2032" t="str">
        <f t="shared" si="313"/>
        <v/>
      </c>
      <c r="H2032" t="str">
        <f t="shared" si="314"/>
        <v/>
      </c>
      <c r="I2032" t="str">
        <f t="shared" si="315"/>
        <v/>
      </c>
      <c r="J2032" t="str">
        <f t="shared" si="316"/>
        <v/>
      </c>
      <c r="K2032" t="str">
        <f t="shared" si="317"/>
        <v/>
      </c>
      <c r="L2032" t="str">
        <f t="shared" si="318"/>
        <v/>
      </c>
      <c r="M2032" t="str">
        <f t="shared" si="319"/>
        <v/>
      </c>
    </row>
    <row r="2033" spans="1:13">
      <c r="A2033" t="s">
        <v>1831</v>
      </c>
      <c r="B2033">
        <v>9.2200000000000006</v>
      </c>
      <c r="C2033" s="44">
        <v>41548</v>
      </c>
      <c r="D2033" t="str">
        <f t="shared" si="310"/>
        <v/>
      </c>
      <c r="E2033" t="str">
        <f t="shared" si="311"/>
        <v/>
      </c>
      <c r="F2033" t="str">
        <f t="shared" si="312"/>
        <v/>
      </c>
      <c r="G2033" t="str">
        <f t="shared" si="313"/>
        <v/>
      </c>
      <c r="H2033" t="str">
        <f t="shared" si="314"/>
        <v/>
      </c>
      <c r="I2033" t="str">
        <f t="shared" si="315"/>
        <v/>
      </c>
      <c r="J2033" t="str">
        <f t="shared" si="316"/>
        <v/>
      </c>
      <c r="K2033" t="str">
        <f t="shared" si="317"/>
        <v/>
      </c>
      <c r="L2033" t="str">
        <f t="shared" si="318"/>
        <v/>
      </c>
      <c r="M2033" t="str">
        <f t="shared" si="319"/>
        <v/>
      </c>
    </row>
    <row r="2034" spans="1:13">
      <c r="A2034" t="s">
        <v>5314</v>
      </c>
      <c r="B2034">
        <v>22.88</v>
      </c>
      <c r="C2034" s="44">
        <v>41548</v>
      </c>
      <c r="D2034" t="str">
        <f t="shared" si="310"/>
        <v/>
      </c>
      <c r="E2034" t="str">
        <f t="shared" si="311"/>
        <v/>
      </c>
      <c r="F2034" t="str">
        <f t="shared" si="312"/>
        <v/>
      </c>
      <c r="G2034" t="str">
        <f t="shared" si="313"/>
        <v/>
      </c>
      <c r="H2034" t="str">
        <f t="shared" si="314"/>
        <v/>
      </c>
      <c r="I2034" t="str">
        <f t="shared" si="315"/>
        <v/>
      </c>
      <c r="J2034" t="str">
        <f t="shared" si="316"/>
        <v/>
      </c>
      <c r="K2034" t="str">
        <f t="shared" si="317"/>
        <v/>
      </c>
      <c r="L2034" t="str">
        <f t="shared" si="318"/>
        <v/>
      </c>
      <c r="M2034" t="str">
        <f t="shared" si="319"/>
        <v/>
      </c>
    </row>
    <row r="2035" spans="1:13">
      <c r="A2035" t="s">
        <v>1832</v>
      </c>
      <c r="B2035">
        <v>10.3</v>
      </c>
      <c r="C2035" s="44">
        <v>40980</v>
      </c>
      <c r="D2035" t="str">
        <f t="shared" si="310"/>
        <v/>
      </c>
      <c r="E2035" t="str">
        <f t="shared" si="311"/>
        <v/>
      </c>
      <c r="F2035" t="str">
        <f t="shared" si="312"/>
        <v/>
      </c>
      <c r="G2035" t="str">
        <f t="shared" si="313"/>
        <v/>
      </c>
      <c r="H2035" t="str">
        <f t="shared" si="314"/>
        <v/>
      </c>
      <c r="I2035" t="str">
        <f t="shared" si="315"/>
        <v/>
      </c>
      <c r="J2035" t="str">
        <f t="shared" si="316"/>
        <v/>
      </c>
      <c r="K2035" t="str">
        <f t="shared" si="317"/>
        <v/>
      </c>
      <c r="L2035" t="str">
        <f t="shared" si="318"/>
        <v/>
      </c>
      <c r="M2035" t="str">
        <f t="shared" si="319"/>
        <v/>
      </c>
    </row>
    <row r="2036" spans="1:13">
      <c r="A2036" t="s">
        <v>5315</v>
      </c>
      <c r="B2036">
        <v>12.71</v>
      </c>
      <c r="C2036" s="44">
        <v>41548</v>
      </c>
      <c r="D2036" t="str">
        <f t="shared" si="310"/>
        <v/>
      </c>
      <c r="E2036" t="str">
        <f t="shared" si="311"/>
        <v/>
      </c>
      <c r="F2036" t="str">
        <f t="shared" si="312"/>
        <v/>
      </c>
      <c r="G2036" t="str">
        <f t="shared" si="313"/>
        <v/>
      </c>
      <c r="H2036" t="str">
        <f t="shared" si="314"/>
        <v/>
      </c>
      <c r="I2036" t="str">
        <f t="shared" si="315"/>
        <v/>
      </c>
      <c r="J2036" t="str">
        <f t="shared" si="316"/>
        <v/>
      </c>
      <c r="K2036" t="str">
        <f t="shared" si="317"/>
        <v/>
      </c>
      <c r="L2036" t="str">
        <f t="shared" si="318"/>
        <v/>
      </c>
      <c r="M2036" t="str">
        <f t="shared" si="319"/>
        <v/>
      </c>
    </row>
    <row r="2037" spans="1:13">
      <c r="A2037" t="s">
        <v>1833</v>
      </c>
      <c r="B2037">
        <v>9.18</v>
      </c>
      <c r="C2037" s="44">
        <v>41548</v>
      </c>
      <c r="D2037" t="str">
        <f t="shared" si="310"/>
        <v/>
      </c>
      <c r="E2037" t="str">
        <f t="shared" si="311"/>
        <v/>
      </c>
      <c r="F2037" t="str">
        <f t="shared" si="312"/>
        <v/>
      </c>
      <c r="G2037" t="str">
        <f t="shared" si="313"/>
        <v/>
      </c>
      <c r="H2037" t="str">
        <f t="shared" si="314"/>
        <v/>
      </c>
      <c r="I2037" t="str">
        <f t="shared" si="315"/>
        <v/>
      </c>
      <c r="J2037" t="str">
        <f t="shared" si="316"/>
        <v/>
      </c>
      <c r="K2037" t="str">
        <f t="shared" si="317"/>
        <v/>
      </c>
      <c r="L2037" t="str">
        <f t="shared" si="318"/>
        <v/>
      </c>
      <c r="M2037" t="str">
        <f t="shared" si="319"/>
        <v/>
      </c>
    </row>
    <row r="2038" spans="1:13">
      <c r="A2038" t="s">
        <v>5316</v>
      </c>
      <c r="B2038">
        <v>22.78</v>
      </c>
      <c r="C2038" s="44">
        <v>41548</v>
      </c>
      <c r="D2038" t="str">
        <f t="shared" si="310"/>
        <v/>
      </c>
      <c r="E2038" t="str">
        <f t="shared" si="311"/>
        <v/>
      </c>
      <c r="F2038" t="str">
        <f t="shared" si="312"/>
        <v/>
      </c>
      <c r="G2038" t="str">
        <f t="shared" si="313"/>
        <v/>
      </c>
      <c r="H2038" t="str">
        <f t="shared" si="314"/>
        <v/>
      </c>
      <c r="I2038" t="str">
        <f t="shared" si="315"/>
        <v/>
      </c>
      <c r="J2038" t="str">
        <f t="shared" si="316"/>
        <v/>
      </c>
      <c r="K2038" t="str">
        <f t="shared" si="317"/>
        <v/>
      </c>
      <c r="L2038" t="str">
        <f t="shared" si="318"/>
        <v/>
      </c>
      <c r="M2038" t="str">
        <f t="shared" si="319"/>
        <v/>
      </c>
    </row>
    <row r="2039" spans="1:13">
      <c r="A2039" t="s">
        <v>1834</v>
      </c>
      <c r="B2039">
        <v>10.932700000000001</v>
      </c>
      <c r="C2039" s="44">
        <v>41548</v>
      </c>
      <c r="D2039" t="str">
        <f t="shared" si="310"/>
        <v/>
      </c>
      <c r="E2039" t="str">
        <f t="shared" si="311"/>
        <v/>
      </c>
      <c r="F2039" t="str">
        <f t="shared" si="312"/>
        <v/>
      </c>
      <c r="G2039" t="str">
        <f t="shared" si="313"/>
        <v/>
      </c>
      <c r="H2039" t="str">
        <f t="shared" si="314"/>
        <v/>
      </c>
      <c r="I2039" t="str">
        <f t="shared" si="315"/>
        <v/>
      </c>
      <c r="J2039" t="str">
        <f t="shared" si="316"/>
        <v/>
      </c>
      <c r="K2039" t="str">
        <f t="shared" si="317"/>
        <v/>
      </c>
      <c r="L2039" t="str">
        <f t="shared" si="318"/>
        <v/>
      </c>
      <c r="M2039" t="str">
        <f t="shared" si="319"/>
        <v/>
      </c>
    </row>
    <row r="2040" spans="1:13">
      <c r="A2040" t="s">
        <v>5317</v>
      </c>
      <c r="B2040">
        <v>16.351400000000002</v>
      </c>
      <c r="C2040" s="44">
        <v>41548</v>
      </c>
      <c r="D2040" t="str">
        <f t="shared" si="310"/>
        <v/>
      </c>
      <c r="E2040" t="str">
        <f t="shared" si="311"/>
        <v/>
      </c>
      <c r="F2040" t="str">
        <f t="shared" si="312"/>
        <v/>
      </c>
      <c r="G2040" t="str">
        <f t="shared" si="313"/>
        <v/>
      </c>
      <c r="H2040" t="str">
        <f t="shared" si="314"/>
        <v/>
      </c>
      <c r="I2040" t="str">
        <f t="shared" si="315"/>
        <v/>
      </c>
      <c r="J2040" t="str">
        <f t="shared" si="316"/>
        <v/>
      </c>
      <c r="K2040" t="str">
        <f t="shared" si="317"/>
        <v/>
      </c>
      <c r="L2040" t="str">
        <f t="shared" si="318"/>
        <v/>
      </c>
      <c r="M2040" t="str">
        <f t="shared" si="319"/>
        <v/>
      </c>
    </row>
    <row r="2041" spans="1:13">
      <c r="A2041" t="s">
        <v>1835</v>
      </c>
      <c r="B2041">
        <v>11.9481</v>
      </c>
      <c r="C2041" s="44">
        <v>41548</v>
      </c>
      <c r="D2041" t="str">
        <f t="shared" si="310"/>
        <v/>
      </c>
      <c r="E2041" t="str">
        <f t="shared" si="311"/>
        <v/>
      </c>
      <c r="F2041" t="str">
        <f t="shared" si="312"/>
        <v/>
      </c>
      <c r="G2041" t="str">
        <f t="shared" si="313"/>
        <v/>
      </c>
      <c r="H2041" t="str">
        <f t="shared" si="314"/>
        <v/>
      </c>
      <c r="I2041" t="str">
        <f t="shared" si="315"/>
        <v/>
      </c>
      <c r="J2041" t="str">
        <f t="shared" si="316"/>
        <v/>
      </c>
      <c r="K2041" t="str">
        <f t="shared" si="317"/>
        <v/>
      </c>
      <c r="L2041" t="str">
        <f t="shared" si="318"/>
        <v/>
      </c>
      <c r="M2041" t="str">
        <f t="shared" si="319"/>
        <v/>
      </c>
    </row>
    <row r="2042" spans="1:13">
      <c r="A2042" t="s">
        <v>5318</v>
      </c>
      <c r="B2042">
        <v>15.8833</v>
      </c>
      <c r="C2042" s="44">
        <v>41548</v>
      </c>
      <c r="D2042" t="str">
        <f t="shared" si="310"/>
        <v/>
      </c>
      <c r="E2042" t="str">
        <f t="shared" si="311"/>
        <v/>
      </c>
      <c r="F2042" t="str">
        <f t="shared" si="312"/>
        <v/>
      </c>
      <c r="G2042" t="str">
        <f t="shared" si="313"/>
        <v/>
      </c>
      <c r="H2042" t="str">
        <f t="shared" si="314"/>
        <v/>
      </c>
      <c r="I2042" t="str">
        <f t="shared" si="315"/>
        <v/>
      </c>
      <c r="J2042" t="str">
        <f t="shared" si="316"/>
        <v/>
      </c>
      <c r="K2042" t="str">
        <f t="shared" si="317"/>
        <v/>
      </c>
      <c r="L2042" t="str">
        <f t="shared" si="318"/>
        <v/>
      </c>
      <c r="M2042" t="str">
        <f t="shared" si="319"/>
        <v/>
      </c>
    </row>
    <row r="2043" spans="1:13">
      <c r="A2043" t="s">
        <v>1836</v>
      </c>
      <c r="B2043">
        <v>10.8819</v>
      </c>
      <c r="C2043" s="44">
        <v>41548</v>
      </c>
      <c r="D2043" t="str">
        <f t="shared" si="310"/>
        <v/>
      </c>
      <c r="E2043" t="str">
        <f t="shared" si="311"/>
        <v/>
      </c>
      <c r="F2043" t="str">
        <f t="shared" si="312"/>
        <v/>
      </c>
      <c r="G2043" t="str">
        <f t="shared" si="313"/>
        <v/>
      </c>
      <c r="H2043" t="str">
        <f t="shared" si="314"/>
        <v/>
      </c>
      <c r="I2043" t="str">
        <f t="shared" si="315"/>
        <v/>
      </c>
      <c r="J2043" t="str">
        <f t="shared" si="316"/>
        <v/>
      </c>
      <c r="K2043" t="str">
        <f t="shared" si="317"/>
        <v/>
      </c>
      <c r="L2043" t="str">
        <f t="shared" si="318"/>
        <v/>
      </c>
      <c r="M2043" t="str">
        <f t="shared" si="319"/>
        <v/>
      </c>
    </row>
    <row r="2044" spans="1:13">
      <c r="A2044" t="s">
        <v>5319</v>
      </c>
      <c r="B2044">
        <v>15.868</v>
      </c>
      <c r="C2044" s="44">
        <v>41548</v>
      </c>
      <c r="D2044" t="str">
        <f t="shared" si="310"/>
        <v/>
      </c>
      <c r="E2044" t="str">
        <f t="shared" si="311"/>
        <v/>
      </c>
      <c r="F2044" t="str">
        <f t="shared" si="312"/>
        <v/>
      </c>
      <c r="G2044" t="str">
        <f t="shared" si="313"/>
        <v/>
      </c>
      <c r="H2044" t="str">
        <f t="shared" si="314"/>
        <v/>
      </c>
      <c r="I2044" t="str">
        <f t="shared" si="315"/>
        <v/>
      </c>
      <c r="J2044" t="str">
        <f t="shared" si="316"/>
        <v/>
      </c>
      <c r="K2044" t="str">
        <f t="shared" si="317"/>
        <v/>
      </c>
      <c r="L2044" t="str">
        <f t="shared" si="318"/>
        <v/>
      </c>
      <c r="M2044" t="str">
        <f t="shared" si="319"/>
        <v/>
      </c>
    </row>
    <row r="2045" spans="1:13">
      <c r="A2045" t="s">
        <v>1837</v>
      </c>
      <c r="B2045">
        <v>10.763500000000001</v>
      </c>
      <c r="C2045" s="44">
        <v>41548</v>
      </c>
      <c r="D2045" t="str">
        <f t="shared" si="310"/>
        <v/>
      </c>
      <c r="E2045" t="str">
        <f t="shared" si="311"/>
        <v/>
      </c>
      <c r="F2045" t="str">
        <f t="shared" si="312"/>
        <v/>
      </c>
      <c r="G2045" t="str">
        <f t="shared" si="313"/>
        <v/>
      </c>
      <c r="H2045" t="str">
        <f t="shared" si="314"/>
        <v/>
      </c>
      <c r="I2045" t="str">
        <f t="shared" si="315"/>
        <v/>
      </c>
      <c r="J2045" t="str">
        <f t="shared" si="316"/>
        <v/>
      </c>
      <c r="K2045" t="str">
        <f t="shared" si="317"/>
        <v/>
      </c>
      <c r="L2045" t="str">
        <f t="shared" si="318"/>
        <v/>
      </c>
      <c r="M2045" t="str">
        <f t="shared" si="319"/>
        <v/>
      </c>
    </row>
    <row r="2046" spans="1:13">
      <c r="A2046" t="s">
        <v>5320</v>
      </c>
      <c r="B2046">
        <v>15.8993</v>
      </c>
      <c r="C2046" s="44">
        <v>41548</v>
      </c>
      <c r="D2046" t="str">
        <f t="shared" si="310"/>
        <v/>
      </c>
      <c r="E2046" t="str">
        <f t="shared" si="311"/>
        <v/>
      </c>
      <c r="F2046" t="str">
        <f t="shared" si="312"/>
        <v/>
      </c>
      <c r="G2046" t="str">
        <f t="shared" si="313"/>
        <v/>
      </c>
      <c r="H2046" t="str">
        <f t="shared" si="314"/>
        <v/>
      </c>
      <c r="I2046" t="str">
        <f t="shared" si="315"/>
        <v/>
      </c>
      <c r="J2046" t="str">
        <f t="shared" si="316"/>
        <v/>
      </c>
      <c r="K2046" t="str">
        <f t="shared" si="317"/>
        <v/>
      </c>
      <c r="L2046" t="str">
        <f t="shared" si="318"/>
        <v/>
      </c>
      <c r="M2046" t="str">
        <f t="shared" si="319"/>
        <v/>
      </c>
    </row>
    <row r="2047" spans="1:13">
      <c r="A2047" t="s">
        <v>1838</v>
      </c>
      <c r="B2047">
        <v>10.014099999999999</v>
      </c>
      <c r="C2047" s="44">
        <v>40646</v>
      </c>
      <c r="D2047" t="str">
        <f t="shared" si="310"/>
        <v/>
      </c>
      <c r="E2047" t="str">
        <f t="shared" si="311"/>
        <v/>
      </c>
      <c r="F2047" t="str">
        <f t="shared" si="312"/>
        <v/>
      </c>
      <c r="G2047" t="str">
        <f t="shared" si="313"/>
        <v/>
      </c>
      <c r="H2047" t="str">
        <f t="shared" si="314"/>
        <v/>
      </c>
      <c r="I2047" t="str">
        <f t="shared" si="315"/>
        <v/>
      </c>
      <c r="J2047" t="str">
        <f t="shared" si="316"/>
        <v/>
      </c>
      <c r="K2047" t="str">
        <f t="shared" si="317"/>
        <v/>
      </c>
      <c r="L2047" t="str">
        <f t="shared" si="318"/>
        <v/>
      </c>
      <c r="M2047" t="str">
        <f t="shared" si="319"/>
        <v/>
      </c>
    </row>
    <row r="2048" spans="1:13">
      <c r="A2048" t="s">
        <v>5321</v>
      </c>
      <c r="B2048">
        <v>10.4011</v>
      </c>
      <c r="C2048" s="44">
        <v>40646</v>
      </c>
      <c r="D2048" t="str">
        <f t="shared" si="310"/>
        <v/>
      </c>
      <c r="E2048" t="str">
        <f t="shared" si="311"/>
        <v/>
      </c>
      <c r="F2048" t="str">
        <f t="shared" si="312"/>
        <v/>
      </c>
      <c r="G2048" t="str">
        <f t="shared" si="313"/>
        <v/>
      </c>
      <c r="H2048" t="str">
        <f t="shared" si="314"/>
        <v/>
      </c>
      <c r="I2048" t="str">
        <f t="shared" si="315"/>
        <v/>
      </c>
      <c r="J2048" t="str">
        <f t="shared" si="316"/>
        <v/>
      </c>
      <c r="K2048" t="str">
        <f t="shared" si="317"/>
        <v/>
      </c>
      <c r="L2048" t="str">
        <f t="shared" si="318"/>
        <v/>
      </c>
      <c r="M2048" t="str">
        <f t="shared" si="319"/>
        <v/>
      </c>
    </row>
    <row r="2049" spans="1:13">
      <c r="A2049" t="s">
        <v>1839</v>
      </c>
      <c r="B2049">
        <v>10.0139</v>
      </c>
      <c r="C2049" s="44">
        <v>40646</v>
      </c>
      <c r="D2049" t="str">
        <f t="shared" si="310"/>
        <v/>
      </c>
      <c r="E2049" t="str">
        <f t="shared" si="311"/>
        <v/>
      </c>
      <c r="F2049" t="str">
        <f t="shared" si="312"/>
        <v/>
      </c>
      <c r="G2049" t="str">
        <f t="shared" si="313"/>
        <v/>
      </c>
      <c r="H2049" t="str">
        <f t="shared" si="314"/>
        <v/>
      </c>
      <c r="I2049" t="str">
        <f t="shared" si="315"/>
        <v/>
      </c>
      <c r="J2049" t="str">
        <f t="shared" si="316"/>
        <v/>
      </c>
      <c r="K2049" t="str">
        <f t="shared" si="317"/>
        <v/>
      </c>
      <c r="L2049" t="str">
        <f t="shared" si="318"/>
        <v/>
      </c>
      <c r="M2049" t="str">
        <f t="shared" si="319"/>
        <v/>
      </c>
    </row>
    <row r="2050" spans="1:13">
      <c r="A2050" t="s">
        <v>5322</v>
      </c>
      <c r="B2050">
        <v>12.545400000000001</v>
      </c>
      <c r="C2050" s="44">
        <v>40646</v>
      </c>
      <c r="D2050" t="str">
        <f t="shared" si="310"/>
        <v/>
      </c>
      <c r="E2050" t="str">
        <f t="shared" si="311"/>
        <v/>
      </c>
      <c r="F2050" t="str">
        <f t="shared" si="312"/>
        <v/>
      </c>
      <c r="G2050" t="str">
        <f t="shared" si="313"/>
        <v/>
      </c>
      <c r="H2050" t="str">
        <f t="shared" si="314"/>
        <v/>
      </c>
      <c r="I2050" t="str">
        <f t="shared" si="315"/>
        <v/>
      </c>
      <c r="J2050" t="str">
        <f t="shared" si="316"/>
        <v/>
      </c>
      <c r="K2050" t="str">
        <f t="shared" si="317"/>
        <v/>
      </c>
      <c r="L2050" t="str">
        <f t="shared" si="318"/>
        <v/>
      </c>
      <c r="M2050" t="str">
        <f t="shared" si="319"/>
        <v/>
      </c>
    </row>
    <row r="2051" spans="1:13">
      <c r="A2051" t="s">
        <v>1840</v>
      </c>
      <c r="B2051">
        <v>10.2913</v>
      </c>
      <c r="C2051" s="44">
        <v>41548</v>
      </c>
      <c r="D2051" t="str">
        <f t="shared" si="310"/>
        <v/>
      </c>
      <c r="E2051" t="str">
        <f t="shared" si="311"/>
        <v/>
      </c>
      <c r="F2051" t="str">
        <f t="shared" si="312"/>
        <v/>
      </c>
      <c r="G2051" t="str">
        <f t="shared" si="313"/>
        <v/>
      </c>
      <c r="H2051" t="str">
        <f t="shared" si="314"/>
        <v/>
      </c>
      <c r="I2051" t="str">
        <f t="shared" si="315"/>
        <v/>
      </c>
      <c r="J2051" t="str">
        <f t="shared" si="316"/>
        <v/>
      </c>
      <c r="K2051" t="str">
        <f t="shared" si="317"/>
        <v/>
      </c>
      <c r="L2051" t="str">
        <f t="shared" si="318"/>
        <v/>
      </c>
      <c r="M2051" t="str">
        <f t="shared" si="319"/>
        <v/>
      </c>
    </row>
    <row r="2052" spans="1:13">
      <c r="A2052" t="s">
        <v>5323</v>
      </c>
      <c r="B2052">
        <v>15.2677</v>
      </c>
      <c r="C2052" s="44">
        <v>41548</v>
      </c>
      <c r="D2052" t="str">
        <f t="shared" si="310"/>
        <v/>
      </c>
      <c r="E2052" t="str">
        <f t="shared" si="311"/>
        <v/>
      </c>
      <c r="F2052" t="str">
        <f t="shared" si="312"/>
        <v/>
      </c>
      <c r="G2052" t="str">
        <f t="shared" si="313"/>
        <v/>
      </c>
      <c r="H2052" t="str">
        <f t="shared" si="314"/>
        <v/>
      </c>
      <c r="I2052" t="str">
        <f t="shared" si="315"/>
        <v/>
      </c>
      <c r="J2052" t="str">
        <f t="shared" si="316"/>
        <v/>
      </c>
      <c r="K2052" t="str">
        <f t="shared" si="317"/>
        <v/>
      </c>
      <c r="L2052" t="str">
        <f t="shared" si="318"/>
        <v/>
      </c>
      <c r="M2052" t="str">
        <f t="shared" si="319"/>
        <v/>
      </c>
    </row>
    <row r="2053" spans="1:13">
      <c r="A2053" t="s">
        <v>1841</v>
      </c>
      <c r="B2053">
        <v>10.089600000000001</v>
      </c>
      <c r="C2053" s="44">
        <v>41548</v>
      </c>
      <c r="D2053" t="str">
        <f t="shared" si="310"/>
        <v/>
      </c>
      <c r="E2053" t="str">
        <f t="shared" si="311"/>
        <v/>
      </c>
      <c r="F2053" t="str">
        <f t="shared" si="312"/>
        <v/>
      </c>
      <c r="G2053" t="str">
        <f t="shared" si="313"/>
        <v/>
      </c>
      <c r="H2053" t="str">
        <f t="shared" si="314"/>
        <v/>
      </c>
      <c r="I2053" t="str">
        <f t="shared" si="315"/>
        <v/>
      </c>
      <c r="J2053" t="str">
        <f t="shared" si="316"/>
        <v/>
      </c>
      <c r="K2053" t="str">
        <f t="shared" si="317"/>
        <v/>
      </c>
      <c r="L2053" t="str">
        <f t="shared" si="318"/>
        <v/>
      </c>
      <c r="M2053" t="str">
        <f t="shared" si="319"/>
        <v/>
      </c>
    </row>
    <row r="2054" spans="1:13">
      <c r="A2054" t="s">
        <v>5324</v>
      </c>
      <c r="B2054">
        <v>15.937799999999999</v>
      </c>
      <c r="C2054" s="44">
        <v>41548</v>
      </c>
      <c r="D2054" t="str">
        <f t="shared" si="310"/>
        <v/>
      </c>
      <c r="E2054" t="str">
        <f t="shared" si="311"/>
        <v/>
      </c>
      <c r="F2054" t="str">
        <f t="shared" si="312"/>
        <v/>
      </c>
      <c r="G2054" t="str">
        <f t="shared" si="313"/>
        <v/>
      </c>
      <c r="H2054" t="str">
        <f t="shared" si="314"/>
        <v/>
      </c>
      <c r="I2054" t="str">
        <f t="shared" si="315"/>
        <v/>
      </c>
      <c r="J2054" t="str">
        <f t="shared" si="316"/>
        <v/>
      </c>
      <c r="K2054" t="str">
        <f t="shared" si="317"/>
        <v/>
      </c>
      <c r="L2054" t="str">
        <f t="shared" si="318"/>
        <v/>
      </c>
      <c r="M2054" t="str">
        <f t="shared" si="319"/>
        <v/>
      </c>
    </row>
    <row r="2055" spans="1:13">
      <c r="A2055" t="s">
        <v>1842</v>
      </c>
      <c r="B2055">
        <v>10.1516</v>
      </c>
      <c r="C2055" s="44">
        <v>39503</v>
      </c>
      <c r="D2055" t="str">
        <f t="shared" ref="D2055:D2118" si="320">IF(A2055=mfund1,B2055,"")</f>
        <v/>
      </c>
      <c r="E2055" t="str">
        <f t="shared" ref="E2055:E2118" si="321">IF(A2055=mfund2,B2055,"")</f>
        <v/>
      </c>
      <c r="F2055" t="str">
        <f t="shared" ref="F2055:F2118" si="322">IF(A2055=mfund3,B2055,"")</f>
        <v/>
      </c>
      <c r="G2055" t="str">
        <f t="shared" ref="G2055:G2118" si="323">IF(A2055=mfund4,B2055,"")</f>
        <v/>
      </c>
      <c r="H2055" t="str">
        <f t="shared" ref="H2055:H2118" si="324">IF(A2055=mfudn5,B2055,"")</f>
        <v/>
      </c>
      <c r="I2055" t="str">
        <f t="shared" ref="I2055:I2118" si="325">IF(A2055=mfund6,B2055,"")</f>
        <v/>
      </c>
      <c r="J2055" t="str">
        <f t="shared" ref="J2055:J2118" si="326">IF(A2055=mfund7,B2055,"")</f>
        <v/>
      </c>
      <c r="K2055" t="str">
        <f t="shared" ref="K2055:K2118" si="327">IF(A2055=mfund8,B2055,"")</f>
        <v/>
      </c>
      <c r="L2055" t="str">
        <f t="shared" ref="L2055:L2118" si="328">IF(A2055=mfund9,B2055,"")</f>
        <v/>
      </c>
      <c r="M2055" t="str">
        <f t="shared" ref="M2055:M2118" si="329">IF(A2055=mfund10,B2055,"")</f>
        <v/>
      </c>
    </row>
    <row r="2056" spans="1:13">
      <c r="A2056" t="s">
        <v>5325</v>
      </c>
      <c r="B2056">
        <v>10.6319</v>
      </c>
      <c r="C2056" s="44">
        <v>39503</v>
      </c>
      <c r="D2056" t="str">
        <f t="shared" si="320"/>
        <v/>
      </c>
      <c r="E2056" t="str">
        <f t="shared" si="321"/>
        <v/>
      </c>
      <c r="F2056" t="str">
        <f t="shared" si="322"/>
        <v/>
      </c>
      <c r="G2056" t="str">
        <f t="shared" si="323"/>
        <v/>
      </c>
      <c r="H2056" t="str">
        <f t="shared" si="324"/>
        <v/>
      </c>
      <c r="I2056" t="str">
        <f t="shared" si="325"/>
        <v/>
      </c>
      <c r="J2056" t="str">
        <f t="shared" si="326"/>
        <v/>
      </c>
      <c r="K2056" t="str">
        <f t="shared" si="327"/>
        <v/>
      </c>
      <c r="L2056" t="str">
        <f t="shared" si="328"/>
        <v/>
      </c>
      <c r="M2056" t="str">
        <f t="shared" si="329"/>
        <v/>
      </c>
    </row>
    <row r="2057" spans="1:13">
      <c r="A2057" t="s">
        <v>1843</v>
      </c>
      <c r="B2057">
        <v>10.130699999999999</v>
      </c>
      <c r="C2057" s="44">
        <v>41548</v>
      </c>
      <c r="D2057" t="str">
        <f t="shared" si="320"/>
        <v/>
      </c>
      <c r="E2057" t="str">
        <f t="shared" si="321"/>
        <v/>
      </c>
      <c r="F2057" t="str">
        <f t="shared" si="322"/>
        <v/>
      </c>
      <c r="G2057" t="str">
        <f t="shared" si="323"/>
        <v/>
      </c>
      <c r="H2057" t="str">
        <f t="shared" si="324"/>
        <v/>
      </c>
      <c r="I2057" t="str">
        <f t="shared" si="325"/>
        <v/>
      </c>
      <c r="J2057" t="str">
        <f t="shared" si="326"/>
        <v/>
      </c>
      <c r="K2057" t="str">
        <f t="shared" si="327"/>
        <v/>
      </c>
      <c r="L2057" t="str">
        <f t="shared" si="328"/>
        <v/>
      </c>
      <c r="M2057" t="str">
        <f t="shared" si="329"/>
        <v/>
      </c>
    </row>
    <row r="2058" spans="1:13">
      <c r="A2058" t="s">
        <v>5326</v>
      </c>
      <c r="B2058">
        <v>16.507999999999999</v>
      </c>
      <c r="C2058" s="44">
        <v>41548</v>
      </c>
      <c r="D2058" t="str">
        <f t="shared" si="320"/>
        <v/>
      </c>
      <c r="E2058" t="str">
        <f t="shared" si="321"/>
        <v/>
      </c>
      <c r="F2058" t="str">
        <f t="shared" si="322"/>
        <v/>
      </c>
      <c r="G2058" t="str">
        <f t="shared" si="323"/>
        <v/>
      </c>
      <c r="H2058" t="str">
        <f t="shared" si="324"/>
        <v/>
      </c>
      <c r="I2058" t="str">
        <f t="shared" si="325"/>
        <v/>
      </c>
      <c r="J2058" t="str">
        <f t="shared" si="326"/>
        <v/>
      </c>
      <c r="K2058" t="str">
        <f t="shared" si="327"/>
        <v/>
      </c>
      <c r="L2058" t="str">
        <f t="shared" si="328"/>
        <v/>
      </c>
      <c r="M2058" t="str">
        <f t="shared" si="329"/>
        <v/>
      </c>
    </row>
    <row r="2059" spans="1:13">
      <c r="A2059" t="s">
        <v>1844</v>
      </c>
      <c r="B2059">
        <v>10.041600000000001</v>
      </c>
      <c r="C2059" s="44">
        <v>41548</v>
      </c>
      <c r="D2059" t="str">
        <f t="shared" si="320"/>
        <v/>
      </c>
      <c r="E2059" t="str">
        <f t="shared" si="321"/>
        <v/>
      </c>
      <c r="F2059" t="str">
        <f t="shared" si="322"/>
        <v/>
      </c>
      <c r="G2059" t="str">
        <f t="shared" si="323"/>
        <v/>
      </c>
      <c r="H2059" t="str">
        <f t="shared" si="324"/>
        <v/>
      </c>
      <c r="I2059" t="str">
        <f t="shared" si="325"/>
        <v/>
      </c>
      <c r="J2059" t="str">
        <f t="shared" si="326"/>
        <v/>
      </c>
      <c r="K2059" t="str">
        <f t="shared" si="327"/>
        <v/>
      </c>
      <c r="L2059" t="str">
        <f t="shared" si="328"/>
        <v/>
      </c>
      <c r="M2059" t="str">
        <f t="shared" si="329"/>
        <v/>
      </c>
    </row>
    <row r="2060" spans="1:13">
      <c r="A2060" t="s">
        <v>5327</v>
      </c>
      <c r="B2060">
        <v>16.284199999999998</v>
      </c>
      <c r="C2060" s="44">
        <v>41548</v>
      </c>
      <c r="D2060" t="str">
        <f t="shared" si="320"/>
        <v/>
      </c>
      <c r="E2060" t="str">
        <f t="shared" si="321"/>
        <v/>
      </c>
      <c r="F2060" t="str">
        <f t="shared" si="322"/>
        <v/>
      </c>
      <c r="G2060" t="str">
        <f t="shared" si="323"/>
        <v/>
      </c>
      <c r="H2060" t="str">
        <f t="shared" si="324"/>
        <v/>
      </c>
      <c r="I2060" t="str">
        <f t="shared" si="325"/>
        <v/>
      </c>
      <c r="J2060" t="str">
        <f t="shared" si="326"/>
        <v/>
      </c>
      <c r="K2060" t="str">
        <f t="shared" si="327"/>
        <v/>
      </c>
      <c r="L2060" t="str">
        <f t="shared" si="328"/>
        <v/>
      </c>
      <c r="M2060" t="str">
        <f t="shared" si="329"/>
        <v/>
      </c>
    </row>
    <row r="2061" spans="1:13">
      <c r="A2061" t="s">
        <v>1845</v>
      </c>
      <c r="B2061">
        <v>10.1684</v>
      </c>
      <c r="C2061" s="44">
        <v>41548</v>
      </c>
      <c r="D2061" t="str">
        <f t="shared" si="320"/>
        <v/>
      </c>
      <c r="E2061" t="str">
        <f t="shared" si="321"/>
        <v/>
      </c>
      <c r="F2061" t="str">
        <f t="shared" si="322"/>
        <v/>
      </c>
      <c r="G2061" t="str">
        <f t="shared" si="323"/>
        <v/>
      </c>
      <c r="H2061" t="str">
        <f t="shared" si="324"/>
        <v/>
      </c>
      <c r="I2061" t="str">
        <f t="shared" si="325"/>
        <v/>
      </c>
      <c r="J2061" t="str">
        <f t="shared" si="326"/>
        <v/>
      </c>
      <c r="K2061" t="str">
        <f t="shared" si="327"/>
        <v/>
      </c>
      <c r="L2061" t="str">
        <f t="shared" si="328"/>
        <v/>
      </c>
      <c r="M2061" t="str">
        <f t="shared" si="329"/>
        <v/>
      </c>
    </row>
    <row r="2062" spans="1:13">
      <c r="A2062" t="s">
        <v>5328</v>
      </c>
      <c r="B2062">
        <v>15.650600000000001</v>
      </c>
      <c r="C2062" s="44">
        <v>41548</v>
      </c>
      <c r="D2062" t="str">
        <f t="shared" si="320"/>
        <v/>
      </c>
      <c r="E2062" t="str">
        <f t="shared" si="321"/>
        <v/>
      </c>
      <c r="F2062" t="str">
        <f t="shared" si="322"/>
        <v/>
      </c>
      <c r="G2062" t="str">
        <f t="shared" si="323"/>
        <v/>
      </c>
      <c r="H2062" t="str">
        <f t="shared" si="324"/>
        <v/>
      </c>
      <c r="I2062" t="str">
        <f t="shared" si="325"/>
        <v/>
      </c>
      <c r="J2062" t="str">
        <f t="shared" si="326"/>
        <v/>
      </c>
      <c r="K2062" t="str">
        <f t="shared" si="327"/>
        <v/>
      </c>
      <c r="L2062" t="str">
        <f t="shared" si="328"/>
        <v/>
      </c>
      <c r="M2062" t="str">
        <f t="shared" si="329"/>
        <v/>
      </c>
    </row>
    <row r="2063" spans="1:13">
      <c r="A2063" t="s">
        <v>1846</v>
      </c>
      <c r="B2063">
        <v>10.532</v>
      </c>
      <c r="C2063" s="44">
        <v>41548</v>
      </c>
      <c r="D2063" t="str">
        <f t="shared" si="320"/>
        <v/>
      </c>
      <c r="E2063" t="str">
        <f t="shared" si="321"/>
        <v/>
      </c>
      <c r="F2063" t="str">
        <f t="shared" si="322"/>
        <v/>
      </c>
      <c r="G2063" t="str">
        <f t="shared" si="323"/>
        <v/>
      </c>
      <c r="H2063" t="str">
        <f t="shared" si="324"/>
        <v/>
      </c>
      <c r="I2063" t="str">
        <f t="shared" si="325"/>
        <v/>
      </c>
      <c r="J2063" t="str">
        <f t="shared" si="326"/>
        <v/>
      </c>
      <c r="K2063" t="str">
        <f t="shared" si="327"/>
        <v/>
      </c>
      <c r="L2063" t="str">
        <f t="shared" si="328"/>
        <v/>
      </c>
      <c r="M2063" t="str">
        <f t="shared" si="329"/>
        <v/>
      </c>
    </row>
    <row r="2064" spans="1:13">
      <c r="A2064" t="s">
        <v>1847</v>
      </c>
      <c r="B2064">
        <v>10.532</v>
      </c>
      <c r="C2064" s="44">
        <v>41548</v>
      </c>
      <c r="D2064" t="str">
        <f t="shared" si="320"/>
        <v/>
      </c>
      <c r="E2064" t="str">
        <f t="shared" si="321"/>
        <v/>
      </c>
      <c r="F2064" t="str">
        <f t="shared" si="322"/>
        <v/>
      </c>
      <c r="G2064" t="str">
        <f t="shared" si="323"/>
        <v/>
      </c>
      <c r="H2064" t="str">
        <f t="shared" si="324"/>
        <v/>
      </c>
      <c r="I2064" t="str">
        <f t="shared" si="325"/>
        <v/>
      </c>
      <c r="J2064" t="str">
        <f t="shared" si="326"/>
        <v/>
      </c>
      <c r="K2064" t="str">
        <f t="shared" si="327"/>
        <v/>
      </c>
      <c r="L2064" t="str">
        <f t="shared" si="328"/>
        <v/>
      </c>
      <c r="M2064" t="str">
        <f t="shared" si="329"/>
        <v/>
      </c>
    </row>
    <row r="2065" spans="1:13">
      <c r="A2065" t="s">
        <v>1848</v>
      </c>
      <c r="B2065">
        <v>10.529500000000001</v>
      </c>
      <c r="C2065" s="44">
        <v>41548</v>
      </c>
      <c r="D2065" t="str">
        <f t="shared" si="320"/>
        <v/>
      </c>
      <c r="E2065" t="str">
        <f t="shared" si="321"/>
        <v/>
      </c>
      <c r="F2065" t="str">
        <f t="shared" si="322"/>
        <v/>
      </c>
      <c r="G2065" t="str">
        <f t="shared" si="323"/>
        <v/>
      </c>
      <c r="H2065" t="str">
        <f t="shared" si="324"/>
        <v/>
      </c>
      <c r="I2065" t="str">
        <f t="shared" si="325"/>
        <v/>
      </c>
      <c r="J2065" t="str">
        <f t="shared" si="326"/>
        <v/>
      </c>
      <c r="K2065" t="str">
        <f t="shared" si="327"/>
        <v/>
      </c>
      <c r="L2065" t="str">
        <f t="shared" si="328"/>
        <v/>
      </c>
      <c r="M2065" t="str">
        <f t="shared" si="329"/>
        <v/>
      </c>
    </row>
    <row r="2066" spans="1:13">
      <c r="A2066" t="s">
        <v>1849</v>
      </c>
      <c r="B2066">
        <v>10.4871</v>
      </c>
      <c r="C2066" s="44">
        <v>41548</v>
      </c>
      <c r="D2066" t="str">
        <f t="shared" si="320"/>
        <v/>
      </c>
      <c r="E2066" t="str">
        <f t="shared" si="321"/>
        <v/>
      </c>
      <c r="F2066" t="str">
        <f t="shared" si="322"/>
        <v/>
      </c>
      <c r="G2066" t="str">
        <f t="shared" si="323"/>
        <v/>
      </c>
      <c r="H2066" t="str">
        <f t="shared" si="324"/>
        <v/>
      </c>
      <c r="I2066" t="str">
        <f t="shared" si="325"/>
        <v/>
      </c>
      <c r="J2066" t="str">
        <f t="shared" si="326"/>
        <v/>
      </c>
      <c r="K2066" t="str">
        <f t="shared" si="327"/>
        <v/>
      </c>
      <c r="L2066" t="str">
        <f t="shared" si="328"/>
        <v/>
      </c>
      <c r="M2066" t="str">
        <f t="shared" si="329"/>
        <v/>
      </c>
    </row>
    <row r="2067" spans="1:13">
      <c r="A2067" t="s">
        <v>1850</v>
      </c>
      <c r="B2067">
        <v>10.4826</v>
      </c>
      <c r="C2067" s="44">
        <v>41548</v>
      </c>
      <c r="D2067" t="str">
        <f t="shared" si="320"/>
        <v/>
      </c>
      <c r="E2067" t="str">
        <f t="shared" si="321"/>
        <v/>
      </c>
      <c r="F2067" t="str">
        <f t="shared" si="322"/>
        <v/>
      </c>
      <c r="G2067" t="str">
        <f t="shared" si="323"/>
        <v/>
      </c>
      <c r="H2067" t="str">
        <f t="shared" si="324"/>
        <v/>
      </c>
      <c r="I2067" t="str">
        <f t="shared" si="325"/>
        <v/>
      </c>
      <c r="J2067" t="str">
        <f t="shared" si="326"/>
        <v/>
      </c>
      <c r="K2067" t="str">
        <f t="shared" si="327"/>
        <v/>
      </c>
      <c r="L2067" t="str">
        <f t="shared" si="328"/>
        <v/>
      </c>
      <c r="M2067" t="str">
        <f t="shared" si="329"/>
        <v/>
      </c>
    </row>
    <row r="2068" spans="1:13">
      <c r="A2068" t="s">
        <v>1851</v>
      </c>
      <c r="B2068">
        <v>10.4435</v>
      </c>
      <c r="C2068" s="44">
        <v>41548</v>
      </c>
      <c r="D2068" t="str">
        <f t="shared" si="320"/>
        <v/>
      </c>
      <c r="E2068" t="str">
        <f t="shared" si="321"/>
        <v/>
      </c>
      <c r="F2068" t="str">
        <f t="shared" si="322"/>
        <v/>
      </c>
      <c r="G2068" t="str">
        <f t="shared" si="323"/>
        <v/>
      </c>
      <c r="H2068" t="str">
        <f t="shared" si="324"/>
        <v/>
      </c>
      <c r="I2068" t="str">
        <f t="shared" si="325"/>
        <v/>
      </c>
      <c r="J2068" t="str">
        <f t="shared" si="326"/>
        <v/>
      </c>
      <c r="K2068" t="str">
        <f t="shared" si="327"/>
        <v/>
      </c>
      <c r="L2068" t="str">
        <f t="shared" si="328"/>
        <v/>
      </c>
      <c r="M2068" t="str">
        <f t="shared" si="329"/>
        <v/>
      </c>
    </row>
    <row r="2069" spans="1:13">
      <c r="A2069" t="s">
        <v>1852</v>
      </c>
      <c r="B2069">
        <v>10.4411</v>
      </c>
      <c r="C2069" s="44">
        <v>41548</v>
      </c>
      <c r="D2069" t="str">
        <f t="shared" si="320"/>
        <v/>
      </c>
      <c r="E2069" t="str">
        <f t="shared" si="321"/>
        <v/>
      </c>
      <c r="F2069" t="str">
        <f t="shared" si="322"/>
        <v/>
      </c>
      <c r="G2069" t="str">
        <f t="shared" si="323"/>
        <v/>
      </c>
      <c r="H2069" t="str">
        <f t="shared" si="324"/>
        <v/>
      </c>
      <c r="I2069" t="str">
        <f t="shared" si="325"/>
        <v/>
      </c>
      <c r="J2069" t="str">
        <f t="shared" si="326"/>
        <v/>
      </c>
      <c r="K2069" t="str">
        <f t="shared" si="327"/>
        <v/>
      </c>
      <c r="L2069" t="str">
        <f t="shared" si="328"/>
        <v/>
      </c>
      <c r="M2069" t="str">
        <f t="shared" si="329"/>
        <v/>
      </c>
    </row>
    <row r="2070" spans="1:13">
      <c r="A2070" t="s">
        <v>5860</v>
      </c>
      <c r="B2070">
        <v>10.081099999999999</v>
      </c>
      <c r="C2070" s="44">
        <v>41548</v>
      </c>
      <c r="D2070" t="str">
        <f t="shared" si="320"/>
        <v/>
      </c>
      <c r="E2070" t="str">
        <f t="shared" si="321"/>
        <v/>
      </c>
      <c r="F2070" t="str">
        <f t="shared" si="322"/>
        <v/>
      </c>
      <c r="G2070" t="str">
        <f t="shared" si="323"/>
        <v/>
      </c>
      <c r="H2070" t="str">
        <f t="shared" si="324"/>
        <v/>
      </c>
      <c r="I2070" t="str">
        <f t="shared" si="325"/>
        <v/>
      </c>
      <c r="J2070" t="str">
        <f t="shared" si="326"/>
        <v/>
      </c>
      <c r="K2070" t="str">
        <f t="shared" si="327"/>
        <v/>
      </c>
      <c r="L2070" t="str">
        <f t="shared" si="328"/>
        <v/>
      </c>
      <c r="M2070" t="str">
        <f t="shared" si="329"/>
        <v/>
      </c>
    </row>
    <row r="2071" spans="1:13">
      <c r="A2071" t="s">
        <v>5861</v>
      </c>
      <c r="B2071">
        <v>10.081099999999999</v>
      </c>
      <c r="C2071" s="44">
        <v>41548</v>
      </c>
      <c r="D2071" t="str">
        <f t="shared" si="320"/>
        <v/>
      </c>
      <c r="E2071" t="str">
        <f t="shared" si="321"/>
        <v/>
      </c>
      <c r="F2071" t="str">
        <f t="shared" si="322"/>
        <v/>
      </c>
      <c r="G2071" t="str">
        <f t="shared" si="323"/>
        <v/>
      </c>
      <c r="H2071" t="str">
        <f t="shared" si="324"/>
        <v/>
      </c>
      <c r="I2071" t="str">
        <f t="shared" si="325"/>
        <v/>
      </c>
      <c r="J2071" t="str">
        <f t="shared" si="326"/>
        <v/>
      </c>
      <c r="K2071" t="str">
        <f t="shared" si="327"/>
        <v/>
      </c>
      <c r="L2071" t="str">
        <f t="shared" si="328"/>
        <v/>
      </c>
      <c r="M2071" t="str">
        <f t="shared" si="329"/>
        <v/>
      </c>
    </row>
    <row r="2072" spans="1:13">
      <c r="A2072" t="s">
        <v>5862</v>
      </c>
      <c r="B2072">
        <v>10.081099999999999</v>
      </c>
      <c r="C2072" s="44">
        <v>41548</v>
      </c>
      <c r="D2072" t="str">
        <f t="shared" si="320"/>
        <v/>
      </c>
      <c r="E2072" t="str">
        <f t="shared" si="321"/>
        <v/>
      </c>
      <c r="F2072" t="str">
        <f t="shared" si="322"/>
        <v/>
      </c>
      <c r="G2072" t="str">
        <f t="shared" si="323"/>
        <v/>
      </c>
      <c r="H2072" t="str">
        <f t="shared" si="324"/>
        <v/>
      </c>
      <c r="I2072" t="str">
        <f t="shared" si="325"/>
        <v/>
      </c>
      <c r="J2072" t="str">
        <f t="shared" si="326"/>
        <v/>
      </c>
      <c r="K2072" t="str">
        <f t="shared" si="327"/>
        <v/>
      </c>
      <c r="L2072" t="str">
        <f t="shared" si="328"/>
        <v/>
      </c>
      <c r="M2072" t="str">
        <f t="shared" si="329"/>
        <v/>
      </c>
    </row>
    <row r="2073" spans="1:13">
      <c r="A2073" t="s">
        <v>1853</v>
      </c>
      <c r="B2073" t="s">
        <v>3371</v>
      </c>
      <c r="C2073" s="44">
        <v>41283</v>
      </c>
      <c r="D2073" t="str">
        <f t="shared" si="320"/>
        <v/>
      </c>
      <c r="E2073" t="str">
        <f t="shared" si="321"/>
        <v/>
      </c>
      <c r="F2073" t="str">
        <f t="shared" si="322"/>
        <v/>
      </c>
      <c r="G2073" t="str">
        <f t="shared" si="323"/>
        <v/>
      </c>
      <c r="H2073" t="str">
        <f t="shared" si="324"/>
        <v/>
      </c>
      <c r="I2073" t="str">
        <f t="shared" si="325"/>
        <v/>
      </c>
      <c r="J2073" t="str">
        <f t="shared" si="326"/>
        <v/>
      </c>
      <c r="K2073" t="str">
        <f t="shared" si="327"/>
        <v/>
      </c>
      <c r="L2073" t="str">
        <f t="shared" si="328"/>
        <v/>
      </c>
      <c r="M2073" t="str">
        <f t="shared" si="329"/>
        <v/>
      </c>
    </row>
    <row r="2074" spans="1:13">
      <c r="A2074" t="s">
        <v>5863</v>
      </c>
      <c r="B2074">
        <v>13.0679</v>
      </c>
      <c r="C2074" s="44">
        <v>41548</v>
      </c>
      <c r="D2074" t="str">
        <f t="shared" si="320"/>
        <v/>
      </c>
      <c r="E2074" t="str">
        <f t="shared" si="321"/>
        <v/>
      </c>
      <c r="F2074" t="str">
        <f t="shared" si="322"/>
        <v/>
      </c>
      <c r="G2074" t="str">
        <f t="shared" si="323"/>
        <v/>
      </c>
      <c r="H2074" t="str">
        <f t="shared" si="324"/>
        <v/>
      </c>
      <c r="I2074" t="str">
        <f t="shared" si="325"/>
        <v/>
      </c>
      <c r="J2074" t="str">
        <f t="shared" si="326"/>
        <v/>
      </c>
      <c r="K2074" t="str">
        <f t="shared" si="327"/>
        <v/>
      </c>
      <c r="L2074" t="str">
        <f t="shared" si="328"/>
        <v/>
      </c>
      <c r="M2074" t="str">
        <f t="shared" si="329"/>
        <v/>
      </c>
    </row>
    <row r="2075" spans="1:13">
      <c r="A2075" t="s">
        <v>1854</v>
      </c>
      <c r="B2075">
        <v>10.9603</v>
      </c>
      <c r="C2075" s="44">
        <v>41548</v>
      </c>
      <c r="D2075" t="str">
        <f t="shared" si="320"/>
        <v/>
      </c>
      <c r="E2075" t="str">
        <f t="shared" si="321"/>
        <v/>
      </c>
      <c r="F2075" t="str">
        <f t="shared" si="322"/>
        <v/>
      </c>
      <c r="G2075" t="str">
        <f t="shared" si="323"/>
        <v/>
      </c>
      <c r="H2075" t="str">
        <f t="shared" si="324"/>
        <v/>
      </c>
      <c r="I2075" t="str">
        <f t="shared" si="325"/>
        <v/>
      </c>
      <c r="J2075" t="str">
        <f t="shared" si="326"/>
        <v/>
      </c>
      <c r="K2075" t="str">
        <f t="shared" si="327"/>
        <v/>
      </c>
      <c r="L2075" t="str">
        <f t="shared" si="328"/>
        <v/>
      </c>
      <c r="M2075" t="str">
        <f t="shared" si="329"/>
        <v/>
      </c>
    </row>
    <row r="2076" spans="1:13">
      <c r="A2076" t="s">
        <v>5329</v>
      </c>
      <c r="B2076">
        <v>13.0672</v>
      </c>
      <c r="C2076" s="44">
        <v>41548</v>
      </c>
      <c r="D2076" t="str">
        <f t="shared" si="320"/>
        <v/>
      </c>
      <c r="E2076" t="str">
        <f t="shared" si="321"/>
        <v/>
      </c>
      <c r="F2076" t="str">
        <f t="shared" si="322"/>
        <v/>
      </c>
      <c r="G2076" t="str">
        <f t="shared" si="323"/>
        <v/>
      </c>
      <c r="H2076" t="str">
        <f t="shared" si="324"/>
        <v/>
      </c>
      <c r="I2076" t="str">
        <f t="shared" si="325"/>
        <v/>
      </c>
      <c r="J2076" t="str">
        <f t="shared" si="326"/>
        <v/>
      </c>
      <c r="K2076" t="str">
        <f t="shared" si="327"/>
        <v/>
      </c>
      <c r="L2076" t="str">
        <f t="shared" si="328"/>
        <v/>
      </c>
      <c r="M2076" t="str">
        <f t="shared" si="329"/>
        <v/>
      </c>
    </row>
    <row r="2077" spans="1:13">
      <c r="A2077" t="s">
        <v>5330</v>
      </c>
      <c r="B2077" t="s">
        <v>3371</v>
      </c>
      <c r="C2077" s="44">
        <v>41283</v>
      </c>
      <c r="D2077" t="str">
        <f t="shared" si="320"/>
        <v/>
      </c>
      <c r="E2077" t="str">
        <f t="shared" si="321"/>
        <v/>
      </c>
      <c r="F2077" t="str">
        <f t="shared" si="322"/>
        <v/>
      </c>
      <c r="G2077" t="str">
        <f t="shared" si="323"/>
        <v/>
      </c>
      <c r="H2077" t="str">
        <f t="shared" si="324"/>
        <v/>
      </c>
      <c r="I2077" t="str">
        <f t="shared" si="325"/>
        <v/>
      </c>
      <c r="J2077" t="str">
        <f t="shared" si="326"/>
        <v/>
      </c>
      <c r="K2077" t="str">
        <f t="shared" si="327"/>
        <v/>
      </c>
      <c r="L2077" t="str">
        <f t="shared" si="328"/>
        <v/>
      </c>
      <c r="M2077" t="str">
        <f t="shared" si="329"/>
        <v/>
      </c>
    </row>
    <row r="2078" spans="1:13">
      <c r="A2078" t="s">
        <v>1855</v>
      </c>
      <c r="B2078">
        <v>11.789400000000001</v>
      </c>
      <c r="C2078" s="44">
        <v>41548</v>
      </c>
      <c r="D2078" t="str">
        <f t="shared" si="320"/>
        <v/>
      </c>
      <c r="E2078" t="str">
        <f t="shared" si="321"/>
        <v/>
      </c>
      <c r="F2078" t="str">
        <f t="shared" si="322"/>
        <v/>
      </c>
      <c r="G2078" t="str">
        <f t="shared" si="323"/>
        <v/>
      </c>
      <c r="H2078" t="str">
        <f t="shared" si="324"/>
        <v/>
      </c>
      <c r="I2078" t="str">
        <f t="shared" si="325"/>
        <v/>
      </c>
      <c r="J2078" t="str">
        <f t="shared" si="326"/>
        <v/>
      </c>
      <c r="K2078" t="str">
        <f t="shared" si="327"/>
        <v/>
      </c>
      <c r="L2078" t="str">
        <f t="shared" si="328"/>
        <v/>
      </c>
      <c r="M2078" t="str">
        <f t="shared" si="329"/>
        <v/>
      </c>
    </row>
    <row r="2079" spans="1:13">
      <c r="A2079" t="s">
        <v>5331</v>
      </c>
      <c r="B2079">
        <v>16.3658</v>
      </c>
      <c r="C2079" s="44">
        <v>41548</v>
      </c>
      <c r="D2079" t="str">
        <f t="shared" si="320"/>
        <v/>
      </c>
      <c r="E2079" t="str">
        <f t="shared" si="321"/>
        <v/>
      </c>
      <c r="F2079" t="str">
        <f t="shared" si="322"/>
        <v/>
      </c>
      <c r="G2079" t="str">
        <f t="shared" si="323"/>
        <v/>
      </c>
      <c r="H2079" t="str">
        <f t="shared" si="324"/>
        <v/>
      </c>
      <c r="I2079" t="str">
        <f t="shared" si="325"/>
        <v/>
      </c>
      <c r="J2079" t="str">
        <f t="shared" si="326"/>
        <v/>
      </c>
      <c r="K2079" t="str">
        <f t="shared" si="327"/>
        <v/>
      </c>
      <c r="L2079" t="str">
        <f t="shared" si="328"/>
        <v/>
      </c>
      <c r="M2079" t="str">
        <f t="shared" si="329"/>
        <v/>
      </c>
    </row>
    <row r="2080" spans="1:13">
      <c r="A2080" t="s">
        <v>1856</v>
      </c>
      <c r="B2080">
        <v>10.8049</v>
      </c>
      <c r="C2080" s="44">
        <v>41548</v>
      </c>
      <c r="D2080" t="str">
        <f t="shared" si="320"/>
        <v/>
      </c>
      <c r="E2080" t="str">
        <f t="shared" si="321"/>
        <v/>
      </c>
      <c r="F2080" t="str">
        <f t="shared" si="322"/>
        <v/>
      </c>
      <c r="G2080" t="str">
        <f t="shared" si="323"/>
        <v/>
      </c>
      <c r="H2080" t="str">
        <f t="shared" si="324"/>
        <v/>
      </c>
      <c r="I2080" t="str">
        <f t="shared" si="325"/>
        <v/>
      </c>
      <c r="J2080" t="str">
        <f t="shared" si="326"/>
        <v/>
      </c>
      <c r="K2080" t="str">
        <f t="shared" si="327"/>
        <v/>
      </c>
      <c r="L2080" t="str">
        <f t="shared" si="328"/>
        <v/>
      </c>
      <c r="M2080" t="str">
        <f t="shared" si="329"/>
        <v/>
      </c>
    </row>
    <row r="2081" spans="1:13">
      <c r="A2081" t="s">
        <v>5332</v>
      </c>
      <c r="B2081">
        <v>12.8522</v>
      </c>
      <c r="C2081" s="44">
        <v>41548</v>
      </c>
      <c r="D2081" t="str">
        <f t="shared" si="320"/>
        <v/>
      </c>
      <c r="E2081" t="str">
        <f t="shared" si="321"/>
        <v/>
      </c>
      <c r="F2081" t="str">
        <f t="shared" si="322"/>
        <v/>
      </c>
      <c r="G2081" t="str">
        <f t="shared" si="323"/>
        <v/>
      </c>
      <c r="H2081" t="str">
        <f t="shared" si="324"/>
        <v/>
      </c>
      <c r="I2081" t="str">
        <f t="shared" si="325"/>
        <v/>
      </c>
      <c r="J2081" t="str">
        <f t="shared" si="326"/>
        <v/>
      </c>
      <c r="K2081" t="str">
        <f t="shared" si="327"/>
        <v/>
      </c>
      <c r="L2081" t="str">
        <f t="shared" si="328"/>
        <v/>
      </c>
      <c r="M2081" t="str">
        <f t="shared" si="329"/>
        <v/>
      </c>
    </row>
    <row r="2082" spans="1:13">
      <c r="A2082" t="s">
        <v>1857</v>
      </c>
      <c r="B2082">
        <v>10.7637</v>
      </c>
      <c r="C2082" s="44">
        <v>41548</v>
      </c>
      <c r="D2082" t="str">
        <f t="shared" si="320"/>
        <v/>
      </c>
      <c r="E2082" t="str">
        <f t="shared" si="321"/>
        <v/>
      </c>
      <c r="F2082" t="str">
        <f t="shared" si="322"/>
        <v/>
      </c>
      <c r="G2082" t="str">
        <f t="shared" si="323"/>
        <v/>
      </c>
      <c r="H2082" t="str">
        <f t="shared" si="324"/>
        <v/>
      </c>
      <c r="I2082" t="str">
        <f t="shared" si="325"/>
        <v/>
      </c>
      <c r="J2082" t="str">
        <f t="shared" si="326"/>
        <v/>
      </c>
      <c r="K2082" t="str">
        <f t="shared" si="327"/>
        <v/>
      </c>
      <c r="L2082" t="str">
        <f t="shared" si="328"/>
        <v/>
      </c>
      <c r="M2082" t="str">
        <f t="shared" si="329"/>
        <v/>
      </c>
    </row>
    <row r="2083" spans="1:13">
      <c r="A2083" t="s">
        <v>5333</v>
      </c>
      <c r="B2083">
        <v>14.920199999999999</v>
      </c>
      <c r="C2083" s="44">
        <v>41548</v>
      </c>
      <c r="D2083" t="str">
        <f t="shared" si="320"/>
        <v/>
      </c>
      <c r="E2083" t="str">
        <f t="shared" si="321"/>
        <v/>
      </c>
      <c r="F2083" t="str">
        <f t="shared" si="322"/>
        <v/>
      </c>
      <c r="G2083" t="str">
        <f t="shared" si="323"/>
        <v/>
      </c>
      <c r="H2083" t="str">
        <f t="shared" si="324"/>
        <v/>
      </c>
      <c r="I2083" t="str">
        <f t="shared" si="325"/>
        <v/>
      </c>
      <c r="J2083" t="str">
        <f t="shared" si="326"/>
        <v/>
      </c>
      <c r="K2083" t="str">
        <f t="shared" si="327"/>
        <v/>
      </c>
      <c r="L2083" t="str">
        <f t="shared" si="328"/>
        <v/>
      </c>
      <c r="M2083" t="str">
        <f t="shared" si="329"/>
        <v/>
      </c>
    </row>
    <row r="2084" spans="1:13">
      <c r="A2084" t="s">
        <v>1858</v>
      </c>
      <c r="B2084">
        <v>10.303100000000001</v>
      </c>
      <c r="C2084" s="44">
        <v>41548</v>
      </c>
      <c r="D2084" t="str">
        <f t="shared" si="320"/>
        <v/>
      </c>
      <c r="E2084" t="str">
        <f t="shared" si="321"/>
        <v/>
      </c>
      <c r="F2084" t="str">
        <f t="shared" si="322"/>
        <v/>
      </c>
      <c r="G2084" t="str">
        <f t="shared" si="323"/>
        <v/>
      </c>
      <c r="H2084" t="str">
        <f t="shared" si="324"/>
        <v/>
      </c>
      <c r="I2084" t="str">
        <f t="shared" si="325"/>
        <v/>
      </c>
      <c r="J2084" t="str">
        <f t="shared" si="326"/>
        <v/>
      </c>
      <c r="K2084" t="str">
        <f t="shared" si="327"/>
        <v/>
      </c>
      <c r="L2084" t="str">
        <f t="shared" si="328"/>
        <v/>
      </c>
      <c r="M2084" t="str">
        <f t="shared" si="329"/>
        <v/>
      </c>
    </row>
    <row r="2085" spans="1:13">
      <c r="A2085" t="s">
        <v>5334</v>
      </c>
      <c r="B2085">
        <v>12.854699999999999</v>
      </c>
      <c r="C2085" s="44">
        <v>41548</v>
      </c>
      <c r="D2085" t="str">
        <f t="shared" si="320"/>
        <v/>
      </c>
      <c r="E2085" t="str">
        <f t="shared" si="321"/>
        <v/>
      </c>
      <c r="F2085" t="str">
        <f t="shared" si="322"/>
        <v/>
      </c>
      <c r="G2085" t="str">
        <f t="shared" si="323"/>
        <v/>
      </c>
      <c r="H2085" t="str">
        <f t="shared" si="324"/>
        <v/>
      </c>
      <c r="I2085" t="str">
        <f t="shared" si="325"/>
        <v/>
      </c>
      <c r="J2085" t="str">
        <f t="shared" si="326"/>
        <v/>
      </c>
      <c r="K2085" t="str">
        <f t="shared" si="327"/>
        <v/>
      </c>
      <c r="L2085" t="str">
        <f t="shared" si="328"/>
        <v/>
      </c>
      <c r="M2085" t="str">
        <f t="shared" si="329"/>
        <v/>
      </c>
    </row>
    <row r="2086" spans="1:13">
      <c r="A2086" t="s">
        <v>5864</v>
      </c>
      <c r="B2086">
        <v>10.120699999999999</v>
      </c>
      <c r="C2086" s="44">
        <v>41548</v>
      </c>
      <c r="D2086" t="str">
        <f t="shared" si="320"/>
        <v/>
      </c>
      <c r="E2086" t="str">
        <f t="shared" si="321"/>
        <v/>
      </c>
      <c r="F2086" t="str">
        <f t="shared" si="322"/>
        <v/>
      </c>
      <c r="G2086" t="str">
        <f t="shared" si="323"/>
        <v/>
      </c>
      <c r="H2086" t="str">
        <f t="shared" si="324"/>
        <v/>
      </c>
      <c r="I2086" t="str">
        <f t="shared" si="325"/>
        <v/>
      </c>
      <c r="J2086" t="str">
        <f t="shared" si="326"/>
        <v/>
      </c>
      <c r="K2086" t="str">
        <f t="shared" si="327"/>
        <v/>
      </c>
      <c r="L2086" t="str">
        <f t="shared" si="328"/>
        <v/>
      </c>
      <c r="M2086" t="str">
        <f t="shared" si="329"/>
        <v/>
      </c>
    </row>
    <row r="2087" spans="1:13">
      <c r="A2087" t="s">
        <v>1859</v>
      </c>
      <c r="B2087">
        <v>10.1145</v>
      </c>
      <c r="C2087" s="44">
        <v>41548</v>
      </c>
      <c r="D2087" t="str">
        <f t="shared" si="320"/>
        <v/>
      </c>
      <c r="E2087" t="str">
        <f t="shared" si="321"/>
        <v/>
      </c>
      <c r="F2087" t="str">
        <f t="shared" si="322"/>
        <v/>
      </c>
      <c r="G2087" t="str">
        <f t="shared" si="323"/>
        <v/>
      </c>
      <c r="H2087" t="str">
        <f t="shared" si="324"/>
        <v/>
      </c>
      <c r="I2087" t="str">
        <f t="shared" si="325"/>
        <v/>
      </c>
      <c r="J2087" t="str">
        <f t="shared" si="326"/>
        <v/>
      </c>
      <c r="K2087" t="str">
        <f t="shared" si="327"/>
        <v/>
      </c>
      <c r="L2087" t="str">
        <f t="shared" si="328"/>
        <v/>
      </c>
      <c r="M2087" t="str">
        <f t="shared" si="329"/>
        <v/>
      </c>
    </row>
    <row r="2088" spans="1:13">
      <c r="A2088" t="s">
        <v>5335</v>
      </c>
      <c r="B2088">
        <v>15.7948</v>
      </c>
      <c r="C2088" s="44">
        <v>41548</v>
      </c>
      <c r="D2088" t="str">
        <f t="shared" si="320"/>
        <v/>
      </c>
      <c r="E2088" t="str">
        <f t="shared" si="321"/>
        <v/>
      </c>
      <c r="F2088" t="str">
        <f t="shared" si="322"/>
        <v/>
      </c>
      <c r="G2088" t="str">
        <f t="shared" si="323"/>
        <v/>
      </c>
      <c r="H2088" t="str">
        <f t="shared" si="324"/>
        <v/>
      </c>
      <c r="I2088" t="str">
        <f t="shared" si="325"/>
        <v/>
      </c>
      <c r="J2088" t="str">
        <f t="shared" si="326"/>
        <v/>
      </c>
      <c r="K2088" t="str">
        <f t="shared" si="327"/>
        <v/>
      </c>
      <c r="L2088" t="str">
        <f t="shared" si="328"/>
        <v/>
      </c>
      <c r="M2088" t="str">
        <f t="shared" si="329"/>
        <v/>
      </c>
    </row>
    <row r="2089" spans="1:13">
      <c r="A2089" t="s">
        <v>1860</v>
      </c>
      <c r="B2089">
        <v>10.1495</v>
      </c>
      <c r="C2089" s="44">
        <v>41548</v>
      </c>
      <c r="D2089" t="str">
        <f t="shared" si="320"/>
        <v/>
      </c>
      <c r="E2089" t="str">
        <f t="shared" si="321"/>
        <v/>
      </c>
      <c r="F2089" t="str">
        <f t="shared" si="322"/>
        <v/>
      </c>
      <c r="G2089" t="str">
        <f t="shared" si="323"/>
        <v/>
      </c>
      <c r="H2089" t="str">
        <f t="shared" si="324"/>
        <v/>
      </c>
      <c r="I2089" t="str">
        <f t="shared" si="325"/>
        <v/>
      </c>
      <c r="J2089" t="str">
        <f t="shared" si="326"/>
        <v/>
      </c>
      <c r="K2089" t="str">
        <f t="shared" si="327"/>
        <v/>
      </c>
      <c r="L2089" t="str">
        <f t="shared" si="328"/>
        <v/>
      </c>
      <c r="M2089" t="str">
        <f t="shared" si="329"/>
        <v/>
      </c>
    </row>
    <row r="2090" spans="1:13">
      <c r="A2090" t="s">
        <v>5336</v>
      </c>
      <c r="B2090">
        <v>15.6477</v>
      </c>
      <c r="C2090" s="44">
        <v>41548</v>
      </c>
      <c r="D2090" t="str">
        <f t="shared" si="320"/>
        <v/>
      </c>
      <c r="E2090" t="str">
        <f t="shared" si="321"/>
        <v/>
      </c>
      <c r="F2090" t="str">
        <f t="shared" si="322"/>
        <v/>
      </c>
      <c r="G2090" t="str">
        <f t="shared" si="323"/>
        <v/>
      </c>
      <c r="H2090" t="str">
        <f t="shared" si="324"/>
        <v/>
      </c>
      <c r="I2090" t="str">
        <f t="shared" si="325"/>
        <v/>
      </c>
      <c r="J2090" t="str">
        <f t="shared" si="326"/>
        <v/>
      </c>
      <c r="K2090" t="str">
        <f t="shared" si="327"/>
        <v/>
      </c>
      <c r="L2090" t="str">
        <f t="shared" si="328"/>
        <v/>
      </c>
      <c r="M2090" t="str">
        <f t="shared" si="329"/>
        <v/>
      </c>
    </row>
    <row r="2091" spans="1:13">
      <c r="A2091" t="s">
        <v>1861</v>
      </c>
      <c r="B2091">
        <v>10.089600000000001</v>
      </c>
      <c r="C2091" s="44">
        <v>41548</v>
      </c>
      <c r="D2091" t="str">
        <f t="shared" si="320"/>
        <v/>
      </c>
      <c r="E2091" t="str">
        <f t="shared" si="321"/>
        <v/>
      </c>
      <c r="F2091" t="str">
        <f t="shared" si="322"/>
        <v/>
      </c>
      <c r="G2091" t="str">
        <f t="shared" si="323"/>
        <v/>
      </c>
      <c r="H2091" t="str">
        <f t="shared" si="324"/>
        <v/>
      </c>
      <c r="I2091" t="str">
        <f t="shared" si="325"/>
        <v/>
      </c>
      <c r="J2091" t="str">
        <f t="shared" si="326"/>
        <v/>
      </c>
      <c r="K2091" t="str">
        <f t="shared" si="327"/>
        <v/>
      </c>
      <c r="L2091" t="str">
        <f t="shared" si="328"/>
        <v/>
      </c>
      <c r="M2091" t="str">
        <f t="shared" si="329"/>
        <v/>
      </c>
    </row>
    <row r="2092" spans="1:13">
      <c r="A2092" t="s">
        <v>5337</v>
      </c>
      <c r="B2092">
        <v>16.0305</v>
      </c>
      <c r="C2092" s="44">
        <v>41548</v>
      </c>
      <c r="D2092" t="str">
        <f t="shared" si="320"/>
        <v/>
      </c>
      <c r="E2092" t="str">
        <f t="shared" si="321"/>
        <v/>
      </c>
      <c r="F2092" t="str">
        <f t="shared" si="322"/>
        <v/>
      </c>
      <c r="G2092" t="str">
        <f t="shared" si="323"/>
        <v/>
      </c>
      <c r="H2092" t="str">
        <f t="shared" si="324"/>
        <v/>
      </c>
      <c r="I2092" t="str">
        <f t="shared" si="325"/>
        <v/>
      </c>
      <c r="J2092" t="str">
        <f t="shared" si="326"/>
        <v/>
      </c>
      <c r="K2092" t="str">
        <f t="shared" si="327"/>
        <v/>
      </c>
      <c r="L2092" t="str">
        <f t="shared" si="328"/>
        <v/>
      </c>
      <c r="M2092" t="str">
        <f t="shared" si="329"/>
        <v/>
      </c>
    </row>
    <row r="2093" spans="1:13">
      <c r="A2093" t="s">
        <v>1862</v>
      </c>
      <c r="B2093">
        <v>10.1221</v>
      </c>
      <c r="C2093" s="44">
        <v>41548</v>
      </c>
      <c r="D2093" t="str">
        <f t="shared" si="320"/>
        <v/>
      </c>
      <c r="E2093" t="str">
        <f t="shared" si="321"/>
        <v/>
      </c>
      <c r="F2093" t="str">
        <f t="shared" si="322"/>
        <v/>
      </c>
      <c r="G2093" t="str">
        <f t="shared" si="323"/>
        <v/>
      </c>
      <c r="H2093" t="str">
        <f t="shared" si="324"/>
        <v/>
      </c>
      <c r="I2093" t="str">
        <f t="shared" si="325"/>
        <v/>
      </c>
      <c r="J2093" t="str">
        <f t="shared" si="326"/>
        <v/>
      </c>
      <c r="K2093" t="str">
        <f t="shared" si="327"/>
        <v/>
      </c>
      <c r="L2093" t="str">
        <f t="shared" si="328"/>
        <v/>
      </c>
      <c r="M2093" t="str">
        <f t="shared" si="329"/>
        <v/>
      </c>
    </row>
    <row r="2094" spans="1:13">
      <c r="A2094" t="s">
        <v>5338</v>
      </c>
      <c r="B2094">
        <v>17.042000000000002</v>
      </c>
      <c r="C2094" s="44">
        <v>41548</v>
      </c>
      <c r="D2094" t="str">
        <f t="shared" si="320"/>
        <v/>
      </c>
      <c r="E2094" t="str">
        <f t="shared" si="321"/>
        <v/>
      </c>
      <c r="F2094" t="str">
        <f t="shared" si="322"/>
        <v/>
      </c>
      <c r="G2094" t="str">
        <f t="shared" si="323"/>
        <v/>
      </c>
      <c r="H2094" t="str">
        <f t="shared" si="324"/>
        <v/>
      </c>
      <c r="I2094" t="str">
        <f t="shared" si="325"/>
        <v/>
      </c>
      <c r="J2094" t="str">
        <f t="shared" si="326"/>
        <v/>
      </c>
      <c r="K2094" t="str">
        <f t="shared" si="327"/>
        <v/>
      </c>
      <c r="L2094" t="str">
        <f t="shared" si="328"/>
        <v/>
      </c>
      <c r="M2094" t="str">
        <f t="shared" si="329"/>
        <v/>
      </c>
    </row>
    <row r="2095" spans="1:13">
      <c r="A2095" t="s">
        <v>1863</v>
      </c>
      <c r="B2095">
        <v>10.2805</v>
      </c>
      <c r="C2095" s="44">
        <v>39797</v>
      </c>
      <c r="D2095" t="str">
        <f t="shared" si="320"/>
        <v/>
      </c>
      <c r="E2095" t="str">
        <f t="shared" si="321"/>
        <v/>
      </c>
      <c r="F2095" t="str">
        <f t="shared" si="322"/>
        <v/>
      </c>
      <c r="G2095" t="str">
        <f t="shared" si="323"/>
        <v/>
      </c>
      <c r="H2095" t="str">
        <f t="shared" si="324"/>
        <v/>
      </c>
      <c r="I2095" t="str">
        <f t="shared" si="325"/>
        <v/>
      </c>
      <c r="J2095" t="str">
        <f t="shared" si="326"/>
        <v/>
      </c>
      <c r="K2095" t="str">
        <f t="shared" si="327"/>
        <v/>
      </c>
      <c r="L2095" t="str">
        <f t="shared" si="328"/>
        <v/>
      </c>
      <c r="M2095" t="str">
        <f t="shared" si="329"/>
        <v/>
      </c>
    </row>
    <row r="2096" spans="1:13">
      <c r="A2096" t="s">
        <v>1864</v>
      </c>
      <c r="B2096">
        <v>10.1145</v>
      </c>
      <c r="C2096" s="44">
        <v>40070</v>
      </c>
      <c r="D2096" t="str">
        <f t="shared" si="320"/>
        <v/>
      </c>
      <c r="E2096" t="str">
        <f t="shared" si="321"/>
        <v/>
      </c>
      <c r="F2096" t="str">
        <f t="shared" si="322"/>
        <v/>
      </c>
      <c r="G2096" t="str">
        <f t="shared" si="323"/>
        <v/>
      </c>
      <c r="H2096" t="str">
        <f t="shared" si="324"/>
        <v/>
      </c>
      <c r="I2096" t="str">
        <f t="shared" si="325"/>
        <v/>
      </c>
      <c r="J2096" t="str">
        <f t="shared" si="326"/>
        <v/>
      </c>
      <c r="K2096" t="str">
        <f t="shared" si="327"/>
        <v/>
      </c>
      <c r="L2096" t="str">
        <f t="shared" si="328"/>
        <v/>
      </c>
      <c r="M2096" t="str">
        <f t="shared" si="329"/>
        <v/>
      </c>
    </row>
    <row r="2097" spans="1:13">
      <c r="A2097" t="s">
        <v>5339</v>
      </c>
      <c r="B2097">
        <v>11.789199999999999</v>
      </c>
      <c r="C2097" s="44">
        <v>40070</v>
      </c>
      <c r="D2097" t="str">
        <f t="shared" si="320"/>
        <v/>
      </c>
      <c r="E2097" t="str">
        <f t="shared" si="321"/>
        <v/>
      </c>
      <c r="F2097" t="str">
        <f t="shared" si="322"/>
        <v/>
      </c>
      <c r="G2097" t="str">
        <f t="shared" si="323"/>
        <v/>
      </c>
      <c r="H2097" t="str">
        <f t="shared" si="324"/>
        <v/>
      </c>
      <c r="I2097" t="str">
        <f t="shared" si="325"/>
        <v/>
      </c>
      <c r="J2097" t="str">
        <f t="shared" si="326"/>
        <v/>
      </c>
      <c r="K2097" t="str">
        <f t="shared" si="327"/>
        <v/>
      </c>
      <c r="L2097" t="str">
        <f t="shared" si="328"/>
        <v/>
      </c>
      <c r="M2097" t="str">
        <f t="shared" si="329"/>
        <v/>
      </c>
    </row>
    <row r="2098" spans="1:13">
      <c r="A2098" t="s">
        <v>1865</v>
      </c>
      <c r="B2098">
        <v>10.2607</v>
      </c>
      <c r="C2098" s="44">
        <v>41548</v>
      </c>
      <c r="D2098" t="str">
        <f t="shared" si="320"/>
        <v/>
      </c>
      <c r="E2098" t="str">
        <f t="shared" si="321"/>
        <v/>
      </c>
      <c r="F2098" t="str">
        <f t="shared" si="322"/>
        <v/>
      </c>
      <c r="G2098" t="str">
        <f t="shared" si="323"/>
        <v/>
      </c>
      <c r="H2098" t="str">
        <f t="shared" si="324"/>
        <v/>
      </c>
      <c r="I2098" t="str">
        <f t="shared" si="325"/>
        <v/>
      </c>
      <c r="J2098" t="str">
        <f t="shared" si="326"/>
        <v/>
      </c>
      <c r="K2098" t="str">
        <f t="shared" si="327"/>
        <v/>
      </c>
      <c r="L2098" t="str">
        <f t="shared" si="328"/>
        <v/>
      </c>
      <c r="M2098" t="str">
        <f t="shared" si="329"/>
        <v/>
      </c>
    </row>
    <row r="2099" spans="1:13">
      <c r="A2099" t="s">
        <v>5340</v>
      </c>
      <c r="B2099">
        <v>15.2827</v>
      </c>
      <c r="C2099" s="44">
        <v>41548</v>
      </c>
      <c r="D2099" t="str">
        <f t="shared" si="320"/>
        <v/>
      </c>
      <c r="E2099" t="str">
        <f t="shared" si="321"/>
        <v/>
      </c>
      <c r="F2099" t="str">
        <f t="shared" si="322"/>
        <v/>
      </c>
      <c r="G2099" t="str">
        <f t="shared" si="323"/>
        <v/>
      </c>
      <c r="H2099" t="str">
        <f t="shared" si="324"/>
        <v/>
      </c>
      <c r="I2099" t="str">
        <f t="shared" si="325"/>
        <v/>
      </c>
      <c r="J2099" t="str">
        <f t="shared" si="326"/>
        <v/>
      </c>
      <c r="K2099" t="str">
        <f t="shared" si="327"/>
        <v/>
      </c>
      <c r="L2099" t="str">
        <f t="shared" si="328"/>
        <v/>
      </c>
      <c r="M2099" t="str">
        <f t="shared" si="329"/>
        <v/>
      </c>
    </row>
    <row r="2100" spans="1:13">
      <c r="A2100" t="s">
        <v>5865</v>
      </c>
      <c r="B2100">
        <v>14.775700000000001</v>
      </c>
      <c r="C2100" s="44">
        <v>41548</v>
      </c>
      <c r="D2100" t="str">
        <f t="shared" si="320"/>
        <v/>
      </c>
      <c r="E2100" t="str">
        <f t="shared" si="321"/>
        <v/>
      </c>
      <c r="F2100" t="str">
        <f t="shared" si="322"/>
        <v/>
      </c>
      <c r="G2100" t="str">
        <f t="shared" si="323"/>
        <v/>
      </c>
      <c r="H2100" t="str">
        <f t="shared" si="324"/>
        <v/>
      </c>
      <c r="I2100" t="str">
        <f t="shared" si="325"/>
        <v/>
      </c>
      <c r="J2100" t="str">
        <f t="shared" si="326"/>
        <v/>
      </c>
      <c r="K2100" t="str">
        <f t="shared" si="327"/>
        <v/>
      </c>
      <c r="L2100" t="str">
        <f t="shared" si="328"/>
        <v/>
      </c>
      <c r="M2100" t="str">
        <f t="shared" si="329"/>
        <v/>
      </c>
    </row>
    <row r="2101" spans="1:13">
      <c r="A2101" t="s">
        <v>1866</v>
      </c>
      <c r="B2101">
        <v>10.016</v>
      </c>
      <c r="C2101" s="44">
        <v>41548</v>
      </c>
      <c r="D2101" t="str">
        <f t="shared" si="320"/>
        <v/>
      </c>
      <c r="E2101" t="str">
        <f t="shared" si="321"/>
        <v/>
      </c>
      <c r="F2101" t="str">
        <f t="shared" si="322"/>
        <v/>
      </c>
      <c r="G2101" t="str">
        <f t="shared" si="323"/>
        <v/>
      </c>
      <c r="H2101" t="str">
        <f t="shared" si="324"/>
        <v/>
      </c>
      <c r="I2101" t="str">
        <f t="shared" si="325"/>
        <v/>
      </c>
      <c r="J2101" t="str">
        <f t="shared" si="326"/>
        <v/>
      </c>
      <c r="K2101" t="str">
        <f t="shared" si="327"/>
        <v/>
      </c>
      <c r="L2101" t="str">
        <f t="shared" si="328"/>
        <v/>
      </c>
      <c r="M2101" t="str">
        <f t="shared" si="329"/>
        <v/>
      </c>
    </row>
    <row r="2102" spans="1:13">
      <c r="A2102" t="s">
        <v>5341</v>
      </c>
      <c r="B2102">
        <v>14.775600000000001</v>
      </c>
      <c r="C2102" s="44">
        <v>41548</v>
      </c>
      <c r="D2102" t="str">
        <f t="shared" si="320"/>
        <v/>
      </c>
      <c r="E2102" t="str">
        <f t="shared" si="321"/>
        <v/>
      </c>
      <c r="F2102" t="str">
        <f t="shared" si="322"/>
        <v/>
      </c>
      <c r="G2102" t="str">
        <f t="shared" si="323"/>
        <v/>
      </c>
      <c r="H2102" t="str">
        <f t="shared" si="324"/>
        <v/>
      </c>
      <c r="I2102" t="str">
        <f t="shared" si="325"/>
        <v/>
      </c>
      <c r="J2102" t="str">
        <f t="shared" si="326"/>
        <v/>
      </c>
      <c r="K2102" t="str">
        <f t="shared" si="327"/>
        <v/>
      </c>
      <c r="L2102" t="str">
        <f t="shared" si="328"/>
        <v/>
      </c>
      <c r="M2102" t="str">
        <f t="shared" si="329"/>
        <v/>
      </c>
    </row>
    <row r="2103" spans="1:13">
      <c r="A2103" t="s">
        <v>5866</v>
      </c>
      <c r="B2103">
        <v>10.0466</v>
      </c>
      <c r="C2103" s="44">
        <v>41548</v>
      </c>
      <c r="D2103" t="str">
        <f t="shared" si="320"/>
        <v/>
      </c>
      <c r="E2103" t="str">
        <f t="shared" si="321"/>
        <v/>
      </c>
      <c r="F2103" t="str">
        <f t="shared" si="322"/>
        <v/>
      </c>
      <c r="G2103" t="str">
        <f t="shared" si="323"/>
        <v/>
      </c>
      <c r="H2103" t="str">
        <f t="shared" si="324"/>
        <v/>
      </c>
      <c r="I2103" t="str">
        <f t="shared" si="325"/>
        <v/>
      </c>
      <c r="J2103" t="str">
        <f t="shared" si="326"/>
        <v/>
      </c>
      <c r="K2103" t="str">
        <f t="shared" si="327"/>
        <v/>
      </c>
      <c r="L2103" t="str">
        <f t="shared" si="328"/>
        <v/>
      </c>
      <c r="M2103" t="str">
        <f t="shared" si="329"/>
        <v/>
      </c>
    </row>
    <row r="2104" spans="1:13">
      <c r="A2104" t="s">
        <v>5867</v>
      </c>
      <c r="B2104">
        <v>10.173999999999999</v>
      </c>
      <c r="C2104" s="44">
        <v>41548</v>
      </c>
      <c r="D2104" t="str">
        <f t="shared" si="320"/>
        <v/>
      </c>
      <c r="E2104" t="str">
        <f t="shared" si="321"/>
        <v/>
      </c>
      <c r="F2104" t="str">
        <f t="shared" si="322"/>
        <v/>
      </c>
      <c r="G2104" t="str">
        <f t="shared" si="323"/>
        <v/>
      </c>
      <c r="H2104" t="str">
        <f t="shared" si="324"/>
        <v/>
      </c>
      <c r="I2104" t="str">
        <f t="shared" si="325"/>
        <v/>
      </c>
      <c r="J2104" t="str">
        <f t="shared" si="326"/>
        <v/>
      </c>
      <c r="K2104" t="str">
        <f t="shared" si="327"/>
        <v/>
      </c>
      <c r="L2104" t="str">
        <f t="shared" si="328"/>
        <v/>
      </c>
      <c r="M2104" t="str">
        <f t="shared" si="329"/>
        <v/>
      </c>
    </row>
    <row r="2105" spans="1:13">
      <c r="A2105" t="s">
        <v>1867</v>
      </c>
      <c r="B2105">
        <v>10.119199999999999</v>
      </c>
      <c r="C2105" s="44">
        <v>41548</v>
      </c>
      <c r="D2105" t="str">
        <f t="shared" si="320"/>
        <v/>
      </c>
      <c r="E2105" t="str">
        <f t="shared" si="321"/>
        <v/>
      </c>
      <c r="F2105" t="str">
        <f t="shared" si="322"/>
        <v/>
      </c>
      <c r="G2105" t="str">
        <f t="shared" si="323"/>
        <v/>
      </c>
      <c r="H2105" t="str">
        <f t="shared" si="324"/>
        <v/>
      </c>
      <c r="I2105" t="str">
        <f t="shared" si="325"/>
        <v/>
      </c>
      <c r="J2105" t="str">
        <f t="shared" si="326"/>
        <v/>
      </c>
      <c r="K2105" t="str">
        <f t="shared" si="327"/>
        <v/>
      </c>
      <c r="L2105" t="str">
        <f t="shared" si="328"/>
        <v/>
      </c>
      <c r="M2105" t="str">
        <f t="shared" si="329"/>
        <v/>
      </c>
    </row>
    <row r="2106" spans="1:13">
      <c r="A2106" t="s">
        <v>5342</v>
      </c>
      <c r="B2106">
        <v>10.172800000000001</v>
      </c>
      <c r="C2106" s="44">
        <v>41548</v>
      </c>
      <c r="D2106" t="str">
        <f t="shared" si="320"/>
        <v/>
      </c>
      <c r="E2106" t="str">
        <f t="shared" si="321"/>
        <v/>
      </c>
      <c r="F2106" t="str">
        <f t="shared" si="322"/>
        <v/>
      </c>
      <c r="G2106" t="str">
        <f t="shared" si="323"/>
        <v/>
      </c>
      <c r="H2106" t="str">
        <f t="shared" si="324"/>
        <v/>
      </c>
      <c r="I2106" t="str">
        <f t="shared" si="325"/>
        <v/>
      </c>
      <c r="J2106" t="str">
        <f t="shared" si="326"/>
        <v/>
      </c>
      <c r="K2106" t="str">
        <f t="shared" si="327"/>
        <v/>
      </c>
      <c r="L2106" t="str">
        <f t="shared" si="328"/>
        <v/>
      </c>
      <c r="M2106" t="str">
        <f t="shared" si="329"/>
        <v/>
      </c>
    </row>
    <row r="2107" spans="1:13">
      <c r="A2107" t="s">
        <v>1868</v>
      </c>
      <c r="B2107">
        <v>10.120100000000001</v>
      </c>
      <c r="C2107" s="44">
        <v>41548</v>
      </c>
      <c r="D2107" t="str">
        <f t="shared" si="320"/>
        <v/>
      </c>
      <c r="E2107" t="str">
        <f t="shared" si="321"/>
        <v/>
      </c>
      <c r="F2107" t="str">
        <f t="shared" si="322"/>
        <v/>
      </c>
      <c r="G2107" t="str">
        <f t="shared" si="323"/>
        <v/>
      </c>
      <c r="H2107" t="str">
        <f t="shared" si="324"/>
        <v/>
      </c>
      <c r="I2107" t="str">
        <f t="shared" si="325"/>
        <v/>
      </c>
      <c r="J2107" t="str">
        <f t="shared" si="326"/>
        <v/>
      </c>
      <c r="K2107" t="str">
        <f t="shared" si="327"/>
        <v/>
      </c>
      <c r="L2107" t="str">
        <f t="shared" si="328"/>
        <v/>
      </c>
      <c r="M2107" t="str">
        <f t="shared" si="329"/>
        <v/>
      </c>
    </row>
    <row r="2108" spans="1:13">
      <c r="A2108" t="s">
        <v>5868</v>
      </c>
      <c r="B2108">
        <v>10.1067</v>
      </c>
      <c r="C2108" s="44">
        <v>41548</v>
      </c>
      <c r="D2108" t="str">
        <f t="shared" si="320"/>
        <v/>
      </c>
      <c r="E2108" t="str">
        <f t="shared" si="321"/>
        <v/>
      </c>
      <c r="F2108" t="str">
        <f t="shared" si="322"/>
        <v/>
      </c>
      <c r="G2108" t="str">
        <f t="shared" si="323"/>
        <v/>
      </c>
      <c r="H2108" t="str">
        <f t="shared" si="324"/>
        <v/>
      </c>
      <c r="I2108" t="str">
        <f t="shared" si="325"/>
        <v/>
      </c>
      <c r="J2108" t="str">
        <f t="shared" si="326"/>
        <v/>
      </c>
      <c r="K2108" t="str">
        <f t="shared" si="327"/>
        <v/>
      </c>
      <c r="L2108" t="str">
        <f t="shared" si="328"/>
        <v/>
      </c>
      <c r="M2108" t="str">
        <f t="shared" si="329"/>
        <v/>
      </c>
    </row>
    <row r="2109" spans="1:13">
      <c r="A2109" t="s">
        <v>1869</v>
      </c>
      <c r="B2109">
        <v>10.1454</v>
      </c>
      <c r="C2109" s="44">
        <v>41548</v>
      </c>
      <c r="D2109" t="str">
        <f t="shared" si="320"/>
        <v/>
      </c>
      <c r="E2109" t="str">
        <f t="shared" si="321"/>
        <v/>
      </c>
      <c r="F2109" t="str">
        <f t="shared" si="322"/>
        <v/>
      </c>
      <c r="G2109" t="str">
        <f t="shared" si="323"/>
        <v/>
      </c>
      <c r="H2109" t="str">
        <f t="shared" si="324"/>
        <v/>
      </c>
      <c r="I2109" t="str">
        <f t="shared" si="325"/>
        <v/>
      </c>
      <c r="J2109" t="str">
        <f t="shared" si="326"/>
        <v/>
      </c>
      <c r="K2109" t="str">
        <f t="shared" si="327"/>
        <v/>
      </c>
      <c r="L2109" t="str">
        <f t="shared" si="328"/>
        <v/>
      </c>
      <c r="M2109" t="str">
        <f t="shared" si="329"/>
        <v/>
      </c>
    </row>
    <row r="2110" spans="1:13">
      <c r="A2110" t="s">
        <v>5869</v>
      </c>
      <c r="B2110">
        <v>10.622999999999999</v>
      </c>
      <c r="C2110" s="44">
        <v>41548</v>
      </c>
      <c r="D2110" t="str">
        <f t="shared" si="320"/>
        <v/>
      </c>
      <c r="E2110" t="str">
        <f t="shared" si="321"/>
        <v/>
      </c>
      <c r="F2110" t="str">
        <f t="shared" si="322"/>
        <v/>
      </c>
      <c r="G2110" t="str">
        <f t="shared" si="323"/>
        <v/>
      </c>
      <c r="H2110" t="str">
        <f t="shared" si="324"/>
        <v/>
      </c>
      <c r="I2110" t="str">
        <f t="shared" si="325"/>
        <v/>
      </c>
      <c r="J2110" t="str">
        <f t="shared" si="326"/>
        <v/>
      </c>
      <c r="K2110" t="str">
        <f t="shared" si="327"/>
        <v/>
      </c>
      <c r="L2110" t="str">
        <f t="shared" si="328"/>
        <v/>
      </c>
      <c r="M2110" t="str">
        <f t="shared" si="329"/>
        <v/>
      </c>
    </row>
    <row r="2111" spans="1:13">
      <c r="A2111" t="s">
        <v>1870</v>
      </c>
      <c r="B2111">
        <v>10.1396</v>
      </c>
      <c r="C2111" s="44">
        <v>41548</v>
      </c>
      <c r="D2111" t="str">
        <f t="shared" si="320"/>
        <v/>
      </c>
      <c r="E2111" t="str">
        <f t="shared" si="321"/>
        <v/>
      </c>
      <c r="F2111" t="str">
        <f t="shared" si="322"/>
        <v/>
      </c>
      <c r="G2111" t="str">
        <f t="shared" si="323"/>
        <v/>
      </c>
      <c r="H2111" t="str">
        <f t="shared" si="324"/>
        <v/>
      </c>
      <c r="I2111" t="str">
        <f t="shared" si="325"/>
        <v/>
      </c>
      <c r="J2111" t="str">
        <f t="shared" si="326"/>
        <v/>
      </c>
      <c r="K2111" t="str">
        <f t="shared" si="327"/>
        <v/>
      </c>
      <c r="L2111" t="str">
        <f t="shared" si="328"/>
        <v/>
      </c>
      <c r="M2111" t="str">
        <f t="shared" si="329"/>
        <v/>
      </c>
    </row>
    <row r="2112" spans="1:13">
      <c r="A2112" t="s">
        <v>1871</v>
      </c>
      <c r="B2112">
        <v>10.139699999999999</v>
      </c>
      <c r="C2112" s="44">
        <v>41548</v>
      </c>
      <c r="D2112" t="str">
        <f t="shared" si="320"/>
        <v/>
      </c>
      <c r="E2112" t="str">
        <f t="shared" si="321"/>
        <v/>
      </c>
      <c r="F2112" t="str">
        <f t="shared" si="322"/>
        <v/>
      </c>
      <c r="G2112" t="str">
        <f t="shared" si="323"/>
        <v/>
      </c>
      <c r="H2112" t="str">
        <f t="shared" si="324"/>
        <v/>
      </c>
      <c r="I2112" t="str">
        <f t="shared" si="325"/>
        <v/>
      </c>
      <c r="J2112" t="str">
        <f t="shared" si="326"/>
        <v/>
      </c>
      <c r="K2112" t="str">
        <f t="shared" si="327"/>
        <v/>
      </c>
      <c r="L2112" t="str">
        <f t="shared" si="328"/>
        <v/>
      </c>
      <c r="M2112" t="str">
        <f t="shared" si="329"/>
        <v/>
      </c>
    </row>
    <row r="2113" spans="1:13">
      <c r="A2113" t="s">
        <v>5343</v>
      </c>
      <c r="B2113">
        <v>10.619899999999999</v>
      </c>
      <c r="C2113" s="44">
        <v>41548</v>
      </c>
      <c r="D2113" t="str">
        <f t="shared" si="320"/>
        <v/>
      </c>
      <c r="E2113" t="str">
        <f t="shared" si="321"/>
        <v/>
      </c>
      <c r="F2113" t="str">
        <f t="shared" si="322"/>
        <v/>
      </c>
      <c r="G2113" t="str">
        <f t="shared" si="323"/>
        <v/>
      </c>
      <c r="H2113" t="str">
        <f t="shared" si="324"/>
        <v/>
      </c>
      <c r="I2113" t="str">
        <f t="shared" si="325"/>
        <v/>
      </c>
      <c r="J2113" t="str">
        <f t="shared" si="326"/>
        <v/>
      </c>
      <c r="K2113" t="str">
        <f t="shared" si="327"/>
        <v/>
      </c>
      <c r="L2113" t="str">
        <f t="shared" si="328"/>
        <v/>
      </c>
      <c r="M2113" t="str">
        <f t="shared" si="329"/>
        <v/>
      </c>
    </row>
    <row r="2114" spans="1:13">
      <c r="A2114" t="s">
        <v>1872</v>
      </c>
      <c r="B2114">
        <v>10.091900000000001</v>
      </c>
      <c r="C2114" s="44">
        <v>41548</v>
      </c>
      <c r="D2114" t="str">
        <f t="shared" si="320"/>
        <v/>
      </c>
      <c r="E2114" t="str">
        <f t="shared" si="321"/>
        <v/>
      </c>
      <c r="F2114" t="str">
        <f t="shared" si="322"/>
        <v/>
      </c>
      <c r="G2114" t="str">
        <f t="shared" si="323"/>
        <v/>
      </c>
      <c r="H2114" t="str">
        <f t="shared" si="324"/>
        <v/>
      </c>
      <c r="I2114" t="str">
        <f t="shared" si="325"/>
        <v/>
      </c>
      <c r="J2114" t="str">
        <f t="shared" si="326"/>
        <v/>
      </c>
      <c r="K2114" t="str">
        <f t="shared" si="327"/>
        <v/>
      </c>
      <c r="L2114" t="str">
        <f t="shared" si="328"/>
        <v/>
      </c>
      <c r="M2114" t="str">
        <f t="shared" si="329"/>
        <v/>
      </c>
    </row>
    <row r="2115" spans="1:13">
      <c r="A2115" t="s">
        <v>5870</v>
      </c>
      <c r="B2115">
        <v>10.096500000000001</v>
      </c>
      <c r="C2115" s="44">
        <v>41548</v>
      </c>
      <c r="D2115" t="str">
        <f t="shared" si="320"/>
        <v/>
      </c>
      <c r="E2115" t="str">
        <f t="shared" si="321"/>
        <v/>
      </c>
      <c r="F2115" t="str">
        <f t="shared" si="322"/>
        <v/>
      </c>
      <c r="G2115" t="str">
        <f t="shared" si="323"/>
        <v/>
      </c>
      <c r="H2115" t="str">
        <f t="shared" si="324"/>
        <v/>
      </c>
      <c r="I2115" t="str">
        <f t="shared" si="325"/>
        <v/>
      </c>
      <c r="J2115" t="str">
        <f t="shared" si="326"/>
        <v/>
      </c>
      <c r="K2115" t="str">
        <f t="shared" si="327"/>
        <v/>
      </c>
      <c r="L2115" t="str">
        <f t="shared" si="328"/>
        <v/>
      </c>
      <c r="M2115" t="str">
        <f t="shared" si="329"/>
        <v/>
      </c>
    </row>
    <row r="2116" spans="1:13">
      <c r="A2116" t="s">
        <v>5871</v>
      </c>
      <c r="B2116">
        <v>10.0916</v>
      </c>
      <c r="C2116" s="44">
        <v>41548</v>
      </c>
      <c r="D2116" t="str">
        <f t="shared" si="320"/>
        <v/>
      </c>
      <c r="E2116" t="str">
        <f t="shared" si="321"/>
        <v/>
      </c>
      <c r="F2116" t="str">
        <f t="shared" si="322"/>
        <v/>
      </c>
      <c r="G2116" t="str">
        <f t="shared" si="323"/>
        <v/>
      </c>
      <c r="H2116" t="str">
        <f t="shared" si="324"/>
        <v/>
      </c>
      <c r="I2116" t="str">
        <f t="shared" si="325"/>
        <v/>
      </c>
      <c r="J2116" t="str">
        <f t="shared" si="326"/>
        <v/>
      </c>
      <c r="K2116" t="str">
        <f t="shared" si="327"/>
        <v/>
      </c>
      <c r="L2116" t="str">
        <f t="shared" si="328"/>
        <v/>
      </c>
      <c r="M2116" t="str">
        <f t="shared" si="329"/>
        <v/>
      </c>
    </row>
    <row r="2117" spans="1:13">
      <c r="A2117" t="s">
        <v>1873</v>
      </c>
      <c r="B2117">
        <v>10.090400000000001</v>
      </c>
      <c r="C2117" s="44">
        <v>41548</v>
      </c>
      <c r="D2117" t="str">
        <f t="shared" si="320"/>
        <v/>
      </c>
      <c r="E2117" t="str">
        <f t="shared" si="321"/>
        <v/>
      </c>
      <c r="F2117" t="str">
        <f t="shared" si="322"/>
        <v/>
      </c>
      <c r="G2117" t="str">
        <f t="shared" si="323"/>
        <v/>
      </c>
      <c r="H2117" t="str">
        <f t="shared" si="324"/>
        <v/>
      </c>
      <c r="I2117" t="str">
        <f t="shared" si="325"/>
        <v/>
      </c>
      <c r="J2117" t="str">
        <f t="shared" si="326"/>
        <v/>
      </c>
      <c r="K2117" t="str">
        <f t="shared" si="327"/>
        <v/>
      </c>
      <c r="L2117" t="str">
        <f t="shared" si="328"/>
        <v/>
      </c>
      <c r="M2117" t="str">
        <f t="shared" si="329"/>
        <v/>
      </c>
    </row>
    <row r="2118" spans="1:13">
      <c r="A2118" t="s">
        <v>4157</v>
      </c>
      <c r="B2118">
        <v>10.0951</v>
      </c>
      <c r="C2118" s="44">
        <v>41548</v>
      </c>
      <c r="D2118" t="str">
        <f t="shared" si="320"/>
        <v/>
      </c>
      <c r="E2118" t="str">
        <f t="shared" si="321"/>
        <v/>
      </c>
      <c r="F2118" t="str">
        <f t="shared" si="322"/>
        <v/>
      </c>
      <c r="G2118" t="str">
        <f t="shared" si="323"/>
        <v/>
      </c>
      <c r="H2118" t="str">
        <f t="shared" si="324"/>
        <v/>
      </c>
      <c r="I2118" t="str">
        <f t="shared" si="325"/>
        <v/>
      </c>
      <c r="J2118" t="str">
        <f t="shared" si="326"/>
        <v/>
      </c>
      <c r="K2118" t="str">
        <f t="shared" si="327"/>
        <v/>
      </c>
      <c r="L2118" t="str">
        <f t="shared" si="328"/>
        <v/>
      </c>
      <c r="M2118" t="str">
        <f t="shared" si="329"/>
        <v/>
      </c>
    </row>
    <row r="2119" spans="1:13">
      <c r="A2119" t="s">
        <v>1874</v>
      </c>
      <c r="B2119">
        <v>10.206099999999999</v>
      </c>
      <c r="C2119" s="44">
        <v>41337</v>
      </c>
      <c r="D2119" t="str">
        <f t="shared" ref="D2119:D2182" si="330">IF(A2119=mfund1,B2119,"")</f>
        <v/>
      </c>
      <c r="E2119" t="str">
        <f t="shared" ref="E2119:E2182" si="331">IF(A2119=mfund2,B2119,"")</f>
        <v/>
      </c>
      <c r="F2119" t="str">
        <f t="shared" ref="F2119:F2182" si="332">IF(A2119=mfund3,B2119,"")</f>
        <v/>
      </c>
      <c r="G2119" t="str">
        <f t="shared" ref="G2119:G2182" si="333">IF(A2119=mfund4,B2119,"")</f>
        <v/>
      </c>
      <c r="H2119" t="str">
        <f t="shared" ref="H2119:H2182" si="334">IF(A2119=mfudn5,B2119,"")</f>
        <v/>
      </c>
      <c r="I2119" t="str">
        <f t="shared" ref="I2119:I2182" si="335">IF(A2119=mfund6,B2119,"")</f>
        <v/>
      </c>
      <c r="J2119" t="str">
        <f t="shared" ref="J2119:J2182" si="336">IF(A2119=mfund7,B2119,"")</f>
        <v/>
      </c>
      <c r="K2119" t="str">
        <f t="shared" ref="K2119:K2182" si="337">IF(A2119=mfund8,B2119,"")</f>
        <v/>
      </c>
      <c r="L2119" t="str">
        <f t="shared" ref="L2119:L2182" si="338">IF(A2119=mfund9,B2119,"")</f>
        <v/>
      </c>
      <c r="M2119" t="str">
        <f t="shared" ref="M2119:M2182" si="339">IF(A2119=mfund10,B2119,"")</f>
        <v/>
      </c>
    </row>
    <row r="2120" spans="1:13">
      <c r="A2120" t="s">
        <v>5872</v>
      </c>
      <c r="B2120">
        <v>10.046900000000001</v>
      </c>
      <c r="C2120" s="44">
        <v>41548</v>
      </c>
      <c r="D2120" t="str">
        <f t="shared" si="330"/>
        <v/>
      </c>
      <c r="E2120" t="str">
        <f t="shared" si="331"/>
        <v/>
      </c>
      <c r="F2120" t="str">
        <f t="shared" si="332"/>
        <v/>
      </c>
      <c r="G2120" t="str">
        <f t="shared" si="333"/>
        <v/>
      </c>
      <c r="H2120" t="str">
        <f t="shared" si="334"/>
        <v/>
      </c>
      <c r="I2120" t="str">
        <f t="shared" si="335"/>
        <v/>
      </c>
      <c r="J2120" t="str">
        <f t="shared" si="336"/>
        <v/>
      </c>
      <c r="K2120" t="str">
        <f t="shared" si="337"/>
        <v/>
      </c>
      <c r="L2120" t="str">
        <f t="shared" si="338"/>
        <v/>
      </c>
      <c r="M2120" t="str">
        <f t="shared" si="339"/>
        <v/>
      </c>
    </row>
    <row r="2121" spans="1:13">
      <c r="A2121" t="s">
        <v>4158</v>
      </c>
      <c r="B2121">
        <v>13.204499999999999</v>
      </c>
      <c r="C2121" s="44">
        <v>41548</v>
      </c>
      <c r="D2121" t="str">
        <f t="shared" si="330"/>
        <v/>
      </c>
      <c r="E2121" t="str">
        <f t="shared" si="331"/>
        <v/>
      </c>
      <c r="F2121" t="str">
        <f t="shared" si="332"/>
        <v/>
      </c>
      <c r="G2121" t="str">
        <f t="shared" si="333"/>
        <v/>
      </c>
      <c r="H2121" t="str">
        <f t="shared" si="334"/>
        <v/>
      </c>
      <c r="I2121" t="str">
        <f t="shared" si="335"/>
        <v/>
      </c>
      <c r="J2121" t="str">
        <f t="shared" si="336"/>
        <v/>
      </c>
      <c r="K2121" t="str">
        <f t="shared" si="337"/>
        <v/>
      </c>
      <c r="L2121" t="str">
        <f t="shared" si="338"/>
        <v/>
      </c>
      <c r="M2121" t="str">
        <f t="shared" si="339"/>
        <v/>
      </c>
    </row>
    <row r="2122" spans="1:13">
      <c r="A2122" t="s">
        <v>1875</v>
      </c>
      <c r="B2122">
        <v>10.2309</v>
      </c>
      <c r="C2122" s="44">
        <v>41163</v>
      </c>
      <c r="D2122" t="str">
        <f t="shared" si="330"/>
        <v/>
      </c>
      <c r="E2122" t="str">
        <f t="shared" si="331"/>
        <v/>
      </c>
      <c r="F2122" t="str">
        <f t="shared" si="332"/>
        <v/>
      </c>
      <c r="G2122" t="str">
        <f t="shared" si="333"/>
        <v/>
      </c>
      <c r="H2122" t="str">
        <f t="shared" si="334"/>
        <v/>
      </c>
      <c r="I2122" t="str">
        <f t="shared" si="335"/>
        <v/>
      </c>
      <c r="J2122" t="str">
        <f t="shared" si="336"/>
        <v/>
      </c>
      <c r="K2122" t="str">
        <f t="shared" si="337"/>
        <v/>
      </c>
      <c r="L2122" t="str">
        <f t="shared" si="338"/>
        <v/>
      </c>
      <c r="M2122" t="str">
        <f t="shared" si="339"/>
        <v/>
      </c>
    </row>
    <row r="2123" spans="1:13">
      <c r="A2123" t="s">
        <v>1876</v>
      </c>
      <c r="B2123">
        <v>10.0463</v>
      </c>
      <c r="C2123" s="44">
        <v>41548</v>
      </c>
      <c r="D2123" t="str">
        <f t="shared" si="330"/>
        <v/>
      </c>
      <c r="E2123" t="str">
        <f t="shared" si="331"/>
        <v/>
      </c>
      <c r="F2123" t="str">
        <f t="shared" si="332"/>
        <v/>
      </c>
      <c r="G2123" t="str">
        <f t="shared" si="333"/>
        <v/>
      </c>
      <c r="H2123" t="str">
        <f t="shared" si="334"/>
        <v/>
      </c>
      <c r="I2123" t="str">
        <f t="shared" si="335"/>
        <v/>
      </c>
      <c r="J2123" t="str">
        <f t="shared" si="336"/>
        <v/>
      </c>
      <c r="K2123" t="str">
        <f t="shared" si="337"/>
        <v/>
      </c>
      <c r="L2123" t="str">
        <f t="shared" si="338"/>
        <v/>
      </c>
      <c r="M2123" t="str">
        <f t="shared" si="339"/>
        <v/>
      </c>
    </row>
    <row r="2124" spans="1:13">
      <c r="A2124" t="s">
        <v>4159</v>
      </c>
      <c r="B2124">
        <v>10.068199999999999</v>
      </c>
      <c r="C2124" s="44">
        <v>41548</v>
      </c>
      <c r="D2124" t="str">
        <f t="shared" si="330"/>
        <v/>
      </c>
      <c r="E2124" t="str">
        <f t="shared" si="331"/>
        <v/>
      </c>
      <c r="F2124" t="str">
        <f t="shared" si="332"/>
        <v/>
      </c>
      <c r="G2124" t="str">
        <f t="shared" si="333"/>
        <v/>
      </c>
      <c r="H2124" t="str">
        <f t="shared" si="334"/>
        <v/>
      </c>
      <c r="I2124" t="str">
        <f t="shared" si="335"/>
        <v/>
      </c>
      <c r="J2124" t="str">
        <f t="shared" si="336"/>
        <v/>
      </c>
      <c r="K2124" t="str">
        <f t="shared" si="337"/>
        <v/>
      </c>
      <c r="L2124" t="str">
        <f t="shared" si="338"/>
        <v/>
      </c>
      <c r="M2124" t="str">
        <f t="shared" si="339"/>
        <v/>
      </c>
    </row>
    <row r="2125" spans="1:13">
      <c r="A2125" t="s">
        <v>5873</v>
      </c>
      <c r="B2125">
        <v>10.196</v>
      </c>
      <c r="C2125" s="44">
        <v>41548</v>
      </c>
      <c r="D2125" t="str">
        <f t="shared" si="330"/>
        <v/>
      </c>
      <c r="E2125" t="str">
        <f t="shared" si="331"/>
        <v/>
      </c>
      <c r="F2125" t="str">
        <f t="shared" si="332"/>
        <v/>
      </c>
      <c r="G2125" t="str">
        <f t="shared" si="333"/>
        <v/>
      </c>
      <c r="H2125" t="str">
        <f t="shared" si="334"/>
        <v/>
      </c>
      <c r="I2125" t="str">
        <f t="shared" si="335"/>
        <v/>
      </c>
      <c r="J2125" t="str">
        <f t="shared" si="336"/>
        <v/>
      </c>
      <c r="K2125" t="str">
        <f t="shared" si="337"/>
        <v/>
      </c>
      <c r="L2125" t="str">
        <f t="shared" si="338"/>
        <v/>
      </c>
      <c r="M2125" t="str">
        <f t="shared" si="339"/>
        <v/>
      </c>
    </row>
    <row r="2126" spans="1:13">
      <c r="A2126" t="s">
        <v>1877</v>
      </c>
      <c r="B2126">
        <v>10.1953</v>
      </c>
      <c r="C2126" s="44">
        <v>41548</v>
      </c>
      <c r="D2126" t="str">
        <f t="shared" si="330"/>
        <v/>
      </c>
      <c r="E2126" t="str">
        <f t="shared" si="331"/>
        <v/>
      </c>
      <c r="F2126" t="str">
        <f t="shared" si="332"/>
        <v/>
      </c>
      <c r="G2126" t="str">
        <f t="shared" si="333"/>
        <v/>
      </c>
      <c r="H2126" t="str">
        <f t="shared" si="334"/>
        <v/>
      </c>
      <c r="I2126" t="str">
        <f t="shared" si="335"/>
        <v/>
      </c>
      <c r="J2126" t="str">
        <f t="shared" si="336"/>
        <v/>
      </c>
      <c r="K2126" t="str">
        <f t="shared" si="337"/>
        <v/>
      </c>
      <c r="L2126" t="str">
        <f t="shared" si="338"/>
        <v/>
      </c>
      <c r="M2126" t="str">
        <f t="shared" si="339"/>
        <v/>
      </c>
    </row>
    <row r="2127" spans="1:13">
      <c r="A2127" t="s">
        <v>4160</v>
      </c>
      <c r="B2127">
        <v>13.335100000000001</v>
      </c>
      <c r="C2127" s="44">
        <v>41548</v>
      </c>
      <c r="D2127" t="str">
        <f t="shared" si="330"/>
        <v/>
      </c>
      <c r="E2127" t="str">
        <f t="shared" si="331"/>
        <v/>
      </c>
      <c r="F2127" t="str">
        <f t="shared" si="332"/>
        <v/>
      </c>
      <c r="G2127" t="str">
        <f t="shared" si="333"/>
        <v/>
      </c>
      <c r="H2127" t="str">
        <f t="shared" si="334"/>
        <v/>
      </c>
      <c r="I2127" t="str">
        <f t="shared" si="335"/>
        <v/>
      </c>
      <c r="J2127" t="str">
        <f t="shared" si="336"/>
        <v/>
      </c>
      <c r="K2127" t="str">
        <f t="shared" si="337"/>
        <v/>
      </c>
      <c r="L2127" t="str">
        <f t="shared" si="338"/>
        <v/>
      </c>
      <c r="M2127" t="str">
        <f t="shared" si="339"/>
        <v/>
      </c>
    </row>
    <row r="2128" spans="1:13">
      <c r="A2128" t="s">
        <v>1878</v>
      </c>
      <c r="B2128">
        <v>10.19</v>
      </c>
      <c r="C2128" s="44">
        <v>41548</v>
      </c>
      <c r="D2128" t="str">
        <f t="shared" si="330"/>
        <v/>
      </c>
      <c r="E2128" t="str">
        <f t="shared" si="331"/>
        <v/>
      </c>
      <c r="F2128" t="str">
        <f t="shared" si="332"/>
        <v/>
      </c>
      <c r="G2128" t="str">
        <f t="shared" si="333"/>
        <v/>
      </c>
      <c r="H2128" t="str">
        <f t="shared" si="334"/>
        <v/>
      </c>
      <c r="I2128" t="str">
        <f t="shared" si="335"/>
        <v/>
      </c>
      <c r="J2128" t="str">
        <f t="shared" si="336"/>
        <v/>
      </c>
      <c r="K2128" t="str">
        <f t="shared" si="337"/>
        <v/>
      </c>
      <c r="L2128" t="str">
        <f t="shared" si="338"/>
        <v/>
      </c>
      <c r="M2128" t="str">
        <f t="shared" si="339"/>
        <v/>
      </c>
    </row>
    <row r="2129" spans="1:13">
      <c r="A2129" t="s">
        <v>1879</v>
      </c>
      <c r="B2129" t="s">
        <v>3371</v>
      </c>
      <c r="C2129" s="44">
        <v>39843</v>
      </c>
      <c r="D2129" t="str">
        <f t="shared" si="330"/>
        <v/>
      </c>
      <c r="E2129" t="str">
        <f t="shared" si="331"/>
        <v/>
      </c>
      <c r="F2129" t="str">
        <f t="shared" si="332"/>
        <v/>
      </c>
      <c r="G2129" t="str">
        <f t="shared" si="333"/>
        <v/>
      </c>
      <c r="H2129" t="str">
        <f t="shared" si="334"/>
        <v/>
      </c>
      <c r="I2129" t="str">
        <f t="shared" si="335"/>
        <v/>
      </c>
      <c r="J2129" t="str">
        <f t="shared" si="336"/>
        <v/>
      </c>
      <c r="K2129" t="str">
        <f t="shared" si="337"/>
        <v/>
      </c>
      <c r="L2129" t="str">
        <f t="shared" si="338"/>
        <v/>
      </c>
      <c r="M2129" t="str">
        <f t="shared" si="339"/>
        <v/>
      </c>
    </row>
    <row r="2130" spans="1:13">
      <c r="A2130" t="s">
        <v>4161</v>
      </c>
      <c r="B2130">
        <v>10.350199999999999</v>
      </c>
      <c r="C2130" s="44">
        <v>39811</v>
      </c>
      <c r="D2130" t="str">
        <f t="shared" si="330"/>
        <v/>
      </c>
      <c r="E2130" t="str">
        <f t="shared" si="331"/>
        <v/>
      </c>
      <c r="F2130" t="str">
        <f t="shared" si="332"/>
        <v/>
      </c>
      <c r="G2130" t="str">
        <f t="shared" si="333"/>
        <v/>
      </c>
      <c r="H2130" t="str">
        <f t="shared" si="334"/>
        <v/>
      </c>
      <c r="I2130" t="str">
        <f t="shared" si="335"/>
        <v/>
      </c>
      <c r="J2130" t="str">
        <f t="shared" si="336"/>
        <v/>
      </c>
      <c r="K2130" t="str">
        <f t="shared" si="337"/>
        <v/>
      </c>
      <c r="L2130" t="str">
        <f t="shared" si="338"/>
        <v/>
      </c>
      <c r="M2130" t="str">
        <f t="shared" si="339"/>
        <v/>
      </c>
    </row>
    <row r="2131" spans="1:13">
      <c r="A2131" t="s">
        <v>1880</v>
      </c>
      <c r="B2131">
        <v>10.048500000000001</v>
      </c>
      <c r="C2131" s="44">
        <v>39993</v>
      </c>
      <c r="D2131" t="str">
        <f t="shared" si="330"/>
        <v/>
      </c>
      <c r="E2131" t="str">
        <f t="shared" si="331"/>
        <v/>
      </c>
      <c r="F2131" t="str">
        <f t="shared" si="332"/>
        <v/>
      </c>
      <c r="G2131" t="str">
        <f t="shared" si="333"/>
        <v/>
      </c>
      <c r="H2131" t="str">
        <f t="shared" si="334"/>
        <v/>
      </c>
      <c r="I2131" t="str">
        <f t="shared" si="335"/>
        <v/>
      </c>
      <c r="J2131" t="str">
        <f t="shared" si="336"/>
        <v/>
      </c>
      <c r="K2131" t="str">
        <f t="shared" si="337"/>
        <v/>
      </c>
      <c r="L2131" t="str">
        <f t="shared" si="338"/>
        <v/>
      </c>
      <c r="M2131" t="str">
        <f t="shared" si="339"/>
        <v/>
      </c>
    </row>
    <row r="2132" spans="1:13">
      <c r="A2132" t="s">
        <v>4162</v>
      </c>
      <c r="B2132">
        <v>10.747299999999999</v>
      </c>
      <c r="C2132" s="44">
        <v>39993</v>
      </c>
      <c r="D2132" t="str">
        <f t="shared" si="330"/>
        <v/>
      </c>
      <c r="E2132" t="str">
        <f t="shared" si="331"/>
        <v/>
      </c>
      <c r="F2132">
        <f t="shared" si="332"/>
        <v>10.747299999999999</v>
      </c>
      <c r="G2132" t="str">
        <f t="shared" si="333"/>
        <v/>
      </c>
      <c r="H2132" t="str">
        <f t="shared" si="334"/>
        <v/>
      </c>
      <c r="I2132" t="str">
        <f t="shared" si="335"/>
        <v/>
      </c>
      <c r="J2132" t="str">
        <f t="shared" si="336"/>
        <v/>
      </c>
      <c r="K2132" t="str">
        <f t="shared" si="337"/>
        <v/>
      </c>
      <c r="L2132" t="str">
        <f t="shared" si="338"/>
        <v/>
      </c>
      <c r="M2132" t="str">
        <f t="shared" si="339"/>
        <v/>
      </c>
    </row>
    <row r="2133" spans="1:13">
      <c r="A2133" t="s">
        <v>1881</v>
      </c>
      <c r="B2133">
        <v>10.373699999999999</v>
      </c>
      <c r="C2133" s="44">
        <v>41548</v>
      </c>
      <c r="D2133" t="str">
        <f t="shared" si="330"/>
        <v/>
      </c>
      <c r="E2133" t="str">
        <f t="shared" si="331"/>
        <v/>
      </c>
      <c r="F2133" t="str">
        <f t="shared" si="332"/>
        <v/>
      </c>
      <c r="G2133" t="str">
        <f t="shared" si="333"/>
        <v/>
      </c>
      <c r="H2133" t="str">
        <f t="shared" si="334"/>
        <v/>
      </c>
      <c r="I2133" t="str">
        <f t="shared" si="335"/>
        <v/>
      </c>
      <c r="J2133" t="str">
        <f t="shared" si="336"/>
        <v/>
      </c>
      <c r="K2133" t="str">
        <f t="shared" si="337"/>
        <v/>
      </c>
      <c r="L2133" t="str">
        <f t="shared" si="338"/>
        <v/>
      </c>
      <c r="M2133" t="str">
        <f t="shared" si="339"/>
        <v/>
      </c>
    </row>
    <row r="2134" spans="1:13">
      <c r="A2134" t="s">
        <v>5874</v>
      </c>
      <c r="B2134">
        <v>13.112299999999999</v>
      </c>
      <c r="C2134" s="44">
        <v>41548</v>
      </c>
      <c r="D2134" t="str">
        <f t="shared" si="330"/>
        <v/>
      </c>
      <c r="E2134" t="str">
        <f t="shared" si="331"/>
        <v/>
      </c>
      <c r="F2134" t="str">
        <f t="shared" si="332"/>
        <v/>
      </c>
      <c r="G2134" t="str">
        <f t="shared" si="333"/>
        <v/>
      </c>
      <c r="H2134" t="str">
        <f t="shared" si="334"/>
        <v/>
      </c>
      <c r="I2134" t="str">
        <f t="shared" si="335"/>
        <v/>
      </c>
      <c r="J2134" t="str">
        <f t="shared" si="336"/>
        <v/>
      </c>
      <c r="K2134" t="str">
        <f t="shared" si="337"/>
        <v/>
      </c>
      <c r="L2134" t="str">
        <f t="shared" si="338"/>
        <v/>
      </c>
      <c r="M2134" t="str">
        <f t="shared" si="339"/>
        <v/>
      </c>
    </row>
    <row r="2135" spans="1:13">
      <c r="A2135" t="s">
        <v>1882</v>
      </c>
      <c r="B2135">
        <v>10.166</v>
      </c>
      <c r="C2135" s="44">
        <v>41548</v>
      </c>
      <c r="D2135" t="str">
        <f t="shared" si="330"/>
        <v/>
      </c>
      <c r="E2135" t="str">
        <f t="shared" si="331"/>
        <v/>
      </c>
      <c r="F2135" t="str">
        <f t="shared" si="332"/>
        <v/>
      </c>
      <c r="G2135" t="str">
        <f t="shared" si="333"/>
        <v/>
      </c>
      <c r="H2135" t="str">
        <f t="shared" si="334"/>
        <v/>
      </c>
      <c r="I2135" t="str">
        <f t="shared" si="335"/>
        <v/>
      </c>
      <c r="J2135" t="str">
        <f t="shared" si="336"/>
        <v/>
      </c>
      <c r="K2135" t="str">
        <f t="shared" si="337"/>
        <v/>
      </c>
      <c r="L2135" t="str">
        <f t="shared" si="338"/>
        <v/>
      </c>
      <c r="M2135" t="str">
        <f t="shared" si="339"/>
        <v/>
      </c>
    </row>
    <row r="2136" spans="1:13">
      <c r="A2136" t="s">
        <v>4163</v>
      </c>
      <c r="B2136">
        <v>13.1083</v>
      </c>
      <c r="C2136" s="44">
        <v>41548</v>
      </c>
      <c r="D2136" t="str">
        <f t="shared" si="330"/>
        <v/>
      </c>
      <c r="E2136" t="str">
        <f t="shared" si="331"/>
        <v/>
      </c>
      <c r="F2136" t="str">
        <f t="shared" si="332"/>
        <v/>
      </c>
      <c r="G2136" t="str">
        <f t="shared" si="333"/>
        <v/>
      </c>
      <c r="H2136" t="str">
        <f t="shared" si="334"/>
        <v/>
      </c>
      <c r="I2136" t="str">
        <f t="shared" si="335"/>
        <v/>
      </c>
      <c r="J2136" t="str">
        <f t="shared" si="336"/>
        <v/>
      </c>
      <c r="K2136" t="str">
        <f t="shared" si="337"/>
        <v/>
      </c>
      <c r="L2136" t="str">
        <f t="shared" si="338"/>
        <v/>
      </c>
      <c r="M2136" t="str">
        <f t="shared" si="339"/>
        <v/>
      </c>
    </row>
    <row r="2137" spans="1:13">
      <c r="A2137" t="s">
        <v>1883</v>
      </c>
      <c r="B2137">
        <v>10.0663</v>
      </c>
      <c r="C2137" s="44">
        <v>39961</v>
      </c>
      <c r="D2137" t="str">
        <f t="shared" si="330"/>
        <v/>
      </c>
      <c r="E2137" t="str">
        <f t="shared" si="331"/>
        <v/>
      </c>
      <c r="F2137" t="str">
        <f t="shared" si="332"/>
        <v/>
      </c>
      <c r="G2137" t="str">
        <f t="shared" si="333"/>
        <v/>
      </c>
      <c r="H2137" t="str">
        <f t="shared" si="334"/>
        <v/>
      </c>
      <c r="I2137" t="str">
        <f t="shared" si="335"/>
        <v/>
      </c>
      <c r="J2137" t="str">
        <f t="shared" si="336"/>
        <v/>
      </c>
      <c r="K2137" t="str">
        <f t="shared" si="337"/>
        <v/>
      </c>
      <c r="L2137" t="str">
        <f t="shared" si="338"/>
        <v/>
      </c>
      <c r="M2137" t="str">
        <f t="shared" si="339"/>
        <v/>
      </c>
    </row>
    <row r="2138" spans="1:13">
      <c r="A2138" t="s">
        <v>4164</v>
      </c>
      <c r="B2138">
        <v>10.5448</v>
      </c>
      <c r="C2138" s="44">
        <v>39961</v>
      </c>
      <c r="D2138" t="str">
        <f t="shared" si="330"/>
        <v/>
      </c>
      <c r="E2138" t="str">
        <f t="shared" si="331"/>
        <v/>
      </c>
      <c r="F2138" t="str">
        <f t="shared" si="332"/>
        <v/>
      </c>
      <c r="G2138" t="str">
        <f t="shared" si="333"/>
        <v/>
      </c>
      <c r="H2138" t="str">
        <f t="shared" si="334"/>
        <v/>
      </c>
      <c r="I2138" t="str">
        <f t="shared" si="335"/>
        <v/>
      </c>
      <c r="J2138" t="str">
        <f t="shared" si="336"/>
        <v/>
      </c>
      <c r="K2138" t="str">
        <f t="shared" si="337"/>
        <v/>
      </c>
      <c r="L2138" t="str">
        <f t="shared" si="338"/>
        <v/>
      </c>
      <c r="M2138" t="str">
        <f t="shared" si="339"/>
        <v/>
      </c>
    </row>
    <row r="2139" spans="1:13">
      <c r="A2139" t="s">
        <v>1884</v>
      </c>
      <c r="B2139">
        <v>10.2102</v>
      </c>
      <c r="C2139" s="44">
        <v>41548</v>
      </c>
      <c r="D2139" t="str">
        <f t="shared" si="330"/>
        <v/>
      </c>
      <c r="E2139" t="str">
        <f t="shared" si="331"/>
        <v/>
      </c>
      <c r="F2139" t="str">
        <f t="shared" si="332"/>
        <v/>
      </c>
      <c r="G2139" t="str">
        <f t="shared" si="333"/>
        <v/>
      </c>
      <c r="H2139" t="str">
        <f t="shared" si="334"/>
        <v/>
      </c>
      <c r="I2139" t="str">
        <f t="shared" si="335"/>
        <v/>
      </c>
      <c r="J2139" t="str">
        <f t="shared" si="336"/>
        <v/>
      </c>
      <c r="K2139" t="str">
        <f t="shared" si="337"/>
        <v/>
      </c>
      <c r="L2139" t="str">
        <f t="shared" si="338"/>
        <v/>
      </c>
      <c r="M2139" t="str">
        <f t="shared" si="339"/>
        <v/>
      </c>
    </row>
    <row r="2140" spans="1:13">
      <c r="A2140" t="s">
        <v>4165</v>
      </c>
      <c r="B2140">
        <v>14.6782</v>
      </c>
      <c r="C2140" s="44">
        <v>41548</v>
      </c>
      <c r="D2140" t="str">
        <f t="shared" si="330"/>
        <v/>
      </c>
      <c r="E2140" t="str">
        <f t="shared" si="331"/>
        <v/>
      </c>
      <c r="F2140" t="str">
        <f t="shared" si="332"/>
        <v/>
      </c>
      <c r="G2140" t="str">
        <f t="shared" si="333"/>
        <v/>
      </c>
      <c r="H2140" t="str">
        <f t="shared" si="334"/>
        <v/>
      </c>
      <c r="I2140" t="str">
        <f t="shared" si="335"/>
        <v/>
      </c>
      <c r="J2140" t="str">
        <f t="shared" si="336"/>
        <v/>
      </c>
      <c r="K2140" t="str">
        <f t="shared" si="337"/>
        <v/>
      </c>
      <c r="L2140" t="str">
        <f t="shared" si="338"/>
        <v/>
      </c>
      <c r="M2140" t="str">
        <f t="shared" si="339"/>
        <v/>
      </c>
    </row>
    <row r="2141" spans="1:13">
      <c r="A2141" t="s">
        <v>1885</v>
      </c>
      <c r="B2141">
        <v>10.308299999999999</v>
      </c>
      <c r="C2141" s="44">
        <v>39820</v>
      </c>
      <c r="D2141" t="str">
        <f t="shared" si="330"/>
        <v/>
      </c>
      <c r="E2141" t="str">
        <f t="shared" si="331"/>
        <v/>
      </c>
      <c r="F2141" t="str">
        <f t="shared" si="332"/>
        <v/>
      </c>
      <c r="G2141" t="str">
        <f t="shared" si="333"/>
        <v/>
      </c>
      <c r="H2141" t="str">
        <f t="shared" si="334"/>
        <v/>
      </c>
      <c r="I2141" t="str">
        <f t="shared" si="335"/>
        <v/>
      </c>
      <c r="J2141" t="str">
        <f t="shared" si="336"/>
        <v/>
      </c>
      <c r="K2141" t="str">
        <f t="shared" si="337"/>
        <v/>
      </c>
      <c r="L2141" t="str">
        <f t="shared" si="338"/>
        <v/>
      </c>
      <c r="M2141" t="str">
        <f t="shared" si="339"/>
        <v/>
      </c>
    </row>
    <row r="2142" spans="1:13">
      <c r="A2142" t="s">
        <v>4166</v>
      </c>
      <c r="B2142">
        <v>10.308299999999999</v>
      </c>
      <c r="C2142" s="44">
        <v>39820</v>
      </c>
      <c r="D2142" t="str">
        <f t="shared" si="330"/>
        <v/>
      </c>
      <c r="E2142" t="str">
        <f t="shared" si="331"/>
        <v/>
      </c>
      <c r="F2142" t="str">
        <f t="shared" si="332"/>
        <v/>
      </c>
      <c r="G2142" t="str">
        <f t="shared" si="333"/>
        <v/>
      </c>
      <c r="H2142" t="str">
        <f t="shared" si="334"/>
        <v/>
      </c>
      <c r="I2142" t="str">
        <f t="shared" si="335"/>
        <v/>
      </c>
      <c r="J2142" t="str">
        <f t="shared" si="336"/>
        <v/>
      </c>
      <c r="K2142" t="str">
        <f t="shared" si="337"/>
        <v/>
      </c>
      <c r="L2142" t="str">
        <f t="shared" si="338"/>
        <v/>
      </c>
      <c r="M2142" t="str">
        <f t="shared" si="339"/>
        <v/>
      </c>
    </row>
    <row r="2143" spans="1:13">
      <c r="A2143" t="s">
        <v>1886</v>
      </c>
      <c r="B2143">
        <v>10.0596</v>
      </c>
      <c r="C2143" s="44">
        <v>40185</v>
      </c>
      <c r="D2143" t="str">
        <f t="shared" si="330"/>
        <v/>
      </c>
      <c r="E2143" t="str">
        <f t="shared" si="331"/>
        <v/>
      </c>
      <c r="F2143" t="str">
        <f t="shared" si="332"/>
        <v/>
      </c>
      <c r="G2143" t="str">
        <f t="shared" si="333"/>
        <v/>
      </c>
      <c r="H2143" t="str">
        <f t="shared" si="334"/>
        <v/>
      </c>
      <c r="I2143" t="str">
        <f t="shared" si="335"/>
        <v/>
      </c>
      <c r="J2143" t="str">
        <f t="shared" si="336"/>
        <v/>
      </c>
      <c r="K2143" t="str">
        <f t="shared" si="337"/>
        <v/>
      </c>
      <c r="L2143" t="str">
        <f t="shared" si="338"/>
        <v/>
      </c>
      <c r="M2143" t="str">
        <f t="shared" si="339"/>
        <v/>
      </c>
    </row>
    <row r="2144" spans="1:13">
      <c r="A2144" t="s">
        <v>4167</v>
      </c>
      <c r="B2144">
        <v>10.9177</v>
      </c>
      <c r="C2144" s="44">
        <v>40185</v>
      </c>
      <c r="D2144" t="str">
        <f t="shared" si="330"/>
        <v/>
      </c>
      <c r="E2144" t="str">
        <f t="shared" si="331"/>
        <v/>
      </c>
      <c r="F2144" t="str">
        <f t="shared" si="332"/>
        <v/>
      </c>
      <c r="G2144" t="str">
        <f t="shared" si="333"/>
        <v/>
      </c>
      <c r="H2144" t="str">
        <f t="shared" si="334"/>
        <v/>
      </c>
      <c r="I2144" t="str">
        <f t="shared" si="335"/>
        <v/>
      </c>
      <c r="J2144" t="str">
        <f t="shared" si="336"/>
        <v/>
      </c>
      <c r="K2144" t="str">
        <f t="shared" si="337"/>
        <v/>
      </c>
      <c r="L2144" t="str">
        <f t="shared" si="338"/>
        <v/>
      </c>
      <c r="M2144" t="str">
        <f t="shared" si="339"/>
        <v/>
      </c>
    </row>
    <row r="2145" spans="1:13">
      <c r="A2145" t="s">
        <v>1887</v>
      </c>
      <c r="B2145">
        <v>0</v>
      </c>
      <c r="C2145" s="44">
        <v>39846</v>
      </c>
      <c r="D2145" t="str">
        <f t="shared" si="330"/>
        <v/>
      </c>
      <c r="E2145" t="str">
        <f t="shared" si="331"/>
        <v/>
      </c>
      <c r="F2145" t="str">
        <f t="shared" si="332"/>
        <v/>
      </c>
      <c r="G2145" t="str">
        <f t="shared" si="333"/>
        <v/>
      </c>
      <c r="H2145" t="str">
        <f t="shared" si="334"/>
        <v/>
      </c>
      <c r="I2145" t="str">
        <f t="shared" si="335"/>
        <v/>
      </c>
      <c r="J2145" t="str">
        <f t="shared" si="336"/>
        <v/>
      </c>
      <c r="K2145" t="str">
        <f t="shared" si="337"/>
        <v/>
      </c>
      <c r="L2145" t="str">
        <f t="shared" si="338"/>
        <v/>
      </c>
      <c r="M2145" t="str">
        <f t="shared" si="339"/>
        <v/>
      </c>
    </row>
    <row r="2146" spans="1:13">
      <c r="A2146" t="s">
        <v>4168</v>
      </c>
      <c r="B2146">
        <v>0</v>
      </c>
      <c r="C2146" s="44">
        <v>39846</v>
      </c>
      <c r="D2146" t="str">
        <f t="shared" si="330"/>
        <v/>
      </c>
      <c r="E2146" t="str">
        <f t="shared" si="331"/>
        <v/>
      </c>
      <c r="F2146" t="str">
        <f t="shared" si="332"/>
        <v/>
      </c>
      <c r="G2146" t="str">
        <f t="shared" si="333"/>
        <v/>
      </c>
      <c r="H2146" t="str">
        <f t="shared" si="334"/>
        <v/>
      </c>
      <c r="I2146" t="str">
        <f t="shared" si="335"/>
        <v/>
      </c>
      <c r="J2146" t="str">
        <f t="shared" si="336"/>
        <v/>
      </c>
      <c r="K2146" t="str">
        <f t="shared" si="337"/>
        <v/>
      </c>
      <c r="L2146" t="str">
        <f t="shared" si="338"/>
        <v/>
      </c>
      <c r="M2146" t="str">
        <f t="shared" si="339"/>
        <v/>
      </c>
    </row>
    <row r="2147" spans="1:13">
      <c r="A2147" t="s">
        <v>1888</v>
      </c>
      <c r="B2147">
        <v>10</v>
      </c>
      <c r="C2147" s="44">
        <v>39983</v>
      </c>
      <c r="D2147" t="str">
        <f t="shared" si="330"/>
        <v/>
      </c>
      <c r="E2147" t="str">
        <f t="shared" si="331"/>
        <v/>
      </c>
      <c r="F2147" t="str">
        <f t="shared" si="332"/>
        <v/>
      </c>
      <c r="G2147" t="str">
        <f t="shared" si="333"/>
        <v/>
      </c>
      <c r="H2147" t="str">
        <f t="shared" si="334"/>
        <v/>
      </c>
      <c r="I2147" t="str">
        <f t="shared" si="335"/>
        <v/>
      </c>
      <c r="J2147" t="str">
        <f t="shared" si="336"/>
        <v/>
      </c>
      <c r="K2147" t="str">
        <f t="shared" si="337"/>
        <v/>
      </c>
      <c r="L2147" t="str">
        <f t="shared" si="338"/>
        <v/>
      </c>
      <c r="M2147" t="str">
        <f t="shared" si="339"/>
        <v/>
      </c>
    </row>
    <row r="2148" spans="1:13">
      <c r="A2148" t="s">
        <v>4169</v>
      </c>
      <c r="B2148">
        <v>10.1008</v>
      </c>
      <c r="C2148" s="44">
        <v>39983</v>
      </c>
      <c r="D2148" t="str">
        <f t="shared" si="330"/>
        <v/>
      </c>
      <c r="E2148" t="str">
        <f t="shared" si="331"/>
        <v/>
      </c>
      <c r="F2148" t="str">
        <f t="shared" si="332"/>
        <v/>
      </c>
      <c r="G2148" t="str">
        <f t="shared" si="333"/>
        <v/>
      </c>
      <c r="H2148" t="str">
        <f t="shared" si="334"/>
        <v/>
      </c>
      <c r="I2148" t="str">
        <f t="shared" si="335"/>
        <v/>
      </c>
      <c r="J2148" t="str">
        <f t="shared" si="336"/>
        <v/>
      </c>
      <c r="K2148" t="str">
        <f t="shared" si="337"/>
        <v/>
      </c>
      <c r="L2148" t="str">
        <f t="shared" si="338"/>
        <v/>
      </c>
      <c r="M2148" t="str">
        <f t="shared" si="339"/>
        <v/>
      </c>
    </row>
    <row r="2149" spans="1:13">
      <c r="A2149" t="s">
        <v>1889</v>
      </c>
      <c r="B2149">
        <v>10.218400000000001</v>
      </c>
      <c r="C2149" s="44">
        <v>41548</v>
      </c>
      <c r="D2149" t="str">
        <f t="shared" si="330"/>
        <v/>
      </c>
      <c r="E2149" t="str">
        <f t="shared" si="331"/>
        <v/>
      </c>
      <c r="F2149" t="str">
        <f t="shared" si="332"/>
        <v/>
      </c>
      <c r="G2149" t="str">
        <f t="shared" si="333"/>
        <v/>
      </c>
      <c r="H2149" t="str">
        <f t="shared" si="334"/>
        <v/>
      </c>
      <c r="I2149" t="str">
        <f t="shared" si="335"/>
        <v/>
      </c>
      <c r="J2149" t="str">
        <f t="shared" si="336"/>
        <v/>
      </c>
      <c r="K2149" t="str">
        <f t="shared" si="337"/>
        <v/>
      </c>
      <c r="L2149" t="str">
        <f t="shared" si="338"/>
        <v/>
      </c>
      <c r="M2149" t="str">
        <f t="shared" si="339"/>
        <v/>
      </c>
    </row>
    <row r="2150" spans="1:13">
      <c r="A2150" t="s">
        <v>1890</v>
      </c>
      <c r="B2150">
        <v>10.218400000000001</v>
      </c>
      <c r="C2150" s="44">
        <v>41548</v>
      </c>
      <c r="D2150" t="str">
        <f t="shared" si="330"/>
        <v/>
      </c>
      <c r="E2150" t="str">
        <f t="shared" si="331"/>
        <v/>
      </c>
      <c r="F2150" t="str">
        <f t="shared" si="332"/>
        <v/>
      </c>
      <c r="G2150" t="str">
        <f t="shared" si="333"/>
        <v/>
      </c>
      <c r="H2150" t="str">
        <f t="shared" si="334"/>
        <v/>
      </c>
      <c r="I2150" t="str">
        <f t="shared" si="335"/>
        <v/>
      </c>
      <c r="J2150" t="str">
        <f t="shared" si="336"/>
        <v/>
      </c>
      <c r="K2150" t="str">
        <f t="shared" si="337"/>
        <v/>
      </c>
      <c r="L2150" t="str">
        <f t="shared" si="338"/>
        <v/>
      </c>
      <c r="M2150" t="str">
        <f t="shared" si="339"/>
        <v/>
      </c>
    </row>
    <row r="2151" spans="1:13">
      <c r="A2151" t="s">
        <v>1891</v>
      </c>
      <c r="B2151">
        <v>10.001799999999999</v>
      </c>
      <c r="C2151" s="44">
        <v>41460</v>
      </c>
      <c r="D2151" t="str">
        <f t="shared" si="330"/>
        <v/>
      </c>
      <c r="E2151" t="str">
        <f t="shared" si="331"/>
        <v/>
      </c>
      <c r="F2151" t="str">
        <f t="shared" si="332"/>
        <v/>
      </c>
      <c r="G2151" t="str">
        <f t="shared" si="333"/>
        <v/>
      </c>
      <c r="H2151" t="str">
        <f t="shared" si="334"/>
        <v/>
      </c>
      <c r="I2151" t="str">
        <f t="shared" si="335"/>
        <v/>
      </c>
      <c r="J2151" t="str">
        <f t="shared" si="336"/>
        <v/>
      </c>
      <c r="K2151" t="str">
        <f t="shared" si="337"/>
        <v/>
      </c>
      <c r="L2151" t="str">
        <f t="shared" si="338"/>
        <v/>
      </c>
      <c r="M2151" t="str">
        <f t="shared" si="339"/>
        <v/>
      </c>
    </row>
    <row r="2152" spans="1:13">
      <c r="A2152" t="s">
        <v>4170</v>
      </c>
      <c r="B2152">
        <v>13.436</v>
      </c>
      <c r="C2152" s="44">
        <v>41548</v>
      </c>
      <c r="D2152" t="str">
        <f t="shared" si="330"/>
        <v/>
      </c>
      <c r="E2152" t="str">
        <f t="shared" si="331"/>
        <v/>
      </c>
      <c r="F2152" t="str">
        <f t="shared" si="332"/>
        <v/>
      </c>
      <c r="G2152" t="str">
        <f t="shared" si="333"/>
        <v/>
      </c>
      <c r="H2152" t="str">
        <f t="shared" si="334"/>
        <v/>
      </c>
      <c r="I2152" t="str">
        <f t="shared" si="335"/>
        <v/>
      </c>
      <c r="J2152" t="str">
        <f t="shared" si="336"/>
        <v/>
      </c>
      <c r="K2152" t="str">
        <f t="shared" si="337"/>
        <v/>
      </c>
      <c r="L2152" t="str">
        <f t="shared" si="338"/>
        <v/>
      </c>
      <c r="M2152" t="str">
        <f t="shared" si="339"/>
        <v/>
      </c>
    </row>
    <row r="2153" spans="1:13">
      <c r="A2153" t="s">
        <v>1892</v>
      </c>
      <c r="B2153">
        <v>10.0899</v>
      </c>
      <c r="C2153" s="44">
        <v>41548</v>
      </c>
      <c r="D2153" t="str">
        <f t="shared" si="330"/>
        <v/>
      </c>
      <c r="E2153" t="str">
        <f t="shared" si="331"/>
        <v/>
      </c>
      <c r="F2153" t="str">
        <f t="shared" si="332"/>
        <v/>
      </c>
      <c r="G2153" t="str">
        <f t="shared" si="333"/>
        <v/>
      </c>
      <c r="H2153" t="str">
        <f t="shared" si="334"/>
        <v/>
      </c>
      <c r="I2153" t="str">
        <f t="shared" si="335"/>
        <v/>
      </c>
      <c r="J2153" t="str">
        <f t="shared" si="336"/>
        <v/>
      </c>
      <c r="K2153" t="str">
        <f t="shared" si="337"/>
        <v/>
      </c>
      <c r="L2153" t="str">
        <f t="shared" si="338"/>
        <v/>
      </c>
      <c r="M2153" t="str">
        <f t="shared" si="339"/>
        <v/>
      </c>
    </row>
    <row r="2154" spans="1:13">
      <c r="A2154" t="s">
        <v>5875</v>
      </c>
      <c r="B2154">
        <v>10.131</v>
      </c>
      <c r="C2154" s="44">
        <v>41548</v>
      </c>
      <c r="D2154" t="str">
        <f t="shared" si="330"/>
        <v/>
      </c>
      <c r="E2154" t="str">
        <f t="shared" si="331"/>
        <v/>
      </c>
      <c r="F2154" t="str">
        <f t="shared" si="332"/>
        <v/>
      </c>
      <c r="G2154" t="str">
        <f t="shared" si="333"/>
        <v/>
      </c>
      <c r="H2154" t="str">
        <f t="shared" si="334"/>
        <v/>
      </c>
      <c r="I2154" t="str">
        <f t="shared" si="335"/>
        <v/>
      </c>
      <c r="J2154" t="str">
        <f t="shared" si="336"/>
        <v/>
      </c>
      <c r="K2154" t="str">
        <f t="shared" si="337"/>
        <v/>
      </c>
      <c r="L2154" t="str">
        <f t="shared" si="338"/>
        <v/>
      </c>
      <c r="M2154" t="str">
        <f t="shared" si="339"/>
        <v/>
      </c>
    </row>
    <row r="2155" spans="1:13">
      <c r="A2155" t="s">
        <v>1893</v>
      </c>
      <c r="B2155">
        <v>10.0884</v>
      </c>
      <c r="C2155" s="44">
        <v>41548</v>
      </c>
      <c r="D2155" t="str">
        <f t="shared" si="330"/>
        <v/>
      </c>
      <c r="E2155" t="str">
        <f t="shared" si="331"/>
        <v/>
      </c>
      <c r="F2155" t="str">
        <f t="shared" si="332"/>
        <v/>
      </c>
      <c r="G2155" t="str">
        <f t="shared" si="333"/>
        <v/>
      </c>
      <c r="H2155" t="str">
        <f t="shared" si="334"/>
        <v/>
      </c>
      <c r="I2155" t="str">
        <f t="shared" si="335"/>
        <v/>
      </c>
      <c r="J2155" t="str">
        <f t="shared" si="336"/>
        <v/>
      </c>
      <c r="K2155" t="str">
        <f t="shared" si="337"/>
        <v/>
      </c>
      <c r="L2155" t="str">
        <f t="shared" si="338"/>
        <v/>
      </c>
      <c r="M2155" t="str">
        <f t="shared" si="339"/>
        <v/>
      </c>
    </row>
    <row r="2156" spans="1:13">
      <c r="A2156" t="s">
        <v>4171</v>
      </c>
      <c r="B2156">
        <v>10.1294</v>
      </c>
      <c r="C2156" s="44">
        <v>41548</v>
      </c>
      <c r="D2156" t="str">
        <f t="shared" si="330"/>
        <v/>
      </c>
      <c r="E2156" t="str">
        <f t="shared" si="331"/>
        <v/>
      </c>
      <c r="F2156" t="str">
        <f t="shared" si="332"/>
        <v/>
      </c>
      <c r="G2156" t="str">
        <f t="shared" si="333"/>
        <v/>
      </c>
      <c r="H2156" t="str">
        <f t="shared" si="334"/>
        <v/>
      </c>
      <c r="I2156" t="str">
        <f t="shared" si="335"/>
        <v/>
      </c>
      <c r="J2156" t="str">
        <f t="shared" si="336"/>
        <v/>
      </c>
      <c r="K2156" t="str">
        <f t="shared" si="337"/>
        <v/>
      </c>
      <c r="L2156" t="str">
        <f t="shared" si="338"/>
        <v/>
      </c>
      <c r="M2156" t="str">
        <f t="shared" si="339"/>
        <v/>
      </c>
    </row>
    <row r="2157" spans="1:13">
      <c r="A2157" t="s">
        <v>1894</v>
      </c>
      <c r="B2157">
        <v>10.130000000000001</v>
      </c>
      <c r="C2157" s="44">
        <v>41548</v>
      </c>
      <c r="D2157" t="str">
        <f t="shared" si="330"/>
        <v/>
      </c>
      <c r="E2157" t="str">
        <f t="shared" si="331"/>
        <v/>
      </c>
      <c r="F2157" t="str">
        <f t="shared" si="332"/>
        <v/>
      </c>
      <c r="G2157" t="str">
        <f t="shared" si="333"/>
        <v/>
      </c>
      <c r="H2157" t="str">
        <f t="shared" si="334"/>
        <v/>
      </c>
      <c r="I2157" t="str">
        <f t="shared" si="335"/>
        <v/>
      </c>
      <c r="J2157" t="str">
        <f t="shared" si="336"/>
        <v/>
      </c>
      <c r="K2157" t="str">
        <f t="shared" si="337"/>
        <v/>
      </c>
      <c r="L2157" t="str">
        <f t="shared" si="338"/>
        <v/>
      </c>
      <c r="M2157" t="str">
        <f t="shared" si="339"/>
        <v/>
      </c>
    </row>
    <row r="2158" spans="1:13">
      <c r="A2158" t="s">
        <v>1895</v>
      </c>
      <c r="B2158">
        <v>10.234</v>
      </c>
      <c r="C2158" s="44">
        <v>41172</v>
      </c>
      <c r="D2158" t="str">
        <f t="shared" si="330"/>
        <v/>
      </c>
      <c r="E2158" t="str">
        <f t="shared" si="331"/>
        <v/>
      </c>
      <c r="F2158" t="str">
        <f t="shared" si="332"/>
        <v/>
      </c>
      <c r="G2158" t="str">
        <f t="shared" si="333"/>
        <v/>
      </c>
      <c r="H2158" t="str">
        <f t="shared" si="334"/>
        <v/>
      </c>
      <c r="I2158" t="str">
        <f t="shared" si="335"/>
        <v/>
      </c>
      <c r="J2158" t="str">
        <f t="shared" si="336"/>
        <v/>
      </c>
      <c r="K2158" t="str">
        <f t="shared" si="337"/>
        <v/>
      </c>
      <c r="L2158" t="str">
        <f t="shared" si="338"/>
        <v/>
      </c>
      <c r="M2158" t="str">
        <f t="shared" si="339"/>
        <v/>
      </c>
    </row>
    <row r="2159" spans="1:13">
      <c r="A2159" t="s">
        <v>5876</v>
      </c>
      <c r="B2159">
        <v>13.1858</v>
      </c>
      <c r="C2159" s="44">
        <v>41548</v>
      </c>
      <c r="D2159" t="str">
        <f t="shared" si="330"/>
        <v/>
      </c>
      <c r="E2159" t="str">
        <f t="shared" si="331"/>
        <v/>
      </c>
      <c r="F2159" t="str">
        <f t="shared" si="332"/>
        <v/>
      </c>
      <c r="G2159" t="str">
        <f t="shared" si="333"/>
        <v/>
      </c>
      <c r="H2159" t="str">
        <f t="shared" si="334"/>
        <v/>
      </c>
      <c r="I2159" t="str">
        <f t="shared" si="335"/>
        <v/>
      </c>
      <c r="J2159" t="str">
        <f t="shared" si="336"/>
        <v/>
      </c>
      <c r="K2159" t="str">
        <f t="shared" si="337"/>
        <v/>
      </c>
      <c r="L2159" t="str">
        <f t="shared" si="338"/>
        <v/>
      </c>
      <c r="M2159" t="str">
        <f t="shared" si="339"/>
        <v/>
      </c>
    </row>
    <row r="2160" spans="1:13">
      <c r="A2160" t="s">
        <v>1896</v>
      </c>
      <c r="B2160">
        <v>10.132400000000001</v>
      </c>
      <c r="C2160" s="44">
        <v>41548</v>
      </c>
      <c r="D2160" t="str">
        <f t="shared" si="330"/>
        <v/>
      </c>
      <c r="E2160" t="str">
        <f t="shared" si="331"/>
        <v/>
      </c>
      <c r="F2160" t="str">
        <f t="shared" si="332"/>
        <v/>
      </c>
      <c r="G2160" t="str">
        <f t="shared" si="333"/>
        <v/>
      </c>
      <c r="H2160" t="str">
        <f t="shared" si="334"/>
        <v/>
      </c>
      <c r="I2160" t="str">
        <f t="shared" si="335"/>
        <v/>
      </c>
      <c r="J2160" t="str">
        <f t="shared" si="336"/>
        <v/>
      </c>
      <c r="K2160" t="str">
        <f t="shared" si="337"/>
        <v/>
      </c>
      <c r="L2160" t="str">
        <f t="shared" si="338"/>
        <v/>
      </c>
      <c r="M2160" t="str">
        <f t="shared" si="339"/>
        <v/>
      </c>
    </row>
    <row r="2161" spans="1:13">
      <c r="A2161" t="s">
        <v>4172</v>
      </c>
      <c r="B2161">
        <v>13.1852</v>
      </c>
      <c r="C2161" s="44">
        <v>41548</v>
      </c>
      <c r="D2161" t="str">
        <f t="shared" si="330"/>
        <v/>
      </c>
      <c r="E2161" t="str">
        <f t="shared" si="331"/>
        <v/>
      </c>
      <c r="F2161" t="str">
        <f t="shared" si="332"/>
        <v/>
      </c>
      <c r="G2161" t="str">
        <f t="shared" si="333"/>
        <v/>
      </c>
      <c r="H2161" t="str">
        <f t="shared" si="334"/>
        <v/>
      </c>
      <c r="I2161" t="str">
        <f t="shared" si="335"/>
        <v/>
      </c>
      <c r="J2161" t="str">
        <f t="shared" si="336"/>
        <v/>
      </c>
      <c r="K2161" t="str">
        <f t="shared" si="337"/>
        <v/>
      </c>
      <c r="L2161" t="str">
        <f t="shared" si="338"/>
        <v/>
      </c>
      <c r="M2161" t="str">
        <f t="shared" si="339"/>
        <v/>
      </c>
    </row>
    <row r="2162" spans="1:13">
      <c r="A2162" t="s">
        <v>890</v>
      </c>
      <c r="B2162">
        <v>10.132</v>
      </c>
      <c r="C2162" s="44">
        <v>41548</v>
      </c>
      <c r="D2162" t="str">
        <f t="shared" si="330"/>
        <v/>
      </c>
      <c r="E2162" t="str">
        <f t="shared" si="331"/>
        <v/>
      </c>
      <c r="F2162" t="str">
        <f t="shared" si="332"/>
        <v/>
      </c>
      <c r="G2162" t="str">
        <f t="shared" si="333"/>
        <v/>
      </c>
      <c r="H2162" t="str">
        <f t="shared" si="334"/>
        <v/>
      </c>
      <c r="I2162" t="str">
        <f t="shared" si="335"/>
        <v/>
      </c>
      <c r="J2162" t="str">
        <f t="shared" si="336"/>
        <v/>
      </c>
      <c r="K2162" t="str">
        <f t="shared" si="337"/>
        <v/>
      </c>
      <c r="L2162" t="str">
        <f t="shared" si="338"/>
        <v/>
      </c>
      <c r="M2162" t="str">
        <f t="shared" si="339"/>
        <v/>
      </c>
    </row>
    <row r="2163" spans="1:13">
      <c r="A2163" t="s">
        <v>5877</v>
      </c>
      <c r="B2163">
        <v>10.1325</v>
      </c>
      <c r="C2163" s="44">
        <v>41548</v>
      </c>
      <c r="D2163" t="str">
        <f t="shared" si="330"/>
        <v/>
      </c>
      <c r="E2163" t="str">
        <f t="shared" si="331"/>
        <v/>
      </c>
      <c r="F2163" t="str">
        <f t="shared" si="332"/>
        <v/>
      </c>
      <c r="G2163" t="str">
        <f t="shared" si="333"/>
        <v/>
      </c>
      <c r="H2163" t="str">
        <f t="shared" si="334"/>
        <v/>
      </c>
      <c r="I2163" t="str">
        <f t="shared" si="335"/>
        <v/>
      </c>
      <c r="J2163" t="str">
        <f t="shared" si="336"/>
        <v/>
      </c>
      <c r="K2163" t="str">
        <f t="shared" si="337"/>
        <v/>
      </c>
      <c r="L2163" t="str">
        <f t="shared" si="338"/>
        <v/>
      </c>
      <c r="M2163" t="str">
        <f t="shared" si="339"/>
        <v/>
      </c>
    </row>
    <row r="2164" spans="1:13">
      <c r="A2164" t="s">
        <v>891</v>
      </c>
      <c r="B2164">
        <v>10.0184</v>
      </c>
      <c r="C2164" s="44">
        <v>41548</v>
      </c>
      <c r="D2164" t="str">
        <f t="shared" si="330"/>
        <v/>
      </c>
      <c r="E2164" t="str">
        <f t="shared" si="331"/>
        <v/>
      </c>
      <c r="F2164" t="str">
        <f t="shared" si="332"/>
        <v/>
      </c>
      <c r="G2164" t="str">
        <f t="shared" si="333"/>
        <v/>
      </c>
      <c r="H2164" t="str">
        <f t="shared" si="334"/>
        <v/>
      </c>
      <c r="I2164" t="str">
        <f t="shared" si="335"/>
        <v/>
      </c>
      <c r="J2164" t="str">
        <f t="shared" si="336"/>
        <v/>
      </c>
      <c r="K2164" t="str">
        <f t="shared" si="337"/>
        <v/>
      </c>
      <c r="L2164" t="str">
        <f t="shared" si="338"/>
        <v/>
      </c>
      <c r="M2164" t="str">
        <f t="shared" si="339"/>
        <v/>
      </c>
    </row>
    <row r="2165" spans="1:13">
      <c r="A2165" t="s">
        <v>4173</v>
      </c>
      <c r="B2165">
        <v>14.5871</v>
      </c>
      <c r="C2165" s="44">
        <v>41548</v>
      </c>
      <c r="D2165" t="str">
        <f t="shared" si="330"/>
        <v/>
      </c>
      <c r="E2165" t="str">
        <f t="shared" si="331"/>
        <v/>
      </c>
      <c r="F2165" t="str">
        <f t="shared" si="332"/>
        <v/>
      </c>
      <c r="G2165" t="str">
        <f t="shared" si="333"/>
        <v/>
      </c>
      <c r="H2165" t="str">
        <f t="shared" si="334"/>
        <v/>
      </c>
      <c r="I2165" t="str">
        <f t="shared" si="335"/>
        <v/>
      </c>
      <c r="J2165" t="str">
        <f t="shared" si="336"/>
        <v/>
      </c>
      <c r="K2165" t="str">
        <f t="shared" si="337"/>
        <v/>
      </c>
      <c r="L2165" t="str">
        <f t="shared" si="338"/>
        <v/>
      </c>
      <c r="M2165" t="str">
        <f t="shared" si="339"/>
        <v/>
      </c>
    </row>
    <row r="2166" spans="1:13">
      <c r="A2166" t="s">
        <v>892</v>
      </c>
      <c r="B2166">
        <v>10</v>
      </c>
      <c r="C2166" s="44">
        <v>40095</v>
      </c>
      <c r="D2166" t="str">
        <f t="shared" si="330"/>
        <v/>
      </c>
      <c r="E2166" t="str">
        <f t="shared" si="331"/>
        <v/>
      </c>
      <c r="F2166" t="str">
        <f t="shared" si="332"/>
        <v/>
      </c>
      <c r="G2166" t="str">
        <f t="shared" si="333"/>
        <v/>
      </c>
      <c r="H2166" t="str">
        <f t="shared" si="334"/>
        <v/>
      </c>
      <c r="I2166" t="str">
        <f t="shared" si="335"/>
        <v/>
      </c>
      <c r="J2166" t="str">
        <f t="shared" si="336"/>
        <v/>
      </c>
      <c r="K2166" t="str">
        <f t="shared" si="337"/>
        <v/>
      </c>
      <c r="L2166" t="str">
        <f t="shared" si="338"/>
        <v/>
      </c>
      <c r="M2166" t="str">
        <f t="shared" si="339"/>
        <v/>
      </c>
    </row>
    <row r="2167" spans="1:13">
      <c r="A2167" t="s">
        <v>4174</v>
      </c>
      <c r="B2167">
        <v>10.315300000000001</v>
      </c>
      <c r="C2167" s="44">
        <v>40095</v>
      </c>
      <c r="D2167" t="str">
        <f t="shared" si="330"/>
        <v/>
      </c>
      <c r="E2167" t="str">
        <f t="shared" si="331"/>
        <v/>
      </c>
      <c r="F2167" t="str">
        <f t="shared" si="332"/>
        <v/>
      </c>
      <c r="G2167" t="str">
        <f t="shared" si="333"/>
        <v/>
      </c>
      <c r="H2167" t="str">
        <f t="shared" si="334"/>
        <v/>
      </c>
      <c r="I2167" t="str">
        <f t="shared" si="335"/>
        <v/>
      </c>
      <c r="J2167" t="str">
        <f t="shared" si="336"/>
        <v/>
      </c>
      <c r="K2167" t="str">
        <f t="shared" si="337"/>
        <v/>
      </c>
      <c r="L2167" t="str">
        <f t="shared" si="338"/>
        <v/>
      </c>
      <c r="M2167" t="str">
        <f t="shared" si="339"/>
        <v/>
      </c>
    </row>
    <row r="2168" spans="1:13">
      <c r="A2168" t="s">
        <v>893</v>
      </c>
      <c r="B2168">
        <v>10.0745</v>
      </c>
      <c r="C2168" s="44">
        <v>39832</v>
      </c>
      <c r="D2168" t="str">
        <f t="shared" si="330"/>
        <v/>
      </c>
      <c r="E2168" t="str">
        <f t="shared" si="331"/>
        <v/>
      </c>
      <c r="F2168" t="str">
        <f t="shared" si="332"/>
        <v/>
      </c>
      <c r="G2168" t="str">
        <f t="shared" si="333"/>
        <v/>
      </c>
      <c r="H2168" t="str">
        <f t="shared" si="334"/>
        <v/>
      </c>
      <c r="I2168" t="str">
        <f t="shared" si="335"/>
        <v/>
      </c>
      <c r="J2168" t="str">
        <f t="shared" si="336"/>
        <v/>
      </c>
      <c r="K2168" t="str">
        <f t="shared" si="337"/>
        <v/>
      </c>
      <c r="L2168" t="str">
        <f t="shared" si="338"/>
        <v/>
      </c>
      <c r="M2168" t="str">
        <f t="shared" si="339"/>
        <v/>
      </c>
    </row>
    <row r="2169" spans="1:13">
      <c r="A2169" t="s">
        <v>4175</v>
      </c>
      <c r="B2169">
        <v>10.0745</v>
      </c>
      <c r="C2169" s="44">
        <v>39832</v>
      </c>
      <c r="D2169" t="str">
        <f t="shared" si="330"/>
        <v/>
      </c>
      <c r="E2169" t="str">
        <f t="shared" si="331"/>
        <v/>
      </c>
      <c r="F2169" t="str">
        <f t="shared" si="332"/>
        <v/>
      </c>
      <c r="G2169" t="str">
        <f t="shared" si="333"/>
        <v/>
      </c>
      <c r="H2169" t="str">
        <f t="shared" si="334"/>
        <v/>
      </c>
      <c r="I2169" t="str">
        <f t="shared" si="335"/>
        <v/>
      </c>
      <c r="J2169" t="str">
        <f t="shared" si="336"/>
        <v/>
      </c>
      <c r="K2169" t="str">
        <f t="shared" si="337"/>
        <v/>
      </c>
      <c r="L2169" t="str">
        <f t="shared" si="338"/>
        <v/>
      </c>
      <c r="M2169" t="str">
        <f t="shared" si="339"/>
        <v/>
      </c>
    </row>
    <row r="2170" spans="1:13">
      <c r="A2170" t="s">
        <v>894</v>
      </c>
      <c r="B2170">
        <v>10.01</v>
      </c>
      <c r="C2170" s="44">
        <v>39924</v>
      </c>
      <c r="D2170" t="str">
        <f t="shared" si="330"/>
        <v/>
      </c>
      <c r="E2170" t="str">
        <f t="shared" si="331"/>
        <v/>
      </c>
      <c r="F2170" t="str">
        <f t="shared" si="332"/>
        <v/>
      </c>
      <c r="G2170" t="str">
        <f t="shared" si="333"/>
        <v/>
      </c>
      <c r="H2170" t="str">
        <f t="shared" si="334"/>
        <v/>
      </c>
      <c r="I2170" t="str">
        <f t="shared" si="335"/>
        <v/>
      </c>
      <c r="J2170" t="str">
        <f t="shared" si="336"/>
        <v/>
      </c>
      <c r="K2170" t="str">
        <f t="shared" si="337"/>
        <v/>
      </c>
      <c r="L2170" t="str">
        <f t="shared" si="338"/>
        <v/>
      </c>
      <c r="M2170" t="str">
        <f t="shared" si="339"/>
        <v/>
      </c>
    </row>
    <row r="2171" spans="1:13">
      <c r="A2171" t="s">
        <v>4176</v>
      </c>
      <c r="B2171">
        <v>10.215199999999999</v>
      </c>
      <c r="C2171" s="44">
        <v>39924</v>
      </c>
      <c r="D2171" t="str">
        <f t="shared" si="330"/>
        <v/>
      </c>
      <c r="E2171" t="str">
        <f t="shared" si="331"/>
        <v/>
      </c>
      <c r="F2171" t="str">
        <f t="shared" si="332"/>
        <v/>
      </c>
      <c r="G2171" t="str">
        <f t="shared" si="333"/>
        <v/>
      </c>
      <c r="H2171" t="str">
        <f t="shared" si="334"/>
        <v/>
      </c>
      <c r="I2171" t="str">
        <f t="shared" si="335"/>
        <v/>
      </c>
      <c r="J2171" t="str">
        <f t="shared" si="336"/>
        <v/>
      </c>
      <c r="K2171" t="str">
        <f t="shared" si="337"/>
        <v/>
      </c>
      <c r="L2171" t="str">
        <f t="shared" si="338"/>
        <v/>
      </c>
      <c r="M2171" t="str">
        <f t="shared" si="339"/>
        <v/>
      </c>
    </row>
    <row r="2172" spans="1:13">
      <c r="A2172" t="s">
        <v>895</v>
      </c>
      <c r="B2172">
        <v>10.0181</v>
      </c>
      <c r="C2172" s="44">
        <v>41548</v>
      </c>
      <c r="D2172" t="str">
        <f t="shared" si="330"/>
        <v/>
      </c>
      <c r="E2172" t="str">
        <f t="shared" si="331"/>
        <v/>
      </c>
      <c r="F2172" t="str">
        <f t="shared" si="332"/>
        <v/>
      </c>
      <c r="G2172" t="str">
        <f t="shared" si="333"/>
        <v/>
      </c>
      <c r="H2172" t="str">
        <f t="shared" si="334"/>
        <v/>
      </c>
      <c r="I2172" t="str">
        <f t="shared" si="335"/>
        <v/>
      </c>
      <c r="J2172" t="str">
        <f t="shared" si="336"/>
        <v/>
      </c>
      <c r="K2172" t="str">
        <f t="shared" si="337"/>
        <v/>
      </c>
      <c r="L2172" t="str">
        <f t="shared" si="338"/>
        <v/>
      </c>
      <c r="M2172" t="str">
        <f t="shared" si="339"/>
        <v/>
      </c>
    </row>
    <row r="2173" spans="1:13">
      <c r="A2173" t="s">
        <v>5878</v>
      </c>
      <c r="B2173">
        <v>10.219900000000001</v>
      </c>
      <c r="C2173" s="44">
        <v>41548</v>
      </c>
      <c r="D2173" t="str">
        <f t="shared" si="330"/>
        <v/>
      </c>
      <c r="E2173" t="str">
        <f t="shared" si="331"/>
        <v/>
      </c>
      <c r="F2173" t="str">
        <f t="shared" si="332"/>
        <v/>
      </c>
      <c r="G2173" t="str">
        <f t="shared" si="333"/>
        <v/>
      </c>
      <c r="H2173" t="str">
        <f t="shared" si="334"/>
        <v/>
      </c>
      <c r="I2173" t="str">
        <f t="shared" si="335"/>
        <v/>
      </c>
      <c r="J2173" t="str">
        <f t="shared" si="336"/>
        <v/>
      </c>
      <c r="K2173" t="str">
        <f t="shared" si="337"/>
        <v/>
      </c>
      <c r="L2173" t="str">
        <f t="shared" si="338"/>
        <v/>
      </c>
      <c r="M2173" t="str">
        <f t="shared" si="339"/>
        <v/>
      </c>
    </row>
    <row r="2174" spans="1:13">
      <c r="A2174" t="s">
        <v>896</v>
      </c>
      <c r="B2174">
        <v>10.0183</v>
      </c>
      <c r="C2174" s="44">
        <v>41548</v>
      </c>
      <c r="D2174" t="str">
        <f t="shared" si="330"/>
        <v/>
      </c>
      <c r="E2174" t="str">
        <f t="shared" si="331"/>
        <v/>
      </c>
      <c r="F2174" t="str">
        <f t="shared" si="332"/>
        <v/>
      </c>
      <c r="G2174" t="str">
        <f t="shared" si="333"/>
        <v/>
      </c>
      <c r="H2174" t="str">
        <f t="shared" si="334"/>
        <v/>
      </c>
      <c r="I2174" t="str">
        <f t="shared" si="335"/>
        <v/>
      </c>
      <c r="J2174" t="str">
        <f t="shared" si="336"/>
        <v/>
      </c>
      <c r="K2174" t="str">
        <f t="shared" si="337"/>
        <v/>
      </c>
      <c r="L2174" t="str">
        <f t="shared" si="338"/>
        <v/>
      </c>
      <c r="M2174" t="str">
        <f t="shared" si="339"/>
        <v/>
      </c>
    </row>
    <row r="2175" spans="1:13">
      <c r="A2175" t="s">
        <v>4177</v>
      </c>
      <c r="B2175">
        <v>10.1157</v>
      </c>
      <c r="C2175" s="44">
        <v>41548</v>
      </c>
      <c r="D2175" t="str">
        <f t="shared" si="330"/>
        <v/>
      </c>
      <c r="E2175" t="str">
        <f t="shared" si="331"/>
        <v/>
      </c>
      <c r="F2175" t="str">
        <f t="shared" si="332"/>
        <v/>
      </c>
      <c r="G2175" t="str">
        <f t="shared" si="333"/>
        <v/>
      </c>
      <c r="H2175" t="str">
        <f t="shared" si="334"/>
        <v/>
      </c>
      <c r="I2175" t="str">
        <f t="shared" si="335"/>
        <v/>
      </c>
      <c r="J2175" t="str">
        <f t="shared" si="336"/>
        <v/>
      </c>
      <c r="K2175" t="str">
        <f t="shared" si="337"/>
        <v/>
      </c>
      <c r="L2175" t="str">
        <f t="shared" si="338"/>
        <v/>
      </c>
      <c r="M2175" t="str">
        <f t="shared" si="339"/>
        <v/>
      </c>
    </row>
    <row r="2176" spans="1:13">
      <c r="A2176" t="s">
        <v>5879</v>
      </c>
      <c r="B2176">
        <v>102.8201</v>
      </c>
      <c r="C2176" s="44">
        <v>41548</v>
      </c>
      <c r="D2176" t="str">
        <f t="shared" si="330"/>
        <v/>
      </c>
      <c r="E2176" t="str">
        <f t="shared" si="331"/>
        <v/>
      </c>
      <c r="F2176" t="str">
        <f t="shared" si="332"/>
        <v/>
      </c>
      <c r="G2176" t="str">
        <f t="shared" si="333"/>
        <v/>
      </c>
      <c r="H2176" t="str">
        <f t="shared" si="334"/>
        <v/>
      </c>
      <c r="I2176" t="str">
        <f t="shared" si="335"/>
        <v/>
      </c>
      <c r="J2176" t="str">
        <f t="shared" si="336"/>
        <v/>
      </c>
      <c r="K2176" t="str">
        <f t="shared" si="337"/>
        <v/>
      </c>
      <c r="L2176" t="str">
        <f t="shared" si="338"/>
        <v/>
      </c>
      <c r="M2176" t="str">
        <f t="shared" si="339"/>
        <v/>
      </c>
    </row>
    <row r="2177" spans="1:13">
      <c r="A2177" t="s">
        <v>897</v>
      </c>
      <c r="B2177">
        <v>100.0539</v>
      </c>
      <c r="C2177" s="44">
        <v>41548</v>
      </c>
      <c r="D2177" t="str">
        <f t="shared" si="330"/>
        <v/>
      </c>
      <c r="E2177" t="str">
        <f t="shared" si="331"/>
        <v/>
      </c>
      <c r="F2177" t="str">
        <f t="shared" si="332"/>
        <v/>
      </c>
      <c r="G2177" t="str">
        <f t="shared" si="333"/>
        <v/>
      </c>
      <c r="H2177" t="str">
        <f t="shared" si="334"/>
        <v/>
      </c>
      <c r="I2177" t="str">
        <f t="shared" si="335"/>
        <v/>
      </c>
      <c r="J2177" t="str">
        <f t="shared" si="336"/>
        <v/>
      </c>
      <c r="K2177" t="str">
        <f t="shared" si="337"/>
        <v/>
      </c>
      <c r="L2177" t="str">
        <f t="shared" si="338"/>
        <v/>
      </c>
      <c r="M2177" t="str">
        <f t="shared" si="339"/>
        <v/>
      </c>
    </row>
    <row r="2178" spans="1:13">
      <c r="A2178" t="s">
        <v>4178</v>
      </c>
      <c r="B2178">
        <v>181.39920000000001</v>
      </c>
      <c r="C2178" s="44">
        <v>41548</v>
      </c>
      <c r="D2178" t="str">
        <f t="shared" si="330"/>
        <v/>
      </c>
      <c r="E2178" t="str">
        <f t="shared" si="331"/>
        <v/>
      </c>
      <c r="F2178" t="str">
        <f t="shared" si="332"/>
        <v/>
      </c>
      <c r="G2178" t="str">
        <f t="shared" si="333"/>
        <v/>
      </c>
      <c r="H2178" t="str">
        <f t="shared" si="334"/>
        <v/>
      </c>
      <c r="I2178" t="str">
        <f t="shared" si="335"/>
        <v/>
      </c>
      <c r="J2178" t="str">
        <f t="shared" si="336"/>
        <v/>
      </c>
      <c r="K2178" t="str">
        <f t="shared" si="337"/>
        <v/>
      </c>
      <c r="L2178" t="str">
        <f t="shared" si="338"/>
        <v/>
      </c>
      <c r="M2178" t="str">
        <f t="shared" si="339"/>
        <v/>
      </c>
    </row>
    <row r="2179" spans="1:13">
      <c r="A2179" t="s">
        <v>5880</v>
      </c>
      <c r="B2179">
        <v>104.49979999999999</v>
      </c>
      <c r="C2179" s="44">
        <v>41548</v>
      </c>
      <c r="D2179" t="str">
        <f t="shared" si="330"/>
        <v/>
      </c>
      <c r="E2179" t="str">
        <f t="shared" si="331"/>
        <v/>
      </c>
      <c r="F2179" t="str">
        <f t="shared" si="332"/>
        <v/>
      </c>
      <c r="G2179" t="str">
        <f t="shared" si="333"/>
        <v/>
      </c>
      <c r="H2179" t="str">
        <f t="shared" si="334"/>
        <v/>
      </c>
      <c r="I2179" t="str">
        <f t="shared" si="335"/>
        <v/>
      </c>
      <c r="J2179" t="str">
        <f t="shared" si="336"/>
        <v/>
      </c>
      <c r="K2179" t="str">
        <f t="shared" si="337"/>
        <v/>
      </c>
      <c r="L2179" t="str">
        <f t="shared" si="338"/>
        <v/>
      </c>
      <c r="M2179" t="str">
        <f t="shared" si="339"/>
        <v/>
      </c>
    </row>
    <row r="2180" spans="1:13">
      <c r="A2180" t="s">
        <v>898</v>
      </c>
      <c r="B2180">
        <v>101.0772</v>
      </c>
      <c r="C2180" s="44">
        <v>41548</v>
      </c>
      <c r="D2180" t="str">
        <f t="shared" si="330"/>
        <v/>
      </c>
      <c r="E2180" t="str">
        <f t="shared" si="331"/>
        <v/>
      </c>
      <c r="F2180" t="str">
        <f t="shared" si="332"/>
        <v/>
      </c>
      <c r="G2180" t="str">
        <f t="shared" si="333"/>
        <v/>
      </c>
      <c r="H2180" t="str">
        <f t="shared" si="334"/>
        <v/>
      </c>
      <c r="I2180" t="str">
        <f t="shared" si="335"/>
        <v/>
      </c>
      <c r="J2180" t="str">
        <f t="shared" si="336"/>
        <v/>
      </c>
      <c r="K2180" t="str">
        <f t="shared" si="337"/>
        <v/>
      </c>
      <c r="L2180" t="str">
        <f t="shared" si="338"/>
        <v/>
      </c>
      <c r="M2180" t="str">
        <f t="shared" si="339"/>
        <v/>
      </c>
    </row>
    <row r="2181" spans="1:13">
      <c r="A2181" t="s">
        <v>899</v>
      </c>
      <c r="B2181">
        <v>100.2122</v>
      </c>
      <c r="C2181" s="44">
        <v>41548</v>
      </c>
      <c r="D2181" t="str">
        <f t="shared" si="330"/>
        <v/>
      </c>
      <c r="E2181" t="str">
        <f t="shared" si="331"/>
        <v/>
      </c>
      <c r="F2181" t="str">
        <f t="shared" si="332"/>
        <v/>
      </c>
      <c r="G2181" t="str">
        <f t="shared" si="333"/>
        <v/>
      </c>
      <c r="H2181" t="str">
        <f t="shared" si="334"/>
        <v/>
      </c>
      <c r="I2181" t="str">
        <f t="shared" si="335"/>
        <v/>
      </c>
      <c r="J2181" t="str">
        <f t="shared" si="336"/>
        <v/>
      </c>
      <c r="K2181" t="str">
        <f t="shared" si="337"/>
        <v/>
      </c>
      <c r="L2181" t="str">
        <f t="shared" si="338"/>
        <v/>
      </c>
      <c r="M2181" t="str">
        <f t="shared" si="339"/>
        <v/>
      </c>
    </row>
    <row r="2182" spans="1:13">
      <c r="A2182" t="s">
        <v>900</v>
      </c>
      <c r="B2182">
        <v>100.40860000000001</v>
      </c>
      <c r="C2182" s="44">
        <v>41548</v>
      </c>
      <c r="D2182" t="str">
        <f t="shared" si="330"/>
        <v/>
      </c>
      <c r="E2182" t="str">
        <f t="shared" si="331"/>
        <v/>
      </c>
      <c r="F2182" t="str">
        <f t="shared" si="332"/>
        <v/>
      </c>
      <c r="G2182" t="str">
        <f t="shared" si="333"/>
        <v/>
      </c>
      <c r="H2182" t="str">
        <f t="shared" si="334"/>
        <v/>
      </c>
      <c r="I2182" t="str">
        <f t="shared" si="335"/>
        <v/>
      </c>
      <c r="J2182" t="str">
        <f t="shared" si="336"/>
        <v/>
      </c>
      <c r="K2182" t="str">
        <f t="shared" si="337"/>
        <v/>
      </c>
      <c r="L2182" t="str">
        <f t="shared" si="338"/>
        <v/>
      </c>
      <c r="M2182" t="str">
        <f t="shared" si="339"/>
        <v/>
      </c>
    </row>
    <row r="2183" spans="1:13">
      <c r="A2183" t="s">
        <v>901</v>
      </c>
      <c r="B2183">
        <v>100.05</v>
      </c>
      <c r="C2183" s="44">
        <v>41548</v>
      </c>
      <c r="D2183" t="str">
        <f t="shared" ref="D2183:D2246" si="340">IF(A2183=mfund1,B2183,"")</f>
        <v/>
      </c>
      <c r="E2183" t="str">
        <f t="shared" ref="E2183:E2246" si="341">IF(A2183=mfund2,B2183,"")</f>
        <v/>
      </c>
      <c r="F2183" t="str">
        <f t="shared" ref="F2183:F2246" si="342">IF(A2183=mfund3,B2183,"")</f>
        <v/>
      </c>
      <c r="G2183" t="str">
        <f t="shared" ref="G2183:G2246" si="343">IF(A2183=mfund4,B2183,"")</f>
        <v/>
      </c>
      <c r="H2183" t="str">
        <f t="shared" ref="H2183:H2246" si="344">IF(A2183=mfudn5,B2183,"")</f>
        <v/>
      </c>
      <c r="I2183" t="str">
        <f t="shared" ref="I2183:I2246" si="345">IF(A2183=mfund6,B2183,"")</f>
        <v/>
      </c>
      <c r="J2183" t="str">
        <f t="shared" ref="J2183:J2246" si="346">IF(A2183=mfund7,B2183,"")</f>
        <v/>
      </c>
      <c r="K2183" t="str">
        <f t="shared" ref="K2183:K2246" si="347">IF(A2183=mfund8,B2183,"")</f>
        <v/>
      </c>
      <c r="L2183" t="str">
        <f t="shared" ref="L2183:L2246" si="348">IF(A2183=mfund9,B2183,"")</f>
        <v/>
      </c>
      <c r="M2183" t="str">
        <f t="shared" ref="M2183:M2246" si="349">IF(A2183=mfund10,B2183,"")</f>
        <v/>
      </c>
    </row>
    <row r="2184" spans="1:13">
      <c r="A2184" t="s">
        <v>902</v>
      </c>
      <c r="B2184">
        <v>100.071</v>
      </c>
      <c r="C2184" s="44">
        <v>40734</v>
      </c>
      <c r="D2184" t="str">
        <f t="shared" si="340"/>
        <v/>
      </c>
      <c r="E2184" t="str">
        <f t="shared" si="341"/>
        <v/>
      </c>
      <c r="F2184" t="str">
        <f t="shared" si="342"/>
        <v/>
      </c>
      <c r="G2184" t="str">
        <f t="shared" si="343"/>
        <v/>
      </c>
      <c r="H2184" t="str">
        <f t="shared" si="344"/>
        <v/>
      </c>
      <c r="I2184" t="str">
        <f t="shared" si="345"/>
        <v/>
      </c>
      <c r="J2184" t="str">
        <f t="shared" si="346"/>
        <v/>
      </c>
      <c r="K2184" t="str">
        <f t="shared" si="347"/>
        <v/>
      </c>
      <c r="L2184" t="str">
        <f t="shared" si="348"/>
        <v/>
      </c>
      <c r="M2184" t="str">
        <f t="shared" si="349"/>
        <v/>
      </c>
    </row>
    <row r="2185" spans="1:13">
      <c r="A2185" t="s">
        <v>4179</v>
      </c>
      <c r="B2185">
        <v>181.32660000000001</v>
      </c>
      <c r="C2185" s="44">
        <v>41548</v>
      </c>
      <c r="D2185" t="str">
        <f t="shared" si="340"/>
        <v/>
      </c>
      <c r="E2185" t="str">
        <f t="shared" si="341"/>
        <v/>
      </c>
      <c r="F2185" t="str">
        <f t="shared" si="342"/>
        <v/>
      </c>
      <c r="G2185" t="str">
        <f t="shared" si="343"/>
        <v/>
      </c>
      <c r="H2185" t="str">
        <f t="shared" si="344"/>
        <v/>
      </c>
      <c r="I2185" t="str">
        <f t="shared" si="345"/>
        <v/>
      </c>
      <c r="J2185">
        <f t="shared" si="346"/>
        <v>181.32660000000001</v>
      </c>
      <c r="K2185" t="str">
        <f t="shared" si="347"/>
        <v/>
      </c>
      <c r="L2185" t="str">
        <f t="shared" si="348"/>
        <v/>
      </c>
      <c r="M2185" t="str">
        <f t="shared" si="349"/>
        <v/>
      </c>
    </row>
    <row r="2186" spans="1:13">
      <c r="A2186" t="s">
        <v>903</v>
      </c>
      <c r="B2186">
        <v>103.4815</v>
      </c>
      <c r="C2186" s="44">
        <v>41548</v>
      </c>
      <c r="D2186" t="str">
        <f t="shared" si="340"/>
        <v/>
      </c>
      <c r="E2186" t="str">
        <f t="shared" si="341"/>
        <v/>
      </c>
      <c r="F2186" t="str">
        <f t="shared" si="342"/>
        <v/>
      </c>
      <c r="G2186" t="str">
        <f t="shared" si="343"/>
        <v/>
      </c>
      <c r="H2186" t="str">
        <f t="shared" si="344"/>
        <v/>
      </c>
      <c r="I2186" t="str">
        <f t="shared" si="345"/>
        <v/>
      </c>
      <c r="J2186" t="str">
        <f t="shared" si="346"/>
        <v/>
      </c>
      <c r="K2186" t="str">
        <f t="shared" si="347"/>
        <v/>
      </c>
      <c r="L2186" t="str">
        <f t="shared" si="348"/>
        <v/>
      </c>
      <c r="M2186" t="str">
        <f t="shared" si="349"/>
        <v/>
      </c>
    </row>
    <row r="2187" spans="1:13">
      <c r="A2187" t="s">
        <v>904</v>
      </c>
      <c r="B2187">
        <v>100.3302</v>
      </c>
      <c r="C2187" s="44">
        <v>41548</v>
      </c>
      <c r="D2187" t="str">
        <f t="shared" si="340"/>
        <v/>
      </c>
      <c r="E2187" t="str">
        <f t="shared" si="341"/>
        <v/>
      </c>
      <c r="F2187" t="str">
        <f t="shared" si="342"/>
        <v/>
      </c>
      <c r="G2187" t="str">
        <f t="shared" si="343"/>
        <v/>
      </c>
      <c r="H2187" t="str">
        <f t="shared" si="344"/>
        <v/>
      </c>
      <c r="I2187" t="str">
        <f t="shared" si="345"/>
        <v/>
      </c>
      <c r="J2187" t="str">
        <f t="shared" si="346"/>
        <v/>
      </c>
      <c r="K2187" t="str">
        <f t="shared" si="347"/>
        <v/>
      </c>
      <c r="L2187" t="str">
        <f t="shared" si="348"/>
        <v/>
      </c>
      <c r="M2187" t="str">
        <f t="shared" si="349"/>
        <v/>
      </c>
    </row>
    <row r="2188" spans="1:13">
      <c r="A2188" t="s">
        <v>905</v>
      </c>
      <c r="B2188">
        <v>100.187</v>
      </c>
      <c r="C2188" s="44">
        <v>41548</v>
      </c>
      <c r="D2188" t="str">
        <f t="shared" si="340"/>
        <v/>
      </c>
      <c r="E2188" t="str">
        <f t="shared" si="341"/>
        <v/>
      </c>
      <c r="F2188" t="str">
        <f t="shared" si="342"/>
        <v/>
      </c>
      <c r="G2188" t="str">
        <f t="shared" si="343"/>
        <v/>
      </c>
      <c r="H2188" t="str">
        <f t="shared" si="344"/>
        <v/>
      </c>
      <c r="I2188" t="str">
        <f t="shared" si="345"/>
        <v/>
      </c>
      <c r="J2188" t="str">
        <f t="shared" si="346"/>
        <v/>
      </c>
      <c r="K2188" t="str">
        <f t="shared" si="347"/>
        <v/>
      </c>
      <c r="L2188" t="str">
        <f t="shared" si="348"/>
        <v/>
      </c>
      <c r="M2188" t="str">
        <f t="shared" si="349"/>
        <v/>
      </c>
    </row>
    <row r="2189" spans="1:13">
      <c r="A2189" t="s">
        <v>4180</v>
      </c>
      <c r="B2189">
        <v>295.53309999999999</v>
      </c>
      <c r="C2189" s="44">
        <v>41548</v>
      </c>
      <c r="D2189" t="str">
        <f t="shared" si="340"/>
        <v/>
      </c>
      <c r="E2189" t="str">
        <f t="shared" si="341"/>
        <v/>
      </c>
      <c r="F2189" t="str">
        <f t="shared" si="342"/>
        <v/>
      </c>
      <c r="G2189" t="str">
        <f t="shared" si="343"/>
        <v/>
      </c>
      <c r="H2189" t="str">
        <f t="shared" si="344"/>
        <v/>
      </c>
      <c r="I2189" t="str">
        <f t="shared" si="345"/>
        <v/>
      </c>
      <c r="J2189" t="str">
        <f t="shared" si="346"/>
        <v/>
      </c>
      <c r="K2189" t="str">
        <f t="shared" si="347"/>
        <v/>
      </c>
      <c r="L2189" t="str">
        <f t="shared" si="348"/>
        <v/>
      </c>
      <c r="M2189" t="str">
        <f t="shared" si="349"/>
        <v/>
      </c>
    </row>
    <row r="2190" spans="1:13">
      <c r="A2190" t="s">
        <v>906</v>
      </c>
      <c r="B2190">
        <v>118.51519999999999</v>
      </c>
      <c r="C2190" s="44">
        <v>41548</v>
      </c>
      <c r="D2190" t="str">
        <f t="shared" si="340"/>
        <v/>
      </c>
      <c r="E2190" t="str">
        <f t="shared" si="341"/>
        <v/>
      </c>
      <c r="F2190" t="str">
        <f t="shared" si="342"/>
        <v/>
      </c>
      <c r="G2190" t="str">
        <f t="shared" si="343"/>
        <v/>
      </c>
      <c r="H2190" t="str">
        <f t="shared" si="344"/>
        <v/>
      </c>
      <c r="I2190" t="str">
        <f t="shared" si="345"/>
        <v/>
      </c>
      <c r="J2190" t="str">
        <f t="shared" si="346"/>
        <v/>
      </c>
      <c r="K2190" t="str">
        <f t="shared" si="347"/>
        <v/>
      </c>
      <c r="L2190" t="str">
        <f t="shared" si="348"/>
        <v/>
      </c>
      <c r="M2190" t="str">
        <f t="shared" si="349"/>
        <v/>
      </c>
    </row>
    <row r="2191" spans="1:13">
      <c r="A2191" t="s">
        <v>907</v>
      </c>
      <c r="B2191">
        <v>118.61199999999999</v>
      </c>
      <c r="C2191" s="44">
        <v>41548</v>
      </c>
      <c r="D2191" t="str">
        <f t="shared" si="340"/>
        <v/>
      </c>
      <c r="E2191" t="str">
        <f t="shared" si="341"/>
        <v/>
      </c>
      <c r="F2191" t="str">
        <f t="shared" si="342"/>
        <v/>
      </c>
      <c r="G2191" t="str">
        <f t="shared" si="343"/>
        <v/>
      </c>
      <c r="H2191" t="str">
        <f t="shared" si="344"/>
        <v/>
      </c>
      <c r="I2191" t="str">
        <f t="shared" si="345"/>
        <v/>
      </c>
      <c r="J2191" t="str">
        <f t="shared" si="346"/>
        <v/>
      </c>
      <c r="K2191" t="str">
        <f t="shared" si="347"/>
        <v/>
      </c>
      <c r="L2191" t="str">
        <f t="shared" si="348"/>
        <v/>
      </c>
      <c r="M2191" t="str">
        <f t="shared" si="349"/>
        <v/>
      </c>
    </row>
    <row r="2192" spans="1:13">
      <c r="A2192" t="s">
        <v>4181</v>
      </c>
      <c r="B2192">
        <v>298.96890000000002</v>
      </c>
      <c r="C2192" s="44">
        <v>41548</v>
      </c>
      <c r="D2192" t="str">
        <f t="shared" si="340"/>
        <v/>
      </c>
      <c r="E2192" t="str">
        <f t="shared" si="341"/>
        <v/>
      </c>
      <c r="F2192" t="str">
        <f t="shared" si="342"/>
        <v/>
      </c>
      <c r="G2192" t="str">
        <f t="shared" si="343"/>
        <v/>
      </c>
      <c r="H2192" t="str">
        <f t="shared" si="344"/>
        <v/>
      </c>
      <c r="I2192" t="str">
        <f t="shared" si="345"/>
        <v/>
      </c>
      <c r="J2192" t="str">
        <f t="shared" si="346"/>
        <v/>
      </c>
      <c r="K2192" t="str">
        <f t="shared" si="347"/>
        <v/>
      </c>
      <c r="L2192" t="str">
        <f t="shared" si="348"/>
        <v/>
      </c>
      <c r="M2192" t="str">
        <f t="shared" si="349"/>
        <v/>
      </c>
    </row>
    <row r="2193" spans="1:13">
      <c r="A2193" t="s">
        <v>908</v>
      </c>
      <c r="B2193">
        <v>100.334</v>
      </c>
      <c r="C2193" s="44">
        <v>41548</v>
      </c>
      <c r="D2193" t="str">
        <f t="shared" si="340"/>
        <v/>
      </c>
      <c r="E2193" t="str">
        <f t="shared" si="341"/>
        <v/>
      </c>
      <c r="F2193" t="str">
        <f t="shared" si="342"/>
        <v/>
      </c>
      <c r="G2193" t="str">
        <f t="shared" si="343"/>
        <v/>
      </c>
      <c r="H2193" t="str">
        <f t="shared" si="344"/>
        <v/>
      </c>
      <c r="I2193" t="str">
        <f t="shared" si="345"/>
        <v/>
      </c>
      <c r="J2193" t="str">
        <f t="shared" si="346"/>
        <v/>
      </c>
      <c r="K2193" t="str">
        <f t="shared" si="347"/>
        <v/>
      </c>
      <c r="L2193" t="str">
        <f t="shared" si="348"/>
        <v/>
      </c>
      <c r="M2193" t="str">
        <f t="shared" si="349"/>
        <v/>
      </c>
    </row>
    <row r="2194" spans="1:13">
      <c r="A2194" t="s">
        <v>909</v>
      </c>
      <c r="B2194">
        <v>118.5022</v>
      </c>
      <c r="C2194" s="44">
        <v>41548</v>
      </c>
      <c r="D2194" t="str">
        <f t="shared" si="340"/>
        <v/>
      </c>
      <c r="E2194" t="str">
        <f t="shared" si="341"/>
        <v/>
      </c>
      <c r="F2194" t="str">
        <f t="shared" si="342"/>
        <v/>
      </c>
      <c r="G2194" t="str">
        <f t="shared" si="343"/>
        <v/>
      </c>
      <c r="H2194" t="str">
        <f t="shared" si="344"/>
        <v/>
      </c>
      <c r="I2194" t="str">
        <f t="shared" si="345"/>
        <v/>
      </c>
      <c r="J2194" t="str">
        <f t="shared" si="346"/>
        <v/>
      </c>
      <c r="K2194" t="str">
        <f t="shared" si="347"/>
        <v/>
      </c>
      <c r="L2194" t="str">
        <f t="shared" si="348"/>
        <v/>
      </c>
      <c r="M2194" t="str">
        <f t="shared" si="349"/>
        <v/>
      </c>
    </row>
    <row r="2195" spans="1:13">
      <c r="A2195" t="s">
        <v>910</v>
      </c>
      <c r="B2195">
        <v>100.1525</v>
      </c>
      <c r="C2195" s="44">
        <v>41276</v>
      </c>
      <c r="D2195" t="str">
        <f t="shared" si="340"/>
        <v/>
      </c>
      <c r="E2195" t="str">
        <f t="shared" si="341"/>
        <v/>
      </c>
      <c r="F2195" t="str">
        <f t="shared" si="342"/>
        <v/>
      </c>
      <c r="G2195" t="str">
        <f t="shared" si="343"/>
        <v/>
      </c>
      <c r="H2195" t="str">
        <f t="shared" si="344"/>
        <v/>
      </c>
      <c r="I2195" t="str">
        <f t="shared" si="345"/>
        <v/>
      </c>
      <c r="J2195" t="str">
        <f t="shared" si="346"/>
        <v/>
      </c>
      <c r="K2195" t="str">
        <f t="shared" si="347"/>
        <v/>
      </c>
      <c r="L2195" t="str">
        <f t="shared" si="348"/>
        <v/>
      </c>
      <c r="M2195" t="str">
        <f t="shared" si="349"/>
        <v/>
      </c>
    </row>
    <row r="2196" spans="1:13">
      <c r="A2196" t="s">
        <v>911</v>
      </c>
      <c r="B2196">
        <v>118.48180000000001</v>
      </c>
      <c r="C2196" s="44">
        <v>41548</v>
      </c>
      <c r="D2196" t="str">
        <f t="shared" si="340"/>
        <v/>
      </c>
      <c r="E2196" t="str">
        <f t="shared" si="341"/>
        <v/>
      </c>
      <c r="F2196" t="str">
        <f t="shared" si="342"/>
        <v/>
      </c>
      <c r="G2196" t="str">
        <f t="shared" si="343"/>
        <v/>
      </c>
      <c r="H2196" t="str">
        <f t="shared" si="344"/>
        <v/>
      </c>
      <c r="I2196" t="str">
        <f t="shared" si="345"/>
        <v/>
      </c>
      <c r="J2196" t="str">
        <f t="shared" si="346"/>
        <v/>
      </c>
      <c r="K2196" t="str">
        <f t="shared" si="347"/>
        <v/>
      </c>
      <c r="L2196" t="str">
        <f t="shared" si="348"/>
        <v/>
      </c>
      <c r="M2196" t="str">
        <f t="shared" si="349"/>
        <v/>
      </c>
    </row>
    <row r="2197" spans="1:13">
      <c r="A2197" t="s">
        <v>912</v>
      </c>
      <c r="B2197">
        <v>175.84700000000001</v>
      </c>
      <c r="C2197" s="44">
        <v>41548</v>
      </c>
      <c r="D2197" t="str">
        <f t="shared" si="340"/>
        <v/>
      </c>
      <c r="E2197" t="str">
        <f t="shared" si="341"/>
        <v/>
      </c>
      <c r="F2197" t="str">
        <f t="shared" si="342"/>
        <v/>
      </c>
      <c r="G2197" t="str">
        <f t="shared" si="343"/>
        <v/>
      </c>
      <c r="H2197" t="str">
        <f t="shared" si="344"/>
        <v/>
      </c>
      <c r="I2197" t="str">
        <f t="shared" si="345"/>
        <v/>
      </c>
      <c r="J2197" t="str">
        <f t="shared" si="346"/>
        <v/>
      </c>
      <c r="K2197" t="str">
        <f t="shared" si="347"/>
        <v/>
      </c>
      <c r="L2197" t="str">
        <f t="shared" si="348"/>
        <v/>
      </c>
      <c r="M2197" t="str">
        <f t="shared" si="349"/>
        <v/>
      </c>
    </row>
    <row r="2198" spans="1:13">
      <c r="A2198" t="s">
        <v>913</v>
      </c>
      <c r="B2198">
        <v>100.1658</v>
      </c>
      <c r="C2198" s="44">
        <v>41548</v>
      </c>
      <c r="D2198" t="str">
        <f t="shared" si="340"/>
        <v/>
      </c>
      <c r="E2198" t="str">
        <f t="shared" si="341"/>
        <v/>
      </c>
      <c r="F2198" t="str">
        <f t="shared" si="342"/>
        <v/>
      </c>
      <c r="G2198" t="str">
        <f t="shared" si="343"/>
        <v/>
      </c>
      <c r="H2198" t="str">
        <f t="shared" si="344"/>
        <v/>
      </c>
      <c r="I2198" t="str">
        <f t="shared" si="345"/>
        <v/>
      </c>
      <c r="J2198" t="str">
        <f t="shared" si="346"/>
        <v/>
      </c>
      <c r="K2198" t="str">
        <f t="shared" si="347"/>
        <v/>
      </c>
      <c r="L2198" t="str">
        <f t="shared" si="348"/>
        <v/>
      </c>
      <c r="M2198" t="str">
        <f t="shared" si="349"/>
        <v/>
      </c>
    </row>
    <row r="2199" spans="1:13">
      <c r="A2199" t="s">
        <v>914</v>
      </c>
      <c r="B2199">
        <v>118.5142</v>
      </c>
      <c r="C2199" s="44">
        <v>41548</v>
      </c>
      <c r="D2199" t="str">
        <f t="shared" si="340"/>
        <v/>
      </c>
      <c r="E2199" t="str">
        <f t="shared" si="341"/>
        <v/>
      </c>
      <c r="F2199" t="str">
        <f t="shared" si="342"/>
        <v/>
      </c>
      <c r="G2199" t="str">
        <f t="shared" si="343"/>
        <v/>
      </c>
      <c r="H2199" t="str">
        <f t="shared" si="344"/>
        <v/>
      </c>
      <c r="I2199" t="str">
        <f t="shared" si="345"/>
        <v/>
      </c>
      <c r="J2199" t="str">
        <f t="shared" si="346"/>
        <v/>
      </c>
      <c r="K2199" t="str">
        <f t="shared" si="347"/>
        <v/>
      </c>
      <c r="L2199" t="str">
        <f t="shared" si="348"/>
        <v/>
      </c>
      <c r="M2199" t="str">
        <f t="shared" si="349"/>
        <v/>
      </c>
    </row>
    <row r="2200" spans="1:13">
      <c r="A2200" t="s">
        <v>4182</v>
      </c>
      <c r="B2200">
        <v>288.1497</v>
      </c>
      <c r="C2200" s="44">
        <v>41548</v>
      </c>
      <c r="D2200" t="str">
        <f t="shared" si="340"/>
        <v/>
      </c>
      <c r="E2200" t="str">
        <f t="shared" si="341"/>
        <v/>
      </c>
      <c r="F2200" t="str">
        <f t="shared" si="342"/>
        <v/>
      </c>
      <c r="G2200" t="str">
        <f t="shared" si="343"/>
        <v/>
      </c>
      <c r="H2200" t="str">
        <f t="shared" si="344"/>
        <v/>
      </c>
      <c r="I2200" t="str">
        <f t="shared" si="345"/>
        <v/>
      </c>
      <c r="J2200" t="str">
        <f t="shared" si="346"/>
        <v/>
      </c>
      <c r="K2200" t="str">
        <f t="shared" si="347"/>
        <v/>
      </c>
      <c r="L2200" t="str">
        <f t="shared" si="348"/>
        <v/>
      </c>
      <c r="M2200" t="str">
        <f t="shared" si="349"/>
        <v/>
      </c>
    </row>
    <row r="2201" spans="1:13">
      <c r="A2201" t="s">
        <v>915</v>
      </c>
      <c r="B2201">
        <v>100.2373</v>
      </c>
      <c r="C2201" s="44">
        <v>41548</v>
      </c>
      <c r="D2201" t="str">
        <f t="shared" si="340"/>
        <v/>
      </c>
      <c r="E2201" t="str">
        <f t="shared" si="341"/>
        <v/>
      </c>
      <c r="F2201" t="str">
        <f t="shared" si="342"/>
        <v/>
      </c>
      <c r="G2201" t="str">
        <f t="shared" si="343"/>
        <v/>
      </c>
      <c r="H2201" t="str">
        <f t="shared" si="344"/>
        <v/>
      </c>
      <c r="I2201" t="str">
        <f t="shared" si="345"/>
        <v/>
      </c>
      <c r="J2201" t="str">
        <f t="shared" si="346"/>
        <v/>
      </c>
      <c r="K2201" t="str">
        <f t="shared" si="347"/>
        <v/>
      </c>
      <c r="L2201" t="str">
        <f t="shared" si="348"/>
        <v/>
      </c>
      <c r="M2201" t="str">
        <f t="shared" si="349"/>
        <v/>
      </c>
    </row>
    <row r="2202" spans="1:13">
      <c r="A2202" t="s">
        <v>916</v>
      </c>
      <c r="B2202">
        <v>118.8544</v>
      </c>
      <c r="C2202" s="44">
        <v>41548</v>
      </c>
      <c r="D2202" t="str">
        <f t="shared" si="340"/>
        <v/>
      </c>
      <c r="E2202" t="str">
        <f t="shared" si="341"/>
        <v/>
      </c>
      <c r="F2202" t="str">
        <f t="shared" si="342"/>
        <v/>
      </c>
      <c r="G2202" t="str">
        <f t="shared" si="343"/>
        <v/>
      </c>
      <c r="H2202" t="str">
        <f t="shared" si="344"/>
        <v/>
      </c>
      <c r="I2202" t="str">
        <f t="shared" si="345"/>
        <v/>
      </c>
      <c r="J2202" t="str">
        <f t="shared" si="346"/>
        <v/>
      </c>
      <c r="K2202" t="str">
        <f t="shared" si="347"/>
        <v/>
      </c>
      <c r="L2202" t="str">
        <f t="shared" si="348"/>
        <v/>
      </c>
      <c r="M2202" t="str">
        <f t="shared" si="349"/>
        <v/>
      </c>
    </row>
    <row r="2203" spans="1:13">
      <c r="A2203" t="s">
        <v>917</v>
      </c>
      <c r="B2203">
        <v>100.4302</v>
      </c>
      <c r="C2203" s="44">
        <v>41120</v>
      </c>
      <c r="D2203" t="str">
        <f t="shared" si="340"/>
        <v/>
      </c>
      <c r="E2203" t="str">
        <f t="shared" si="341"/>
        <v/>
      </c>
      <c r="F2203" t="str">
        <f t="shared" si="342"/>
        <v/>
      </c>
      <c r="G2203" t="str">
        <f t="shared" si="343"/>
        <v/>
      </c>
      <c r="H2203" t="str">
        <f t="shared" si="344"/>
        <v/>
      </c>
      <c r="I2203" t="str">
        <f t="shared" si="345"/>
        <v/>
      </c>
      <c r="J2203" t="str">
        <f t="shared" si="346"/>
        <v/>
      </c>
      <c r="K2203" t="str">
        <f t="shared" si="347"/>
        <v/>
      </c>
      <c r="L2203" t="str">
        <f t="shared" si="348"/>
        <v/>
      </c>
      <c r="M2203" t="str">
        <f t="shared" si="349"/>
        <v/>
      </c>
    </row>
    <row r="2204" spans="1:13">
      <c r="A2204" t="s">
        <v>918</v>
      </c>
      <c r="B2204">
        <v>100.1178</v>
      </c>
      <c r="C2204" s="44">
        <v>41093</v>
      </c>
      <c r="D2204" t="str">
        <f t="shared" si="340"/>
        <v/>
      </c>
      <c r="E2204" t="str">
        <f t="shared" si="341"/>
        <v/>
      </c>
      <c r="F2204" t="str">
        <f t="shared" si="342"/>
        <v/>
      </c>
      <c r="G2204" t="str">
        <f t="shared" si="343"/>
        <v/>
      </c>
      <c r="H2204" t="str">
        <f t="shared" si="344"/>
        <v/>
      </c>
      <c r="I2204" t="str">
        <f t="shared" si="345"/>
        <v/>
      </c>
      <c r="J2204" t="str">
        <f t="shared" si="346"/>
        <v/>
      </c>
      <c r="K2204" t="str">
        <f t="shared" si="347"/>
        <v/>
      </c>
      <c r="L2204" t="str">
        <f t="shared" si="348"/>
        <v/>
      </c>
      <c r="M2204" t="str">
        <f t="shared" si="349"/>
        <v/>
      </c>
    </row>
    <row r="2205" spans="1:13">
      <c r="A2205" t="s">
        <v>919</v>
      </c>
      <c r="B2205">
        <v>11.251200000000001</v>
      </c>
      <c r="C2205" s="44">
        <v>41548</v>
      </c>
      <c r="D2205" t="str">
        <f t="shared" si="340"/>
        <v/>
      </c>
      <c r="E2205" t="str">
        <f t="shared" si="341"/>
        <v/>
      </c>
      <c r="F2205" t="str">
        <f t="shared" si="342"/>
        <v/>
      </c>
      <c r="G2205" t="str">
        <f t="shared" si="343"/>
        <v/>
      </c>
      <c r="H2205" t="str">
        <f t="shared" si="344"/>
        <v/>
      </c>
      <c r="I2205" t="str">
        <f t="shared" si="345"/>
        <v/>
      </c>
      <c r="J2205" t="str">
        <f t="shared" si="346"/>
        <v/>
      </c>
      <c r="K2205" t="str">
        <f t="shared" si="347"/>
        <v/>
      </c>
      <c r="L2205" t="str">
        <f t="shared" si="348"/>
        <v/>
      </c>
      <c r="M2205" t="str">
        <f t="shared" si="349"/>
        <v/>
      </c>
    </row>
    <row r="2206" spans="1:13">
      <c r="A2206" t="s">
        <v>5881</v>
      </c>
      <c r="B2206">
        <v>10.6373</v>
      </c>
      <c r="C2206" s="44">
        <v>41548</v>
      </c>
      <c r="D2206" t="str">
        <f t="shared" si="340"/>
        <v/>
      </c>
      <c r="E2206" t="str">
        <f t="shared" si="341"/>
        <v/>
      </c>
      <c r="F2206" t="str">
        <f t="shared" si="342"/>
        <v/>
      </c>
      <c r="G2206" t="str">
        <f t="shared" si="343"/>
        <v/>
      </c>
      <c r="H2206" t="str">
        <f t="shared" si="344"/>
        <v/>
      </c>
      <c r="I2206" t="str">
        <f t="shared" si="345"/>
        <v/>
      </c>
      <c r="J2206" t="str">
        <f t="shared" si="346"/>
        <v/>
      </c>
      <c r="K2206" t="str">
        <f t="shared" si="347"/>
        <v/>
      </c>
      <c r="L2206" t="str">
        <f t="shared" si="348"/>
        <v/>
      </c>
      <c r="M2206" t="str">
        <f t="shared" si="349"/>
        <v/>
      </c>
    </row>
    <row r="2207" spans="1:13">
      <c r="A2207" t="s">
        <v>4183</v>
      </c>
      <c r="B2207">
        <v>13.368600000000001</v>
      </c>
      <c r="C2207" s="44">
        <v>41548</v>
      </c>
      <c r="D2207" t="str">
        <f t="shared" si="340"/>
        <v/>
      </c>
      <c r="E2207" t="str">
        <f t="shared" si="341"/>
        <v/>
      </c>
      <c r="F2207" t="str">
        <f t="shared" si="342"/>
        <v/>
      </c>
      <c r="G2207" t="str">
        <f t="shared" si="343"/>
        <v/>
      </c>
      <c r="H2207" t="str">
        <f t="shared" si="344"/>
        <v/>
      </c>
      <c r="I2207" t="str">
        <f t="shared" si="345"/>
        <v/>
      </c>
      <c r="J2207" t="str">
        <f t="shared" si="346"/>
        <v/>
      </c>
      <c r="K2207" t="str">
        <f t="shared" si="347"/>
        <v/>
      </c>
      <c r="L2207" t="str">
        <f t="shared" si="348"/>
        <v/>
      </c>
      <c r="M2207" t="str">
        <f t="shared" si="349"/>
        <v/>
      </c>
    </row>
    <row r="2208" spans="1:13">
      <c r="A2208" t="s">
        <v>920</v>
      </c>
      <c r="B2208">
        <v>10.934200000000001</v>
      </c>
      <c r="C2208" s="44">
        <v>41548</v>
      </c>
      <c r="D2208" t="str">
        <f t="shared" si="340"/>
        <v/>
      </c>
      <c r="E2208" t="str">
        <f t="shared" si="341"/>
        <v/>
      </c>
      <c r="F2208" t="str">
        <f t="shared" si="342"/>
        <v/>
      </c>
      <c r="G2208" t="str">
        <f t="shared" si="343"/>
        <v/>
      </c>
      <c r="H2208" t="str">
        <f t="shared" si="344"/>
        <v/>
      </c>
      <c r="I2208" t="str">
        <f t="shared" si="345"/>
        <v/>
      </c>
      <c r="J2208" t="str">
        <f t="shared" si="346"/>
        <v/>
      </c>
      <c r="K2208" t="str">
        <f t="shared" si="347"/>
        <v/>
      </c>
      <c r="L2208" t="str">
        <f t="shared" si="348"/>
        <v/>
      </c>
      <c r="M2208" t="str">
        <f t="shared" si="349"/>
        <v/>
      </c>
    </row>
    <row r="2209" spans="1:13">
      <c r="A2209" t="s">
        <v>921</v>
      </c>
      <c r="B2209">
        <v>11.2492</v>
      </c>
      <c r="C2209" s="44">
        <v>41548</v>
      </c>
      <c r="D2209" t="str">
        <f t="shared" si="340"/>
        <v/>
      </c>
      <c r="E2209" t="str">
        <f t="shared" si="341"/>
        <v/>
      </c>
      <c r="F2209" t="str">
        <f t="shared" si="342"/>
        <v/>
      </c>
      <c r="G2209" t="str">
        <f t="shared" si="343"/>
        <v/>
      </c>
      <c r="H2209" t="str">
        <f t="shared" si="344"/>
        <v/>
      </c>
      <c r="I2209" t="str">
        <f t="shared" si="345"/>
        <v/>
      </c>
      <c r="J2209" t="str">
        <f t="shared" si="346"/>
        <v/>
      </c>
      <c r="K2209" t="str">
        <f t="shared" si="347"/>
        <v/>
      </c>
      <c r="L2209" t="str">
        <f t="shared" si="348"/>
        <v/>
      </c>
      <c r="M2209" t="str">
        <f t="shared" si="349"/>
        <v/>
      </c>
    </row>
    <row r="2210" spans="1:13">
      <c r="A2210" t="s">
        <v>922</v>
      </c>
      <c r="B2210">
        <v>10.6372</v>
      </c>
      <c r="C2210" s="44">
        <v>41548</v>
      </c>
      <c r="D2210" t="str">
        <f t="shared" si="340"/>
        <v/>
      </c>
      <c r="E2210" t="str">
        <f t="shared" si="341"/>
        <v/>
      </c>
      <c r="F2210" t="str">
        <f t="shared" si="342"/>
        <v/>
      </c>
      <c r="G2210" t="str">
        <f t="shared" si="343"/>
        <v/>
      </c>
      <c r="H2210" t="str">
        <f t="shared" si="344"/>
        <v/>
      </c>
      <c r="I2210" t="str">
        <f t="shared" si="345"/>
        <v/>
      </c>
      <c r="J2210" t="str">
        <f t="shared" si="346"/>
        <v/>
      </c>
      <c r="K2210" t="str">
        <f t="shared" si="347"/>
        <v/>
      </c>
      <c r="L2210" t="str">
        <f t="shared" si="348"/>
        <v/>
      </c>
      <c r="M2210" t="str">
        <f t="shared" si="349"/>
        <v/>
      </c>
    </row>
    <row r="2211" spans="1:13">
      <c r="A2211" t="s">
        <v>4184</v>
      </c>
      <c r="B2211">
        <v>13.366199999999999</v>
      </c>
      <c r="C2211" s="44">
        <v>41548</v>
      </c>
      <c r="D2211" t="str">
        <f t="shared" si="340"/>
        <v/>
      </c>
      <c r="E2211" t="str">
        <f t="shared" si="341"/>
        <v/>
      </c>
      <c r="F2211" t="str">
        <f t="shared" si="342"/>
        <v/>
      </c>
      <c r="G2211" t="str">
        <f t="shared" si="343"/>
        <v/>
      </c>
      <c r="H2211" t="str">
        <f t="shared" si="344"/>
        <v/>
      </c>
      <c r="I2211" t="str">
        <f t="shared" si="345"/>
        <v/>
      </c>
      <c r="J2211" t="str">
        <f t="shared" si="346"/>
        <v/>
      </c>
      <c r="K2211" t="str">
        <f t="shared" si="347"/>
        <v/>
      </c>
      <c r="L2211" t="str">
        <f t="shared" si="348"/>
        <v/>
      </c>
      <c r="M2211" t="str">
        <f t="shared" si="349"/>
        <v/>
      </c>
    </row>
    <row r="2212" spans="1:13">
      <c r="A2212" t="s">
        <v>923</v>
      </c>
      <c r="B2212">
        <v>10.7196</v>
      </c>
      <c r="C2212" s="44">
        <v>41548</v>
      </c>
      <c r="D2212" t="str">
        <f t="shared" si="340"/>
        <v/>
      </c>
      <c r="E2212" t="str">
        <f t="shared" si="341"/>
        <v/>
      </c>
      <c r="F2212" t="str">
        <f t="shared" si="342"/>
        <v/>
      </c>
      <c r="G2212" t="str">
        <f t="shared" si="343"/>
        <v/>
      </c>
      <c r="H2212" t="str">
        <f t="shared" si="344"/>
        <v/>
      </c>
      <c r="I2212" t="str">
        <f t="shared" si="345"/>
        <v/>
      </c>
      <c r="J2212" t="str">
        <f t="shared" si="346"/>
        <v/>
      </c>
      <c r="K2212" t="str">
        <f t="shared" si="347"/>
        <v/>
      </c>
      <c r="L2212" t="str">
        <f t="shared" si="348"/>
        <v/>
      </c>
      <c r="M2212" t="str">
        <f t="shared" si="349"/>
        <v/>
      </c>
    </row>
    <row r="2213" spans="1:13">
      <c r="A2213" t="s">
        <v>5882</v>
      </c>
      <c r="B2213">
        <v>12.074999999999999</v>
      </c>
      <c r="C2213" s="44">
        <v>41548</v>
      </c>
      <c r="D2213" t="str">
        <f t="shared" si="340"/>
        <v/>
      </c>
      <c r="E2213" t="str">
        <f t="shared" si="341"/>
        <v/>
      </c>
      <c r="F2213" t="str">
        <f t="shared" si="342"/>
        <v/>
      </c>
      <c r="G2213" t="str">
        <f t="shared" si="343"/>
        <v/>
      </c>
      <c r="H2213" t="str">
        <f t="shared" si="344"/>
        <v/>
      </c>
      <c r="I2213" t="str">
        <f t="shared" si="345"/>
        <v/>
      </c>
      <c r="J2213" t="str">
        <f t="shared" si="346"/>
        <v/>
      </c>
      <c r="K2213" t="str">
        <f t="shared" si="347"/>
        <v/>
      </c>
      <c r="L2213" t="str">
        <f t="shared" si="348"/>
        <v/>
      </c>
      <c r="M2213" t="str">
        <f t="shared" si="349"/>
        <v/>
      </c>
    </row>
    <row r="2214" spans="1:13">
      <c r="A2214" t="s">
        <v>5883</v>
      </c>
      <c r="B2214">
        <v>38.525599999999997</v>
      </c>
      <c r="C2214" s="44">
        <v>41548</v>
      </c>
      <c r="D2214" t="str">
        <f t="shared" si="340"/>
        <v/>
      </c>
      <c r="E2214" t="str">
        <f t="shared" si="341"/>
        <v/>
      </c>
      <c r="F2214" t="str">
        <f t="shared" si="342"/>
        <v/>
      </c>
      <c r="G2214" t="str">
        <f t="shared" si="343"/>
        <v/>
      </c>
      <c r="H2214" t="str">
        <f t="shared" si="344"/>
        <v/>
      </c>
      <c r="I2214" t="str">
        <f t="shared" si="345"/>
        <v/>
      </c>
      <c r="J2214" t="str">
        <f t="shared" si="346"/>
        <v/>
      </c>
      <c r="K2214" t="str">
        <f t="shared" si="347"/>
        <v/>
      </c>
      <c r="L2214" t="str">
        <f t="shared" si="348"/>
        <v/>
      </c>
      <c r="M2214" t="str">
        <f t="shared" si="349"/>
        <v/>
      </c>
    </row>
    <row r="2215" spans="1:13">
      <c r="A2215" t="s">
        <v>5884</v>
      </c>
      <c r="B2215">
        <v>12.0265</v>
      </c>
      <c r="C2215" s="44">
        <v>41548</v>
      </c>
      <c r="D2215" t="str">
        <f t="shared" si="340"/>
        <v/>
      </c>
      <c r="E2215" t="str">
        <f t="shared" si="341"/>
        <v/>
      </c>
      <c r="F2215" t="str">
        <f t="shared" si="342"/>
        <v/>
      </c>
      <c r="G2215" t="str">
        <f t="shared" si="343"/>
        <v/>
      </c>
      <c r="H2215" t="str">
        <f t="shared" si="344"/>
        <v/>
      </c>
      <c r="I2215" t="str">
        <f t="shared" si="345"/>
        <v/>
      </c>
      <c r="J2215" t="str">
        <f t="shared" si="346"/>
        <v/>
      </c>
      <c r="K2215" t="str">
        <f t="shared" si="347"/>
        <v/>
      </c>
      <c r="L2215" t="str">
        <f t="shared" si="348"/>
        <v/>
      </c>
      <c r="M2215" t="str">
        <f t="shared" si="349"/>
        <v/>
      </c>
    </row>
    <row r="2216" spans="1:13">
      <c r="A2216" t="s">
        <v>5885</v>
      </c>
      <c r="B2216">
        <v>38.376300000000001</v>
      </c>
      <c r="C2216" s="44">
        <v>41548</v>
      </c>
      <c r="D2216" t="str">
        <f t="shared" si="340"/>
        <v/>
      </c>
      <c r="E2216" t="str">
        <f t="shared" si="341"/>
        <v/>
      </c>
      <c r="F2216" t="str">
        <f t="shared" si="342"/>
        <v/>
      </c>
      <c r="G2216" t="str">
        <f t="shared" si="343"/>
        <v/>
      </c>
      <c r="H2216" t="str">
        <f t="shared" si="344"/>
        <v/>
      </c>
      <c r="I2216" t="str">
        <f t="shared" si="345"/>
        <v/>
      </c>
      <c r="J2216" t="str">
        <f t="shared" si="346"/>
        <v/>
      </c>
      <c r="K2216" t="str">
        <f t="shared" si="347"/>
        <v/>
      </c>
      <c r="L2216" t="str">
        <f t="shared" si="348"/>
        <v/>
      </c>
      <c r="M2216" t="str">
        <f t="shared" si="349"/>
        <v/>
      </c>
    </row>
    <row r="2217" spans="1:13">
      <c r="A2217" t="s">
        <v>924</v>
      </c>
      <c r="B2217">
        <v>13.644500000000001</v>
      </c>
      <c r="C2217" s="44">
        <v>41544</v>
      </c>
      <c r="D2217" t="str">
        <f t="shared" si="340"/>
        <v/>
      </c>
      <c r="E2217" t="str">
        <f t="shared" si="341"/>
        <v/>
      </c>
      <c r="F2217" t="str">
        <f t="shared" si="342"/>
        <v/>
      </c>
      <c r="G2217" t="str">
        <f t="shared" si="343"/>
        <v/>
      </c>
      <c r="H2217" t="str">
        <f t="shared" si="344"/>
        <v/>
      </c>
      <c r="I2217" t="str">
        <f t="shared" si="345"/>
        <v/>
      </c>
      <c r="J2217" t="str">
        <f t="shared" si="346"/>
        <v/>
      </c>
      <c r="K2217" t="str">
        <f t="shared" si="347"/>
        <v/>
      </c>
      <c r="L2217" t="str">
        <f t="shared" si="348"/>
        <v/>
      </c>
      <c r="M2217" t="str">
        <f t="shared" si="349"/>
        <v/>
      </c>
    </row>
    <row r="2218" spans="1:13">
      <c r="A2218" t="s">
        <v>4185</v>
      </c>
      <c r="B2218">
        <v>13.2186</v>
      </c>
      <c r="C2218" s="44">
        <v>41548</v>
      </c>
      <c r="D2218" t="str">
        <f t="shared" si="340"/>
        <v/>
      </c>
      <c r="E2218" t="str">
        <f t="shared" si="341"/>
        <v/>
      </c>
      <c r="F2218" t="str">
        <f t="shared" si="342"/>
        <v/>
      </c>
      <c r="G2218" t="str">
        <f t="shared" si="343"/>
        <v/>
      </c>
      <c r="H2218" t="str">
        <f t="shared" si="344"/>
        <v/>
      </c>
      <c r="I2218" t="str">
        <f t="shared" si="345"/>
        <v/>
      </c>
      <c r="J2218" t="str">
        <f t="shared" si="346"/>
        <v/>
      </c>
      <c r="K2218" t="str">
        <f t="shared" si="347"/>
        <v/>
      </c>
      <c r="L2218" t="str">
        <f t="shared" si="348"/>
        <v/>
      </c>
      <c r="M2218" t="str">
        <f t="shared" si="349"/>
        <v/>
      </c>
    </row>
    <row r="2219" spans="1:13">
      <c r="A2219" t="s">
        <v>925</v>
      </c>
      <c r="B2219">
        <v>10.4252</v>
      </c>
      <c r="C2219" s="44">
        <v>41548</v>
      </c>
      <c r="D2219" t="str">
        <f t="shared" si="340"/>
        <v/>
      </c>
      <c r="E2219" t="str">
        <f t="shared" si="341"/>
        <v/>
      </c>
      <c r="F2219" t="str">
        <f t="shared" si="342"/>
        <v/>
      </c>
      <c r="G2219" t="str">
        <f t="shared" si="343"/>
        <v/>
      </c>
      <c r="H2219" t="str">
        <f t="shared" si="344"/>
        <v/>
      </c>
      <c r="I2219" t="str">
        <f t="shared" si="345"/>
        <v/>
      </c>
      <c r="J2219" t="str">
        <f t="shared" si="346"/>
        <v/>
      </c>
      <c r="K2219" t="str">
        <f t="shared" si="347"/>
        <v/>
      </c>
      <c r="L2219" t="str">
        <f t="shared" si="348"/>
        <v/>
      </c>
      <c r="M2219" t="str">
        <f t="shared" si="349"/>
        <v/>
      </c>
    </row>
    <row r="2220" spans="1:13">
      <c r="A2220" t="s">
        <v>926</v>
      </c>
      <c r="B2220">
        <v>10.948</v>
      </c>
      <c r="C2220" s="44">
        <v>41452</v>
      </c>
      <c r="D2220" t="str">
        <f t="shared" si="340"/>
        <v/>
      </c>
      <c r="E2220" t="str">
        <f t="shared" si="341"/>
        <v/>
      </c>
      <c r="F2220" t="str">
        <f t="shared" si="342"/>
        <v/>
      </c>
      <c r="G2220" t="str">
        <f t="shared" si="343"/>
        <v/>
      </c>
      <c r="H2220" t="str">
        <f t="shared" si="344"/>
        <v/>
      </c>
      <c r="I2220" t="str">
        <f t="shared" si="345"/>
        <v/>
      </c>
      <c r="J2220" t="str">
        <f t="shared" si="346"/>
        <v/>
      </c>
      <c r="K2220" t="str">
        <f t="shared" si="347"/>
        <v/>
      </c>
      <c r="L2220" t="str">
        <f t="shared" si="348"/>
        <v/>
      </c>
      <c r="M2220" t="str">
        <f t="shared" si="349"/>
        <v/>
      </c>
    </row>
    <row r="2221" spans="1:13">
      <c r="A2221" t="s">
        <v>927</v>
      </c>
      <c r="B2221">
        <v>10.944699999999999</v>
      </c>
      <c r="C2221" s="44">
        <v>41548</v>
      </c>
      <c r="D2221" t="str">
        <f t="shared" si="340"/>
        <v/>
      </c>
      <c r="E2221" t="str">
        <f t="shared" si="341"/>
        <v/>
      </c>
      <c r="F2221" t="str">
        <f t="shared" si="342"/>
        <v/>
      </c>
      <c r="G2221" t="str">
        <f t="shared" si="343"/>
        <v/>
      </c>
      <c r="H2221" t="str">
        <f t="shared" si="344"/>
        <v/>
      </c>
      <c r="I2221" t="str">
        <f t="shared" si="345"/>
        <v/>
      </c>
      <c r="J2221" t="str">
        <f t="shared" si="346"/>
        <v/>
      </c>
      <c r="K2221" t="str">
        <f t="shared" si="347"/>
        <v/>
      </c>
      <c r="L2221" t="str">
        <f t="shared" si="348"/>
        <v/>
      </c>
      <c r="M2221" t="str">
        <f t="shared" si="349"/>
        <v/>
      </c>
    </row>
    <row r="2222" spans="1:13">
      <c r="A2222" t="s">
        <v>928</v>
      </c>
      <c r="B2222">
        <v>10.8538</v>
      </c>
      <c r="C2222" s="44">
        <v>41507</v>
      </c>
      <c r="D2222" t="str">
        <f t="shared" si="340"/>
        <v/>
      </c>
      <c r="E2222" t="str">
        <f t="shared" si="341"/>
        <v/>
      </c>
      <c r="F2222" t="str">
        <f t="shared" si="342"/>
        <v/>
      </c>
      <c r="G2222" t="str">
        <f t="shared" si="343"/>
        <v/>
      </c>
      <c r="H2222" t="str">
        <f t="shared" si="344"/>
        <v/>
      </c>
      <c r="I2222" t="str">
        <f t="shared" si="345"/>
        <v/>
      </c>
      <c r="J2222" t="str">
        <f t="shared" si="346"/>
        <v/>
      </c>
      <c r="K2222" t="str">
        <f t="shared" si="347"/>
        <v/>
      </c>
      <c r="L2222" t="str">
        <f t="shared" si="348"/>
        <v/>
      </c>
      <c r="M2222" t="str">
        <f t="shared" si="349"/>
        <v/>
      </c>
    </row>
    <row r="2223" spans="1:13">
      <c r="A2223" t="s">
        <v>929</v>
      </c>
      <c r="B2223">
        <v>25.359300000000001</v>
      </c>
      <c r="C2223" s="44">
        <v>41548</v>
      </c>
      <c r="D2223" t="str">
        <f t="shared" si="340"/>
        <v/>
      </c>
      <c r="E2223" t="str">
        <f t="shared" si="341"/>
        <v/>
      </c>
      <c r="F2223" t="str">
        <f t="shared" si="342"/>
        <v/>
      </c>
      <c r="G2223" t="str">
        <f t="shared" si="343"/>
        <v/>
      </c>
      <c r="H2223" t="str">
        <f t="shared" si="344"/>
        <v/>
      </c>
      <c r="I2223" t="str">
        <f t="shared" si="345"/>
        <v/>
      </c>
      <c r="J2223" t="str">
        <f t="shared" si="346"/>
        <v/>
      </c>
      <c r="K2223" t="str">
        <f t="shared" si="347"/>
        <v/>
      </c>
      <c r="L2223" t="str">
        <f t="shared" si="348"/>
        <v/>
      </c>
      <c r="M2223" t="str">
        <f t="shared" si="349"/>
        <v/>
      </c>
    </row>
    <row r="2224" spans="1:13">
      <c r="A2224" t="s">
        <v>930</v>
      </c>
      <c r="B2224">
        <v>10.867000000000001</v>
      </c>
      <c r="C2224" s="44">
        <v>41548</v>
      </c>
      <c r="D2224" t="str">
        <f t="shared" si="340"/>
        <v/>
      </c>
      <c r="E2224" t="str">
        <f t="shared" si="341"/>
        <v/>
      </c>
      <c r="F2224" t="str">
        <f t="shared" si="342"/>
        <v/>
      </c>
      <c r="G2224" t="str">
        <f t="shared" si="343"/>
        <v/>
      </c>
      <c r="H2224" t="str">
        <f t="shared" si="344"/>
        <v/>
      </c>
      <c r="I2224" t="str">
        <f t="shared" si="345"/>
        <v/>
      </c>
      <c r="J2224" t="str">
        <f t="shared" si="346"/>
        <v/>
      </c>
      <c r="K2224" t="str">
        <f t="shared" si="347"/>
        <v/>
      </c>
      <c r="L2224" t="str">
        <f t="shared" si="348"/>
        <v/>
      </c>
      <c r="M2224" t="str">
        <f t="shared" si="349"/>
        <v/>
      </c>
    </row>
    <row r="2225" spans="1:13">
      <c r="A2225" t="s">
        <v>931</v>
      </c>
      <c r="B2225">
        <v>12.79</v>
      </c>
      <c r="C2225" s="44">
        <v>41548</v>
      </c>
      <c r="D2225" t="str">
        <f t="shared" si="340"/>
        <v/>
      </c>
      <c r="E2225" t="str">
        <f t="shared" si="341"/>
        <v/>
      </c>
      <c r="F2225" t="str">
        <f t="shared" si="342"/>
        <v/>
      </c>
      <c r="G2225" t="str">
        <f t="shared" si="343"/>
        <v/>
      </c>
      <c r="H2225" t="str">
        <f t="shared" si="344"/>
        <v/>
      </c>
      <c r="I2225" t="str">
        <f t="shared" si="345"/>
        <v/>
      </c>
      <c r="J2225" t="str">
        <f t="shared" si="346"/>
        <v/>
      </c>
      <c r="K2225" t="str">
        <f t="shared" si="347"/>
        <v/>
      </c>
      <c r="L2225" t="str">
        <f t="shared" si="348"/>
        <v/>
      </c>
      <c r="M2225" t="str">
        <f t="shared" si="349"/>
        <v/>
      </c>
    </row>
    <row r="2226" spans="1:13">
      <c r="A2226" t="s">
        <v>4186</v>
      </c>
      <c r="B2226">
        <v>29.08</v>
      </c>
      <c r="C2226" s="44">
        <v>41548</v>
      </c>
      <c r="D2226" t="str">
        <f t="shared" si="340"/>
        <v/>
      </c>
      <c r="E2226" t="str">
        <f t="shared" si="341"/>
        <v/>
      </c>
      <c r="F2226" t="str">
        <f t="shared" si="342"/>
        <v/>
      </c>
      <c r="G2226" t="str">
        <f t="shared" si="343"/>
        <v/>
      </c>
      <c r="H2226" t="str">
        <f t="shared" si="344"/>
        <v/>
      </c>
      <c r="I2226" t="str">
        <f t="shared" si="345"/>
        <v/>
      </c>
      <c r="J2226" t="str">
        <f t="shared" si="346"/>
        <v/>
      </c>
      <c r="K2226" t="str">
        <f t="shared" si="347"/>
        <v/>
      </c>
      <c r="L2226" t="str">
        <f t="shared" si="348"/>
        <v/>
      </c>
      <c r="M2226" t="str">
        <f t="shared" si="349"/>
        <v/>
      </c>
    </row>
    <row r="2227" spans="1:13">
      <c r="A2227" t="s">
        <v>932</v>
      </c>
      <c r="B2227">
        <v>12.34</v>
      </c>
      <c r="C2227" s="44">
        <v>41548</v>
      </c>
      <c r="D2227" t="str">
        <f t="shared" si="340"/>
        <v/>
      </c>
      <c r="E2227" t="str">
        <f t="shared" si="341"/>
        <v/>
      </c>
      <c r="F2227" t="str">
        <f t="shared" si="342"/>
        <v/>
      </c>
      <c r="G2227" t="str">
        <f t="shared" si="343"/>
        <v/>
      </c>
      <c r="H2227" t="str">
        <f t="shared" si="344"/>
        <v/>
      </c>
      <c r="I2227" t="str">
        <f t="shared" si="345"/>
        <v/>
      </c>
      <c r="J2227" t="str">
        <f t="shared" si="346"/>
        <v/>
      </c>
      <c r="K2227" t="str">
        <f t="shared" si="347"/>
        <v/>
      </c>
      <c r="L2227" t="str">
        <f t="shared" si="348"/>
        <v/>
      </c>
      <c r="M2227" t="str">
        <f t="shared" si="349"/>
        <v/>
      </c>
    </row>
    <row r="2228" spans="1:13">
      <c r="A2228" t="s">
        <v>933</v>
      </c>
      <c r="B2228">
        <v>12.73</v>
      </c>
      <c r="C2228" s="44">
        <v>41548</v>
      </c>
      <c r="D2228" t="str">
        <f t="shared" si="340"/>
        <v/>
      </c>
      <c r="E2228" t="str">
        <f t="shared" si="341"/>
        <v/>
      </c>
      <c r="F2228" t="str">
        <f t="shared" si="342"/>
        <v/>
      </c>
      <c r="G2228" t="str">
        <f t="shared" si="343"/>
        <v/>
      </c>
      <c r="H2228" t="str">
        <f t="shared" si="344"/>
        <v/>
      </c>
      <c r="I2228" t="str">
        <f t="shared" si="345"/>
        <v/>
      </c>
      <c r="J2228" t="str">
        <f t="shared" si="346"/>
        <v/>
      </c>
      <c r="K2228" t="str">
        <f t="shared" si="347"/>
        <v/>
      </c>
      <c r="L2228" t="str">
        <f t="shared" si="348"/>
        <v/>
      </c>
      <c r="M2228" t="str">
        <f t="shared" si="349"/>
        <v/>
      </c>
    </row>
    <row r="2229" spans="1:13">
      <c r="A2229" t="s">
        <v>4187</v>
      </c>
      <c r="B2229">
        <v>28.96</v>
      </c>
      <c r="C2229" s="44">
        <v>41548</v>
      </c>
      <c r="D2229" t="str">
        <f t="shared" si="340"/>
        <v/>
      </c>
      <c r="E2229" t="str">
        <f t="shared" si="341"/>
        <v/>
      </c>
      <c r="F2229" t="str">
        <f t="shared" si="342"/>
        <v/>
      </c>
      <c r="G2229" t="str">
        <f t="shared" si="343"/>
        <v/>
      </c>
      <c r="H2229" t="str">
        <f t="shared" si="344"/>
        <v/>
      </c>
      <c r="I2229" t="str">
        <f t="shared" si="345"/>
        <v/>
      </c>
      <c r="J2229" t="str">
        <f t="shared" si="346"/>
        <v/>
      </c>
      <c r="K2229" t="str">
        <f t="shared" si="347"/>
        <v/>
      </c>
      <c r="L2229" t="str">
        <f t="shared" si="348"/>
        <v/>
      </c>
      <c r="M2229" t="str">
        <f t="shared" si="349"/>
        <v/>
      </c>
    </row>
    <row r="2230" spans="1:13">
      <c r="A2230" t="s">
        <v>4188</v>
      </c>
      <c r="B2230">
        <v>22.9818</v>
      </c>
      <c r="C2230" s="44">
        <v>41548</v>
      </c>
      <c r="D2230" t="str">
        <f t="shared" si="340"/>
        <v/>
      </c>
      <c r="E2230" t="str">
        <f t="shared" si="341"/>
        <v/>
      </c>
      <c r="F2230" t="str">
        <f t="shared" si="342"/>
        <v/>
      </c>
      <c r="G2230" t="str">
        <f t="shared" si="343"/>
        <v/>
      </c>
      <c r="H2230" t="str">
        <f t="shared" si="344"/>
        <v/>
      </c>
      <c r="I2230" t="str">
        <f t="shared" si="345"/>
        <v/>
      </c>
      <c r="J2230" t="str">
        <f t="shared" si="346"/>
        <v/>
      </c>
      <c r="K2230" t="str">
        <f t="shared" si="347"/>
        <v/>
      </c>
      <c r="L2230" t="str">
        <f t="shared" si="348"/>
        <v/>
      </c>
      <c r="M2230" t="str">
        <f t="shared" si="349"/>
        <v/>
      </c>
    </row>
    <row r="2231" spans="1:13">
      <c r="A2231" t="s">
        <v>934</v>
      </c>
      <c r="B2231">
        <v>10.7355</v>
      </c>
      <c r="C2231" s="44">
        <v>41548</v>
      </c>
      <c r="D2231" t="str">
        <f t="shared" si="340"/>
        <v/>
      </c>
      <c r="E2231" t="str">
        <f t="shared" si="341"/>
        <v/>
      </c>
      <c r="F2231" t="str">
        <f t="shared" si="342"/>
        <v/>
      </c>
      <c r="G2231" t="str">
        <f t="shared" si="343"/>
        <v/>
      </c>
      <c r="H2231" t="str">
        <f t="shared" si="344"/>
        <v/>
      </c>
      <c r="I2231" t="str">
        <f t="shared" si="345"/>
        <v/>
      </c>
      <c r="J2231" t="str">
        <f t="shared" si="346"/>
        <v/>
      </c>
      <c r="K2231" t="str">
        <f t="shared" si="347"/>
        <v/>
      </c>
      <c r="L2231" t="str">
        <f t="shared" si="348"/>
        <v/>
      </c>
      <c r="M2231" t="str">
        <f t="shared" si="349"/>
        <v/>
      </c>
    </row>
    <row r="2232" spans="1:13">
      <c r="A2232" t="s">
        <v>935</v>
      </c>
      <c r="B2232">
        <v>12.0801</v>
      </c>
      <c r="C2232" s="44">
        <v>41548</v>
      </c>
      <c r="D2232" t="str">
        <f t="shared" si="340"/>
        <v/>
      </c>
      <c r="E2232" t="str">
        <f t="shared" si="341"/>
        <v/>
      </c>
      <c r="F2232" t="str">
        <f t="shared" si="342"/>
        <v/>
      </c>
      <c r="G2232" t="str">
        <f t="shared" si="343"/>
        <v/>
      </c>
      <c r="H2232" t="str">
        <f t="shared" si="344"/>
        <v/>
      </c>
      <c r="I2232" t="str">
        <f t="shared" si="345"/>
        <v/>
      </c>
      <c r="J2232" t="str">
        <f t="shared" si="346"/>
        <v/>
      </c>
      <c r="K2232" t="str">
        <f t="shared" si="347"/>
        <v/>
      </c>
      <c r="L2232" t="str">
        <f t="shared" si="348"/>
        <v/>
      </c>
      <c r="M2232" t="str">
        <f t="shared" si="349"/>
        <v/>
      </c>
    </row>
    <row r="2233" spans="1:13">
      <c r="A2233" t="s">
        <v>936</v>
      </c>
      <c r="B2233">
        <v>10.8277</v>
      </c>
      <c r="C2233" s="44">
        <v>41548</v>
      </c>
      <c r="D2233" t="str">
        <f t="shared" si="340"/>
        <v/>
      </c>
      <c r="E2233" t="str">
        <f t="shared" si="341"/>
        <v/>
      </c>
      <c r="F2233" t="str">
        <f t="shared" si="342"/>
        <v/>
      </c>
      <c r="G2233" t="str">
        <f t="shared" si="343"/>
        <v/>
      </c>
      <c r="H2233" t="str">
        <f t="shared" si="344"/>
        <v/>
      </c>
      <c r="I2233" t="str">
        <f t="shared" si="345"/>
        <v/>
      </c>
      <c r="J2233" t="str">
        <f t="shared" si="346"/>
        <v/>
      </c>
      <c r="K2233" t="str">
        <f t="shared" si="347"/>
        <v/>
      </c>
      <c r="L2233" t="str">
        <f t="shared" si="348"/>
        <v/>
      </c>
      <c r="M2233" t="str">
        <f t="shared" si="349"/>
        <v/>
      </c>
    </row>
    <row r="2234" spans="1:13">
      <c r="A2234" t="s">
        <v>5886</v>
      </c>
      <c r="B2234">
        <v>22.980699999999999</v>
      </c>
      <c r="C2234" s="44">
        <v>41548</v>
      </c>
      <c r="D2234" t="str">
        <f t="shared" si="340"/>
        <v/>
      </c>
      <c r="E2234" t="str">
        <f t="shared" si="341"/>
        <v/>
      </c>
      <c r="F2234" t="str">
        <f t="shared" si="342"/>
        <v/>
      </c>
      <c r="G2234" t="str">
        <f t="shared" si="343"/>
        <v/>
      </c>
      <c r="H2234" t="str">
        <f t="shared" si="344"/>
        <v/>
      </c>
      <c r="I2234" t="str">
        <f t="shared" si="345"/>
        <v/>
      </c>
      <c r="J2234" t="str">
        <f t="shared" si="346"/>
        <v/>
      </c>
      <c r="K2234" t="str">
        <f t="shared" si="347"/>
        <v/>
      </c>
      <c r="L2234" t="str">
        <f t="shared" si="348"/>
        <v/>
      </c>
      <c r="M2234" t="str">
        <f t="shared" si="349"/>
        <v/>
      </c>
    </row>
    <row r="2235" spans="1:13">
      <c r="A2235" t="s">
        <v>4189</v>
      </c>
      <c r="B2235">
        <v>22.861899999999999</v>
      </c>
      <c r="C2235" s="44">
        <v>41548</v>
      </c>
      <c r="D2235" t="str">
        <f t="shared" si="340"/>
        <v/>
      </c>
      <c r="E2235" t="str">
        <f t="shared" si="341"/>
        <v/>
      </c>
      <c r="F2235" t="str">
        <f t="shared" si="342"/>
        <v/>
      </c>
      <c r="G2235" t="str">
        <f t="shared" si="343"/>
        <v/>
      </c>
      <c r="H2235" t="str">
        <f t="shared" si="344"/>
        <v/>
      </c>
      <c r="I2235" t="str">
        <f t="shared" si="345"/>
        <v/>
      </c>
      <c r="J2235" t="str">
        <f t="shared" si="346"/>
        <v/>
      </c>
      <c r="K2235" t="str">
        <f t="shared" si="347"/>
        <v/>
      </c>
      <c r="L2235" t="str">
        <f t="shared" si="348"/>
        <v/>
      </c>
      <c r="M2235" t="str">
        <f t="shared" si="349"/>
        <v/>
      </c>
    </row>
    <row r="2236" spans="1:13">
      <c r="A2236" t="s">
        <v>937</v>
      </c>
      <c r="B2236">
        <v>10.306900000000001</v>
      </c>
      <c r="C2236" s="44">
        <v>41548</v>
      </c>
      <c r="D2236" t="str">
        <f t="shared" si="340"/>
        <v/>
      </c>
      <c r="E2236" t="str">
        <f t="shared" si="341"/>
        <v/>
      </c>
      <c r="F2236" t="str">
        <f t="shared" si="342"/>
        <v/>
      </c>
      <c r="G2236" t="str">
        <f t="shared" si="343"/>
        <v/>
      </c>
      <c r="H2236" t="str">
        <f t="shared" si="344"/>
        <v/>
      </c>
      <c r="I2236" t="str">
        <f t="shared" si="345"/>
        <v/>
      </c>
      <c r="J2236" t="str">
        <f t="shared" si="346"/>
        <v/>
      </c>
      <c r="K2236" t="str">
        <f t="shared" si="347"/>
        <v/>
      </c>
      <c r="L2236" t="str">
        <f t="shared" si="348"/>
        <v/>
      </c>
      <c r="M2236" t="str">
        <f t="shared" si="349"/>
        <v/>
      </c>
    </row>
    <row r="2237" spans="1:13">
      <c r="A2237" t="s">
        <v>938</v>
      </c>
      <c r="B2237">
        <v>11.839499999999999</v>
      </c>
      <c r="C2237" s="44">
        <v>41548</v>
      </c>
      <c r="D2237" t="str">
        <f t="shared" si="340"/>
        <v/>
      </c>
      <c r="E2237" t="str">
        <f t="shared" si="341"/>
        <v/>
      </c>
      <c r="F2237" t="str">
        <f t="shared" si="342"/>
        <v/>
      </c>
      <c r="G2237" t="str">
        <f t="shared" si="343"/>
        <v/>
      </c>
      <c r="H2237" t="str">
        <f t="shared" si="344"/>
        <v/>
      </c>
      <c r="I2237" t="str">
        <f t="shared" si="345"/>
        <v/>
      </c>
      <c r="J2237" t="str">
        <f t="shared" si="346"/>
        <v/>
      </c>
      <c r="K2237" t="str">
        <f t="shared" si="347"/>
        <v/>
      </c>
      <c r="L2237" t="str">
        <f t="shared" si="348"/>
        <v/>
      </c>
      <c r="M2237" t="str">
        <f t="shared" si="349"/>
        <v/>
      </c>
    </row>
    <row r="2238" spans="1:13">
      <c r="A2238" t="s">
        <v>939</v>
      </c>
      <c r="B2238">
        <v>10.3498</v>
      </c>
      <c r="C2238" s="44">
        <v>41548</v>
      </c>
      <c r="D2238" t="str">
        <f t="shared" si="340"/>
        <v/>
      </c>
      <c r="E2238" t="str">
        <f t="shared" si="341"/>
        <v/>
      </c>
      <c r="F2238" t="str">
        <f t="shared" si="342"/>
        <v/>
      </c>
      <c r="G2238" t="str">
        <f t="shared" si="343"/>
        <v/>
      </c>
      <c r="H2238" t="str">
        <f t="shared" si="344"/>
        <v/>
      </c>
      <c r="I2238" t="str">
        <f t="shared" si="345"/>
        <v/>
      </c>
      <c r="J2238" t="str">
        <f t="shared" si="346"/>
        <v/>
      </c>
      <c r="K2238" t="str">
        <f t="shared" si="347"/>
        <v/>
      </c>
      <c r="L2238" t="str">
        <f t="shared" si="348"/>
        <v/>
      </c>
      <c r="M2238" t="str">
        <f t="shared" si="349"/>
        <v/>
      </c>
    </row>
    <row r="2239" spans="1:13">
      <c r="A2239" t="s">
        <v>940</v>
      </c>
      <c r="B2239">
        <v>11.823600000000001</v>
      </c>
      <c r="C2239" s="44">
        <v>41548</v>
      </c>
      <c r="D2239" t="str">
        <f t="shared" si="340"/>
        <v/>
      </c>
      <c r="E2239" t="str">
        <f t="shared" si="341"/>
        <v/>
      </c>
      <c r="F2239" t="str">
        <f t="shared" si="342"/>
        <v/>
      </c>
      <c r="G2239" t="str">
        <f t="shared" si="343"/>
        <v/>
      </c>
      <c r="H2239" t="str">
        <f t="shared" si="344"/>
        <v/>
      </c>
      <c r="I2239" t="str">
        <f t="shared" si="345"/>
        <v/>
      </c>
      <c r="J2239" t="str">
        <f t="shared" si="346"/>
        <v/>
      </c>
      <c r="K2239" t="str">
        <f t="shared" si="347"/>
        <v/>
      </c>
      <c r="L2239" t="str">
        <f t="shared" si="348"/>
        <v/>
      </c>
      <c r="M2239" t="str">
        <f t="shared" si="349"/>
        <v/>
      </c>
    </row>
    <row r="2240" spans="1:13">
      <c r="A2240" t="s">
        <v>941</v>
      </c>
      <c r="B2240">
        <v>11.3825</v>
      </c>
      <c r="C2240" s="44">
        <v>41548</v>
      </c>
      <c r="D2240" t="str">
        <f t="shared" si="340"/>
        <v/>
      </c>
      <c r="E2240" t="str">
        <f t="shared" si="341"/>
        <v/>
      </c>
      <c r="F2240" t="str">
        <f t="shared" si="342"/>
        <v/>
      </c>
      <c r="G2240" t="str">
        <f t="shared" si="343"/>
        <v/>
      </c>
      <c r="H2240" t="str">
        <f t="shared" si="344"/>
        <v/>
      </c>
      <c r="I2240" t="str">
        <f t="shared" si="345"/>
        <v/>
      </c>
      <c r="J2240" t="str">
        <f t="shared" si="346"/>
        <v/>
      </c>
      <c r="K2240" t="str">
        <f t="shared" si="347"/>
        <v/>
      </c>
      <c r="L2240" t="str">
        <f t="shared" si="348"/>
        <v/>
      </c>
      <c r="M2240" t="str">
        <f t="shared" si="349"/>
        <v/>
      </c>
    </row>
    <row r="2241" spans="1:13">
      <c r="A2241" t="s">
        <v>942</v>
      </c>
      <c r="B2241">
        <v>12.2965</v>
      </c>
      <c r="C2241" s="44">
        <v>41548</v>
      </c>
      <c r="D2241" t="str">
        <f t="shared" si="340"/>
        <v/>
      </c>
      <c r="E2241" t="str">
        <f t="shared" si="341"/>
        <v/>
      </c>
      <c r="F2241" t="str">
        <f t="shared" si="342"/>
        <v/>
      </c>
      <c r="G2241" t="str">
        <f t="shared" si="343"/>
        <v/>
      </c>
      <c r="H2241" t="str">
        <f t="shared" si="344"/>
        <v/>
      </c>
      <c r="I2241" t="str">
        <f t="shared" si="345"/>
        <v/>
      </c>
      <c r="J2241" t="str">
        <f t="shared" si="346"/>
        <v/>
      </c>
      <c r="K2241" t="str">
        <f t="shared" si="347"/>
        <v/>
      </c>
      <c r="L2241" t="str">
        <f t="shared" si="348"/>
        <v/>
      </c>
      <c r="M2241" t="str">
        <f t="shared" si="349"/>
        <v/>
      </c>
    </row>
    <row r="2242" spans="1:13">
      <c r="A2242" t="s">
        <v>4190</v>
      </c>
      <c r="B2242">
        <v>30.174800000000001</v>
      </c>
      <c r="C2242" s="44">
        <v>41548</v>
      </c>
      <c r="D2242" t="str">
        <f t="shared" si="340"/>
        <v/>
      </c>
      <c r="E2242" t="str">
        <f t="shared" si="341"/>
        <v/>
      </c>
      <c r="F2242" t="str">
        <f t="shared" si="342"/>
        <v/>
      </c>
      <c r="G2242" t="str">
        <f t="shared" si="343"/>
        <v/>
      </c>
      <c r="H2242" t="str">
        <f t="shared" si="344"/>
        <v/>
      </c>
      <c r="I2242" t="str">
        <f t="shared" si="345"/>
        <v/>
      </c>
      <c r="J2242" t="str">
        <f t="shared" si="346"/>
        <v/>
      </c>
      <c r="K2242" t="str">
        <f t="shared" si="347"/>
        <v/>
      </c>
      <c r="L2242" t="str">
        <f t="shared" si="348"/>
        <v/>
      </c>
      <c r="M2242" t="str">
        <f t="shared" si="349"/>
        <v/>
      </c>
    </row>
    <row r="2243" spans="1:13">
      <c r="A2243" t="s">
        <v>943</v>
      </c>
      <c r="B2243">
        <v>11.7745</v>
      </c>
      <c r="C2243" s="44">
        <v>41548</v>
      </c>
      <c r="D2243" t="str">
        <f t="shared" si="340"/>
        <v/>
      </c>
      <c r="E2243" t="str">
        <f t="shared" si="341"/>
        <v/>
      </c>
      <c r="F2243" t="str">
        <f t="shared" si="342"/>
        <v/>
      </c>
      <c r="G2243" t="str">
        <f t="shared" si="343"/>
        <v/>
      </c>
      <c r="H2243" t="str">
        <f t="shared" si="344"/>
        <v/>
      </c>
      <c r="I2243" t="str">
        <f t="shared" si="345"/>
        <v/>
      </c>
      <c r="J2243" t="str">
        <f t="shared" si="346"/>
        <v/>
      </c>
      <c r="K2243" t="str">
        <f t="shared" si="347"/>
        <v/>
      </c>
      <c r="L2243" t="str">
        <f t="shared" si="348"/>
        <v/>
      </c>
      <c r="M2243" t="str">
        <f t="shared" si="349"/>
        <v/>
      </c>
    </row>
    <row r="2244" spans="1:13">
      <c r="A2244" t="s">
        <v>944</v>
      </c>
      <c r="B2244">
        <v>11.2934</v>
      </c>
      <c r="C2244" s="44">
        <v>41548</v>
      </c>
      <c r="D2244" t="str">
        <f t="shared" si="340"/>
        <v/>
      </c>
      <c r="E2244" t="str">
        <f t="shared" si="341"/>
        <v/>
      </c>
      <c r="F2244" t="str">
        <f t="shared" si="342"/>
        <v/>
      </c>
      <c r="G2244" t="str">
        <f t="shared" si="343"/>
        <v/>
      </c>
      <c r="H2244" t="str">
        <f t="shared" si="344"/>
        <v/>
      </c>
      <c r="I2244" t="str">
        <f t="shared" si="345"/>
        <v/>
      </c>
      <c r="J2244" t="str">
        <f t="shared" si="346"/>
        <v/>
      </c>
      <c r="K2244" t="str">
        <f t="shared" si="347"/>
        <v/>
      </c>
      <c r="L2244" t="str">
        <f t="shared" si="348"/>
        <v/>
      </c>
      <c r="M2244" t="str">
        <f t="shared" si="349"/>
        <v/>
      </c>
    </row>
    <row r="2245" spans="1:13">
      <c r="A2245" t="s">
        <v>945</v>
      </c>
      <c r="B2245">
        <v>12.1083</v>
      </c>
      <c r="C2245" s="44">
        <v>41548</v>
      </c>
      <c r="D2245" t="str">
        <f t="shared" si="340"/>
        <v/>
      </c>
      <c r="E2245" t="str">
        <f t="shared" si="341"/>
        <v/>
      </c>
      <c r="F2245" t="str">
        <f t="shared" si="342"/>
        <v/>
      </c>
      <c r="G2245" t="str">
        <f t="shared" si="343"/>
        <v/>
      </c>
      <c r="H2245" t="str">
        <f t="shared" si="344"/>
        <v/>
      </c>
      <c r="I2245" t="str">
        <f t="shared" si="345"/>
        <v/>
      </c>
      <c r="J2245" t="str">
        <f t="shared" si="346"/>
        <v/>
      </c>
      <c r="K2245" t="str">
        <f t="shared" si="347"/>
        <v/>
      </c>
      <c r="L2245" t="str">
        <f t="shared" si="348"/>
        <v/>
      </c>
      <c r="M2245" t="str">
        <f t="shared" si="349"/>
        <v/>
      </c>
    </row>
    <row r="2246" spans="1:13">
      <c r="A2246" t="s">
        <v>4191</v>
      </c>
      <c r="B2246">
        <v>30.0091</v>
      </c>
      <c r="C2246" s="44">
        <v>41548</v>
      </c>
      <c r="D2246" t="str">
        <f t="shared" si="340"/>
        <v/>
      </c>
      <c r="E2246" t="str">
        <f t="shared" si="341"/>
        <v/>
      </c>
      <c r="F2246" t="str">
        <f t="shared" si="342"/>
        <v/>
      </c>
      <c r="G2246" t="str">
        <f t="shared" si="343"/>
        <v/>
      </c>
      <c r="H2246" t="str">
        <f t="shared" si="344"/>
        <v/>
      </c>
      <c r="I2246" t="str">
        <f t="shared" si="345"/>
        <v/>
      </c>
      <c r="J2246" t="str">
        <f t="shared" si="346"/>
        <v/>
      </c>
      <c r="K2246" t="str">
        <f t="shared" si="347"/>
        <v/>
      </c>
      <c r="L2246" t="str">
        <f t="shared" si="348"/>
        <v/>
      </c>
      <c r="M2246" t="str">
        <f t="shared" si="349"/>
        <v/>
      </c>
    </row>
    <row r="2247" spans="1:13">
      <c r="A2247" t="s">
        <v>4192</v>
      </c>
      <c r="B2247">
        <v>11.5023</v>
      </c>
      <c r="C2247" s="44">
        <v>41548</v>
      </c>
      <c r="D2247" t="str">
        <f t="shared" ref="D2247:D2310" si="350">IF(A2247=mfund1,B2247,"")</f>
        <v/>
      </c>
      <c r="E2247" t="str">
        <f t="shared" ref="E2247:E2310" si="351">IF(A2247=mfund2,B2247,"")</f>
        <v/>
      </c>
      <c r="F2247" t="str">
        <f t="shared" ref="F2247:F2310" si="352">IF(A2247=mfund3,B2247,"")</f>
        <v/>
      </c>
      <c r="G2247" t="str">
        <f t="shared" ref="G2247:G2310" si="353">IF(A2247=mfund4,B2247,"")</f>
        <v/>
      </c>
      <c r="H2247" t="str">
        <f t="shared" ref="H2247:H2310" si="354">IF(A2247=mfudn5,B2247,"")</f>
        <v/>
      </c>
      <c r="I2247" t="str">
        <f t="shared" ref="I2247:I2310" si="355">IF(A2247=mfund6,B2247,"")</f>
        <v/>
      </c>
      <c r="J2247" t="str">
        <f t="shared" ref="J2247:J2310" si="356">IF(A2247=mfund7,B2247,"")</f>
        <v/>
      </c>
      <c r="K2247" t="str">
        <f t="shared" ref="K2247:K2310" si="357">IF(A2247=mfund8,B2247,"")</f>
        <v/>
      </c>
      <c r="L2247" t="str">
        <f t="shared" ref="L2247:L2310" si="358">IF(A2247=mfund9,B2247,"")</f>
        <v/>
      </c>
      <c r="M2247" t="str">
        <f t="shared" ref="M2247:M2310" si="359">IF(A2247=mfund10,B2247,"")</f>
        <v/>
      </c>
    </row>
    <row r="2248" spans="1:13">
      <c r="A2248" t="s">
        <v>946</v>
      </c>
      <c r="B2248">
        <v>10.026300000000001</v>
      </c>
      <c r="C2248" s="44">
        <v>41548</v>
      </c>
      <c r="D2248" t="str">
        <f t="shared" si="350"/>
        <v/>
      </c>
      <c r="E2248" t="str">
        <f t="shared" si="351"/>
        <v/>
      </c>
      <c r="F2248" t="str">
        <f t="shared" si="352"/>
        <v/>
      </c>
      <c r="G2248" t="str">
        <f t="shared" si="353"/>
        <v/>
      </c>
      <c r="H2248" t="str">
        <f t="shared" si="354"/>
        <v/>
      </c>
      <c r="I2248" t="str">
        <f t="shared" si="355"/>
        <v/>
      </c>
      <c r="J2248" t="str">
        <f t="shared" si="356"/>
        <v/>
      </c>
      <c r="K2248" t="str">
        <f t="shared" si="357"/>
        <v/>
      </c>
      <c r="L2248" t="str">
        <f t="shared" si="358"/>
        <v/>
      </c>
      <c r="M2248" t="str">
        <f t="shared" si="359"/>
        <v/>
      </c>
    </row>
    <row r="2249" spans="1:13">
      <c r="A2249" t="s">
        <v>4193</v>
      </c>
      <c r="B2249">
        <v>11.438499999999999</v>
      </c>
      <c r="C2249" s="44">
        <v>41548</v>
      </c>
      <c r="D2249" t="str">
        <f t="shared" si="350"/>
        <v/>
      </c>
      <c r="E2249" t="str">
        <f t="shared" si="351"/>
        <v/>
      </c>
      <c r="F2249" t="str">
        <f t="shared" si="352"/>
        <v/>
      </c>
      <c r="G2249" t="str">
        <f t="shared" si="353"/>
        <v/>
      </c>
      <c r="H2249" t="str">
        <f t="shared" si="354"/>
        <v/>
      </c>
      <c r="I2249" t="str">
        <f t="shared" si="355"/>
        <v/>
      </c>
      <c r="J2249" t="str">
        <f t="shared" si="356"/>
        <v/>
      </c>
      <c r="K2249" t="str">
        <f t="shared" si="357"/>
        <v/>
      </c>
      <c r="L2249" t="str">
        <f t="shared" si="358"/>
        <v/>
      </c>
      <c r="M2249" t="str">
        <f t="shared" si="359"/>
        <v/>
      </c>
    </row>
    <row r="2250" spans="1:13">
      <c r="A2250" t="s">
        <v>947</v>
      </c>
      <c r="B2250">
        <v>10.148</v>
      </c>
      <c r="C2250" s="44">
        <v>41548</v>
      </c>
      <c r="D2250" t="str">
        <f t="shared" si="350"/>
        <v/>
      </c>
      <c r="E2250" t="str">
        <f t="shared" si="351"/>
        <v/>
      </c>
      <c r="F2250" t="str">
        <f t="shared" si="352"/>
        <v/>
      </c>
      <c r="G2250" t="str">
        <f t="shared" si="353"/>
        <v/>
      </c>
      <c r="H2250" t="str">
        <f t="shared" si="354"/>
        <v/>
      </c>
      <c r="I2250" t="str">
        <f t="shared" si="355"/>
        <v/>
      </c>
      <c r="J2250" t="str">
        <f t="shared" si="356"/>
        <v/>
      </c>
      <c r="K2250" t="str">
        <f t="shared" si="357"/>
        <v/>
      </c>
      <c r="L2250" t="str">
        <f t="shared" si="358"/>
        <v/>
      </c>
      <c r="M2250" t="str">
        <f t="shared" si="359"/>
        <v/>
      </c>
    </row>
    <row r="2251" spans="1:13">
      <c r="A2251" t="s">
        <v>948</v>
      </c>
      <c r="B2251">
        <v>10.025600000000001</v>
      </c>
      <c r="C2251" s="44">
        <v>41548</v>
      </c>
      <c r="D2251" t="str">
        <f t="shared" si="350"/>
        <v/>
      </c>
      <c r="E2251" t="str">
        <f t="shared" si="351"/>
        <v/>
      </c>
      <c r="F2251" t="str">
        <f t="shared" si="352"/>
        <v/>
      </c>
      <c r="G2251" t="str">
        <f t="shared" si="353"/>
        <v/>
      </c>
      <c r="H2251" t="str">
        <f t="shared" si="354"/>
        <v/>
      </c>
      <c r="I2251" t="str">
        <f t="shared" si="355"/>
        <v/>
      </c>
      <c r="J2251" t="str">
        <f t="shared" si="356"/>
        <v/>
      </c>
      <c r="K2251" t="str">
        <f t="shared" si="357"/>
        <v/>
      </c>
      <c r="L2251" t="str">
        <f t="shared" si="358"/>
        <v/>
      </c>
      <c r="M2251" t="str">
        <f t="shared" si="359"/>
        <v/>
      </c>
    </row>
    <row r="2252" spans="1:13">
      <c r="A2252" t="s">
        <v>949</v>
      </c>
      <c r="B2252">
        <v>10.026199999999999</v>
      </c>
      <c r="C2252" s="44">
        <v>41548</v>
      </c>
      <c r="D2252" t="str">
        <f t="shared" si="350"/>
        <v/>
      </c>
      <c r="E2252" t="str">
        <f t="shared" si="351"/>
        <v/>
      </c>
      <c r="F2252" t="str">
        <f t="shared" si="352"/>
        <v/>
      </c>
      <c r="G2252" t="str">
        <f t="shared" si="353"/>
        <v/>
      </c>
      <c r="H2252" t="str">
        <f t="shared" si="354"/>
        <v/>
      </c>
      <c r="I2252" t="str">
        <f t="shared" si="355"/>
        <v/>
      </c>
      <c r="J2252" t="str">
        <f t="shared" si="356"/>
        <v/>
      </c>
      <c r="K2252" t="str">
        <f t="shared" si="357"/>
        <v/>
      </c>
      <c r="L2252" t="str">
        <f t="shared" si="358"/>
        <v/>
      </c>
      <c r="M2252" t="str">
        <f t="shared" si="359"/>
        <v/>
      </c>
    </row>
    <row r="2253" spans="1:13">
      <c r="A2253" t="s">
        <v>950</v>
      </c>
      <c r="B2253">
        <v>27.5641</v>
      </c>
      <c r="C2253" s="44">
        <v>41548</v>
      </c>
      <c r="D2253" t="str">
        <f t="shared" si="350"/>
        <v/>
      </c>
      <c r="E2253" t="str">
        <f t="shared" si="351"/>
        <v/>
      </c>
      <c r="F2253" t="str">
        <f t="shared" si="352"/>
        <v/>
      </c>
      <c r="G2253" t="str">
        <f t="shared" si="353"/>
        <v/>
      </c>
      <c r="H2253" t="str">
        <f t="shared" si="354"/>
        <v/>
      </c>
      <c r="I2253" t="str">
        <f t="shared" si="355"/>
        <v/>
      </c>
      <c r="J2253" t="str">
        <f t="shared" si="356"/>
        <v/>
      </c>
      <c r="K2253" t="str">
        <f t="shared" si="357"/>
        <v/>
      </c>
      <c r="L2253" t="str">
        <f t="shared" si="358"/>
        <v/>
      </c>
      <c r="M2253" t="str">
        <f t="shared" si="359"/>
        <v/>
      </c>
    </row>
    <row r="2254" spans="1:13">
      <c r="A2254" t="s">
        <v>4194</v>
      </c>
      <c r="B2254">
        <v>27.577200000000001</v>
      </c>
      <c r="C2254" s="44">
        <v>41548</v>
      </c>
      <c r="D2254" t="str">
        <f t="shared" si="350"/>
        <v/>
      </c>
      <c r="E2254" t="str">
        <f t="shared" si="351"/>
        <v/>
      </c>
      <c r="F2254" t="str">
        <f t="shared" si="352"/>
        <v/>
      </c>
      <c r="G2254" t="str">
        <f t="shared" si="353"/>
        <v/>
      </c>
      <c r="H2254" t="str">
        <f t="shared" si="354"/>
        <v/>
      </c>
      <c r="I2254" t="str">
        <f t="shared" si="355"/>
        <v/>
      </c>
      <c r="J2254" t="str">
        <f t="shared" si="356"/>
        <v/>
      </c>
      <c r="K2254" t="str">
        <f t="shared" si="357"/>
        <v/>
      </c>
      <c r="L2254" t="str">
        <f t="shared" si="358"/>
        <v/>
      </c>
      <c r="M2254" t="str">
        <f t="shared" si="359"/>
        <v/>
      </c>
    </row>
    <row r="2255" spans="1:13">
      <c r="A2255" t="s">
        <v>951</v>
      </c>
      <c r="B2255">
        <v>27.446300000000001</v>
      </c>
      <c r="C2255" s="44">
        <v>41548</v>
      </c>
      <c r="D2255" t="str">
        <f t="shared" si="350"/>
        <v/>
      </c>
      <c r="E2255" t="str">
        <f t="shared" si="351"/>
        <v/>
      </c>
      <c r="F2255" t="str">
        <f t="shared" si="352"/>
        <v/>
      </c>
      <c r="G2255" t="str">
        <f t="shared" si="353"/>
        <v/>
      </c>
      <c r="H2255" t="str">
        <f t="shared" si="354"/>
        <v/>
      </c>
      <c r="I2255" t="str">
        <f t="shared" si="355"/>
        <v/>
      </c>
      <c r="J2255" t="str">
        <f t="shared" si="356"/>
        <v/>
      </c>
      <c r="K2255" t="str">
        <f t="shared" si="357"/>
        <v/>
      </c>
      <c r="L2255" t="str">
        <f t="shared" si="358"/>
        <v/>
      </c>
      <c r="M2255" t="str">
        <f t="shared" si="359"/>
        <v/>
      </c>
    </row>
    <row r="2256" spans="1:13">
      <c r="A2256" t="s">
        <v>4195</v>
      </c>
      <c r="B2256">
        <v>27.446300000000001</v>
      </c>
      <c r="C2256" s="44">
        <v>41548</v>
      </c>
      <c r="D2256" t="str">
        <f t="shared" si="350"/>
        <v/>
      </c>
      <c r="E2256" t="str">
        <f t="shared" si="351"/>
        <v/>
      </c>
      <c r="F2256" t="str">
        <f t="shared" si="352"/>
        <v/>
      </c>
      <c r="G2256" t="str">
        <f t="shared" si="353"/>
        <v/>
      </c>
      <c r="H2256" t="str">
        <f t="shared" si="354"/>
        <v/>
      </c>
      <c r="I2256" t="str">
        <f t="shared" si="355"/>
        <v/>
      </c>
      <c r="J2256" t="str">
        <f t="shared" si="356"/>
        <v/>
      </c>
      <c r="K2256" t="str">
        <f t="shared" si="357"/>
        <v/>
      </c>
      <c r="L2256" t="str">
        <f t="shared" si="358"/>
        <v/>
      </c>
      <c r="M2256" t="str">
        <f t="shared" si="359"/>
        <v/>
      </c>
    </row>
    <row r="2257" spans="1:13">
      <c r="A2257" t="s">
        <v>952</v>
      </c>
      <c r="B2257">
        <v>100.1083</v>
      </c>
      <c r="C2257" s="44">
        <v>41548</v>
      </c>
      <c r="D2257" t="str">
        <f t="shared" si="350"/>
        <v/>
      </c>
      <c r="E2257" t="str">
        <f t="shared" si="351"/>
        <v/>
      </c>
      <c r="F2257" t="str">
        <f t="shared" si="352"/>
        <v/>
      </c>
      <c r="G2257" t="str">
        <f t="shared" si="353"/>
        <v/>
      </c>
      <c r="H2257" t="str">
        <f t="shared" si="354"/>
        <v/>
      </c>
      <c r="I2257" t="str">
        <f t="shared" si="355"/>
        <v/>
      </c>
      <c r="J2257" t="str">
        <f t="shared" si="356"/>
        <v/>
      </c>
      <c r="K2257" t="str">
        <f t="shared" si="357"/>
        <v/>
      </c>
      <c r="L2257" t="str">
        <f t="shared" si="358"/>
        <v/>
      </c>
      <c r="M2257" t="str">
        <f t="shared" si="359"/>
        <v/>
      </c>
    </row>
    <row r="2258" spans="1:13">
      <c r="A2258" t="s">
        <v>953</v>
      </c>
      <c r="B2258">
        <v>100.14319999999999</v>
      </c>
      <c r="C2258" s="44">
        <v>41548</v>
      </c>
      <c r="D2258" t="str">
        <f t="shared" si="350"/>
        <v/>
      </c>
      <c r="E2258" t="str">
        <f t="shared" si="351"/>
        <v/>
      </c>
      <c r="F2258" t="str">
        <f t="shared" si="352"/>
        <v/>
      </c>
      <c r="G2258" t="str">
        <f t="shared" si="353"/>
        <v/>
      </c>
      <c r="H2258" t="str">
        <f t="shared" si="354"/>
        <v/>
      </c>
      <c r="I2258" t="str">
        <f t="shared" si="355"/>
        <v/>
      </c>
      <c r="J2258" t="str">
        <f t="shared" si="356"/>
        <v/>
      </c>
      <c r="K2258" t="str">
        <f t="shared" si="357"/>
        <v/>
      </c>
      <c r="L2258" t="str">
        <f t="shared" si="358"/>
        <v/>
      </c>
      <c r="M2258" t="str">
        <f t="shared" si="359"/>
        <v/>
      </c>
    </row>
    <row r="2259" spans="1:13">
      <c r="A2259" t="s">
        <v>954</v>
      </c>
      <c r="B2259">
        <v>100.7221</v>
      </c>
      <c r="C2259" s="44">
        <v>41548</v>
      </c>
      <c r="D2259" t="str">
        <f t="shared" si="350"/>
        <v/>
      </c>
      <c r="E2259" t="str">
        <f t="shared" si="351"/>
        <v/>
      </c>
      <c r="F2259" t="str">
        <f t="shared" si="352"/>
        <v/>
      </c>
      <c r="G2259" t="str">
        <f t="shared" si="353"/>
        <v/>
      </c>
      <c r="H2259" t="str">
        <f t="shared" si="354"/>
        <v/>
      </c>
      <c r="I2259" t="str">
        <f t="shared" si="355"/>
        <v/>
      </c>
      <c r="J2259" t="str">
        <f t="shared" si="356"/>
        <v/>
      </c>
      <c r="K2259" t="str">
        <f t="shared" si="357"/>
        <v/>
      </c>
      <c r="L2259" t="str">
        <f t="shared" si="358"/>
        <v/>
      </c>
      <c r="M2259" t="str">
        <f t="shared" si="359"/>
        <v/>
      </c>
    </row>
    <row r="2260" spans="1:13">
      <c r="A2260" t="s">
        <v>4196</v>
      </c>
      <c r="B2260">
        <v>169.71090000000001</v>
      </c>
      <c r="C2260" s="44">
        <v>41548</v>
      </c>
      <c r="D2260" t="str">
        <f t="shared" si="350"/>
        <v/>
      </c>
      <c r="E2260" t="str">
        <f t="shared" si="351"/>
        <v/>
      </c>
      <c r="F2260" t="str">
        <f t="shared" si="352"/>
        <v/>
      </c>
      <c r="G2260" t="str">
        <f t="shared" si="353"/>
        <v/>
      </c>
      <c r="H2260" t="str">
        <f t="shared" si="354"/>
        <v/>
      </c>
      <c r="I2260" t="str">
        <f t="shared" si="355"/>
        <v/>
      </c>
      <c r="J2260" t="str">
        <f t="shared" si="356"/>
        <v/>
      </c>
      <c r="K2260" t="str">
        <f t="shared" si="357"/>
        <v/>
      </c>
      <c r="L2260" t="str">
        <f t="shared" si="358"/>
        <v/>
      </c>
      <c r="M2260" t="str">
        <f t="shared" si="359"/>
        <v/>
      </c>
    </row>
    <row r="2261" spans="1:13">
      <c r="A2261" t="s">
        <v>955</v>
      </c>
      <c r="B2261">
        <v>100.5052</v>
      </c>
      <c r="C2261" s="44">
        <v>41548</v>
      </c>
      <c r="D2261" t="str">
        <f t="shared" si="350"/>
        <v/>
      </c>
      <c r="E2261" t="str">
        <f t="shared" si="351"/>
        <v/>
      </c>
      <c r="F2261" t="str">
        <f t="shared" si="352"/>
        <v/>
      </c>
      <c r="G2261" t="str">
        <f t="shared" si="353"/>
        <v/>
      </c>
      <c r="H2261" t="str">
        <f t="shared" si="354"/>
        <v/>
      </c>
      <c r="I2261" t="str">
        <f t="shared" si="355"/>
        <v/>
      </c>
      <c r="J2261" t="str">
        <f t="shared" si="356"/>
        <v/>
      </c>
      <c r="K2261" t="str">
        <f t="shared" si="357"/>
        <v/>
      </c>
      <c r="L2261" t="str">
        <f t="shared" si="358"/>
        <v/>
      </c>
      <c r="M2261" t="str">
        <f t="shared" si="359"/>
        <v/>
      </c>
    </row>
    <row r="2262" spans="1:13">
      <c r="A2262" t="s">
        <v>956</v>
      </c>
      <c r="B2262">
        <v>100.3922</v>
      </c>
      <c r="C2262" s="44">
        <v>41548</v>
      </c>
      <c r="D2262" t="str">
        <f t="shared" si="350"/>
        <v/>
      </c>
      <c r="E2262" t="str">
        <f t="shared" si="351"/>
        <v/>
      </c>
      <c r="F2262" t="str">
        <f t="shared" si="352"/>
        <v/>
      </c>
      <c r="G2262" t="str">
        <f t="shared" si="353"/>
        <v/>
      </c>
      <c r="H2262" t="str">
        <f t="shared" si="354"/>
        <v/>
      </c>
      <c r="I2262" t="str">
        <f t="shared" si="355"/>
        <v/>
      </c>
      <c r="J2262" t="str">
        <f t="shared" si="356"/>
        <v/>
      </c>
      <c r="K2262" t="str">
        <f t="shared" si="357"/>
        <v/>
      </c>
      <c r="L2262" t="str">
        <f t="shared" si="358"/>
        <v/>
      </c>
      <c r="M2262" t="str">
        <f t="shared" si="359"/>
        <v/>
      </c>
    </row>
    <row r="2263" spans="1:13">
      <c r="A2263" t="s">
        <v>957</v>
      </c>
      <c r="B2263">
        <v>100.1292</v>
      </c>
      <c r="C2263" s="44">
        <v>41548</v>
      </c>
      <c r="D2263" t="str">
        <f t="shared" si="350"/>
        <v/>
      </c>
      <c r="E2263" t="str">
        <f t="shared" si="351"/>
        <v/>
      </c>
      <c r="F2263" t="str">
        <f t="shared" si="352"/>
        <v/>
      </c>
      <c r="G2263" t="str">
        <f t="shared" si="353"/>
        <v/>
      </c>
      <c r="H2263" t="str">
        <f t="shared" si="354"/>
        <v/>
      </c>
      <c r="I2263" t="str">
        <f t="shared" si="355"/>
        <v/>
      </c>
      <c r="J2263" t="str">
        <f t="shared" si="356"/>
        <v/>
      </c>
      <c r="K2263" t="str">
        <f t="shared" si="357"/>
        <v/>
      </c>
      <c r="L2263" t="str">
        <f t="shared" si="358"/>
        <v/>
      </c>
      <c r="M2263" t="str">
        <f t="shared" si="359"/>
        <v/>
      </c>
    </row>
    <row r="2264" spans="1:13">
      <c r="A2264" t="s">
        <v>958</v>
      </c>
      <c r="B2264">
        <v>100.3352</v>
      </c>
      <c r="C2264" s="44">
        <v>41548</v>
      </c>
      <c r="D2264" t="str">
        <f t="shared" si="350"/>
        <v/>
      </c>
      <c r="E2264" t="str">
        <f t="shared" si="351"/>
        <v/>
      </c>
      <c r="F2264" t="str">
        <f t="shared" si="352"/>
        <v/>
      </c>
      <c r="G2264" t="str">
        <f t="shared" si="353"/>
        <v/>
      </c>
      <c r="H2264" t="str">
        <f t="shared" si="354"/>
        <v/>
      </c>
      <c r="I2264" t="str">
        <f t="shared" si="355"/>
        <v/>
      </c>
      <c r="J2264" t="str">
        <f t="shared" si="356"/>
        <v/>
      </c>
      <c r="K2264" t="str">
        <f t="shared" si="357"/>
        <v/>
      </c>
      <c r="L2264" t="str">
        <f t="shared" si="358"/>
        <v/>
      </c>
      <c r="M2264" t="str">
        <f t="shared" si="359"/>
        <v/>
      </c>
    </row>
    <row r="2265" spans="1:13">
      <c r="A2265" t="s">
        <v>4197</v>
      </c>
      <c r="B2265">
        <v>169.6395</v>
      </c>
      <c r="C2265" s="44">
        <v>41548</v>
      </c>
      <c r="D2265" t="str">
        <f t="shared" si="350"/>
        <v/>
      </c>
      <c r="E2265" t="str">
        <f t="shared" si="351"/>
        <v/>
      </c>
      <c r="F2265" t="str">
        <f t="shared" si="352"/>
        <v/>
      </c>
      <c r="G2265" t="str">
        <f t="shared" si="353"/>
        <v/>
      </c>
      <c r="H2265" t="str">
        <f t="shared" si="354"/>
        <v/>
      </c>
      <c r="I2265" t="str">
        <f t="shared" si="355"/>
        <v/>
      </c>
      <c r="J2265" t="str">
        <f t="shared" si="356"/>
        <v/>
      </c>
      <c r="K2265" t="str">
        <f t="shared" si="357"/>
        <v/>
      </c>
      <c r="L2265" t="str">
        <f t="shared" si="358"/>
        <v/>
      </c>
      <c r="M2265" t="str">
        <f t="shared" si="359"/>
        <v/>
      </c>
    </row>
    <row r="2266" spans="1:13">
      <c r="A2266" t="s">
        <v>959</v>
      </c>
      <c r="B2266">
        <v>100.3569</v>
      </c>
      <c r="C2266" s="44">
        <v>41548</v>
      </c>
      <c r="D2266" t="str">
        <f t="shared" si="350"/>
        <v/>
      </c>
      <c r="E2266" t="str">
        <f t="shared" si="351"/>
        <v/>
      </c>
      <c r="F2266" t="str">
        <f t="shared" si="352"/>
        <v/>
      </c>
      <c r="G2266" t="str">
        <f t="shared" si="353"/>
        <v/>
      </c>
      <c r="H2266" t="str">
        <f t="shared" si="354"/>
        <v/>
      </c>
      <c r="I2266" t="str">
        <f t="shared" si="355"/>
        <v/>
      </c>
      <c r="J2266" t="str">
        <f t="shared" si="356"/>
        <v/>
      </c>
      <c r="K2266" t="str">
        <f t="shared" si="357"/>
        <v/>
      </c>
      <c r="L2266" t="str">
        <f t="shared" si="358"/>
        <v/>
      </c>
      <c r="M2266" t="str">
        <f t="shared" si="359"/>
        <v/>
      </c>
    </row>
    <row r="2267" spans="1:13">
      <c r="A2267" t="s">
        <v>960</v>
      </c>
      <c r="B2267">
        <v>100.0917</v>
      </c>
      <c r="C2267" s="44">
        <v>41548</v>
      </c>
      <c r="D2267" t="str">
        <f t="shared" si="350"/>
        <v/>
      </c>
      <c r="E2267" t="str">
        <f t="shared" si="351"/>
        <v/>
      </c>
      <c r="F2267" t="str">
        <f t="shared" si="352"/>
        <v/>
      </c>
      <c r="G2267" t="str">
        <f t="shared" si="353"/>
        <v/>
      </c>
      <c r="H2267" t="str">
        <f t="shared" si="354"/>
        <v/>
      </c>
      <c r="I2267" t="str">
        <f t="shared" si="355"/>
        <v/>
      </c>
      <c r="J2267" t="str">
        <f t="shared" si="356"/>
        <v/>
      </c>
      <c r="K2267" t="str">
        <f t="shared" si="357"/>
        <v/>
      </c>
      <c r="L2267" t="str">
        <f t="shared" si="358"/>
        <v/>
      </c>
      <c r="M2267" t="str">
        <f t="shared" si="359"/>
        <v/>
      </c>
    </row>
    <row r="2268" spans="1:13">
      <c r="A2268" t="s">
        <v>4198</v>
      </c>
      <c r="B2268">
        <v>192.1979</v>
      </c>
      <c r="C2268" s="44">
        <v>41548</v>
      </c>
      <c r="D2268" t="str">
        <f t="shared" si="350"/>
        <v/>
      </c>
      <c r="E2268" t="str">
        <f t="shared" si="351"/>
        <v/>
      </c>
      <c r="F2268" t="str">
        <f t="shared" si="352"/>
        <v/>
      </c>
      <c r="G2268" t="str">
        <f t="shared" si="353"/>
        <v/>
      </c>
      <c r="H2268" t="str">
        <f t="shared" si="354"/>
        <v/>
      </c>
      <c r="I2268" t="str">
        <f t="shared" si="355"/>
        <v/>
      </c>
      <c r="J2268" t="str">
        <f t="shared" si="356"/>
        <v/>
      </c>
      <c r="K2268" t="str">
        <f t="shared" si="357"/>
        <v/>
      </c>
      <c r="L2268" t="str">
        <f t="shared" si="358"/>
        <v/>
      </c>
      <c r="M2268" t="str">
        <f t="shared" si="359"/>
        <v/>
      </c>
    </row>
    <row r="2269" spans="1:13">
      <c r="A2269" t="s">
        <v>961</v>
      </c>
      <c r="B2269">
        <v>58.477400000000003</v>
      </c>
      <c r="C2269" s="44">
        <v>41548</v>
      </c>
      <c r="D2269" t="str">
        <f t="shared" si="350"/>
        <v/>
      </c>
      <c r="E2269" t="str">
        <f t="shared" si="351"/>
        <v/>
      </c>
      <c r="F2269" t="str">
        <f t="shared" si="352"/>
        <v/>
      </c>
      <c r="G2269" t="str">
        <f t="shared" si="353"/>
        <v/>
      </c>
      <c r="H2269" t="str">
        <f t="shared" si="354"/>
        <v/>
      </c>
      <c r="I2269" t="str">
        <f t="shared" si="355"/>
        <v/>
      </c>
      <c r="J2269" t="str">
        <f t="shared" si="356"/>
        <v/>
      </c>
      <c r="K2269" t="str">
        <f t="shared" si="357"/>
        <v/>
      </c>
      <c r="L2269" t="str">
        <f t="shared" si="358"/>
        <v/>
      </c>
      <c r="M2269" t="str">
        <f t="shared" si="359"/>
        <v/>
      </c>
    </row>
    <row r="2270" spans="1:13">
      <c r="A2270" t="s">
        <v>962</v>
      </c>
      <c r="B2270">
        <v>10.028</v>
      </c>
      <c r="C2270" s="44">
        <v>41548</v>
      </c>
      <c r="D2270" t="str">
        <f t="shared" si="350"/>
        <v/>
      </c>
      <c r="E2270" t="str">
        <f t="shared" si="351"/>
        <v/>
      </c>
      <c r="F2270" t="str">
        <f t="shared" si="352"/>
        <v/>
      </c>
      <c r="G2270" t="str">
        <f t="shared" si="353"/>
        <v/>
      </c>
      <c r="H2270" t="str">
        <f t="shared" si="354"/>
        <v/>
      </c>
      <c r="I2270" t="str">
        <f t="shared" si="355"/>
        <v/>
      </c>
      <c r="J2270" t="str">
        <f t="shared" si="356"/>
        <v/>
      </c>
      <c r="K2270" t="str">
        <f t="shared" si="357"/>
        <v/>
      </c>
      <c r="L2270" t="str">
        <f t="shared" si="358"/>
        <v/>
      </c>
      <c r="M2270" t="str">
        <f t="shared" si="359"/>
        <v/>
      </c>
    </row>
    <row r="2271" spans="1:13">
      <c r="A2271" t="s">
        <v>4199</v>
      </c>
      <c r="B2271">
        <v>10.0319</v>
      </c>
      <c r="C2271" s="44">
        <v>41548</v>
      </c>
      <c r="D2271" t="str">
        <f t="shared" si="350"/>
        <v/>
      </c>
      <c r="E2271" t="str">
        <f t="shared" si="351"/>
        <v/>
      </c>
      <c r="F2271" t="str">
        <f t="shared" si="352"/>
        <v/>
      </c>
      <c r="G2271" t="str">
        <f t="shared" si="353"/>
        <v/>
      </c>
      <c r="H2271" t="str">
        <f t="shared" si="354"/>
        <v/>
      </c>
      <c r="I2271" t="str">
        <f t="shared" si="355"/>
        <v/>
      </c>
      <c r="J2271" t="str">
        <f t="shared" si="356"/>
        <v/>
      </c>
      <c r="K2271" t="str">
        <f t="shared" si="357"/>
        <v/>
      </c>
      <c r="L2271" t="str">
        <f t="shared" si="358"/>
        <v/>
      </c>
      <c r="M2271" t="str">
        <f t="shared" si="359"/>
        <v/>
      </c>
    </row>
    <row r="2272" spans="1:13">
      <c r="A2272" t="s">
        <v>963</v>
      </c>
      <c r="B2272">
        <v>9.9946999999999999</v>
      </c>
      <c r="C2272" s="44">
        <v>41548</v>
      </c>
      <c r="D2272" t="str">
        <f t="shared" si="350"/>
        <v/>
      </c>
      <c r="E2272" t="str">
        <f t="shared" si="351"/>
        <v/>
      </c>
      <c r="F2272" t="str">
        <f t="shared" si="352"/>
        <v/>
      </c>
      <c r="G2272" t="str">
        <f t="shared" si="353"/>
        <v/>
      </c>
      <c r="H2272" t="str">
        <f t="shared" si="354"/>
        <v/>
      </c>
      <c r="I2272" t="str">
        <f t="shared" si="355"/>
        <v/>
      </c>
      <c r="J2272" t="str">
        <f t="shared" si="356"/>
        <v/>
      </c>
      <c r="K2272" t="str">
        <f t="shared" si="357"/>
        <v/>
      </c>
      <c r="L2272" t="str">
        <f t="shared" si="358"/>
        <v/>
      </c>
      <c r="M2272" t="str">
        <f t="shared" si="359"/>
        <v/>
      </c>
    </row>
    <row r="2273" spans="1:13">
      <c r="A2273" t="s">
        <v>4200</v>
      </c>
      <c r="B2273">
        <v>9.9946999999999999</v>
      </c>
      <c r="C2273" s="44">
        <v>41548</v>
      </c>
      <c r="D2273" t="str">
        <f t="shared" si="350"/>
        <v/>
      </c>
      <c r="E2273" t="str">
        <f t="shared" si="351"/>
        <v/>
      </c>
      <c r="F2273" t="str">
        <f t="shared" si="352"/>
        <v/>
      </c>
      <c r="G2273" t="str">
        <f t="shared" si="353"/>
        <v/>
      </c>
      <c r="H2273" t="str">
        <f t="shared" si="354"/>
        <v/>
      </c>
      <c r="I2273" t="str">
        <f t="shared" si="355"/>
        <v/>
      </c>
      <c r="J2273" t="str">
        <f t="shared" si="356"/>
        <v/>
      </c>
      <c r="K2273" t="str">
        <f t="shared" si="357"/>
        <v/>
      </c>
      <c r="L2273" t="str">
        <f t="shared" si="358"/>
        <v/>
      </c>
      <c r="M2273" t="str">
        <f t="shared" si="359"/>
        <v/>
      </c>
    </row>
    <row r="2274" spans="1:13">
      <c r="A2274" t="s">
        <v>964</v>
      </c>
      <c r="B2274">
        <v>10.9148</v>
      </c>
      <c r="C2274" s="44">
        <v>41548</v>
      </c>
      <c r="D2274" t="str">
        <f t="shared" si="350"/>
        <v/>
      </c>
      <c r="E2274" t="str">
        <f t="shared" si="351"/>
        <v/>
      </c>
      <c r="F2274" t="str">
        <f t="shared" si="352"/>
        <v/>
      </c>
      <c r="G2274" t="str">
        <f t="shared" si="353"/>
        <v/>
      </c>
      <c r="H2274" t="str">
        <f t="shared" si="354"/>
        <v/>
      </c>
      <c r="I2274" t="str">
        <f t="shared" si="355"/>
        <v/>
      </c>
      <c r="J2274" t="str">
        <f t="shared" si="356"/>
        <v/>
      </c>
      <c r="K2274" t="str">
        <f t="shared" si="357"/>
        <v/>
      </c>
      <c r="L2274" t="str">
        <f t="shared" si="358"/>
        <v/>
      </c>
      <c r="M2274" t="str">
        <f t="shared" si="359"/>
        <v/>
      </c>
    </row>
    <row r="2275" spans="1:13">
      <c r="A2275" t="s">
        <v>4201</v>
      </c>
      <c r="B2275">
        <v>10.914400000000001</v>
      </c>
      <c r="C2275" s="44">
        <v>41548</v>
      </c>
      <c r="D2275" t="str">
        <f t="shared" si="350"/>
        <v/>
      </c>
      <c r="E2275" t="str">
        <f t="shared" si="351"/>
        <v/>
      </c>
      <c r="F2275" t="str">
        <f t="shared" si="352"/>
        <v/>
      </c>
      <c r="G2275" t="str">
        <f t="shared" si="353"/>
        <v/>
      </c>
      <c r="H2275" t="str">
        <f t="shared" si="354"/>
        <v/>
      </c>
      <c r="I2275" t="str">
        <f t="shared" si="355"/>
        <v/>
      </c>
      <c r="J2275" t="str">
        <f t="shared" si="356"/>
        <v/>
      </c>
      <c r="K2275" t="str">
        <f t="shared" si="357"/>
        <v/>
      </c>
      <c r="L2275" t="str">
        <f t="shared" si="358"/>
        <v/>
      </c>
      <c r="M2275" t="str">
        <f t="shared" si="359"/>
        <v/>
      </c>
    </row>
    <row r="2276" spans="1:13">
      <c r="A2276" t="s">
        <v>965</v>
      </c>
      <c r="B2276">
        <v>10.878500000000001</v>
      </c>
      <c r="C2276" s="44">
        <v>41548</v>
      </c>
      <c r="D2276" t="str">
        <f t="shared" si="350"/>
        <v/>
      </c>
      <c r="E2276" t="str">
        <f t="shared" si="351"/>
        <v/>
      </c>
      <c r="F2276" t="str">
        <f t="shared" si="352"/>
        <v/>
      </c>
      <c r="G2276" t="str">
        <f t="shared" si="353"/>
        <v/>
      </c>
      <c r="H2276" t="str">
        <f t="shared" si="354"/>
        <v/>
      </c>
      <c r="I2276" t="str">
        <f t="shared" si="355"/>
        <v/>
      </c>
      <c r="J2276" t="str">
        <f t="shared" si="356"/>
        <v/>
      </c>
      <c r="K2276" t="str">
        <f t="shared" si="357"/>
        <v/>
      </c>
      <c r="L2276" t="str">
        <f t="shared" si="358"/>
        <v/>
      </c>
      <c r="M2276" t="str">
        <f t="shared" si="359"/>
        <v/>
      </c>
    </row>
    <row r="2277" spans="1:13">
      <c r="A2277" t="s">
        <v>4202</v>
      </c>
      <c r="B2277">
        <v>10.878500000000001</v>
      </c>
      <c r="C2277" s="44">
        <v>41548</v>
      </c>
      <c r="D2277" t="str">
        <f t="shared" si="350"/>
        <v/>
      </c>
      <c r="E2277" t="str">
        <f t="shared" si="351"/>
        <v/>
      </c>
      <c r="F2277" t="str">
        <f t="shared" si="352"/>
        <v/>
      </c>
      <c r="G2277" t="str">
        <f t="shared" si="353"/>
        <v/>
      </c>
      <c r="H2277" t="str">
        <f t="shared" si="354"/>
        <v/>
      </c>
      <c r="I2277" t="str">
        <f t="shared" si="355"/>
        <v/>
      </c>
      <c r="J2277" t="str">
        <f t="shared" si="356"/>
        <v/>
      </c>
      <c r="K2277" t="str">
        <f t="shared" si="357"/>
        <v/>
      </c>
      <c r="L2277" t="str">
        <f t="shared" si="358"/>
        <v/>
      </c>
      <c r="M2277" t="str">
        <f t="shared" si="359"/>
        <v/>
      </c>
    </row>
    <row r="2278" spans="1:13">
      <c r="A2278" t="s">
        <v>4203</v>
      </c>
      <c r="B2278">
        <v>12.5989</v>
      </c>
      <c r="C2278" s="44">
        <v>41548</v>
      </c>
      <c r="D2278" t="str">
        <f t="shared" si="350"/>
        <v/>
      </c>
      <c r="E2278" t="str">
        <f t="shared" si="351"/>
        <v/>
      </c>
      <c r="F2278" t="str">
        <f t="shared" si="352"/>
        <v/>
      </c>
      <c r="G2278" t="str">
        <f t="shared" si="353"/>
        <v/>
      </c>
      <c r="H2278" t="str">
        <f t="shared" si="354"/>
        <v/>
      </c>
      <c r="I2278" t="str">
        <f t="shared" si="355"/>
        <v/>
      </c>
      <c r="J2278" t="str">
        <f t="shared" si="356"/>
        <v/>
      </c>
      <c r="K2278" t="str">
        <f t="shared" si="357"/>
        <v/>
      </c>
      <c r="L2278" t="str">
        <f t="shared" si="358"/>
        <v/>
      </c>
      <c r="M2278" t="str">
        <f t="shared" si="359"/>
        <v/>
      </c>
    </row>
    <row r="2279" spans="1:13">
      <c r="A2279" t="s">
        <v>966</v>
      </c>
      <c r="B2279">
        <v>10.463200000000001</v>
      </c>
      <c r="C2279" s="44">
        <v>41548</v>
      </c>
      <c r="D2279" t="str">
        <f t="shared" si="350"/>
        <v/>
      </c>
      <c r="E2279" t="str">
        <f t="shared" si="351"/>
        <v/>
      </c>
      <c r="F2279" t="str">
        <f t="shared" si="352"/>
        <v/>
      </c>
      <c r="G2279" t="str">
        <f t="shared" si="353"/>
        <v/>
      </c>
      <c r="H2279" t="str">
        <f t="shared" si="354"/>
        <v/>
      </c>
      <c r="I2279" t="str">
        <f t="shared" si="355"/>
        <v/>
      </c>
      <c r="J2279" t="str">
        <f t="shared" si="356"/>
        <v/>
      </c>
      <c r="K2279" t="str">
        <f t="shared" si="357"/>
        <v/>
      </c>
      <c r="L2279" t="str">
        <f t="shared" si="358"/>
        <v/>
      </c>
      <c r="M2279" t="str">
        <f t="shared" si="359"/>
        <v/>
      </c>
    </row>
    <row r="2280" spans="1:13">
      <c r="A2280" t="s">
        <v>967</v>
      </c>
      <c r="B2280">
        <v>10.614800000000001</v>
      </c>
      <c r="C2280" s="44">
        <v>41548</v>
      </c>
      <c r="D2280" t="str">
        <f t="shared" si="350"/>
        <v/>
      </c>
      <c r="E2280" t="str">
        <f t="shared" si="351"/>
        <v/>
      </c>
      <c r="F2280" t="str">
        <f t="shared" si="352"/>
        <v/>
      </c>
      <c r="G2280" t="str">
        <f t="shared" si="353"/>
        <v/>
      </c>
      <c r="H2280" t="str">
        <f t="shared" si="354"/>
        <v/>
      </c>
      <c r="I2280" t="str">
        <f t="shared" si="355"/>
        <v/>
      </c>
      <c r="J2280" t="str">
        <f t="shared" si="356"/>
        <v/>
      </c>
      <c r="K2280" t="str">
        <f t="shared" si="357"/>
        <v/>
      </c>
      <c r="L2280" t="str">
        <f t="shared" si="358"/>
        <v/>
      </c>
      <c r="M2280" t="str">
        <f t="shared" si="359"/>
        <v/>
      </c>
    </row>
    <row r="2281" spans="1:13">
      <c r="A2281" t="s">
        <v>4204</v>
      </c>
      <c r="B2281">
        <v>12.5199</v>
      </c>
      <c r="C2281" s="44">
        <v>41548</v>
      </c>
      <c r="D2281" t="str">
        <f t="shared" si="350"/>
        <v/>
      </c>
      <c r="E2281" t="str">
        <f t="shared" si="351"/>
        <v/>
      </c>
      <c r="F2281" t="str">
        <f t="shared" si="352"/>
        <v/>
      </c>
      <c r="G2281" t="str">
        <f t="shared" si="353"/>
        <v/>
      </c>
      <c r="H2281" t="str">
        <f t="shared" si="354"/>
        <v/>
      </c>
      <c r="I2281" t="str">
        <f t="shared" si="355"/>
        <v/>
      </c>
      <c r="J2281" t="str">
        <f t="shared" si="356"/>
        <v/>
      </c>
      <c r="K2281" t="str">
        <f t="shared" si="357"/>
        <v/>
      </c>
      <c r="L2281" t="str">
        <f t="shared" si="358"/>
        <v/>
      </c>
      <c r="M2281" t="str">
        <f t="shared" si="359"/>
        <v/>
      </c>
    </row>
    <row r="2282" spans="1:13">
      <c r="A2282" t="s">
        <v>968</v>
      </c>
      <c r="B2282">
        <v>10.154999999999999</v>
      </c>
      <c r="C2282" s="44">
        <v>41548</v>
      </c>
      <c r="D2282" t="str">
        <f t="shared" si="350"/>
        <v/>
      </c>
      <c r="E2282" t="str">
        <f t="shared" si="351"/>
        <v/>
      </c>
      <c r="F2282" t="str">
        <f t="shared" si="352"/>
        <v/>
      </c>
      <c r="G2282" t="str">
        <f t="shared" si="353"/>
        <v/>
      </c>
      <c r="H2282" t="str">
        <f t="shared" si="354"/>
        <v/>
      </c>
      <c r="I2282" t="str">
        <f t="shared" si="355"/>
        <v/>
      </c>
      <c r="J2282" t="str">
        <f t="shared" si="356"/>
        <v/>
      </c>
      <c r="K2282" t="str">
        <f t="shared" si="357"/>
        <v/>
      </c>
      <c r="L2282" t="str">
        <f t="shared" si="358"/>
        <v/>
      </c>
      <c r="M2282" t="str">
        <f t="shared" si="359"/>
        <v/>
      </c>
    </row>
    <row r="2283" spans="1:13">
      <c r="A2283" t="s">
        <v>969</v>
      </c>
      <c r="B2283">
        <v>10.1236</v>
      </c>
      <c r="C2283" s="44">
        <v>41548</v>
      </c>
      <c r="D2283" t="str">
        <f t="shared" si="350"/>
        <v/>
      </c>
      <c r="E2283" t="str">
        <f t="shared" si="351"/>
        <v/>
      </c>
      <c r="F2283" t="str">
        <f t="shared" si="352"/>
        <v/>
      </c>
      <c r="G2283" t="str">
        <f t="shared" si="353"/>
        <v/>
      </c>
      <c r="H2283" t="str">
        <f t="shared" si="354"/>
        <v/>
      </c>
      <c r="I2283" t="str">
        <f t="shared" si="355"/>
        <v/>
      </c>
      <c r="J2283" t="str">
        <f t="shared" si="356"/>
        <v/>
      </c>
      <c r="K2283" t="str">
        <f t="shared" si="357"/>
        <v/>
      </c>
      <c r="L2283" t="str">
        <f t="shared" si="358"/>
        <v/>
      </c>
      <c r="M2283" t="str">
        <f t="shared" si="359"/>
        <v/>
      </c>
    </row>
    <row r="2284" spans="1:13">
      <c r="A2284" t="s">
        <v>5887</v>
      </c>
      <c r="B2284">
        <v>24.587599999999998</v>
      </c>
      <c r="C2284" s="44">
        <v>41548</v>
      </c>
      <c r="D2284" t="str">
        <f t="shared" si="350"/>
        <v/>
      </c>
      <c r="E2284" t="str">
        <f t="shared" si="351"/>
        <v/>
      </c>
      <c r="F2284" t="str">
        <f t="shared" si="352"/>
        <v/>
      </c>
      <c r="G2284" t="str">
        <f t="shared" si="353"/>
        <v/>
      </c>
      <c r="H2284" t="str">
        <f t="shared" si="354"/>
        <v/>
      </c>
      <c r="I2284" t="str">
        <f t="shared" si="355"/>
        <v/>
      </c>
      <c r="J2284" t="str">
        <f t="shared" si="356"/>
        <v/>
      </c>
      <c r="K2284" t="str">
        <f t="shared" si="357"/>
        <v/>
      </c>
      <c r="L2284" t="str">
        <f t="shared" si="358"/>
        <v/>
      </c>
      <c r="M2284" t="str">
        <f t="shared" si="359"/>
        <v/>
      </c>
    </row>
    <row r="2285" spans="1:13">
      <c r="A2285" t="s">
        <v>970</v>
      </c>
      <c r="B2285">
        <v>11.9084</v>
      </c>
      <c r="C2285" s="44">
        <v>41548</v>
      </c>
      <c r="D2285" t="str">
        <f t="shared" si="350"/>
        <v/>
      </c>
      <c r="E2285" t="str">
        <f t="shared" si="351"/>
        <v/>
      </c>
      <c r="F2285" t="str">
        <f t="shared" si="352"/>
        <v/>
      </c>
      <c r="G2285" t="str">
        <f t="shared" si="353"/>
        <v/>
      </c>
      <c r="H2285" t="str">
        <f t="shared" si="354"/>
        <v/>
      </c>
      <c r="I2285" t="str">
        <f t="shared" si="355"/>
        <v/>
      </c>
      <c r="J2285" t="str">
        <f t="shared" si="356"/>
        <v/>
      </c>
      <c r="K2285" t="str">
        <f t="shared" si="357"/>
        <v/>
      </c>
      <c r="L2285" t="str">
        <f t="shared" si="358"/>
        <v/>
      </c>
      <c r="M2285" t="str">
        <f t="shared" si="359"/>
        <v/>
      </c>
    </row>
    <row r="2286" spans="1:13">
      <c r="A2286" t="s">
        <v>4205</v>
      </c>
      <c r="B2286">
        <v>24.587700000000002</v>
      </c>
      <c r="C2286" s="44">
        <v>41548</v>
      </c>
      <c r="D2286" t="str">
        <f t="shared" si="350"/>
        <v/>
      </c>
      <c r="E2286" t="str">
        <f t="shared" si="351"/>
        <v/>
      </c>
      <c r="F2286" t="str">
        <f t="shared" si="352"/>
        <v/>
      </c>
      <c r="G2286" t="str">
        <f t="shared" si="353"/>
        <v/>
      </c>
      <c r="H2286" t="str">
        <f t="shared" si="354"/>
        <v/>
      </c>
      <c r="I2286" t="str">
        <f t="shared" si="355"/>
        <v/>
      </c>
      <c r="J2286" t="str">
        <f t="shared" si="356"/>
        <v/>
      </c>
      <c r="K2286" t="str">
        <f t="shared" si="357"/>
        <v/>
      </c>
      <c r="L2286" t="str">
        <f t="shared" si="358"/>
        <v/>
      </c>
      <c r="M2286" t="str">
        <f t="shared" si="359"/>
        <v/>
      </c>
    </row>
    <row r="2287" spans="1:13">
      <c r="A2287" t="s">
        <v>971</v>
      </c>
      <c r="B2287">
        <v>11.795</v>
      </c>
      <c r="C2287" s="44">
        <v>41548</v>
      </c>
      <c r="D2287" t="str">
        <f t="shared" si="350"/>
        <v/>
      </c>
      <c r="E2287" t="str">
        <f t="shared" si="351"/>
        <v/>
      </c>
      <c r="F2287" t="str">
        <f t="shared" si="352"/>
        <v/>
      </c>
      <c r="G2287" t="str">
        <f t="shared" si="353"/>
        <v/>
      </c>
      <c r="H2287" t="str">
        <f t="shared" si="354"/>
        <v/>
      </c>
      <c r="I2287" t="str">
        <f t="shared" si="355"/>
        <v/>
      </c>
      <c r="J2287" t="str">
        <f t="shared" si="356"/>
        <v/>
      </c>
      <c r="K2287" t="str">
        <f t="shared" si="357"/>
        <v/>
      </c>
      <c r="L2287" t="str">
        <f t="shared" si="358"/>
        <v/>
      </c>
      <c r="M2287" t="str">
        <f t="shared" si="359"/>
        <v/>
      </c>
    </row>
    <row r="2288" spans="1:13">
      <c r="A2288" t="s">
        <v>972</v>
      </c>
      <c r="B2288">
        <v>11.8285</v>
      </c>
      <c r="C2288" s="44">
        <v>41548</v>
      </c>
      <c r="D2288" t="str">
        <f t="shared" si="350"/>
        <v/>
      </c>
      <c r="E2288" t="str">
        <f t="shared" si="351"/>
        <v/>
      </c>
      <c r="F2288" t="str">
        <f t="shared" si="352"/>
        <v/>
      </c>
      <c r="G2288" t="str">
        <f t="shared" si="353"/>
        <v/>
      </c>
      <c r="H2288" t="str">
        <f t="shared" si="354"/>
        <v/>
      </c>
      <c r="I2288" t="str">
        <f t="shared" si="355"/>
        <v/>
      </c>
      <c r="J2288" t="str">
        <f t="shared" si="356"/>
        <v/>
      </c>
      <c r="K2288" t="str">
        <f t="shared" si="357"/>
        <v/>
      </c>
      <c r="L2288" t="str">
        <f t="shared" si="358"/>
        <v/>
      </c>
      <c r="M2288" t="str">
        <f t="shared" si="359"/>
        <v/>
      </c>
    </row>
    <row r="2289" spans="1:13">
      <c r="A2289" t="s">
        <v>4206</v>
      </c>
      <c r="B2289">
        <v>24.491499999999998</v>
      </c>
      <c r="C2289" s="44">
        <v>41548</v>
      </c>
      <c r="D2289" t="str">
        <f t="shared" si="350"/>
        <v/>
      </c>
      <c r="E2289" t="str">
        <f t="shared" si="351"/>
        <v/>
      </c>
      <c r="F2289" t="str">
        <f t="shared" si="352"/>
        <v/>
      </c>
      <c r="G2289" t="str">
        <f t="shared" si="353"/>
        <v/>
      </c>
      <c r="H2289" t="str">
        <f t="shared" si="354"/>
        <v/>
      </c>
      <c r="I2289" t="str">
        <f t="shared" si="355"/>
        <v/>
      </c>
      <c r="J2289" t="str">
        <f t="shared" si="356"/>
        <v/>
      </c>
      <c r="K2289" t="str">
        <f t="shared" si="357"/>
        <v/>
      </c>
      <c r="L2289" t="str">
        <f t="shared" si="358"/>
        <v/>
      </c>
      <c r="M2289" t="str">
        <f t="shared" si="359"/>
        <v/>
      </c>
    </row>
    <row r="2290" spans="1:13">
      <c r="A2290" t="s">
        <v>973</v>
      </c>
      <c r="B2290">
        <v>11.724399999999999</v>
      </c>
      <c r="C2290" s="44">
        <v>41548</v>
      </c>
      <c r="D2290" t="str">
        <f t="shared" si="350"/>
        <v/>
      </c>
      <c r="E2290" t="str">
        <f t="shared" si="351"/>
        <v/>
      </c>
      <c r="F2290" t="str">
        <f t="shared" si="352"/>
        <v/>
      </c>
      <c r="G2290" t="str">
        <f t="shared" si="353"/>
        <v/>
      </c>
      <c r="H2290" t="str">
        <f t="shared" si="354"/>
        <v/>
      </c>
      <c r="I2290" t="str">
        <f t="shared" si="355"/>
        <v/>
      </c>
      <c r="J2290" t="str">
        <f t="shared" si="356"/>
        <v/>
      </c>
      <c r="K2290" t="str">
        <f t="shared" si="357"/>
        <v/>
      </c>
      <c r="L2290" t="str">
        <f t="shared" si="358"/>
        <v/>
      </c>
      <c r="M2290" t="str">
        <f t="shared" si="359"/>
        <v/>
      </c>
    </row>
    <row r="2291" spans="1:13">
      <c r="A2291" t="s">
        <v>5888</v>
      </c>
      <c r="B2291">
        <v>24.491399999999999</v>
      </c>
      <c r="C2291" s="44">
        <v>41548</v>
      </c>
      <c r="D2291" t="str">
        <f t="shared" si="350"/>
        <v/>
      </c>
      <c r="E2291" t="str">
        <f t="shared" si="351"/>
        <v/>
      </c>
      <c r="F2291" t="str">
        <f t="shared" si="352"/>
        <v/>
      </c>
      <c r="G2291" t="str">
        <f t="shared" si="353"/>
        <v/>
      </c>
      <c r="H2291" t="str">
        <f t="shared" si="354"/>
        <v/>
      </c>
      <c r="I2291" t="str">
        <f t="shared" si="355"/>
        <v/>
      </c>
      <c r="J2291" t="str">
        <f t="shared" si="356"/>
        <v/>
      </c>
      <c r="K2291" t="str">
        <f t="shared" si="357"/>
        <v/>
      </c>
      <c r="L2291" t="str">
        <f t="shared" si="358"/>
        <v/>
      </c>
      <c r="M2291" t="str">
        <f t="shared" si="359"/>
        <v/>
      </c>
    </row>
    <row r="2292" spans="1:13">
      <c r="A2292" t="s">
        <v>5889</v>
      </c>
      <c r="B2292">
        <v>12.154</v>
      </c>
      <c r="C2292" s="44">
        <v>41548</v>
      </c>
      <c r="D2292" t="str">
        <f t="shared" si="350"/>
        <v/>
      </c>
      <c r="E2292" t="str">
        <f t="shared" si="351"/>
        <v/>
      </c>
      <c r="F2292" t="str">
        <f t="shared" si="352"/>
        <v/>
      </c>
      <c r="G2292" t="str">
        <f t="shared" si="353"/>
        <v/>
      </c>
      <c r="H2292" t="str">
        <f t="shared" si="354"/>
        <v/>
      </c>
      <c r="I2292" t="str">
        <f t="shared" si="355"/>
        <v/>
      </c>
      <c r="J2292" t="str">
        <f t="shared" si="356"/>
        <v/>
      </c>
      <c r="K2292" t="str">
        <f t="shared" si="357"/>
        <v/>
      </c>
      <c r="L2292" t="str">
        <f t="shared" si="358"/>
        <v/>
      </c>
      <c r="M2292" t="str">
        <f t="shared" si="359"/>
        <v/>
      </c>
    </row>
    <row r="2293" spans="1:13">
      <c r="A2293" t="s">
        <v>5890</v>
      </c>
      <c r="B2293">
        <v>29.785599999999999</v>
      </c>
      <c r="C2293" s="44">
        <v>41548</v>
      </c>
      <c r="D2293" t="str">
        <f t="shared" si="350"/>
        <v/>
      </c>
      <c r="E2293" t="str">
        <f t="shared" si="351"/>
        <v/>
      </c>
      <c r="F2293" t="str">
        <f t="shared" si="352"/>
        <v/>
      </c>
      <c r="G2293" t="str">
        <f t="shared" si="353"/>
        <v/>
      </c>
      <c r="H2293" t="str">
        <f t="shared" si="354"/>
        <v/>
      </c>
      <c r="I2293" t="str">
        <f t="shared" si="355"/>
        <v/>
      </c>
      <c r="J2293" t="str">
        <f t="shared" si="356"/>
        <v/>
      </c>
      <c r="K2293" t="str">
        <f t="shared" si="357"/>
        <v/>
      </c>
      <c r="L2293" t="str">
        <f t="shared" si="358"/>
        <v/>
      </c>
      <c r="M2293" t="str">
        <f t="shared" si="359"/>
        <v/>
      </c>
    </row>
    <row r="2294" spans="1:13">
      <c r="A2294" t="s">
        <v>5891</v>
      </c>
      <c r="B2294">
        <v>11.289899999999999</v>
      </c>
      <c r="C2294" s="44">
        <v>41453</v>
      </c>
      <c r="D2294" t="str">
        <f t="shared" si="350"/>
        <v/>
      </c>
      <c r="E2294" t="str">
        <f t="shared" si="351"/>
        <v/>
      </c>
      <c r="F2294" t="str">
        <f t="shared" si="352"/>
        <v/>
      </c>
      <c r="G2294" t="str">
        <f t="shared" si="353"/>
        <v/>
      </c>
      <c r="H2294" t="str">
        <f t="shared" si="354"/>
        <v/>
      </c>
      <c r="I2294" t="str">
        <f t="shared" si="355"/>
        <v/>
      </c>
      <c r="J2294" t="str">
        <f t="shared" si="356"/>
        <v/>
      </c>
      <c r="K2294" t="str">
        <f t="shared" si="357"/>
        <v/>
      </c>
      <c r="L2294" t="str">
        <f t="shared" si="358"/>
        <v/>
      </c>
      <c r="M2294" t="str">
        <f t="shared" si="359"/>
        <v/>
      </c>
    </row>
    <row r="2295" spans="1:13">
      <c r="A2295" t="s">
        <v>5892</v>
      </c>
      <c r="B2295">
        <v>12.023</v>
      </c>
      <c r="C2295" s="44">
        <v>41548</v>
      </c>
      <c r="D2295" t="str">
        <f t="shared" si="350"/>
        <v/>
      </c>
      <c r="E2295" t="str">
        <f t="shared" si="351"/>
        <v/>
      </c>
      <c r="F2295" t="str">
        <f t="shared" si="352"/>
        <v/>
      </c>
      <c r="G2295" t="str">
        <f t="shared" si="353"/>
        <v/>
      </c>
      <c r="H2295" t="str">
        <f t="shared" si="354"/>
        <v/>
      </c>
      <c r="I2295" t="str">
        <f t="shared" si="355"/>
        <v/>
      </c>
      <c r="J2295" t="str">
        <f t="shared" si="356"/>
        <v/>
      </c>
      <c r="K2295" t="str">
        <f t="shared" si="357"/>
        <v/>
      </c>
      <c r="L2295" t="str">
        <f t="shared" si="358"/>
        <v/>
      </c>
      <c r="M2295" t="str">
        <f t="shared" si="359"/>
        <v/>
      </c>
    </row>
    <row r="2296" spans="1:13">
      <c r="A2296" t="s">
        <v>5893</v>
      </c>
      <c r="B2296">
        <v>29.674700000000001</v>
      </c>
      <c r="C2296" s="44">
        <v>41548</v>
      </c>
      <c r="D2296" t="str">
        <f t="shared" si="350"/>
        <v/>
      </c>
      <c r="E2296" t="str">
        <f t="shared" si="351"/>
        <v/>
      </c>
      <c r="F2296" t="str">
        <f t="shared" si="352"/>
        <v/>
      </c>
      <c r="G2296" t="str">
        <f t="shared" si="353"/>
        <v/>
      </c>
      <c r="H2296" t="str">
        <f t="shared" si="354"/>
        <v/>
      </c>
      <c r="I2296" t="str">
        <f t="shared" si="355"/>
        <v/>
      </c>
      <c r="J2296" t="str">
        <f t="shared" si="356"/>
        <v/>
      </c>
      <c r="K2296" t="str">
        <f t="shared" si="357"/>
        <v/>
      </c>
      <c r="L2296" t="str">
        <f t="shared" si="358"/>
        <v/>
      </c>
      <c r="M2296" t="str">
        <f t="shared" si="359"/>
        <v/>
      </c>
    </row>
    <row r="2297" spans="1:13">
      <c r="A2297" t="s">
        <v>5894</v>
      </c>
      <c r="B2297">
        <v>11.001099999999999</v>
      </c>
      <c r="C2297" s="44">
        <v>41548</v>
      </c>
      <c r="D2297" t="str">
        <f t="shared" si="350"/>
        <v/>
      </c>
      <c r="E2297" t="str">
        <f t="shared" si="351"/>
        <v/>
      </c>
      <c r="F2297" t="str">
        <f t="shared" si="352"/>
        <v/>
      </c>
      <c r="G2297" t="str">
        <f t="shared" si="353"/>
        <v/>
      </c>
      <c r="H2297" t="str">
        <f t="shared" si="354"/>
        <v/>
      </c>
      <c r="I2297" t="str">
        <f t="shared" si="355"/>
        <v/>
      </c>
      <c r="J2297" t="str">
        <f t="shared" si="356"/>
        <v/>
      </c>
      <c r="K2297" t="str">
        <f t="shared" si="357"/>
        <v/>
      </c>
      <c r="L2297" t="str">
        <f t="shared" si="358"/>
        <v/>
      </c>
      <c r="M2297" t="str">
        <f t="shared" si="359"/>
        <v/>
      </c>
    </row>
    <row r="2298" spans="1:13">
      <c r="A2298" t="s">
        <v>4207</v>
      </c>
      <c r="B2298">
        <v>25.2134</v>
      </c>
      <c r="C2298" s="44">
        <v>41548</v>
      </c>
      <c r="D2298" t="str">
        <f t="shared" si="350"/>
        <v/>
      </c>
      <c r="E2298" t="str">
        <f t="shared" si="351"/>
        <v/>
      </c>
      <c r="F2298" t="str">
        <f t="shared" si="352"/>
        <v/>
      </c>
      <c r="G2298" t="str">
        <f t="shared" si="353"/>
        <v/>
      </c>
      <c r="H2298" t="str">
        <f t="shared" si="354"/>
        <v/>
      </c>
      <c r="I2298" t="str">
        <f t="shared" si="355"/>
        <v/>
      </c>
      <c r="J2298" t="str">
        <f t="shared" si="356"/>
        <v/>
      </c>
      <c r="K2298" t="str">
        <f t="shared" si="357"/>
        <v/>
      </c>
      <c r="L2298" t="str">
        <f t="shared" si="358"/>
        <v/>
      </c>
      <c r="M2298" t="str">
        <f t="shared" si="359"/>
        <v/>
      </c>
    </row>
    <row r="2299" spans="1:13">
      <c r="A2299" t="s">
        <v>974</v>
      </c>
      <c r="B2299">
        <v>12.2506</v>
      </c>
      <c r="C2299" s="44">
        <v>41548</v>
      </c>
      <c r="D2299" t="str">
        <f t="shared" si="350"/>
        <v/>
      </c>
      <c r="E2299" t="str">
        <f t="shared" si="351"/>
        <v/>
      </c>
      <c r="F2299" t="str">
        <f t="shared" si="352"/>
        <v/>
      </c>
      <c r="G2299" t="str">
        <f t="shared" si="353"/>
        <v/>
      </c>
      <c r="H2299" t="str">
        <f t="shared" si="354"/>
        <v/>
      </c>
      <c r="I2299" t="str">
        <f t="shared" si="355"/>
        <v/>
      </c>
      <c r="J2299" t="str">
        <f t="shared" si="356"/>
        <v/>
      </c>
      <c r="K2299" t="str">
        <f t="shared" si="357"/>
        <v/>
      </c>
      <c r="L2299" t="str">
        <f t="shared" si="358"/>
        <v/>
      </c>
      <c r="M2299" t="str">
        <f t="shared" si="359"/>
        <v/>
      </c>
    </row>
    <row r="2300" spans="1:13">
      <c r="A2300" t="s">
        <v>975</v>
      </c>
      <c r="B2300">
        <v>12.197900000000001</v>
      </c>
      <c r="C2300" s="44">
        <v>41548</v>
      </c>
      <c r="D2300" t="str">
        <f t="shared" si="350"/>
        <v/>
      </c>
      <c r="E2300" t="str">
        <f t="shared" si="351"/>
        <v/>
      </c>
      <c r="F2300" t="str">
        <f t="shared" si="352"/>
        <v/>
      </c>
      <c r="G2300" t="str">
        <f t="shared" si="353"/>
        <v/>
      </c>
      <c r="H2300" t="str">
        <f t="shared" si="354"/>
        <v/>
      </c>
      <c r="I2300" t="str">
        <f t="shared" si="355"/>
        <v/>
      </c>
      <c r="J2300" t="str">
        <f t="shared" si="356"/>
        <v/>
      </c>
      <c r="K2300" t="str">
        <f t="shared" si="357"/>
        <v/>
      </c>
      <c r="L2300" t="str">
        <f t="shared" si="358"/>
        <v/>
      </c>
      <c r="M2300" t="str">
        <f t="shared" si="359"/>
        <v/>
      </c>
    </row>
    <row r="2301" spans="1:13">
      <c r="A2301" t="s">
        <v>976</v>
      </c>
      <c r="B2301">
        <v>14.76</v>
      </c>
      <c r="C2301" s="44">
        <v>41548</v>
      </c>
      <c r="D2301" t="str">
        <f t="shared" si="350"/>
        <v/>
      </c>
      <c r="E2301" t="str">
        <f t="shared" si="351"/>
        <v/>
      </c>
      <c r="F2301" t="str">
        <f t="shared" si="352"/>
        <v/>
      </c>
      <c r="G2301" t="str">
        <f t="shared" si="353"/>
        <v/>
      </c>
      <c r="H2301" t="str">
        <f t="shared" si="354"/>
        <v/>
      </c>
      <c r="I2301" t="str">
        <f t="shared" si="355"/>
        <v/>
      </c>
      <c r="J2301" t="str">
        <f t="shared" si="356"/>
        <v/>
      </c>
      <c r="K2301" t="str">
        <f t="shared" si="357"/>
        <v/>
      </c>
      <c r="L2301" t="str">
        <f t="shared" si="358"/>
        <v/>
      </c>
      <c r="M2301" t="str">
        <f t="shared" si="359"/>
        <v/>
      </c>
    </row>
    <row r="2302" spans="1:13">
      <c r="A2302" t="s">
        <v>4208</v>
      </c>
      <c r="B2302">
        <v>14.75</v>
      </c>
      <c r="C2302" s="44">
        <v>41548</v>
      </c>
      <c r="D2302" t="str">
        <f t="shared" si="350"/>
        <v/>
      </c>
      <c r="E2302" t="str">
        <f t="shared" si="351"/>
        <v/>
      </c>
      <c r="F2302" t="str">
        <f t="shared" si="352"/>
        <v/>
      </c>
      <c r="G2302" t="str">
        <f t="shared" si="353"/>
        <v/>
      </c>
      <c r="H2302" t="str">
        <f t="shared" si="354"/>
        <v/>
      </c>
      <c r="I2302" t="str">
        <f t="shared" si="355"/>
        <v/>
      </c>
      <c r="J2302" t="str">
        <f t="shared" si="356"/>
        <v/>
      </c>
      <c r="K2302" t="str">
        <f t="shared" si="357"/>
        <v/>
      </c>
      <c r="L2302" t="str">
        <f t="shared" si="358"/>
        <v/>
      </c>
      <c r="M2302" t="str">
        <f t="shared" si="359"/>
        <v/>
      </c>
    </row>
    <row r="2303" spans="1:13">
      <c r="A2303" t="s">
        <v>977</v>
      </c>
      <c r="B2303">
        <v>13.26</v>
      </c>
      <c r="C2303" s="44">
        <v>41548</v>
      </c>
      <c r="D2303" t="str">
        <f t="shared" si="350"/>
        <v/>
      </c>
      <c r="E2303" t="str">
        <f t="shared" si="351"/>
        <v/>
      </c>
      <c r="F2303" t="str">
        <f t="shared" si="352"/>
        <v/>
      </c>
      <c r="G2303" t="str">
        <f t="shared" si="353"/>
        <v/>
      </c>
      <c r="H2303" t="str">
        <f t="shared" si="354"/>
        <v/>
      </c>
      <c r="I2303" t="str">
        <f t="shared" si="355"/>
        <v/>
      </c>
      <c r="J2303" t="str">
        <f t="shared" si="356"/>
        <v/>
      </c>
      <c r="K2303" t="str">
        <f t="shared" si="357"/>
        <v/>
      </c>
      <c r="L2303" t="str">
        <f t="shared" si="358"/>
        <v/>
      </c>
      <c r="M2303" t="str">
        <f t="shared" si="359"/>
        <v/>
      </c>
    </row>
    <row r="2304" spans="1:13">
      <c r="A2304" t="s">
        <v>4209</v>
      </c>
      <c r="B2304">
        <v>14.7</v>
      </c>
      <c r="C2304" s="44">
        <v>41548</v>
      </c>
      <c r="D2304" t="str">
        <f t="shared" si="350"/>
        <v/>
      </c>
      <c r="E2304" t="str">
        <f t="shared" si="351"/>
        <v/>
      </c>
      <c r="F2304" t="str">
        <f t="shared" si="352"/>
        <v/>
      </c>
      <c r="G2304" t="str">
        <f t="shared" si="353"/>
        <v/>
      </c>
      <c r="H2304" t="str">
        <f t="shared" si="354"/>
        <v/>
      </c>
      <c r="I2304" t="str">
        <f t="shared" si="355"/>
        <v/>
      </c>
      <c r="J2304" t="str">
        <f t="shared" si="356"/>
        <v/>
      </c>
      <c r="K2304" t="str">
        <f t="shared" si="357"/>
        <v/>
      </c>
      <c r="L2304" t="str">
        <f t="shared" si="358"/>
        <v/>
      </c>
      <c r="M2304" t="str">
        <f t="shared" si="359"/>
        <v/>
      </c>
    </row>
    <row r="2305" spans="1:13">
      <c r="A2305" t="s">
        <v>4210</v>
      </c>
      <c r="B2305">
        <v>10.18</v>
      </c>
      <c r="C2305" s="44">
        <v>39979</v>
      </c>
      <c r="D2305" t="str">
        <f t="shared" si="350"/>
        <v/>
      </c>
      <c r="E2305" t="str">
        <f t="shared" si="351"/>
        <v/>
      </c>
      <c r="F2305" t="str">
        <f t="shared" si="352"/>
        <v/>
      </c>
      <c r="G2305" t="str">
        <f t="shared" si="353"/>
        <v/>
      </c>
      <c r="H2305" t="str">
        <f t="shared" si="354"/>
        <v/>
      </c>
      <c r="I2305" t="str">
        <f t="shared" si="355"/>
        <v/>
      </c>
      <c r="J2305" t="str">
        <f t="shared" si="356"/>
        <v/>
      </c>
      <c r="K2305" t="str">
        <f t="shared" si="357"/>
        <v/>
      </c>
      <c r="L2305" t="str">
        <f t="shared" si="358"/>
        <v/>
      </c>
      <c r="M2305" t="str">
        <f t="shared" si="359"/>
        <v/>
      </c>
    </row>
    <row r="2306" spans="1:13">
      <c r="A2306" t="s">
        <v>978</v>
      </c>
      <c r="B2306">
        <v>19.09</v>
      </c>
      <c r="C2306" s="44">
        <v>41548</v>
      </c>
      <c r="D2306" t="str">
        <f t="shared" si="350"/>
        <v/>
      </c>
      <c r="E2306" t="str">
        <f t="shared" si="351"/>
        <v/>
      </c>
      <c r="F2306" t="str">
        <f t="shared" si="352"/>
        <v/>
      </c>
      <c r="G2306" t="str">
        <f t="shared" si="353"/>
        <v/>
      </c>
      <c r="H2306" t="str">
        <f t="shared" si="354"/>
        <v/>
      </c>
      <c r="I2306" t="str">
        <f t="shared" si="355"/>
        <v/>
      </c>
      <c r="J2306" t="str">
        <f t="shared" si="356"/>
        <v/>
      </c>
      <c r="K2306" t="str">
        <f t="shared" si="357"/>
        <v/>
      </c>
      <c r="L2306" t="str">
        <f t="shared" si="358"/>
        <v/>
      </c>
      <c r="M2306" t="str">
        <f t="shared" si="359"/>
        <v/>
      </c>
    </row>
    <row r="2307" spans="1:13">
      <c r="A2307" t="s">
        <v>4211</v>
      </c>
      <c r="B2307">
        <v>150.22</v>
      </c>
      <c r="C2307" s="44">
        <v>41548</v>
      </c>
      <c r="D2307" t="str">
        <f t="shared" si="350"/>
        <v/>
      </c>
      <c r="E2307" t="str">
        <f t="shared" si="351"/>
        <v/>
      </c>
      <c r="F2307" t="str">
        <f t="shared" si="352"/>
        <v/>
      </c>
      <c r="G2307" t="str">
        <f t="shared" si="353"/>
        <v/>
      </c>
      <c r="H2307" t="str">
        <f t="shared" si="354"/>
        <v/>
      </c>
      <c r="I2307" t="str">
        <f t="shared" si="355"/>
        <v/>
      </c>
      <c r="J2307" t="str">
        <f t="shared" si="356"/>
        <v/>
      </c>
      <c r="K2307" t="str">
        <f t="shared" si="357"/>
        <v/>
      </c>
      <c r="L2307" t="str">
        <f t="shared" si="358"/>
        <v/>
      </c>
      <c r="M2307" t="str">
        <f t="shared" si="359"/>
        <v/>
      </c>
    </row>
    <row r="2308" spans="1:13">
      <c r="A2308" t="s">
        <v>979</v>
      </c>
      <c r="B2308">
        <v>17.07</v>
      </c>
      <c r="C2308" s="44">
        <v>41548</v>
      </c>
      <c r="D2308" t="str">
        <f t="shared" si="350"/>
        <v/>
      </c>
      <c r="E2308" t="str">
        <f t="shared" si="351"/>
        <v/>
      </c>
      <c r="F2308" t="str">
        <f t="shared" si="352"/>
        <v/>
      </c>
      <c r="G2308" t="str">
        <f t="shared" si="353"/>
        <v/>
      </c>
      <c r="H2308" t="str">
        <f t="shared" si="354"/>
        <v/>
      </c>
      <c r="I2308" t="str">
        <f t="shared" si="355"/>
        <v/>
      </c>
      <c r="J2308" t="str">
        <f t="shared" si="356"/>
        <v/>
      </c>
      <c r="K2308" t="str">
        <f t="shared" si="357"/>
        <v/>
      </c>
      <c r="L2308" t="str">
        <f t="shared" si="358"/>
        <v/>
      </c>
      <c r="M2308" t="str">
        <f t="shared" si="359"/>
        <v/>
      </c>
    </row>
    <row r="2309" spans="1:13">
      <c r="A2309" t="s">
        <v>4212</v>
      </c>
      <c r="B2309">
        <v>149.51</v>
      </c>
      <c r="C2309" s="44">
        <v>41548</v>
      </c>
      <c r="D2309" t="str">
        <f t="shared" si="350"/>
        <v/>
      </c>
      <c r="E2309" t="str">
        <f t="shared" si="351"/>
        <v/>
      </c>
      <c r="F2309" t="str">
        <f t="shared" si="352"/>
        <v/>
      </c>
      <c r="G2309" t="str">
        <f t="shared" si="353"/>
        <v/>
      </c>
      <c r="H2309" t="str">
        <f t="shared" si="354"/>
        <v/>
      </c>
      <c r="I2309" t="str">
        <f t="shared" si="355"/>
        <v/>
      </c>
      <c r="J2309" t="str">
        <f t="shared" si="356"/>
        <v/>
      </c>
      <c r="K2309" t="str">
        <f t="shared" si="357"/>
        <v/>
      </c>
      <c r="L2309" t="str">
        <f t="shared" si="358"/>
        <v/>
      </c>
      <c r="M2309" t="str">
        <f t="shared" si="359"/>
        <v/>
      </c>
    </row>
    <row r="2310" spans="1:13">
      <c r="A2310" t="s">
        <v>980</v>
      </c>
      <c r="B2310">
        <v>25.14</v>
      </c>
      <c r="C2310" s="44">
        <v>41548</v>
      </c>
      <c r="D2310" t="str">
        <f t="shared" si="350"/>
        <v/>
      </c>
      <c r="E2310" t="str">
        <f t="shared" si="351"/>
        <v/>
      </c>
      <c r="F2310" t="str">
        <f t="shared" si="352"/>
        <v/>
      </c>
      <c r="G2310" t="str">
        <f t="shared" si="353"/>
        <v/>
      </c>
      <c r="H2310" t="str">
        <f t="shared" si="354"/>
        <v/>
      </c>
      <c r="I2310" t="str">
        <f t="shared" si="355"/>
        <v/>
      </c>
      <c r="J2310" t="str">
        <f t="shared" si="356"/>
        <v/>
      </c>
      <c r="K2310" t="str">
        <f t="shared" si="357"/>
        <v/>
      </c>
      <c r="L2310" t="str">
        <f t="shared" si="358"/>
        <v/>
      </c>
      <c r="M2310" t="str">
        <f t="shared" si="359"/>
        <v/>
      </c>
    </row>
    <row r="2311" spans="1:13">
      <c r="A2311" t="s">
        <v>4213</v>
      </c>
      <c r="B2311">
        <v>25.14</v>
      </c>
      <c r="C2311" s="44">
        <v>41548</v>
      </c>
      <c r="D2311" t="str">
        <f t="shared" ref="D2311:D2374" si="360">IF(A2311=mfund1,B2311,"")</f>
        <v/>
      </c>
      <c r="E2311" t="str">
        <f t="shared" ref="E2311:E2374" si="361">IF(A2311=mfund2,B2311,"")</f>
        <v/>
      </c>
      <c r="F2311" t="str">
        <f t="shared" ref="F2311:F2374" si="362">IF(A2311=mfund3,B2311,"")</f>
        <v/>
      </c>
      <c r="G2311" t="str">
        <f t="shared" ref="G2311:G2374" si="363">IF(A2311=mfund4,B2311,"")</f>
        <v/>
      </c>
      <c r="H2311" t="str">
        <f t="shared" ref="H2311:H2374" si="364">IF(A2311=mfudn5,B2311,"")</f>
        <v/>
      </c>
      <c r="I2311" t="str">
        <f t="shared" ref="I2311:I2374" si="365">IF(A2311=mfund6,B2311,"")</f>
        <v/>
      </c>
      <c r="J2311" t="str">
        <f t="shared" ref="J2311:J2374" si="366">IF(A2311=mfund7,B2311,"")</f>
        <v/>
      </c>
      <c r="K2311" t="str">
        <f t="shared" ref="K2311:K2374" si="367">IF(A2311=mfund8,B2311,"")</f>
        <v/>
      </c>
      <c r="L2311" t="str">
        <f t="shared" ref="L2311:L2374" si="368">IF(A2311=mfund9,B2311,"")</f>
        <v/>
      </c>
      <c r="M2311" t="str">
        <f t="shared" ref="M2311:M2374" si="369">IF(A2311=mfund10,B2311,"")</f>
        <v/>
      </c>
    </row>
    <row r="2312" spans="1:13">
      <c r="A2312" t="s">
        <v>981</v>
      </c>
      <c r="B2312">
        <v>22.69</v>
      </c>
      <c r="C2312" s="44">
        <v>41548</v>
      </c>
      <c r="D2312" t="str">
        <f t="shared" si="360"/>
        <v/>
      </c>
      <c r="E2312" t="str">
        <f t="shared" si="361"/>
        <v/>
      </c>
      <c r="F2312" t="str">
        <f t="shared" si="362"/>
        <v/>
      </c>
      <c r="G2312" t="str">
        <f t="shared" si="363"/>
        <v/>
      </c>
      <c r="H2312" t="str">
        <f t="shared" si="364"/>
        <v/>
      </c>
      <c r="I2312" t="str">
        <f t="shared" si="365"/>
        <v/>
      </c>
      <c r="J2312" t="str">
        <f t="shared" si="366"/>
        <v/>
      </c>
      <c r="K2312" t="str">
        <f t="shared" si="367"/>
        <v/>
      </c>
      <c r="L2312" t="str">
        <f t="shared" si="368"/>
        <v/>
      </c>
      <c r="M2312" t="str">
        <f t="shared" si="369"/>
        <v/>
      </c>
    </row>
    <row r="2313" spans="1:13">
      <c r="A2313" t="s">
        <v>4214</v>
      </c>
      <c r="B2313">
        <v>25.03</v>
      </c>
      <c r="C2313" s="44">
        <v>41548</v>
      </c>
      <c r="D2313" t="str">
        <f t="shared" si="360"/>
        <v/>
      </c>
      <c r="E2313" t="str">
        <f t="shared" si="361"/>
        <v/>
      </c>
      <c r="F2313" t="str">
        <f t="shared" si="362"/>
        <v/>
      </c>
      <c r="G2313" t="str">
        <f t="shared" si="363"/>
        <v/>
      </c>
      <c r="H2313" t="str">
        <f t="shared" si="364"/>
        <v/>
      </c>
      <c r="I2313" t="str">
        <f t="shared" si="365"/>
        <v/>
      </c>
      <c r="J2313" t="str">
        <f t="shared" si="366"/>
        <v/>
      </c>
      <c r="K2313" t="str">
        <f t="shared" si="367"/>
        <v/>
      </c>
      <c r="L2313" t="str">
        <f t="shared" si="368"/>
        <v/>
      </c>
      <c r="M2313" t="str">
        <f t="shared" si="369"/>
        <v/>
      </c>
    </row>
    <row r="2314" spans="1:13">
      <c r="A2314" t="s">
        <v>982</v>
      </c>
      <c r="B2314">
        <v>15.21</v>
      </c>
      <c r="C2314" s="44">
        <v>41548</v>
      </c>
      <c r="D2314" t="str">
        <f t="shared" si="360"/>
        <v/>
      </c>
      <c r="E2314" t="str">
        <f t="shared" si="361"/>
        <v/>
      </c>
      <c r="F2314" t="str">
        <f t="shared" si="362"/>
        <v/>
      </c>
      <c r="G2314" t="str">
        <f t="shared" si="363"/>
        <v/>
      </c>
      <c r="H2314" t="str">
        <f t="shared" si="364"/>
        <v/>
      </c>
      <c r="I2314" t="str">
        <f t="shared" si="365"/>
        <v/>
      </c>
      <c r="J2314" t="str">
        <f t="shared" si="366"/>
        <v/>
      </c>
      <c r="K2314" t="str">
        <f t="shared" si="367"/>
        <v/>
      </c>
      <c r="L2314" t="str">
        <f t="shared" si="368"/>
        <v/>
      </c>
      <c r="M2314" t="str">
        <f t="shared" si="369"/>
        <v/>
      </c>
    </row>
    <row r="2315" spans="1:13">
      <c r="A2315" t="s">
        <v>4215</v>
      </c>
      <c r="B2315">
        <v>153.80000000000001</v>
      </c>
      <c r="C2315" s="44">
        <v>41548</v>
      </c>
      <c r="D2315" t="str">
        <f t="shared" si="360"/>
        <v/>
      </c>
      <c r="E2315" t="str">
        <f t="shared" si="361"/>
        <v/>
      </c>
      <c r="F2315" t="str">
        <f t="shared" si="362"/>
        <v/>
      </c>
      <c r="G2315" t="str">
        <f t="shared" si="363"/>
        <v/>
      </c>
      <c r="H2315" t="str">
        <f t="shared" si="364"/>
        <v/>
      </c>
      <c r="I2315" t="str">
        <f t="shared" si="365"/>
        <v/>
      </c>
      <c r="J2315" t="str">
        <f t="shared" si="366"/>
        <v/>
      </c>
      <c r="K2315" t="str">
        <f t="shared" si="367"/>
        <v/>
      </c>
      <c r="L2315" t="str">
        <f t="shared" si="368"/>
        <v/>
      </c>
      <c r="M2315" t="str">
        <f t="shared" si="369"/>
        <v/>
      </c>
    </row>
    <row r="2316" spans="1:13">
      <c r="A2316" t="s">
        <v>983</v>
      </c>
      <c r="B2316">
        <v>13.58</v>
      </c>
      <c r="C2316" s="44">
        <v>41548</v>
      </c>
      <c r="D2316" t="str">
        <f t="shared" si="360"/>
        <v/>
      </c>
      <c r="E2316" t="str">
        <f t="shared" si="361"/>
        <v/>
      </c>
      <c r="F2316" t="str">
        <f t="shared" si="362"/>
        <v/>
      </c>
      <c r="G2316" t="str">
        <f t="shared" si="363"/>
        <v/>
      </c>
      <c r="H2316" t="str">
        <f t="shared" si="364"/>
        <v/>
      </c>
      <c r="I2316" t="str">
        <f t="shared" si="365"/>
        <v/>
      </c>
      <c r="J2316" t="str">
        <f t="shared" si="366"/>
        <v/>
      </c>
      <c r="K2316" t="str">
        <f t="shared" si="367"/>
        <v/>
      </c>
      <c r="L2316" t="str">
        <f t="shared" si="368"/>
        <v/>
      </c>
      <c r="M2316" t="str">
        <f t="shared" si="369"/>
        <v/>
      </c>
    </row>
    <row r="2317" spans="1:13">
      <c r="A2317" t="s">
        <v>4216</v>
      </c>
      <c r="B2317">
        <v>153.16</v>
      </c>
      <c r="C2317" s="44">
        <v>41548</v>
      </c>
      <c r="D2317" t="str">
        <f t="shared" si="360"/>
        <v/>
      </c>
      <c r="E2317" t="str">
        <f t="shared" si="361"/>
        <v/>
      </c>
      <c r="F2317" t="str">
        <f t="shared" si="362"/>
        <v/>
      </c>
      <c r="G2317" t="str">
        <f t="shared" si="363"/>
        <v/>
      </c>
      <c r="H2317" t="str">
        <f t="shared" si="364"/>
        <v/>
      </c>
      <c r="I2317" t="str">
        <f t="shared" si="365"/>
        <v/>
      </c>
      <c r="J2317" t="str">
        <f t="shared" si="366"/>
        <v/>
      </c>
      <c r="K2317" t="str">
        <f t="shared" si="367"/>
        <v/>
      </c>
      <c r="L2317" t="str">
        <f t="shared" si="368"/>
        <v/>
      </c>
      <c r="M2317" t="str">
        <f t="shared" si="369"/>
        <v/>
      </c>
    </row>
    <row r="2318" spans="1:13">
      <c r="A2318" t="s">
        <v>4217</v>
      </c>
      <c r="B2318">
        <v>22.49</v>
      </c>
      <c r="C2318" s="44">
        <v>41548</v>
      </c>
      <c r="D2318" t="str">
        <f t="shared" si="360"/>
        <v/>
      </c>
      <c r="E2318" t="str">
        <f t="shared" si="361"/>
        <v/>
      </c>
      <c r="F2318" t="str">
        <f t="shared" si="362"/>
        <v/>
      </c>
      <c r="G2318" t="str">
        <f t="shared" si="363"/>
        <v/>
      </c>
      <c r="H2318" t="str">
        <f t="shared" si="364"/>
        <v/>
      </c>
      <c r="I2318" t="str">
        <f t="shared" si="365"/>
        <v/>
      </c>
      <c r="J2318" t="str">
        <f t="shared" si="366"/>
        <v/>
      </c>
      <c r="K2318" t="str">
        <f t="shared" si="367"/>
        <v/>
      </c>
      <c r="L2318" t="str">
        <f t="shared" si="368"/>
        <v/>
      </c>
      <c r="M2318" t="str">
        <f t="shared" si="369"/>
        <v/>
      </c>
    </row>
    <row r="2319" spans="1:13">
      <c r="A2319" t="s">
        <v>984</v>
      </c>
      <c r="B2319">
        <v>15.46</v>
      </c>
      <c r="C2319" s="44">
        <v>41548</v>
      </c>
      <c r="D2319" t="str">
        <f t="shared" si="360"/>
        <v/>
      </c>
      <c r="E2319" t="str">
        <f t="shared" si="361"/>
        <v/>
      </c>
      <c r="F2319" t="str">
        <f t="shared" si="362"/>
        <v/>
      </c>
      <c r="G2319" t="str">
        <f t="shared" si="363"/>
        <v/>
      </c>
      <c r="H2319" t="str">
        <f t="shared" si="364"/>
        <v/>
      </c>
      <c r="I2319" t="str">
        <f t="shared" si="365"/>
        <v/>
      </c>
      <c r="J2319" t="str">
        <f t="shared" si="366"/>
        <v/>
      </c>
      <c r="K2319" t="str">
        <f t="shared" si="367"/>
        <v/>
      </c>
      <c r="L2319" t="str">
        <f t="shared" si="368"/>
        <v/>
      </c>
      <c r="M2319" t="str">
        <f t="shared" si="369"/>
        <v/>
      </c>
    </row>
    <row r="2320" spans="1:13">
      <c r="A2320" t="s">
        <v>4218</v>
      </c>
      <c r="B2320">
        <v>115.17</v>
      </c>
      <c r="C2320" s="44">
        <v>41548</v>
      </c>
      <c r="D2320" t="str">
        <f t="shared" si="360"/>
        <v/>
      </c>
      <c r="E2320" t="str">
        <f t="shared" si="361"/>
        <v/>
      </c>
      <c r="F2320" t="str">
        <f t="shared" si="362"/>
        <v/>
      </c>
      <c r="G2320" t="str">
        <f t="shared" si="363"/>
        <v/>
      </c>
      <c r="H2320" t="str">
        <f t="shared" si="364"/>
        <v/>
      </c>
      <c r="I2320" t="str">
        <f t="shared" si="365"/>
        <v/>
      </c>
      <c r="J2320" t="str">
        <f t="shared" si="366"/>
        <v/>
      </c>
      <c r="K2320" t="str">
        <f t="shared" si="367"/>
        <v/>
      </c>
      <c r="L2320" t="str">
        <f t="shared" si="368"/>
        <v/>
      </c>
      <c r="M2320" t="str">
        <f t="shared" si="369"/>
        <v/>
      </c>
    </row>
    <row r="2321" spans="1:13">
      <c r="A2321" t="s">
        <v>985</v>
      </c>
      <c r="B2321">
        <v>33.24</v>
      </c>
      <c r="C2321" s="44">
        <v>41548</v>
      </c>
      <c r="D2321" t="str">
        <f t="shared" si="360"/>
        <v/>
      </c>
      <c r="E2321" t="str">
        <f t="shared" si="361"/>
        <v/>
      </c>
      <c r="F2321" t="str">
        <f t="shared" si="362"/>
        <v/>
      </c>
      <c r="G2321" t="str">
        <f t="shared" si="363"/>
        <v/>
      </c>
      <c r="H2321" t="str">
        <f t="shared" si="364"/>
        <v/>
      </c>
      <c r="I2321" t="str">
        <f t="shared" si="365"/>
        <v/>
      </c>
      <c r="J2321" t="str">
        <f t="shared" si="366"/>
        <v/>
      </c>
      <c r="K2321" t="str">
        <f t="shared" si="367"/>
        <v/>
      </c>
      <c r="L2321" t="str">
        <f t="shared" si="368"/>
        <v/>
      </c>
      <c r="M2321" t="str">
        <f t="shared" si="369"/>
        <v/>
      </c>
    </row>
    <row r="2322" spans="1:13">
      <c r="A2322" t="s">
        <v>986</v>
      </c>
      <c r="B2322">
        <v>15.39</v>
      </c>
      <c r="C2322" s="44">
        <v>41548</v>
      </c>
      <c r="D2322" t="str">
        <f t="shared" si="360"/>
        <v/>
      </c>
      <c r="E2322" t="str">
        <f t="shared" si="361"/>
        <v/>
      </c>
      <c r="F2322" t="str">
        <f t="shared" si="362"/>
        <v/>
      </c>
      <c r="G2322" t="str">
        <f t="shared" si="363"/>
        <v/>
      </c>
      <c r="H2322" t="str">
        <f t="shared" si="364"/>
        <v/>
      </c>
      <c r="I2322" t="str">
        <f t="shared" si="365"/>
        <v/>
      </c>
      <c r="J2322" t="str">
        <f t="shared" si="366"/>
        <v/>
      </c>
      <c r="K2322" t="str">
        <f t="shared" si="367"/>
        <v/>
      </c>
      <c r="L2322" t="str">
        <f t="shared" si="368"/>
        <v/>
      </c>
      <c r="M2322" t="str">
        <f t="shared" si="369"/>
        <v/>
      </c>
    </row>
    <row r="2323" spans="1:13">
      <c r="A2323" t="s">
        <v>4219</v>
      </c>
      <c r="B2323">
        <v>114.69</v>
      </c>
      <c r="C2323" s="44">
        <v>41548</v>
      </c>
      <c r="D2323" t="str">
        <f t="shared" si="360"/>
        <v/>
      </c>
      <c r="E2323" t="str">
        <f t="shared" si="361"/>
        <v/>
      </c>
      <c r="F2323" t="str">
        <f t="shared" si="362"/>
        <v/>
      </c>
      <c r="G2323" t="str">
        <f t="shared" si="363"/>
        <v/>
      </c>
      <c r="H2323" t="str">
        <f t="shared" si="364"/>
        <v/>
      </c>
      <c r="I2323" t="str">
        <f t="shared" si="365"/>
        <v/>
      </c>
      <c r="J2323" t="str">
        <f t="shared" si="366"/>
        <v/>
      </c>
      <c r="K2323" t="str">
        <f t="shared" si="367"/>
        <v/>
      </c>
      <c r="L2323" t="str">
        <f t="shared" si="368"/>
        <v/>
      </c>
      <c r="M2323" t="str">
        <f t="shared" si="369"/>
        <v/>
      </c>
    </row>
    <row r="2324" spans="1:13">
      <c r="A2324" t="s">
        <v>987</v>
      </c>
      <c r="B2324">
        <v>10.105399999999999</v>
      </c>
      <c r="C2324" s="44">
        <v>41548</v>
      </c>
      <c r="D2324" t="str">
        <f t="shared" si="360"/>
        <v/>
      </c>
      <c r="E2324" t="str">
        <f t="shared" si="361"/>
        <v/>
      </c>
      <c r="F2324" t="str">
        <f t="shared" si="362"/>
        <v/>
      </c>
      <c r="G2324" t="str">
        <f t="shared" si="363"/>
        <v/>
      </c>
      <c r="H2324" t="str">
        <f t="shared" si="364"/>
        <v/>
      </c>
      <c r="I2324" t="str">
        <f t="shared" si="365"/>
        <v/>
      </c>
      <c r="J2324" t="str">
        <f t="shared" si="366"/>
        <v/>
      </c>
      <c r="K2324" t="str">
        <f t="shared" si="367"/>
        <v/>
      </c>
      <c r="L2324" t="str">
        <f t="shared" si="368"/>
        <v/>
      </c>
      <c r="M2324" t="str">
        <f t="shared" si="369"/>
        <v/>
      </c>
    </row>
    <row r="2325" spans="1:13">
      <c r="A2325" t="s">
        <v>988</v>
      </c>
      <c r="B2325">
        <v>10.1082</v>
      </c>
      <c r="C2325" s="44">
        <v>41548</v>
      </c>
      <c r="D2325" t="str">
        <f t="shared" si="360"/>
        <v/>
      </c>
      <c r="E2325" t="str">
        <f t="shared" si="361"/>
        <v/>
      </c>
      <c r="F2325" t="str">
        <f t="shared" si="362"/>
        <v/>
      </c>
      <c r="G2325" t="str">
        <f t="shared" si="363"/>
        <v/>
      </c>
      <c r="H2325" t="str">
        <f t="shared" si="364"/>
        <v/>
      </c>
      <c r="I2325" t="str">
        <f t="shared" si="365"/>
        <v/>
      </c>
      <c r="J2325" t="str">
        <f t="shared" si="366"/>
        <v/>
      </c>
      <c r="K2325" t="str">
        <f t="shared" si="367"/>
        <v/>
      </c>
      <c r="L2325" t="str">
        <f t="shared" si="368"/>
        <v/>
      </c>
      <c r="M2325" t="str">
        <f t="shared" si="369"/>
        <v/>
      </c>
    </row>
    <row r="2326" spans="1:13">
      <c r="A2326" t="s">
        <v>4220</v>
      </c>
      <c r="B2326">
        <v>12.3613</v>
      </c>
      <c r="C2326" s="44">
        <v>41548</v>
      </c>
      <c r="D2326" t="str">
        <f t="shared" si="360"/>
        <v/>
      </c>
      <c r="E2326" t="str">
        <f t="shared" si="361"/>
        <v/>
      </c>
      <c r="F2326" t="str">
        <f t="shared" si="362"/>
        <v/>
      </c>
      <c r="G2326" t="str">
        <f t="shared" si="363"/>
        <v/>
      </c>
      <c r="H2326" t="str">
        <f t="shared" si="364"/>
        <v/>
      </c>
      <c r="I2326" t="str">
        <f t="shared" si="365"/>
        <v/>
      </c>
      <c r="J2326" t="str">
        <f t="shared" si="366"/>
        <v/>
      </c>
      <c r="K2326" t="str">
        <f t="shared" si="367"/>
        <v/>
      </c>
      <c r="L2326" t="str">
        <f t="shared" si="368"/>
        <v/>
      </c>
      <c r="M2326" t="str">
        <f t="shared" si="369"/>
        <v/>
      </c>
    </row>
    <row r="2327" spans="1:13">
      <c r="A2327" t="s">
        <v>989</v>
      </c>
      <c r="B2327">
        <v>10.0929</v>
      </c>
      <c r="C2327" s="44">
        <v>41548</v>
      </c>
      <c r="D2327" t="str">
        <f t="shared" si="360"/>
        <v/>
      </c>
      <c r="E2327" t="str">
        <f t="shared" si="361"/>
        <v/>
      </c>
      <c r="F2327" t="str">
        <f t="shared" si="362"/>
        <v/>
      </c>
      <c r="G2327" t="str">
        <f t="shared" si="363"/>
        <v/>
      </c>
      <c r="H2327" t="str">
        <f t="shared" si="364"/>
        <v/>
      </c>
      <c r="I2327" t="str">
        <f t="shared" si="365"/>
        <v/>
      </c>
      <c r="J2327" t="str">
        <f t="shared" si="366"/>
        <v/>
      </c>
      <c r="K2327" t="str">
        <f t="shared" si="367"/>
        <v/>
      </c>
      <c r="L2327" t="str">
        <f t="shared" si="368"/>
        <v/>
      </c>
      <c r="M2327" t="str">
        <f t="shared" si="369"/>
        <v/>
      </c>
    </row>
    <row r="2328" spans="1:13">
      <c r="A2328" t="s">
        <v>990</v>
      </c>
      <c r="B2328">
        <v>10.084899999999999</v>
      </c>
      <c r="C2328" s="44">
        <v>41548</v>
      </c>
      <c r="D2328" t="str">
        <f t="shared" si="360"/>
        <v/>
      </c>
      <c r="E2328" t="str">
        <f t="shared" si="361"/>
        <v/>
      </c>
      <c r="F2328" t="str">
        <f t="shared" si="362"/>
        <v/>
      </c>
      <c r="G2328" t="str">
        <f t="shared" si="363"/>
        <v/>
      </c>
      <c r="H2328" t="str">
        <f t="shared" si="364"/>
        <v/>
      </c>
      <c r="I2328" t="str">
        <f t="shared" si="365"/>
        <v/>
      </c>
      <c r="J2328" t="str">
        <f t="shared" si="366"/>
        <v/>
      </c>
      <c r="K2328" t="str">
        <f t="shared" si="367"/>
        <v/>
      </c>
      <c r="L2328" t="str">
        <f t="shared" si="368"/>
        <v/>
      </c>
      <c r="M2328" t="str">
        <f t="shared" si="369"/>
        <v/>
      </c>
    </row>
    <row r="2329" spans="1:13">
      <c r="A2329" t="s">
        <v>991</v>
      </c>
      <c r="B2329">
        <v>10.1114</v>
      </c>
      <c r="C2329" s="44">
        <v>41548</v>
      </c>
      <c r="D2329" t="str">
        <f t="shared" si="360"/>
        <v/>
      </c>
      <c r="E2329" t="str">
        <f t="shared" si="361"/>
        <v/>
      </c>
      <c r="F2329" t="str">
        <f t="shared" si="362"/>
        <v/>
      </c>
      <c r="G2329" t="str">
        <f t="shared" si="363"/>
        <v/>
      </c>
      <c r="H2329" t="str">
        <f t="shared" si="364"/>
        <v/>
      </c>
      <c r="I2329" t="str">
        <f t="shared" si="365"/>
        <v/>
      </c>
      <c r="J2329" t="str">
        <f t="shared" si="366"/>
        <v/>
      </c>
      <c r="K2329" t="str">
        <f t="shared" si="367"/>
        <v/>
      </c>
      <c r="L2329" t="str">
        <f t="shared" si="368"/>
        <v/>
      </c>
      <c r="M2329" t="str">
        <f t="shared" si="369"/>
        <v/>
      </c>
    </row>
    <row r="2330" spans="1:13">
      <c r="A2330" t="s">
        <v>992</v>
      </c>
      <c r="B2330">
        <v>10.0564</v>
      </c>
      <c r="C2330" s="44">
        <v>41548</v>
      </c>
      <c r="D2330" t="str">
        <f t="shared" si="360"/>
        <v/>
      </c>
      <c r="E2330" t="str">
        <f t="shared" si="361"/>
        <v/>
      </c>
      <c r="F2330" t="str">
        <f t="shared" si="362"/>
        <v/>
      </c>
      <c r="G2330" t="str">
        <f t="shared" si="363"/>
        <v/>
      </c>
      <c r="H2330" t="str">
        <f t="shared" si="364"/>
        <v/>
      </c>
      <c r="I2330" t="str">
        <f t="shared" si="365"/>
        <v/>
      </c>
      <c r="J2330" t="str">
        <f t="shared" si="366"/>
        <v/>
      </c>
      <c r="K2330" t="str">
        <f t="shared" si="367"/>
        <v/>
      </c>
      <c r="L2330" t="str">
        <f t="shared" si="368"/>
        <v/>
      </c>
      <c r="M2330" t="str">
        <f t="shared" si="369"/>
        <v/>
      </c>
    </row>
    <row r="2331" spans="1:13">
      <c r="A2331" t="s">
        <v>4221</v>
      </c>
      <c r="B2331">
        <v>12.298400000000001</v>
      </c>
      <c r="C2331" s="44">
        <v>41548</v>
      </c>
      <c r="D2331" t="str">
        <f t="shared" si="360"/>
        <v/>
      </c>
      <c r="E2331" t="str">
        <f t="shared" si="361"/>
        <v/>
      </c>
      <c r="F2331" t="str">
        <f t="shared" si="362"/>
        <v/>
      </c>
      <c r="G2331" t="str">
        <f t="shared" si="363"/>
        <v/>
      </c>
      <c r="H2331" t="str">
        <f t="shared" si="364"/>
        <v/>
      </c>
      <c r="I2331" t="str">
        <f t="shared" si="365"/>
        <v/>
      </c>
      <c r="J2331" t="str">
        <f t="shared" si="366"/>
        <v/>
      </c>
      <c r="K2331" t="str">
        <f t="shared" si="367"/>
        <v/>
      </c>
      <c r="L2331" t="str">
        <f t="shared" si="368"/>
        <v/>
      </c>
      <c r="M2331" t="str">
        <f t="shared" si="369"/>
        <v/>
      </c>
    </row>
    <row r="2332" spans="1:13">
      <c r="A2332" t="s">
        <v>993</v>
      </c>
      <c r="B2332">
        <v>10.0487</v>
      </c>
      <c r="C2332" s="44">
        <v>41548</v>
      </c>
      <c r="D2332" t="str">
        <f t="shared" si="360"/>
        <v/>
      </c>
      <c r="E2332" t="str">
        <f t="shared" si="361"/>
        <v/>
      </c>
      <c r="F2332" t="str">
        <f t="shared" si="362"/>
        <v/>
      </c>
      <c r="G2332" t="str">
        <f t="shared" si="363"/>
        <v/>
      </c>
      <c r="H2332" t="str">
        <f t="shared" si="364"/>
        <v/>
      </c>
      <c r="I2332" t="str">
        <f t="shared" si="365"/>
        <v/>
      </c>
      <c r="J2332" t="str">
        <f t="shared" si="366"/>
        <v/>
      </c>
      <c r="K2332" t="str">
        <f t="shared" si="367"/>
        <v/>
      </c>
      <c r="L2332" t="str">
        <f t="shared" si="368"/>
        <v/>
      </c>
      <c r="M2332" t="str">
        <f t="shared" si="369"/>
        <v/>
      </c>
    </row>
    <row r="2333" spans="1:13">
      <c r="A2333" t="s">
        <v>994</v>
      </c>
      <c r="B2333">
        <v>10.06</v>
      </c>
      <c r="C2333" s="44">
        <v>41548</v>
      </c>
      <c r="D2333" t="str">
        <f t="shared" si="360"/>
        <v/>
      </c>
      <c r="E2333" t="str">
        <f t="shared" si="361"/>
        <v/>
      </c>
      <c r="F2333" t="str">
        <f t="shared" si="362"/>
        <v/>
      </c>
      <c r="G2333" t="str">
        <f t="shared" si="363"/>
        <v/>
      </c>
      <c r="H2333" t="str">
        <f t="shared" si="364"/>
        <v/>
      </c>
      <c r="I2333" t="str">
        <f t="shared" si="365"/>
        <v/>
      </c>
      <c r="J2333" t="str">
        <f t="shared" si="366"/>
        <v/>
      </c>
      <c r="K2333" t="str">
        <f t="shared" si="367"/>
        <v/>
      </c>
      <c r="L2333" t="str">
        <f t="shared" si="368"/>
        <v/>
      </c>
      <c r="M2333" t="str">
        <f t="shared" si="369"/>
        <v/>
      </c>
    </row>
    <row r="2334" spans="1:13">
      <c r="A2334" t="s">
        <v>995</v>
      </c>
      <c r="B2334">
        <v>10.3979</v>
      </c>
      <c r="C2334" s="44">
        <v>41548</v>
      </c>
      <c r="D2334" t="str">
        <f t="shared" si="360"/>
        <v/>
      </c>
      <c r="E2334" t="str">
        <f t="shared" si="361"/>
        <v/>
      </c>
      <c r="F2334" t="str">
        <f t="shared" si="362"/>
        <v/>
      </c>
      <c r="G2334" t="str">
        <f t="shared" si="363"/>
        <v/>
      </c>
      <c r="H2334" t="str">
        <f t="shared" si="364"/>
        <v/>
      </c>
      <c r="I2334" t="str">
        <f t="shared" si="365"/>
        <v/>
      </c>
      <c r="J2334" t="str">
        <f t="shared" si="366"/>
        <v/>
      </c>
      <c r="K2334" t="str">
        <f t="shared" si="367"/>
        <v/>
      </c>
      <c r="L2334" t="str">
        <f t="shared" si="368"/>
        <v/>
      </c>
      <c r="M2334" t="str">
        <f t="shared" si="369"/>
        <v/>
      </c>
    </row>
    <row r="2335" spans="1:13">
      <c r="A2335" t="s">
        <v>996</v>
      </c>
      <c r="B2335">
        <v>10.0395</v>
      </c>
      <c r="C2335" s="44">
        <v>41548</v>
      </c>
      <c r="D2335" t="str">
        <f t="shared" si="360"/>
        <v/>
      </c>
      <c r="E2335" t="str">
        <f t="shared" si="361"/>
        <v/>
      </c>
      <c r="F2335" t="str">
        <f t="shared" si="362"/>
        <v/>
      </c>
      <c r="G2335" t="str">
        <f t="shared" si="363"/>
        <v/>
      </c>
      <c r="H2335" t="str">
        <f t="shared" si="364"/>
        <v/>
      </c>
      <c r="I2335" t="str">
        <f t="shared" si="365"/>
        <v/>
      </c>
      <c r="J2335" t="str">
        <f t="shared" si="366"/>
        <v/>
      </c>
      <c r="K2335" t="str">
        <f t="shared" si="367"/>
        <v/>
      </c>
      <c r="L2335" t="str">
        <f t="shared" si="368"/>
        <v/>
      </c>
      <c r="M2335" t="str">
        <f t="shared" si="369"/>
        <v/>
      </c>
    </row>
    <row r="2336" spans="1:13">
      <c r="A2336" t="s">
        <v>997</v>
      </c>
      <c r="B2336">
        <v>10.053699999999999</v>
      </c>
      <c r="C2336" s="44">
        <v>41548</v>
      </c>
      <c r="D2336" t="str">
        <f t="shared" si="360"/>
        <v/>
      </c>
      <c r="E2336" t="str">
        <f t="shared" si="361"/>
        <v/>
      </c>
      <c r="F2336" t="str">
        <f t="shared" si="362"/>
        <v/>
      </c>
      <c r="G2336" t="str">
        <f t="shared" si="363"/>
        <v/>
      </c>
      <c r="H2336" t="str">
        <f t="shared" si="364"/>
        <v/>
      </c>
      <c r="I2336" t="str">
        <f t="shared" si="365"/>
        <v/>
      </c>
      <c r="J2336" t="str">
        <f t="shared" si="366"/>
        <v/>
      </c>
      <c r="K2336" t="str">
        <f t="shared" si="367"/>
        <v/>
      </c>
      <c r="L2336" t="str">
        <f t="shared" si="368"/>
        <v/>
      </c>
      <c r="M2336" t="str">
        <f t="shared" si="369"/>
        <v/>
      </c>
    </row>
    <row r="2337" spans="1:13">
      <c r="A2337" t="s">
        <v>4222</v>
      </c>
      <c r="B2337">
        <v>13.383900000000001</v>
      </c>
      <c r="C2337" s="44">
        <v>41548</v>
      </c>
      <c r="D2337" t="str">
        <f t="shared" si="360"/>
        <v/>
      </c>
      <c r="E2337" t="str">
        <f t="shared" si="361"/>
        <v/>
      </c>
      <c r="F2337" t="str">
        <f t="shared" si="362"/>
        <v/>
      </c>
      <c r="G2337" t="str">
        <f t="shared" si="363"/>
        <v/>
      </c>
      <c r="H2337" t="str">
        <f t="shared" si="364"/>
        <v/>
      </c>
      <c r="I2337" t="str">
        <f t="shared" si="365"/>
        <v/>
      </c>
      <c r="J2337" t="str">
        <f t="shared" si="366"/>
        <v/>
      </c>
      <c r="K2337" t="str">
        <f t="shared" si="367"/>
        <v/>
      </c>
      <c r="L2337" t="str">
        <f t="shared" si="368"/>
        <v/>
      </c>
      <c r="M2337" t="str">
        <f t="shared" si="369"/>
        <v/>
      </c>
    </row>
    <row r="2338" spans="1:13">
      <c r="A2338" t="s">
        <v>998</v>
      </c>
      <c r="B2338">
        <v>10.066800000000001</v>
      </c>
      <c r="C2338" s="44">
        <v>41548</v>
      </c>
      <c r="D2338" t="str">
        <f t="shared" si="360"/>
        <v/>
      </c>
      <c r="E2338" t="str">
        <f t="shared" si="361"/>
        <v/>
      </c>
      <c r="F2338" t="str">
        <f t="shared" si="362"/>
        <v/>
      </c>
      <c r="G2338" t="str">
        <f t="shared" si="363"/>
        <v/>
      </c>
      <c r="H2338" t="str">
        <f t="shared" si="364"/>
        <v/>
      </c>
      <c r="I2338" t="str">
        <f t="shared" si="365"/>
        <v/>
      </c>
      <c r="J2338" t="str">
        <f t="shared" si="366"/>
        <v/>
      </c>
      <c r="K2338" t="str">
        <f t="shared" si="367"/>
        <v/>
      </c>
      <c r="L2338" t="str">
        <f t="shared" si="368"/>
        <v/>
      </c>
      <c r="M2338" t="str">
        <f t="shared" si="369"/>
        <v/>
      </c>
    </row>
    <row r="2339" spans="1:13">
      <c r="A2339" t="s">
        <v>999</v>
      </c>
      <c r="B2339">
        <v>10.4617</v>
      </c>
      <c r="C2339" s="44">
        <v>41548</v>
      </c>
      <c r="D2339" t="str">
        <f t="shared" si="360"/>
        <v/>
      </c>
      <c r="E2339" t="str">
        <f t="shared" si="361"/>
        <v/>
      </c>
      <c r="F2339" t="str">
        <f t="shared" si="362"/>
        <v/>
      </c>
      <c r="G2339" t="str">
        <f t="shared" si="363"/>
        <v/>
      </c>
      <c r="H2339" t="str">
        <f t="shared" si="364"/>
        <v/>
      </c>
      <c r="I2339" t="str">
        <f t="shared" si="365"/>
        <v/>
      </c>
      <c r="J2339" t="str">
        <f t="shared" si="366"/>
        <v/>
      </c>
      <c r="K2339" t="str">
        <f t="shared" si="367"/>
        <v/>
      </c>
      <c r="L2339" t="str">
        <f t="shared" si="368"/>
        <v/>
      </c>
      <c r="M2339" t="str">
        <f t="shared" si="369"/>
        <v/>
      </c>
    </row>
    <row r="2340" spans="1:13">
      <c r="A2340" t="s">
        <v>1000</v>
      </c>
      <c r="B2340">
        <v>10.091200000000001</v>
      </c>
      <c r="C2340" s="44">
        <v>41548</v>
      </c>
      <c r="D2340" t="str">
        <f t="shared" si="360"/>
        <v/>
      </c>
      <c r="E2340" t="str">
        <f t="shared" si="361"/>
        <v/>
      </c>
      <c r="F2340" t="str">
        <f t="shared" si="362"/>
        <v/>
      </c>
      <c r="G2340" t="str">
        <f t="shared" si="363"/>
        <v/>
      </c>
      <c r="H2340" t="str">
        <f t="shared" si="364"/>
        <v/>
      </c>
      <c r="I2340" t="str">
        <f t="shared" si="365"/>
        <v/>
      </c>
      <c r="J2340" t="str">
        <f t="shared" si="366"/>
        <v/>
      </c>
      <c r="K2340" t="str">
        <f t="shared" si="367"/>
        <v/>
      </c>
      <c r="L2340" t="str">
        <f t="shared" si="368"/>
        <v/>
      </c>
      <c r="M2340" t="str">
        <f t="shared" si="369"/>
        <v/>
      </c>
    </row>
    <row r="2341" spans="1:13">
      <c r="A2341" t="s">
        <v>1001</v>
      </c>
      <c r="B2341">
        <v>10.307600000000001</v>
      </c>
      <c r="C2341" s="44">
        <v>41548</v>
      </c>
      <c r="D2341" t="str">
        <f t="shared" si="360"/>
        <v/>
      </c>
      <c r="E2341" t="str">
        <f t="shared" si="361"/>
        <v/>
      </c>
      <c r="F2341" t="str">
        <f t="shared" si="362"/>
        <v/>
      </c>
      <c r="G2341" t="str">
        <f t="shared" si="363"/>
        <v/>
      </c>
      <c r="H2341" t="str">
        <f t="shared" si="364"/>
        <v/>
      </c>
      <c r="I2341" t="str">
        <f t="shared" si="365"/>
        <v/>
      </c>
      <c r="J2341" t="str">
        <f t="shared" si="366"/>
        <v/>
      </c>
      <c r="K2341" t="str">
        <f t="shared" si="367"/>
        <v/>
      </c>
      <c r="L2341" t="str">
        <f t="shared" si="368"/>
        <v/>
      </c>
      <c r="M2341" t="str">
        <f t="shared" si="369"/>
        <v/>
      </c>
    </row>
    <row r="2342" spans="1:13">
      <c r="A2342" t="s">
        <v>1002</v>
      </c>
      <c r="B2342">
        <v>10.0425</v>
      </c>
      <c r="C2342" s="44">
        <v>41548</v>
      </c>
      <c r="D2342" t="str">
        <f t="shared" si="360"/>
        <v/>
      </c>
      <c r="E2342" t="str">
        <f t="shared" si="361"/>
        <v/>
      </c>
      <c r="F2342" t="str">
        <f t="shared" si="362"/>
        <v/>
      </c>
      <c r="G2342" t="str">
        <f t="shared" si="363"/>
        <v/>
      </c>
      <c r="H2342" t="str">
        <f t="shared" si="364"/>
        <v/>
      </c>
      <c r="I2342" t="str">
        <f t="shared" si="365"/>
        <v/>
      </c>
      <c r="J2342" t="str">
        <f t="shared" si="366"/>
        <v/>
      </c>
      <c r="K2342" t="str">
        <f t="shared" si="367"/>
        <v/>
      </c>
      <c r="L2342" t="str">
        <f t="shared" si="368"/>
        <v/>
      </c>
      <c r="M2342" t="str">
        <f t="shared" si="369"/>
        <v/>
      </c>
    </row>
    <row r="2343" spans="1:13">
      <c r="A2343" t="s">
        <v>4223</v>
      </c>
      <c r="B2343">
        <v>13.4847</v>
      </c>
      <c r="C2343" s="44">
        <v>41480</v>
      </c>
      <c r="D2343" t="str">
        <f t="shared" si="360"/>
        <v/>
      </c>
      <c r="E2343" t="str">
        <f t="shared" si="361"/>
        <v/>
      </c>
      <c r="F2343" t="str">
        <f t="shared" si="362"/>
        <v/>
      </c>
      <c r="G2343" t="str">
        <f t="shared" si="363"/>
        <v/>
      </c>
      <c r="H2343" t="str">
        <f t="shared" si="364"/>
        <v/>
      </c>
      <c r="I2343" t="str">
        <f t="shared" si="365"/>
        <v/>
      </c>
      <c r="J2343" t="str">
        <f t="shared" si="366"/>
        <v/>
      </c>
      <c r="K2343" t="str">
        <f t="shared" si="367"/>
        <v/>
      </c>
      <c r="L2343" t="str">
        <f t="shared" si="368"/>
        <v/>
      </c>
      <c r="M2343" t="str">
        <f t="shared" si="369"/>
        <v/>
      </c>
    </row>
    <row r="2344" spans="1:13">
      <c r="A2344" t="s">
        <v>1003</v>
      </c>
      <c r="B2344">
        <v>10.053699999999999</v>
      </c>
      <c r="C2344" s="44">
        <v>40378</v>
      </c>
      <c r="D2344" t="str">
        <f t="shared" si="360"/>
        <v/>
      </c>
      <c r="E2344" t="str">
        <f t="shared" si="361"/>
        <v/>
      </c>
      <c r="F2344" t="str">
        <f t="shared" si="362"/>
        <v/>
      </c>
      <c r="G2344" t="str">
        <f t="shared" si="363"/>
        <v/>
      </c>
      <c r="H2344" t="str">
        <f t="shared" si="364"/>
        <v/>
      </c>
      <c r="I2344" t="str">
        <f t="shared" si="365"/>
        <v/>
      </c>
      <c r="J2344" t="str">
        <f t="shared" si="366"/>
        <v/>
      </c>
      <c r="K2344" t="str">
        <f t="shared" si="367"/>
        <v/>
      </c>
      <c r="L2344" t="str">
        <f t="shared" si="368"/>
        <v/>
      </c>
      <c r="M2344" t="str">
        <f t="shared" si="369"/>
        <v/>
      </c>
    </row>
    <row r="2345" spans="1:13">
      <c r="A2345" t="s">
        <v>1004</v>
      </c>
      <c r="B2345">
        <v>10.096500000000001</v>
      </c>
      <c r="C2345" s="44">
        <v>41277</v>
      </c>
      <c r="D2345" t="str">
        <f t="shared" si="360"/>
        <v/>
      </c>
      <c r="E2345" t="str">
        <f t="shared" si="361"/>
        <v/>
      </c>
      <c r="F2345" t="str">
        <f t="shared" si="362"/>
        <v/>
      </c>
      <c r="G2345" t="str">
        <f t="shared" si="363"/>
        <v/>
      </c>
      <c r="H2345" t="str">
        <f t="shared" si="364"/>
        <v/>
      </c>
      <c r="I2345" t="str">
        <f t="shared" si="365"/>
        <v/>
      </c>
      <c r="J2345" t="str">
        <f t="shared" si="366"/>
        <v/>
      </c>
      <c r="K2345" t="str">
        <f t="shared" si="367"/>
        <v/>
      </c>
      <c r="L2345" t="str">
        <f t="shared" si="368"/>
        <v/>
      </c>
      <c r="M2345" t="str">
        <f t="shared" si="369"/>
        <v/>
      </c>
    </row>
    <row r="2346" spans="1:13">
      <c r="A2346" t="s">
        <v>1005</v>
      </c>
      <c r="B2346">
        <v>10.039099999999999</v>
      </c>
      <c r="C2346" s="44">
        <v>41548</v>
      </c>
      <c r="D2346" t="str">
        <f t="shared" si="360"/>
        <v/>
      </c>
      <c r="E2346" t="str">
        <f t="shared" si="361"/>
        <v/>
      </c>
      <c r="F2346" t="str">
        <f t="shared" si="362"/>
        <v/>
      </c>
      <c r="G2346" t="str">
        <f t="shared" si="363"/>
        <v/>
      </c>
      <c r="H2346" t="str">
        <f t="shared" si="364"/>
        <v/>
      </c>
      <c r="I2346" t="str">
        <f t="shared" si="365"/>
        <v/>
      </c>
      <c r="J2346" t="str">
        <f t="shared" si="366"/>
        <v/>
      </c>
      <c r="K2346" t="str">
        <f t="shared" si="367"/>
        <v/>
      </c>
      <c r="L2346" t="str">
        <f t="shared" si="368"/>
        <v/>
      </c>
      <c r="M2346" t="str">
        <f t="shared" si="369"/>
        <v/>
      </c>
    </row>
    <row r="2347" spans="1:13">
      <c r="A2347" t="s">
        <v>1006</v>
      </c>
      <c r="B2347">
        <v>10.0563</v>
      </c>
      <c r="C2347" s="44">
        <v>41548</v>
      </c>
      <c r="D2347" t="str">
        <f t="shared" si="360"/>
        <v/>
      </c>
      <c r="E2347" t="str">
        <f t="shared" si="361"/>
        <v/>
      </c>
      <c r="F2347" t="str">
        <f t="shared" si="362"/>
        <v/>
      </c>
      <c r="G2347" t="str">
        <f t="shared" si="363"/>
        <v/>
      </c>
      <c r="H2347" t="str">
        <f t="shared" si="364"/>
        <v/>
      </c>
      <c r="I2347" t="str">
        <f t="shared" si="365"/>
        <v/>
      </c>
      <c r="J2347" t="str">
        <f t="shared" si="366"/>
        <v/>
      </c>
      <c r="K2347" t="str">
        <f t="shared" si="367"/>
        <v/>
      </c>
      <c r="L2347" t="str">
        <f t="shared" si="368"/>
        <v/>
      </c>
      <c r="M2347" t="str">
        <f t="shared" si="369"/>
        <v/>
      </c>
    </row>
    <row r="2348" spans="1:13">
      <c r="A2348" t="s">
        <v>4224</v>
      </c>
      <c r="B2348">
        <v>13.370799999999999</v>
      </c>
      <c r="C2348" s="44">
        <v>41548</v>
      </c>
      <c r="D2348" t="str">
        <f t="shared" si="360"/>
        <v/>
      </c>
      <c r="E2348" t="str">
        <f t="shared" si="361"/>
        <v/>
      </c>
      <c r="F2348" t="str">
        <f t="shared" si="362"/>
        <v/>
      </c>
      <c r="G2348" t="str">
        <f t="shared" si="363"/>
        <v/>
      </c>
      <c r="H2348" t="str">
        <f t="shared" si="364"/>
        <v/>
      </c>
      <c r="I2348" t="str">
        <f t="shared" si="365"/>
        <v/>
      </c>
      <c r="J2348" t="str">
        <f t="shared" si="366"/>
        <v/>
      </c>
      <c r="K2348" t="str">
        <f t="shared" si="367"/>
        <v/>
      </c>
      <c r="L2348" t="str">
        <f t="shared" si="368"/>
        <v/>
      </c>
      <c r="M2348" t="str">
        <f t="shared" si="369"/>
        <v/>
      </c>
    </row>
    <row r="2349" spans="1:13">
      <c r="A2349" t="s">
        <v>1007</v>
      </c>
      <c r="B2349">
        <v>10.0747</v>
      </c>
      <c r="C2349" s="44">
        <v>41548</v>
      </c>
      <c r="D2349" t="str">
        <f t="shared" si="360"/>
        <v/>
      </c>
      <c r="E2349" t="str">
        <f t="shared" si="361"/>
        <v/>
      </c>
      <c r="F2349" t="str">
        <f t="shared" si="362"/>
        <v/>
      </c>
      <c r="G2349" t="str">
        <f t="shared" si="363"/>
        <v/>
      </c>
      <c r="H2349" t="str">
        <f t="shared" si="364"/>
        <v/>
      </c>
      <c r="I2349" t="str">
        <f t="shared" si="365"/>
        <v/>
      </c>
      <c r="J2349" t="str">
        <f t="shared" si="366"/>
        <v/>
      </c>
      <c r="K2349" t="str">
        <f t="shared" si="367"/>
        <v/>
      </c>
      <c r="L2349" t="str">
        <f t="shared" si="368"/>
        <v/>
      </c>
      <c r="M2349" t="str">
        <f t="shared" si="369"/>
        <v/>
      </c>
    </row>
    <row r="2350" spans="1:13">
      <c r="A2350" t="s">
        <v>1008</v>
      </c>
      <c r="B2350">
        <v>10.4697</v>
      </c>
      <c r="C2350" s="44">
        <v>41548</v>
      </c>
      <c r="D2350" t="str">
        <f t="shared" si="360"/>
        <v/>
      </c>
      <c r="E2350" t="str">
        <f t="shared" si="361"/>
        <v/>
      </c>
      <c r="F2350" t="str">
        <f t="shared" si="362"/>
        <v/>
      </c>
      <c r="G2350" t="str">
        <f t="shared" si="363"/>
        <v/>
      </c>
      <c r="H2350" t="str">
        <f t="shared" si="364"/>
        <v/>
      </c>
      <c r="I2350" t="str">
        <f t="shared" si="365"/>
        <v/>
      </c>
      <c r="J2350" t="str">
        <f t="shared" si="366"/>
        <v/>
      </c>
      <c r="K2350" t="str">
        <f t="shared" si="367"/>
        <v/>
      </c>
      <c r="L2350" t="str">
        <f t="shared" si="368"/>
        <v/>
      </c>
      <c r="M2350" t="str">
        <f t="shared" si="369"/>
        <v/>
      </c>
    </row>
    <row r="2351" spans="1:13">
      <c r="A2351" t="s">
        <v>1009</v>
      </c>
      <c r="B2351">
        <v>10.0868</v>
      </c>
      <c r="C2351" s="44">
        <v>41548</v>
      </c>
      <c r="D2351" t="str">
        <f t="shared" si="360"/>
        <v/>
      </c>
      <c r="E2351" t="str">
        <f t="shared" si="361"/>
        <v/>
      </c>
      <c r="F2351" t="str">
        <f t="shared" si="362"/>
        <v/>
      </c>
      <c r="G2351" t="str">
        <f t="shared" si="363"/>
        <v/>
      </c>
      <c r="H2351" t="str">
        <f t="shared" si="364"/>
        <v/>
      </c>
      <c r="I2351" t="str">
        <f t="shared" si="365"/>
        <v/>
      </c>
      <c r="J2351" t="str">
        <f t="shared" si="366"/>
        <v/>
      </c>
      <c r="K2351" t="str">
        <f t="shared" si="367"/>
        <v/>
      </c>
      <c r="L2351" t="str">
        <f t="shared" si="368"/>
        <v/>
      </c>
      <c r="M2351" t="str">
        <f t="shared" si="369"/>
        <v/>
      </c>
    </row>
    <row r="2352" spans="1:13">
      <c r="A2352" t="s">
        <v>1010</v>
      </c>
      <c r="B2352">
        <v>15.05</v>
      </c>
      <c r="C2352" s="44">
        <v>41547</v>
      </c>
      <c r="D2352" t="str">
        <f t="shared" si="360"/>
        <v/>
      </c>
      <c r="E2352" t="str">
        <f t="shared" si="361"/>
        <v/>
      </c>
      <c r="F2352" t="str">
        <f t="shared" si="362"/>
        <v/>
      </c>
      <c r="G2352" t="str">
        <f t="shared" si="363"/>
        <v/>
      </c>
      <c r="H2352" t="str">
        <f t="shared" si="364"/>
        <v/>
      </c>
      <c r="I2352" t="str">
        <f t="shared" si="365"/>
        <v/>
      </c>
      <c r="J2352" t="str">
        <f t="shared" si="366"/>
        <v/>
      </c>
      <c r="K2352" t="str">
        <f t="shared" si="367"/>
        <v/>
      </c>
      <c r="L2352" t="str">
        <f t="shared" si="368"/>
        <v/>
      </c>
      <c r="M2352" t="str">
        <f t="shared" si="369"/>
        <v/>
      </c>
    </row>
    <row r="2353" spans="1:13">
      <c r="A2353" t="s">
        <v>4225</v>
      </c>
      <c r="B2353">
        <v>15.05</v>
      </c>
      <c r="C2353" s="44">
        <v>41547</v>
      </c>
      <c r="D2353" t="str">
        <f t="shared" si="360"/>
        <v/>
      </c>
      <c r="E2353" t="str">
        <f t="shared" si="361"/>
        <v/>
      </c>
      <c r="F2353" t="str">
        <f t="shared" si="362"/>
        <v/>
      </c>
      <c r="G2353" t="str">
        <f t="shared" si="363"/>
        <v/>
      </c>
      <c r="H2353" t="str">
        <f t="shared" si="364"/>
        <v/>
      </c>
      <c r="I2353" t="str">
        <f t="shared" si="365"/>
        <v/>
      </c>
      <c r="J2353" t="str">
        <f t="shared" si="366"/>
        <v/>
      </c>
      <c r="K2353" t="str">
        <f t="shared" si="367"/>
        <v/>
      </c>
      <c r="L2353" t="str">
        <f t="shared" si="368"/>
        <v/>
      </c>
      <c r="M2353" t="str">
        <f t="shared" si="369"/>
        <v/>
      </c>
    </row>
    <row r="2354" spans="1:13">
      <c r="A2354" t="s">
        <v>5895</v>
      </c>
      <c r="B2354">
        <v>14.97</v>
      </c>
      <c r="C2354" s="44">
        <v>41547</v>
      </c>
      <c r="D2354" t="str">
        <f t="shared" si="360"/>
        <v/>
      </c>
      <c r="E2354" t="str">
        <f t="shared" si="361"/>
        <v/>
      </c>
      <c r="F2354" t="str">
        <f t="shared" si="362"/>
        <v/>
      </c>
      <c r="G2354" t="str">
        <f t="shared" si="363"/>
        <v/>
      </c>
      <c r="H2354" t="str">
        <f t="shared" si="364"/>
        <v/>
      </c>
      <c r="I2354" t="str">
        <f t="shared" si="365"/>
        <v/>
      </c>
      <c r="J2354" t="str">
        <f t="shared" si="366"/>
        <v/>
      </c>
      <c r="K2354" t="str">
        <f t="shared" si="367"/>
        <v/>
      </c>
      <c r="L2354" t="str">
        <f t="shared" si="368"/>
        <v/>
      </c>
      <c r="M2354" t="str">
        <f t="shared" si="369"/>
        <v/>
      </c>
    </row>
    <row r="2355" spans="1:13">
      <c r="A2355" t="s">
        <v>5896</v>
      </c>
      <c r="B2355">
        <v>14.97</v>
      </c>
      <c r="C2355" s="44">
        <v>41547</v>
      </c>
      <c r="D2355" t="str">
        <f t="shared" si="360"/>
        <v/>
      </c>
      <c r="E2355" t="str">
        <f t="shared" si="361"/>
        <v/>
      </c>
      <c r="F2355" t="str">
        <f t="shared" si="362"/>
        <v/>
      </c>
      <c r="G2355" t="str">
        <f t="shared" si="363"/>
        <v/>
      </c>
      <c r="H2355" t="str">
        <f t="shared" si="364"/>
        <v/>
      </c>
      <c r="I2355" t="str">
        <f t="shared" si="365"/>
        <v/>
      </c>
      <c r="J2355" t="str">
        <f t="shared" si="366"/>
        <v/>
      </c>
      <c r="K2355" t="str">
        <f t="shared" si="367"/>
        <v/>
      </c>
      <c r="L2355" t="str">
        <f t="shared" si="368"/>
        <v/>
      </c>
      <c r="M2355" t="str">
        <f t="shared" si="369"/>
        <v/>
      </c>
    </row>
    <row r="2356" spans="1:13">
      <c r="A2356" t="s">
        <v>4226</v>
      </c>
      <c r="B2356">
        <v>37.3322</v>
      </c>
      <c r="C2356" s="44">
        <v>41423</v>
      </c>
      <c r="D2356" t="str">
        <f t="shared" si="360"/>
        <v/>
      </c>
      <c r="E2356" t="str">
        <f t="shared" si="361"/>
        <v/>
      </c>
      <c r="F2356" t="str">
        <f t="shared" si="362"/>
        <v/>
      </c>
      <c r="G2356" t="str">
        <f t="shared" si="363"/>
        <v/>
      </c>
      <c r="H2356" t="str">
        <f t="shared" si="364"/>
        <v/>
      </c>
      <c r="I2356" t="str">
        <f t="shared" si="365"/>
        <v/>
      </c>
      <c r="J2356" t="str">
        <f t="shared" si="366"/>
        <v/>
      </c>
      <c r="K2356" t="str">
        <f t="shared" si="367"/>
        <v/>
      </c>
      <c r="L2356" t="str">
        <f t="shared" si="368"/>
        <v/>
      </c>
      <c r="M2356" t="str">
        <f t="shared" si="369"/>
        <v/>
      </c>
    </row>
    <row r="2357" spans="1:13">
      <c r="A2357" t="s">
        <v>1011</v>
      </c>
      <c r="B2357">
        <v>36.6751</v>
      </c>
      <c r="C2357" s="44">
        <v>41548</v>
      </c>
      <c r="D2357" t="str">
        <f t="shared" si="360"/>
        <v/>
      </c>
      <c r="E2357" t="str">
        <f t="shared" si="361"/>
        <v/>
      </c>
      <c r="F2357" t="str">
        <f t="shared" si="362"/>
        <v/>
      </c>
      <c r="G2357" t="str">
        <f t="shared" si="363"/>
        <v/>
      </c>
      <c r="H2357" t="str">
        <f t="shared" si="364"/>
        <v/>
      </c>
      <c r="I2357" t="str">
        <f t="shared" si="365"/>
        <v/>
      </c>
      <c r="J2357" t="str">
        <f t="shared" si="366"/>
        <v/>
      </c>
      <c r="K2357" t="str">
        <f t="shared" si="367"/>
        <v/>
      </c>
      <c r="L2357" t="str">
        <f t="shared" si="368"/>
        <v/>
      </c>
      <c r="M2357" t="str">
        <f t="shared" si="369"/>
        <v/>
      </c>
    </row>
    <row r="2358" spans="1:13">
      <c r="A2358" t="s">
        <v>4227</v>
      </c>
      <c r="B2358">
        <v>36.6751</v>
      </c>
      <c r="C2358" s="44">
        <v>41548</v>
      </c>
      <c r="D2358" t="str">
        <f t="shared" si="360"/>
        <v/>
      </c>
      <c r="E2358" t="str">
        <f t="shared" si="361"/>
        <v/>
      </c>
      <c r="F2358" t="str">
        <f t="shared" si="362"/>
        <v/>
      </c>
      <c r="G2358" t="str">
        <f t="shared" si="363"/>
        <v/>
      </c>
      <c r="H2358" t="str">
        <f t="shared" si="364"/>
        <v/>
      </c>
      <c r="I2358" t="str">
        <f t="shared" si="365"/>
        <v/>
      </c>
      <c r="J2358" t="str">
        <f t="shared" si="366"/>
        <v/>
      </c>
      <c r="K2358" t="str">
        <f t="shared" si="367"/>
        <v/>
      </c>
      <c r="L2358" t="str">
        <f t="shared" si="368"/>
        <v/>
      </c>
      <c r="M2358" t="str">
        <f t="shared" si="369"/>
        <v/>
      </c>
    </row>
    <row r="2359" spans="1:13">
      <c r="A2359" t="s">
        <v>1012</v>
      </c>
      <c r="B2359">
        <v>17.9678</v>
      </c>
      <c r="C2359" s="44">
        <v>41548</v>
      </c>
      <c r="D2359" t="str">
        <f t="shared" si="360"/>
        <v/>
      </c>
      <c r="E2359" t="str">
        <f t="shared" si="361"/>
        <v/>
      </c>
      <c r="F2359" t="str">
        <f t="shared" si="362"/>
        <v/>
      </c>
      <c r="G2359" t="str">
        <f t="shared" si="363"/>
        <v/>
      </c>
      <c r="H2359" t="str">
        <f t="shared" si="364"/>
        <v/>
      </c>
      <c r="I2359" t="str">
        <f t="shared" si="365"/>
        <v/>
      </c>
      <c r="J2359" t="str">
        <f t="shared" si="366"/>
        <v/>
      </c>
      <c r="K2359" t="str">
        <f t="shared" si="367"/>
        <v/>
      </c>
      <c r="L2359" t="str">
        <f t="shared" si="368"/>
        <v/>
      </c>
      <c r="M2359" t="str">
        <f t="shared" si="369"/>
        <v/>
      </c>
    </row>
    <row r="2360" spans="1:13">
      <c r="A2360" t="s">
        <v>4228</v>
      </c>
      <c r="B2360">
        <v>17.9589</v>
      </c>
      <c r="C2360" s="44">
        <v>41548</v>
      </c>
      <c r="D2360" t="str">
        <f t="shared" si="360"/>
        <v/>
      </c>
      <c r="E2360" t="str">
        <f t="shared" si="361"/>
        <v/>
      </c>
      <c r="F2360" t="str">
        <f t="shared" si="362"/>
        <v/>
      </c>
      <c r="G2360" t="str">
        <f t="shared" si="363"/>
        <v/>
      </c>
      <c r="H2360" t="str">
        <f t="shared" si="364"/>
        <v/>
      </c>
      <c r="I2360" t="str">
        <f t="shared" si="365"/>
        <v/>
      </c>
      <c r="J2360" t="str">
        <f t="shared" si="366"/>
        <v/>
      </c>
      <c r="K2360" t="str">
        <f t="shared" si="367"/>
        <v/>
      </c>
      <c r="L2360" t="str">
        <f t="shared" si="368"/>
        <v/>
      </c>
      <c r="M2360" t="str">
        <f t="shared" si="369"/>
        <v/>
      </c>
    </row>
    <row r="2361" spans="1:13">
      <c r="A2361" t="s">
        <v>1013</v>
      </c>
      <c r="B2361">
        <v>17.9284</v>
      </c>
      <c r="C2361" s="44">
        <v>41548</v>
      </c>
      <c r="D2361" t="str">
        <f t="shared" si="360"/>
        <v/>
      </c>
      <c r="E2361" t="str">
        <f t="shared" si="361"/>
        <v/>
      </c>
      <c r="F2361" t="str">
        <f t="shared" si="362"/>
        <v/>
      </c>
      <c r="G2361" t="str">
        <f t="shared" si="363"/>
        <v/>
      </c>
      <c r="H2361" t="str">
        <f t="shared" si="364"/>
        <v/>
      </c>
      <c r="I2361" t="str">
        <f t="shared" si="365"/>
        <v/>
      </c>
      <c r="J2361" t="str">
        <f t="shared" si="366"/>
        <v/>
      </c>
      <c r="K2361" t="str">
        <f t="shared" si="367"/>
        <v/>
      </c>
      <c r="L2361" t="str">
        <f t="shared" si="368"/>
        <v/>
      </c>
      <c r="M2361" t="str">
        <f t="shared" si="369"/>
        <v/>
      </c>
    </row>
    <row r="2362" spans="1:13">
      <c r="A2362" t="s">
        <v>4229</v>
      </c>
      <c r="B2362">
        <v>17.9284</v>
      </c>
      <c r="C2362" s="44">
        <v>41548</v>
      </c>
      <c r="D2362" t="str">
        <f t="shared" si="360"/>
        <v/>
      </c>
      <c r="E2362" t="str">
        <f t="shared" si="361"/>
        <v/>
      </c>
      <c r="F2362" t="str">
        <f t="shared" si="362"/>
        <v/>
      </c>
      <c r="G2362" t="str">
        <f t="shared" si="363"/>
        <v/>
      </c>
      <c r="H2362" t="str">
        <f t="shared" si="364"/>
        <v/>
      </c>
      <c r="I2362" t="str">
        <f t="shared" si="365"/>
        <v/>
      </c>
      <c r="J2362" t="str">
        <f t="shared" si="366"/>
        <v/>
      </c>
      <c r="K2362" t="str">
        <f t="shared" si="367"/>
        <v/>
      </c>
      <c r="L2362" t="str">
        <f t="shared" si="368"/>
        <v/>
      </c>
      <c r="M2362" t="str">
        <f t="shared" si="369"/>
        <v/>
      </c>
    </row>
    <row r="2363" spans="1:13">
      <c r="A2363" t="s">
        <v>1014</v>
      </c>
      <c r="B2363">
        <v>10.207800000000001</v>
      </c>
      <c r="C2363" s="44">
        <v>41548</v>
      </c>
      <c r="D2363" t="str">
        <f t="shared" si="360"/>
        <v/>
      </c>
      <c r="E2363" t="str">
        <f t="shared" si="361"/>
        <v/>
      </c>
      <c r="F2363" t="str">
        <f t="shared" si="362"/>
        <v/>
      </c>
      <c r="G2363" t="str">
        <f t="shared" si="363"/>
        <v/>
      </c>
      <c r="H2363" t="str">
        <f t="shared" si="364"/>
        <v/>
      </c>
      <c r="I2363" t="str">
        <f t="shared" si="365"/>
        <v/>
      </c>
      <c r="J2363" t="str">
        <f t="shared" si="366"/>
        <v/>
      </c>
      <c r="K2363" t="str">
        <f t="shared" si="367"/>
        <v/>
      </c>
      <c r="L2363" t="str">
        <f t="shared" si="368"/>
        <v/>
      </c>
      <c r="M2363" t="str">
        <f t="shared" si="369"/>
        <v/>
      </c>
    </row>
    <row r="2364" spans="1:13">
      <c r="A2364" t="s">
        <v>1015</v>
      </c>
      <c r="B2364">
        <v>10.220700000000001</v>
      </c>
      <c r="C2364" s="44">
        <v>41548</v>
      </c>
      <c r="D2364" t="str">
        <f t="shared" si="360"/>
        <v/>
      </c>
      <c r="E2364" t="str">
        <f t="shared" si="361"/>
        <v/>
      </c>
      <c r="F2364" t="str">
        <f t="shared" si="362"/>
        <v/>
      </c>
      <c r="G2364" t="str">
        <f t="shared" si="363"/>
        <v/>
      </c>
      <c r="H2364" t="str">
        <f t="shared" si="364"/>
        <v/>
      </c>
      <c r="I2364" t="str">
        <f t="shared" si="365"/>
        <v/>
      </c>
      <c r="J2364" t="str">
        <f t="shared" si="366"/>
        <v/>
      </c>
      <c r="K2364" t="str">
        <f t="shared" si="367"/>
        <v/>
      </c>
      <c r="L2364" t="str">
        <f t="shared" si="368"/>
        <v/>
      </c>
      <c r="M2364" t="str">
        <f t="shared" si="369"/>
        <v/>
      </c>
    </row>
    <row r="2365" spans="1:13">
      <c r="A2365" t="s">
        <v>4230</v>
      </c>
      <c r="B2365">
        <v>11.053599999999999</v>
      </c>
      <c r="C2365" s="44">
        <v>41548</v>
      </c>
      <c r="D2365" t="str">
        <f t="shared" si="360"/>
        <v/>
      </c>
      <c r="E2365" t="str">
        <f t="shared" si="361"/>
        <v/>
      </c>
      <c r="F2365" t="str">
        <f t="shared" si="362"/>
        <v/>
      </c>
      <c r="G2365" t="str">
        <f t="shared" si="363"/>
        <v/>
      </c>
      <c r="H2365" t="str">
        <f t="shared" si="364"/>
        <v/>
      </c>
      <c r="I2365" t="str">
        <f t="shared" si="365"/>
        <v/>
      </c>
      <c r="J2365" t="str">
        <f t="shared" si="366"/>
        <v/>
      </c>
      <c r="K2365" t="str">
        <f t="shared" si="367"/>
        <v/>
      </c>
      <c r="L2365" t="str">
        <f t="shared" si="368"/>
        <v/>
      </c>
      <c r="M2365" t="str">
        <f t="shared" si="369"/>
        <v/>
      </c>
    </row>
    <row r="2366" spans="1:13">
      <c r="A2366" t="s">
        <v>4231</v>
      </c>
      <c r="B2366">
        <v>11.077400000000001</v>
      </c>
      <c r="C2366" s="44">
        <v>41548</v>
      </c>
      <c r="D2366" t="str">
        <f t="shared" si="360"/>
        <v/>
      </c>
      <c r="E2366" t="str">
        <f t="shared" si="361"/>
        <v/>
      </c>
      <c r="F2366" t="str">
        <f t="shared" si="362"/>
        <v/>
      </c>
      <c r="G2366" t="str">
        <f t="shared" si="363"/>
        <v/>
      </c>
      <c r="H2366" t="str">
        <f t="shared" si="364"/>
        <v/>
      </c>
      <c r="I2366" t="str">
        <f t="shared" si="365"/>
        <v/>
      </c>
      <c r="J2366" t="str">
        <f t="shared" si="366"/>
        <v/>
      </c>
      <c r="K2366" t="str">
        <f t="shared" si="367"/>
        <v/>
      </c>
      <c r="L2366" t="str">
        <f t="shared" si="368"/>
        <v/>
      </c>
      <c r="M2366" t="str">
        <f t="shared" si="369"/>
        <v/>
      </c>
    </row>
    <row r="2367" spans="1:13">
      <c r="A2367" t="s">
        <v>1016</v>
      </c>
      <c r="B2367">
        <v>10.2195</v>
      </c>
      <c r="C2367" s="44">
        <v>41548</v>
      </c>
      <c r="D2367" t="str">
        <f t="shared" si="360"/>
        <v/>
      </c>
      <c r="E2367" t="str">
        <f t="shared" si="361"/>
        <v/>
      </c>
      <c r="F2367" t="str">
        <f t="shared" si="362"/>
        <v/>
      </c>
      <c r="G2367" t="str">
        <f t="shared" si="363"/>
        <v/>
      </c>
      <c r="H2367" t="str">
        <f t="shared" si="364"/>
        <v/>
      </c>
      <c r="I2367" t="str">
        <f t="shared" si="365"/>
        <v/>
      </c>
      <c r="J2367" t="str">
        <f t="shared" si="366"/>
        <v/>
      </c>
      <c r="K2367" t="str">
        <f t="shared" si="367"/>
        <v/>
      </c>
      <c r="L2367" t="str">
        <f t="shared" si="368"/>
        <v/>
      </c>
      <c r="M2367" t="str">
        <f t="shared" si="369"/>
        <v/>
      </c>
    </row>
    <row r="2368" spans="1:13">
      <c r="A2368" t="s">
        <v>1017</v>
      </c>
      <c r="B2368">
        <v>10.635400000000001</v>
      </c>
      <c r="C2368" s="44">
        <v>41548</v>
      </c>
      <c r="D2368" t="str">
        <f t="shared" si="360"/>
        <v/>
      </c>
      <c r="E2368" t="str">
        <f t="shared" si="361"/>
        <v/>
      </c>
      <c r="F2368" t="str">
        <f t="shared" si="362"/>
        <v/>
      </c>
      <c r="G2368" t="str">
        <f t="shared" si="363"/>
        <v/>
      </c>
      <c r="H2368" t="str">
        <f t="shared" si="364"/>
        <v/>
      </c>
      <c r="I2368" t="str">
        <f t="shared" si="365"/>
        <v/>
      </c>
      <c r="J2368" t="str">
        <f t="shared" si="366"/>
        <v/>
      </c>
      <c r="K2368" t="str">
        <f t="shared" si="367"/>
        <v/>
      </c>
      <c r="L2368" t="str">
        <f t="shared" si="368"/>
        <v/>
      </c>
      <c r="M2368" t="str">
        <f t="shared" si="369"/>
        <v/>
      </c>
    </row>
    <row r="2369" spans="1:13">
      <c r="A2369" t="s">
        <v>1018</v>
      </c>
      <c r="B2369">
        <v>10.2948</v>
      </c>
      <c r="C2369" s="44">
        <v>41548</v>
      </c>
      <c r="D2369" t="str">
        <f t="shared" si="360"/>
        <v/>
      </c>
      <c r="E2369" t="str">
        <f t="shared" si="361"/>
        <v/>
      </c>
      <c r="F2369" t="str">
        <f t="shared" si="362"/>
        <v/>
      </c>
      <c r="G2369" t="str">
        <f t="shared" si="363"/>
        <v/>
      </c>
      <c r="H2369" t="str">
        <f t="shared" si="364"/>
        <v/>
      </c>
      <c r="I2369" t="str">
        <f t="shared" si="365"/>
        <v/>
      </c>
      <c r="J2369" t="str">
        <f t="shared" si="366"/>
        <v/>
      </c>
      <c r="K2369" t="str">
        <f t="shared" si="367"/>
        <v/>
      </c>
      <c r="L2369" t="str">
        <f t="shared" si="368"/>
        <v/>
      </c>
      <c r="M2369" t="str">
        <f t="shared" si="369"/>
        <v/>
      </c>
    </row>
    <row r="2370" spans="1:13">
      <c r="A2370" t="s">
        <v>1019</v>
      </c>
      <c r="B2370">
        <v>10.311199999999999</v>
      </c>
      <c r="C2370" s="44">
        <v>41548</v>
      </c>
      <c r="D2370" t="str">
        <f t="shared" si="360"/>
        <v/>
      </c>
      <c r="E2370" t="str">
        <f t="shared" si="361"/>
        <v/>
      </c>
      <c r="F2370" t="str">
        <f t="shared" si="362"/>
        <v/>
      </c>
      <c r="G2370" t="str">
        <f t="shared" si="363"/>
        <v/>
      </c>
      <c r="H2370" t="str">
        <f t="shared" si="364"/>
        <v/>
      </c>
      <c r="I2370" t="str">
        <f t="shared" si="365"/>
        <v/>
      </c>
      <c r="J2370" t="str">
        <f t="shared" si="366"/>
        <v/>
      </c>
      <c r="K2370" t="str">
        <f t="shared" si="367"/>
        <v/>
      </c>
      <c r="L2370" t="str">
        <f t="shared" si="368"/>
        <v/>
      </c>
      <c r="M2370" t="str">
        <f t="shared" si="369"/>
        <v/>
      </c>
    </row>
    <row r="2371" spans="1:13">
      <c r="A2371" t="s">
        <v>4232</v>
      </c>
      <c r="B2371">
        <v>10.2948</v>
      </c>
      <c r="C2371" s="44">
        <v>41548</v>
      </c>
      <c r="D2371" t="str">
        <f t="shared" si="360"/>
        <v/>
      </c>
      <c r="E2371" t="str">
        <f t="shared" si="361"/>
        <v/>
      </c>
      <c r="F2371" t="str">
        <f t="shared" si="362"/>
        <v/>
      </c>
      <c r="G2371" t="str">
        <f t="shared" si="363"/>
        <v/>
      </c>
      <c r="H2371" t="str">
        <f t="shared" si="364"/>
        <v/>
      </c>
      <c r="I2371" t="str">
        <f t="shared" si="365"/>
        <v/>
      </c>
      <c r="J2371" t="str">
        <f t="shared" si="366"/>
        <v/>
      </c>
      <c r="K2371" t="str">
        <f t="shared" si="367"/>
        <v/>
      </c>
      <c r="L2371" t="str">
        <f t="shared" si="368"/>
        <v/>
      </c>
      <c r="M2371" t="str">
        <f t="shared" si="369"/>
        <v/>
      </c>
    </row>
    <row r="2372" spans="1:13">
      <c r="A2372" t="s">
        <v>4233</v>
      </c>
      <c r="B2372">
        <v>10.3202</v>
      </c>
      <c r="C2372" s="44">
        <v>41548</v>
      </c>
      <c r="D2372" t="str">
        <f t="shared" si="360"/>
        <v/>
      </c>
      <c r="E2372" t="str">
        <f t="shared" si="361"/>
        <v/>
      </c>
      <c r="F2372" t="str">
        <f t="shared" si="362"/>
        <v/>
      </c>
      <c r="G2372" t="str">
        <f t="shared" si="363"/>
        <v/>
      </c>
      <c r="H2372" t="str">
        <f t="shared" si="364"/>
        <v/>
      </c>
      <c r="I2372" t="str">
        <f t="shared" si="365"/>
        <v/>
      </c>
      <c r="J2372" t="str">
        <f t="shared" si="366"/>
        <v/>
      </c>
      <c r="K2372" t="str">
        <f t="shared" si="367"/>
        <v/>
      </c>
      <c r="L2372" t="str">
        <f t="shared" si="368"/>
        <v/>
      </c>
      <c r="M2372" t="str">
        <f t="shared" si="369"/>
        <v/>
      </c>
    </row>
    <row r="2373" spans="1:13">
      <c r="A2373" t="s">
        <v>1020</v>
      </c>
      <c r="B2373">
        <v>10.143800000000001</v>
      </c>
      <c r="C2373" s="44">
        <v>41548</v>
      </c>
      <c r="D2373" t="str">
        <f t="shared" si="360"/>
        <v/>
      </c>
      <c r="E2373" t="str">
        <f t="shared" si="361"/>
        <v/>
      </c>
      <c r="F2373" t="str">
        <f t="shared" si="362"/>
        <v/>
      </c>
      <c r="G2373" t="str">
        <f t="shared" si="363"/>
        <v/>
      </c>
      <c r="H2373" t="str">
        <f t="shared" si="364"/>
        <v/>
      </c>
      <c r="I2373" t="str">
        <f t="shared" si="365"/>
        <v/>
      </c>
      <c r="J2373" t="str">
        <f t="shared" si="366"/>
        <v/>
      </c>
      <c r="K2373" t="str">
        <f t="shared" si="367"/>
        <v/>
      </c>
      <c r="L2373" t="str">
        <f t="shared" si="368"/>
        <v/>
      </c>
      <c r="M2373" t="str">
        <f t="shared" si="369"/>
        <v/>
      </c>
    </row>
    <row r="2374" spans="1:13">
      <c r="A2374" t="s">
        <v>1021</v>
      </c>
      <c r="B2374">
        <v>10.1678</v>
      </c>
      <c r="C2374" s="44">
        <v>41548</v>
      </c>
      <c r="D2374" t="str">
        <f t="shared" si="360"/>
        <v/>
      </c>
      <c r="E2374" t="str">
        <f t="shared" si="361"/>
        <v/>
      </c>
      <c r="F2374" t="str">
        <f t="shared" si="362"/>
        <v/>
      </c>
      <c r="G2374" t="str">
        <f t="shared" si="363"/>
        <v/>
      </c>
      <c r="H2374" t="str">
        <f t="shared" si="364"/>
        <v/>
      </c>
      <c r="I2374" t="str">
        <f t="shared" si="365"/>
        <v/>
      </c>
      <c r="J2374" t="str">
        <f t="shared" si="366"/>
        <v/>
      </c>
      <c r="K2374" t="str">
        <f t="shared" si="367"/>
        <v/>
      </c>
      <c r="L2374" t="str">
        <f t="shared" si="368"/>
        <v/>
      </c>
      <c r="M2374" t="str">
        <f t="shared" si="369"/>
        <v/>
      </c>
    </row>
    <row r="2375" spans="1:13">
      <c r="A2375" t="s">
        <v>1022</v>
      </c>
      <c r="B2375">
        <v>2923.2556</v>
      </c>
      <c r="C2375" s="44">
        <v>41548</v>
      </c>
      <c r="D2375" t="str">
        <f t="shared" ref="D2375:D2438" si="370">IF(A2375=mfund1,B2375,"")</f>
        <v/>
      </c>
      <c r="E2375" t="str">
        <f t="shared" ref="E2375:E2438" si="371">IF(A2375=mfund2,B2375,"")</f>
        <v/>
      </c>
      <c r="F2375" t="str">
        <f t="shared" ref="F2375:F2438" si="372">IF(A2375=mfund3,B2375,"")</f>
        <v/>
      </c>
      <c r="G2375" t="str">
        <f t="shared" ref="G2375:G2438" si="373">IF(A2375=mfund4,B2375,"")</f>
        <v/>
      </c>
      <c r="H2375" t="str">
        <f t="shared" ref="H2375:H2438" si="374">IF(A2375=mfudn5,B2375,"")</f>
        <v/>
      </c>
      <c r="I2375" t="str">
        <f t="shared" ref="I2375:I2438" si="375">IF(A2375=mfund6,B2375,"")</f>
        <v/>
      </c>
      <c r="J2375" t="str">
        <f t="shared" ref="J2375:J2438" si="376">IF(A2375=mfund7,B2375,"")</f>
        <v/>
      </c>
      <c r="K2375" t="str">
        <f t="shared" ref="K2375:K2438" si="377">IF(A2375=mfund8,B2375,"")</f>
        <v/>
      </c>
      <c r="L2375" t="str">
        <f t="shared" ref="L2375:L2438" si="378">IF(A2375=mfund9,B2375,"")</f>
        <v/>
      </c>
      <c r="M2375" t="str">
        <f t="shared" ref="M2375:M2438" si="379">IF(A2375=mfund10,B2375,"")</f>
        <v/>
      </c>
    </row>
    <row r="2376" spans="1:13">
      <c r="A2376" t="s">
        <v>1023</v>
      </c>
      <c r="B2376">
        <v>9.5302000000000007</v>
      </c>
      <c r="C2376" s="44">
        <v>41548</v>
      </c>
      <c r="D2376" t="str">
        <f t="shared" si="370"/>
        <v/>
      </c>
      <c r="E2376" t="str">
        <f t="shared" si="371"/>
        <v/>
      </c>
      <c r="F2376" t="str">
        <f t="shared" si="372"/>
        <v/>
      </c>
      <c r="G2376" t="str">
        <f t="shared" si="373"/>
        <v/>
      </c>
      <c r="H2376" t="str">
        <f t="shared" si="374"/>
        <v/>
      </c>
      <c r="I2376" t="str">
        <f t="shared" si="375"/>
        <v/>
      </c>
      <c r="J2376" t="str">
        <f t="shared" si="376"/>
        <v/>
      </c>
      <c r="K2376" t="str">
        <f t="shared" si="377"/>
        <v/>
      </c>
      <c r="L2376" t="str">
        <f t="shared" si="378"/>
        <v/>
      </c>
      <c r="M2376" t="str">
        <f t="shared" si="379"/>
        <v/>
      </c>
    </row>
    <row r="2377" spans="1:13">
      <c r="A2377" t="s">
        <v>1024</v>
      </c>
      <c r="B2377">
        <v>9.5322999999999993</v>
      </c>
      <c r="C2377" s="44">
        <v>41548</v>
      </c>
      <c r="D2377" t="str">
        <f t="shared" si="370"/>
        <v/>
      </c>
      <c r="E2377" t="str">
        <f t="shared" si="371"/>
        <v/>
      </c>
      <c r="F2377" t="str">
        <f t="shared" si="372"/>
        <v/>
      </c>
      <c r="G2377" t="str">
        <f t="shared" si="373"/>
        <v/>
      </c>
      <c r="H2377" t="str">
        <f t="shared" si="374"/>
        <v/>
      </c>
      <c r="I2377" t="str">
        <f t="shared" si="375"/>
        <v/>
      </c>
      <c r="J2377" t="str">
        <f t="shared" si="376"/>
        <v/>
      </c>
      <c r="K2377" t="str">
        <f t="shared" si="377"/>
        <v/>
      </c>
      <c r="L2377" t="str">
        <f t="shared" si="378"/>
        <v/>
      </c>
      <c r="M2377" t="str">
        <f t="shared" si="379"/>
        <v/>
      </c>
    </row>
    <row r="2378" spans="1:13">
      <c r="A2378" t="s">
        <v>1025</v>
      </c>
      <c r="B2378">
        <v>11.86</v>
      </c>
      <c r="C2378" s="44">
        <v>41548</v>
      </c>
      <c r="D2378" t="str">
        <f t="shared" si="370"/>
        <v/>
      </c>
      <c r="E2378" t="str">
        <f t="shared" si="371"/>
        <v/>
      </c>
      <c r="F2378" t="str">
        <f t="shared" si="372"/>
        <v/>
      </c>
      <c r="G2378" t="str">
        <f t="shared" si="373"/>
        <v/>
      </c>
      <c r="H2378" t="str">
        <f t="shared" si="374"/>
        <v/>
      </c>
      <c r="I2378" t="str">
        <f t="shared" si="375"/>
        <v/>
      </c>
      <c r="J2378" t="str">
        <f t="shared" si="376"/>
        <v/>
      </c>
      <c r="K2378" t="str">
        <f t="shared" si="377"/>
        <v/>
      </c>
      <c r="L2378" t="str">
        <f t="shared" si="378"/>
        <v/>
      </c>
      <c r="M2378" t="str">
        <f t="shared" si="379"/>
        <v/>
      </c>
    </row>
    <row r="2379" spans="1:13">
      <c r="A2379" t="s">
        <v>1026</v>
      </c>
      <c r="B2379">
        <v>11.91</v>
      </c>
      <c r="C2379" s="44">
        <v>41548</v>
      </c>
      <c r="D2379" t="str">
        <f t="shared" si="370"/>
        <v/>
      </c>
      <c r="E2379" t="str">
        <f t="shared" si="371"/>
        <v/>
      </c>
      <c r="F2379" t="str">
        <f t="shared" si="372"/>
        <v/>
      </c>
      <c r="G2379" t="str">
        <f t="shared" si="373"/>
        <v/>
      </c>
      <c r="H2379" t="str">
        <f t="shared" si="374"/>
        <v/>
      </c>
      <c r="I2379" t="str">
        <f t="shared" si="375"/>
        <v/>
      </c>
      <c r="J2379" t="str">
        <f t="shared" si="376"/>
        <v/>
      </c>
      <c r="K2379" t="str">
        <f t="shared" si="377"/>
        <v/>
      </c>
      <c r="L2379" t="str">
        <f t="shared" si="378"/>
        <v/>
      </c>
      <c r="M2379" t="str">
        <f t="shared" si="379"/>
        <v/>
      </c>
    </row>
    <row r="2380" spans="1:13">
      <c r="A2380" t="s">
        <v>4234</v>
      </c>
      <c r="B2380">
        <v>11.86</v>
      </c>
      <c r="C2380" s="44">
        <v>41548</v>
      </c>
      <c r="D2380" t="str">
        <f t="shared" si="370"/>
        <v/>
      </c>
      <c r="E2380" t="str">
        <f t="shared" si="371"/>
        <v/>
      </c>
      <c r="F2380" t="str">
        <f t="shared" si="372"/>
        <v/>
      </c>
      <c r="G2380" t="str">
        <f t="shared" si="373"/>
        <v/>
      </c>
      <c r="H2380" t="str">
        <f t="shared" si="374"/>
        <v/>
      </c>
      <c r="I2380" t="str">
        <f t="shared" si="375"/>
        <v/>
      </c>
      <c r="J2380" t="str">
        <f t="shared" si="376"/>
        <v/>
      </c>
      <c r="K2380" t="str">
        <f t="shared" si="377"/>
        <v/>
      </c>
      <c r="L2380" t="str">
        <f t="shared" si="378"/>
        <v/>
      </c>
      <c r="M2380" t="str">
        <f t="shared" si="379"/>
        <v/>
      </c>
    </row>
    <row r="2381" spans="1:13">
      <c r="A2381" t="s">
        <v>4235</v>
      </c>
      <c r="B2381">
        <v>11.91</v>
      </c>
      <c r="C2381" s="44">
        <v>41548</v>
      </c>
      <c r="D2381" t="str">
        <f t="shared" si="370"/>
        <v/>
      </c>
      <c r="E2381" t="str">
        <f t="shared" si="371"/>
        <v/>
      </c>
      <c r="F2381" t="str">
        <f t="shared" si="372"/>
        <v/>
      </c>
      <c r="G2381" t="str">
        <f t="shared" si="373"/>
        <v/>
      </c>
      <c r="H2381" t="str">
        <f t="shared" si="374"/>
        <v/>
      </c>
      <c r="I2381" t="str">
        <f t="shared" si="375"/>
        <v/>
      </c>
      <c r="J2381" t="str">
        <f t="shared" si="376"/>
        <v/>
      </c>
      <c r="K2381" t="str">
        <f t="shared" si="377"/>
        <v/>
      </c>
      <c r="L2381" t="str">
        <f t="shared" si="378"/>
        <v/>
      </c>
      <c r="M2381" t="str">
        <f t="shared" si="379"/>
        <v/>
      </c>
    </row>
    <row r="2382" spans="1:13">
      <c r="A2382" t="s">
        <v>4236</v>
      </c>
      <c r="B2382">
        <v>1314.7057</v>
      </c>
      <c r="C2382" s="44">
        <v>41549</v>
      </c>
      <c r="D2382" t="str">
        <f t="shared" si="370"/>
        <v/>
      </c>
      <c r="E2382" t="str">
        <f t="shared" si="371"/>
        <v/>
      </c>
      <c r="F2382" t="str">
        <f t="shared" si="372"/>
        <v/>
      </c>
      <c r="G2382" t="str">
        <f t="shared" si="373"/>
        <v/>
      </c>
      <c r="H2382" t="str">
        <f t="shared" si="374"/>
        <v/>
      </c>
      <c r="I2382" t="str">
        <f t="shared" si="375"/>
        <v/>
      </c>
      <c r="J2382" t="str">
        <f t="shared" si="376"/>
        <v/>
      </c>
      <c r="K2382" t="str">
        <f t="shared" si="377"/>
        <v/>
      </c>
      <c r="L2382" t="str">
        <f t="shared" si="378"/>
        <v/>
      </c>
      <c r="M2382" t="str">
        <f t="shared" si="379"/>
        <v/>
      </c>
    </row>
    <row r="2383" spans="1:13">
      <c r="A2383" t="s">
        <v>1027</v>
      </c>
      <c r="B2383">
        <v>1003.7628</v>
      </c>
      <c r="C2383" s="44">
        <v>41549</v>
      </c>
      <c r="D2383" t="str">
        <f t="shared" si="370"/>
        <v/>
      </c>
      <c r="E2383" t="str">
        <f t="shared" si="371"/>
        <v/>
      </c>
      <c r="F2383" t="str">
        <f t="shared" si="372"/>
        <v/>
      </c>
      <c r="G2383" t="str">
        <f t="shared" si="373"/>
        <v/>
      </c>
      <c r="H2383" t="str">
        <f t="shared" si="374"/>
        <v/>
      </c>
      <c r="I2383" t="str">
        <f t="shared" si="375"/>
        <v/>
      </c>
      <c r="J2383" t="str">
        <f t="shared" si="376"/>
        <v/>
      </c>
      <c r="K2383" t="str">
        <f t="shared" si="377"/>
        <v/>
      </c>
      <c r="L2383" t="str">
        <f t="shared" si="378"/>
        <v/>
      </c>
      <c r="M2383" t="str">
        <f t="shared" si="379"/>
        <v/>
      </c>
    </row>
    <row r="2384" spans="1:13">
      <c r="A2384" t="s">
        <v>1028</v>
      </c>
      <c r="B2384">
        <v>1003.212</v>
      </c>
      <c r="C2384" s="44">
        <v>41549</v>
      </c>
      <c r="D2384" t="str">
        <f t="shared" si="370"/>
        <v/>
      </c>
      <c r="E2384" t="str">
        <f t="shared" si="371"/>
        <v/>
      </c>
      <c r="F2384" t="str">
        <f t="shared" si="372"/>
        <v/>
      </c>
      <c r="G2384" t="str">
        <f t="shared" si="373"/>
        <v/>
      </c>
      <c r="H2384" t="str">
        <f t="shared" si="374"/>
        <v/>
      </c>
      <c r="I2384" t="str">
        <f t="shared" si="375"/>
        <v/>
      </c>
      <c r="J2384" t="str">
        <f t="shared" si="376"/>
        <v/>
      </c>
      <c r="K2384" t="str">
        <f t="shared" si="377"/>
        <v/>
      </c>
      <c r="L2384" t="str">
        <f t="shared" si="378"/>
        <v/>
      </c>
      <c r="M2384" t="str">
        <f t="shared" si="379"/>
        <v/>
      </c>
    </row>
    <row r="2385" spans="1:13">
      <c r="A2385" t="s">
        <v>1029</v>
      </c>
      <c r="B2385">
        <v>1002.7362000000001</v>
      </c>
      <c r="C2385" s="44">
        <v>41549</v>
      </c>
      <c r="D2385" t="str">
        <f t="shared" si="370"/>
        <v/>
      </c>
      <c r="E2385" t="str">
        <f t="shared" si="371"/>
        <v/>
      </c>
      <c r="F2385" t="str">
        <f t="shared" si="372"/>
        <v/>
      </c>
      <c r="G2385" t="str">
        <f t="shared" si="373"/>
        <v/>
      </c>
      <c r="H2385" t="str">
        <f t="shared" si="374"/>
        <v/>
      </c>
      <c r="I2385" t="str">
        <f t="shared" si="375"/>
        <v/>
      </c>
      <c r="J2385" t="str">
        <f t="shared" si="376"/>
        <v/>
      </c>
      <c r="K2385" t="str">
        <f t="shared" si="377"/>
        <v/>
      </c>
      <c r="L2385" t="str">
        <f t="shared" si="378"/>
        <v/>
      </c>
      <c r="M2385" t="str">
        <f t="shared" si="379"/>
        <v/>
      </c>
    </row>
    <row r="2386" spans="1:13">
      <c r="A2386" t="s">
        <v>1030</v>
      </c>
      <c r="B2386">
        <v>1000.6083</v>
      </c>
      <c r="C2386" s="44">
        <v>41549</v>
      </c>
      <c r="D2386" t="str">
        <f t="shared" si="370"/>
        <v/>
      </c>
      <c r="E2386" t="str">
        <f t="shared" si="371"/>
        <v/>
      </c>
      <c r="F2386" t="str">
        <f t="shared" si="372"/>
        <v/>
      </c>
      <c r="G2386" t="str">
        <f t="shared" si="373"/>
        <v/>
      </c>
      <c r="H2386" t="str">
        <f t="shared" si="374"/>
        <v/>
      </c>
      <c r="I2386" t="str">
        <f t="shared" si="375"/>
        <v/>
      </c>
      <c r="J2386" t="str">
        <f t="shared" si="376"/>
        <v/>
      </c>
      <c r="K2386" t="str">
        <f t="shared" si="377"/>
        <v/>
      </c>
      <c r="L2386" t="str">
        <f t="shared" si="378"/>
        <v/>
      </c>
      <c r="M2386" t="str">
        <f t="shared" si="379"/>
        <v/>
      </c>
    </row>
    <row r="2387" spans="1:13">
      <c r="A2387" t="s">
        <v>4237</v>
      </c>
      <c r="B2387">
        <v>1313.8407</v>
      </c>
      <c r="C2387" s="44">
        <v>41549</v>
      </c>
      <c r="D2387" t="str">
        <f t="shared" si="370"/>
        <v/>
      </c>
      <c r="E2387" t="str">
        <f t="shared" si="371"/>
        <v/>
      </c>
      <c r="F2387" t="str">
        <f t="shared" si="372"/>
        <v/>
      </c>
      <c r="G2387" t="str">
        <f t="shared" si="373"/>
        <v/>
      </c>
      <c r="H2387" t="str">
        <f t="shared" si="374"/>
        <v/>
      </c>
      <c r="I2387" t="str">
        <f t="shared" si="375"/>
        <v/>
      </c>
      <c r="J2387" t="str">
        <f t="shared" si="376"/>
        <v/>
      </c>
      <c r="K2387" t="str">
        <f t="shared" si="377"/>
        <v/>
      </c>
      <c r="L2387" t="str">
        <f t="shared" si="378"/>
        <v/>
      </c>
      <c r="M2387" t="str">
        <f t="shared" si="379"/>
        <v/>
      </c>
    </row>
    <row r="2388" spans="1:13">
      <c r="A2388" t="s">
        <v>1031</v>
      </c>
      <c r="B2388">
        <v>1007.3552</v>
      </c>
      <c r="C2388" s="44">
        <v>41549</v>
      </c>
      <c r="D2388" t="str">
        <f t="shared" si="370"/>
        <v/>
      </c>
      <c r="E2388" t="str">
        <f t="shared" si="371"/>
        <v/>
      </c>
      <c r="F2388" t="str">
        <f t="shared" si="372"/>
        <v/>
      </c>
      <c r="G2388" t="str">
        <f t="shared" si="373"/>
        <v/>
      </c>
      <c r="H2388" t="str">
        <f t="shared" si="374"/>
        <v/>
      </c>
      <c r="I2388" t="str">
        <f t="shared" si="375"/>
        <v/>
      </c>
      <c r="J2388" t="str">
        <f t="shared" si="376"/>
        <v/>
      </c>
      <c r="K2388" t="str">
        <f t="shared" si="377"/>
        <v/>
      </c>
      <c r="L2388" t="str">
        <f t="shared" si="378"/>
        <v/>
      </c>
      <c r="M2388" t="str">
        <f t="shared" si="379"/>
        <v/>
      </c>
    </row>
    <row r="2389" spans="1:13">
      <c r="A2389" t="s">
        <v>1032</v>
      </c>
      <c r="B2389">
        <v>1004.6191</v>
      </c>
      <c r="C2389" s="44">
        <v>41549</v>
      </c>
      <c r="D2389" t="str">
        <f t="shared" si="370"/>
        <v/>
      </c>
      <c r="E2389" t="str">
        <f t="shared" si="371"/>
        <v/>
      </c>
      <c r="F2389" t="str">
        <f t="shared" si="372"/>
        <v/>
      </c>
      <c r="G2389" t="str">
        <f t="shared" si="373"/>
        <v/>
      </c>
      <c r="H2389" t="str">
        <f t="shared" si="374"/>
        <v/>
      </c>
      <c r="I2389" t="str">
        <f t="shared" si="375"/>
        <v/>
      </c>
      <c r="J2389" t="str">
        <f t="shared" si="376"/>
        <v/>
      </c>
      <c r="K2389" t="str">
        <f t="shared" si="377"/>
        <v/>
      </c>
      <c r="L2389" t="str">
        <f t="shared" si="378"/>
        <v/>
      </c>
      <c r="M2389" t="str">
        <f t="shared" si="379"/>
        <v/>
      </c>
    </row>
    <row r="2390" spans="1:13">
      <c r="A2390" t="s">
        <v>4238</v>
      </c>
      <c r="B2390">
        <v>11.6136</v>
      </c>
      <c r="C2390" s="44">
        <v>41548</v>
      </c>
      <c r="D2390" t="str">
        <f t="shared" si="370"/>
        <v/>
      </c>
      <c r="E2390" t="str">
        <f t="shared" si="371"/>
        <v/>
      </c>
      <c r="F2390" t="str">
        <f t="shared" si="372"/>
        <v/>
      </c>
      <c r="G2390" t="str">
        <f t="shared" si="373"/>
        <v/>
      </c>
      <c r="H2390" t="str">
        <f t="shared" si="374"/>
        <v/>
      </c>
      <c r="I2390" t="str">
        <f t="shared" si="375"/>
        <v/>
      </c>
      <c r="J2390" t="str">
        <f t="shared" si="376"/>
        <v/>
      </c>
      <c r="K2390" t="str">
        <f t="shared" si="377"/>
        <v/>
      </c>
      <c r="L2390" t="str">
        <f t="shared" si="378"/>
        <v/>
      </c>
      <c r="M2390" t="str">
        <f t="shared" si="379"/>
        <v/>
      </c>
    </row>
    <row r="2391" spans="1:13">
      <c r="A2391" t="s">
        <v>4239</v>
      </c>
      <c r="B2391">
        <v>11.646599999999999</v>
      </c>
      <c r="C2391" s="44">
        <v>41548</v>
      </c>
      <c r="D2391" t="str">
        <f t="shared" si="370"/>
        <v/>
      </c>
      <c r="E2391" t="str">
        <f t="shared" si="371"/>
        <v/>
      </c>
      <c r="F2391" t="str">
        <f t="shared" si="372"/>
        <v/>
      </c>
      <c r="G2391" t="str">
        <f t="shared" si="373"/>
        <v/>
      </c>
      <c r="H2391" t="str">
        <f t="shared" si="374"/>
        <v/>
      </c>
      <c r="I2391" t="str">
        <f t="shared" si="375"/>
        <v/>
      </c>
      <c r="J2391" t="str">
        <f t="shared" si="376"/>
        <v/>
      </c>
      <c r="K2391" t="str">
        <f t="shared" si="377"/>
        <v/>
      </c>
      <c r="L2391" t="str">
        <f t="shared" si="378"/>
        <v/>
      </c>
      <c r="M2391" t="str">
        <f t="shared" si="379"/>
        <v/>
      </c>
    </row>
    <row r="2392" spans="1:13">
      <c r="A2392" t="s">
        <v>1033</v>
      </c>
      <c r="B2392">
        <v>10.0601</v>
      </c>
      <c r="C2392" s="44">
        <v>41548</v>
      </c>
      <c r="D2392" t="str">
        <f t="shared" si="370"/>
        <v/>
      </c>
      <c r="E2392" t="str">
        <f t="shared" si="371"/>
        <v/>
      </c>
      <c r="F2392" t="str">
        <f t="shared" si="372"/>
        <v/>
      </c>
      <c r="G2392" t="str">
        <f t="shared" si="373"/>
        <v/>
      </c>
      <c r="H2392" t="str">
        <f t="shared" si="374"/>
        <v/>
      </c>
      <c r="I2392" t="str">
        <f t="shared" si="375"/>
        <v/>
      </c>
      <c r="J2392" t="str">
        <f t="shared" si="376"/>
        <v/>
      </c>
      <c r="K2392" t="str">
        <f t="shared" si="377"/>
        <v/>
      </c>
      <c r="L2392" t="str">
        <f t="shared" si="378"/>
        <v/>
      </c>
      <c r="M2392" t="str">
        <f t="shared" si="379"/>
        <v/>
      </c>
    </row>
    <row r="2393" spans="1:13">
      <c r="A2393" t="s">
        <v>1034</v>
      </c>
      <c r="B2393">
        <v>10.301</v>
      </c>
      <c r="C2393" s="44">
        <v>41548</v>
      </c>
      <c r="D2393" t="str">
        <f t="shared" si="370"/>
        <v/>
      </c>
      <c r="E2393" t="str">
        <f t="shared" si="371"/>
        <v/>
      </c>
      <c r="F2393" t="str">
        <f t="shared" si="372"/>
        <v/>
      </c>
      <c r="G2393" t="str">
        <f t="shared" si="373"/>
        <v/>
      </c>
      <c r="H2393" t="str">
        <f t="shared" si="374"/>
        <v/>
      </c>
      <c r="I2393" t="str">
        <f t="shared" si="375"/>
        <v/>
      </c>
      <c r="J2393" t="str">
        <f t="shared" si="376"/>
        <v/>
      </c>
      <c r="K2393" t="str">
        <f t="shared" si="377"/>
        <v/>
      </c>
      <c r="L2393" t="str">
        <f t="shared" si="378"/>
        <v/>
      </c>
      <c r="M2393" t="str">
        <f t="shared" si="379"/>
        <v/>
      </c>
    </row>
    <row r="2394" spans="1:13">
      <c r="A2394" t="s">
        <v>1035</v>
      </c>
      <c r="B2394">
        <v>10.239800000000001</v>
      </c>
      <c r="C2394" s="44">
        <v>41548</v>
      </c>
      <c r="D2394" t="str">
        <f t="shared" si="370"/>
        <v/>
      </c>
      <c r="E2394" t="str">
        <f t="shared" si="371"/>
        <v/>
      </c>
      <c r="F2394" t="str">
        <f t="shared" si="372"/>
        <v/>
      </c>
      <c r="G2394" t="str">
        <f t="shared" si="373"/>
        <v/>
      </c>
      <c r="H2394" t="str">
        <f t="shared" si="374"/>
        <v/>
      </c>
      <c r="I2394" t="str">
        <f t="shared" si="375"/>
        <v/>
      </c>
      <c r="J2394" t="str">
        <f t="shared" si="376"/>
        <v/>
      </c>
      <c r="K2394" t="str">
        <f t="shared" si="377"/>
        <v/>
      </c>
      <c r="L2394" t="str">
        <f t="shared" si="378"/>
        <v/>
      </c>
      <c r="M2394" t="str">
        <f t="shared" si="379"/>
        <v/>
      </c>
    </row>
    <row r="2395" spans="1:13">
      <c r="A2395" t="s">
        <v>1036</v>
      </c>
      <c r="B2395">
        <v>10.2738</v>
      </c>
      <c r="C2395" s="44">
        <v>41548</v>
      </c>
      <c r="D2395" t="str">
        <f t="shared" si="370"/>
        <v/>
      </c>
      <c r="E2395" t="str">
        <f t="shared" si="371"/>
        <v/>
      </c>
      <c r="F2395" t="str">
        <f t="shared" si="372"/>
        <v/>
      </c>
      <c r="G2395" t="str">
        <f t="shared" si="373"/>
        <v/>
      </c>
      <c r="H2395" t="str">
        <f t="shared" si="374"/>
        <v/>
      </c>
      <c r="I2395" t="str">
        <f t="shared" si="375"/>
        <v/>
      </c>
      <c r="J2395" t="str">
        <f t="shared" si="376"/>
        <v/>
      </c>
      <c r="K2395" t="str">
        <f t="shared" si="377"/>
        <v/>
      </c>
      <c r="L2395" t="str">
        <f t="shared" si="378"/>
        <v/>
      </c>
      <c r="M2395" t="str">
        <f t="shared" si="379"/>
        <v/>
      </c>
    </row>
    <row r="2396" spans="1:13">
      <c r="A2396" t="s">
        <v>1037</v>
      </c>
      <c r="B2396">
        <v>10.462300000000001</v>
      </c>
      <c r="C2396" s="44">
        <v>41548</v>
      </c>
      <c r="D2396" t="str">
        <f t="shared" si="370"/>
        <v/>
      </c>
      <c r="E2396" t="str">
        <f t="shared" si="371"/>
        <v/>
      </c>
      <c r="F2396" t="str">
        <f t="shared" si="372"/>
        <v/>
      </c>
      <c r="G2396" t="str">
        <f t="shared" si="373"/>
        <v/>
      </c>
      <c r="H2396" t="str">
        <f t="shared" si="374"/>
        <v/>
      </c>
      <c r="I2396" t="str">
        <f t="shared" si="375"/>
        <v/>
      </c>
      <c r="J2396" t="str">
        <f t="shared" si="376"/>
        <v/>
      </c>
      <c r="K2396" t="str">
        <f t="shared" si="377"/>
        <v/>
      </c>
      <c r="L2396" t="str">
        <f t="shared" si="378"/>
        <v/>
      </c>
      <c r="M2396" t="str">
        <f t="shared" si="379"/>
        <v/>
      </c>
    </row>
    <row r="2397" spans="1:13">
      <c r="A2397" t="s">
        <v>1038</v>
      </c>
      <c r="B2397">
        <v>10.4932</v>
      </c>
      <c r="C2397" s="44">
        <v>41548</v>
      </c>
      <c r="D2397" t="str">
        <f t="shared" si="370"/>
        <v/>
      </c>
      <c r="E2397" t="str">
        <f t="shared" si="371"/>
        <v/>
      </c>
      <c r="F2397" t="str">
        <f t="shared" si="372"/>
        <v/>
      </c>
      <c r="G2397" t="str">
        <f t="shared" si="373"/>
        <v/>
      </c>
      <c r="H2397" t="str">
        <f t="shared" si="374"/>
        <v/>
      </c>
      <c r="I2397" t="str">
        <f t="shared" si="375"/>
        <v/>
      </c>
      <c r="J2397" t="str">
        <f t="shared" si="376"/>
        <v/>
      </c>
      <c r="K2397" t="str">
        <f t="shared" si="377"/>
        <v/>
      </c>
      <c r="L2397" t="str">
        <f t="shared" si="378"/>
        <v/>
      </c>
      <c r="M2397" t="str">
        <f t="shared" si="379"/>
        <v/>
      </c>
    </row>
    <row r="2398" spans="1:13">
      <c r="A2398" t="s">
        <v>4240</v>
      </c>
      <c r="B2398">
        <v>10.9696</v>
      </c>
      <c r="C2398" s="44">
        <v>41548</v>
      </c>
      <c r="D2398" t="str">
        <f t="shared" si="370"/>
        <v/>
      </c>
      <c r="E2398" t="str">
        <f t="shared" si="371"/>
        <v/>
      </c>
      <c r="F2398" t="str">
        <f t="shared" si="372"/>
        <v/>
      </c>
      <c r="G2398" t="str">
        <f t="shared" si="373"/>
        <v/>
      </c>
      <c r="H2398" t="str">
        <f t="shared" si="374"/>
        <v/>
      </c>
      <c r="I2398" t="str">
        <f t="shared" si="375"/>
        <v/>
      </c>
      <c r="J2398" t="str">
        <f t="shared" si="376"/>
        <v/>
      </c>
      <c r="K2398" t="str">
        <f t="shared" si="377"/>
        <v/>
      </c>
      <c r="L2398" t="str">
        <f t="shared" si="378"/>
        <v/>
      </c>
      <c r="M2398" t="str">
        <f t="shared" si="379"/>
        <v/>
      </c>
    </row>
    <row r="2399" spans="1:13">
      <c r="A2399" t="s">
        <v>4241</v>
      </c>
      <c r="B2399">
        <v>11.0054</v>
      </c>
      <c r="C2399" s="44">
        <v>41548</v>
      </c>
      <c r="D2399" t="str">
        <f t="shared" si="370"/>
        <v/>
      </c>
      <c r="E2399" t="str">
        <f t="shared" si="371"/>
        <v/>
      </c>
      <c r="F2399" t="str">
        <f t="shared" si="372"/>
        <v/>
      </c>
      <c r="G2399" t="str">
        <f t="shared" si="373"/>
        <v/>
      </c>
      <c r="H2399" t="str">
        <f t="shared" si="374"/>
        <v/>
      </c>
      <c r="I2399" t="str">
        <f t="shared" si="375"/>
        <v/>
      </c>
      <c r="J2399" t="str">
        <f t="shared" si="376"/>
        <v/>
      </c>
      <c r="K2399" t="str">
        <f t="shared" si="377"/>
        <v/>
      </c>
      <c r="L2399" t="str">
        <f t="shared" si="378"/>
        <v/>
      </c>
      <c r="M2399" t="str">
        <f t="shared" si="379"/>
        <v/>
      </c>
    </row>
    <row r="2400" spans="1:13">
      <c r="A2400" t="s">
        <v>1039</v>
      </c>
      <c r="B2400">
        <v>8.8617000000000008</v>
      </c>
      <c r="C2400" s="44">
        <v>41548</v>
      </c>
      <c r="D2400" t="str">
        <f t="shared" si="370"/>
        <v/>
      </c>
      <c r="E2400" t="str">
        <f t="shared" si="371"/>
        <v/>
      </c>
      <c r="F2400" t="str">
        <f t="shared" si="372"/>
        <v/>
      </c>
      <c r="G2400" t="str">
        <f t="shared" si="373"/>
        <v/>
      </c>
      <c r="H2400" t="str">
        <f t="shared" si="374"/>
        <v/>
      </c>
      <c r="I2400" t="str">
        <f t="shared" si="375"/>
        <v/>
      </c>
      <c r="J2400" t="str">
        <f t="shared" si="376"/>
        <v/>
      </c>
      <c r="K2400" t="str">
        <f t="shared" si="377"/>
        <v/>
      </c>
      <c r="L2400" t="str">
        <f t="shared" si="378"/>
        <v/>
      </c>
      <c r="M2400" t="str">
        <f t="shared" si="379"/>
        <v/>
      </c>
    </row>
    <row r="2401" spans="1:13">
      <c r="A2401" t="s">
        <v>1040</v>
      </c>
      <c r="B2401">
        <v>8.8937000000000008</v>
      </c>
      <c r="C2401" s="44">
        <v>41548</v>
      </c>
      <c r="D2401" t="str">
        <f t="shared" si="370"/>
        <v/>
      </c>
      <c r="E2401" t="str">
        <f t="shared" si="371"/>
        <v/>
      </c>
      <c r="F2401" t="str">
        <f t="shared" si="372"/>
        <v/>
      </c>
      <c r="G2401" t="str">
        <f t="shared" si="373"/>
        <v/>
      </c>
      <c r="H2401" t="str">
        <f t="shared" si="374"/>
        <v/>
      </c>
      <c r="I2401" t="str">
        <f t="shared" si="375"/>
        <v/>
      </c>
      <c r="J2401" t="str">
        <f t="shared" si="376"/>
        <v/>
      </c>
      <c r="K2401" t="str">
        <f t="shared" si="377"/>
        <v/>
      </c>
      <c r="L2401" t="str">
        <f t="shared" si="378"/>
        <v/>
      </c>
      <c r="M2401" t="str">
        <f t="shared" si="379"/>
        <v/>
      </c>
    </row>
    <row r="2402" spans="1:13">
      <c r="A2402" t="s">
        <v>4242</v>
      </c>
      <c r="B2402">
        <v>8.8617000000000008</v>
      </c>
      <c r="C2402" s="44">
        <v>41548</v>
      </c>
      <c r="D2402" t="str">
        <f t="shared" si="370"/>
        <v/>
      </c>
      <c r="E2402" t="str">
        <f t="shared" si="371"/>
        <v/>
      </c>
      <c r="F2402" t="str">
        <f t="shared" si="372"/>
        <v/>
      </c>
      <c r="G2402" t="str">
        <f t="shared" si="373"/>
        <v/>
      </c>
      <c r="H2402" t="str">
        <f t="shared" si="374"/>
        <v/>
      </c>
      <c r="I2402" t="str">
        <f t="shared" si="375"/>
        <v/>
      </c>
      <c r="J2402" t="str">
        <f t="shared" si="376"/>
        <v/>
      </c>
      <c r="K2402" t="str">
        <f t="shared" si="377"/>
        <v/>
      </c>
      <c r="L2402" t="str">
        <f t="shared" si="378"/>
        <v/>
      </c>
      <c r="M2402" t="str">
        <f t="shared" si="379"/>
        <v/>
      </c>
    </row>
    <row r="2403" spans="1:13">
      <c r="A2403" t="s">
        <v>4243</v>
      </c>
      <c r="B2403">
        <v>8.8937000000000008</v>
      </c>
      <c r="C2403" s="44">
        <v>41548</v>
      </c>
      <c r="D2403" t="str">
        <f t="shared" si="370"/>
        <v/>
      </c>
      <c r="E2403" t="str">
        <f t="shared" si="371"/>
        <v/>
      </c>
      <c r="F2403" t="str">
        <f t="shared" si="372"/>
        <v/>
      </c>
      <c r="G2403" t="str">
        <f t="shared" si="373"/>
        <v/>
      </c>
      <c r="H2403" t="str">
        <f t="shared" si="374"/>
        <v/>
      </c>
      <c r="I2403" t="str">
        <f t="shared" si="375"/>
        <v/>
      </c>
      <c r="J2403" t="str">
        <f t="shared" si="376"/>
        <v/>
      </c>
      <c r="K2403" t="str">
        <f t="shared" si="377"/>
        <v/>
      </c>
      <c r="L2403" t="str">
        <f t="shared" si="378"/>
        <v/>
      </c>
      <c r="M2403" t="str">
        <f t="shared" si="379"/>
        <v/>
      </c>
    </row>
    <row r="2404" spans="1:13">
      <c r="A2404" t="s">
        <v>4244</v>
      </c>
      <c r="B2404">
        <v>12.300599999999999</v>
      </c>
      <c r="C2404" s="44">
        <v>41548</v>
      </c>
      <c r="D2404" t="str">
        <f t="shared" si="370"/>
        <v/>
      </c>
      <c r="E2404" t="str">
        <f t="shared" si="371"/>
        <v/>
      </c>
      <c r="F2404" t="str">
        <f t="shared" si="372"/>
        <v/>
      </c>
      <c r="G2404" t="str">
        <f t="shared" si="373"/>
        <v/>
      </c>
      <c r="H2404" t="str">
        <f t="shared" si="374"/>
        <v/>
      </c>
      <c r="I2404" t="str">
        <f t="shared" si="375"/>
        <v/>
      </c>
      <c r="J2404" t="str">
        <f t="shared" si="376"/>
        <v/>
      </c>
      <c r="K2404" t="str">
        <f t="shared" si="377"/>
        <v/>
      </c>
      <c r="L2404" t="str">
        <f t="shared" si="378"/>
        <v/>
      </c>
      <c r="M2404" t="str">
        <f t="shared" si="379"/>
        <v/>
      </c>
    </row>
    <row r="2405" spans="1:13">
      <c r="A2405" t="s">
        <v>4245</v>
      </c>
      <c r="B2405">
        <v>12.3544</v>
      </c>
      <c r="C2405" s="44">
        <v>41548</v>
      </c>
      <c r="D2405" t="str">
        <f t="shared" si="370"/>
        <v/>
      </c>
      <c r="E2405" t="str">
        <f t="shared" si="371"/>
        <v/>
      </c>
      <c r="F2405" t="str">
        <f t="shared" si="372"/>
        <v/>
      </c>
      <c r="G2405" t="str">
        <f t="shared" si="373"/>
        <v/>
      </c>
      <c r="H2405" t="str">
        <f t="shared" si="374"/>
        <v/>
      </c>
      <c r="I2405" t="str">
        <f t="shared" si="375"/>
        <v/>
      </c>
      <c r="J2405" t="str">
        <f t="shared" si="376"/>
        <v/>
      </c>
      <c r="K2405" t="str">
        <f t="shared" si="377"/>
        <v/>
      </c>
      <c r="L2405" t="str">
        <f t="shared" si="378"/>
        <v/>
      </c>
      <c r="M2405" t="str">
        <f t="shared" si="379"/>
        <v/>
      </c>
    </row>
    <row r="2406" spans="1:13">
      <c r="A2406" t="s">
        <v>1041</v>
      </c>
      <c r="B2406">
        <v>10.238899999999999</v>
      </c>
      <c r="C2406" s="44">
        <v>41548</v>
      </c>
      <c r="D2406" t="str">
        <f t="shared" si="370"/>
        <v/>
      </c>
      <c r="E2406" t="str">
        <f t="shared" si="371"/>
        <v/>
      </c>
      <c r="F2406" t="str">
        <f t="shared" si="372"/>
        <v/>
      </c>
      <c r="G2406" t="str">
        <f t="shared" si="373"/>
        <v/>
      </c>
      <c r="H2406" t="str">
        <f t="shared" si="374"/>
        <v/>
      </c>
      <c r="I2406" t="str">
        <f t="shared" si="375"/>
        <v/>
      </c>
      <c r="J2406" t="str">
        <f t="shared" si="376"/>
        <v/>
      </c>
      <c r="K2406" t="str">
        <f t="shared" si="377"/>
        <v/>
      </c>
      <c r="L2406" t="str">
        <f t="shared" si="378"/>
        <v/>
      </c>
      <c r="M2406" t="str">
        <f t="shared" si="379"/>
        <v/>
      </c>
    </row>
    <row r="2407" spans="1:13">
      <c r="A2407" t="s">
        <v>1042</v>
      </c>
      <c r="B2407">
        <v>10.7319</v>
      </c>
      <c r="C2407" s="44">
        <v>41548</v>
      </c>
      <c r="D2407" t="str">
        <f t="shared" si="370"/>
        <v/>
      </c>
      <c r="E2407" t="str">
        <f t="shared" si="371"/>
        <v/>
      </c>
      <c r="F2407" t="str">
        <f t="shared" si="372"/>
        <v/>
      </c>
      <c r="G2407" t="str">
        <f t="shared" si="373"/>
        <v/>
      </c>
      <c r="H2407" t="str">
        <f t="shared" si="374"/>
        <v/>
      </c>
      <c r="I2407" t="str">
        <f t="shared" si="375"/>
        <v/>
      </c>
      <c r="J2407" t="str">
        <f t="shared" si="376"/>
        <v/>
      </c>
      <c r="K2407" t="str">
        <f t="shared" si="377"/>
        <v/>
      </c>
      <c r="L2407" t="str">
        <f t="shared" si="378"/>
        <v/>
      </c>
      <c r="M2407" t="str">
        <f t="shared" si="379"/>
        <v/>
      </c>
    </row>
    <row r="2408" spans="1:13">
      <c r="A2408" t="s">
        <v>1043</v>
      </c>
      <c r="B2408">
        <v>10.122199999999999</v>
      </c>
      <c r="C2408" s="44">
        <v>41548</v>
      </c>
      <c r="D2408" t="str">
        <f t="shared" si="370"/>
        <v/>
      </c>
      <c r="E2408" t="str">
        <f t="shared" si="371"/>
        <v/>
      </c>
      <c r="F2408" t="str">
        <f t="shared" si="372"/>
        <v/>
      </c>
      <c r="G2408" t="str">
        <f t="shared" si="373"/>
        <v/>
      </c>
      <c r="H2408" t="str">
        <f t="shared" si="374"/>
        <v/>
      </c>
      <c r="I2408" t="str">
        <f t="shared" si="375"/>
        <v/>
      </c>
      <c r="J2408" t="str">
        <f t="shared" si="376"/>
        <v/>
      </c>
      <c r="K2408" t="str">
        <f t="shared" si="377"/>
        <v/>
      </c>
      <c r="L2408" t="str">
        <f t="shared" si="378"/>
        <v/>
      </c>
      <c r="M2408" t="str">
        <f t="shared" si="379"/>
        <v/>
      </c>
    </row>
    <row r="2409" spans="1:13">
      <c r="A2409" t="s">
        <v>1044</v>
      </c>
      <c r="B2409">
        <v>10.186</v>
      </c>
      <c r="C2409" s="44">
        <v>41548</v>
      </c>
      <c r="D2409" t="str">
        <f t="shared" si="370"/>
        <v/>
      </c>
      <c r="E2409" t="str">
        <f t="shared" si="371"/>
        <v/>
      </c>
      <c r="F2409" t="str">
        <f t="shared" si="372"/>
        <v/>
      </c>
      <c r="G2409" t="str">
        <f t="shared" si="373"/>
        <v/>
      </c>
      <c r="H2409" t="str">
        <f t="shared" si="374"/>
        <v/>
      </c>
      <c r="I2409" t="str">
        <f t="shared" si="375"/>
        <v/>
      </c>
      <c r="J2409" t="str">
        <f t="shared" si="376"/>
        <v/>
      </c>
      <c r="K2409" t="str">
        <f t="shared" si="377"/>
        <v/>
      </c>
      <c r="L2409" t="str">
        <f t="shared" si="378"/>
        <v/>
      </c>
      <c r="M2409" t="str">
        <f t="shared" si="379"/>
        <v/>
      </c>
    </row>
    <row r="2410" spans="1:13">
      <c r="A2410" t="s">
        <v>5897</v>
      </c>
      <c r="B2410">
        <v>10.1</v>
      </c>
      <c r="C2410" s="44">
        <v>41548</v>
      </c>
      <c r="D2410" t="str">
        <f t="shared" si="370"/>
        <v/>
      </c>
      <c r="E2410" t="str">
        <f t="shared" si="371"/>
        <v/>
      </c>
      <c r="F2410" t="str">
        <f t="shared" si="372"/>
        <v/>
      </c>
      <c r="G2410" t="str">
        <f t="shared" si="373"/>
        <v/>
      </c>
      <c r="H2410" t="str">
        <f t="shared" si="374"/>
        <v/>
      </c>
      <c r="I2410" t="str">
        <f t="shared" si="375"/>
        <v/>
      </c>
      <c r="J2410" t="str">
        <f t="shared" si="376"/>
        <v/>
      </c>
      <c r="K2410" t="str">
        <f t="shared" si="377"/>
        <v/>
      </c>
      <c r="L2410" t="str">
        <f t="shared" si="378"/>
        <v/>
      </c>
      <c r="M2410" t="str">
        <f t="shared" si="379"/>
        <v/>
      </c>
    </row>
    <row r="2411" spans="1:13">
      <c r="A2411" t="s">
        <v>5898</v>
      </c>
      <c r="B2411">
        <v>10.1</v>
      </c>
      <c r="C2411" s="44">
        <v>41548</v>
      </c>
      <c r="D2411" t="str">
        <f t="shared" si="370"/>
        <v/>
      </c>
      <c r="E2411" t="str">
        <f t="shared" si="371"/>
        <v/>
      </c>
      <c r="F2411" t="str">
        <f t="shared" si="372"/>
        <v/>
      </c>
      <c r="G2411" t="str">
        <f t="shared" si="373"/>
        <v/>
      </c>
      <c r="H2411" t="str">
        <f t="shared" si="374"/>
        <v/>
      </c>
      <c r="I2411" t="str">
        <f t="shared" si="375"/>
        <v/>
      </c>
      <c r="J2411" t="str">
        <f t="shared" si="376"/>
        <v/>
      </c>
      <c r="K2411" t="str">
        <f t="shared" si="377"/>
        <v/>
      </c>
      <c r="L2411" t="str">
        <f t="shared" si="378"/>
        <v/>
      </c>
      <c r="M2411" t="str">
        <f t="shared" si="379"/>
        <v/>
      </c>
    </row>
    <row r="2412" spans="1:13">
      <c r="A2412" t="s">
        <v>5899</v>
      </c>
      <c r="B2412">
        <v>10.1</v>
      </c>
      <c r="C2412" s="44">
        <v>41548</v>
      </c>
      <c r="D2412" t="str">
        <f t="shared" si="370"/>
        <v/>
      </c>
      <c r="E2412" t="str">
        <f t="shared" si="371"/>
        <v/>
      </c>
      <c r="F2412" t="str">
        <f t="shared" si="372"/>
        <v/>
      </c>
      <c r="G2412" t="str">
        <f t="shared" si="373"/>
        <v/>
      </c>
      <c r="H2412" t="str">
        <f t="shared" si="374"/>
        <v/>
      </c>
      <c r="I2412" t="str">
        <f t="shared" si="375"/>
        <v/>
      </c>
      <c r="J2412" t="str">
        <f t="shared" si="376"/>
        <v/>
      </c>
      <c r="K2412" t="str">
        <f t="shared" si="377"/>
        <v/>
      </c>
      <c r="L2412" t="str">
        <f t="shared" si="378"/>
        <v/>
      </c>
      <c r="M2412" t="str">
        <f t="shared" si="379"/>
        <v/>
      </c>
    </row>
    <row r="2413" spans="1:13">
      <c r="A2413" t="s">
        <v>5900</v>
      </c>
      <c r="B2413">
        <v>10.1</v>
      </c>
      <c r="C2413" s="44">
        <v>41548</v>
      </c>
      <c r="D2413" t="str">
        <f t="shared" si="370"/>
        <v/>
      </c>
      <c r="E2413" t="str">
        <f t="shared" si="371"/>
        <v/>
      </c>
      <c r="F2413" t="str">
        <f t="shared" si="372"/>
        <v/>
      </c>
      <c r="G2413" t="str">
        <f t="shared" si="373"/>
        <v/>
      </c>
      <c r="H2413" t="str">
        <f t="shared" si="374"/>
        <v/>
      </c>
      <c r="I2413" t="str">
        <f t="shared" si="375"/>
        <v/>
      </c>
      <c r="J2413" t="str">
        <f t="shared" si="376"/>
        <v/>
      </c>
      <c r="K2413" t="str">
        <f t="shared" si="377"/>
        <v/>
      </c>
      <c r="L2413" t="str">
        <f t="shared" si="378"/>
        <v/>
      </c>
      <c r="M2413" t="str">
        <f t="shared" si="379"/>
        <v/>
      </c>
    </row>
    <row r="2414" spans="1:13">
      <c r="A2414" t="s">
        <v>1045</v>
      </c>
      <c r="B2414">
        <v>1004.1717</v>
      </c>
      <c r="C2414" s="44">
        <v>41548</v>
      </c>
      <c r="D2414" t="str">
        <f t="shared" si="370"/>
        <v/>
      </c>
      <c r="E2414" t="str">
        <f t="shared" si="371"/>
        <v/>
      </c>
      <c r="F2414" t="str">
        <f t="shared" si="372"/>
        <v/>
      </c>
      <c r="G2414" t="str">
        <f t="shared" si="373"/>
        <v/>
      </c>
      <c r="H2414" t="str">
        <f t="shared" si="374"/>
        <v/>
      </c>
      <c r="I2414" t="str">
        <f t="shared" si="375"/>
        <v/>
      </c>
      <c r="J2414" t="str">
        <f t="shared" si="376"/>
        <v/>
      </c>
      <c r="K2414" t="str">
        <f t="shared" si="377"/>
        <v/>
      </c>
      <c r="L2414" t="str">
        <f t="shared" si="378"/>
        <v/>
      </c>
      <c r="M2414" t="str">
        <f t="shared" si="379"/>
        <v/>
      </c>
    </row>
    <row r="2415" spans="1:13">
      <c r="A2415" t="s">
        <v>1046</v>
      </c>
      <c r="B2415">
        <v>1010.8878</v>
      </c>
      <c r="C2415" s="44">
        <v>41548</v>
      </c>
      <c r="D2415" t="str">
        <f t="shared" si="370"/>
        <v/>
      </c>
      <c r="E2415" t="str">
        <f t="shared" si="371"/>
        <v/>
      </c>
      <c r="F2415" t="str">
        <f t="shared" si="372"/>
        <v/>
      </c>
      <c r="G2415" t="str">
        <f t="shared" si="373"/>
        <v/>
      </c>
      <c r="H2415" t="str">
        <f t="shared" si="374"/>
        <v/>
      </c>
      <c r="I2415" t="str">
        <f t="shared" si="375"/>
        <v/>
      </c>
      <c r="J2415" t="str">
        <f t="shared" si="376"/>
        <v/>
      </c>
      <c r="K2415" t="str">
        <f t="shared" si="377"/>
        <v/>
      </c>
      <c r="L2415" t="str">
        <f t="shared" si="378"/>
        <v/>
      </c>
      <c r="M2415" t="str">
        <f t="shared" si="379"/>
        <v/>
      </c>
    </row>
    <row r="2416" spans="1:13">
      <c r="A2416" t="s">
        <v>4246</v>
      </c>
      <c r="B2416">
        <v>1307.3416999999999</v>
      </c>
      <c r="C2416" s="44">
        <v>41548</v>
      </c>
      <c r="D2416" t="str">
        <f t="shared" si="370"/>
        <v/>
      </c>
      <c r="E2416" t="str">
        <f t="shared" si="371"/>
        <v/>
      </c>
      <c r="F2416" t="str">
        <f t="shared" si="372"/>
        <v/>
      </c>
      <c r="G2416" t="str">
        <f t="shared" si="373"/>
        <v/>
      </c>
      <c r="H2416" t="str">
        <f t="shared" si="374"/>
        <v/>
      </c>
      <c r="I2416" t="str">
        <f t="shared" si="375"/>
        <v/>
      </c>
      <c r="J2416" t="str">
        <f t="shared" si="376"/>
        <v/>
      </c>
      <c r="K2416" t="str">
        <f t="shared" si="377"/>
        <v/>
      </c>
      <c r="L2416" t="str">
        <f t="shared" si="378"/>
        <v/>
      </c>
      <c r="M2416" t="str">
        <f t="shared" si="379"/>
        <v/>
      </c>
    </row>
    <row r="2417" spans="1:13">
      <c r="A2417" t="s">
        <v>4247</v>
      </c>
      <c r="B2417">
        <v>1308.0443</v>
      </c>
      <c r="C2417" s="44">
        <v>41548</v>
      </c>
      <c r="D2417" t="str">
        <f t="shared" si="370"/>
        <v/>
      </c>
      <c r="E2417" t="str">
        <f t="shared" si="371"/>
        <v/>
      </c>
      <c r="F2417" t="str">
        <f t="shared" si="372"/>
        <v/>
      </c>
      <c r="G2417" t="str">
        <f t="shared" si="373"/>
        <v/>
      </c>
      <c r="H2417" t="str">
        <f t="shared" si="374"/>
        <v/>
      </c>
      <c r="I2417" t="str">
        <f t="shared" si="375"/>
        <v/>
      </c>
      <c r="J2417" t="str">
        <f t="shared" si="376"/>
        <v/>
      </c>
      <c r="K2417" t="str">
        <f t="shared" si="377"/>
        <v/>
      </c>
      <c r="L2417" t="str">
        <f t="shared" si="378"/>
        <v/>
      </c>
      <c r="M2417" t="str">
        <f t="shared" si="379"/>
        <v/>
      </c>
    </row>
    <row r="2418" spans="1:13">
      <c r="A2418" t="s">
        <v>1047</v>
      </c>
      <c r="B2418">
        <v>1013.3669</v>
      </c>
      <c r="C2418" s="44">
        <v>41548</v>
      </c>
      <c r="D2418" t="str">
        <f t="shared" si="370"/>
        <v/>
      </c>
      <c r="E2418" t="str">
        <f t="shared" si="371"/>
        <v/>
      </c>
      <c r="F2418" t="str">
        <f t="shared" si="372"/>
        <v/>
      </c>
      <c r="G2418" t="str">
        <f t="shared" si="373"/>
        <v/>
      </c>
      <c r="H2418" t="str">
        <f t="shared" si="374"/>
        <v/>
      </c>
      <c r="I2418" t="str">
        <f t="shared" si="375"/>
        <v/>
      </c>
      <c r="J2418" t="str">
        <f t="shared" si="376"/>
        <v/>
      </c>
      <c r="K2418" t="str">
        <f t="shared" si="377"/>
        <v/>
      </c>
      <c r="L2418" t="str">
        <f t="shared" si="378"/>
        <v/>
      </c>
      <c r="M2418" t="str">
        <f t="shared" si="379"/>
        <v/>
      </c>
    </row>
    <row r="2419" spans="1:13">
      <c r="A2419" t="s">
        <v>1048</v>
      </c>
      <c r="B2419">
        <v>1037.3332</v>
      </c>
      <c r="C2419" s="44">
        <v>41548</v>
      </c>
      <c r="D2419" t="str">
        <f t="shared" si="370"/>
        <v/>
      </c>
      <c r="E2419" t="str">
        <f t="shared" si="371"/>
        <v/>
      </c>
      <c r="F2419" t="str">
        <f t="shared" si="372"/>
        <v/>
      </c>
      <c r="G2419" t="str">
        <f t="shared" si="373"/>
        <v/>
      </c>
      <c r="H2419" t="str">
        <f t="shared" si="374"/>
        <v/>
      </c>
      <c r="I2419" t="str">
        <f t="shared" si="375"/>
        <v/>
      </c>
      <c r="J2419" t="str">
        <f t="shared" si="376"/>
        <v/>
      </c>
      <c r="K2419" t="str">
        <f t="shared" si="377"/>
        <v/>
      </c>
      <c r="L2419" t="str">
        <f t="shared" si="378"/>
        <v/>
      </c>
      <c r="M2419" t="str">
        <f t="shared" si="379"/>
        <v/>
      </c>
    </row>
    <row r="2420" spans="1:13">
      <c r="A2420" t="s">
        <v>1049</v>
      </c>
      <c r="B2420">
        <v>1006.7187</v>
      </c>
      <c r="C2420" s="44">
        <v>41548</v>
      </c>
      <c r="D2420" t="str">
        <f t="shared" si="370"/>
        <v/>
      </c>
      <c r="E2420" t="str">
        <f t="shared" si="371"/>
        <v/>
      </c>
      <c r="F2420" t="str">
        <f t="shared" si="372"/>
        <v/>
      </c>
      <c r="G2420" t="str">
        <f t="shared" si="373"/>
        <v/>
      </c>
      <c r="H2420" t="str">
        <f t="shared" si="374"/>
        <v/>
      </c>
      <c r="I2420" t="str">
        <f t="shared" si="375"/>
        <v/>
      </c>
      <c r="J2420" t="str">
        <f t="shared" si="376"/>
        <v/>
      </c>
      <c r="K2420" t="str">
        <f t="shared" si="377"/>
        <v/>
      </c>
      <c r="L2420" t="str">
        <f t="shared" si="378"/>
        <v/>
      </c>
      <c r="M2420" t="str">
        <f t="shared" si="379"/>
        <v/>
      </c>
    </row>
    <row r="2421" spans="1:13">
      <c r="A2421" t="s">
        <v>1050</v>
      </c>
      <c r="B2421">
        <v>1021.207</v>
      </c>
      <c r="C2421" s="44">
        <v>41548</v>
      </c>
      <c r="D2421" t="str">
        <f t="shared" si="370"/>
        <v/>
      </c>
      <c r="E2421" t="str">
        <f t="shared" si="371"/>
        <v/>
      </c>
      <c r="F2421" t="str">
        <f t="shared" si="372"/>
        <v/>
      </c>
      <c r="G2421" t="str">
        <f t="shared" si="373"/>
        <v/>
      </c>
      <c r="H2421" t="str">
        <f t="shared" si="374"/>
        <v/>
      </c>
      <c r="I2421" t="str">
        <f t="shared" si="375"/>
        <v/>
      </c>
      <c r="J2421" t="str">
        <f t="shared" si="376"/>
        <v/>
      </c>
      <c r="K2421" t="str">
        <f t="shared" si="377"/>
        <v/>
      </c>
      <c r="L2421" t="str">
        <f t="shared" si="378"/>
        <v/>
      </c>
      <c r="M2421" t="str">
        <f t="shared" si="379"/>
        <v/>
      </c>
    </row>
    <row r="2422" spans="1:13">
      <c r="A2422" t="s">
        <v>4248</v>
      </c>
      <c r="B2422">
        <v>18.850000000000001</v>
      </c>
      <c r="C2422" s="44">
        <v>41548</v>
      </c>
      <c r="D2422" t="str">
        <f t="shared" si="370"/>
        <v/>
      </c>
      <c r="E2422" t="str">
        <f t="shared" si="371"/>
        <v/>
      </c>
      <c r="F2422" t="str">
        <f t="shared" si="372"/>
        <v/>
      </c>
      <c r="G2422" t="str">
        <f t="shared" si="373"/>
        <v/>
      </c>
      <c r="H2422" t="str">
        <f t="shared" si="374"/>
        <v/>
      </c>
      <c r="I2422" t="str">
        <f t="shared" si="375"/>
        <v/>
      </c>
      <c r="J2422" t="str">
        <f t="shared" si="376"/>
        <v/>
      </c>
      <c r="K2422" t="str">
        <f t="shared" si="377"/>
        <v/>
      </c>
      <c r="L2422" t="str">
        <f t="shared" si="378"/>
        <v/>
      </c>
      <c r="M2422" t="str">
        <f t="shared" si="379"/>
        <v/>
      </c>
    </row>
    <row r="2423" spans="1:13">
      <c r="A2423" t="s">
        <v>1051</v>
      </c>
      <c r="B2423">
        <v>14.8371</v>
      </c>
      <c r="C2423" s="44">
        <v>41548</v>
      </c>
      <c r="D2423" t="str">
        <f t="shared" si="370"/>
        <v/>
      </c>
      <c r="E2423" t="str">
        <f t="shared" si="371"/>
        <v/>
      </c>
      <c r="F2423" t="str">
        <f t="shared" si="372"/>
        <v/>
      </c>
      <c r="G2423" t="str">
        <f t="shared" si="373"/>
        <v/>
      </c>
      <c r="H2423" t="str">
        <f t="shared" si="374"/>
        <v/>
      </c>
      <c r="I2423" t="str">
        <f t="shared" si="375"/>
        <v/>
      </c>
      <c r="J2423" t="str">
        <f t="shared" si="376"/>
        <v/>
      </c>
      <c r="K2423" t="str">
        <f t="shared" si="377"/>
        <v/>
      </c>
      <c r="L2423" t="str">
        <f t="shared" si="378"/>
        <v/>
      </c>
      <c r="M2423" t="str">
        <f t="shared" si="379"/>
        <v/>
      </c>
    </row>
    <row r="2424" spans="1:13">
      <c r="A2424" t="s">
        <v>1052</v>
      </c>
      <c r="B2424">
        <v>10.5816</v>
      </c>
      <c r="C2424" s="44">
        <v>41548</v>
      </c>
      <c r="D2424" t="str">
        <f t="shared" si="370"/>
        <v/>
      </c>
      <c r="E2424" t="str">
        <f t="shared" si="371"/>
        <v/>
      </c>
      <c r="F2424" t="str">
        <f t="shared" si="372"/>
        <v/>
      </c>
      <c r="G2424" t="str">
        <f t="shared" si="373"/>
        <v/>
      </c>
      <c r="H2424" t="str">
        <f t="shared" si="374"/>
        <v/>
      </c>
      <c r="I2424" t="str">
        <f t="shared" si="375"/>
        <v/>
      </c>
      <c r="J2424" t="str">
        <f t="shared" si="376"/>
        <v/>
      </c>
      <c r="K2424" t="str">
        <f t="shared" si="377"/>
        <v/>
      </c>
      <c r="L2424" t="str">
        <f t="shared" si="378"/>
        <v/>
      </c>
      <c r="M2424" t="str">
        <f t="shared" si="379"/>
        <v/>
      </c>
    </row>
    <row r="2425" spans="1:13">
      <c r="A2425" t="s">
        <v>4249</v>
      </c>
      <c r="B2425">
        <v>18.796500000000002</v>
      </c>
      <c r="C2425" s="44">
        <v>41548</v>
      </c>
      <c r="D2425" t="str">
        <f t="shared" si="370"/>
        <v/>
      </c>
      <c r="E2425" t="str">
        <f t="shared" si="371"/>
        <v/>
      </c>
      <c r="F2425" t="str">
        <f t="shared" si="372"/>
        <v/>
      </c>
      <c r="G2425" t="str">
        <f t="shared" si="373"/>
        <v/>
      </c>
      <c r="H2425" t="str">
        <f t="shared" si="374"/>
        <v/>
      </c>
      <c r="I2425" t="str">
        <f t="shared" si="375"/>
        <v/>
      </c>
      <c r="J2425" t="str">
        <f t="shared" si="376"/>
        <v/>
      </c>
      <c r="K2425" t="str">
        <f t="shared" si="377"/>
        <v/>
      </c>
      <c r="L2425" t="str">
        <f t="shared" si="378"/>
        <v/>
      </c>
      <c r="M2425" t="str">
        <f t="shared" si="379"/>
        <v/>
      </c>
    </row>
    <row r="2426" spans="1:13">
      <c r="A2426" t="s">
        <v>1053</v>
      </c>
      <c r="B2426">
        <v>11.3935</v>
      </c>
      <c r="C2426" s="44">
        <v>41548</v>
      </c>
      <c r="D2426" t="str">
        <f t="shared" si="370"/>
        <v/>
      </c>
      <c r="E2426" t="str">
        <f t="shared" si="371"/>
        <v/>
      </c>
      <c r="F2426" t="str">
        <f t="shared" si="372"/>
        <v/>
      </c>
      <c r="G2426" t="str">
        <f t="shared" si="373"/>
        <v/>
      </c>
      <c r="H2426" t="str">
        <f t="shared" si="374"/>
        <v/>
      </c>
      <c r="I2426" t="str">
        <f t="shared" si="375"/>
        <v/>
      </c>
      <c r="J2426" t="str">
        <f t="shared" si="376"/>
        <v/>
      </c>
      <c r="K2426" t="str">
        <f t="shared" si="377"/>
        <v/>
      </c>
      <c r="L2426" t="str">
        <f t="shared" si="378"/>
        <v/>
      </c>
      <c r="M2426" t="str">
        <f t="shared" si="379"/>
        <v/>
      </c>
    </row>
    <row r="2427" spans="1:13">
      <c r="A2427" t="s">
        <v>1054</v>
      </c>
      <c r="B2427">
        <v>12.2332</v>
      </c>
      <c r="C2427" s="44">
        <v>41548</v>
      </c>
      <c r="D2427" t="str">
        <f t="shared" si="370"/>
        <v/>
      </c>
      <c r="E2427" t="str">
        <f t="shared" si="371"/>
        <v/>
      </c>
      <c r="F2427" t="str">
        <f t="shared" si="372"/>
        <v/>
      </c>
      <c r="G2427" t="str">
        <f t="shared" si="373"/>
        <v/>
      </c>
      <c r="H2427" t="str">
        <f t="shared" si="374"/>
        <v/>
      </c>
      <c r="I2427" t="str">
        <f t="shared" si="375"/>
        <v/>
      </c>
      <c r="J2427" t="str">
        <f t="shared" si="376"/>
        <v/>
      </c>
      <c r="K2427" t="str">
        <f t="shared" si="377"/>
        <v/>
      </c>
      <c r="L2427" t="str">
        <f t="shared" si="378"/>
        <v/>
      </c>
      <c r="M2427" t="str">
        <f t="shared" si="379"/>
        <v/>
      </c>
    </row>
    <row r="2428" spans="1:13">
      <c r="A2428" t="s">
        <v>1055</v>
      </c>
      <c r="B2428">
        <v>12.3781</v>
      </c>
      <c r="C2428" s="44">
        <v>41548</v>
      </c>
      <c r="D2428" t="str">
        <f t="shared" si="370"/>
        <v/>
      </c>
      <c r="E2428" t="str">
        <f t="shared" si="371"/>
        <v/>
      </c>
      <c r="F2428" t="str">
        <f t="shared" si="372"/>
        <v/>
      </c>
      <c r="G2428" t="str">
        <f t="shared" si="373"/>
        <v/>
      </c>
      <c r="H2428" t="str">
        <f t="shared" si="374"/>
        <v/>
      </c>
      <c r="I2428" t="str">
        <f t="shared" si="375"/>
        <v/>
      </c>
      <c r="J2428" t="str">
        <f t="shared" si="376"/>
        <v/>
      </c>
      <c r="K2428" t="str">
        <f t="shared" si="377"/>
        <v/>
      </c>
      <c r="L2428" t="str">
        <f t="shared" si="378"/>
        <v/>
      </c>
      <c r="M2428" t="str">
        <f t="shared" si="379"/>
        <v/>
      </c>
    </row>
    <row r="2429" spans="1:13">
      <c r="A2429" t="s">
        <v>4250</v>
      </c>
      <c r="B2429">
        <v>17.088200000000001</v>
      </c>
      <c r="C2429" s="44">
        <v>41548</v>
      </c>
      <c r="D2429" t="str">
        <f t="shared" si="370"/>
        <v/>
      </c>
      <c r="E2429" t="str">
        <f t="shared" si="371"/>
        <v/>
      </c>
      <c r="F2429" t="str">
        <f t="shared" si="372"/>
        <v/>
      </c>
      <c r="G2429" t="str">
        <f t="shared" si="373"/>
        <v/>
      </c>
      <c r="H2429" t="str">
        <f t="shared" si="374"/>
        <v/>
      </c>
      <c r="I2429" t="str">
        <f t="shared" si="375"/>
        <v/>
      </c>
      <c r="J2429" t="str">
        <f t="shared" si="376"/>
        <v/>
      </c>
      <c r="K2429" t="str">
        <f t="shared" si="377"/>
        <v/>
      </c>
      <c r="L2429" t="str">
        <f t="shared" si="378"/>
        <v/>
      </c>
      <c r="M2429" t="str">
        <f t="shared" si="379"/>
        <v/>
      </c>
    </row>
    <row r="2430" spans="1:13">
      <c r="A2430" t="s">
        <v>1056</v>
      </c>
      <c r="B2430">
        <v>11.791399999999999</v>
      </c>
      <c r="C2430" s="44">
        <v>41548</v>
      </c>
      <c r="D2430" t="str">
        <f t="shared" si="370"/>
        <v/>
      </c>
      <c r="E2430" t="str">
        <f t="shared" si="371"/>
        <v/>
      </c>
      <c r="F2430" t="str">
        <f t="shared" si="372"/>
        <v/>
      </c>
      <c r="G2430" t="str">
        <f t="shared" si="373"/>
        <v/>
      </c>
      <c r="H2430" t="str">
        <f t="shared" si="374"/>
        <v/>
      </c>
      <c r="I2430" t="str">
        <f t="shared" si="375"/>
        <v/>
      </c>
      <c r="J2430" t="str">
        <f t="shared" si="376"/>
        <v/>
      </c>
      <c r="K2430" t="str">
        <f t="shared" si="377"/>
        <v/>
      </c>
      <c r="L2430" t="str">
        <f t="shared" si="378"/>
        <v/>
      </c>
      <c r="M2430" t="str">
        <f t="shared" si="379"/>
        <v/>
      </c>
    </row>
    <row r="2431" spans="1:13">
      <c r="A2431" t="s">
        <v>4251</v>
      </c>
      <c r="B2431">
        <v>17.023900000000001</v>
      </c>
      <c r="C2431" s="44">
        <v>41548</v>
      </c>
      <c r="D2431" t="str">
        <f t="shared" si="370"/>
        <v/>
      </c>
      <c r="E2431" t="str">
        <f t="shared" si="371"/>
        <v/>
      </c>
      <c r="F2431" t="str">
        <f t="shared" si="372"/>
        <v/>
      </c>
      <c r="G2431" t="str">
        <f t="shared" si="373"/>
        <v/>
      </c>
      <c r="H2431" t="str">
        <f t="shared" si="374"/>
        <v/>
      </c>
      <c r="I2431" t="str">
        <f t="shared" si="375"/>
        <v/>
      </c>
      <c r="J2431" t="str">
        <f t="shared" si="376"/>
        <v/>
      </c>
      <c r="K2431" t="str">
        <f t="shared" si="377"/>
        <v/>
      </c>
      <c r="L2431" t="str">
        <f t="shared" si="378"/>
        <v/>
      </c>
      <c r="M2431" t="str">
        <f t="shared" si="379"/>
        <v/>
      </c>
    </row>
    <row r="2432" spans="1:13">
      <c r="A2432" t="s">
        <v>1057</v>
      </c>
      <c r="B2432">
        <v>14.930300000000001</v>
      </c>
      <c r="C2432" s="44">
        <v>41548</v>
      </c>
      <c r="D2432" t="str">
        <f t="shared" si="370"/>
        <v/>
      </c>
      <c r="E2432" t="str">
        <f t="shared" si="371"/>
        <v/>
      </c>
      <c r="F2432" t="str">
        <f t="shared" si="372"/>
        <v/>
      </c>
      <c r="G2432" t="str">
        <f t="shared" si="373"/>
        <v/>
      </c>
      <c r="H2432" t="str">
        <f t="shared" si="374"/>
        <v/>
      </c>
      <c r="I2432" t="str">
        <f t="shared" si="375"/>
        <v/>
      </c>
      <c r="J2432" t="str">
        <f t="shared" si="376"/>
        <v/>
      </c>
      <c r="K2432" t="str">
        <f t="shared" si="377"/>
        <v/>
      </c>
      <c r="L2432" t="str">
        <f t="shared" si="378"/>
        <v/>
      </c>
      <c r="M2432" t="str">
        <f t="shared" si="379"/>
        <v/>
      </c>
    </row>
    <row r="2433" spans="1:13">
      <c r="A2433" t="s">
        <v>4252</v>
      </c>
      <c r="B2433">
        <v>28.7395</v>
      </c>
      <c r="C2433" s="44">
        <v>41548</v>
      </c>
      <c r="D2433" t="str">
        <f t="shared" si="370"/>
        <v/>
      </c>
      <c r="E2433" t="str">
        <f t="shared" si="371"/>
        <v/>
      </c>
      <c r="F2433" t="str">
        <f t="shared" si="372"/>
        <v/>
      </c>
      <c r="G2433" t="str">
        <f t="shared" si="373"/>
        <v/>
      </c>
      <c r="H2433" t="str">
        <f t="shared" si="374"/>
        <v/>
      </c>
      <c r="I2433" t="str">
        <f t="shared" si="375"/>
        <v/>
      </c>
      <c r="J2433" t="str">
        <f t="shared" si="376"/>
        <v/>
      </c>
      <c r="K2433" t="str">
        <f t="shared" si="377"/>
        <v/>
      </c>
      <c r="L2433" t="str">
        <f t="shared" si="378"/>
        <v/>
      </c>
      <c r="M2433" t="str">
        <f t="shared" si="379"/>
        <v/>
      </c>
    </row>
    <row r="2434" spans="1:13">
      <c r="A2434" t="s">
        <v>1058</v>
      </c>
      <c r="B2434">
        <v>11.723100000000001</v>
      </c>
      <c r="C2434" s="44">
        <v>41548</v>
      </c>
      <c r="D2434" t="str">
        <f t="shared" si="370"/>
        <v/>
      </c>
      <c r="E2434" t="str">
        <f t="shared" si="371"/>
        <v/>
      </c>
      <c r="F2434" t="str">
        <f t="shared" si="372"/>
        <v/>
      </c>
      <c r="G2434" t="str">
        <f t="shared" si="373"/>
        <v/>
      </c>
      <c r="H2434" t="str">
        <f t="shared" si="374"/>
        <v/>
      </c>
      <c r="I2434" t="str">
        <f t="shared" si="375"/>
        <v/>
      </c>
      <c r="J2434" t="str">
        <f t="shared" si="376"/>
        <v/>
      </c>
      <c r="K2434" t="str">
        <f t="shared" si="377"/>
        <v/>
      </c>
      <c r="L2434" t="str">
        <f t="shared" si="378"/>
        <v/>
      </c>
      <c r="M2434" t="str">
        <f t="shared" si="379"/>
        <v/>
      </c>
    </row>
    <row r="2435" spans="1:13">
      <c r="A2435" t="s">
        <v>1059</v>
      </c>
      <c r="B2435">
        <v>11.2601</v>
      </c>
      <c r="C2435" s="44">
        <v>41548</v>
      </c>
      <c r="D2435" t="str">
        <f t="shared" si="370"/>
        <v/>
      </c>
      <c r="E2435" t="str">
        <f t="shared" si="371"/>
        <v/>
      </c>
      <c r="F2435" t="str">
        <f t="shared" si="372"/>
        <v/>
      </c>
      <c r="G2435" t="str">
        <f t="shared" si="373"/>
        <v/>
      </c>
      <c r="H2435" t="str">
        <f t="shared" si="374"/>
        <v/>
      </c>
      <c r="I2435" t="str">
        <f t="shared" si="375"/>
        <v/>
      </c>
      <c r="J2435" t="str">
        <f t="shared" si="376"/>
        <v/>
      </c>
      <c r="K2435" t="str">
        <f t="shared" si="377"/>
        <v/>
      </c>
      <c r="L2435" t="str">
        <f t="shared" si="378"/>
        <v/>
      </c>
      <c r="M2435" t="str">
        <f t="shared" si="379"/>
        <v/>
      </c>
    </row>
    <row r="2436" spans="1:13">
      <c r="A2436" t="s">
        <v>1060</v>
      </c>
      <c r="B2436">
        <v>10.9895</v>
      </c>
      <c r="C2436" s="44">
        <v>41548</v>
      </c>
      <c r="D2436" t="str">
        <f t="shared" si="370"/>
        <v/>
      </c>
      <c r="E2436" t="str">
        <f t="shared" si="371"/>
        <v/>
      </c>
      <c r="F2436" t="str">
        <f t="shared" si="372"/>
        <v/>
      </c>
      <c r="G2436" t="str">
        <f t="shared" si="373"/>
        <v/>
      </c>
      <c r="H2436" t="str">
        <f t="shared" si="374"/>
        <v/>
      </c>
      <c r="I2436" t="str">
        <f t="shared" si="375"/>
        <v/>
      </c>
      <c r="J2436" t="str">
        <f t="shared" si="376"/>
        <v/>
      </c>
      <c r="K2436" t="str">
        <f t="shared" si="377"/>
        <v/>
      </c>
      <c r="L2436" t="str">
        <f t="shared" si="378"/>
        <v/>
      </c>
      <c r="M2436" t="str">
        <f t="shared" si="379"/>
        <v/>
      </c>
    </row>
    <row r="2437" spans="1:13">
      <c r="A2437" t="s">
        <v>5901</v>
      </c>
      <c r="B2437">
        <v>10.1257</v>
      </c>
      <c r="C2437" s="44">
        <v>41548</v>
      </c>
      <c r="D2437" t="str">
        <f t="shared" si="370"/>
        <v/>
      </c>
      <c r="E2437" t="str">
        <f t="shared" si="371"/>
        <v/>
      </c>
      <c r="F2437" t="str">
        <f t="shared" si="372"/>
        <v/>
      </c>
      <c r="G2437" t="str">
        <f t="shared" si="373"/>
        <v/>
      </c>
      <c r="H2437" t="str">
        <f t="shared" si="374"/>
        <v/>
      </c>
      <c r="I2437" t="str">
        <f t="shared" si="375"/>
        <v/>
      </c>
      <c r="J2437" t="str">
        <f t="shared" si="376"/>
        <v/>
      </c>
      <c r="K2437" t="str">
        <f t="shared" si="377"/>
        <v/>
      </c>
      <c r="L2437" t="str">
        <f t="shared" si="378"/>
        <v/>
      </c>
      <c r="M2437" t="str">
        <f t="shared" si="379"/>
        <v/>
      </c>
    </row>
    <row r="2438" spans="1:13">
      <c r="A2438" t="s">
        <v>1061</v>
      </c>
      <c r="B2438">
        <v>10.127000000000001</v>
      </c>
      <c r="C2438" s="44">
        <v>41548</v>
      </c>
      <c r="D2438" t="str">
        <f t="shared" si="370"/>
        <v/>
      </c>
      <c r="E2438" t="str">
        <f t="shared" si="371"/>
        <v/>
      </c>
      <c r="F2438" t="str">
        <f t="shared" si="372"/>
        <v/>
      </c>
      <c r="G2438" t="str">
        <f t="shared" si="373"/>
        <v/>
      </c>
      <c r="H2438" t="str">
        <f t="shared" si="374"/>
        <v/>
      </c>
      <c r="I2438" t="str">
        <f t="shared" si="375"/>
        <v/>
      </c>
      <c r="J2438" t="str">
        <f t="shared" si="376"/>
        <v/>
      </c>
      <c r="K2438" t="str">
        <f t="shared" si="377"/>
        <v/>
      </c>
      <c r="L2438" t="str">
        <f t="shared" si="378"/>
        <v/>
      </c>
      <c r="M2438" t="str">
        <f t="shared" si="379"/>
        <v/>
      </c>
    </row>
    <row r="2439" spans="1:13">
      <c r="A2439" t="s">
        <v>4253</v>
      </c>
      <c r="B2439">
        <v>20.5641</v>
      </c>
      <c r="C2439" s="44">
        <v>41548</v>
      </c>
      <c r="D2439" t="str">
        <f t="shared" ref="D2439:D2502" si="380">IF(A2439=mfund1,B2439,"")</f>
        <v/>
      </c>
      <c r="E2439" t="str">
        <f t="shared" ref="E2439:E2502" si="381">IF(A2439=mfund2,B2439,"")</f>
        <v/>
      </c>
      <c r="F2439" t="str">
        <f t="shared" ref="F2439:F2502" si="382">IF(A2439=mfund3,B2439,"")</f>
        <v/>
      </c>
      <c r="G2439" t="str">
        <f t="shared" ref="G2439:G2502" si="383">IF(A2439=mfund4,B2439,"")</f>
        <v/>
      </c>
      <c r="H2439" t="str">
        <f t="shared" ref="H2439:H2502" si="384">IF(A2439=mfudn5,B2439,"")</f>
        <v/>
      </c>
      <c r="I2439" t="str">
        <f t="shared" ref="I2439:I2502" si="385">IF(A2439=mfund6,B2439,"")</f>
        <v/>
      </c>
      <c r="J2439" t="str">
        <f t="shared" ref="J2439:J2502" si="386">IF(A2439=mfund7,B2439,"")</f>
        <v/>
      </c>
      <c r="K2439" t="str">
        <f t="shared" ref="K2439:K2502" si="387">IF(A2439=mfund8,B2439,"")</f>
        <v/>
      </c>
      <c r="L2439" t="str">
        <f t="shared" ref="L2439:L2502" si="388">IF(A2439=mfund9,B2439,"")</f>
        <v/>
      </c>
      <c r="M2439" t="str">
        <f t="shared" ref="M2439:M2502" si="389">IF(A2439=mfund10,B2439,"")</f>
        <v/>
      </c>
    </row>
    <row r="2440" spans="1:13">
      <c r="A2440" t="s">
        <v>1062</v>
      </c>
      <c r="B2440">
        <v>10.286799999999999</v>
      </c>
      <c r="C2440" s="44">
        <v>41548</v>
      </c>
      <c r="D2440" t="str">
        <f t="shared" si="380"/>
        <v/>
      </c>
      <c r="E2440" t="str">
        <f t="shared" si="381"/>
        <v/>
      </c>
      <c r="F2440" t="str">
        <f t="shared" si="382"/>
        <v/>
      </c>
      <c r="G2440" t="str">
        <f t="shared" si="383"/>
        <v/>
      </c>
      <c r="H2440" t="str">
        <f t="shared" si="384"/>
        <v/>
      </c>
      <c r="I2440" t="str">
        <f t="shared" si="385"/>
        <v/>
      </c>
      <c r="J2440" t="str">
        <f t="shared" si="386"/>
        <v/>
      </c>
      <c r="K2440" t="str">
        <f t="shared" si="387"/>
        <v/>
      </c>
      <c r="L2440" t="str">
        <f t="shared" si="388"/>
        <v/>
      </c>
      <c r="M2440" t="str">
        <f t="shared" si="389"/>
        <v/>
      </c>
    </row>
    <row r="2441" spans="1:13">
      <c r="A2441" t="s">
        <v>1063</v>
      </c>
      <c r="B2441">
        <v>10.323</v>
      </c>
      <c r="C2441" s="44">
        <v>41548</v>
      </c>
      <c r="D2441" t="str">
        <f t="shared" si="380"/>
        <v/>
      </c>
      <c r="E2441" t="str">
        <f t="shared" si="381"/>
        <v/>
      </c>
      <c r="F2441" t="str">
        <f t="shared" si="382"/>
        <v/>
      </c>
      <c r="G2441" t="str">
        <f t="shared" si="383"/>
        <v/>
      </c>
      <c r="H2441" t="str">
        <f t="shared" si="384"/>
        <v/>
      </c>
      <c r="I2441" t="str">
        <f t="shared" si="385"/>
        <v/>
      </c>
      <c r="J2441" t="str">
        <f t="shared" si="386"/>
        <v/>
      </c>
      <c r="K2441" t="str">
        <f t="shared" si="387"/>
        <v/>
      </c>
      <c r="L2441" t="str">
        <f t="shared" si="388"/>
        <v/>
      </c>
      <c r="M2441" t="str">
        <f t="shared" si="389"/>
        <v/>
      </c>
    </row>
    <row r="2442" spans="1:13">
      <c r="A2442" t="s">
        <v>1064</v>
      </c>
      <c r="B2442">
        <v>10.27</v>
      </c>
      <c r="C2442" s="44">
        <v>41548</v>
      </c>
      <c r="D2442" t="str">
        <f t="shared" si="380"/>
        <v/>
      </c>
      <c r="E2442" t="str">
        <f t="shared" si="381"/>
        <v/>
      </c>
      <c r="F2442" t="str">
        <f t="shared" si="382"/>
        <v/>
      </c>
      <c r="G2442" t="str">
        <f t="shared" si="383"/>
        <v/>
      </c>
      <c r="H2442" t="str">
        <f t="shared" si="384"/>
        <v/>
      </c>
      <c r="I2442" t="str">
        <f t="shared" si="385"/>
        <v/>
      </c>
      <c r="J2442" t="str">
        <f t="shared" si="386"/>
        <v/>
      </c>
      <c r="K2442" t="str">
        <f t="shared" si="387"/>
        <v/>
      </c>
      <c r="L2442" t="str">
        <f t="shared" si="388"/>
        <v/>
      </c>
      <c r="M2442" t="str">
        <f t="shared" si="389"/>
        <v/>
      </c>
    </row>
    <row r="2443" spans="1:13">
      <c r="A2443" t="s">
        <v>4254</v>
      </c>
      <c r="B2443">
        <v>24.7592</v>
      </c>
      <c r="C2443" s="44">
        <v>41548</v>
      </c>
      <c r="D2443" t="str">
        <f t="shared" si="380"/>
        <v/>
      </c>
      <c r="E2443" t="str">
        <f t="shared" si="381"/>
        <v/>
      </c>
      <c r="F2443" t="str">
        <f t="shared" si="382"/>
        <v/>
      </c>
      <c r="G2443" t="str">
        <f t="shared" si="383"/>
        <v/>
      </c>
      <c r="H2443" t="str">
        <f t="shared" si="384"/>
        <v/>
      </c>
      <c r="I2443" t="str">
        <f t="shared" si="385"/>
        <v/>
      </c>
      <c r="J2443" t="str">
        <f t="shared" si="386"/>
        <v/>
      </c>
      <c r="K2443" t="str">
        <f t="shared" si="387"/>
        <v/>
      </c>
      <c r="L2443" t="str">
        <f t="shared" si="388"/>
        <v/>
      </c>
      <c r="M2443" t="str">
        <f t="shared" si="389"/>
        <v/>
      </c>
    </row>
    <row r="2444" spans="1:13">
      <c r="A2444" t="s">
        <v>1065</v>
      </c>
      <c r="B2444">
        <v>10.1015</v>
      </c>
      <c r="C2444" s="44">
        <v>41548</v>
      </c>
      <c r="D2444" t="str">
        <f t="shared" si="380"/>
        <v/>
      </c>
      <c r="E2444" t="str">
        <f t="shared" si="381"/>
        <v/>
      </c>
      <c r="F2444" t="str">
        <f t="shared" si="382"/>
        <v/>
      </c>
      <c r="G2444" t="str">
        <f t="shared" si="383"/>
        <v/>
      </c>
      <c r="H2444" t="str">
        <f t="shared" si="384"/>
        <v/>
      </c>
      <c r="I2444" t="str">
        <f t="shared" si="385"/>
        <v/>
      </c>
      <c r="J2444" t="str">
        <f t="shared" si="386"/>
        <v/>
      </c>
      <c r="K2444" t="str">
        <f t="shared" si="387"/>
        <v/>
      </c>
      <c r="L2444" t="str">
        <f t="shared" si="388"/>
        <v/>
      </c>
      <c r="M2444" t="str">
        <f t="shared" si="389"/>
        <v/>
      </c>
    </row>
    <row r="2445" spans="1:13">
      <c r="A2445" t="s">
        <v>1066</v>
      </c>
      <c r="B2445">
        <v>10.296799999999999</v>
      </c>
      <c r="C2445" s="44">
        <v>41548</v>
      </c>
      <c r="D2445" t="str">
        <f t="shared" si="380"/>
        <v/>
      </c>
      <c r="E2445" t="str">
        <f t="shared" si="381"/>
        <v/>
      </c>
      <c r="F2445" t="str">
        <f t="shared" si="382"/>
        <v/>
      </c>
      <c r="G2445" t="str">
        <f t="shared" si="383"/>
        <v/>
      </c>
      <c r="H2445" t="str">
        <f t="shared" si="384"/>
        <v/>
      </c>
      <c r="I2445" t="str">
        <f t="shared" si="385"/>
        <v/>
      </c>
      <c r="J2445" t="str">
        <f t="shared" si="386"/>
        <v/>
      </c>
      <c r="K2445" t="str">
        <f t="shared" si="387"/>
        <v/>
      </c>
      <c r="L2445" t="str">
        <f t="shared" si="388"/>
        <v/>
      </c>
      <c r="M2445" t="str">
        <f t="shared" si="389"/>
        <v/>
      </c>
    </row>
    <row r="2446" spans="1:13">
      <c r="A2446" t="s">
        <v>4255</v>
      </c>
      <c r="B2446">
        <v>24.901800000000001</v>
      </c>
      <c r="C2446" s="44">
        <v>41548</v>
      </c>
      <c r="D2446" t="str">
        <f t="shared" si="380"/>
        <v/>
      </c>
      <c r="E2446" t="str">
        <f t="shared" si="381"/>
        <v/>
      </c>
      <c r="F2446" t="str">
        <f t="shared" si="382"/>
        <v/>
      </c>
      <c r="G2446" t="str">
        <f t="shared" si="383"/>
        <v/>
      </c>
      <c r="H2446" t="str">
        <f t="shared" si="384"/>
        <v/>
      </c>
      <c r="I2446" t="str">
        <f t="shared" si="385"/>
        <v/>
      </c>
      <c r="J2446" t="str">
        <f t="shared" si="386"/>
        <v/>
      </c>
      <c r="K2446" t="str">
        <f t="shared" si="387"/>
        <v/>
      </c>
      <c r="L2446" t="str">
        <f t="shared" si="388"/>
        <v/>
      </c>
      <c r="M2446" t="str">
        <f t="shared" si="389"/>
        <v/>
      </c>
    </row>
    <row r="2447" spans="1:13">
      <c r="A2447" t="s">
        <v>1067</v>
      </c>
      <c r="B2447">
        <v>10.234999999999999</v>
      </c>
      <c r="C2447" s="44">
        <v>41548</v>
      </c>
      <c r="D2447" t="str">
        <f t="shared" si="380"/>
        <v/>
      </c>
      <c r="E2447" t="str">
        <f t="shared" si="381"/>
        <v/>
      </c>
      <c r="F2447" t="str">
        <f t="shared" si="382"/>
        <v/>
      </c>
      <c r="G2447" t="str">
        <f t="shared" si="383"/>
        <v/>
      </c>
      <c r="H2447" t="str">
        <f t="shared" si="384"/>
        <v/>
      </c>
      <c r="I2447" t="str">
        <f t="shared" si="385"/>
        <v/>
      </c>
      <c r="J2447" t="str">
        <f t="shared" si="386"/>
        <v/>
      </c>
      <c r="K2447" t="str">
        <f t="shared" si="387"/>
        <v/>
      </c>
      <c r="L2447" t="str">
        <f t="shared" si="388"/>
        <v/>
      </c>
      <c r="M2447" t="str">
        <f t="shared" si="389"/>
        <v/>
      </c>
    </row>
    <row r="2448" spans="1:13">
      <c r="A2448" t="s">
        <v>1068</v>
      </c>
      <c r="B2448">
        <v>10.68</v>
      </c>
      <c r="C2448" s="44">
        <v>41548</v>
      </c>
      <c r="D2448" t="str">
        <f t="shared" si="380"/>
        <v/>
      </c>
      <c r="E2448" t="str">
        <f t="shared" si="381"/>
        <v/>
      </c>
      <c r="F2448" t="str">
        <f t="shared" si="382"/>
        <v/>
      </c>
      <c r="G2448" t="str">
        <f t="shared" si="383"/>
        <v/>
      </c>
      <c r="H2448" t="str">
        <f t="shared" si="384"/>
        <v/>
      </c>
      <c r="I2448" t="str">
        <f t="shared" si="385"/>
        <v/>
      </c>
      <c r="J2448" t="str">
        <f t="shared" si="386"/>
        <v/>
      </c>
      <c r="K2448" t="str">
        <f t="shared" si="387"/>
        <v/>
      </c>
      <c r="L2448" t="str">
        <f t="shared" si="388"/>
        <v/>
      </c>
      <c r="M2448" t="str">
        <f t="shared" si="389"/>
        <v/>
      </c>
    </row>
    <row r="2449" spans="1:13">
      <c r="A2449" t="s">
        <v>1069</v>
      </c>
      <c r="B2449">
        <v>12.1715</v>
      </c>
      <c r="C2449" s="44">
        <v>41548</v>
      </c>
      <c r="D2449" t="str">
        <f t="shared" si="380"/>
        <v/>
      </c>
      <c r="E2449" t="str">
        <f t="shared" si="381"/>
        <v/>
      </c>
      <c r="F2449" t="str">
        <f t="shared" si="382"/>
        <v/>
      </c>
      <c r="G2449" t="str">
        <f t="shared" si="383"/>
        <v/>
      </c>
      <c r="H2449" t="str">
        <f t="shared" si="384"/>
        <v/>
      </c>
      <c r="I2449" t="str">
        <f t="shared" si="385"/>
        <v/>
      </c>
      <c r="J2449" t="str">
        <f t="shared" si="386"/>
        <v/>
      </c>
      <c r="K2449" t="str">
        <f t="shared" si="387"/>
        <v/>
      </c>
      <c r="L2449" t="str">
        <f t="shared" si="388"/>
        <v/>
      </c>
      <c r="M2449" t="str">
        <f t="shared" si="389"/>
        <v/>
      </c>
    </row>
    <row r="2450" spans="1:13">
      <c r="A2450" t="s">
        <v>4256</v>
      </c>
      <c r="B2450">
        <v>12.3477</v>
      </c>
      <c r="C2450" s="44">
        <v>41548</v>
      </c>
      <c r="D2450" t="str">
        <f t="shared" si="380"/>
        <v/>
      </c>
      <c r="E2450" t="str">
        <f t="shared" si="381"/>
        <v/>
      </c>
      <c r="F2450" t="str">
        <f t="shared" si="382"/>
        <v/>
      </c>
      <c r="G2450" t="str">
        <f t="shared" si="383"/>
        <v/>
      </c>
      <c r="H2450" t="str">
        <f t="shared" si="384"/>
        <v/>
      </c>
      <c r="I2450" t="str">
        <f t="shared" si="385"/>
        <v/>
      </c>
      <c r="J2450" t="str">
        <f t="shared" si="386"/>
        <v/>
      </c>
      <c r="K2450" t="str">
        <f t="shared" si="387"/>
        <v/>
      </c>
      <c r="L2450" t="str">
        <f t="shared" si="388"/>
        <v/>
      </c>
      <c r="M2450" t="str">
        <f t="shared" si="389"/>
        <v/>
      </c>
    </row>
    <row r="2451" spans="1:13">
      <c r="A2451" t="s">
        <v>1070</v>
      </c>
      <c r="B2451">
        <v>12.1609</v>
      </c>
      <c r="C2451" s="44">
        <v>41548</v>
      </c>
      <c r="D2451" t="str">
        <f t="shared" si="380"/>
        <v/>
      </c>
      <c r="E2451" t="str">
        <f t="shared" si="381"/>
        <v/>
      </c>
      <c r="F2451" t="str">
        <f t="shared" si="382"/>
        <v/>
      </c>
      <c r="G2451" t="str">
        <f t="shared" si="383"/>
        <v/>
      </c>
      <c r="H2451" t="str">
        <f t="shared" si="384"/>
        <v/>
      </c>
      <c r="I2451" t="str">
        <f t="shared" si="385"/>
        <v/>
      </c>
      <c r="J2451" t="str">
        <f t="shared" si="386"/>
        <v/>
      </c>
      <c r="K2451" t="str">
        <f t="shared" si="387"/>
        <v/>
      </c>
      <c r="L2451" t="str">
        <f t="shared" si="388"/>
        <v/>
      </c>
      <c r="M2451" t="str">
        <f t="shared" si="389"/>
        <v/>
      </c>
    </row>
    <row r="2452" spans="1:13">
      <c r="A2452" t="s">
        <v>4257</v>
      </c>
      <c r="B2452">
        <v>12.289899999999999</v>
      </c>
      <c r="C2452" s="44">
        <v>41548</v>
      </c>
      <c r="D2452" t="str">
        <f t="shared" si="380"/>
        <v/>
      </c>
      <c r="E2452" t="str">
        <f t="shared" si="381"/>
        <v/>
      </c>
      <c r="F2452" t="str">
        <f t="shared" si="382"/>
        <v/>
      </c>
      <c r="G2452" t="str">
        <f t="shared" si="383"/>
        <v/>
      </c>
      <c r="H2452" t="str">
        <f t="shared" si="384"/>
        <v/>
      </c>
      <c r="I2452" t="str">
        <f t="shared" si="385"/>
        <v/>
      </c>
      <c r="J2452" t="str">
        <f t="shared" si="386"/>
        <v/>
      </c>
      <c r="K2452" t="str">
        <f t="shared" si="387"/>
        <v/>
      </c>
      <c r="L2452" t="str">
        <f t="shared" si="388"/>
        <v/>
      </c>
      <c r="M2452" t="str">
        <f t="shared" si="389"/>
        <v/>
      </c>
    </row>
    <row r="2453" spans="1:13">
      <c r="A2453" t="s">
        <v>4258</v>
      </c>
      <c r="B2453">
        <v>16.144500000000001</v>
      </c>
      <c r="C2453" s="44">
        <v>41548</v>
      </c>
      <c r="D2453" t="str">
        <f t="shared" si="380"/>
        <v/>
      </c>
      <c r="E2453" t="str">
        <f t="shared" si="381"/>
        <v/>
      </c>
      <c r="F2453" t="str">
        <f t="shared" si="382"/>
        <v/>
      </c>
      <c r="G2453" t="str">
        <f t="shared" si="383"/>
        <v/>
      </c>
      <c r="H2453" t="str">
        <f t="shared" si="384"/>
        <v/>
      </c>
      <c r="I2453" t="str">
        <f t="shared" si="385"/>
        <v/>
      </c>
      <c r="J2453" t="str">
        <f t="shared" si="386"/>
        <v/>
      </c>
      <c r="K2453" t="str">
        <f t="shared" si="387"/>
        <v/>
      </c>
      <c r="L2453" t="str">
        <f t="shared" si="388"/>
        <v/>
      </c>
      <c r="M2453" t="str">
        <f t="shared" si="389"/>
        <v/>
      </c>
    </row>
    <row r="2454" spans="1:13">
      <c r="A2454" t="s">
        <v>1071</v>
      </c>
      <c r="B2454">
        <v>12.5467</v>
      </c>
      <c r="C2454" s="44">
        <v>41548</v>
      </c>
      <c r="D2454" t="str">
        <f t="shared" si="380"/>
        <v/>
      </c>
      <c r="E2454" t="str">
        <f t="shared" si="381"/>
        <v/>
      </c>
      <c r="F2454" t="str">
        <f t="shared" si="382"/>
        <v/>
      </c>
      <c r="G2454" t="str">
        <f t="shared" si="383"/>
        <v/>
      </c>
      <c r="H2454" t="str">
        <f t="shared" si="384"/>
        <v/>
      </c>
      <c r="I2454" t="str">
        <f t="shared" si="385"/>
        <v/>
      </c>
      <c r="J2454" t="str">
        <f t="shared" si="386"/>
        <v/>
      </c>
      <c r="K2454" t="str">
        <f t="shared" si="387"/>
        <v/>
      </c>
      <c r="L2454" t="str">
        <f t="shared" si="388"/>
        <v/>
      </c>
      <c r="M2454" t="str">
        <f t="shared" si="389"/>
        <v/>
      </c>
    </row>
    <row r="2455" spans="1:13">
      <c r="A2455" t="s">
        <v>4259</v>
      </c>
      <c r="B2455">
        <v>16.101900000000001</v>
      </c>
      <c r="C2455" s="44">
        <v>41548</v>
      </c>
      <c r="D2455" t="str">
        <f t="shared" si="380"/>
        <v/>
      </c>
      <c r="E2455" t="str">
        <f t="shared" si="381"/>
        <v/>
      </c>
      <c r="F2455" t="str">
        <f t="shared" si="382"/>
        <v/>
      </c>
      <c r="G2455" t="str">
        <f t="shared" si="383"/>
        <v/>
      </c>
      <c r="H2455" t="str">
        <f t="shared" si="384"/>
        <v/>
      </c>
      <c r="I2455" t="str">
        <f t="shared" si="385"/>
        <v/>
      </c>
      <c r="J2455" t="str">
        <f t="shared" si="386"/>
        <v/>
      </c>
      <c r="K2455" t="str">
        <f t="shared" si="387"/>
        <v/>
      </c>
      <c r="L2455" t="str">
        <f t="shared" si="388"/>
        <v/>
      </c>
      <c r="M2455" t="str">
        <f t="shared" si="389"/>
        <v/>
      </c>
    </row>
    <row r="2456" spans="1:13">
      <c r="A2456" t="s">
        <v>1072</v>
      </c>
      <c r="B2456">
        <v>12.480499999999999</v>
      </c>
      <c r="C2456" s="44">
        <v>41548</v>
      </c>
      <c r="D2456" t="str">
        <f t="shared" si="380"/>
        <v/>
      </c>
      <c r="E2456" t="str">
        <f t="shared" si="381"/>
        <v/>
      </c>
      <c r="F2456" t="str">
        <f t="shared" si="382"/>
        <v/>
      </c>
      <c r="G2456" t="str">
        <f t="shared" si="383"/>
        <v/>
      </c>
      <c r="H2456" t="str">
        <f t="shared" si="384"/>
        <v/>
      </c>
      <c r="I2456" t="str">
        <f t="shared" si="385"/>
        <v/>
      </c>
      <c r="J2456" t="str">
        <f t="shared" si="386"/>
        <v/>
      </c>
      <c r="K2456" t="str">
        <f t="shared" si="387"/>
        <v/>
      </c>
      <c r="L2456" t="str">
        <f t="shared" si="388"/>
        <v/>
      </c>
      <c r="M2456" t="str">
        <f t="shared" si="389"/>
        <v/>
      </c>
    </row>
    <row r="2457" spans="1:13">
      <c r="A2457" t="s">
        <v>1073</v>
      </c>
      <c r="B2457">
        <v>11.9458</v>
      </c>
      <c r="C2457" s="44">
        <v>41548</v>
      </c>
      <c r="D2457" t="str">
        <f t="shared" si="380"/>
        <v/>
      </c>
      <c r="E2457" t="str">
        <f t="shared" si="381"/>
        <v/>
      </c>
      <c r="F2457" t="str">
        <f t="shared" si="382"/>
        <v/>
      </c>
      <c r="G2457" t="str">
        <f t="shared" si="383"/>
        <v/>
      </c>
      <c r="H2457" t="str">
        <f t="shared" si="384"/>
        <v/>
      </c>
      <c r="I2457" t="str">
        <f t="shared" si="385"/>
        <v/>
      </c>
      <c r="J2457" t="str">
        <f t="shared" si="386"/>
        <v/>
      </c>
      <c r="K2457" t="str">
        <f t="shared" si="387"/>
        <v/>
      </c>
      <c r="L2457" t="str">
        <f t="shared" si="388"/>
        <v/>
      </c>
      <c r="M2457" t="str">
        <f t="shared" si="389"/>
        <v/>
      </c>
    </row>
    <row r="2458" spans="1:13">
      <c r="A2458" t="s">
        <v>4260</v>
      </c>
      <c r="B2458">
        <v>14.3164</v>
      </c>
      <c r="C2458" s="44">
        <v>41548</v>
      </c>
      <c r="D2458" t="str">
        <f t="shared" si="380"/>
        <v/>
      </c>
      <c r="E2458" t="str">
        <f t="shared" si="381"/>
        <v/>
      </c>
      <c r="F2458" t="str">
        <f t="shared" si="382"/>
        <v/>
      </c>
      <c r="G2458" t="str">
        <f t="shared" si="383"/>
        <v/>
      </c>
      <c r="H2458" t="str">
        <f t="shared" si="384"/>
        <v/>
      </c>
      <c r="I2458" t="str">
        <f t="shared" si="385"/>
        <v/>
      </c>
      <c r="J2458" t="str">
        <f t="shared" si="386"/>
        <v/>
      </c>
      <c r="K2458" t="str">
        <f t="shared" si="387"/>
        <v/>
      </c>
      <c r="L2458" t="str">
        <f t="shared" si="388"/>
        <v/>
      </c>
      <c r="M2458" t="str">
        <f t="shared" si="389"/>
        <v/>
      </c>
    </row>
    <row r="2459" spans="1:13">
      <c r="A2459" t="s">
        <v>1074</v>
      </c>
      <c r="B2459">
        <v>11.877599999999999</v>
      </c>
      <c r="C2459" s="44">
        <v>41548</v>
      </c>
      <c r="D2459" t="str">
        <f t="shared" si="380"/>
        <v/>
      </c>
      <c r="E2459" t="str">
        <f t="shared" si="381"/>
        <v/>
      </c>
      <c r="F2459" t="str">
        <f t="shared" si="382"/>
        <v/>
      </c>
      <c r="G2459" t="str">
        <f t="shared" si="383"/>
        <v/>
      </c>
      <c r="H2459" t="str">
        <f t="shared" si="384"/>
        <v/>
      </c>
      <c r="I2459" t="str">
        <f t="shared" si="385"/>
        <v/>
      </c>
      <c r="J2459" t="str">
        <f t="shared" si="386"/>
        <v/>
      </c>
      <c r="K2459" t="str">
        <f t="shared" si="387"/>
        <v/>
      </c>
      <c r="L2459" t="str">
        <f t="shared" si="388"/>
        <v/>
      </c>
      <c r="M2459" t="str">
        <f t="shared" si="389"/>
        <v/>
      </c>
    </row>
    <row r="2460" spans="1:13">
      <c r="A2460" t="s">
        <v>4261</v>
      </c>
      <c r="B2460">
        <v>12.770899999999999</v>
      </c>
      <c r="C2460" s="44">
        <v>41548</v>
      </c>
      <c r="D2460" t="str">
        <f t="shared" si="380"/>
        <v/>
      </c>
      <c r="E2460" t="str">
        <f t="shared" si="381"/>
        <v/>
      </c>
      <c r="F2460" t="str">
        <f t="shared" si="382"/>
        <v/>
      </c>
      <c r="G2460" t="str">
        <f t="shared" si="383"/>
        <v/>
      </c>
      <c r="H2460" t="str">
        <f t="shared" si="384"/>
        <v/>
      </c>
      <c r="I2460" t="str">
        <f t="shared" si="385"/>
        <v/>
      </c>
      <c r="J2460" t="str">
        <f t="shared" si="386"/>
        <v/>
      </c>
      <c r="K2460" t="str">
        <f t="shared" si="387"/>
        <v/>
      </c>
      <c r="L2460" t="str">
        <f t="shared" si="388"/>
        <v/>
      </c>
      <c r="M2460" t="str">
        <f t="shared" si="389"/>
        <v/>
      </c>
    </row>
    <row r="2461" spans="1:13">
      <c r="A2461" t="s">
        <v>1075</v>
      </c>
      <c r="B2461">
        <v>11.827299999999999</v>
      </c>
      <c r="C2461" s="44">
        <v>41548</v>
      </c>
      <c r="D2461" t="str">
        <f t="shared" si="380"/>
        <v/>
      </c>
      <c r="E2461" t="str">
        <f t="shared" si="381"/>
        <v/>
      </c>
      <c r="F2461" t="str">
        <f t="shared" si="382"/>
        <v/>
      </c>
      <c r="G2461" t="str">
        <f t="shared" si="383"/>
        <v/>
      </c>
      <c r="H2461" t="str">
        <f t="shared" si="384"/>
        <v/>
      </c>
      <c r="I2461" t="str">
        <f t="shared" si="385"/>
        <v/>
      </c>
      <c r="J2461" t="str">
        <f t="shared" si="386"/>
        <v/>
      </c>
      <c r="K2461" t="str">
        <f t="shared" si="387"/>
        <v/>
      </c>
      <c r="L2461" t="str">
        <f t="shared" si="388"/>
        <v/>
      </c>
      <c r="M2461" t="str">
        <f t="shared" si="389"/>
        <v/>
      </c>
    </row>
    <row r="2462" spans="1:13">
      <c r="A2462" t="s">
        <v>4262</v>
      </c>
      <c r="B2462">
        <v>12.7714</v>
      </c>
      <c r="C2462" s="44">
        <v>41548</v>
      </c>
      <c r="D2462" t="str">
        <f t="shared" si="380"/>
        <v/>
      </c>
      <c r="E2462" t="str">
        <f t="shared" si="381"/>
        <v/>
      </c>
      <c r="F2462" t="str">
        <f t="shared" si="382"/>
        <v/>
      </c>
      <c r="G2462" t="str">
        <f t="shared" si="383"/>
        <v/>
      </c>
      <c r="H2462" t="str">
        <f t="shared" si="384"/>
        <v/>
      </c>
      <c r="I2462" t="str">
        <f t="shared" si="385"/>
        <v/>
      </c>
      <c r="J2462" t="str">
        <f t="shared" si="386"/>
        <v/>
      </c>
      <c r="K2462" t="str">
        <f t="shared" si="387"/>
        <v/>
      </c>
      <c r="L2462" t="str">
        <f t="shared" si="388"/>
        <v/>
      </c>
      <c r="M2462" t="str">
        <f t="shared" si="389"/>
        <v/>
      </c>
    </row>
    <row r="2463" spans="1:13">
      <c r="A2463" t="s">
        <v>1076</v>
      </c>
      <c r="B2463">
        <v>11.843400000000001</v>
      </c>
      <c r="C2463" s="44">
        <v>41548</v>
      </c>
      <c r="D2463" t="str">
        <f t="shared" si="380"/>
        <v/>
      </c>
      <c r="E2463" t="str">
        <f t="shared" si="381"/>
        <v/>
      </c>
      <c r="F2463" t="str">
        <f t="shared" si="382"/>
        <v/>
      </c>
      <c r="G2463" t="str">
        <f t="shared" si="383"/>
        <v/>
      </c>
      <c r="H2463" t="str">
        <f t="shared" si="384"/>
        <v/>
      </c>
      <c r="I2463" t="str">
        <f t="shared" si="385"/>
        <v/>
      </c>
      <c r="J2463" t="str">
        <f t="shared" si="386"/>
        <v/>
      </c>
      <c r="K2463" t="str">
        <f t="shared" si="387"/>
        <v/>
      </c>
      <c r="L2463" t="str">
        <f t="shared" si="388"/>
        <v/>
      </c>
      <c r="M2463" t="str">
        <f t="shared" si="389"/>
        <v/>
      </c>
    </row>
    <row r="2464" spans="1:13">
      <c r="A2464" t="s">
        <v>4263</v>
      </c>
      <c r="B2464">
        <v>12.8216</v>
      </c>
      <c r="C2464" s="44">
        <v>41548</v>
      </c>
      <c r="D2464" t="str">
        <f t="shared" si="380"/>
        <v/>
      </c>
      <c r="E2464" t="str">
        <f t="shared" si="381"/>
        <v/>
      </c>
      <c r="F2464" t="str">
        <f t="shared" si="382"/>
        <v/>
      </c>
      <c r="G2464" t="str">
        <f t="shared" si="383"/>
        <v/>
      </c>
      <c r="H2464" t="str">
        <f t="shared" si="384"/>
        <v/>
      </c>
      <c r="I2464" t="str">
        <f t="shared" si="385"/>
        <v/>
      </c>
      <c r="J2464" t="str">
        <f t="shared" si="386"/>
        <v/>
      </c>
      <c r="K2464" t="str">
        <f t="shared" si="387"/>
        <v/>
      </c>
      <c r="L2464" t="str">
        <f t="shared" si="388"/>
        <v/>
      </c>
      <c r="M2464" t="str">
        <f t="shared" si="389"/>
        <v/>
      </c>
    </row>
    <row r="2465" spans="1:13">
      <c r="A2465" t="s">
        <v>1077</v>
      </c>
      <c r="B2465">
        <v>11.814</v>
      </c>
      <c r="C2465" s="44">
        <v>41548</v>
      </c>
      <c r="D2465" t="str">
        <f t="shared" si="380"/>
        <v/>
      </c>
      <c r="E2465" t="str">
        <f t="shared" si="381"/>
        <v/>
      </c>
      <c r="F2465" t="str">
        <f t="shared" si="382"/>
        <v/>
      </c>
      <c r="G2465" t="str">
        <f t="shared" si="383"/>
        <v/>
      </c>
      <c r="H2465" t="str">
        <f t="shared" si="384"/>
        <v/>
      </c>
      <c r="I2465" t="str">
        <f t="shared" si="385"/>
        <v/>
      </c>
      <c r="J2465" t="str">
        <f t="shared" si="386"/>
        <v/>
      </c>
      <c r="K2465" t="str">
        <f t="shared" si="387"/>
        <v/>
      </c>
      <c r="L2465" t="str">
        <f t="shared" si="388"/>
        <v/>
      </c>
      <c r="M2465" t="str">
        <f t="shared" si="389"/>
        <v/>
      </c>
    </row>
    <row r="2466" spans="1:13">
      <c r="A2466" t="s">
        <v>4264</v>
      </c>
      <c r="B2466">
        <v>12.812200000000001</v>
      </c>
      <c r="C2466" s="44">
        <v>41548</v>
      </c>
      <c r="D2466" t="str">
        <f t="shared" si="380"/>
        <v/>
      </c>
      <c r="E2466" t="str">
        <f t="shared" si="381"/>
        <v/>
      </c>
      <c r="F2466" t="str">
        <f t="shared" si="382"/>
        <v/>
      </c>
      <c r="G2466" t="str">
        <f t="shared" si="383"/>
        <v/>
      </c>
      <c r="H2466" t="str">
        <f t="shared" si="384"/>
        <v/>
      </c>
      <c r="I2466" t="str">
        <f t="shared" si="385"/>
        <v/>
      </c>
      <c r="J2466" t="str">
        <f t="shared" si="386"/>
        <v/>
      </c>
      <c r="K2466" t="str">
        <f t="shared" si="387"/>
        <v/>
      </c>
      <c r="L2466" t="str">
        <f t="shared" si="388"/>
        <v/>
      </c>
      <c r="M2466" t="str">
        <f t="shared" si="389"/>
        <v/>
      </c>
    </row>
    <row r="2467" spans="1:13">
      <c r="A2467" t="s">
        <v>4265</v>
      </c>
      <c r="B2467">
        <v>13.063499999999999</v>
      </c>
      <c r="C2467" s="44">
        <v>41548</v>
      </c>
      <c r="D2467" t="str">
        <f t="shared" si="380"/>
        <v/>
      </c>
      <c r="E2467" t="str">
        <f t="shared" si="381"/>
        <v/>
      </c>
      <c r="F2467" t="str">
        <f t="shared" si="382"/>
        <v/>
      </c>
      <c r="G2467" t="str">
        <f t="shared" si="383"/>
        <v/>
      </c>
      <c r="H2467" t="str">
        <f t="shared" si="384"/>
        <v/>
      </c>
      <c r="I2467" t="str">
        <f t="shared" si="385"/>
        <v/>
      </c>
      <c r="J2467" t="str">
        <f t="shared" si="386"/>
        <v/>
      </c>
      <c r="K2467" t="str">
        <f t="shared" si="387"/>
        <v/>
      </c>
      <c r="L2467" t="str">
        <f t="shared" si="388"/>
        <v/>
      </c>
      <c r="M2467" t="str">
        <f t="shared" si="389"/>
        <v/>
      </c>
    </row>
    <row r="2468" spans="1:13">
      <c r="A2468" t="s">
        <v>1078</v>
      </c>
      <c r="B2468">
        <v>12.329000000000001</v>
      </c>
      <c r="C2468" s="44">
        <v>41548</v>
      </c>
      <c r="D2468" t="str">
        <f t="shared" si="380"/>
        <v/>
      </c>
      <c r="E2468" t="str">
        <f t="shared" si="381"/>
        <v/>
      </c>
      <c r="F2468" t="str">
        <f t="shared" si="382"/>
        <v/>
      </c>
      <c r="G2468" t="str">
        <f t="shared" si="383"/>
        <v/>
      </c>
      <c r="H2468" t="str">
        <f t="shared" si="384"/>
        <v/>
      </c>
      <c r="I2468" t="str">
        <f t="shared" si="385"/>
        <v/>
      </c>
      <c r="J2468" t="str">
        <f t="shared" si="386"/>
        <v/>
      </c>
      <c r="K2468" t="str">
        <f t="shared" si="387"/>
        <v/>
      </c>
      <c r="L2468" t="str">
        <f t="shared" si="388"/>
        <v/>
      </c>
      <c r="M2468" t="str">
        <f t="shared" si="389"/>
        <v/>
      </c>
    </row>
    <row r="2469" spans="1:13">
      <c r="A2469" t="s">
        <v>4266</v>
      </c>
      <c r="B2469">
        <v>13.059699999999999</v>
      </c>
      <c r="C2469" s="44">
        <v>41548</v>
      </c>
      <c r="D2469" t="str">
        <f t="shared" si="380"/>
        <v/>
      </c>
      <c r="E2469" t="str">
        <f t="shared" si="381"/>
        <v/>
      </c>
      <c r="F2469" t="str">
        <f t="shared" si="382"/>
        <v/>
      </c>
      <c r="G2469" t="str">
        <f t="shared" si="383"/>
        <v/>
      </c>
      <c r="H2469" t="str">
        <f t="shared" si="384"/>
        <v/>
      </c>
      <c r="I2469" t="str">
        <f t="shared" si="385"/>
        <v/>
      </c>
      <c r="J2469" t="str">
        <f t="shared" si="386"/>
        <v/>
      </c>
      <c r="K2469" t="str">
        <f t="shared" si="387"/>
        <v/>
      </c>
      <c r="L2469" t="str">
        <f t="shared" si="388"/>
        <v/>
      </c>
      <c r="M2469" t="str">
        <f t="shared" si="389"/>
        <v/>
      </c>
    </row>
    <row r="2470" spans="1:13">
      <c r="A2470" t="s">
        <v>4267</v>
      </c>
      <c r="B2470">
        <v>1490.5248999999999</v>
      </c>
      <c r="C2470" s="44">
        <v>41549</v>
      </c>
      <c r="D2470" t="str">
        <f t="shared" si="380"/>
        <v/>
      </c>
      <c r="E2470" t="str">
        <f t="shared" si="381"/>
        <v/>
      </c>
      <c r="F2470" t="str">
        <f t="shared" si="382"/>
        <v/>
      </c>
      <c r="G2470" t="str">
        <f t="shared" si="383"/>
        <v/>
      </c>
      <c r="H2470" t="str">
        <f t="shared" si="384"/>
        <v/>
      </c>
      <c r="I2470" t="str">
        <f t="shared" si="385"/>
        <v/>
      </c>
      <c r="J2470" t="str">
        <f t="shared" si="386"/>
        <v/>
      </c>
      <c r="K2470" t="str">
        <f t="shared" si="387"/>
        <v/>
      </c>
      <c r="L2470" t="str">
        <f t="shared" si="388"/>
        <v/>
      </c>
      <c r="M2470" t="str">
        <f t="shared" si="389"/>
        <v/>
      </c>
    </row>
    <row r="2471" spans="1:13">
      <c r="A2471" t="s">
        <v>1079</v>
      </c>
      <c r="B2471">
        <v>1000.25</v>
      </c>
      <c r="C2471" s="44">
        <v>41549</v>
      </c>
      <c r="D2471" t="str">
        <f t="shared" si="380"/>
        <v/>
      </c>
      <c r="E2471" t="str">
        <f t="shared" si="381"/>
        <v/>
      </c>
      <c r="F2471" t="str">
        <f t="shared" si="382"/>
        <v/>
      </c>
      <c r="G2471" t="str">
        <f t="shared" si="383"/>
        <v/>
      </c>
      <c r="H2471" t="str">
        <f t="shared" si="384"/>
        <v/>
      </c>
      <c r="I2471" t="str">
        <f t="shared" si="385"/>
        <v/>
      </c>
      <c r="J2471" t="str">
        <f t="shared" si="386"/>
        <v/>
      </c>
      <c r="K2471" t="str">
        <f t="shared" si="387"/>
        <v/>
      </c>
      <c r="L2471" t="str">
        <f t="shared" si="388"/>
        <v/>
      </c>
      <c r="M2471" t="str">
        <f t="shared" si="389"/>
        <v/>
      </c>
    </row>
    <row r="2472" spans="1:13">
      <c r="A2472" t="s">
        <v>4268</v>
      </c>
      <c r="B2472">
        <v>1490.2442000000001</v>
      </c>
      <c r="C2472" s="44">
        <v>41549</v>
      </c>
      <c r="D2472" t="str">
        <f t="shared" si="380"/>
        <v/>
      </c>
      <c r="E2472" t="str">
        <f t="shared" si="381"/>
        <v/>
      </c>
      <c r="F2472" t="str">
        <f t="shared" si="382"/>
        <v/>
      </c>
      <c r="G2472" t="str">
        <f t="shared" si="383"/>
        <v/>
      </c>
      <c r="H2472" t="str">
        <f t="shared" si="384"/>
        <v/>
      </c>
      <c r="I2472" t="str">
        <f t="shared" si="385"/>
        <v/>
      </c>
      <c r="J2472" t="str">
        <f t="shared" si="386"/>
        <v/>
      </c>
      <c r="K2472" t="str">
        <f t="shared" si="387"/>
        <v/>
      </c>
      <c r="L2472" t="str">
        <f t="shared" si="388"/>
        <v/>
      </c>
      <c r="M2472" t="str">
        <f t="shared" si="389"/>
        <v/>
      </c>
    </row>
    <row r="2473" spans="1:13">
      <c r="A2473" t="s">
        <v>1080</v>
      </c>
      <c r="B2473">
        <v>1002.1281</v>
      </c>
      <c r="C2473" s="44">
        <v>41549</v>
      </c>
      <c r="D2473" t="str">
        <f t="shared" si="380"/>
        <v/>
      </c>
      <c r="E2473" t="str">
        <f t="shared" si="381"/>
        <v/>
      </c>
      <c r="F2473" t="str">
        <f t="shared" si="382"/>
        <v/>
      </c>
      <c r="G2473" t="str">
        <f t="shared" si="383"/>
        <v/>
      </c>
      <c r="H2473" t="str">
        <f t="shared" si="384"/>
        <v/>
      </c>
      <c r="I2473" t="str">
        <f t="shared" si="385"/>
        <v/>
      </c>
      <c r="J2473" t="str">
        <f t="shared" si="386"/>
        <v/>
      </c>
      <c r="K2473" t="str">
        <f t="shared" si="387"/>
        <v/>
      </c>
      <c r="L2473" t="str">
        <f t="shared" si="388"/>
        <v/>
      </c>
      <c r="M2473" t="str">
        <f t="shared" si="389"/>
        <v/>
      </c>
    </row>
    <row r="2474" spans="1:13">
      <c r="A2474" t="s">
        <v>1081</v>
      </c>
      <c r="B2474">
        <v>1174.3185000000001</v>
      </c>
      <c r="C2474" s="44">
        <v>41549</v>
      </c>
      <c r="D2474" t="str">
        <f t="shared" si="380"/>
        <v/>
      </c>
      <c r="E2474" t="str">
        <f t="shared" si="381"/>
        <v/>
      </c>
      <c r="F2474" t="str">
        <f t="shared" si="382"/>
        <v/>
      </c>
      <c r="G2474" t="str">
        <f t="shared" si="383"/>
        <v/>
      </c>
      <c r="H2474" t="str">
        <f t="shared" si="384"/>
        <v/>
      </c>
      <c r="I2474" t="str">
        <f t="shared" si="385"/>
        <v/>
      </c>
      <c r="J2474" t="str">
        <f t="shared" si="386"/>
        <v/>
      </c>
      <c r="K2474" t="str">
        <f t="shared" si="387"/>
        <v/>
      </c>
      <c r="L2474" t="str">
        <f t="shared" si="388"/>
        <v/>
      </c>
      <c r="M2474" t="str">
        <f t="shared" si="389"/>
        <v/>
      </c>
    </row>
    <row r="2475" spans="1:13">
      <c r="A2475" t="s">
        <v>1082</v>
      </c>
      <c r="B2475">
        <v>1001.6233</v>
      </c>
      <c r="C2475" s="44">
        <v>41549</v>
      </c>
      <c r="D2475" t="str">
        <f t="shared" si="380"/>
        <v/>
      </c>
      <c r="E2475" t="str">
        <f t="shared" si="381"/>
        <v/>
      </c>
      <c r="F2475" t="str">
        <f t="shared" si="382"/>
        <v/>
      </c>
      <c r="G2475" t="str">
        <f t="shared" si="383"/>
        <v/>
      </c>
      <c r="H2475" t="str">
        <f t="shared" si="384"/>
        <v/>
      </c>
      <c r="I2475" t="str">
        <f t="shared" si="385"/>
        <v/>
      </c>
      <c r="J2475" t="str">
        <f t="shared" si="386"/>
        <v/>
      </c>
      <c r="K2475" t="str">
        <f t="shared" si="387"/>
        <v/>
      </c>
      <c r="L2475" t="str">
        <f t="shared" si="388"/>
        <v/>
      </c>
      <c r="M2475" t="str">
        <f t="shared" si="389"/>
        <v/>
      </c>
    </row>
    <row r="2476" spans="1:13">
      <c r="A2476" t="s">
        <v>1083</v>
      </c>
      <c r="B2476">
        <v>10.8817</v>
      </c>
      <c r="C2476" s="44">
        <v>41548</v>
      </c>
      <c r="D2476" t="str">
        <f t="shared" si="380"/>
        <v/>
      </c>
      <c r="E2476" t="str">
        <f t="shared" si="381"/>
        <v/>
      </c>
      <c r="F2476" t="str">
        <f t="shared" si="382"/>
        <v/>
      </c>
      <c r="G2476" t="str">
        <f t="shared" si="383"/>
        <v/>
      </c>
      <c r="H2476" t="str">
        <f t="shared" si="384"/>
        <v/>
      </c>
      <c r="I2476" t="str">
        <f t="shared" si="385"/>
        <v/>
      </c>
      <c r="J2476" t="str">
        <f t="shared" si="386"/>
        <v/>
      </c>
      <c r="K2476" t="str">
        <f t="shared" si="387"/>
        <v/>
      </c>
      <c r="L2476" t="str">
        <f t="shared" si="388"/>
        <v/>
      </c>
      <c r="M2476" t="str">
        <f t="shared" si="389"/>
        <v/>
      </c>
    </row>
    <row r="2477" spans="1:13">
      <c r="A2477" t="s">
        <v>4269</v>
      </c>
      <c r="B2477">
        <v>21.3645</v>
      </c>
      <c r="C2477" s="44">
        <v>41548</v>
      </c>
      <c r="D2477" t="str">
        <f t="shared" si="380"/>
        <v/>
      </c>
      <c r="E2477" t="str">
        <f t="shared" si="381"/>
        <v/>
      </c>
      <c r="F2477" t="str">
        <f t="shared" si="382"/>
        <v/>
      </c>
      <c r="G2477" t="str">
        <f t="shared" si="383"/>
        <v/>
      </c>
      <c r="H2477" t="str">
        <f t="shared" si="384"/>
        <v/>
      </c>
      <c r="I2477" t="str">
        <f t="shared" si="385"/>
        <v/>
      </c>
      <c r="J2477" t="str">
        <f t="shared" si="386"/>
        <v/>
      </c>
      <c r="K2477" t="str">
        <f t="shared" si="387"/>
        <v/>
      </c>
      <c r="L2477" t="str">
        <f t="shared" si="388"/>
        <v/>
      </c>
      <c r="M2477" t="str">
        <f t="shared" si="389"/>
        <v/>
      </c>
    </row>
    <row r="2478" spans="1:13">
      <c r="A2478" t="s">
        <v>1084</v>
      </c>
      <c r="B2478">
        <v>10.339399999999999</v>
      </c>
      <c r="C2478" s="44">
        <v>41548</v>
      </c>
      <c r="D2478" t="str">
        <f t="shared" si="380"/>
        <v/>
      </c>
      <c r="E2478" t="str">
        <f t="shared" si="381"/>
        <v/>
      </c>
      <c r="F2478" t="str">
        <f t="shared" si="382"/>
        <v/>
      </c>
      <c r="G2478" t="str">
        <f t="shared" si="383"/>
        <v/>
      </c>
      <c r="H2478" t="str">
        <f t="shared" si="384"/>
        <v/>
      </c>
      <c r="I2478" t="str">
        <f t="shared" si="385"/>
        <v/>
      </c>
      <c r="J2478" t="str">
        <f t="shared" si="386"/>
        <v/>
      </c>
      <c r="K2478" t="str">
        <f t="shared" si="387"/>
        <v/>
      </c>
      <c r="L2478" t="str">
        <f t="shared" si="388"/>
        <v/>
      </c>
      <c r="M2478" t="str">
        <f t="shared" si="389"/>
        <v/>
      </c>
    </row>
    <row r="2479" spans="1:13">
      <c r="A2479" t="s">
        <v>4270</v>
      </c>
      <c r="B2479">
        <v>21.2944</v>
      </c>
      <c r="C2479" s="44">
        <v>41548</v>
      </c>
      <c r="D2479" t="str">
        <f t="shared" si="380"/>
        <v/>
      </c>
      <c r="E2479" t="str">
        <f t="shared" si="381"/>
        <v/>
      </c>
      <c r="F2479" t="str">
        <f t="shared" si="382"/>
        <v/>
      </c>
      <c r="G2479" t="str">
        <f t="shared" si="383"/>
        <v/>
      </c>
      <c r="H2479" t="str">
        <f t="shared" si="384"/>
        <v/>
      </c>
      <c r="I2479" t="str">
        <f t="shared" si="385"/>
        <v/>
      </c>
      <c r="J2479" t="str">
        <f t="shared" si="386"/>
        <v/>
      </c>
      <c r="K2479" t="str">
        <f t="shared" si="387"/>
        <v/>
      </c>
      <c r="L2479" t="str">
        <f t="shared" si="388"/>
        <v/>
      </c>
      <c r="M2479" t="str">
        <f t="shared" si="389"/>
        <v/>
      </c>
    </row>
    <row r="2480" spans="1:13">
      <c r="A2480" t="s">
        <v>1085</v>
      </c>
      <c r="B2480">
        <v>10.4091</v>
      </c>
      <c r="C2480" s="44">
        <v>41548</v>
      </c>
      <c r="D2480" t="str">
        <f t="shared" si="380"/>
        <v/>
      </c>
      <c r="E2480" t="str">
        <f t="shared" si="381"/>
        <v/>
      </c>
      <c r="F2480" t="str">
        <f t="shared" si="382"/>
        <v/>
      </c>
      <c r="G2480" t="str">
        <f t="shared" si="383"/>
        <v/>
      </c>
      <c r="H2480" t="str">
        <f t="shared" si="384"/>
        <v/>
      </c>
      <c r="I2480" t="str">
        <f t="shared" si="385"/>
        <v/>
      </c>
      <c r="J2480" t="str">
        <f t="shared" si="386"/>
        <v/>
      </c>
      <c r="K2480" t="str">
        <f t="shared" si="387"/>
        <v/>
      </c>
      <c r="L2480" t="str">
        <f t="shared" si="388"/>
        <v/>
      </c>
      <c r="M2480" t="str">
        <f t="shared" si="389"/>
        <v/>
      </c>
    </row>
    <row r="2481" spans="1:13">
      <c r="A2481" t="s">
        <v>1086</v>
      </c>
      <c r="B2481">
        <v>10.4293</v>
      </c>
      <c r="C2481" s="44">
        <v>41548</v>
      </c>
      <c r="D2481" t="str">
        <f t="shared" si="380"/>
        <v/>
      </c>
      <c r="E2481" t="str">
        <f t="shared" si="381"/>
        <v/>
      </c>
      <c r="F2481" t="str">
        <f t="shared" si="382"/>
        <v/>
      </c>
      <c r="G2481" t="str">
        <f t="shared" si="383"/>
        <v/>
      </c>
      <c r="H2481" t="str">
        <f t="shared" si="384"/>
        <v/>
      </c>
      <c r="I2481" t="str">
        <f t="shared" si="385"/>
        <v/>
      </c>
      <c r="J2481" t="str">
        <f t="shared" si="386"/>
        <v/>
      </c>
      <c r="K2481" t="str">
        <f t="shared" si="387"/>
        <v/>
      </c>
      <c r="L2481" t="str">
        <f t="shared" si="388"/>
        <v/>
      </c>
      <c r="M2481" t="str">
        <f t="shared" si="389"/>
        <v/>
      </c>
    </row>
    <row r="2482" spans="1:13">
      <c r="A2482" t="s">
        <v>4271</v>
      </c>
      <c r="B2482">
        <v>14.210800000000001</v>
      </c>
      <c r="C2482" s="44">
        <v>41548</v>
      </c>
      <c r="D2482" t="str">
        <f t="shared" si="380"/>
        <v/>
      </c>
      <c r="E2482" t="str">
        <f t="shared" si="381"/>
        <v/>
      </c>
      <c r="F2482" t="str">
        <f t="shared" si="382"/>
        <v/>
      </c>
      <c r="G2482" t="str">
        <f t="shared" si="383"/>
        <v/>
      </c>
      <c r="H2482" t="str">
        <f t="shared" si="384"/>
        <v/>
      </c>
      <c r="I2482" t="str">
        <f t="shared" si="385"/>
        <v/>
      </c>
      <c r="J2482" t="str">
        <f t="shared" si="386"/>
        <v/>
      </c>
      <c r="K2482" t="str">
        <f t="shared" si="387"/>
        <v/>
      </c>
      <c r="L2482" t="str">
        <f t="shared" si="388"/>
        <v/>
      </c>
      <c r="M2482" t="str">
        <f t="shared" si="389"/>
        <v/>
      </c>
    </row>
    <row r="2483" spans="1:13">
      <c r="A2483" t="s">
        <v>5902</v>
      </c>
      <c r="B2483">
        <v>9.4128000000000007</v>
      </c>
      <c r="C2483" s="44">
        <v>41548</v>
      </c>
      <c r="D2483" t="str">
        <f t="shared" si="380"/>
        <v/>
      </c>
      <c r="E2483" t="str">
        <f t="shared" si="381"/>
        <v/>
      </c>
      <c r="F2483" t="str">
        <f t="shared" si="382"/>
        <v/>
      </c>
      <c r="G2483" t="str">
        <f t="shared" si="383"/>
        <v/>
      </c>
      <c r="H2483" t="str">
        <f t="shared" si="384"/>
        <v/>
      </c>
      <c r="I2483" t="str">
        <f t="shared" si="385"/>
        <v/>
      </c>
      <c r="J2483" t="str">
        <f t="shared" si="386"/>
        <v/>
      </c>
      <c r="K2483" t="str">
        <f t="shared" si="387"/>
        <v/>
      </c>
      <c r="L2483" t="str">
        <f t="shared" si="388"/>
        <v/>
      </c>
      <c r="M2483" t="str">
        <f t="shared" si="389"/>
        <v/>
      </c>
    </row>
    <row r="2484" spans="1:13">
      <c r="A2484" t="s">
        <v>1087</v>
      </c>
      <c r="B2484">
        <v>10.0619</v>
      </c>
      <c r="C2484" s="44">
        <v>41548</v>
      </c>
      <c r="D2484" t="str">
        <f t="shared" si="380"/>
        <v/>
      </c>
      <c r="E2484" t="str">
        <f t="shared" si="381"/>
        <v/>
      </c>
      <c r="F2484" t="str">
        <f t="shared" si="382"/>
        <v/>
      </c>
      <c r="G2484" t="str">
        <f t="shared" si="383"/>
        <v/>
      </c>
      <c r="H2484" t="str">
        <f t="shared" si="384"/>
        <v/>
      </c>
      <c r="I2484" t="str">
        <f t="shared" si="385"/>
        <v/>
      </c>
      <c r="J2484" t="str">
        <f t="shared" si="386"/>
        <v/>
      </c>
      <c r="K2484" t="str">
        <f t="shared" si="387"/>
        <v/>
      </c>
      <c r="L2484" t="str">
        <f t="shared" si="388"/>
        <v/>
      </c>
      <c r="M2484" t="str">
        <f t="shared" si="389"/>
        <v/>
      </c>
    </row>
    <row r="2485" spans="1:13">
      <c r="A2485" t="s">
        <v>5903</v>
      </c>
      <c r="B2485">
        <v>9.7195</v>
      </c>
      <c r="C2485" s="44">
        <v>41548</v>
      </c>
      <c r="D2485" t="str">
        <f t="shared" si="380"/>
        <v/>
      </c>
      <c r="E2485" t="str">
        <f t="shared" si="381"/>
        <v/>
      </c>
      <c r="F2485" t="str">
        <f t="shared" si="382"/>
        <v/>
      </c>
      <c r="G2485" t="str">
        <f t="shared" si="383"/>
        <v/>
      </c>
      <c r="H2485" t="str">
        <f t="shared" si="384"/>
        <v/>
      </c>
      <c r="I2485" t="str">
        <f t="shared" si="385"/>
        <v/>
      </c>
      <c r="J2485" t="str">
        <f t="shared" si="386"/>
        <v/>
      </c>
      <c r="K2485" t="str">
        <f t="shared" si="387"/>
        <v/>
      </c>
      <c r="L2485" t="str">
        <f t="shared" si="388"/>
        <v/>
      </c>
      <c r="M2485" t="str">
        <f t="shared" si="389"/>
        <v/>
      </c>
    </row>
    <row r="2486" spans="1:13">
      <c r="A2486" t="s">
        <v>1088</v>
      </c>
      <c r="B2486">
        <v>10.2186</v>
      </c>
      <c r="C2486" s="44">
        <v>41548</v>
      </c>
      <c r="D2486" t="str">
        <f t="shared" si="380"/>
        <v/>
      </c>
      <c r="E2486" t="str">
        <f t="shared" si="381"/>
        <v/>
      </c>
      <c r="F2486" t="str">
        <f t="shared" si="382"/>
        <v/>
      </c>
      <c r="G2486" t="str">
        <f t="shared" si="383"/>
        <v/>
      </c>
      <c r="H2486" t="str">
        <f t="shared" si="384"/>
        <v/>
      </c>
      <c r="I2486" t="str">
        <f t="shared" si="385"/>
        <v/>
      </c>
      <c r="J2486" t="str">
        <f t="shared" si="386"/>
        <v/>
      </c>
      <c r="K2486" t="str">
        <f t="shared" si="387"/>
        <v/>
      </c>
      <c r="L2486" t="str">
        <f t="shared" si="388"/>
        <v/>
      </c>
      <c r="M2486" t="str">
        <f t="shared" si="389"/>
        <v/>
      </c>
    </row>
    <row r="2487" spans="1:13">
      <c r="A2487" t="s">
        <v>1089</v>
      </c>
      <c r="B2487">
        <v>11.7454</v>
      </c>
      <c r="C2487" s="44">
        <v>41548</v>
      </c>
      <c r="D2487" t="str">
        <f t="shared" si="380"/>
        <v/>
      </c>
      <c r="E2487" t="str">
        <f t="shared" si="381"/>
        <v/>
      </c>
      <c r="F2487" t="str">
        <f t="shared" si="382"/>
        <v/>
      </c>
      <c r="G2487" t="str">
        <f t="shared" si="383"/>
        <v/>
      </c>
      <c r="H2487" t="str">
        <f t="shared" si="384"/>
        <v/>
      </c>
      <c r="I2487" t="str">
        <f t="shared" si="385"/>
        <v/>
      </c>
      <c r="J2487" t="str">
        <f t="shared" si="386"/>
        <v/>
      </c>
      <c r="K2487" t="str">
        <f t="shared" si="387"/>
        <v/>
      </c>
      <c r="L2487" t="str">
        <f t="shared" si="388"/>
        <v/>
      </c>
      <c r="M2487" t="str">
        <f t="shared" si="389"/>
        <v/>
      </c>
    </row>
    <row r="2488" spans="1:13">
      <c r="A2488" t="s">
        <v>4272</v>
      </c>
      <c r="B2488">
        <v>13.7934</v>
      </c>
      <c r="C2488" s="44">
        <v>41548</v>
      </c>
      <c r="D2488" t="str">
        <f t="shared" si="380"/>
        <v/>
      </c>
      <c r="E2488" t="str">
        <f t="shared" si="381"/>
        <v/>
      </c>
      <c r="F2488" t="str">
        <f t="shared" si="382"/>
        <v/>
      </c>
      <c r="G2488" t="str">
        <f t="shared" si="383"/>
        <v/>
      </c>
      <c r="H2488" t="str">
        <f t="shared" si="384"/>
        <v/>
      </c>
      <c r="I2488" t="str">
        <f t="shared" si="385"/>
        <v/>
      </c>
      <c r="J2488" t="str">
        <f t="shared" si="386"/>
        <v/>
      </c>
      <c r="K2488" t="str">
        <f t="shared" si="387"/>
        <v/>
      </c>
      <c r="L2488" t="str">
        <f t="shared" si="388"/>
        <v/>
      </c>
      <c r="M2488" t="str">
        <f t="shared" si="389"/>
        <v/>
      </c>
    </row>
    <row r="2489" spans="1:13">
      <c r="A2489" t="s">
        <v>1090</v>
      </c>
      <c r="B2489">
        <v>10.092700000000001</v>
      </c>
      <c r="C2489" s="44">
        <v>41548</v>
      </c>
      <c r="D2489" t="str">
        <f t="shared" si="380"/>
        <v/>
      </c>
      <c r="E2489" t="str">
        <f t="shared" si="381"/>
        <v/>
      </c>
      <c r="F2489" t="str">
        <f t="shared" si="382"/>
        <v/>
      </c>
      <c r="G2489" t="str">
        <f t="shared" si="383"/>
        <v/>
      </c>
      <c r="H2489" t="str">
        <f t="shared" si="384"/>
        <v/>
      </c>
      <c r="I2489" t="str">
        <f t="shared" si="385"/>
        <v/>
      </c>
      <c r="J2489" t="str">
        <f t="shared" si="386"/>
        <v/>
      </c>
      <c r="K2489" t="str">
        <f t="shared" si="387"/>
        <v/>
      </c>
      <c r="L2489" t="str">
        <f t="shared" si="388"/>
        <v/>
      </c>
      <c r="M2489" t="str">
        <f t="shared" si="389"/>
        <v/>
      </c>
    </row>
    <row r="2490" spans="1:13">
      <c r="A2490" t="s">
        <v>1091</v>
      </c>
      <c r="B2490">
        <v>10.028</v>
      </c>
      <c r="C2490" s="44">
        <v>41548</v>
      </c>
      <c r="D2490" t="str">
        <f t="shared" si="380"/>
        <v/>
      </c>
      <c r="E2490" t="str">
        <f t="shared" si="381"/>
        <v/>
      </c>
      <c r="F2490" t="str">
        <f t="shared" si="382"/>
        <v/>
      </c>
      <c r="G2490" t="str">
        <f t="shared" si="383"/>
        <v/>
      </c>
      <c r="H2490" t="str">
        <f t="shared" si="384"/>
        <v/>
      </c>
      <c r="I2490" t="str">
        <f t="shared" si="385"/>
        <v/>
      </c>
      <c r="J2490" t="str">
        <f t="shared" si="386"/>
        <v/>
      </c>
      <c r="K2490" t="str">
        <f t="shared" si="387"/>
        <v/>
      </c>
      <c r="L2490" t="str">
        <f t="shared" si="388"/>
        <v/>
      </c>
      <c r="M2490" t="str">
        <f t="shared" si="389"/>
        <v/>
      </c>
    </row>
    <row r="2491" spans="1:13">
      <c r="A2491" t="s">
        <v>1092</v>
      </c>
      <c r="B2491">
        <v>12.173999999999999</v>
      </c>
      <c r="C2491" s="44">
        <v>41548</v>
      </c>
      <c r="D2491" t="str">
        <f t="shared" si="380"/>
        <v/>
      </c>
      <c r="E2491" t="str">
        <f t="shared" si="381"/>
        <v/>
      </c>
      <c r="F2491" t="str">
        <f t="shared" si="382"/>
        <v/>
      </c>
      <c r="G2491" t="str">
        <f t="shared" si="383"/>
        <v/>
      </c>
      <c r="H2491" t="str">
        <f t="shared" si="384"/>
        <v/>
      </c>
      <c r="I2491" t="str">
        <f t="shared" si="385"/>
        <v/>
      </c>
      <c r="J2491" t="str">
        <f t="shared" si="386"/>
        <v/>
      </c>
      <c r="K2491" t="str">
        <f t="shared" si="387"/>
        <v/>
      </c>
      <c r="L2491" t="str">
        <f t="shared" si="388"/>
        <v/>
      </c>
      <c r="M2491" t="str">
        <f t="shared" si="389"/>
        <v/>
      </c>
    </row>
    <row r="2492" spans="1:13">
      <c r="A2492" t="s">
        <v>5344</v>
      </c>
      <c r="B2492">
        <v>19.788499999999999</v>
      </c>
      <c r="C2492" s="44">
        <v>41548</v>
      </c>
      <c r="D2492" t="str">
        <f t="shared" si="380"/>
        <v/>
      </c>
      <c r="E2492" t="str">
        <f t="shared" si="381"/>
        <v/>
      </c>
      <c r="F2492" t="str">
        <f t="shared" si="382"/>
        <v/>
      </c>
      <c r="G2492" t="str">
        <f t="shared" si="383"/>
        <v/>
      </c>
      <c r="H2492" t="str">
        <f t="shared" si="384"/>
        <v/>
      </c>
      <c r="I2492" t="str">
        <f t="shared" si="385"/>
        <v/>
      </c>
      <c r="J2492" t="str">
        <f t="shared" si="386"/>
        <v/>
      </c>
      <c r="K2492" t="str">
        <f t="shared" si="387"/>
        <v/>
      </c>
      <c r="L2492" t="str">
        <f t="shared" si="388"/>
        <v/>
      </c>
      <c r="M2492" t="str">
        <f t="shared" si="389"/>
        <v/>
      </c>
    </row>
    <row r="2493" spans="1:13">
      <c r="A2493" t="s">
        <v>1093</v>
      </c>
      <c r="B2493">
        <v>11.8644</v>
      </c>
      <c r="C2493" s="44">
        <v>41548</v>
      </c>
      <c r="D2493" t="str">
        <f t="shared" si="380"/>
        <v/>
      </c>
      <c r="E2493" t="str">
        <f t="shared" si="381"/>
        <v/>
      </c>
      <c r="F2493" t="str">
        <f t="shared" si="382"/>
        <v/>
      </c>
      <c r="G2493" t="str">
        <f t="shared" si="383"/>
        <v/>
      </c>
      <c r="H2493" t="str">
        <f t="shared" si="384"/>
        <v/>
      </c>
      <c r="I2493" t="str">
        <f t="shared" si="385"/>
        <v/>
      </c>
      <c r="J2493" t="str">
        <f t="shared" si="386"/>
        <v/>
      </c>
      <c r="K2493" t="str">
        <f t="shared" si="387"/>
        <v/>
      </c>
      <c r="L2493" t="str">
        <f t="shared" si="388"/>
        <v/>
      </c>
      <c r="M2493" t="str">
        <f t="shared" si="389"/>
        <v/>
      </c>
    </row>
    <row r="2494" spans="1:13">
      <c r="A2494" t="s">
        <v>5345</v>
      </c>
      <c r="B2494">
        <v>16.861499999999999</v>
      </c>
      <c r="C2494" s="44">
        <v>41548</v>
      </c>
      <c r="D2494" t="str">
        <f t="shared" si="380"/>
        <v/>
      </c>
      <c r="E2494" t="str">
        <f t="shared" si="381"/>
        <v/>
      </c>
      <c r="F2494" t="str">
        <f t="shared" si="382"/>
        <v/>
      </c>
      <c r="G2494" t="str">
        <f t="shared" si="383"/>
        <v/>
      </c>
      <c r="H2494" t="str">
        <f t="shared" si="384"/>
        <v/>
      </c>
      <c r="I2494" t="str">
        <f t="shared" si="385"/>
        <v/>
      </c>
      <c r="J2494" t="str">
        <f t="shared" si="386"/>
        <v/>
      </c>
      <c r="K2494" t="str">
        <f t="shared" si="387"/>
        <v/>
      </c>
      <c r="L2494" t="str">
        <f t="shared" si="388"/>
        <v/>
      </c>
      <c r="M2494" t="str">
        <f t="shared" si="389"/>
        <v/>
      </c>
    </row>
    <row r="2495" spans="1:13">
      <c r="A2495" t="s">
        <v>1094</v>
      </c>
      <c r="B2495">
        <v>10.2479</v>
      </c>
      <c r="C2495" s="44">
        <v>41397</v>
      </c>
      <c r="D2495" t="str">
        <f t="shared" si="380"/>
        <v/>
      </c>
      <c r="E2495" t="str">
        <f t="shared" si="381"/>
        <v/>
      </c>
      <c r="F2495" t="str">
        <f t="shared" si="382"/>
        <v/>
      </c>
      <c r="G2495" t="str">
        <f t="shared" si="383"/>
        <v/>
      </c>
      <c r="H2495" t="str">
        <f t="shared" si="384"/>
        <v/>
      </c>
      <c r="I2495" t="str">
        <f t="shared" si="385"/>
        <v/>
      </c>
      <c r="J2495" t="str">
        <f t="shared" si="386"/>
        <v/>
      </c>
      <c r="K2495" t="str">
        <f t="shared" si="387"/>
        <v/>
      </c>
      <c r="L2495" t="str">
        <f t="shared" si="388"/>
        <v/>
      </c>
      <c r="M2495" t="str">
        <f t="shared" si="389"/>
        <v/>
      </c>
    </row>
    <row r="2496" spans="1:13">
      <c r="A2496" t="s">
        <v>1095</v>
      </c>
      <c r="B2496">
        <v>10.3436</v>
      </c>
      <c r="C2496" s="44">
        <v>41421</v>
      </c>
      <c r="D2496" t="str">
        <f t="shared" si="380"/>
        <v/>
      </c>
      <c r="E2496" t="str">
        <f t="shared" si="381"/>
        <v/>
      </c>
      <c r="F2496" t="str">
        <f t="shared" si="382"/>
        <v/>
      </c>
      <c r="G2496" t="str">
        <f t="shared" si="383"/>
        <v/>
      </c>
      <c r="H2496" t="str">
        <f t="shared" si="384"/>
        <v/>
      </c>
      <c r="I2496" t="str">
        <f t="shared" si="385"/>
        <v/>
      </c>
      <c r="J2496" t="str">
        <f t="shared" si="386"/>
        <v/>
      </c>
      <c r="K2496" t="str">
        <f t="shared" si="387"/>
        <v/>
      </c>
      <c r="L2496" t="str">
        <f t="shared" si="388"/>
        <v/>
      </c>
      <c r="M2496" t="str">
        <f t="shared" si="389"/>
        <v/>
      </c>
    </row>
    <row r="2497" spans="1:13">
      <c r="A2497" t="s">
        <v>1096</v>
      </c>
      <c r="B2497">
        <v>12.417</v>
      </c>
      <c r="C2497" s="44">
        <v>41548</v>
      </c>
      <c r="D2497" t="str">
        <f t="shared" si="380"/>
        <v/>
      </c>
      <c r="E2497" t="str">
        <f t="shared" si="381"/>
        <v/>
      </c>
      <c r="F2497" t="str">
        <f t="shared" si="382"/>
        <v/>
      </c>
      <c r="G2497" t="str">
        <f t="shared" si="383"/>
        <v/>
      </c>
      <c r="H2497" t="str">
        <f t="shared" si="384"/>
        <v/>
      </c>
      <c r="I2497" t="str">
        <f t="shared" si="385"/>
        <v/>
      </c>
      <c r="J2497" t="str">
        <f t="shared" si="386"/>
        <v/>
      </c>
      <c r="K2497" t="str">
        <f t="shared" si="387"/>
        <v/>
      </c>
      <c r="L2497" t="str">
        <f t="shared" si="388"/>
        <v/>
      </c>
      <c r="M2497" t="str">
        <f t="shared" si="389"/>
        <v/>
      </c>
    </row>
    <row r="2498" spans="1:13">
      <c r="A2498" t="s">
        <v>5346</v>
      </c>
      <c r="B2498">
        <v>18.926400000000001</v>
      </c>
      <c r="C2498" s="44">
        <v>41548</v>
      </c>
      <c r="D2498" t="str">
        <f t="shared" si="380"/>
        <v/>
      </c>
      <c r="E2498" t="str">
        <f t="shared" si="381"/>
        <v/>
      </c>
      <c r="F2498" t="str">
        <f t="shared" si="382"/>
        <v/>
      </c>
      <c r="G2498" t="str">
        <f t="shared" si="383"/>
        <v/>
      </c>
      <c r="H2498" t="str">
        <f t="shared" si="384"/>
        <v/>
      </c>
      <c r="I2498" t="str">
        <f t="shared" si="385"/>
        <v/>
      </c>
      <c r="J2498" t="str">
        <f t="shared" si="386"/>
        <v/>
      </c>
      <c r="K2498" t="str">
        <f t="shared" si="387"/>
        <v/>
      </c>
      <c r="L2498" t="str">
        <f t="shared" si="388"/>
        <v/>
      </c>
      <c r="M2498" t="str">
        <f t="shared" si="389"/>
        <v/>
      </c>
    </row>
    <row r="2499" spans="1:13">
      <c r="A2499" t="s">
        <v>1097</v>
      </c>
      <c r="B2499">
        <v>11.233000000000001</v>
      </c>
      <c r="C2499" s="44">
        <v>41548</v>
      </c>
      <c r="D2499" t="str">
        <f t="shared" si="380"/>
        <v/>
      </c>
      <c r="E2499" t="str">
        <f t="shared" si="381"/>
        <v/>
      </c>
      <c r="F2499" t="str">
        <f t="shared" si="382"/>
        <v/>
      </c>
      <c r="G2499" t="str">
        <f t="shared" si="383"/>
        <v/>
      </c>
      <c r="H2499" t="str">
        <f t="shared" si="384"/>
        <v/>
      </c>
      <c r="I2499" t="str">
        <f t="shared" si="385"/>
        <v/>
      </c>
      <c r="J2499" t="str">
        <f t="shared" si="386"/>
        <v/>
      </c>
      <c r="K2499" t="str">
        <f t="shared" si="387"/>
        <v/>
      </c>
      <c r="L2499" t="str">
        <f t="shared" si="388"/>
        <v/>
      </c>
      <c r="M2499" t="str">
        <f t="shared" si="389"/>
        <v/>
      </c>
    </row>
    <row r="2500" spans="1:13">
      <c r="A2500" t="s">
        <v>5347</v>
      </c>
      <c r="B2500">
        <v>18.8339</v>
      </c>
      <c r="C2500" s="44">
        <v>41548</v>
      </c>
      <c r="D2500" t="str">
        <f t="shared" si="380"/>
        <v/>
      </c>
      <c r="E2500" t="str">
        <f t="shared" si="381"/>
        <v/>
      </c>
      <c r="F2500" t="str">
        <f t="shared" si="382"/>
        <v/>
      </c>
      <c r="G2500" t="str">
        <f t="shared" si="383"/>
        <v/>
      </c>
      <c r="H2500" t="str">
        <f t="shared" si="384"/>
        <v/>
      </c>
      <c r="I2500" t="str">
        <f t="shared" si="385"/>
        <v/>
      </c>
      <c r="J2500" t="str">
        <f t="shared" si="386"/>
        <v/>
      </c>
      <c r="K2500" t="str">
        <f t="shared" si="387"/>
        <v/>
      </c>
      <c r="L2500" t="str">
        <f t="shared" si="388"/>
        <v/>
      </c>
      <c r="M2500" t="str">
        <f t="shared" si="389"/>
        <v/>
      </c>
    </row>
    <row r="2501" spans="1:13">
      <c r="A2501" t="s">
        <v>5348</v>
      </c>
      <c r="B2501">
        <v>13.9582</v>
      </c>
      <c r="C2501" s="44">
        <v>41548</v>
      </c>
      <c r="D2501" t="str">
        <f t="shared" si="380"/>
        <v/>
      </c>
      <c r="E2501" t="str">
        <f t="shared" si="381"/>
        <v/>
      </c>
      <c r="F2501" t="str">
        <f t="shared" si="382"/>
        <v/>
      </c>
      <c r="G2501" t="str">
        <f t="shared" si="383"/>
        <v/>
      </c>
      <c r="H2501" t="str">
        <f t="shared" si="384"/>
        <v/>
      </c>
      <c r="I2501" t="str">
        <f t="shared" si="385"/>
        <v/>
      </c>
      <c r="J2501" t="str">
        <f t="shared" si="386"/>
        <v/>
      </c>
      <c r="K2501" t="str">
        <f t="shared" si="387"/>
        <v/>
      </c>
      <c r="L2501" t="str">
        <f t="shared" si="388"/>
        <v/>
      </c>
      <c r="M2501" t="str">
        <f t="shared" si="389"/>
        <v/>
      </c>
    </row>
    <row r="2502" spans="1:13">
      <c r="A2502" t="s">
        <v>5349</v>
      </c>
      <c r="B2502">
        <v>18.184100000000001</v>
      </c>
      <c r="C2502" s="44">
        <v>41548</v>
      </c>
      <c r="D2502" t="str">
        <f t="shared" si="380"/>
        <v/>
      </c>
      <c r="E2502" t="str">
        <f t="shared" si="381"/>
        <v/>
      </c>
      <c r="F2502" t="str">
        <f t="shared" si="382"/>
        <v/>
      </c>
      <c r="G2502" t="str">
        <f t="shared" si="383"/>
        <v/>
      </c>
      <c r="H2502" t="str">
        <f t="shared" si="384"/>
        <v/>
      </c>
      <c r="I2502" t="str">
        <f t="shared" si="385"/>
        <v/>
      </c>
      <c r="J2502" t="str">
        <f t="shared" si="386"/>
        <v/>
      </c>
      <c r="K2502" t="str">
        <f t="shared" si="387"/>
        <v/>
      </c>
      <c r="L2502" t="str">
        <f t="shared" si="388"/>
        <v/>
      </c>
      <c r="M2502" t="str">
        <f t="shared" si="389"/>
        <v/>
      </c>
    </row>
    <row r="2503" spans="1:13">
      <c r="A2503" t="s">
        <v>5350</v>
      </c>
      <c r="B2503">
        <v>12.4558</v>
      </c>
      <c r="C2503" s="44">
        <v>41548</v>
      </c>
      <c r="D2503" t="str">
        <f t="shared" ref="D2503:D2566" si="390">IF(A2503=mfund1,B2503,"")</f>
        <v/>
      </c>
      <c r="E2503" t="str">
        <f t="shared" ref="E2503:E2566" si="391">IF(A2503=mfund2,B2503,"")</f>
        <v/>
      </c>
      <c r="F2503" t="str">
        <f t="shared" ref="F2503:F2566" si="392">IF(A2503=mfund3,B2503,"")</f>
        <v/>
      </c>
      <c r="G2503" t="str">
        <f t="shared" ref="G2503:G2566" si="393">IF(A2503=mfund4,B2503,"")</f>
        <v/>
      </c>
      <c r="H2503" t="str">
        <f t="shared" ref="H2503:H2566" si="394">IF(A2503=mfudn5,B2503,"")</f>
        <v/>
      </c>
      <c r="I2503" t="str">
        <f t="shared" ref="I2503:I2566" si="395">IF(A2503=mfund6,B2503,"")</f>
        <v/>
      </c>
      <c r="J2503" t="str">
        <f t="shared" ref="J2503:J2566" si="396">IF(A2503=mfund7,B2503,"")</f>
        <v/>
      </c>
      <c r="K2503" t="str">
        <f t="shared" ref="K2503:K2566" si="397">IF(A2503=mfund8,B2503,"")</f>
        <v/>
      </c>
      <c r="L2503" t="str">
        <f t="shared" ref="L2503:L2566" si="398">IF(A2503=mfund9,B2503,"")</f>
        <v/>
      </c>
      <c r="M2503" t="str">
        <f t="shared" ref="M2503:M2566" si="399">IF(A2503=mfund10,B2503,"")</f>
        <v/>
      </c>
    </row>
    <row r="2504" spans="1:13">
      <c r="A2504" t="s">
        <v>5351</v>
      </c>
      <c r="B2504">
        <v>17.992599999999999</v>
      </c>
      <c r="C2504" s="44">
        <v>41548</v>
      </c>
      <c r="D2504" t="str">
        <f t="shared" si="390"/>
        <v/>
      </c>
      <c r="E2504" t="str">
        <f t="shared" si="391"/>
        <v/>
      </c>
      <c r="F2504" t="str">
        <f t="shared" si="392"/>
        <v/>
      </c>
      <c r="G2504" t="str">
        <f t="shared" si="393"/>
        <v/>
      </c>
      <c r="H2504" t="str">
        <f t="shared" si="394"/>
        <v/>
      </c>
      <c r="I2504" t="str">
        <f t="shared" si="395"/>
        <v/>
      </c>
      <c r="J2504" t="str">
        <f t="shared" si="396"/>
        <v/>
      </c>
      <c r="K2504" t="str">
        <f t="shared" si="397"/>
        <v/>
      </c>
      <c r="L2504" t="str">
        <f t="shared" si="398"/>
        <v/>
      </c>
      <c r="M2504" t="str">
        <f t="shared" si="399"/>
        <v/>
      </c>
    </row>
    <row r="2505" spans="1:13">
      <c r="A2505" t="s">
        <v>1098</v>
      </c>
      <c r="B2505">
        <v>7.0689000000000002</v>
      </c>
      <c r="C2505" s="44">
        <v>41548</v>
      </c>
      <c r="D2505" t="str">
        <f t="shared" si="390"/>
        <v/>
      </c>
      <c r="E2505" t="str">
        <f t="shared" si="391"/>
        <v/>
      </c>
      <c r="F2505" t="str">
        <f t="shared" si="392"/>
        <v/>
      </c>
      <c r="G2505" t="str">
        <f t="shared" si="393"/>
        <v/>
      </c>
      <c r="H2505" t="str">
        <f t="shared" si="394"/>
        <v/>
      </c>
      <c r="I2505" t="str">
        <f t="shared" si="395"/>
        <v/>
      </c>
      <c r="J2505" t="str">
        <f t="shared" si="396"/>
        <v/>
      </c>
      <c r="K2505" t="str">
        <f t="shared" si="397"/>
        <v/>
      </c>
      <c r="L2505" t="str">
        <f t="shared" si="398"/>
        <v/>
      </c>
      <c r="M2505" t="str">
        <f t="shared" si="399"/>
        <v/>
      </c>
    </row>
    <row r="2506" spans="1:13">
      <c r="A2506" t="s">
        <v>5352</v>
      </c>
      <c r="B2506">
        <v>7.0663</v>
      </c>
      <c r="C2506" s="44">
        <v>41548</v>
      </c>
      <c r="D2506" t="str">
        <f t="shared" si="390"/>
        <v/>
      </c>
      <c r="E2506" t="str">
        <f t="shared" si="391"/>
        <v/>
      </c>
      <c r="F2506" t="str">
        <f t="shared" si="392"/>
        <v/>
      </c>
      <c r="G2506" t="str">
        <f t="shared" si="393"/>
        <v/>
      </c>
      <c r="H2506" t="str">
        <f t="shared" si="394"/>
        <v/>
      </c>
      <c r="I2506" t="str">
        <f t="shared" si="395"/>
        <v/>
      </c>
      <c r="J2506" t="str">
        <f t="shared" si="396"/>
        <v/>
      </c>
      <c r="K2506" t="str">
        <f t="shared" si="397"/>
        <v/>
      </c>
      <c r="L2506" t="str">
        <f t="shared" si="398"/>
        <v/>
      </c>
      <c r="M2506" t="str">
        <f t="shared" si="399"/>
        <v/>
      </c>
    </row>
    <row r="2507" spans="1:13">
      <c r="A2507" t="s">
        <v>1099</v>
      </c>
      <c r="B2507">
        <v>7.0423</v>
      </c>
      <c r="C2507" s="44">
        <v>41548</v>
      </c>
      <c r="D2507" t="str">
        <f t="shared" si="390"/>
        <v/>
      </c>
      <c r="E2507" t="str">
        <f t="shared" si="391"/>
        <v/>
      </c>
      <c r="F2507" t="str">
        <f t="shared" si="392"/>
        <v/>
      </c>
      <c r="G2507" t="str">
        <f t="shared" si="393"/>
        <v/>
      </c>
      <c r="H2507" t="str">
        <f t="shared" si="394"/>
        <v/>
      </c>
      <c r="I2507" t="str">
        <f t="shared" si="395"/>
        <v/>
      </c>
      <c r="J2507" t="str">
        <f t="shared" si="396"/>
        <v/>
      </c>
      <c r="K2507" t="str">
        <f t="shared" si="397"/>
        <v/>
      </c>
      <c r="L2507" t="str">
        <f t="shared" si="398"/>
        <v/>
      </c>
      <c r="M2507" t="str">
        <f t="shared" si="399"/>
        <v/>
      </c>
    </row>
    <row r="2508" spans="1:13">
      <c r="A2508" t="s">
        <v>5353</v>
      </c>
      <c r="B2508">
        <v>7.0392999999999999</v>
      </c>
      <c r="C2508" s="44">
        <v>41548</v>
      </c>
      <c r="D2508" t="str">
        <f t="shared" si="390"/>
        <v/>
      </c>
      <c r="E2508" t="str">
        <f t="shared" si="391"/>
        <v/>
      </c>
      <c r="F2508" t="str">
        <f t="shared" si="392"/>
        <v/>
      </c>
      <c r="G2508" t="str">
        <f t="shared" si="393"/>
        <v/>
      </c>
      <c r="H2508" t="str">
        <f t="shared" si="394"/>
        <v/>
      </c>
      <c r="I2508" t="str">
        <f t="shared" si="395"/>
        <v/>
      </c>
      <c r="J2508" t="str">
        <f t="shared" si="396"/>
        <v/>
      </c>
      <c r="K2508" t="str">
        <f t="shared" si="397"/>
        <v/>
      </c>
      <c r="L2508" t="str">
        <f t="shared" si="398"/>
        <v/>
      </c>
      <c r="M2508" t="str">
        <f t="shared" si="399"/>
        <v/>
      </c>
    </row>
    <row r="2509" spans="1:13">
      <c r="A2509" t="s">
        <v>1100</v>
      </c>
      <c r="B2509">
        <v>10.0528</v>
      </c>
      <c r="C2509" s="44">
        <v>41548</v>
      </c>
      <c r="D2509" t="str">
        <f t="shared" si="390"/>
        <v/>
      </c>
      <c r="E2509" t="str">
        <f t="shared" si="391"/>
        <v/>
      </c>
      <c r="F2509" t="str">
        <f t="shared" si="392"/>
        <v/>
      </c>
      <c r="G2509" t="str">
        <f t="shared" si="393"/>
        <v/>
      </c>
      <c r="H2509" t="str">
        <f t="shared" si="394"/>
        <v/>
      </c>
      <c r="I2509" t="str">
        <f t="shared" si="395"/>
        <v/>
      </c>
      <c r="J2509" t="str">
        <f t="shared" si="396"/>
        <v/>
      </c>
      <c r="K2509" t="str">
        <f t="shared" si="397"/>
        <v/>
      </c>
      <c r="L2509" t="str">
        <f t="shared" si="398"/>
        <v/>
      </c>
      <c r="M2509" t="str">
        <f t="shared" si="399"/>
        <v/>
      </c>
    </row>
    <row r="2510" spans="1:13">
      <c r="A2510" t="s">
        <v>1101</v>
      </c>
      <c r="B2510">
        <v>10.172499999999999</v>
      </c>
      <c r="C2510" s="44">
        <v>41548</v>
      </c>
      <c r="D2510" t="str">
        <f t="shared" si="390"/>
        <v/>
      </c>
      <c r="E2510" t="str">
        <f t="shared" si="391"/>
        <v/>
      </c>
      <c r="F2510" t="str">
        <f t="shared" si="392"/>
        <v/>
      </c>
      <c r="G2510" t="str">
        <f t="shared" si="393"/>
        <v/>
      </c>
      <c r="H2510">
        <f t="shared" si="394"/>
        <v>10.172499999999999</v>
      </c>
      <c r="I2510" t="str">
        <f t="shared" si="395"/>
        <v/>
      </c>
      <c r="J2510" t="str">
        <f t="shared" si="396"/>
        <v/>
      </c>
      <c r="K2510" t="str">
        <f t="shared" si="397"/>
        <v/>
      </c>
      <c r="L2510" t="str">
        <f t="shared" si="398"/>
        <v/>
      </c>
      <c r="M2510" t="str">
        <f t="shared" si="399"/>
        <v/>
      </c>
    </row>
    <row r="2511" spans="1:13">
      <c r="A2511" t="s">
        <v>1102</v>
      </c>
      <c r="B2511">
        <v>10.4893</v>
      </c>
      <c r="C2511" s="44">
        <v>41548</v>
      </c>
      <c r="D2511" t="str">
        <f t="shared" si="390"/>
        <v/>
      </c>
      <c r="E2511" t="str">
        <f t="shared" si="391"/>
        <v/>
      </c>
      <c r="F2511" t="str">
        <f t="shared" si="392"/>
        <v/>
      </c>
      <c r="G2511" t="str">
        <f t="shared" si="393"/>
        <v/>
      </c>
      <c r="H2511" t="str">
        <f t="shared" si="394"/>
        <v/>
      </c>
      <c r="I2511" t="str">
        <f t="shared" si="395"/>
        <v/>
      </c>
      <c r="J2511" t="str">
        <f t="shared" si="396"/>
        <v/>
      </c>
      <c r="K2511" t="str">
        <f t="shared" si="397"/>
        <v/>
      </c>
      <c r="L2511" t="str">
        <f t="shared" si="398"/>
        <v/>
      </c>
      <c r="M2511" t="str">
        <f t="shared" si="399"/>
        <v/>
      </c>
    </row>
    <row r="2512" spans="1:13">
      <c r="A2512" t="s">
        <v>1103</v>
      </c>
      <c r="B2512">
        <v>10.259600000000001</v>
      </c>
      <c r="C2512" s="44">
        <v>41548</v>
      </c>
      <c r="D2512" t="str">
        <f t="shared" si="390"/>
        <v/>
      </c>
      <c r="E2512" t="str">
        <f t="shared" si="391"/>
        <v/>
      </c>
      <c r="F2512" t="str">
        <f t="shared" si="392"/>
        <v/>
      </c>
      <c r="G2512" t="str">
        <f t="shared" si="393"/>
        <v/>
      </c>
      <c r="H2512" t="str">
        <f t="shared" si="394"/>
        <v/>
      </c>
      <c r="I2512" t="str">
        <f t="shared" si="395"/>
        <v/>
      </c>
      <c r="J2512" t="str">
        <f t="shared" si="396"/>
        <v/>
      </c>
      <c r="K2512" t="str">
        <f t="shared" si="397"/>
        <v/>
      </c>
      <c r="L2512" t="str">
        <f t="shared" si="398"/>
        <v/>
      </c>
      <c r="M2512" t="str">
        <f t="shared" si="399"/>
        <v/>
      </c>
    </row>
    <row r="2513" spans="1:13">
      <c r="A2513" t="s">
        <v>1104</v>
      </c>
      <c r="B2513">
        <v>10.2553</v>
      </c>
      <c r="C2513" s="44">
        <v>41548</v>
      </c>
      <c r="D2513" t="str">
        <f t="shared" si="390"/>
        <v/>
      </c>
      <c r="E2513" t="str">
        <f t="shared" si="391"/>
        <v/>
      </c>
      <c r="F2513" t="str">
        <f t="shared" si="392"/>
        <v/>
      </c>
      <c r="G2513" t="str">
        <f t="shared" si="393"/>
        <v/>
      </c>
      <c r="H2513" t="str">
        <f t="shared" si="394"/>
        <v/>
      </c>
      <c r="I2513" t="str">
        <f t="shared" si="395"/>
        <v/>
      </c>
      <c r="J2513" t="str">
        <f t="shared" si="396"/>
        <v/>
      </c>
      <c r="K2513" t="str">
        <f t="shared" si="397"/>
        <v/>
      </c>
      <c r="L2513" t="str">
        <f t="shared" si="398"/>
        <v/>
      </c>
      <c r="M2513" t="str">
        <f t="shared" si="399"/>
        <v/>
      </c>
    </row>
    <row r="2514" spans="1:13">
      <c r="A2514" t="s">
        <v>5354</v>
      </c>
      <c r="B2514">
        <v>18.9544</v>
      </c>
      <c r="C2514" s="44">
        <v>41548</v>
      </c>
      <c r="D2514" t="str">
        <f t="shared" si="390"/>
        <v/>
      </c>
      <c r="E2514" t="str">
        <f t="shared" si="391"/>
        <v/>
      </c>
      <c r="F2514" t="str">
        <f t="shared" si="392"/>
        <v/>
      </c>
      <c r="G2514" t="str">
        <f t="shared" si="393"/>
        <v/>
      </c>
      <c r="H2514" t="str">
        <f t="shared" si="394"/>
        <v/>
      </c>
      <c r="I2514" t="str">
        <f t="shared" si="395"/>
        <v/>
      </c>
      <c r="J2514" t="str">
        <f t="shared" si="396"/>
        <v/>
      </c>
      <c r="K2514" t="str">
        <f t="shared" si="397"/>
        <v/>
      </c>
      <c r="L2514" t="str">
        <f t="shared" si="398"/>
        <v/>
      </c>
      <c r="M2514" t="str">
        <f t="shared" si="399"/>
        <v/>
      </c>
    </row>
    <row r="2515" spans="1:13">
      <c r="A2515" t="s">
        <v>1105</v>
      </c>
      <c r="B2515">
        <v>10.069900000000001</v>
      </c>
      <c r="C2515" s="44">
        <v>41548</v>
      </c>
      <c r="D2515" t="str">
        <f t="shared" si="390"/>
        <v/>
      </c>
      <c r="E2515" t="str">
        <f t="shared" si="391"/>
        <v/>
      </c>
      <c r="F2515" t="str">
        <f t="shared" si="392"/>
        <v/>
      </c>
      <c r="G2515" t="str">
        <f t="shared" si="393"/>
        <v/>
      </c>
      <c r="H2515" t="str">
        <f t="shared" si="394"/>
        <v/>
      </c>
      <c r="I2515" t="str">
        <f t="shared" si="395"/>
        <v/>
      </c>
      <c r="J2515" t="str">
        <f t="shared" si="396"/>
        <v/>
      </c>
      <c r="K2515" t="str">
        <f t="shared" si="397"/>
        <v/>
      </c>
      <c r="L2515" t="str">
        <f t="shared" si="398"/>
        <v/>
      </c>
      <c r="M2515" t="str">
        <f t="shared" si="399"/>
        <v/>
      </c>
    </row>
    <row r="2516" spans="1:13">
      <c r="A2516" t="s">
        <v>5355</v>
      </c>
      <c r="B2516">
        <v>19.373899999999999</v>
      </c>
      <c r="C2516" s="44">
        <v>41548</v>
      </c>
      <c r="D2516" t="str">
        <f t="shared" si="390"/>
        <v/>
      </c>
      <c r="E2516" t="str">
        <f t="shared" si="391"/>
        <v/>
      </c>
      <c r="F2516" t="str">
        <f t="shared" si="392"/>
        <v/>
      </c>
      <c r="G2516" t="str">
        <f t="shared" si="393"/>
        <v/>
      </c>
      <c r="H2516" t="str">
        <f t="shared" si="394"/>
        <v/>
      </c>
      <c r="I2516" t="str">
        <f t="shared" si="395"/>
        <v/>
      </c>
      <c r="J2516" t="str">
        <f t="shared" si="396"/>
        <v/>
      </c>
      <c r="K2516" t="str">
        <f t="shared" si="397"/>
        <v/>
      </c>
      <c r="L2516" t="str">
        <f t="shared" si="398"/>
        <v/>
      </c>
      <c r="M2516" t="str">
        <f t="shared" si="399"/>
        <v/>
      </c>
    </row>
    <row r="2517" spans="1:13">
      <c r="A2517" t="s">
        <v>1106</v>
      </c>
      <c r="B2517">
        <v>10.204499999999999</v>
      </c>
      <c r="C2517" s="44">
        <v>41548</v>
      </c>
      <c r="D2517" t="str">
        <f t="shared" si="390"/>
        <v/>
      </c>
      <c r="E2517" t="str">
        <f t="shared" si="391"/>
        <v/>
      </c>
      <c r="F2517" t="str">
        <f t="shared" si="392"/>
        <v/>
      </c>
      <c r="G2517" t="str">
        <f t="shared" si="393"/>
        <v/>
      </c>
      <c r="H2517" t="str">
        <f t="shared" si="394"/>
        <v/>
      </c>
      <c r="I2517" t="str">
        <f t="shared" si="395"/>
        <v/>
      </c>
      <c r="J2517" t="str">
        <f t="shared" si="396"/>
        <v/>
      </c>
      <c r="K2517" t="str">
        <f t="shared" si="397"/>
        <v/>
      </c>
      <c r="L2517" t="str">
        <f t="shared" si="398"/>
        <v/>
      </c>
      <c r="M2517" t="str">
        <f t="shared" si="399"/>
        <v/>
      </c>
    </row>
    <row r="2518" spans="1:13">
      <c r="A2518" t="s">
        <v>1107</v>
      </c>
      <c r="B2518">
        <v>10.0418</v>
      </c>
      <c r="C2518" s="44">
        <v>41548</v>
      </c>
      <c r="D2518" t="str">
        <f t="shared" si="390"/>
        <v/>
      </c>
      <c r="E2518" t="str">
        <f t="shared" si="391"/>
        <v/>
      </c>
      <c r="F2518" t="str">
        <f t="shared" si="392"/>
        <v/>
      </c>
      <c r="G2518" t="str">
        <f t="shared" si="393"/>
        <v/>
      </c>
      <c r="H2518" t="str">
        <f t="shared" si="394"/>
        <v/>
      </c>
      <c r="I2518" t="str">
        <f t="shared" si="395"/>
        <v/>
      </c>
      <c r="J2518" t="str">
        <f t="shared" si="396"/>
        <v/>
      </c>
      <c r="K2518" t="str">
        <f t="shared" si="397"/>
        <v/>
      </c>
      <c r="L2518" t="str">
        <f t="shared" si="398"/>
        <v/>
      </c>
      <c r="M2518" t="str">
        <f t="shared" si="399"/>
        <v/>
      </c>
    </row>
    <row r="2519" spans="1:13">
      <c r="A2519" t="s">
        <v>1108</v>
      </c>
      <c r="B2519">
        <v>11.463699999999999</v>
      </c>
      <c r="C2519" s="44">
        <v>41548</v>
      </c>
      <c r="D2519" t="str">
        <f t="shared" si="390"/>
        <v/>
      </c>
      <c r="E2519" t="str">
        <f t="shared" si="391"/>
        <v/>
      </c>
      <c r="F2519" t="str">
        <f t="shared" si="392"/>
        <v/>
      </c>
      <c r="G2519" t="str">
        <f t="shared" si="393"/>
        <v/>
      </c>
      <c r="H2519" t="str">
        <f t="shared" si="394"/>
        <v/>
      </c>
      <c r="I2519" t="str">
        <f t="shared" si="395"/>
        <v/>
      </c>
      <c r="J2519" t="str">
        <f t="shared" si="396"/>
        <v/>
      </c>
      <c r="K2519" t="str">
        <f t="shared" si="397"/>
        <v/>
      </c>
      <c r="L2519" t="str">
        <f t="shared" si="398"/>
        <v/>
      </c>
      <c r="M2519" t="str">
        <f t="shared" si="399"/>
        <v/>
      </c>
    </row>
    <row r="2520" spans="1:13">
      <c r="A2520" t="s">
        <v>5356</v>
      </c>
      <c r="B2520">
        <v>13.0777</v>
      </c>
      <c r="C2520" s="44">
        <v>41548</v>
      </c>
      <c r="D2520" t="str">
        <f t="shared" si="390"/>
        <v/>
      </c>
      <c r="E2520" t="str">
        <f t="shared" si="391"/>
        <v/>
      </c>
      <c r="F2520" t="str">
        <f t="shared" si="392"/>
        <v/>
      </c>
      <c r="G2520" t="str">
        <f t="shared" si="393"/>
        <v/>
      </c>
      <c r="H2520" t="str">
        <f t="shared" si="394"/>
        <v/>
      </c>
      <c r="I2520" t="str">
        <f t="shared" si="395"/>
        <v/>
      </c>
      <c r="J2520" t="str">
        <f t="shared" si="396"/>
        <v/>
      </c>
      <c r="K2520" t="str">
        <f t="shared" si="397"/>
        <v/>
      </c>
      <c r="L2520" t="str">
        <f t="shared" si="398"/>
        <v/>
      </c>
      <c r="M2520" t="str">
        <f t="shared" si="399"/>
        <v/>
      </c>
    </row>
    <row r="2521" spans="1:13">
      <c r="A2521" t="s">
        <v>1109</v>
      </c>
      <c r="B2521">
        <v>11.644299999999999</v>
      </c>
      <c r="C2521" s="44">
        <v>41548</v>
      </c>
      <c r="D2521" t="str">
        <f t="shared" si="390"/>
        <v/>
      </c>
      <c r="E2521" t="str">
        <f t="shared" si="391"/>
        <v/>
      </c>
      <c r="F2521" t="str">
        <f t="shared" si="392"/>
        <v/>
      </c>
      <c r="G2521" t="str">
        <f t="shared" si="393"/>
        <v/>
      </c>
      <c r="H2521" t="str">
        <f t="shared" si="394"/>
        <v/>
      </c>
      <c r="I2521" t="str">
        <f t="shared" si="395"/>
        <v/>
      </c>
      <c r="J2521" t="str">
        <f t="shared" si="396"/>
        <v/>
      </c>
      <c r="K2521" t="str">
        <f t="shared" si="397"/>
        <v/>
      </c>
      <c r="L2521" t="str">
        <f t="shared" si="398"/>
        <v/>
      </c>
      <c r="M2521" t="str">
        <f t="shared" si="399"/>
        <v/>
      </c>
    </row>
    <row r="2522" spans="1:13">
      <c r="A2522" t="s">
        <v>1110</v>
      </c>
      <c r="B2522">
        <v>11.3065</v>
      </c>
      <c r="C2522" s="44">
        <v>41548</v>
      </c>
      <c r="D2522" t="str">
        <f t="shared" si="390"/>
        <v/>
      </c>
      <c r="E2522" t="str">
        <f t="shared" si="391"/>
        <v/>
      </c>
      <c r="F2522" t="str">
        <f t="shared" si="392"/>
        <v/>
      </c>
      <c r="G2522" t="str">
        <f t="shared" si="393"/>
        <v/>
      </c>
      <c r="H2522" t="str">
        <f t="shared" si="394"/>
        <v/>
      </c>
      <c r="I2522" t="str">
        <f t="shared" si="395"/>
        <v/>
      </c>
      <c r="J2522" t="str">
        <f t="shared" si="396"/>
        <v/>
      </c>
      <c r="K2522" t="str">
        <f t="shared" si="397"/>
        <v/>
      </c>
      <c r="L2522" t="str">
        <f t="shared" si="398"/>
        <v/>
      </c>
      <c r="M2522" t="str">
        <f t="shared" si="399"/>
        <v/>
      </c>
    </row>
    <row r="2523" spans="1:13">
      <c r="A2523" t="s">
        <v>5357</v>
      </c>
      <c r="B2523">
        <v>12.991300000000001</v>
      </c>
      <c r="C2523" s="44">
        <v>41548</v>
      </c>
      <c r="D2523" t="str">
        <f t="shared" si="390"/>
        <v/>
      </c>
      <c r="E2523" t="str">
        <f t="shared" si="391"/>
        <v/>
      </c>
      <c r="F2523" t="str">
        <f t="shared" si="392"/>
        <v/>
      </c>
      <c r="G2523" t="str">
        <f t="shared" si="393"/>
        <v/>
      </c>
      <c r="H2523" t="str">
        <f t="shared" si="394"/>
        <v/>
      </c>
      <c r="I2523" t="str">
        <f t="shared" si="395"/>
        <v/>
      </c>
      <c r="J2523" t="str">
        <f t="shared" si="396"/>
        <v/>
      </c>
      <c r="K2523" t="str">
        <f t="shared" si="397"/>
        <v/>
      </c>
      <c r="L2523" t="str">
        <f t="shared" si="398"/>
        <v/>
      </c>
      <c r="M2523" t="str">
        <f t="shared" si="399"/>
        <v/>
      </c>
    </row>
    <row r="2524" spans="1:13">
      <c r="A2524" t="s">
        <v>1111</v>
      </c>
      <c r="B2524">
        <v>11.261799999999999</v>
      </c>
      <c r="C2524" s="44">
        <v>41548</v>
      </c>
      <c r="D2524" t="str">
        <f t="shared" si="390"/>
        <v/>
      </c>
      <c r="E2524" t="str">
        <f t="shared" si="391"/>
        <v/>
      </c>
      <c r="F2524" t="str">
        <f t="shared" si="392"/>
        <v/>
      </c>
      <c r="G2524" t="str">
        <f t="shared" si="393"/>
        <v/>
      </c>
      <c r="H2524" t="str">
        <f t="shared" si="394"/>
        <v/>
      </c>
      <c r="I2524" t="str">
        <f t="shared" si="395"/>
        <v/>
      </c>
      <c r="J2524" t="str">
        <f t="shared" si="396"/>
        <v/>
      </c>
      <c r="K2524" t="str">
        <f t="shared" si="397"/>
        <v/>
      </c>
      <c r="L2524" t="str">
        <f t="shared" si="398"/>
        <v/>
      </c>
      <c r="M2524" t="str">
        <f t="shared" si="399"/>
        <v/>
      </c>
    </row>
    <row r="2525" spans="1:13">
      <c r="A2525" t="s">
        <v>1112</v>
      </c>
      <c r="B2525">
        <v>11.526300000000001</v>
      </c>
      <c r="C2525" s="44">
        <v>41548</v>
      </c>
      <c r="D2525" t="str">
        <f t="shared" si="390"/>
        <v/>
      </c>
      <c r="E2525" t="str">
        <f t="shared" si="391"/>
        <v/>
      </c>
      <c r="F2525" t="str">
        <f t="shared" si="392"/>
        <v/>
      </c>
      <c r="G2525" t="str">
        <f t="shared" si="393"/>
        <v/>
      </c>
      <c r="H2525" t="str">
        <f t="shared" si="394"/>
        <v/>
      </c>
      <c r="I2525" t="str">
        <f t="shared" si="395"/>
        <v/>
      </c>
      <c r="J2525" t="str">
        <f t="shared" si="396"/>
        <v/>
      </c>
      <c r="K2525" t="str">
        <f t="shared" si="397"/>
        <v/>
      </c>
      <c r="L2525" t="str">
        <f t="shared" si="398"/>
        <v/>
      </c>
      <c r="M2525" t="str">
        <f t="shared" si="399"/>
        <v/>
      </c>
    </row>
    <row r="2526" spans="1:13">
      <c r="A2526" t="s">
        <v>5358</v>
      </c>
      <c r="B2526">
        <v>11.4278</v>
      </c>
      <c r="C2526" s="44">
        <v>41548</v>
      </c>
      <c r="D2526" t="str">
        <f t="shared" si="390"/>
        <v/>
      </c>
      <c r="E2526" t="str">
        <f t="shared" si="391"/>
        <v/>
      </c>
      <c r="F2526" t="str">
        <f t="shared" si="392"/>
        <v/>
      </c>
      <c r="G2526" t="str">
        <f t="shared" si="393"/>
        <v/>
      </c>
      <c r="H2526" t="str">
        <f t="shared" si="394"/>
        <v/>
      </c>
      <c r="I2526" t="str">
        <f t="shared" si="395"/>
        <v/>
      </c>
      <c r="J2526" t="str">
        <f t="shared" si="396"/>
        <v/>
      </c>
      <c r="K2526" t="str">
        <f t="shared" si="397"/>
        <v/>
      </c>
      <c r="L2526" t="str">
        <f t="shared" si="398"/>
        <v/>
      </c>
      <c r="M2526" t="str">
        <f t="shared" si="399"/>
        <v/>
      </c>
    </row>
    <row r="2527" spans="1:13">
      <c r="A2527" t="s">
        <v>1113</v>
      </c>
      <c r="B2527">
        <v>11.5138</v>
      </c>
      <c r="C2527" s="44">
        <v>41548</v>
      </c>
      <c r="D2527" t="str">
        <f t="shared" si="390"/>
        <v/>
      </c>
      <c r="E2527" t="str">
        <f t="shared" si="391"/>
        <v/>
      </c>
      <c r="F2527" t="str">
        <f t="shared" si="392"/>
        <v/>
      </c>
      <c r="G2527" t="str">
        <f t="shared" si="393"/>
        <v/>
      </c>
      <c r="H2527" t="str">
        <f t="shared" si="394"/>
        <v/>
      </c>
      <c r="I2527" t="str">
        <f t="shared" si="395"/>
        <v/>
      </c>
      <c r="J2527" t="str">
        <f t="shared" si="396"/>
        <v/>
      </c>
      <c r="K2527" t="str">
        <f t="shared" si="397"/>
        <v/>
      </c>
      <c r="L2527" t="str">
        <f t="shared" si="398"/>
        <v/>
      </c>
      <c r="M2527" t="str">
        <f t="shared" si="399"/>
        <v/>
      </c>
    </row>
    <row r="2528" spans="1:13">
      <c r="A2528" t="s">
        <v>5359</v>
      </c>
      <c r="B2528">
        <v>11.424099999999999</v>
      </c>
      <c r="C2528" s="44">
        <v>41548</v>
      </c>
      <c r="D2528" t="str">
        <f t="shared" si="390"/>
        <v/>
      </c>
      <c r="E2528" t="str">
        <f t="shared" si="391"/>
        <v/>
      </c>
      <c r="F2528" t="str">
        <f t="shared" si="392"/>
        <v/>
      </c>
      <c r="G2528" t="str">
        <f t="shared" si="393"/>
        <v/>
      </c>
      <c r="H2528" t="str">
        <f t="shared" si="394"/>
        <v/>
      </c>
      <c r="I2528" t="str">
        <f t="shared" si="395"/>
        <v/>
      </c>
      <c r="J2528" t="str">
        <f t="shared" si="396"/>
        <v/>
      </c>
      <c r="K2528" t="str">
        <f t="shared" si="397"/>
        <v/>
      </c>
      <c r="L2528" t="str">
        <f t="shared" si="398"/>
        <v/>
      </c>
      <c r="M2528" t="str">
        <f t="shared" si="399"/>
        <v/>
      </c>
    </row>
    <row r="2529" spans="1:13">
      <c r="A2529" t="s">
        <v>1114</v>
      </c>
      <c r="B2529">
        <v>21.409700000000001</v>
      </c>
      <c r="C2529" s="44">
        <v>41548</v>
      </c>
      <c r="D2529" t="str">
        <f t="shared" si="390"/>
        <v/>
      </c>
      <c r="E2529" t="str">
        <f t="shared" si="391"/>
        <v/>
      </c>
      <c r="F2529" t="str">
        <f t="shared" si="392"/>
        <v/>
      </c>
      <c r="G2529" t="str">
        <f t="shared" si="393"/>
        <v/>
      </c>
      <c r="H2529" t="str">
        <f t="shared" si="394"/>
        <v/>
      </c>
      <c r="I2529" t="str">
        <f t="shared" si="395"/>
        <v/>
      </c>
      <c r="J2529" t="str">
        <f t="shared" si="396"/>
        <v/>
      </c>
      <c r="K2529" t="str">
        <f t="shared" si="397"/>
        <v/>
      </c>
      <c r="L2529" t="str">
        <f t="shared" si="398"/>
        <v/>
      </c>
      <c r="M2529" t="str">
        <f t="shared" si="399"/>
        <v/>
      </c>
    </row>
    <row r="2530" spans="1:13">
      <c r="A2530" t="s">
        <v>5360</v>
      </c>
      <c r="B2530">
        <v>36.266500000000001</v>
      </c>
      <c r="C2530" s="44">
        <v>41548</v>
      </c>
      <c r="D2530" t="str">
        <f t="shared" si="390"/>
        <v/>
      </c>
      <c r="E2530" t="str">
        <f t="shared" si="391"/>
        <v/>
      </c>
      <c r="F2530" t="str">
        <f t="shared" si="392"/>
        <v/>
      </c>
      <c r="G2530" t="str">
        <f t="shared" si="393"/>
        <v/>
      </c>
      <c r="H2530" t="str">
        <f t="shared" si="394"/>
        <v/>
      </c>
      <c r="I2530" t="str">
        <f t="shared" si="395"/>
        <v/>
      </c>
      <c r="J2530" t="str">
        <f t="shared" si="396"/>
        <v/>
      </c>
      <c r="K2530" t="str">
        <f t="shared" si="397"/>
        <v/>
      </c>
      <c r="L2530" t="str">
        <f t="shared" si="398"/>
        <v/>
      </c>
      <c r="M2530" t="str">
        <f t="shared" si="399"/>
        <v/>
      </c>
    </row>
    <row r="2531" spans="1:13">
      <c r="A2531" t="s">
        <v>1115</v>
      </c>
      <c r="B2531">
        <v>21.298200000000001</v>
      </c>
      <c r="C2531" s="44">
        <v>41548</v>
      </c>
      <c r="D2531" t="str">
        <f t="shared" si="390"/>
        <v/>
      </c>
      <c r="E2531" t="str">
        <f t="shared" si="391"/>
        <v/>
      </c>
      <c r="F2531" t="str">
        <f t="shared" si="392"/>
        <v/>
      </c>
      <c r="G2531" t="str">
        <f t="shared" si="393"/>
        <v/>
      </c>
      <c r="H2531" t="str">
        <f t="shared" si="394"/>
        <v/>
      </c>
      <c r="I2531" t="str">
        <f t="shared" si="395"/>
        <v/>
      </c>
      <c r="J2531" t="str">
        <f t="shared" si="396"/>
        <v/>
      </c>
      <c r="K2531" t="str">
        <f t="shared" si="397"/>
        <v/>
      </c>
      <c r="L2531" t="str">
        <f t="shared" si="398"/>
        <v/>
      </c>
      <c r="M2531" t="str">
        <f t="shared" si="399"/>
        <v/>
      </c>
    </row>
    <row r="2532" spans="1:13">
      <c r="A2532" t="s">
        <v>5361</v>
      </c>
      <c r="B2532">
        <v>36.078800000000001</v>
      </c>
      <c r="C2532" s="44">
        <v>41548</v>
      </c>
      <c r="D2532" t="str">
        <f t="shared" si="390"/>
        <v/>
      </c>
      <c r="E2532" t="str">
        <f t="shared" si="391"/>
        <v/>
      </c>
      <c r="F2532" t="str">
        <f t="shared" si="392"/>
        <v/>
      </c>
      <c r="G2532" t="str">
        <f t="shared" si="393"/>
        <v/>
      </c>
      <c r="H2532" t="str">
        <f t="shared" si="394"/>
        <v/>
      </c>
      <c r="I2532" t="str">
        <f t="shared" si="395"/>
        <v/>
      </c>
      <c r="J2532" t="str">
        <f t="shared" si="396"/>
        <v/>
      </c>
      <c r="K2532" t="str">
        <f t="shared" si="397"/>
        <v/>
      </c>
      <c r="L2532" t="str">
        <f t="shared" si="398"/>
        <v/>
      </c>
      <c r="M2532" t="str">
        <f t="shared" si="399"/>
        <v/>
      </c>
    </row>
    <row r="2533" spans="1:13">
      <c r="A2533" t="s">
        <v>1116</v>
      </c>
      <c r="B2533">
        <v>10.928699999999999</v>
      </c>
      <c r="C2533" s="44">
        <v>41548</v>
      </c>
      <c r="D2533" t="str">
        <f t="shared" si="390"/>
        <v/>
      </c>
      <c r="E2533" t="str">
        <f t="shared" si="391"/>
        <v/>
      </c>
      <c r="F2533" t="str">
        <f t="shared" si="392"/>
        <v/>
      </c>
      <c r="G2533" t="str">
        <f t="shared" si="393"/>
        <v/>
      </c>
      <c r="H2533" t="str">
        <f t="shared" si="394"/>
        <v/>
      </c>
      <c r="I2533" t="str">
        <f t="shared" si="395"/>
        <v/>
      </c>
      <c r="J2533" t="str">
        <f t="shared" si="396"/>
        <v/>
      </c>
      <c r="K2533" t="str">
        <f t="shared" si="397"/>
        <v/>
      </c>
      <c r="L2533" t="str">
        <f t="shared" si="398"/>
        <v/>
      </c>
      <c r="M2533" t="str">
        <f t="shared" si="399"/>
        <v/>
      </c>
    </row>
    <row r="2534" spans="1:13">
      <c r="A2534" t="s">
        <v>1117</v>
      </c>
      <c r="B2534">
        <v>14.848100000000001</v>
      </c>
      <c r="C2534" s="44">
        <v>41548</v>
      </c>
      <c r="D2534" t="str">
        <f t="shared" si="390"/>
        <v/>
      </c>
      <c r="E2534" t="str">
        <f t="shared" si="391"/>
        <v/>
      </c>
      <c r="F2534" t="str">
        <f t="shared" si="392"/>
        <v/>
      </c>
      <c r="G2534" t="str">
        <f t="shared" si="393"/>
        <v/>
      </c>
      <c r="H2534" t="str">
        <f t="shared" si="394"/>
        <v/>
      </c>
      <c r="I2534" t="str">
        <f t="shared" si="395"/>
        <v/>
      </c>
      <c r="J2534" t="str">
        <f t="shared" si="396"/>
        <v/>
      </c>
      <c r="K2534" t="str">
        <f t="shared" si="397"/>
        <v/>
      </c>
      <c r="L2534" t="str">
        <f t="shared" si="398"/>
        <v/>
      </c>
      <c r="M2534" t="str">
        <f t="shared" si="399"/>
        <v/>
      </c>
    </row>
    <row r="2535" spans="1:13">
      <c r="A2535" t="s">
        <v>5362</v>
      </c>
      <c r="B2535">
        <v>28.521899999999999</v>
      </c>
      <c r="C2535" s="44">
        <v>41548</v>
      </c>
      <c r="D2535" t="str">
        <f t="shared" si="390"/>
        <v/>
      </c>
      <c r="E2535" t="str">
        <f t="shared" si="391"/>
        <v/>
      </c>
      <c r="F2535" t="str">
        <f t="shared" si="392"/>
        <v/>
      </c>
      <c r="G2535" t="str">
        <f t="shared" si="393"/>
        <v/>
      </c>
      <c r="H2535" t="str">
        <f t="shared" si="394"/>
        <v/>
      </c>
      <c r="I2535" t="str">
        <f t="shared" si="395"/>
        <v/>
      </c>
      <c r="J2535" t="str">
        <f t="shared" si="396"/>
        <v/>
      </c>
      <c r="K2535" t="str">
        <f t="shared" si="397"/>
        <v/>
      </c>
      <c r="L2535" t="str">
        <f t="shared" si="398"/>
        <v/>
      </c>
      <c r="M2535" t="str">
        <f t="shared" si="399"/>
        <v/>
      </c>
    </row>
    <row r="2536" spans="1:13">
      <c r="A2536" t="s">
        <v>1118</v>
      </c>
      <c r="B2536">
        <v>11.1273</v>
      </c>
      <c r="C2536" s="44">
        <v>41548</v>
      </c>
      <c r="D2536" t="str">
        <f t="shared" si="390"/>
        <v/>
      </c>
      <c r="E2536" t="str">
        <f t="shared" si="391"/>
        <v/>
      </c>
      <c r="F2536" t="str">
        <f t="shared" si="392"/>
        <v/>
      </c>
      <c r="G2536" t="str">
        <f t="shared" si="393"/>
        <v/>
      </c>
      <c r="H2536" t="str">
        <f t="shared" si="394"/>
        <v/>
      </c>
      <c r="I2536" t="str">
        <f t="shared" si="395"/>
        <v/>
      </c>
      <c r="J2536" t="str">
        <f t="shared" si="396"/>
        <v/>
      </c>
      <c r="K2536" t="str">
        <f t="shared" si="397"/>
        <v/>
      </c>
      <c r="L2536" t="str">
        <f t="shared" si="398"/>
        <v/>
      </c>
      <c r="M2536" t="str">
        <f t="shared" si="399"/>
        <v/>
      </c>
    </row>
    <row r="2537" spans="1:13">
      <c r="A2537" t="s">
        <v>1119</v>
      </c>
      <c r="B2537">
        <v>9.9657</v>
      </c>
      <c r="C2537" s="44">
        <v>41548</v>
      </c>
      <c r="D2537" t="str">
        <f t="shared" si="390"/>
        <v/>
      </c>
      <c r="E2537" t="str">
        <f t="shared" si="391"/>
        <v/>
      </c>
      <c r="F2537" t="str">
        <f t="shared" si="392"/>
        <v/>
      </c>
      <c r="G2537" t="str">
        <f t="shared" si="393"/>
        <v/>
      </c>
      <c r="H2537" t="str">
        <f t="shared" si="394"/>
        <v/>
      </c>
      <c r="I2537" t="str">
        <f t="shared" si="395"/>
        <v/>
      </c>
      <c r="J2537" t="str">
        <f t="shared" si="396"/>
        <v/>
      </c>
      <c r="K2537" t="str">
        <f t="shared" si="397"/>
        <v/>
      </c>
      <c r="L2537" t="str">
        <f t="shared" si="398"/>
        <v/>
      </c>
      <c r="M2537" t="str">
        <f t="shared" si="399"/>
        <v/>
      </c>
    </row>
    <row r="2538" spans="1:13">
      <c r="A2538" t="s">
        <v>1120</v>
      </c>
      <c r="B2538">
        <v>10.061199999999999</v>
      </c>
      <c r="C2538" s="44">
        <v>41548</v>
      </c>
      <c r="D2538" t="str">
        <f t="shared" si="390"/>
        <v/>
      </c>
      <c r="E2538" t="str">
        <f t="shared" si="391"/>
        <v/>
      </c>
      <c r="F2538" t="str">
        <f t="shared" si="392"/>
        <v/>
      </c>
      <c r="G2538" t="str">
        <f t="shared" si="393"/>
        <v/>
      </c>
      <c r="H2538" t="str">
        <f t="shared" si="394"/>
        <v/>
      </c>
      <c r="I2538" t="str">
        <f t="shared" si="395"/>
        <v/>
      </c>
      <c r="J2538" t="str">
        <f t="shared" si="396"/>
        <v/>
      </c>
      <c r="K2538" t="str">
        <f t="shared" si="397"/>
        <v/>
      </c>
      <c r="L2538" t="str">
        <f t="shared" si="398"/>
        <v/>
      </c>
      <c r="M2538" t="str">
        <f t="shared" si="399"/>
        <v/>
      </c>
    </row>
    <row r="2539" spans="1:13">
      <c r="A2539" t="s">
        <v>1121</v>
      </c>
      <c r="B2539">
        <v>10.0914</v>
      </c>
      <c r="C2539" s="44">
        <v>41548</v>
      </c>
      <c r="D2539" t="str">
        <f t="shared" si="390"/>
        <v/>
      </c>
      <c r="E2539" t="str">
        <f t="shared" si="391"/>
        <v/>
      </c>
      <c r="F2539" t="str">
        <f t="shared" si="392"/>
        <v/>
      </c>
      <c r="G2539" t="str">
        <f t="shared" si="393"/>
        <v/>
      </c>
      <c r="H2539" t="str">
        <f t="shared" si="394"/>
        <v/>
      </c>
      <c r="I2539" t="str">
        <f t="shared" si="395"/>
        <v/>
      </c>
      <c r="J2539" t="str">
        <f t="shared" si="396"/>
        <v/>
      </c>
      <c r="K2539" t="str">
        <f t="shared" si="397"/>
        <v/>
      </c>
      <c r="L2539" t="str">
        <f t="shared" si="398"/>
        <v/>
      </c>
      <c r="M2539" t="str">
        <f t="shared" si="399"/>
        <v/>
      </c>
    </row>
    <row r="2540" spans="1:13">
      <c r="A2540" t="s">
        <v>1122</v>
      </c>
      <c r="B2540">
        <v>10.2294</v>
      </c>
      <c r="C2540" s="44">
        <v>41548</v>
      </c>
      <c r="D2540" t="str">
        <f t="shared" si="390"/>
        <v/>
      </c>
      <c r="E2540" t="str">
        <f t="shared" si="391"/>
        <v/>
      </c>
      <c r="F2540" t="str">
        <f t="shared" si="392"/>
        <v/>
      </c>
      <c r="G2540" t="str">
        <f t="shared" si="393"/>
        <v/>
      </c>
      <c r="H2540" t="str">
        <f t="shared" si="394"/>
        <v/>
      </c>
      <c r="I2540" t="str">
        <f t="shared" si="395"/>
        <v/>
      </c>
      <c r="J2540" t="str">
        <f t="shared" si="396"/>
        <v/>
      </c>
      <c r="K2540" t="str">
        <f t="shared" si="397"/>
        <v/>
      </c>
      <c r="L2540" t="str">
        <f t="shared" si="398"/>
        <v/>
      </c>
      <c r="M2540" t="str">
        <f t="shared" si="399"/>
        <v/>
      </c>
    </row>
    <row r="2541" spans="1:13">
      <c r="A2541" t="s">
        <v>1123</v>
      </c>
      <c r="B2541">
        <v>10.738899999999999</v>
      </c>
      <c r="C2541" s="44">
        <v>41548</v>
      </c>
      <c r="D2541" t="str">
        <f t="shared" si="390"/>
        <v/>
      </c>
      <c r="E2541" t="str">
        <f t="shared" si="391"/>
        <v/>
      </c>
      <c r="F2541" t="str">
        <f t="shared" si="392"/>
        <v/>
      </c>
      <c r="G2541" t="str">
        <f t="shared" si="393"/>
        <v/>
      </c>
      <c r="H2541" t="str">
        <f t="shared" si="394"/>
        <v/>
      </c>
      <c r="I2541" t="str">
        <f t="shared" si="395"/>
        <v/>
      </c>
      <c r="J2541" t="str">
        <f t="shared" si="396"/>
        <v/>
      </c>
      <c r="K2541" t="str">
        <f t="shared" si="397"/>
        <v/>
      </c>
      <c r="L2541" t="str">
        <f t="shared" si="398"/>
        <v/>
      </c>
      <c r="M2541" t="str">
        <f t="shared" si="399"/>
        <v/>
      </c>
    </row>
    <row r="2542" spans="1:13">
      <c r="A2542" t="s">
        <v>5120</v>
      </c>
      <c r="B2542">
        <v>20.430800000000001</v>
      </c>
      <c r="C2542" s="44">
        <v>41548</v>
      </c>
      <c r="D2542" t="str">
        <f t="shared" si="390"/>
        <v/>
      </c>
      <c r="E2542" t="str">
        <f t="shared" si="391"/>
        <v/>
      </c>
      <c r="F2542" t="str">
        <f t="shared" si="392"/>
        <v/>
      </c>
      <c r="G2542" t="str">
        <f t="shared" si="393"/>
        <v/>
      </c>
      <c r="H2542" t="str">
        <f t="shared" si="394"/>
        <v/>
      </c>
      <c r="I2542" t="str">
        <f t="shared" si="395"/>
        <v/>
      </c>
      <c r="J2542" t="str">
        <f t="shared" si="396"/>
        <v/>
      </c>
      <c r="K2542" t="str">
        <f t="shared" si="397"/>
        <v/>
      </c>
      <c r="L2542" t="str">
        <f t="shared" si="398"/>
        <v/>
      </c>
      <c r="M2542" t="str">
        <f t="shared" si="399"/>
        <v/>
      </c>
    </row>
    <row r="2543" spans="1:13">
      <c r="A2543" t="s">
        <v>1124</v>
      </c>
      <c r="B2543">
        <v>10.936299999999999</v>
      </c>
      <c r="C2543" s="44">
        <v>41548</v>
      </c>
      <c r="D2543" t="str">
        <f t="shared" si="390"/>
        <v/>
      </c>
      <c r="E2543" t="str">
        <f t="shared" si="391"/>
        <v/>
      </c>
      <c r="F2543" t="str">
        <f t="shared" si="392"/>
        <v/>
      </c>
      <c r="G2543" t="str">
        <f t="shared" si="393"/>
        <v/>
      </c>
      <c r="H2543" t="str">
        <f t="shared" si="394"/>
        <v/>
      </c>
      <c r="I2543" t="str">
        <f t="shared" si="395"/>
        <v/>
      </c>
      <c r="J2543" t="str">
        <f t="shared" si="396"/>
        <v/>
      </c>
      <c r="K2543" t="str">
        <f t="shared" si="397"/>
        <v/>
      </c>
      <c r="L2543" t="str">
        <f t="shared" si="398"/>
        <v/>
      </c>
      <c r="M2543" t="str">
        <f t="shared" si="399"/>
        <v/>
      </c>
    </row>
    <row r="2544" spans="1:13">
      <c r="A2544" t="s">
        <v>1125</v>
      </c>
      <c r="B2544">
        <v>10.2378</v>
      </c>
      <c r="C2544" s="44">
        <v>41548</v>
      </c>
      <c r="D2544" t="str">
        <f t="shared" si="390"/>
        <v/>
      </c>
      <c r="E2544" t="str">
        <f t="shared" si="391"/>
        <v/>
      </c>
      <c r="F2544" t="str">
        <f t="shared" si="392"/>
        <v/>
      </c>
      <c r="G2544" t="str">
        <f t="shared" si="393"/>
        <v/>
      </c>
      <c r="H2544" t="str">
        <f t="shared" si="394"/>
        <v/>
      </c>
      <c r="I2544" t="str">
        <f t="shared" si="395"/>
        <v/>
      </c>
      <c r="J2544" t="str">
        <f t="shared" si="396"/>
        <v/>
      </c>
      <c r="K2544" t="str">
        <f t="shared" si="397"/>
        <v/>
      </c>
      <c r="L2544" t="str">
        <f t="shared" si="398"/>
        <v/>
      </c>
      <c r="M2544" t="str">
        <f t="shared" si="399"/>
        <v/>
      </c>
    </row>
    <row r="2545" spans="1:13">
      <c r="A2545" t="s">
        <v>5121</v>
      </c>
      <c r="B2545">
        <v>13.0815</v>
      </c>
      <c r="C2545" s="44">
        <v>41548</v>
      </c>
      <c r="D2545" t="str">
        <f t="shared" si="390"/>
        <v/>
      </c>
      <c r="E2545" t="str">
        <f t="shared" si="391"/>
        <v/>
      </c>
      <c r="F2545" t="str">
        <f t="shared" si="392"/>
        <v/>
      </c>
      <c r="G2545" t="str">
        <f t="shared" si="393"/>
        <v/>
      </c>
      <c r="H2545" t="str">
        <f t="shared" si="394"/>
        <v/>
      </c>
      <c r="I2545" t="str">
        <f t="shared" si="395"/>
        <v/>
      </c>
      <c r="J2545" t="str">
        <f t="shared" si="396"/>
        <v/>
      </c>
      <c r="K2545" t="str">
        <f t="shared" si="397"/>
        <v/>
      </c>
      <c r="L2545" t="str">
        <f t="shared" si="398"/>
        <v/>
      </c>
      <c r="M2545" t="str">
        <f t="shared" si="399"/>
        <v/>
      </c>
    </row>
    <row r="2546" spans="1:13">
      <c r="A2546" t="s">
        <v>1126</v>
      </c>
      <c r="B2546">
        <v>10.785600000000001</v>
      </c>
      <c r="C2546" s="44">
        <v>41548</v>
      </c>
      <c r="D2546" t="str">
        <f t="shared" si="390"/>
        <v/>
      </c>
      <c r="E2546" t="str">
        <f t="shared" si="391"/>
        <v/>
      </c>
      <c r="F2546" t="str">
        <f t="shared" si="392"/>
        <v/>
      </c>
      <c r="G2546" t="str">
        <f t="shared" si="393"/>
        <v/>
      </c>
      <c r="H2546" t="str">
        <f t="shared" si="394"/>
        <v/>
      </c>
      <c r="I2546" t="str">
        <f t="shared" si="395"/>
        <v/>
      </c>
      <c r="J2546" t="str">
        <f t="shared" si="396"/>
        <v/>
      </c>
      <c r="K2546" t="str">
        <f t="shared" si="397"/>
        <v/>
      </c>
      <c r="L2546" t="str">
        <f t="shared" si="398"/>
        <v/>
      </c>
      <c r="M2546" t="str">
        <f t="shared" si="399"/>
        <v/>
      </c>
    </row>
    <row r="2547" spans="1:13">
      <c r="A2547" t="s">
        <v>5122</v>
      </c>
      <c r="B2547">
        <v>13.928000000000001</v>
      </c>
      <c r="C2547" s="44">
        <v>41548</v>
      </c>
      <c r="D2547" t="str">
        <f t="shared" si="390"/>
        <v/>
      </c>
      <c r="E2547" t="str">
        <f t="shared" si="391"/>
        <v/>
      </c>
      <c r="F2547" t="str">
        <f t="shared" si="392"/>
        <v/>
      </c>
      <c r="G2547" t="str">
        <f t="shared" si="393"/>
        <v/>
      </c>
      <c r="H2547" t="str">
        <f t="shared" si="394"/>
        <v/>
      </c>
      <c r="I2547" t="str">
        <f t="shared" si="395"/>
        <v/>
      </c>
      <c r="J2547" t="str">
        <f t="shared" si="396"/>
        <v/>
      </c>
      <c r="K2547" t="str">
        <f t="shared" si="397"/>
        <v/>
      </c>
      <c r="L2547" t="str">
        <f t="shared" si="398"/>
        <v/>
      </c>
      <c r="M2547" t="str">
        <f t="shared" si="399"/>
        <v/>
      </c>
    </row>
    <row r="2548" spans="1:13">
      <c r="A2548" t="s">
        <v>1127</v>
      </c>
      <c r="B2548">
        <v>10.9785</v>
      </c>
      <c r="C2548" s="44">
        <v>41548</v>
      </c>
      <c r="D2548" t="str">
        <f t="shared" si="390"/>
        <v/>
      </c>
      <c r="E2548" t="str">
        <f t="shared" si="391"/>
        <v/>
      </c>
      <c r="F2548" t="str">
        <f t="shared" si="392"/>
        <v/>
      </c>
      <c r="G2548" t="str">
        <f t="shared" si="393"/>
        <v/>
      </c>
      <c r="H2548" t="str">
        <f t="shared" si="394"/>
        <v/>
      </c>
      <c r="I2548" t="str">
        <f t="shared" si="395"/>
        <v/>
      </c>
      <c r="J2548" t="str">
        <f t="shared" si="396"/>
        <v/>
      </c>
      <c r="K2548" t="str">
        <f t="shared" si="397"/>
        <v/>
      </c>
      <c r="L2548" t="str">
        <f t="shared" si="398"/>
        <v/>
      </c>
      <c r="M2548" t="str">
        <f t="shared" si="399"/>
        <v/>
      </c>
    </row>
    <row r="2549" spans="1:13">
      <c r="A2549" t="s">
        <v>5123</v>
      </c>
      <c r="B2549">
        <v>13.774900000000001</v>
      </c>
      <c r="C2549" s="44">
        <v>41548</v>
      </c>
      <c r="D2549" t="str">
        <f t="shared" si="390"/>
        <v/>
      </c>
      <c r="E2549" t="str">
        <f t="shared" si="391"/>
        <v/>
      </c>
      <c r="F2549" t="str">
        <f t="shared" si="392"/>
        <v/>
      </c>
      <c r="G2549" t="str">
        <f t="shared" si="393"/>
        <v/>
      </c>
      <c r="H2549" t="str">
        <f t="shared" si="394"/>
        <v/>
      </c>
      <c r="I2549" t="str">
        <f t="shared" si="395"/>
        <v/>
      </c>
      <c r="J2549" t="str">
        <f t="shared" si="396"/>
        <v/>
      </c>
      <c r="K2549" t="str">
        <f t="shared" si="397"/>
        <v/>
      </c>
      <c r="L2549" t="str">
        <f t="shared" si="398"/>
        <v/>
      </c>
      <c r="M2549" t="str">
        <f t="shared" si="399"/>
        <v/>
      </c>
    </row>
    <row r="2550" spans="1:13">
      <c r="A2550" t="s">
        <v>1128</v>
      </c>
      <c r="B2550">
        <v>10.242599999999999</v>
      </c>
      <c r="C2550" s="44">
        <v>41548</v>
      </c>
      <c r="D2550" t="str">
        <f t="shared" si="390"/>
        <v/>
      </c>
      <c r="E2550" t="str">
        <f t="shared" si="391"/>
        <v/>
      </c>
      <c r="F2550" t="str">
        <f t="shared" si="392"/>
        <v/>
      </c>
      <c r="G2550" t="str">
        <f t="shared" si="393"/>
        <v/>
      </c>
      <c r="H2550" t="str">
        <f t="shared" si="394"/>
        <v/>
      </c>
      <c r="I2550" t="str">
        <f t="shared" si="395"/>
        <v/>
      </c>
      <c r="J2550" t="str">
        <f t="shared" si="396"/>
        <v/>
      </c>
      <c r="K2550" t="str">
        <f t="shared" si="397"/>
        <v/>
      </c>
      <c r="L2550" t="str">
        <f t="shared" si="398"/>
        <v/>
      </c>
      <c r="M2550" t="str">
        <f t="shared" si="399"/>
        <v/>
      </c>
    </row>
    <row r="2551" spans="1:13">
      <c r="A2551" t="s">
        <v>5124</v>
      </c>
      <c r="B2551">
        <v>16.239599999999999</v>
      </c>
      <c r="C2551" s="44">
        <v>41548</v>
      </c>
      <c r="D2551" t="str">
        <f t="shared" si="390"/>
        <v/>
      </c>
      <c r="E2551" t="str">
        <f t="shared" si="391"/>
        <v/>
      </c>
      <c r="F2551" t="str">
        <f t="shared" si="392"/>
        <v/>
      </c>
      <c r="G2551" t="str">
        <f t="shared" si="393"/>
        <v/>
      </c>
      <c r="H2551" t="str">
        <f t="shared" si="394"/>
        <v/>
      </c>
      <c r="I2551" t="str">
        <f t="shared" si="395"/>
        <v/>
      </c>
      <c r="J2551" t="str">
        <f t="shared" si="396"/>
        <v/>
      </c>
      <c r="K2551" t="str">
        <f t="shared" si="397"/>
        <v/>
      </c>
      <c r="L2551" t="str">
        <f t="shared" si="398"/>
        <v/>
      </c>
      <c r="M2551" t="str">
        <f t="shared" si="399"/>
        <v/>
      </c>
    </row>
    <row r="2552" spans="1:13">
      <c r="A2552" t="s">
        <v>1129</v>
      </c>
      <c r="B2552">
        <v>12.977399999999999</v>
      </c>
      <c r="C2552" s="44">
        <v>41548</v>
      </c>
      <c r="D2552" t="str">
        <f t="shared" si="390"/>
        <v/>
      </c>
      <c r="E2552" t="str">
        <f t="shared" si="391"/>
        <v/>
      </c>
      <c r="F2552" t="str">
        <f t="shared" si="392"/>
        <v/>
      </c>
      <c r="G2552" t="str">
        <f t="shared" si="393"/>
        <v/>
      </c>
      <c r="H2552" t="str">
        <f t="shared" si="394"/>
        <v/>
      </c>
      <c r="I2552" t="str">
        <f t="shared" si="395"/>
        <v/>
      </c>
      <c r="J2552" t="str">
        <f t="shared" si="396"/>
        <v/>
      </c>
      <c r="K2552" t="str">
        <f t="shared" si="397"/>
        <v/>
      </c>
      <c r="L2552" t="str">
        <f t="shared" si="398"/>
        <v/>
      </c>
      <c r="M2552" t="str">
        <f t="shared" si="399"/>
        <v/>
      </c>
    </row>
    <row r="2553" spans="1:13">
      <c r="A2553" t="s">
        <v>1130</v>
      </c>
      <c r="B2553">
        <v>11.142099999999999</v>
      </c>
      <c r="C2553" s="44">
        <v>41548</v>
      </c>
      <c r="D2553" t="str">
        <f t="shared" si="390"/>
        <v/>
      </c>
      <c r="E2553" t="str">
        <f t="shared" si="391"/>
        <v/>
      </c>
      <c r="F2553" t="str">
        <f t="shared" si="392"/>
        <v/>
      </c>
      <c r="G2553" t="str">
        <f t="shared" si="393"/>
        <v/>
      </c>
      <c r="H2553" t="str">
        <f t="shared" si="394"/>
        <v/>
      </c>
      <c r="I2553" t="str">
        <f t="shared" si="395"/>
        <v/>
      </c>
      <c r="J2553" t="str">
        <f t="shared" si="396"/>
        <v/>
      </c>
      <c r="K2553" t="str">
        <f t="shared" si="397"/>
        <v/>
      </c>
      <c r="L2553" t="str">
        <f t="shared" si="398"/>
        <v/>
      </c>
      <c r="M2553" t="str">
        <f t="shared" si="399"/>
        <v/>
      </c>
    </row>
    <row r="2554" spans="1:13">
      <c r="A2554" t="s">
        <v>1131</v>
      </c>
      <c r="B2554">
        <v>11.811999999999999</v>
      </c>
      <c r="C2554" s="44">
        <v>41548</v>
      </c>
      <c r="D2554" t="str">
        <f t="shared" si="390"/>
        <v/>
      </c>
      <c r="E2554" t="str">
        <f t="shared" si="391"/>
        <v/>
      </c>
      <c r="F2554" t="str">
        <f t="shared" si="392"/>
        <v/>
      </c>
      <c r="G2554" t="str">
        <f t="shared" si="393"/>
        <v/>
      </c>
      <c r="H2554" t="str">
        <f t="shared" si="394"/>
        <v/>
      </c>
      <c r="I2554" t="str">
        <f t="shared" si="395"/>
        <v/>
      </c>
      <c r="J2554" t="str">
        <f t="shared" si="396"/>
        <v/>
      </c>
      <c r="K2554" t="str">
        <f t="shared" si="397"/>
        <v/>
      </c>
      <c r="L2554" t="str">
        <f t="shared" si="398"/>
        <v/>
      </c>
      <c r="M2554" t="str">
        <f t="shared" si="399"/>
        <v/>
      </c>
    </row>
    <row r="2555" spans="1:13">
      <c r="A2555" t="s">
        <v>5125</v>
      </c>
      <c r="B2555">
        <v>19.470199999999998</v>
      </c>
      <c r="C2555" s="44">
        <v>41548</v>
      </c>
      <c r="D2555" t="str">
        <f t="shared" si="390"/>
        <v/>
      </c>
      <c r="E2555" t="str">
        <f t="shared" si="391"/>
        <v/>
      </c>
      <c r="F2555" t="str">
        <f t="shared" si="392"/>
        <v/>
      </c>
      <c r="G2555" t="str">
        <f t="shared" si="393"/>
        <v/>
      </c>
      <c r="H2555" t="str">
        <f t="shared" si="394"/>
        <v/>
      </c>
      <c r="I2555" t="str">
        <f t="shared" si="395"/>
        <v/>
      </c>
      <c r="J2555" t="str">
        <f t="shared" si="396"/>
        <v/>
      </c>
      <c r="K2555" t="str">
        <f t="shared" si="397"/>
        <v/>
      </c>
      <c r="L2555" t="str">
        <f t="shared" si="398"/>
        <v/>
      </c>
      <c r="M2555" t="str">
        <f t="shared" si="399"/>
        <v/>
      </c>
    </row>
    <row r="2556" spans="1:13">
      <c r="A2556" t="s">
        <v>1132</v>
      </c>
      <c r="B2556">
        <v>11.882199999999999</v>
      </c>
      <c r="C2556" s="44">
        <v>41548</v>
      </c>
      <c r="D2556" t="str">
        <f t="shared" si="390"/>
        <v/>
      </c>
      <c r="E2556" t="str">
        <f t="shared" si="391"/>
        <v/>
      </c>
      <c r="F2556" t="str">
        <f t="shared" si="392"/>
        <v/>
      </c>
      <c r="G2556" t="str">
        <f t="shared" si="393"/>
        <v/>
      </c>
      <c r="H2556" t="str">
        <f t="shared" si="394"/>
        <v/>
      </c>
      <c r="I2556" t="str">
        <f t="shared" si="395"/>
        <v/>
      </c>
      <c r="J2556" t="str">
        <f t="shared" si="396"/>
        <v/>
      </c>
      <c r="K2556" t="str">
        <f t="shared" si="397"/>
        <v/>
      </c>
      <c r="L2556" t="str">
        <f t="shared" si="398"/>
        <v/>
      </c>
      <c r="M2556" t="str">
        <f t="shared" si="399"/>
        <v/>
      </c>
    </row>
    <row r="2557" spans="1:13">
      <c r="A2557" t="s">
        <v>5126</v>
      </c>
      <c r="B2557">
        <v>19.580300000000001</v>
      </c>
      <c r="C2557" s="44">
        <v>41548</v>
      </c>
      <c r="D2557" t="str">
        <f t="shared" si="390"/>
        <v/>
      </c>
      <c r="E2557" t="str">
        <f t="shared" si="391"/>
        <v/>
      </c>
      <c r="F2557" t="str">
        <f t="shared" si="392"/>
        <v/>
      </c>
      <c r="G2557" t="str">
        <f t="shared" si="393"/>
        <v/>
      </c>
      <c r="H2557" t="str">
        <f t="shared" si="394"/>
        <v/>
      </c>
      <c r="I2557" t="str">
        <f t="shared" si="395"/>
        <v/>
      </c>
      <c r="J2557" t="str">
        <f t="shared" si="396"/>
        <v/>
      </c>
      <c r="K2557" t="str">
        <f t="shared" si="397"/>
        <v/>
      </c>
      <c r="L2557" t="str">
        <f t="shared" si="398"/>
        <v/>
      </c>
      <c r="M2557" t="str">
        <f t="shared" si="399"/>
        <v/>
      </c>
    </row>
    <row r="2558" spans="1:13">
      <c r="A2558" t="s">
        <v>1133</v>
      </c>
      <c r="B2558">
        <v>12.1304</v>
      </c>
      <c r="C2558" s="44">
        <v>41548</v>
      </c>
      <c r="D2558" t="str">
        <f t="shared" si="390"/>
        <v/>
      </c>
      <c r="E2558" t="str">
        <f t="shared" si="391"/>
        <v/>
      </c>
      <c r="F2558" t="str">
        <f t="shared" si="392"/>
        <v/>
      </c>
      <c r="G2558" t="str">
        <f t="shared" si="393"/>
        <v/>
      </c>
      <c r="H2558" t="str">
        <f t="shared" si="394"/>
        <v/>
      </c>
      <c r="I2558" t="str">
        <f t="shared" si="395"/>
        <v/>
      </c>
      <c r="J2558" t="str">
        <f t="shared" si="396"/>
        <v/>
      </c>
      <c r="K2558" t="str">
        <f t="shared" si="397"/>
        <v/>
      </c>
      <c r="L2558" t="str">
        <f t="shared" si="398"/>
        <v/>
      </c>
      <c r="M2558" t="str">
        <f t="shared" si="399"/>
        <v/>
      </c>
    </row>
    <row r="2559" spans="1:13">
      <c r="A2559" t="s">
        <v>5127</v>
      </c>
      <c r="B2559">
        <v>21.678000000000001</v>
      </c>
      <c r="C2559" s="44">
        <v>41548</v>
      </c>
      <c r="D2559" t="str">
        <f t="shared" si="390"/>
        <v/>
      </c>
      <c r="E2559" t="str">
        <f t="shared" si="391"/>
        <v/>
      </c>
      <c r="F2559" t="str">
        <f t="shared" si="392"/>
        <v/>
      </c>
      <c r="G2559" t="str">
        <f t="shared" si="393"/>
        <v/>
      </c>
      <c r="H2559" t="str">
        <f t="shared" si="394"/>
        <v/>
      </c>
      <c r="I2559" t="str">
        <f t="shared" si="395"/>
        <v/>
      </c>
      <c r="J2559" t="str">
        <f t="shared" si="396"/>
        <v/>
      </c>
      <c r="K2559" t="str">
        <f t="shared" si="397"/>
        <v/>
      </c>
      <c r="L2559" t="str">
        <f t="shared" si="398"/>
        <v/>
      </c>
      <c r="M2559" t="str">
        <f t="shared" si="399"/>
        <v/>
      </c>
    </row>
    <row r="2560" spans="1:13">
      <c r="A2560" t="s">
        <v>1134</v>
      </c>
      <c r="B2560">
        <v>10.8629</v>
      </c>
      <c r="C2560" s="44">
        <v>41548</v>
      </c>
      <c r="D2560" t="str">
        <f t="shared" si="390"/>
        <v/>
      </c>
      <c r="E2560" t="str">
        <f t="shared" si="391"/>
        <v/>
      </c>
      <c r="F2560" t="str">
        <f t="shared" si="392"/>
        <v/>
      </c>
      <c r="G2560" t="str">
        <f t="shared" si="393"/>
        <v/>
      </c>
      <c r="H2560" t="str">
        <f t="shared" si="394"/>
        <v/>
      </c>
      <c r="I2560" t="str">
        <f t="shared" si="395"/>
        <v/>
      </c>
      <c r="J2560" t="str">
        <f t="shared" si="396"/>
        <v/>
      </c>
      <c r="K2560" t="str">
        <f t="shared" si="397"/>
        <v/>
      </c>
      <c r="L2560" t="str">
        <f t="shared" si="398"/>
        <v/>
      </c>
      <c r="M2560" t="str">
        <f t="shared" si="399"/>
        <v/>
      </c>
    </row>
    <row r="2561" spans="1:13">
      <c r="A2561" t="s">
        <v>5128</v>
      </c>
      <c r="B2561">
        <v>21.654699999999998</v>
      </c>
      <c r="C2561" s="44">
        <v>41548</v>
      </c>
      <c r="D2561" t="str">
        <f t="shared" si="390"/>
        <v/>
      </c>
      <c r="E2561" t="str">
        <f t="shared" si="391"/>
        <v/>
      </c>
      <c r="F2561" t="str">
        <f t="shared" si="392"/>
        <v/>
      </c>
      <c r="G2561" t="str">
        <f t="shared" si="393"/>
        <v/>
      </c>
      <c r="H2561" t="str">
        <f t="shared" si="394"/>
        <v/>
      </c>
      <c r="I2561" t="str">
        <f t="shared" si="395"/>
        <v/>
      </c>
      <c r="J2561" t="str">
        <f t="shared" si="396"/>
        <v/>
      </c>
      <c r="K2561" t="str">
        <f t="shared" si="397"/>
        <v/>
      </c>
      <c r="L2561" t="str">
        <f t="shared" si="398"/>
        <v/>
      </c>
      <c r="M2561" t="str">
        <f t="shared" si="399"/>
        <v/>
      </c>
    </row>
    <row r="2562" spans="1:13">
      <c r="A2562" t="s">
        <v>1135</v>
      </c>
      <c r="B2562">
        <v>10.017099999999999</v>
      </c>
      <c r="C2562" s="44">
        <v>41548</v>
      </c>
      <c r="D2562" t="str">
        <f t="shared" si="390"/>
        <v/>
      </c>
      <c r="E2562" t="str">
        <f t="shared" si="391"/>
        <v/>
      </c>
      <c r="F2562" t="str">
        <f t="shared" si="392"/>
        <v/>
      </c>
      <c r="G2562" t="str">
        <f t="shared" si="393"/>
        <v/>
      </c>
      <c r="H2562" t="str">
        <f t="shared" si="394"/>
        <v/>
      </c>
      <c r="I2562" t="str">
        <f t="shared" si="395"/>
        <v/>
      </c>
      <c r="J2562" t="str">
        <f t="shared" si="396"/>
        <v/>
      </c>
      <c r="K2562" t="str">
        <f t="shared" si="397"/>
        <v/>
      </c>
      <c r="L2562" t="str">
        <f t="shared" si="398"/>
        <v/>
      </c>
      <c r="M2562" t="str">
        <f t="shared" si="399"/>
        <v/>
      </c>
    </row>
    <row r="2563" spans="1:13">
      <c r="A2563" t="s">
        <v>5129</v>
      </c>
      <c r="B2563">
        <v>17.047499999999999</v>
      </c>
      <c r="C2563" s="44">
        <v>41548</v>
      </c>
      <c r="D2563" t="str">
        <f t="shared" si="390"/>
        <v/>
      </c>
      <c r="E2563" t="str">
        <f t="shared" si="391"/>
        <v/>
      </c>
      <c r="F2563" t="str">
        <f t="shared" si="392"/>
        <v/>
      </c>
      <c r="G2563" t="str">
        <f t="shared" si="393"/>
        <v/>
      </c>
      <c r="H2563" t="str">
        <f t="shared" si="394"/>
        <v/>
      </c>
      <c r="I2563" t="str">
        <f t="shared" si="395"/>
        <v/>
      </c>
      <c r="J2563" t="str">
        <f t="shared" si="396"/>
        <v/>
      </c>
      <c r="K2563" t="str">
        <f t="shared" si="397"/>
        <v/>
      </c>
      <c r="L2563" t="str">
        <f t="shared" si="398"/>
        <v/>
      </c>
      <c r="M2563" t="str">
        <f t="shared" si="399"/>
        <v/>
      </c>
    </row>
    <row r="2564" spans="1:13">
      <c r="A2564" t="s">
        <v>1136</v>
      </c>
      <c r="B2564">
        <v>10.134399999999999</v>
      </c>
      <c r="C2564" s="44">
        <v>41548</v>
      </c>
      <c r="D2564" t="str">
        <f t="shared" si="390"/>
        <v/>
      </c>
      <c r="E2564" t="str">
        <f t="shared" si="391"/>
        <v/>
      </c>
      <c r="F2564" t="str">
        <f t="shared" si="392"/>
        <v/>
      </c>
      <c r="G2564" t="str">
        <f t="shared" si="393"/>
        <v/>
      </c>
      <c r="H2564" t="str">
        <f t="shared" si="394"/>
        <v/>
      </c>
      <c r="I2564" t="str">
        <f t="shared" si="395"/>
        <v/>
      </c>
      <c r="J2564" t="str">
        <f t="shared" si="396"/>
        <v/>
      </c>
      <c r="K2564" t="str">
        <f t="shared" si="397"/>
        <v/>
      </c>
      <c r="L2564" t="str">
        <f t="shared" si="398"/>
        <v/>
      </c>
      <c r="M2564" t="str">
        <f t="shared" si="399"/>
        <v/>
      </c>
    </row>
    <row r="2565" spans="1:13">
      <c r="A2565" t="s">
        <v>1137</v>
      </c>
      <c r="B2565">
        <v>10.142200000000001</v>
      </c>
      <c r="C2565" s="44">
        <v>41548</v>
      </c>
      <c r="D2565" t="str">
        <f t="shared" si="390"/>
        <v/>
      </c>
      <c r="E2565" t="str">
        <f t="shared" si="391"/>
        <v/>
      </c>
      <c r="F2565" t="str">
        <f t="shared" si="392"/>
        <v/>
      </c>
      <c r="G2565" t="str">
        <f t="shared" si="393"/>
        <v/>
      </c>
      <c r="H2565" t="str">
        <f t="shared" si="394"/>
        <v/>
      </c>
      <c r="I2565" t="str">
        <f t="shared" si="395"/>
        <v/>
      </c>
      <c r="J2565" t="str">
        <f t="shared" si="396"/>
        <v/>
      </c>
      <c r="K2565" t="str">
        <f t="shared" si="397"/>
        <v/>
      </c>
      <c r="L2565" t="str">
        <f t="shared" si="398"/>
        <v/>
      </c>
      <c r="M2565" t="str">
        <f t="shared" si="399"/>
        <v/>
      </c>
    </row>
    <row r="2566" spans="1:13">
      <c r="A2566" t="s">
        <v>1138</v>
      </c>
      <c r="B2566">
        <v>10.028499999999999</v>
      </c>
      <c r="C2566" s="44">
        <v>41548</v>
      </c>
      <c r="D2566" t="str">
        <f t="shared" si="390"/>
        <v/>
      </c>
      <c r="E2566" t="str">
        <f t="shared" si="391"/>
        <v/>
      </c>
      <c r="F2566" t="str">
        <f t="shared" si="392"/>
        <v/>
      </c>
      <c r="G2566" t="str">
        <f t="shared" si="393"/>
        <v/>
      </c>
      <c r="H2566" t="str">
        <f t="shared" si="394"/>
        <v/>
      </c>
      <c r="I2566" t="str">
        <f t="shared" si="395"/>
        <v/>
      </c>
      <c r="J2566" t="str">
        <f t="shared" si="396"/>
        <v/>
      </c>
      <c r="K2566" t="str">
        <f t="shared" si="397"/>
        <v/>
      </c>
      <c r="L2566" t="str">
        <f t="shared" si="398"/>
        <v/>
      </c>
      <c r="M2566" t="str">
        <f t="shared" si="399"/>
        <v/>
      </c>
    </row>
    <row r="2567" spans="1:13">
      <c r="A2567" t="s">
        <v>1139</v>
      </c>
      <c r="B2567">
        <v>13.1135</v>
      </c>
      <c r="C2567" s="44">
        <v>41548</v>
      </c>
      <c r="D2567" t="str">
        <f t="shared" ref="D2567:D2630" si="400">IF(A2567=mfund1,B2567,"")</f>
        <v/>
      </c>
      <c r="E2567" t="str">
        <f t="shared" ref="E2567:E2630" si="401">IF(A2567=mfund2,B2567,"")</f>
        <v/>
      </c>
      <c r="F2567" t="str">
        <f t="shared" ref="F2567:F2630" si="402">IF(A2567=mfund3,B2567,"")</f>
        <v/>
      </c>
      <c r="G2567" t="str">
        <f t="shared" ref="G2567:G2630" si="403">IF(A2567=mfund4,B2567,"")</f>
        <v/>
      </c>
      <c r="H2567" t="str">
        <f t="shared" ref="H2567:H2630" si="404">IF(A2567=mfudn5,B2567,"")</f>
        <v/>
      </c>
      <c r="I2567" t="str">
        <f t="shared" ref="I2567:I2630" si="405">IF(A2567=mfund6,B2567,"")</f>
        <v/>
      </c>
      <c r="J2567" t="str">
        <f t="shared" ref="J2567:J2630" si="406">IF(A2567=mfund7,B2567,"")</f>
        <v/>
      </c>
      <c r="K2567" t="str">
        <f t="shared" ref="K2567:K2630" si="407">IF(A2567=mfund8,B2567,"")</f>
        <v/>
      </c>
      <c r="L2567" t="str">
        <f t="shared" ref="L2567:L2630" si="408">IF(A2567=mfund9,B2567,"")</f>
        <v/>
      </c>
      <c r="M2567" t="str">
        <f t="shared" ref="M2567:M2630" si="409">IF(A2567=mfund10,B2567,"")</f>
        <v/>
      </c>
    </row>
    <row r="2568" spans="1:13">
      <c r="A2568" t="s">
        <v>5130</v>
      </c>
      <c r="B2568">
        <v>16.6205</v>
      </c>
      <c r="C2568" s="44">
        <v>41548</v>
      </c>
      <c r="D2568" t="str">
        <f t="shared" si="400"/>
        <v/>
      </c>
      <c r="E2568" t="str">
        <f t="shared" si="401"/>
        <v/>
      </c>
      <c r="F2568" t="str">
        <f t="shared" si="402"/>
        <v/>
      </c>
      <c r="G2568" t="str">
        <f t="shared" si="403"/>
        <v/>
      </c>
      <c r="H2568" t="str">
        <f t="shared" si="404"/>
        <v/>
      </c>
      <c r="I2568" t="str">
        <f t="shared" si="405"/>
        <v/>
      </c>
      <c r="J2568" t="str">
        <f t="shared" si="406"/>
        <v/>
      </c>
      <c r="K2568" t="str">
        <f t="shared" si="407"/>
        <v/>
      </c>
      <c r="L2568" t="str">
        <f t="shared" si="408"/>
        <v/>
      </c>
      <c r="M2568" t="str">
        <f t="shared" si="409"/>
        <v/>
      </c>
    </row>
    <row r="2569" spans="1:13">
      <c r="A2569" t="s">
        <v>1140</v>
      </c>
      <c r="B2569">
        <v>12.12</v>
      </c>
      <c r="C2569" s="44">
        <v>41548</v>
      </c>
      <c r="D2569" t="str">
        <f t="shared" si="400"/>
        <v/>
      </c>
      <c r="E2569" t="str">
        <f t="shared" si="401"/>
        <v/>
      </c>
      <c r="F2569" t="str">
        <f t="shared" si="402"/>
        <v/>
      </c>
      <c r="G2569" t="str">
        <f t="shared" si="403"/>
        <v/>
      </c>
      <c r="H2569" t="str">
        <f t="shared" si="404"/>
        <v/>
      </c>
      <c r="I2569" t="str">
        <f t="shared" si="405"/>
        <v/>
      </c>
      <c r="J2569" t="str">
        <f t="shared" si="406"/>
        <v/>
      </c>
      <c r="K2569" t="str">
        <f t="shared" si="407"/>
        <v/>
      </c>
      <c r="L2569" t="str">
        <f t="shared" si="408"/>
        <v/>
      </c>
      <c r="M2569" t="str">
        <f t="shared" si="409"/>
        <v/>
      </c>
    </row>
    <row r="2570" spans="1:13">
      <c r="A2570" t="s">
        <v>5131</v>
      </c>
      <c r="B2570">
        <v>14.4588</v>
      </c>
      <c r="C2570" s="44">
        <v>41548</v>
      </c>
      <c r="D2570" t="str">
        <f t="shared" si="400"/>
        <v/>
      </c>
      <c r="E2570" t="str">
        <f t="shared" si="401"/>
        <v/>
      </c>
      <c r="F2570" t="str">
        <f t="shared" si="402"/>
        <v/>
      </c>
      <c r="G2570" t="str">
        <f t="shared" si="403"/>
        <v/>
      </c>
      <c r="H2570" t="str">
        <f t="shared" si="404"/>
        <v/>
      </c>
      <c r="I2570" t="str">
        <f t="shared" si="405"/>
        <v/>
      </c>
      <c r="J2570" t="str">
        <f t="shared" si="406"/>
        <v/>
      </c>
      <c r="K2570" t="str">
        <f t="shared" si="407"/>
        <v/>
      </c>
      <c r="L2570" t="str">
        <f t="shared" si="408"/>
        <v/>
      </c>
      <c r="M2570" t="str">
        <f t="shared" si="409"/>
        <v/>
      </c>
    </row>
    <row r="2571" spans="1:13">
      <c r="A2571" t="s">
        <v>1141</v>
      </c>
      <c r="B2571">
        <v>10.2561</v>
      </c>
      <c r="C2571" s="44">
        <v>41548</v>
      </c>
      <c r="D2571" t="str">
        <f t="shared" si="400"/>
        <v/>
      </c>
      <c r="E2571" t="str">
        <f t="shared" si="401"/>
        <v/>
      </c>
      <c r="F2571" t="str">
        <f t="shared" si="402"/>
        <v/>
      </c>
      <c r="G2571" t="str">
        <f t="shared" si="403"/>
        <v/>
      </c>
      <c r="H2571" t="str">
        <f t="shared" si="404"/>
        <v/>
      </c>
      <c r="I2571" t="str">
        <f t="shared" si="405"/>
        <v/>
      </c>
      <c r="J2571" t="str">
        <f t="shared" si="406"/>
        <v/>
      </c>
      <c r="K2571" t="str">
        <f t="shared" si="407"/>
        <v/>
      </c>
      <c r="L2571" t="str">
        <f t="shared" si="408"/>
        <v/>
      </c>
      <c r="M2571" t="str">
        <f t="shared" si="409"/>
        <v/>
      </c>
    </row>
    <row r="2572" spans="1:13">
      <c r="A2572" t="s">
        <v>1142</v>
      </c>
      <c r="B2572">
        <v>10.0922</v>
      </c>
      <c r="C2572" s="44">
        <v>41548</v>
      </c>
      <c r="D2572" t="str">
        <f t="shared" si="400"/>
        <v/>
      </c>
      <c r="E2572" t="str">
        <f t="shared" si="401"/>
        <v/>
      </c>
      <c r="F2572" t="str">
        <f t="shared" si="402"/>
        <v/>
      </c>
      <c r="G2572" t="str">
        <f t="shared" si="403"/>
        <v/>
      </c>
      <c r="H2572" t="str">
        <f t="shared" si="404"/>
        <v/>
      </c>
      <c r="I2572" t="str">
        <f t="shared" si="405"/>
        <v/>
      </c>
      <c r="J2572" t="str">
        <f t="shared" si="406"/>
        <v/>
      </c>
      <c r="K2572" t="str">
        <f t="shared" si="407"/>
        <v/>
      </c>
      <c r="L2572" t="str">
        <f t="shared" si="408"/>
        <v/>
      </c>
      <c r="M2572" t="str">
        <f t="shared" si="409"/>
        <v/>
      </c>
    </row>
    <row r="2573" spans="1:13">
      <c r="A2573" t="s">
        <v>5132</v>
      </c>
      <c r="B2573">
        <v>10.465400000000001</v>
      </c>
      <c r="C2573" s="44">
        <v>41548</v>
      </c>
      <c r="D2573" t="str">
        <f t="shared" si="400"/>
        <v/>
      </c>
      <c r="E2573" t="str">
        <f t="shared" si="401"/>
        <v/>
      </c>
      <c r="F2573" t="str">
        <f t="shared" si="402"/>
        <v/>
      </c>
      <c r="G2573" t="str">
        <f t="shared" si="403"/>
        <v/>
      </c>
      <c r="H2573" t="str">
        <f t="shared" si="404"/>
        <v/>
      </c>
      <c r="I2573" t="str">
        <f t="shared" si="405"/>
        <v/>
      </c>
      <c r="J2573" t="str">
        <f t="shared" si="406"/>
        <v/>
      </c>
      <c r="K2573" t="str">
        <f t="shared" si="407"/>
        <v/>
      </c>
      <c r="L2573" t="str">
        <f t="shared" si="408"/>
        <v/>
      </c>
      <c r="M2573" t="str">
        <f t="shared" si="409"/>
        <v/>
      </c>
    </row>
    <row r="2574" spans="1:13">
      <c r="A2574" t="s">
        <v>1143</v>
      </c>
      <c r="B2574">
        <v>10.1228</v>
      </c>
      <c r="C2574" s="44">
        <v>41548</v>
      </c>
      <c r="D2574" t="str">
        <f t="shared" si="400"/>
        <v/>
      </c>
      <c r="E2574" t="str">
        <f t="shared" si="401"/>
        <v/>
      </c>
      <c r="F2574" t="str">
        <f t="shared" si="402"/>
        <v/>
      </c>
      <c r="G2574" t="str">
        <f t="shared" si="403"/>
        <v/>
      </c>
      <c r="H2574" t="str">
        <f t="shared" si="404"/>
        <v/>
      </c>
      <c r="I2574" t="str">
        <f t="shared" si="405"/>
        <v/>
      </c>
      <c r="J2574" t="str">
        <f t="shared" si="406"/>
        <v/>
      </c>
      <c r="K2574" t="str">
        <f t="shared" si="407"/>
        <v/>
      </c>
      <c r="L2574" t="str">
        <f t="shared" si="408"/>
        <v/>
      </c>
      <c r="M2574" t="str">
        <f t="shared" si="409"/>
        <v/>
      </c>
    </row>
    <row r="2575" spans="1:13">
      <c r="A2575" t="s">
        <v>1144</v>
      </c>
      <c r="B2575">
        <v>10.252000000000001</v>
      </c>
      <c r="C2575" s="44">
        <v>41548</v>
      </c>
      <c r="D2575" t="str">
        <f t="shared" si="400"/>
        <v/>
      </c>
      <c r="E2575" t="str">
        <f t="shared" si="401"/>
        <v/>
      </c>
      <c r="F2575" t="str">
        <f t="shared" si="402"/>
        <v/>
      </c>
      <c r="G2575" t="str">
        <f t="shared" si="403"/>
        <v/>
      </c>
      <c r="H2575" t="str">
        <f t="shared" si="404"/>
        <v/>
      </c>
      <c r="I2575" t="str">
        <f t="shared" si="405"/>
        <v/>
      </c>
      <c r="J2575" t="str">
        <f t="shared" si="406"/>
        <v/>
      </c>
      <c r="K2575" t="str">
        <f t="shared" si="407"/>
        <v/>
      </c>
      <c r="L2575" t="str">
        <f t="shared" si="408"/>
        <v/>
      </c>
      <c r="M2575" t="str">
        <f t="shared" si="409"/>
        <v/>
      </c>
    </row>
    <row r="2576" spans="1:13">
      <c r="A2576" t="s">
        <v>1145</v>
      </c>
      <c r="B2576">
        <v>10.1189</v>
      </c>
      <c r="C2576" s="44">
        <v>41548</v>
      </c>
      <c r="D2576" t="str">
        <f t="shared" si="400"/>
        <v/>
      </c>
      <c r="E2576" t="str">
        <f t="shared" si="401"/>
        <v/>
      </c>
      <c r="F2576" t="str">
        <f t="shared" si="402"/>
        <v/>
      </c>
      <c r="G2576" t="str">
        <f t="shared" si="403"/>
        <v/>
      </c>
      <c r="H2576" t="str">
        <f t="shared" si="404"/>
        <v/>
      </c>
      <c r="I2576" t="str">
        <f t="shared" si="405"/>
        <v/>
      </c>
      <c r="J2576" t="str">
        <f t="shared" si="406"/>
        <v/>
      </c>
      <c r="K2576" t="str">
        <f t="shared" si="407"/>
        <v/>
      </c>
      <c r="L2576" t="str">
        <f t="shared" si="408"/>
        <v/>
      </c>
      <c r="M2576" t="str">
        <f t="shared" si="409"/>
        <v/>
      </c>
    </row>
    <row r="2577" spans="1:13">
      <c r="A2577" t="s">
        <v>5133</v>
      </c>
      <c r="B2577">
        <v>10.459300000000001</v>
      </c>
      <c r="C2577" s="44">
        <v>41548</v>
      </c>
      <c r="D2577" t="str">
        <f t="shared" si="400"/>
        <v/>
      </c>
      <c r="E2577" t="str">
        <f t="shared" si="401"/>
        <v/>
      </c>
      <c r="F2577" t="str">
        <f t="shared" si="402"/>
        <v/>
      </c>
      <c r="G2577" t="str">
        <f t="shared" si="403"/>
        <v/>
      </c>
      <c r="H2577" t="str">
        <f t="shared" si="404"/>
        <v/>
      </c>
      <c r="I2577" t="str">
        <f t="shared" si="405"/>
        <v/>
      </c>
      <c r="J2577" t="str">
        <f t="shared" si="406"/>
        <v/>
      </c>
      <c r="K2577" t="str">
        <f t="shared" si="407"/>
        <v/>
      </c>
      <c r="L2577" t="str">
        <f t="shared" si="408"/>
        <v/>
      </c>
      <c r="M2577" t="str">
        <f t="shared" si="409"/>
        <v/>
      </c>
    </row>
    <row r="2578" spans="1:13">
      <c r="A2578" t="s">
        <v>1146</v>
      </c>
      <c r="B2578">
        <v>10.1236</v>
      </c>
      <c r="C2578" s="44">
        <v>41548</v>
      </c>
      <c r="D2578" t="str">
        <f t="shared" si="400"/>
        <v/>
      </c>
      <c r="E2578" t="str">
        <f t="shared" si="401"/>
        <v/>
      </c>
      <c r="F2578" t="str">
        <f t="shared" si="402"/>
        <v/>
      </c>
      <c r="G2578" t="str">
        <f t="shared" si="403"/>
        <v/>
      </c>
      <c r="H2578" t="str">
        <f t="shared" si="404"/>
        <v/>
      </c>
      <c r="I2578" t="str">
        <f t="shared" si="405"/>
        <v/>
      </c>
      <c r="J2578" t="str">
        <f t="shared" si="406"/>
        <v/>
      </c>
      <c r="K2578" t="str">
        <f t="shared" si="407"/>
        <v/>
      </c>
      <c r="L2578" t="str">
        <f t="shared" si="408"/>
        <v/>
      </c>
      <c r="M2578" t="str">
        <f t="shared" si="409"/>
        <v/>
      </c>
    </row>
    <row r="2579" spans="1:13">
      <c r="A2579" t="s">
        <v>1147</v>
      </c>
      <c r="B2579">
        <v>10.1556</v>
      </c>
      <c r="C2579" s="44">
        <v>41548</v>
      </c>
      <c r="D2579" t="str">
        <f t="shared" si="400"/>
        <v/>
      </c>
      <c r="E2579" t="str">
        <f t="shared" si="401"/>
        <v/>
      </c>
      <c r="F2579" t="str">
        <f t="shared" si="402"/>
        <v/>
      </c>
      <c r="G2579" t="str">
        <f t="shared" si="403"/>
        <v/>
      </c>
      <c r="H2579" t="str">
        <f t="shared" si="404"/>
        <v/>
      </c>
      <c r="I2579" t="str">
        <f t="shared" si="405"/>
        <v/>
      </c>
      <c r="J2579" t="str">
        <f t="shared" si="406"/>
        <v/>
      </c>
      <c r="K2579" t="str">
        <f t="shared" si="407"/>
        <v/>
      </c>
      <c r="L2579" t="str">
        <f t="shared" si="408"/>
        <v/>
      </c>
      <c r="M2579" t="str">
        <f t="shared" si="409"/>
        <v/>
      </c>
    </row>
    <row r="2580" spans="1:13">
      <c r="A2580" t="s">
        <v>1148</v>
      </c>
      <c r="B2580">
        <v>0</v>
      </c>
      <c r="C2580" s="44">
        <v>39723</v>
      </c>
      <c r="D2580" t="str">
        <f t="shared" si="400"/>
        <v/>
      </c>
      <c r="E2580" t="str">
        <f t="shared" si="401"/>
        <v/>
      </c>
      <c r="F2580" t="str">
        <f t="shared" si="402"/>
        <v/>
      </c>
      <c r="G2580" t="str">
        <f t="shared" si="403"/>
        <v/>
      </c>
      <c r="H2580" t="str">
        <f t="shared" si="404"/>
        <v/>
      </c>
      <c r="I2580" t="str">
        <f t="shared" si="405"/>
        <v/>
      </c>
      <c r="J2580" t="str">
        <f t="shared" si="406"/>
        <v/>
      </c>
      <c r="K2580" t="str">
        <f t="shared" si="407"/>
        <v/>
      </c>
      <c r="L2580" t="str">
        <f t="shared" si="408"/>
        <v/>
      </c>
      <c r="M2580" t="str">
        <f t="shared" si="409"/>
        <v/>
      </c>
    </row>
    <row r="2581" spans="1:13">
      <c r="A2581" t="s">
        <v>1149</v>
      </c>
      <c r="B2581">
        <v>1002.3474</v>
      </c>
      <c r="C2581" s="44">
        <v>41549</v>
      </c>
      <c r="D2581" t="str">
        <f t="shared" si="400"/>
        <v/>
      </c>
      <c r="E2581" t="str">
        <f t="shared" si="401"/>
        <v/>
      </c>
      <c r="F2581" t="str">
        <f t="shared" si="402"/>
        <v/>
      </c>
      <c r="G2581" t="str">
        <f t="shared" si="403"/>
        <v/>
      </c>
      <c r="H2581" t="str">
        <f t="shared" si="404"/>
        <v/>
      </c>
      <c r="I2581" t="str">
        <f t="shared" si="405"/>
        <v/>
      </c>
      <c r="J2581" t="str">
        <f t="shared" si="406"/>
        <v/>
      </c>
      <c r="K2581" t="str">
        <f t="shared" si="407"/>
        <v/>
      </c>
      <c r="L2581" t="str">
        <f t="shared" si="408"/>
        <v/>
      </c>
      <c r="M2581" t="str">
        <f t="shared" si="409"/>
        <v/>
      </c>
    </row>
    <row r="2582" spans="1:13">
      <c r="A2582" t="s">
        <v>1150</v>
      </c>
      <c r="B2582">
        <v>2169.9403000000002</v>
      </c>
      <c r="C2582" s="44">
        <v>41549</v>
      </c>
      <c r="D2582" t="str">
        <f t="shared" si="400"/>
        <v/>
      </c>
      <c r="E2582" t="str">
        <f t="shared" si="401"/>
        <v/>
      </c>
      <c r="F2582" t="str">
        <f t="shared" si="402"/>
        <v/>
      </c>
      <c r="G2582" t="str">
        <f t="shared" si="403"/>
        <v/>
      </c>
      <c r="H2582" t="str">
        <f t="shared" si="404"/>
        <v/>
      </c>
      <c r="I2582" t="str">
        <f t="shared" si="405"/>
        <v/>
      </c>
      <c r="J2582" t="str">
        <f t="shared" si="406"/>
        <v/>
      </c>
      <c r="K2582" t="str">
        <f t="shared" si="407"/>
        <v/>
      </c>
      <c r="L2582" t="str">
        <f t="shared" si="408"/>
        <v/>
      </c>
      <c r="M2582" t="str">
        <f t="shared" si="409"/>
        <v/>
      </c>
    </row>
    <row r="2583" spans="1:13">
      <c r="A2583" t="s">
        <v>1151</v>
      </c>
      <c r="B2583">
        <v>1000.34</v>
      </c>
      <c r="C2583" s="44">
        <v>41549</v>
      </c>
      <c r="D2583" t="str">
        <f t="shared" si="400"/>
        <v/>
      </c>
      <c r="E2583" t="str">
        <f t="shared" si="401"/>
        <v/>
      </c>
      <c r="F2583" t="str">
        <f t="shared" si="402"/>
        <v/>
      </c>
      <c r="G2583" t="str">
        <f t="shared" si="403"/>
        <v/>
      </c>
      <c r="H2583" t="str">
        <f t="shared" si="404"/>
        <v/>
      </c>
      <c r="I2583" t="str">
        <f t="shared" si="405"/>
        <v/>
      </c>
      <c r="J2583" t="str">
        <f t="shared" si="406"/>
        <v/>
      </c>
      <c r="K2583" t="str">
        <f t="shared" si="407"/>
        <v/>
      </c>
      <c r="L2583" t="str">
        <f t="shared" si="408"/>
        <v/>
      </c>
      <c r="M2583" t="str">
        <f t="shared" si="409"/>
        <v/>
      </c>
    </row>
    <row r="2584" spans="1:13">
      <c r="A2584" t="s">
        <v>1152</v>
      </c>
      <c r="B2584">
        <v>1009.0415</v>
      </c>
      <c r="C2584" s="44">
        <v>41549</v>
      </c>
      <c r="D2584" t="str">
        <f t="shared" si="400"/>
        <v/>
      </c>
      <c r="E2584" t="str">
        <f t="shared" si="401"/>
        <v/>
      </c>
      <c r="F2584" t="str">
        <f t="shared" si="402"/>
        <v/>
      </c>
      <c r="G2584" t="str">
        <f t="shared" si="403"/>
        <v/>
      </c>
      <c r="H2584" t="str">
        <f t="shared" si="404"/>
        <v/>
      </c>
      <c r="I2584" t="str">
        <f t="shared" si="405"/>
        <v/>
      </c>
      <c r="J2584" t="str">
        <f t="shared" si="406"/>
        <v/>
      </c>
      <c r="K2584" t="str">
        <f t="shared" si="407"/>
        <v/>
      </c>
      <c r="L2584" t="str">
        <f t="shared" si="408"/>
        <v/>
      </c>
      <c r="M2584" t="str">
        <f t="shared" si="409"/>
        <v/>
      </c>
    </row>
    <row r="2585" spans="1:13">
      <c r="A2585" t="s">
        <v>5904</v>
      </c>
      <c r="B2585">
        <v>1024.0908999999999</v>
      </c>
      <c r="C2585" s="44">
        <v>41549</v>
      </c>
      <c r="D2585" t="str">
        <f t="shared" si="400"/>
        <v/>
      </c>
      <c r="E2585" t="str">
        <f t="shared" si="401"/>
        <v/>
      </c>
      <c r="F2585" t="str">
        <f t="shared" si="402"/>
        <v/>
      </c>
      <c r="G2585" t="str">
        <f t="shared" si="403"/>
        <v/>
      </c>
      <c r="H2585" t="str">
        <f t="shared" si="404"/>
        <v/>
      </c>
      <c r="I2585" t="str">
        <f t="shared" si="405"/>
        <v/>
      </c>
      <c r="J2585" t="str">
        <f t="shared" si="406"/>
        <v/>
      </c>
      <c r="K2585" t="str">
        <f t="shared" si="407"/>
        <v/>
      </c>
      <c r="L2585" t="str">
        <f t="shared" si="408"/>
        <v/>
      </c>
      <c r="M2585" t="str">
        <f t="shared" si="409"/>
        <v/>
      </c>
    </row>
    <row r="2586" spans="1:13">
      <c r="A2586" t="s">
        <v>1153</v>
      </c>
      <c r="B2586">
        <v>1006.2584000000001</v>
      </c>
      <c r="C2586" s="44">
        <v>41549</v>
      </c>
      <c r="D2586" t="str">
        <f t="shared" si="400"/>
        <v/>
      </c>
      <c r="E2586" t="str">
        <f t="shared" si="401"/>
        <v/>
      </c>
      <c r="F2586" t="str">
        <f t="shared" si="402"/>
        <v/>
      </c>
      <c r="G2586" t="str">
        <f t="shared" si="403"/>
        <v/>
      </c>
      <c r="H2586" t="str">
        <f t="shared" si="404"/>
        <v/>
      </c>
      <c r="I2586" t="str">
        <f t="shared" si="405"/>
        <v/>
      </c>
      <c r="J2586" t="str">
        <f t="shared" si="406"/>
        <v/>
      </c>
      <c r="K2586" t="str">
        <f t="shared" si="407"/>
        <v/>
      </c>
      <c r="L2586" t="str">
        <f t="shared" si="408"/>
        <v/>
      </c>
      <c r="M2586" t="str">
        <f t="shared" si="409"/>
        <v/>
      </c>
    </row>
    <row r="2587" spans="1:13">
      <c r="A2587" t="s">
        <v>5134</v>
      </c>
      <c r="B2587">
        <v>2146.5356999999999</v>
      </c>
      <c r="C2587" s="44">
        <v>41549</v>
      </c>
      <c r="D2587" t="str">
        <f t="shared" si="400"/>
        <v/>
      </c>
      <c r="E2587" t="str">
        <f t="shared" si="401"/>
        <v/>
      </c>
      <c r="F2587" t="str">
        <f t="shared" si="402"/>
        <v/>
      </c>
      <c r="G2587" t="str">
        <f t="shared" si="403"/>
        <v/>
      </c>
      <c r="H2587" t="str">
        <f t="shared" si="404"/>
        <v/>
      </c>
      <c r="I2587" t="str">
        <f t="shared" si="405"/>
        <v/>
      </c>
      <c r="J2587" t="str">
        <f t="shared" si="406"/>
        <v/>
      </c>
      <c r="K2587" t="str">
        <f t="shared" si="407"/>
        <v/>
      </c>
      <c r="L2587" t="str">
        <f t="shared" si="408"/>
        <v/>
      </c>
      <c r="M2587" t="str">
        <f t="shared" si="409"/>
        <v/>
      </c>
    </row>
    <row r="2588" spans="1:13">
      <c r="A2588" t="s">
        <v>1154</v>
      </c>
      <c r="B2588">
        <v>1002.0531</v>
      </c>
      <c r="C2588" s="44">
        <v>41549</v>
      </c>
      <c r="D2588" t="str">
        <f t="shared" si="400"/>
        <v/>
      </c>
      <c r="E2588" t="str">
        <f t="shared" si="401"/>
        <v/>
      </c>
      <c r="F2588" t="str">
        <f t="shared" si="402"/>
        <v/>
      </c>
      <c r="G2588" t="str">
        <f t="shared" si="403"/>
        <v/>
      </c>
      <c r="H2588" t="str">
        <f t="shared" si="404"/>
        <v/>
      </c>
      <c r="I2588" t="str">
        <f t="shared" si="405"/>
        <v/>
      </c>
      <c r="J2588" t="str">
        <f t="shared" si="406"/>
        <v/>
      </c>
      <c r="K2588" t="str">
        <f t="shared" si="407"/>
        <v/>
      </c>
      <c r="L2588" t="str">
        <f t="shared" si="408"/>
        <v/>
      </c>
      <c r="M2588" t="str">
        <f t="shared" si="409"/>
        <v/>
      </c>
    </row>
    <row r="2589" spans="1:13">
      <c r="A2589" t="s">
        <v>1155</v>
      </c>
      <c r="B2589">
        <v>1035.3694</v>
      </c>
      <c r="C2589" s="44">
        <v>41549</v>
      </c>
      <c r="D2589" t="str">
        <f t="shared" si="400"/>
        <v/>
      </c>
      <c r="E2589" t="str">
        <f t="shared" si="401"/>
        <v/>
      </c>
      <c r="F2589" t="str">
        <f t="shared" si="402"/>
        <v/>
      </c>
      <c r="G2589" t="str">
        <f t="shared" si="403"/>
        <v/>
      </c>
      <c r="H2589" t="str">
        <f t="shared" si="404"/>
        <v/>
      </c>
      <c r="I2589" t="str">
        <f t="shared" si="405"/>
        <v/>
      </c>
      <c r="J2589" t="str">
        <f t="shared" si="406"/>
        <v/>
      </c>
      <c r="K2589" t="str">
        <f t="shared" si="407"/>
        <v/>
      </c>
      <c r="L2589" t="str">
        <f t="shared" si="408"/>
        <v/>
      </c>
      <c r="M2589" t="str">
        <f t="shared" si="409"/>
        <v/>
      </c>
    </row>
    <row r="2590" spans="1:13">
      <c r="A2590" t="s">
        <v>1156</v>
      </c>
      <c r="B2590">
        <v>1058.19</v>
      </c>
      <c r="C2590" s="44">
        <v>41549</v>
      </c>
      <c r="D2590" t="str">
        <f t="shared" si="400"/>
        <v/>
      </c>
      <c r="E2590" t="str">
        <f t="shared" si="401"/>
        <v/>
      </c>
      <c r="F2590" t="str">
        <f t="shared" si="402"/>
        <v/>
      </c>
      <c r="G2590" t="str">
        <f t="shared" si="403"/>
        <v/>
      </c>
      <c r="H2590" t="str">
        <f t="shared" si="404"/>
        <v/>
      </c>
      <c r="I2590" t="str">
        <f t="shared" si="405"/>
        <v/>
      </c>
      <c r="J2590" t="str">
        <f t="shared" si="406"/>
        <v/>
      </c>
      <c r="K2590" t="str">
        <f t="shared" si="407"/>
        <v/>
      </c>
      <c r="L2590" t="str">
        <f t="shared" si="408"/>
        <v/>
      </c>
      <c r="M2590" t="str">
        <f t="shared" si="409"/>
        <v/>
      </c>
    </row>
    <row r="2591" spans="1:13">
      <c r="A2591" t="s">
        <v>1157</v>
      </c>
      <c r="B2591">
        <v>1001.5617999999999</v>
      </c>
      <c r="C2591" s="44">
        <v>41549</v>
      </c>
      <c r="D2591" t="str">
        <f t="shared" si="400"/>
        <v/>
      </c>
      <c r="E2591" t="str">
        <f t="shared" si="401"/>
        <v/>
      </c>
      <c r="F2591" t="str">
        <f t="shared" si="402"/>
        <v/>
      </c>
      <c r="G2591" t="str">
        <f t="shared" si="403"/>
        <v/>
      </c>
      <c r="H2591" t="str">
        <f t="shared" si="404"/>
        <v/>
      </c>
      <c r="I2591" t="str">
        <f t="shared" si="405"/>
        <v/>
      </c>
      <c r="J2591" t="str">
        <f t="shared" si="406"/>
        <v/>
      </c>
      <c r="K2591" t="str">
        <f t="shared" si="407"/>
        <v/>
      </c>
      <c r="L2591" t="str">
        <f t="shared" si="408"/>
        <v/>
      </c>
      <c r="M2591" t="str">
        <f t="shared" si="409"/>
        <v/>
      </c>
    </row>
    <row r="2592" spans="1:13">
      <c r="A2592" t="s">
        <v>1158</v>
      </c>
      <c r="B2592">
        <v>1063.1498999999999</v>
      </c>
      <c r="C2592" s="44">
        <v>41339</v>
      </c>
      <c r="D2592" t="str">
        <f t="shared" si="400"/>
        <v/>
      </c>
      <c r="E2592" t="str">
        <f t="shared" si="401"/>
        <v/>
      </c>
      <c r="F2592" t="str">
        <f t="shared" si="402"/>
        <v/>
      </c>
      <c r="G2592" t="str">
        <f t="shared" si="403"/>
        <v/>
      </c>
      <c r="H2592" t="str">
        <f t="shared" si="404"/>
        <v/>
      </c>
      <c r="I2592" t="str">
        <f t="shared" si="405"/>
        <v/>
      </c>
      <c r="J2592" t="str">
        <f t="shared" si="406"/>
        <v/>
      </c>
      <c r="K2592" t="str">
        <f t="shared" si="407"/>
        <v/>
      </c>
      <c r="L2592" t="str">
        <f t="shared" si="408"/>
        <v/>
      </c>
      <c r="M2592" t="str">
        <f t="shared" si="409"/>
        <v/>
      </c>
    </row>
    <row r="2593" spans="1:13">
      <c r="A2593" t="s">
        <v>1159</v>
      </c>
      <c r="B2593">
        <v>10.1007</v>
      </c>
      <c r="C2593" s="44">
        <v>41548</v>
      </c>
      <c r="D2593" t="str">
        <f t="shared" si="400"/>
        <v/>
      </c>
      <c r="E2593" t="str">
        <f t="shared" si="401"/>
        <v/>
      </c>
      <c r="F2593" t="str">
        <f t="shared" si="402"/>
        <v/>
      </c>
      <c r="G2593" t="str">
        <f t="shared" si="403"/>
        <v/>
      </c>
      <c r="H2593" t="str">
        <f t="shared" si="404"/>
        <v/>
      </c>
      <c r="I2593" t="str">
        <f t="shared" si="405"/>
        <v/>
      </c>
      <c r="J2593" t="str">
        <f t="shared" si="406"/>
        <v/>
      </c>
      <c r="K2593" t="str">
        <f t="shared" si="407"/>
        <v/>
      </c>
      <c r="L2593" t="str">
        <f t="shared" si="408"/>
        <v/>
      </c>
      <c r="M2593" t="str">
        <f t="shared" si="409"/>
        <v/>
      </c>
    </row>
    <row r="2594" spans="1:13">
      <c r="A2594" t="s">
        <v>5135</v>
      </c>
      <c r="B2594">
        <v>16.930399999999999</v>
      </c>
      <c r="C2594" s="44">
        <v>41548</v>
      </c>
      <c r="D2594" t="str">
        <f t="shared" si="400"/>
        <v/>
      </c>
      <c r="E2594" t="str">
        <f t="shared" si="401"/>
        <v/>
      </c>
      <c r="F2594" t="str">
        <f t="shared" si="402"/>
        <v/>
      </c>
      <c r="G2594" t="str">
        <f t="shared" si="403"/>
        <v/>
      </c>
      <c r="H2594" t="str">
        <f t="shared" si="404"/>
        <v/>
      </c>
      <c r="I2594" t="str">
        <f t="shared" si="405"/>
        <v/>
      </c>
      <c r="J2594" t="str">
        <f t="shared" si="406"/>
        <v/>
      </c>
      <c r="K2594" t="str">
        <f t="shared" si="407"/>
        <v/>
      </c>
      <c r="L2594" t="str">
        <f t="shared" si="408"/>
        <v/>
      </c>
      <c r="M2594" t="str">
        <f t="shared" si="409"/>
        <v/>
      </c>
    </row>
    <row r="2595" spans="1:13">
      <c r="A2595" t="s">
        <v>1160</v>
      </c>
      <c r="B2595">
        <v>15.2805</v>
      </c>
      <c r="C2595" s="44">
        <v>41548</v>
      </c>
      <c r="D2595" t="str">
        <f t="shared" si="400"/>
        <v/>
      </c>
      <c r="E2595" t="str">
        <f t="shared" si="401"/>
        <v/>
      </c>
      <c r="F2595" t="str">
        <f t="shared" si="402"/>
        <v/>
      </c>
      <c r="G2595" t="str">
        <f t="shared" si="403"/>
        <v/>
      </c>
      <c r="H2595" t="str">
        <f t="shared" si="404"/>
        <v/>
      </c>
      <c r="I2595" t="str">
        <f t="shared" si="405"/>
        <v/>
      </c>
      <c r="J2595" t="str">
        <f t="shared" si="406"/>
        <v/>
      </c>
      <c r="K2595" t="str">
        <f t="shared" si="407"/>
        <v/>
      </c>
      <c r="L2595" t="str">
        <f t="shared" si="408"/>
        <v/>
      </c>
      <c r="M2595" t="str">
        <f t="shared" si="409"/>
        <v/>
      </c>
    </row>
    <row r="2596" spans="1:13">
      <c r="A2596" t="s">
        <v>5136</v>
      </c>
      <c r="B2596">
        <v>23.772099999999998</v>
      </c>
      <c r="C2596" s="44">
        <v>41548</v>
      </c>
      <c r="D2596" t="str">
        <f t="shared" si="400"/>
        <v/>
      </c>
      <c r="E2596" t="str">
        <f t="shared" si="401"/>
        <v/>
      </c>
      <c r="F2596" t="str">
        <f t="shared" si="402"/>
        <v/>
      </c>
      <c r="G2596" t="str">
        <f t="shared" si="403"/>
        <v/>
      </c>
      <c r="H2596" t="str">
        <f t="shared" si="404"/>
        <v/>
      </c>
      <c r="I2596" t="str">
        <f t="shared" si="405"/>
        <v/>
      </c>
      <c r="J2596" t="str">
        <f t="shared" si="406"/>
        <v/>
      </c>
      <c r="K2596" t="str">
        <f t="shared" si="407"/>
        <v/>
      </c>
      <c r="L2596" t="str">
        <f t="shared" si="408"/>
        <v/>
      </c>
      <c r="M2596" t="str">
        <f t="shared" si="409"/>
        <v/>
      </c>
    </row>
    <row r="2597" spans="1:13">
      <c r="A2597" t="s">
        <v>1161</v>
      </c>
      <c r="B2597">
        <v>11.509600000000001</v>
      </c>
      <c r="C2597" s="44">
        <v>41548</v>
      </c>
      <c r="D2597" t="str">
        <f t="shared" si="400"/>
        <v/>
      </c>
      <c r="E2597" t="str">
        <f t="shared" si="401"/>
        <v/>
      </c>
      <c r="F2597" t="str">
        <f t="shared" si="402"/>
        <v/>
      </c>
      <c r="G2597" t="str">
        <f t="shared" si="403"/>
        <v/>
      </c>
      <c r="H2597" t="str">
        <f t="shared" si="404"/>
        <v/>
      </c>
      <c r="I2597" t="str">
        <f t="shared" si="405"/>
        <v/>
      </c>
      <c r="J2597" t="str">
        <f t="shared" si="406"/>
        <v/>
      </c>
      <c r="K2597" t="str">
        <f t="shared" si="407"/>
        <v/>
      </c>
      <c r="L2597" t="str">
        <f t="shared" si="408"/>
        <v/>
      </c>
      <c r="M2597" t="str">
        <f t="shared" si="409"/>
        <v/>
      </c>
    </row>
    <row r="2598" spans="1:13">
      <c r="A2598" t="s">
        <v>1162</v>
      </c>
      <c r="B2598">
        <v>10.1149</v>
      </c>
      <c r="C2598" s="44">
        <v>41548</v>
      </c>
      <c r="D2598" t="str">
        <f t="shared" si="400"/>
        <v/>
      </c>
      <c r="E2598" t="str">
        <f t="shared" si="401"/>
        <v/>
      </c>
      <c r="F2598" t="str">
        <f t="shared" si="402"/>
        <v/>
      </c>
      <c r="G2598" t="str">
        <f t="shared" si="403"/>
        <v/>
      </c>
      <c r="H2598" t="str">
        <f t="shared" si="404"/>
        <v/>
      </c>
      <c r="I2598" t="str">
        <f t="shared" si="405"/>
        <v/>
      </c>
      <c r="J2598" t="str">
        <f t="shared" si="406"/>
        <v/>
      </c>
      <c r="K2598" t="str">
        <f t="shared" si="407"/>
        <v/>
      </c>
      <c r="L2598" t="str">
        <f t="shared" si="408"/>
        <v/>
      </c>
      <c r="M2598" t="str">
        <f t="shared" si="409"/>
        <v/>
      </c>
    </row>
    <row r="2599" spans="1:13">
      <c r="A2599" t="s">
        <v>1163</v>
      </c>
      <c r="B2599">
        <v>9.9389000000000003</v>
      </c>
      <c r="C2599" s="44">
        <v>41548</v>
      </c>
      <c r="D2599" t="str">
        <f t="shared" si="400"/>
        <v/>
      </c>
      <c r="E2599" t="str">
        <f t="shared" si="401"/>
        <v/>
      </c>
      <c r="F2599" t="str">
        <f t="shared" si="402"/>
        <v/>
      </c>
      <c r="G2599" t="str">
        <f t="shared" si="403"/>
        <v/>
      </c>
      <c r="H2599" t="str">
        <f t="shared" si="404"/>
        <v/>
      </c>
      <c r="I2599" t="str">
        <f t="shared" si="405"/>
        <v/>
      </c>
      <c r="J2599" t="str">
        <f t="shared" si="406"/>
        <v/>
      </c>
      <c r="K2599" t="str">
        <f t="shared" si="407"/>
        <v/>
      </c>
      <c r="L2599" t="str">
        <f t="shared" si="408"/>
        <v/>
      </c>
      <c r="M2599" t="str">
        <f t="shared" si="409"/>
        <v/>
      </c>
    </row>
    <row r="2600" spans="1:13">
      <c r="A2600" t="s">
        <v>1164</v>
      </c>
      <c r="B2600">
        <v>10.2919</v>
      </c>
      <c r="C2600" s="44">
        <v>41548</v>
      </c>
      <c r="D2600" t="str">
        <f t="shared" si="400"/>
        <v/>
      </c>
      <c r="E2600" t="str">
        <f t="shared" si="401"/>
        <v/>
      </c>
      <c r="F2600" t="str">
        <f t="shared" si="402"/>
        <v/>
      </c>
      <c r="G2600" t="str">
        <f t="shared" si="403"/>
        <v/>
      </c>
      <c r="H2600" t="str">
        <f t="shared" si="404"/>
        <v/>
      </c>
      <c r="I2600" t="str">
        <f t="shared" si="405"/>
        <v/>
      </c>
      <c r="J2600" t="str">
        <f t="shared" si="406"/>
        <v/>
      </c>
      <c r="K2600" t="str">
        <f t="shared" si="407"/>
        <v/>
      </c>
      <c r="L2600" t="str">
        <f t="shared" si="408"/>
        <v/>
      </c>
      <c r="M2600" t="str">
        <f t="shared" si="409"/>
        <v/>
      </c>
    </row>
    <row r="2601" spans="1:13">
      <c r="A2601" t="s">
        <v>5137</v>
      </c>
      <c r="B2601">
        <v>14.1181</v>
      </c>
      <c r="C2601" s="44">
        <v>41548</v>
      </c>
      <c r="D2601" t="str">
        <f t="shared" si="400"/>
        <v/>
      </c>
      <c r="E2601" t="str">
        <f t="shared" si="401"/>
        <v/>
      </c>
      <c r="F2601" t="str">
        <f t="shared" si="402"/>
        <v/>
      </c>
      <c r="G2601" t="str">
        <f t="shared" si="403"/>
        <v/>
      </c>
      <c r="H2601" t="str">
        <f t="shared" si="404"/>
        <v/>
      </c>
      <c r="I2601" t="str">
        <f t="shared" si="405"/>
        <v/>
      </c>
      <c r="J2601" t="str">
        <f t="shared" si="406"/>
        <v/>
      </c>
      <c r="K2601" t="str">
        <f t="shared" si="407"/>
        <v/>
      </c>
      <c r="L2601" t="str">
        <f t="shared" si="408"/>
        <v/>
      </c>
      <c r="M2601" t="str">
        <f t="shared" si="409"/>
        <v/>
      </c>
    </row>
    <row r="2602" spans="1:13">
      <c r="A2602" t="s">
        <v>1165</v>
      </c>
      <c r="B2602">
        <v>11.7475</v>
      </c>
      <c r="C2602" s="44">
        <v>41548</v>
      </c>
      <c r="D2602" t="str">
        <f t="shared" si="400"/>
        <v/>
      </c>
      <c r="E2602" t="str">
        <f t="shared" si="401"/>
        <v/>
      </c>
      <c r="F2602" t="str">
        <f t="shared" si="402"/>
        <v/>
      </c>
      <c r="G2602" t="str">
        <f t="shared" si="403"/>
        <v/>
      </c>
      <c r="H2602" t="str">
        <f t="shared" si="404"/>
        <v/>
      </c>
      <c r="I2602" t="str">
        <f t="shared" si="405"/>
        <v/>
      </c>
      <c r="J2602" t="str">
        <f t="shared" si="406"/>
        <v/>
      </c>
      <c r="K2602" t="str">
        <f t="shared" si="407"/>
        <v/>
      </c>
      <c r="L2602" t="str">
        <f t="shared" si="408"/>
        <v/>
      </c>
      <c r="M2602" t="str">
        <f t="shared" si="409"/>
        <v/>
      </c>
    </row>
    <row r="2603" spans="1:13">
      <c r="A2603" t="s">
        <v>5138</v>
      </c>
      <c r="B2603">
        <v>14.0434</v>
      </c>
      <c r="C2603" s="44">
        <v>41548</v>
      </c>
      <c r="D2603" t="str">
        <f t="shared" si="400"/>
        <v/>
      </c>
      <c r="E2603" t="str">
        <f t="shared" si="401"/>
        <v/>
      </c>
      <c r="F2603" t="str">
        <f t="shared" si="402"/>
        <v/>
      </c>
      <c r="G2603">
        <f t="shared" si="403"/>
        <v>14.0434</v>
      </c>
      <c r="H2603" t="str">
        <f t="shared" si="404"/>
        <v/>
      </c>
      <c r="I2603" t="str">
        <f t="shared" si="405"/>
        <v/>
      </c>
      <c r="J2603" t="str">
        <f t="shared" si="406"/>
        <v/>
      </c>
      <c r="K2603" t="str">
        <f t="shared" si="407"/>
        <v/>
      </c>
      <c r="L2603" t="str">
        <f t="shared" si="408"/>
        <v/>
      </c>
      <c r="M2603" t="str">
        <f t="shared" si="409"/>
        <v/>
      </c>
    </row>
    <row r="2604" spans="1:13">
      <c r="A2604" t="s">
        <v>1166</v>
      </c>
      <c r="B2604">
        <v>10.188499999999999</v>
      </c>
      <c r="C2604" s="44">
        <v>41548</v>
      </c>
      <c r="D2604" t="str">
        <f t="shared" si="400"/>
        <v/>
      </c>
      <c r="E2604" t="str">
        <f t="shared" si="401"/>
        <v/>
      </c>
      <c r="F2604" t="str">
        <f t="shared" si="402"/>
        <v/>
      </c>
      <c r="G2604" t="str">
        <f t="shared" si="403"/>
        <v/>
      </c>
      <c r="H2604" t="str">
        <f t="shared" si="404"/>
        <v/>
      </c>
      <c r="I2604" t="str">
        <f t="shared" si="405"/>
        <v/>
      </c>
      <c r="J2604" t="str">
        <f t="shared" si="406"/>
        <v/>
      </c>
      <c r="K2604" t="str">
        <f t="shared" si="407"/>
        <v/>
      </c>
      <c r="L2604" t="str">
        <f t="shared" si="408"/>
        <v/>
      </c>
      <c r="M2604" t="str">
        <f t="shared" si="409"/>
        <v/>
      </c>
    </row>
    <row r="2605" spans="1:13">
      <c r="A2605" t="s">
        <v>1167</v>
      </c>
      <c r="B2605">
        <v>10.090999999999999</v>
      </c>
      <c r="C2605" s="44">
        <v>41548</v>
      </c>
      <c r="D2605" t="str">
        <f t="shared" si="400"/>
        <v/>
      </c>
      <c r="E2605" t="str">
        <f t="shared" si="401"/>
        <v/>
      </c>
      <c r="F2605" t="str">
        <f t="shared" si="402"/>
        <v/>
      </c>
      <c r="G2605" t="str">
        <f t="shared" si="403"/>
        <v/>
      </c>
      <c r="H2605" t="str">
        <f t="shared" si="404"/>
        <v/>
      </c>
      <c r="I2605" t="str">
        <f t="shared" si="405"/>
        <v/>
      </c>
      <c r="J2605" t="str">
        <f t="shared" si="406"/>
        <v/>
      </c>
      <c r="K2605" t="str">
        <f t="shared" si="407"/>
        <v/>
      </c>
      <c r="L2605" t="str">
        <f t="shared" si="408"/>
        <v/>
      </c>
      <c r="M2605" t="str">
        <f t="shared" si="409"/>
        <v/>
      </c>
    </row>
    <row r="2606" spans="1:13">
      <c r="A2606" t="s">
        <v>323</v>
      </c>
      <c r="B2606">
        <v>9.9713999999999992</v>
      </c>
      <c r="C2606" s="44">
        <v>41548</v>
      </c>
      <c r="D2606" t="str">
        <f t="shared" si="400"/>
        <v/>
      </c>
      <c r="E2606" t="str">
        <f t="shared" si="401"/>
        <v/>
      </c>
      <c r="F2606" t="str">
        <f t="shared" si="402"/>
        <v/>
      </c>
      <c r="G2606" t="str">
        <f t="shared" si="403"/>
        <v/>
      </c>
      <c r="H2606" t="str">
        <f t="shared" si="404"/>
        <v/>
      </c>
      <c r="I2606" t="str">
        <f t="shared" si="405"/>
        <v/>
      </c>
      <c r="J2606" t="str">
        <f t="shared" si="406"/>
        <v/>
      </c>
      <c r="K2606" t="str">
        <f t="shared" si="407"/>
        <v/>
      </c>
      <c r="L2606" t="str">
        <f t="shared" si="408"/>
        <v/>
      </c>
      <c r="M2606" t="str">
        <f t="shared" si="409"/>
        <v/>
      </c>
    </row>
    <row r="2607" spans="1:13">
      <c r="A2607" t="s">
        <v>324</v>
      </c>
      <c r="B2607">
        <v>15.382999999999999</v>
      </c>
      <c r="C2607" s="44">
        <v>41548</v>
      </c>
      <c r="D2607" t="str">
        <f t="shared" si="400"/>
        <v/>
      </c>
      <c r="E2607" t="str">
        <f t="shared" si="401"/>
        <v/>
      </c>
      <c r="F2607" t="str">
        <f t="shared" si="402"/>
        <v/>
      </c>
      <c r="G2607" t="str">
        <f t="shared" si="403"/>
        <v/>
      </c>
      <c r="H2607" t="str">
        <f t="shared" si="404"/>
        <v/>
      </c>
      <c r="I2607" t="str">
        <f t="shared" si="405"/>
        <v/>
      </c>
      <c r="J2607" t="str">
        <f t="shared" si="406"/>
        <v/>
      </c>
      <c r="K2607" t="str">
        <f t="shared" si="407"/>
        <v/>
      </c>
      <c r="L2607" t="str">
        <f t="shared" si="408"/>
        <v/>
      </c>
      <c r="M2607" t="str">
        <f t="shared" si="409"/>
        <v/>
      </c>
    </row>
    <row r="2608" spans="1:13">
      <c r="A2608" t="s">
        <v>5139</v>
      </c>
      <c r="B2608">
        <v>23.261700000000001</v>
      </c>
      <c r="C2608" s="44">
        <v>41548</v>
      </c>
      <c r="D2608" t="str">
        <f t="shared" si="400"/>
        <v/>
      </c>
      <c r="E2608" t="str">
        <f t="shared" si="401"/>
        <v/>
      </c>
      <c r="F2608" t="str">
        <f t="shared" si="402"/>
        <v/>
      </c>
      <c r="G2608" t="str">
        <f t="shared" si="403"/>
        <v/>
      </c>
      <c r="H2608" t="str">
        <f t="shared" si="404"/>
        <v/>
      </c>
      <c r="I2608" t="str">
        <f t="shared" si="405"/>
        <v/>
      </c>
      <c r="J2608" t="str">
        <f t="shared" si="406"/>
        <v/>
      </c>
      <c r="K2608" t="str">
        <f t="shared" si="407"/>
        <v/>
      </c>
      <c r="L2608" t="str">
        <f t="shared" si="408"/>
        <v/>
      </c>
      <c r="M2608" t="str">
        <f t="shared" si="409"/>
        <v/>
      </c>
    </row>
    <row r="2609" spans="1:13">
      <c r="A2609" t="s">
        <v>325</v>
      </c>
      <c r="B2609">
        <v>11.241400000000001</v>
      </c>
      <c r="C2609" s="44">
        <v>41548</v>
      </c>
      <c r="D2609" t="str">
        <f t="shared" si="400"/>
        <v/>
      </c>
      <c r="E2609" t="str">
        <f t="shared" si="401"/>
        <v/>
      </c>
      <c r="F2609" t="str">
        <f t="shared" si="402"/>
        <v/>
      </c>
      <c r="G2609" t="str">
        <f t="shared" si="403"/>
        <v/>
      </c>
      <c r="H2609" t="str">
        <f t="shared" si="404"/>
        <v/>
      </c>
      <c r="I2609" t="str">
        <f t="shared" si="405"/>
        <v/>
      </c>
      <c r="J2609" t="str">
        <f t="shared" si="406"/>
        <v/>
      </c>
      <c r="K2609" t="str">
        <f t="shared" si="407"/>
        <v/>
      </c>
      <c r="L2609" t="str">
        <f t="shared" si="408"/>
        <v/>
      </c>
      <c r="M2609" t="str">
        <f t="shared" si="409"/>
        <v/>
      </c>
    </row>
    <row r="2610" spans="1:13">
      <c r="A2610" t="s">
        <v>326</v>
      </c>
      <c r="B2610">
        <v>11.7659</v>
      </c>
      <c r="C2610" s="44">
        <v>41548</v>
      </c>
      <c r="D2610" t="str">
        <f t="shared" si="400"/>
        <v/>
      </c>
      <c r="E2610" t="str">
        <f t="shared" si="401"/>
        <v/>
      </c>
      <c r="F2610" t="str">
        <f t="shared" si="402"/>
        <v/>
      </c>
      <c r="G2610" t="str">
        <f t="shared" si="403"/>
        <v/>
      </c>
      <c r="H2610" t="str">
        <f t="shared" si="404"/>
        <v/>
      </c>
      <c r="I2610" t="str">
        <f t="shared" si="405"/>
        <v/>
      </c>
      <c r="J2610" t="str">
        <f t="shared" si="406"/>
        <v/>
      </c>
      <c r="K2610" t="str">
        <f t="shared" si="407"/>
        <v/>
      </c>
      <c r="L2610" t="str">
        <f t="shared" si="408"/>
        <v/>
      </c>
      <c r="M2610" t="str">
        <f t="shared" si="409"/>
        <v/>
      </c>
    </row>
    <row r="2611" spans="1:13">
      <c r="A2611" t="s">
        <v>327</v>
      </c>
      <c r="B2611">
        <v>9.9338999999999995</v>
      </c>
      <c r="C2611" s="44">
        <v>41548</v>
      </c>
      <c r="D2611" t="str">
        <f t="shared" si="400"/>
        <v/>
      </c>
      <c r="E2611" t="str">
        <f t="shared" si="401"/>
        <v/>
      </c>
      <c r="F2611" t="str">
        <f t="shared" si="402"/>
        <v/>
      </c>
      <c r="G2611" t="str">
        <f t="shared" si="403"/>
        <v/>
      </c>
      <c r="H2611" t="str">
        <f t="shared" si="404"/>
        <v/>
      </c>
      <c r="I2611" t="str">
        <f t="shared" si="405"/>
        <v/>
      </c>
      <c r="J2611" t="str">
        <f t="shared" si="406"/>
        <v/>
      </c>
      <c r="K2611" t="str">
        <f t="shared" si="407"/>
        <v/>
      </c>
      <c r="L2611" t="str">
        <f t="shared" si="408"/>
        <v/>
      </c>
      <c r="M2611" t="str">
        <f t="shared" si="409"/>
        <v/>
      </c>
    </row>
    <row r="2612" spans="1:13">
      <c r="A2612" t="s">
        <v>5140</v>
      </c>
      <c r="B2612">
        <v>13.7402</v>
      </c>
      <c r="C2612" s="44">
        <v>41548</v>
      </c>
      <c r="D2612" t="str">
        <f t="shared" si="400"/>
        <v/>
      </c>
      <c r="E2612" t="str">
        <f t="shared" si="401"/>
        <v/>
      </c>
      <c r="F2612" t="str">
        <f t="shared" si="402"/>
        <v/>
      </c>
      <c r="G2612" t="str">
        <f t="shared" si="403"/>
        <v/>
      </c>
      <c r="H2612" t="str">
        <f t="shared" si="404"/>
        <v/>
      </c>
      <c r="I2612" t="str">
        <f t="shared" si="405"/>
        <v/>
      </c>
      <c r="J2612" t="str">
        <f t="shared" si="406"/>
        <v/>
      </c>
      <c r="K2612" t="str">
        <f t="shared" si="407"/>
        <v/>
      </c>
      <c r="L2612" t="str">
        <f t="shared" si="408"/>
        <v/>
      </c>
      <c r="M2612" t="str">
        <f t="shared" si="409"/>
        <v/>
      </c>
    </row>
    <row r="2613" spans="1:13">
      <c r="A2613" t="s">
        <v>5141</v>
      </c>
      <c r="B2613">
        <v>10.0501</v>
      </c>
      <c r="C2613" s="44">
        <v>40346</v>
      </c>
      <c r="D2613" t="str">
        <f t="shared" si="400"/>
        <v/>
      </c>
      <c r="E2613" t="str">
        <f t="shared" si="401"/>
        <v/>
      </c>
      <c r="F2613" t="str">
        <f t="shared" si="402"/>
        <v/>
      </c>
      <c r="G2613" t="str">
        <f t="shared" si="403"/>
        <v/>
      </c>
      <c r="H2613" t="str">
        <f t="shared" si="404"/>
        <v/>
      </c>
      <c r="I2613" t="str">
        <f t="shared" si="405"/>
        <v/>
      </c>
      <c r="J2613" t="str">
        <f t="shared" si="406"/>
        <v/>
      </c>
      <c r="K2613" t="str">
        <f t="shared" si="407"/>
        <v/>
      </c>
      <c r="L2613" t="str">
        <f t="shared" si="408"/>
        <v/>
      </c>
      <c r="M2613" t="str">
        <f t="shared" si="409"/>
        <v/>
      </c>
    </row>
    <row r="2614" spans="1:13">
      <c r="A2614" t="s">
        <v>328</v>
      </c>
      <c r="B2614">
        <v>10.1008</v>
      </c>
      <c r="C2614" s="44">
        <v>40333</v>
      </c>
      <c r="D2614" t="str">
        <f t="shared" si="400"/>
        <v/>
      </c>
      <c r="E2614" t="str">
        <f t="shared" si="401"/>
        <v/>
      </c>
      <c r="F2614" t="str">
        <f t="shared" si="402"/>
        <v/>
      </c>
      <c r="G2614" t="str">
        <f t="shared" si="403"/>
        <v/>
      </c>
      <c r="H2614" t="str">
        <f t="shared" si="404"/>
        <v/>
      </c>
      <c r="I2614" t="str">
        <f t="shared" si="405"/>
        <v/>
      </c>
      <c r="J2614" t="str">
        <f t="shared" si="406"/>
        <v/>
      </c>
      <c r="K2614" t="str">
        <f t="shared" si="407"/>
        <v/>
      </c>
      <c r="L2614" t="str">
        <f t="shared" si="408"/>
        <v/>
      </c>
      <c r="M2614" t="str">
        <f t="shared" si="409"/>
        <v/>
      </c>
    </row>
    <row r="2615" spans="1:13">
      <c r="A2615" t="s">
        <v>329</v>
      </c>
      <c r="B2615">
        <v>10.0098</v>
      </c>
      <c r="C2615" s="44">
        <v>40049</v>
      </c>
      <c r="D2615" t="str">
        <f t="shared" si="400"/>
        <v/>
      </c>
      <c r="E2615" t="str">
        <f t="shared" si="401"/>
        <v/>
      </c>
      <c r="F2615" t="str">
        <f t="shared" si="402"/>
        <v/>
      </c>
      <c r="G2615" t="str">
        <f t="shared" si="403"/>
        <v/>
      </c>
      <c r="H2615" t="str">
        <f t="shared" si="404"/>
        <v/>
      </c>
      <c r="I2615" t="str">
        <f t="shared" si="405"/>
        <v/>
      </c>
      <c r="J2615" t="str">
        <f t="shared" si="406"/>
        <v/>
      </c>
      <c r="K2615" t="str">
        <f t="shared" si="407"/>
        <v/>
      </c>
      <c r="L2615" t="str">
        <f t="shared" si="408"/>
        <v/>
      </c>
      <c r="M2615" t="str">
        <f t="shared" si="409"/>
        <v/>
      </c>
    </row>
    <row r="2616" spans="1:13">
      <c r="A2616" t="s">
        <v>330</v>
      </c>
      <c r="B2616">
        <v>10.144500000000001</v>
      </c>
      <c r="C2616" s="44">
        <v>41548</v>
      </c>
      <c r="D2616" t="str">
        <f t="shared" si="400"/>
        <v/>
      </c>
      <c r="E2616" t="str">
        <f t="shared" si="401"/>
        <v/>
      </c>
      <c r="F2616" t="str">
        <f t="shared" si="402"/>
        <v/>
      </c>
      <c r="G2616" t="str">
        <f t="shared" si="403"/>
        <v/>
      </c>
      <c r="H2616" t="str">
        <f t="shared" si="404"/>
        <v/>
      </c>
      <c r="I2616" t="str">
        <f t="shared" si="405"/>
        <v/>
      </c>
      <c r="J2616" t="str">
        <f t="shared" si="406"/>
        <v/>
      </c>
      <c r="K2616" t="str">
        <f t="shared" si="407"/>
        <v/>
      </c>
      <c r="L2616" t="str">
        <f t="shared" si="408"/>
        <v/>
      </c>
      <c r="M2616" t="str">
        <f t="shared" si="409"/>
        <v/>
      </c>
    </row>
    <row r="2617" spans="1:13">
      <c r="A2617" t="s">
        <v>331</v>
      </c>
      <c r="B2617">
        <v>10.342700000000001</v>
      </c>
      <c r="C2617" s="44">
        <v>41548</v>
      </c>
      <c r="D2617" t="str">
        <f t="shared" si="400"/>
        <v/>
      </c>
      <c r="E2617" t="str">
        <f t="shared" si="401"/>
        <v/>
      </c>
      <c r="F2617" t="str">
        <f t="shared" si="402"/>
        <v/>
      </c>
      <c r="G2617" t="str">
        <f t="shared" si="403"/>
        <v/>
      </c>
      <c r="H2617" t="str">
        <f t="shared" si="404"/>
        <v/>
      </c>
      <c r="I2617" t="str">
        <f t="shared" si="405"/>
        <v/>
      </c>
      <c r="J2617" t="str">
        <f t="shared" si="406"/>
        <v/>
      </c>
      <c r="K2617" t="str">
        <f t="shared" si="407"/>
        <v/>
      </c>
      <c r="L2617" t="str">
        <f t="shared" si="408"/>
        <v/>
      </c>
      <c r="M2617" t="str">
        <f t="shared" si="409"/>
        <v/>
      </c>
    </row>
    <row r="2618" spans="1:13">
      <c r="A2618" t="s">
        <v>332</v>
      </c>
      <c r="B2618">
        <v>10.5624</v>
      </c>
      <c r="C2618" s="44">
        <v>41548</v>
      </c>
      <c r="D2618" t="str">
        <f t="shared" si="400"/>
        <v/>
      </c>
      <c r="E2618" t="str">
        <f t="shared" si="401"/>
        <v/>
      </c>
      <c r="F2618" t="str">
        <f t="shared" si="402"/>
        <v/>
      </c>
      <c r="G2618" t="str">
        <f t="shared" si="403"/>
        <v/>
      </c>
      <c r="H2618" t="str">
        <f t="shared" si="404"/>
        <v/>
      </c>
      <c r="I2618" t="str">
        <f t="shared" si="405"/>
        <v/>
      </c>
      <c r="J2618" t="str">
        <f t="shared" si="406"/>
        <v/>
      </c>
      <c r="K2618" t="str">
        <f t="shared" si="407"/>
        <v/>
      </c>
      <c r="L2618" t="str">
        <f t="shared" si="408"/>
        <v/>
      </c>
      <c r="M2618" t="str">
        <f t="shared" si="409"/>
        <v/>
      </c>
    </row>
    <row r="2619" spans="1:13">
      <c r="A2619" t="s">
        <v>5142</v>
      </c>
      <c r="B2619">
        <v>16.8566</v>
      </c>
      <c r="C2619" s="44">
        <v>41548</v>
      </c>
      <c r="D2619" t="str">
        <f t="shared" si="400"/>
        <v/>
      </c>
      <c r="E2619" t="str">
        <f t="shared" si="401"/>
        <v/>
      </c>
      <c r="F2619" t="str">
        <f t="shared" si="402"/>
        <v/>
      </c>
      <c r="G2619" t="str">
        <f t="shared" si="403"/>
        <v/>
      </c>
      <c r="H2619" t="str">
        <f t="shared" si="404"/>
        <v/>
      </c>
      <c r="I2619" t="str">
        <f t="shared" si="405"/>
        <v/>
      </c>
      <c r="J2619" t="str">
        <f t="shared" si="406"/>
        <v/>
      </c>
      <c r="K2619" t="str">
        <f t="shared" si="407"/>
        <v/>
      </c>
      <c r="L2619" t="str">
        <f t="shared" si="408"/>
        <v/>
      </c>
      <c r="M2619" t="str">
        <f t="shared" si="409"/>
        <v/>
      </c>
    </row>
    <row r="2620" spans="1:13">
      <c r="A2620" t="s">
        <v>5143</v>
      </c>
      <c r="B2620">
        <v>20.1494</v>
      </c>
      <c r="C2620" s="44">
        <v>41548</v>
      </c>
      <c r="D2620" t="str">
        <f t="shared" si="400"/>
        <v/>
      </c>
      <c r="E2620" t="str">
        <f t="shared" si="401"/>
        <v/>
      </c>
      <c r="F2620" t="str">
        <f t="shared" si="402"/>
        <v/>
      </c>
      <c r="G2620" t="str">
        <f t="shared" si="403"/>
        <v/>
      </c>
      <c r="H2620" t="str">
        <f t="shared" si="404"/>
        <v/>
      </c>
      <c r="I2620" t="str">
        <f t="shared" si="405"/>
        <v/>
      </c>
      <c r="J2620" t="str">
        <f t="shared" si="406"/>
        <v/>
      </c>
      <c r="K2620" t="str">
        <f t="shared" si="407"/>
        <v/>
      </c>
      <c r="L2620" t="str">
        <f t="shared" si="408"/>
        <v/>
      </c>
      <c r="M2620" t="str">
        <f t="shared" si="409"/>
        <v/>
      </c>
    </row>
    <row r="2621" spans="1:13">
      <c r="A2621" t="s">
        <v>333</v>
      </c>
      <c r="B2621">
        <v>10.8004</v>
      </c>
      <c r="C2621" s="44">
        <v>41548</v>
      </c>
      <c r="D2621" t="str">
        <f t="shared" si="400"/>
        <v/>
      </c>
      <c r="E2621" t="str">
        <f t="shared" si="401"/>
        <v/>
      </c>
      <c r="F2621" t="str">
        <f t="shared" si="402"/>
        <v/>
      </c>
      <c r="G2621" t="str">
        <f t="shared" si="403"/>
        <v/>
      </c>
      <c r="H2621" t="str">
        <f t="shared" si="404"/>
        <v/>
      </c>
      <c r="I2621" t="str">
        <f t="shared" si="405"/>
        <v/>
      </c>
      <c r="J2621" t="str">
        <f t="shared" si="406"/>
        <v/>
      </c>
      <c r="K2621" t="str">
        <f t="shared" si="407"/>
        <v/>
      </c>
      <c r="L2621" t="str">
        <f t="shared" si="408"/>
        <v/>
      </c>
      <c r="M2621" t="str">
        <f t="shared" si="409"/>
        <v/>
      </c>
    </row>
    <row r="2622" spans="1:13">
      <c r="A2622" t="s">
        <v>334</v>
      </c>
      <c r="B2622">
        <v>10.988200000000001</v>
      </c>
      <c r="C2622" s="44">
        <v>41548</v>
      </c>
      <c r="D2622" t="str">
        <f t="shared" si="400"/>
        <v/>
      </c>
      <c r="E2622" t="str">
        <f t="shared" si="401"/>
        <v/>
      </c>
      <c r="F2622" t="str">
        <f t="shared" si="402"/>
        <v/>
      </c>
      <c r="G2622" t="str">
        <f t="shared" si="403"/>
        <v/>
      </c>
      <c r="H2622" t="str">
        <f t="shared" si="404"/>
        <v/>
      </c>
      <c r="I2622" t="str">
        <f t="shared" si="405"/>
        <v/>
      </c>
      <c r="J2622" t="str">
        <f t="shared" si="406"/>
        <v/>
      </c>
      <c r="K2622" t="str">
        <f t="shared" si="407"/>
        <v/>
      </c>
      <c r="L2622" t="str">
        <f t="shared" si="408"/>
        <v/>
      </c>
      <c r="M2622" t="str">
        <f t="shared" si="409"/>
        <v/>
      </c>
    </row>
    <row r="2623" spans="1:13">
      <c r="A2623" t="s">
        <v>5144</v>
      </c>
      <c r="B2623">
        <v>19.723299999999998</v>
      </c>
      <c r="C2623" s="44">
        <v>41548</v>
      </c>
      <c r="D2623" t="str">
        <f t="shared" si="400"/>
        <v/>
      </c>
      <c r="E2623" t="str">
        <f t="shared" si="401"/>
        <v/>
      </c>
      <c r="F2623" t="str">
        <f t="shared" si="402"/>
        <v/>
      </c>
      <c r="G2623" t="str">
        <f t="shared" si="403"/>
        <v/>
      </c>
      <c r="H2623" t="str">
        <f t="shared" si="404"/>
        <v/>
      </c>
      <c r="I2623" t="str">
        <f t="shared" si="405"/>
        <v/>
      </c>
      <c r="J2623" t="str">
        <f t="shared" si="406"/>
        <v/>
      </c>
      <c r="K2623" t="str">
        <f t="shared" si="407"/>
        <v/>
      </c>
      <c r="L2623" t="str">
        <f t="shared" si="408"/>
        <v/>
      </c>
      <c r="M2623" t="str">
        <f t="shared" si="409"/>
        <v/>
      </c>
    </row>
    <row r="2624" spans="1:13">
      <c r="A2624" t="s">
        <v>335</v>
      </c>
      <c r="B2624">
        <v>11.484999999999999</v>
      </c>
      <c r="C2624" s="44">
        <v>41548</v>
      </c>
      <c r="D2624" t="str">
        <f t="shared" si="400"/>
        <v/>
      </c>
      <c r="E2624" t="str">
        <f t="shared" si="401"/>
        <v/>
      </c>
      <c r="F2624" t="str">
        <f t="shared" si="402"/>
        <v/>
      </c>
      <c r="G2624" t="str">
        <f t="shared" si="403"/>
        <v/>
      </c>
      <c r="H2624" t="str">
        <f t="shared" si="404"/>
        <v/>
      </c>
      <c r="I2624" t="str">
        <f t="shared" si="405"/>
        <v/>
      </c>
      <c r="J2624" t="str">
        <f t="shared" si="406"/>
        <v/>
      </c>
      <c r="K2624" t="str">
        <f t="shared" si="407"/>
        <v/>
      </c>
      <c r="L2624" t="str">
        <f t="shared" si="408"/>
        <v/>
      </c>
      <c r="M2624" t="str">
        <f t="shared" si="409"/>
        <v/>
      </c>
    </row>
    <row r="2625" spans="1:13">
      <c r="A2625" t="s">
        <v>336</v>
      </c>
      <c r="B2625">
        <v>11.287000000000001</v>
      </c>
      <c r="C2625" s="44">
        <v>41548</v>
      </c>
      <c r="D2625" t="str">
        <f t="shared" si="400"/>
        <v/>
      </c>
      <c r="E2625" t="str">
        <f t="shared" si="401"/>
        <v/>
      </c>
      <c r="F2625" t="str">
        <f t="shared" si="402"/>
        <v/>
      </c>
      <c r="G2625" t="str">
        <f t="shared" si="403"/>
        <v/>
      </c>
      <c r="H2625" t="str">
        <f t="shared" si="404"/>
        <v/>
      </c>
      <c r="I2625" t="str">
        <f t="shared" si="405"/>
        <v/>
      </c>
      <c r="J2625" t="str">
        <f t="shared" si="406"/>
        <v/>
      </c>
      <c r="K2625" t="str">
        <f t="shared" si="407"/>
        <v/>
      </c>
      <c r="L2625" t="str">
        <f t="shared" si="408"/>
        <v/>
      </c>
      <c r="M2625" t="str">
        <f t="shared" si="409"/>
        <v/>
      </c>
    </row>
    <row r="2626" spans="1:13">
      <c r="A2626" t="s">
        <v>5145</v>
      </c>
      <c r="B2626">
        <v>16.234200000000001</v>
      </c>
      <c r="C2626" s="44">
        <v>41548</v>
      </c>
      <c r="D2626" t="str">
        <f t="shared" si="400"/>
        <v/>
      </c>
      <c r="E2626" t="str">
        <f t="shared" si="401"/>
        <v/>
      </c>
      <c r="F2626" t="str">
        <f t="shared" si="402"/>
        <v/>
      </c>
      <c r="G2626" t="str">
        <f t="shared" si="403"/>
        <v/>
      </c>
      <c r="H2626" t="str">
        <f t="shared" si="404"/>
        <v/>
      </c>
      <c r="I2626" t="str">
        <f t="shared" si="405"/>
        <v/>
      </c>
      <c r="J2626" t="str">
        <f t="shared" si="406"/>
        <v/>
      </c>
      <c r="K2626" t="str">
        <f t="shared" si="407"/>
        <v/>
      </c>
      <c r="L2626" t="str">
        <f t="shared" si="408"/>
        <v/>
      </c>
      <c r="M2626" t="str">
        <f t="shared" si="409"/>
        <v/>
      </c>
    </row>
    <row r="2627" spans="1:13">
      <c r="A2627" t="s">
        <v>337</v>
      </c>
      <c r="B2627">
        <v>1000.264</v>
      </c>
      <c r="C2627" s="44">
        <v>40822</v>
      </c>
      <c r="D2627" t="str">
        <f t="shared" si="400"/>
        <v/>
      </c>
      <c r="E2627" t="str">
        <f t="shared" si="401"/>
        <v/>
      </c>
      <c r="F2627" t="str">
        <f t="shared" si="402"/>
        <v/>
      </c>
      <c r="G2627" t="str">
        <f t="shared" si="403"/>
        <v/>
      </c>
      <c r="H2627" t="str">
        <f t="shared" si="404"/>
        <v/>
      </c>
      <c r="I2627" t="str">
        <f t="shared" si="405"/>
        <v/>
      </c>
      <c r="J2627" t="str">
        <f t="shared" si="406"/>
        <v/>
      </c>
      <c r="K2627" t="str">
        <f t="shared" si="407"/>
        <v/>
      </c>
      <c r="L2627" t="str">
        <f t="shared" si="408"/>
        <v/>
      </c>
      <c r="M2627" t="str">
        <f t="shared" si="409"/>
        <v/>
      </c>
    </row>
    <row r="2628" spans="1:13">
      <c r="A2628" t="s">
        <v>5146</v>
      </c>
      <c r="B2628">
        <v>1446.2919999999999</v>
      </c>
      <c r="C2628" s="44">
        <v>40822</v>
      </c>
      <c r="D2628" t="str">
        <f t="shared" si="400"/>
        <v/>
      </c>
      <c r="E2628" t="str">
        <f t="shared" si="401"/>
        <v/>
      </c>
      <c r="F2628" t="str">
        <f t="shared" si="402"/>
        <v/>
      </c>
      <c r="G2628" t="str">
        <f t="shared" si="403"/>
        <v/>
      </c>
      <c r="H2628" t="str">
        <f t="shared" si="404"/>
        <v/>
      </c>
      <c r="I2628" t="str">
        <f t="shared" si="405"/>
        <v/>
      </c>
      <c r="J2628" t="str">
        <f t="shared" si="406"/>
        <v/>
      </c>
      <c r="K2628" t="str">
        <f t="shared" si="407"/>
        <v/>
      </c>
      <c r="L2628" t="str">
        <f t="shared" si="408"/>
        <v/>
      </c>
      <c r="M2628" t="str">
        <f t="shared" si="409"/>
        <v/>
      </c>
    </row>
    <row r="2629" spans="1:13">
      <c r="A2629" t="s">
        <v>338</v>
      </c>
      <c r="B2629">
        <v>1010.7516000000001</v>
      </c>
      <c r="C2629" s="44">
        <v>40822</v>
      </c>
      <c r="D2629" t="str">
        <f t="shared" si="400"/>
        <v/>
      </c>
      <c r="E2629" t="str">
        <f t="shared" si="401"/>
        <v/>
      </c>
      <c r="F2629" t="str">
        <f t="shared" si="402"/>
        <v/>
      </c>
      <c r="G2629" t="str">
        <f t="shared" si="403"/>
        <v/>
      </c>
      <c r="H2629" t="str">
        <f t="shared" si="404"/>
        <v/>
      </c>
      <c r="I2629" t="str">
        <f t="shared" si="405"/>
        <v/>
      </c>
      <c r="J2629" t="str">
        <f t="shared" si="406"/>
        <v/>
      </c>
      <c r="K2629" t="str">
        <f t="shared" si="407"/>
        <v/>
      </c>
      <c r="L2629" t="str">
        <f t="shared" si="408"/>
        <v/>
      </c>
      <c r="M2629" t="str">
        <f t="shared" si="409"/>
        <v/>
      </c>
    </row>
    <row r="2630" spans="1:13">
      <c r="A2630" t="s">
        <v>339</v>
      </c>
      <c r="B2630">
        <v>10</v>
      </c>
      <c r="C2630" s="44">
        <v>40606</v>
      </c>
      <c r="D2630" t="str">
        <f t="shared" si="400"/>
        <v/>
      </c>
      <c r="E2630" t="str">
        <f t="shared" si="401"/>
        <v/>
      </c>
      <c r="F2630" t="str">
        <f t="shared" si="402"/>
        <v/>
      </c>
      <c r="G2630" t="str">
        <f t="shared" si="403"/>
        <v/>
      </c>
      <c r="H2630" t="str">
        <f t="shared" si="404"/>
        <v/>
      </c>
      <c r="I2630" t="str">
        <f t="shared" si="405"/>
        <v/>
      </c>
      <c r="J2630" t="str">
        <f t="shared" si="406"/>
        <v/>
      </c>
      <c r="K2630" t="str">
        <f t="shared" si="407"/>
        <v/>
      </c>
      <c r="L2630" t="str">
        <f t="shared" si="408"/>
        <v/>
      </c>
      <c r="M2630" t="str">
        <f t="shared" si="409"/>
        <v/>
      </c>
    </row>
    <row r="2631" spans="1:13">
      <c r="A2631" t="s">
        <v>5147</v>
      </c>
      <c r="B2631">
        <v>11.579800000000001</v>
      </c>
      <c r="C2631" s="44">
        <v>40822</v>
      </c>
      <c r="D2631" t="str">
        <f t="shared" ref="D2631:D2694" si="410">IF(A2631=mfund1,B2631,"")</f>
        <v/>
      </c>
      <c r="E2631" t="str">
        <f t="shared" ref="E2631:E2694" si="411">IF(A2631=mfund2,B2631,"")</f>
        <v/>
      </c>
      <c r="F2631" t="str">
        <f t="shared" ref="F2631:F2694" si="412">IF(A2631=mfund3,B2631,"")</f>
        <v/>
      </c>
      <c r="G2631" t="str">
        <f t="shared" ref="G2631:G2694" si="413">IF(A2631=mfund4,B2631,"")</f>
        <v/>
      </c>
      <c r="H2631" t="str">
        <f t="shared" ref="H2631:H2694" si="414">IF(A2631=mfudn5,B2631,"")</f>
        <v/>
      </c>
      <c r="I2631" t="str">
        <f t="shared" ref="I2631:I2694" si="415">IF(A2631=mfund6,B2631,"")</f>
        <v/>
      </c>
      <c r="J2631" t="str">
        <f t="shared" ref="J2631:J2694" si="416">IF(A2631=mfund7,B2631,"")</f>
        <v/>
      </c>
      <c r="K2631" t="str">
        <f t="shared" ref="K2631:K2694" si="417">IF(A2631=mfund8,B2631,"")</f>
        <v/>
      </c>
      <c r="L2631" t="str">
        <f t="shared" ref="L2631:L2694" si="418">IF(A2631=mfund9,B2631,"")</f>
        <v/>
      </c>
      <c r="M2631" t="str">
        <f t="shared" ref="M2631:M2694" si="419">IF(A2631=mfund10,B2631,"")</f>
        <v/>
      </c>
    </row>
    <row r="2632" spans="1:13">
      <c r="A2632" t="s">
        <v>340</v>
      </c>
      <c r="B2632">
        <v>10.002599999999999</v>
      </c>
      <c r="C2632" s="44">
        <v>40822</v>
      </c>
      <c r="D2632" t="str">
        <f t="shared" si="410"/>
        <v/>
      </c>
      <c r="E2632" t="str">
        <f t="shared" si="411"/>
        <v/>
      </c>
      <c r="F2632" t="str">
        <f t="shared" si="412"/>
        <v/>
      </c>
      <c r="G2632" t="str">
        <f t="shared" si="413"/>
        <v/>
      </c>
      <c r="H2632" t="str">
        <f t="shared" si="414"/>
        <v/>
      </c>
      <c r="I2632" t="str">
        <f t="shared" si="415"/>
        <v/>
      </c>
      <c r="J2632" t="str">
        <f t="shared" si="416"/>
        <v/>
      </c>
      <c r="K2632" t="str">
        <f t="shared" si="417"/>
        <v/>
      </c>
      <c r="L2632" t="str">
        <f t="shared" si="418"/>
        <v/>
      </c>
      <c r="M2632" t="str">
        <f t="shared" si="419"/>
        <v/>
      </c>
    </row>
    <row r="2633" spans="1:13">
      <c r="A2633" t="s">
        <v>341</v>
      </c>
      <c r="B2633">
        <v>10.062799999999999</v>
      </c>
      <c r="C2633" s="44">
        <v>40822</v>
      </c>
      <c r="D2633" t="str">
        <f t="shared" si="410"/>
        <v/>
      </c>
      <c r="E2633" t="str">
        <f t="shared" si="411"/>
        <v/>
      </c>
      <c r="F2633" t="str">
        <f t="shared" si="412"/>
        <v/>
      </c>
      <c r="G2633" t="str">
        <f t="shared" si="413"/>
        <v/>
      </c>
      <c r="H2633" t="str">
        <f t="shared" si="414"/>
        <v/>
      </c>
      <c r="I2633" t="str">
        <f t="shared" si="415"/>
        <v/>
      </c>
      <c r="J2633" t="str">
        <f t="shared" si="416"/>
        <v/>
      </c>
      <c r="K2633" t="str">
        <f t="shared" si="417"/>
        <v/>
      </c>
      <c r="L2633" t="str">
        <f t="shared" si="418"/>
        <v/>
      </c>
      <c r="M2633" t="str">
        <f t="shared" si="419"/>
        <v/>
      </c>
    </row>
    <row r="2634" spans="1:13">
      <c r="A2634" t="s">
        <v>5148</v>
      </c>
      <c r="B2634">
        <v>11.0434</v>
      </c>
      <c r="C2634" s="44">
        <v>40822</v>
      </c>
      <c r="D2634" t="str">
        <f t="shared" si="410"/>
        <v/>
      </c>
      <c r="E2634" t="str">
        <f t="shared" si="411"/>
        <v/>
      </c>
      <c r="F2634" t="str">
        <f t="shared" si="412"/>
        <v/>
      </c>
      <c r="G2634" t="str">
        <f t="shared" si="413"/>
        <v/>
      </c>
      <c r="H2634" t="str">
        <f t="shared" si="414"/>
        <v/>
      </c>
      <c r="I2634" t="str">
        <f t="shared" si="415"/>
        <v/>
      </c>
      <c r="J2634" t="str">
        <f t="shared" si="416"/>
        <v/>
      </c>
      <c r="K2634" t="str">
        <f t="shared" si="417"/>
        <v/>
      </c>
      <c r="L2634" t="str">
        <f t="shared" si="418"/>
        <v/>
      </c>
      <c r="M2634" t="str">
        <f t="shared" si="419"/>
        <v/>
      </c>
    </row>
    <row r="2635" spans="1:13">
      <c r="A2635" t="s">
        <v>342</v>
      </c>
      <c r="B2635">
        <v>1000.4062</v>
      </c>
      <c r="C2635" s="44">
        <v>40738</v>
      </c>
      <c r="D2635" t="str">
        <f t="shared" si="410"/>
        <v/>
      </c>
      <c r="E2635" t="str">
        <f t="shared" si="411"/>
        <v/>
      </c>
      <c r="F2635" t="str">
        <f t="shared" si="412"/>
        <v/>
      </c>
      <c r="G2635" t="str">
        <f t="shared" si="413"/>
        <v/>
      </c>
      <c r="H2635" t="str">
        <f t="shared" si="414"/>
        <v/>
      </c>
      <c r="I2635" t="str">
        <f t="shared" si="415"/>
        <v/>
      </c>
      <c r="J2635" t="str">
        <f t="shared" si="416"/>
        <v/>
      </c>
      <c r="K2635" t="str">
        <f t="shared" si="417"/>
        <v/>
      </c>
      <c r="L2635" t="str">
        <f t="shared" si="418"/>
        <v/>
      </c>
      <c r="M2635" t="str">
        <f t="shared" si="419"/>
        <v/>
      </c>
    </row>
    <row r="2636" spans="1:13">
      <c r="A2636" t="s">
        <v>343</v>
      </c>
      <c r="B2636">
        <v>1002.941</v>
      </c>
      <c r="C2636" s="44">
        <v>40822</v>
      </c>
      <c r="D2636" t="str">
        <f t="shared" si="410"/>
        <v/>
      </c>
      <c r="E2636" t="str">
        <f t="shared" si="411"/>
        <v/>
      </c>
      <c r="F2636" t="str">
        <f t="shared" si="412"/>
        <v/>
      </c>
      <c r="G2636" t="str">
        <f t="shared" si="413"/>
        <v/>
      </c>
      <c r="H2636" t="str">
        <f t="shared" si="414"/>
        <v/>
      </c>
      <c r="I2636" t="str">
        <f t="shared" si="415"/>
        <v/>
      </c>
      <c r="J2636" t="str">
        <f t="shared" si="416"/>
        <v/>
      </c>
      <c r="K2636" t="str">
        <f t="shared" si="417"/>
        <v/>
      </c>
      <c r="L2636" t="str">
        <f t="shared" si="418"/>
        <v/>
      </c>
      <c r="M2636" t="str">
        <f t="shared" si="419"/>
        <v/>
      </c>
    </row>
    <row r="2637" spans="1:13">
      <c r="A2637" t="s">
        <v>344</v>
      </c>
      <c r="B2637">
        <v>10.040100000000001</v>
      </c>
      <c r="C2637" s="44">
        <v>40295</v>
      </c>
      <c r="D2637" t="str">
        <f t="shared" si="410"/>
        <v/>
      </c>
      <c r="E2637" t="str">
        <f t="shared" si="411"/>
        <v/>
      </c>
      <c r="F2637" t="str">
        <f t="shared" si="412"/>
        <v/>
      </c>
      <c r="G2637" t="str">
        <f t="shared" si="413"/>
        <v/>
      </c>
      <c r="H2637" t="str">
        <f t="shared" si="414"/>
        <v/>
      </c>
      <c r="I2637" t="str">
        <f t="shared" si="415"/>
        <v/>
      </c>
      <c r="J2637" t="str">
        <f t="shared" si="416"/>
        <v/>
      </c>
      <c r="K2637" t="str">
        <f t="shared" si="417"/>
        <v/>
      </c>
      <c r="L2637" t="str">
        <f t="shared" si="418"/>
        <v/>
      </c>
      <c r="M2637" t="str">
        <f t="shared" si="419"/>
        <v/>
      </c>
    </row>
    <row r="2638" spans="1:13">
      <c r="A2638" t="s">
        <v>5149</v>
      </c>
      <c r="B2638">
        <v>10.7796</v>
      </c>
      <c r="C2638" s="44">
        <v>40884</v>
      </c>
      <c r="D2638" t="str">
        <f t="shared" si="410"/>
        <v/>
      </c>
      <c r="E2638" t="str">
        <f t="shared" si="411"/>
        <v/>
      </c>
      <c r="F2638" t="str">
        <f t="shared" si="412"/>
        <v/>
      </c>
      <c r="G2638" t="str">
        <f t="shared" si="413"/>
        <v/>
      </c>
      <c r="H2638" t="str">
        <f t="shared" si="414"/>
        <v/>
      </c>
      <c r="I2638" t="str">
        <f t="shared" si="415"/>
        <v/>
      </c>
      <c r="J2638" t="str">
        <f t="shared" si="416"/>
        <v/>
      </c>
      <c r="K2638" t="str">
        <f t="shared" si="417"/>
        <v/>
      </c>
      <c r="L2638" t="str">
        <f t="shared" si="418"/>
        <v/>
      </c>
      <c r="M2638" t="str">
        <f t="shared" si="419"/>
        <v/>
      </c>
    </row>
    <row r="2639" spans="1:13">
      <c r="A2639" t="s">
        <v>5150</v>
      </c>
      <c r="B2639">
        <v>26.6172</v>
      </c>
      <c r="C2639" s="44">
        <v>41548</v>
      </c>
      <c r="D2639" t="str">
        <f t="shared" si="410"/>
        <v/>
      </c>
      <c r="E2639" t="str">
        <f t="shared" si="411"/>
        <v/>
      </c>
      <c r="F2639" t="str">
        <f t="shared" si="412"/>
        <v/>
      </c>
      <c r="G2639" t="str">
        <f t="shared" si="413"/>
        <v/>
      </c>
      <c r="H2639" t="str">
        <f t="shared" si="414"/>
        <v/>
      </c>
      <c r="I2639" t="str">
        <f t="shared" si="415"/>
        <v/>
      </c>
      <c r="J2639" t="str">
        <f t="shared" si="416"/>
        <v/>
      </c>
      <c r="K2639" t="str">
        <f t="shared" si="417"/>
        <v/>
      </c>
      <c r="L2639" t="str">
        <f t="shared" si="418"/>
        <v/>
      </c>
      <c r="M2639" t="str">
        <f t="shared" si="419"/>
        <v/>
      </c>
    </row>
    <row r="2640" spans="1:13">
      <c r="A2640" t="s">
        <v>345</v>
      </c>
      <c r="B2640">
        <v>17.648399999999999</v>
      </c>
      <c r="C2640" s="44">
        <v>41548</v>
      </c>
      <c r="D2640" t="str">
        <f t="shared" si="410"/>
        <v/>
      </c>
      <c r="E2640" t="str">
        <f t="shared" si="411"/>
        <v/>
      </c>
      <c r="F2640" t="str">
        <f t="shared" si="412"/>
        <v/>
      </c>
      <c r="G2640" t="str">
        <f t="shared" si="413"/>
        <v/>
      </c>
      <c r="H2640" t="str">
        <f t="shared" si="414"/>
        <v/>
      </c>
      <c r="I2640" t="str">
        <f t="shared" si="415"/>
        <v/>
      </c>
      <c r="J2640" t="str">
        <f t="shared" si="416"/>
        <v/>
      </c>
      <c r="K2640" t="str">
        <f t="shared" si="417"/>
        <v/>
      </c>
      <c r="L2640" t="str">
        <f t="shared" si="418"/>
        <v/>
      </c>
      <c r="M2640" t="str">
        <f t="shared" si="419"/>
        <v/>
      </c>
    </row>
    <row r="2641" spans="1:13">
      <c r="A2641" t="s">
        <v>5151</v>
      </c>
      <c r="B2641">
        <v>0</v>
      </c>
      <c r="C2641" s="44">
        <v>39798</v>
      </c>
      <c r="D2641" t="str">
        <f t="shared" si="410"/>
        <v/>
      </c>
      <c r="E2641" t="str">
        <f t="shared" si="411"/>
        <v/>
      </c>
      <c r="F2641" t="str">
        <f t="shared" si="412"/>
        <v/>
      </c>
      <c r="G2641" t="str">
        <f t="shared" si="413"/>
        <v/>
      </c>
      <c r="H2641" t="str">
        <f t="shared" si="414"/>
        <v/>
      </c>
      <c r="I2641" t="str">
        <f t="shared" si="415"/>
        <v/>
      </c>
      <c r="J2641" t="str">
        <f t="shared" si="416"/>
        <v/>
      </c>
      <c r="K2641" t="str">
        <f t="shared" si="417"/>
        <v/>
      </c>
      <c r="L2641" t="str">
        <f t="shared" si="418"/>
        <v/>
      </c>
      <c r="M2641" t="str">
        <f t="shared" si="419"/>
        <v/>
      </c>
    </row>
    <row r="2642" spans="1:13">
      <c r="A2642" t="s">
        <v>346</v>
      </c>
      <c r="B2642">
        <v>10</v>
      </c>
      <c r="C2642" s="44">
        <v>39797</v>
      </c>
      <c r="D2642" t="str">
        <f t="shared" si="410"/>
        <v/>
      </c>
      <c r="E2642" t="str">
        <f t="shared" si="411"/>
        <v/>
      </c>
      <c r="F2642" t="str">
        <f t="shared" si="412"/>
        <v/>
      </c>
      <c r="G2642" t="str">
        <f t="shared" si="413"/>
        <v/>
      </c>
      <c r="H2642" t="str">
        <f t="shared" si="414"/>
        <v/>
      </c>
      <c r="I2642" t="str">
        <f t="shared" si="415"/>
        <v/>
      </c>
      <c r="J2642" t="str">
        <f t="shared" si="416"/>
        <v/>
      </c>
      <c r="K2642" t="str">
        <f t="shared" si="417"/>
        <v/>
      </c>
      <c r="L2642" t="str">
        <f t="shared" si="418"/>
        <v/>
      </c>
      <c r="M2642" t="str">
        <f t="shared" si="419"/>
        <v/>
      </c>
    </row>
    <row r="2643" spans="1:13">
      <c r="A2643" t="s">
        <v>5152</v>
      </c>
      <c r="B2643">
        <v>11.8393</v>
      </c>
      <c r="C2643" s="44">
        <v>39797</v>
      </c>
      <c r="D2643" t="str">
        <f t="shared" si="410"/>
        <v/>
      </c>
      <c r="E2643" t="str">
        <f t="shared" si="411"/>
        <v/>
      </c>
      <c r="F2643" t="str">
        <f t="shared" si="412"/>
        <v/>
      </c>
      <c r="G2643" t="str">
        <f t="shared" si="413"/>
        <v/>
      </c>
      <c r="H2643" t="str">
        <f t="shared" si="414"/>
        <v/>
      </c>
      <c r="I2643" t="str">
        <f t="shared" si="415"/>
        <v/>
      </c>
      <c r="J2643" t="str">
        <f t="shared" si="416"/>
        <v/>
      </c>
      <c r="K2643" t="str">
        <f t="shared" si="417"/>
        <v/>
      </c>
      <c r="L2643" t="str">
        <f t="shared" si="418"/>
        <v/>
      </c>
      <c r="M2643" t="str">
        <f t="shared" si="419"/>
        <v/>
      </c>
    </row>
    <row r="2644" spans="1:13">
      <c r="A2644" t="s">
        <v>347</v>
      </c>
      <c r="B2644">
        <v>0</v>
      </c>
      <c r="C2644" s="44">
        <v>39798</v>
      </c>
      <c r="D2644" t="str">
        <f t="shared" si="410"/>
        <v/>
      </c>
      <c r="E2644" t="str">
        <f t="shared" si="411"/>
        <v/>
      </c>
      <c r="F2644" t="str">
        <f t="shared" si="412"/>
        <v/>
      </c>
      <c r="G2644" t="str">
        <f t="shared" si="413"/>
        <v/>
      </c>
      <c r="H2644" t="str">
        <f t="shared" si="414"/>
        <v/>
      </c>
      <c r="I2644" t="str">
        <f t="shared" si="415"/>
        <v/>
      </c>
      <c r="J2644" t="str">
        <f t="shared" si="416"/>
        <v/>
      </c>
      <c r="K2644" t="str">
        <f t="shared" si="417"/>
        <v/>
      </c>
      <c r="L2644" t="str">
        <f t="shared" si="418"/>
        <v/>
      </c>
      <c r="M2644" t="str">
        <f t="shared" si="419"/>
        <v/>
      </c>
    </row>
    <row r="2645" spans="1:13">
      <c r="A2645" t="s">
        <v>348</v>
      </c>
      <c r="B2645">
        <v>11.456</v>
      </c>
      <c r="C2645" s="44">
        <v>41548</v>
      </c>
      <c r="D2645" t="str">
        <f t="shared" si="410"/>
        <v/>
      </c>
      <c r="E2645" t="str">
        <f t="shared" si="411"/>
        <v/>
      </c>
      <c r="F2645" t="str">
        <f t="shared" si="412"/>
        <v/>
      </c>
      <c r="G2645" t="str">
        <f t="shared" si="413"/>
        <v/>
      </c>
      <c r="H2645" t="str">
        <f t="shared" si="414"/>
        <v/>
      </c>
      <c r="I2645" t="str">
        <f t="shared" si="415"/>
        <v/>
      </c>
      <c r="J2645" t="str">
        <f t="shared" si="416"/>
        <v/>
      </c>
      <c r="K2645" t="str">
        <f t="shared" si="417"/>
        <v/>
      </c>
      <c r="L2645" t="str">
        <f t="shared" si="418"/>
        <v/>
      </c>
      <c r="M2645" t="str">
        <f t="shared" si="419"/>
        <v/>
      </c>
    </row>
    <row r="2646" spans="1:13">
      <c r="A2646" t="s">
        <v>349</v>
      </c>
      <c r="B2646">
        <v>10.136799999999999</v>
      </c>
      <c r="C2646" s="44">
        <v>41443</v>
      </c>
      <c r="D2646" t="str">
        <f t="shared" si="410"/>
        <v/>
      </c>
      <c r="E2646" t="str">
        <f t="shared" si="411"/>
        <v/>
      </c>
      <c r="F2646" t="str">
        <f t="shared" si="412"/>
        <v/>
      </c>
      <c r="G2646" t="str">
        <f t="shared" si="413"/>
        <v/>
      </c>
      <c r="H2646" t="str">
        <f t="shared" si="414"/>
        <v/>
      </c>
      <c r="I2646" t="str">
        <f t="shared" si="415"/>
        <v/>
      </c>
      <c r="J2646" t="str">
        <f t="shared" si="416"/>
        <v/>
      </c>
      <c r="K2646" t="str">
        <f t="shared" si="417"/>
        <v/>
      </c>
      <c r="L2646" t="str">
        <f t="shared" si="418"/>
        <v/>
      </c>
      <c r="M2646" t="str">
        <f t="shared" si="419"/>
        <v/>
      </c>
    </row>
    <row r="2647" spans="1:13">
      <c r="A2647" t="s">
        <v>350</v>
      </c>
      <c r="B2647">
        <v>10.0975</v>
      </c>
      <c r="C2647" s="44">
        <v>41533</v>
      </c>
      <c r="D2647" t="str">
        <f t="shared" si="410"/>
        <v/>
      </c>
      <c r="E2647" t="str">
        <f t="shared" si="411"/>
        <v/>
      </c>
      <c r="F2647" t="str">
        <f t="shared" si="412"/>
        <v/>
      </c>
      <c r="G2647" t="str">
        <f t="shared" si="413"/>
        <v/>
      </c>
      <c r="H2647" t="str">
        <f t="shared" si="414"/>
        <v/>
      </c>
      <c r="I2647" t="str">
        <f t="shared" si="415"/>
        <v/>
      </c>
      <c r="J2647" t="str">
        <f t="shared" si="416"/>
        <v/>
      </c>
      <c r="K2647" t="str">
        <f t="shared" si="417"/>
        <v/>
      </c>
      <c r="L2647" t="str">
        <f t="shared" si="418"/>
        <v/>
      </c>
      <c r="M2647" t="str">
        <f t="shared" si="419"/>
        <v/>
      </c>
    </row>
    <row r="2648" spans="1:13">
      <c r="A2648" t="s">
        <v>5153</v>
      </c>
      <c r="B2648">
        <v>13.1485</v>
      </c>
      <c r="C2648" s="44">
        <v>41548</v>
      </c>
      <c r="D2648" t="str">
        <f t="shared" si="410"/>
        <v/>
      </c>
      <c r="E2648" t="str">
        <f t="shared" si="411"/>
        <v/>
      </c>
      <c r="F2648" t="str">
        <f t="shared" si="412"/>
        <v/>
      </c>
      <c r="G2648" t="str">
        <f t="shared" si="413"/>
        <v/>
      </c>
      <c r="H2648" t="str">
        <f t="shared" si="414"/>
        <v/>
      </c>
      <c r="I2648" t="str">
        <f t="shared" si="415"/>
        <v/>
      </c>
      <c r="J2648" t="str">
        <f t="shared" si="416"/>
        <v/>
      </c>
      <c r="K2648" t="str">
        <f t="shared" si="417"/>
        <v/>
      </c>
      <c r="L2648" t="str">
        <f t="shared" si="418"/>
        <v/>
      </c>
      <c r="M2648" t="str">
        <f t="shared" si="419"/>
        <v/>
      </c>
    </row>
    <row r="2649" spans="1:13">
      <c r="A2649" t="s">
        <v>351</v>
      </c>
      <c r="B2649">
        <v>13.476000000000001</v>
      </c>
      <c r="C2649" s="44">
        <v>41548</v>
      </c>
      <c r="D2649" t="str">
        <f t="shared" si="410"/>
        <v/>
      </c>
      <c r="E2649" t="str">
        <f t="shared" si="411"/>
        <v/>
      </c>
      <c r="F2649" t="str">
        <f t="shared" si="412"/>
        <v/>
      </c>
      <c r="G2649" t="str">
        <f t="shared" si="413"/>
        <v/>
      </c>
      <c r="H2649" t="str">
        <f t="shared" si="414"/>
        <v/>
      </c>
      <c r="I2649" t="str">
        <f t="shared" si="415"/>
        <v/>
      </c>
      <c r="J2649" t="str">
        <f t="shared" si="416"/>
        <v/>
      </c>
      <c r="K2649" t="str">
        <f t="shared" si="417"/>
        <v/>
      </c>
      <c r="L2649" t="str">
        <f t="shared" si="418"/>
        <v/>
      </c>
      <c r="M2649" t="str">
        <f t="shared" si="419"/>
        <v/>
      </c>
    </row>
    <row r="2650" spans="1:13">
      <c r="A2650" t="s">
        <v>5154</v>
      </c>
      <c r="B2650">
        <v>13.4686</v>
      </c>
      <c r="C2650" s="44">
        <v>41548</v>
      </c>
      <c r="D2650" t="str">
        <f t="shared" si="410"/>
        <v/>
      </c>
      <c r="E2650" t="str">
        <f t="shared" si="411"/>
        <v/>
      </c>
      <c r="F2650" t="str">
        <f t="shared" si="412"/>
        <v/>
      </c>
      <c r="G2650" t="str">
        <f t="shared" si="413"/>
        <v/>
      </c>
      <c r="H2650" t="str">
        <f t="shared" si="414"/>
        <v/>
      </c>
      <c r="I2650" t="str">
        <f t="shared" si="415"/>
        <v/>
      </c>
      <c r="J2650" t="str">
        <f t="shared" si="416"/>
        <v/>
      </c>
      <c r="K2650" t="str">
        <f t="shared" si="417"/>
        <v/>
      </c>
      <c r="L2650" t="str">
        <f t="shared" si="418"/>
        <v/>
      </c>
      <c r="M2650" t="str">
        <f t="shared" si="419"/>
        <v/>
      </c>
    </row>
    <row r="2651" spans="1:13">
      <c r="A2651" t="s">
        <v>5155</v>
      </c>
      <c r="B2651">
        <v>12.8399</v>
      </c>
      <c r="C2651" s="44">
        <v>41548</v>
      </c>
      <c r="D2651" t="str">
        <f t="shared" si="410"/>
        <v/>
      </c>
      <c r="E2651" t="str">
        <f t="shared" si="411"/>
        <v/>
      </c>
      <c r="F2651" t="str">
        <f t="shared" si="412"/>
        <v/>
      </c>
      <c r="G2651" t="str">
        <f t="shared" si="413"/>
        <v/>
      </c>
      <c r="H2651" t="str">
        <f t="shared" si="414"/>
        <v/>
      </c>
      <c r="I2651" t="str">
        <f t="shared" si="415"/>
        <v/>
      </c>
      <c r="J2651" t="str">
        <f t="shared" si="416"/>
        <v/>
      </c>
      <c r="K2651" t="str">
        <f t="shared" si="417"/>
        <v/>
      </c>
      <c r="L2651" t="str">
        <f t="shared" si="418"/>
        <v/>
      </c>
      <c r="M2651" t="str">
        <f t="shared" si="419"/>
        <v/>
      </c>
    </row>
    <row r="2652" spans="1:13">
      <c r="A2652" t="s">
        <v>352</v>
      </c>
      <c r="B2652">
        <v>10.123799999999999</v>
      </c>
      <c r="C2652" s="44">
        <v>41548</v>
      </c>
      <c r="D2652" t="str">
        <f t="shared" si="410"/>
        <v/>
      </c>
      <c r="E2652" t="str">
        <f t="shared" si="411"/>
        <v/>
      </c>
      <c r="F2652" t="str">
        <f t="shared" si="412"/>
        <v/>
      </c>
      <c r="G2652" t="str">
        <f t="shared" si="413"/>
        <v/>
      </c>
      <c r="H2652" t="str">
        <f t="shared" si="414"/>
        <v/>
      </c>
      <c r="I2652" t="str">
        <f t="shared" si="415"/>
        <v/>
      </c>
      <c r="J2652" t="str">
        <f t="shared" si="416"/>
        <v/>
      </c>
      <c r="K2652" t="str">
        <f t="shared" si="417"/>
        <v/>
      </c>
      <c r="L2652" t="str">
        <f t="shared" si="418"/>
        <v/>
      </c>
      <c r="M2652" t="str">
        <f t="shared" si="419"/>
        <v/>
      </c>
    </row>
    <row r="2653" spans="1:13">
      <c r="A2653" t="s">
        <v>5156</v>
      </c>
      <c r="B2653">
        <v>13.3726</v>
      </c>
      <c r="C2653" s="44">
        <v>41548</v>
      </c>
      <c r="D2653" t="str">
        <f t="shared" si="410"/>
        <v/>
      </c>
      <c r="E2653" t="str">
        <f t="shared" si="411"/>
        <v/>
      </c>
      <c r="F2653" t="str">
        <f t="shared" si="412"/>
        <v/>
      </c>
      <c r="G2653" t="str">
        <f t="shared" si="413"/>
        <v/>
      </c>
      <c r="H2653" t="str">
        <f t="shared" si="414"/>
        <v/>
      </c>
      <c r="I2653" t="str">
        <f t="shared" si="415"/>
        <v/>
      </c>
      <c r="J2653" t="str">
        <f t="shared" si="416"/>
        <v/>
      </c>
      <c r="K2653" t="str">
        <f t="shared" si="417"/>
        <v/>
      </c>
      <c r="L2653" t="str">
        <f t="shared" si="418"/>
        <v/>
      </c>
      <c r="M2653" t="str">
        <f t="shared" si="419"/>
        <v/>
      </c>
    </row>
    <row r="2654" spans="1:13">
      <c r="A2654" t="s">
        <v>353</v>
      </c>
      <c r="B2654">
        <v>10.012499999999999</v>
      </c>
      <c r="C2654" s="44">
        <v>41548</v>
      </c>
      <c r="D2654" t="str">
        <f t="shared" si="410"/>
        <v/>
      </c>
      <c r="E2654" t="str">
        <f t="shared" si="411"/>
        <v/>
      </c>
      <c r="F2654" t="str">
        <f t="shared" si="412"/>
        <v/>
      </c>
      <c r="G2654" t="str">
        <f t="shared" si="413"/>
        <v/>
      </c>
      <c r="H2654" t="str">
        <f t="shared" si="414"/>
        <v/>
      </c>
      <c r="I2654" t="str">
        <f t="shared" si="415"/>
        <v/>
      </c>
      <c r="J2654" t="str">
        <f t="shared" si="416"/>
        <v/>
      </c>
      <c r="K2654" t="str">
        <f t="shared" si="417"/>
        <v/>
      </c>
      <c r="L2654" t="str">
        <f t="shared" si="418"/>
        <v/>
      </c>
      <c r="M2654" t="str">
        <f t="shared" si="419"/>
        <v/>
      </c>
    </row>
    <row r="2655" spans="1:13">
      <c r="A2655" t="s">
        <v>5157</v>
      </c>
      <c r="B2655">
        <v>17.0398</v>
      </c>
      <c r="C2655" s="44">
        <v>41548</v>
      </c>
      <c r="D2655" t="str">
        <f t="shared" si="410"/>
        <v/>
      </c>
      <c r="E2655" t="str">
        <f t="shared" si="411"/>
        <v/>
      </c>
      <c r="F2655" t="str">
        <f t="shared" si="412"/>
        <v/>
      </c>
      <c r="G2655" t="str">
        <f t="shared" si="413"/>
        <v/>
      </c>
      <c r="H2655" t="str">
        <f t="shared" si="414"/>
        <v/>
      </c>
      <c r="I2655" t="str">
        <f t="shared" si="415"/>
        <v/>
      </c>
      <c r="J2655" t="str">
        <f t="shared" si="416"/>
        <v/>
      </c>
      <c r="K2655" t="str">
        <f t="shared" si="417"/>
        <v/>
      </c>
      <c r="L2655" t="str">
        <f t="shared" si="418"/>
        <v/>
      </c>
      <c r="M2655" t="str">
        <f t="shared" si="419"/>
        <v/>
      </c>
    </row>
    <row r="2656" spans="1:13">
      <c r="A2656" t="s">
        <v>354</v>
      </c>
      <c r="B2656">
        <v>10.121</v>
      </c>
      <c r="C2656" s="44">
        <v>41548</v>
      </c>
      <c r="D2656" t="str">
        <f t="shared" si="410"/>
        <v/>
      </c>
      <c r="E2656" t="str">
        <f t="shared" si="411"/>
        <v/>
      </c>
      <c r="F2656" t="str">
        <f t="shared" si="412"/>
        <v/>
      </c>
      <c r="G2656" t="str">
        <f t="shared" si="413"/>
        <v/>
      </c>
      <c r="H2656" t="str">
        <f t="shared" si="414"/>
        <v/>
      </c>
      <c r="I2656" t="str">
        <f t="shared" si="415"/>
        <v/>
      </c>
      <c r="J2656" t="str">
        <f t="shared" si="416"/>
        <v/>
      </c>
      <c r="K2656" t="str">
        <f t="shared" si="417"/>
        <v/>
      </c>
      <c r="L2656" t="str">
        <f t="shared" si="418"/>
        <v/>
      </c>
      <c r="M2656" t="str">
        <f t="shared" si="419"/>
        <v/>
      </c>
    </row>
    <row r="2657" spans="1:13">
      <c r="A2657" t="s">
        <v>355</v>
      </c>
      <c r="B2657">
        <v>10.1152</v>
      </c>
      <c r="C2657" s="44">
        <v>41548</v>
      </c>
      <c r="D2657" t="str">
        <f t="shared" si="410"/>
        <v/>
      </c>
      <c r="E2657" t="str">
        <f t="shared" si="411"/>
        <v/>
      </c>
      <c r="F2657" t="str">
        <f t="shared" si="412"/>
        <v/>
      </c>
      <c r="G2657" t="str">
        <f t="shared" si="413"/>
        <v/>
      </c>
      <c r="H2657" t="str">
        <f t="shared" si="414"/>
        <v/>
      </c>
      <c r="I2657" t="str">
        <f t="shared" si="415"/>
        <v/>
      </c>
      <c r="J2657" t="str">
        <f t="shared" si="416"/>
        <v/>
      </c>
      <c r="K2657" t="str">
        <f t="shared" si="417"/>
        <v/>
      </c>
      <c r="L2657" t="str">
        <f t="shared" si="418"/>
        <v/>
      </c>
      <c r="M2657" t="str">
        <f t="shared" si="419"/>
        <v/>
      </c>
    </row>
    <row r="2658" spans="1:13">
      <c r="A2658" t="s">
        <v>356</v>
      </c>
      <c r="B2658">
        <v>10.239800000000001</v>
      </c>
      <c r="C2658" s="44">
        <v>41548</v>
      </c>
      <c r="D2658" t="str">
        <f t="shared" si="410"/>
        <v/>
      </c>
      <c r="E2658" t="str">
        <f t="shared" si="411"/>
        <v/>
      </c>
      <c r="F2658" t="str">
        <f t="shared" si="412"/>
        <v/>
      </c>
      <c r="G2658" t="str">
        <f t="shared" si="413"/>
        <v/>
      </c>
      <c r="H2658" t="str">
        <f t="shared" si="414"/>
        <v/>
      </c>
      <c r="I2658" t="str">
        <f t="shared" si="415"/>
        <v/>
      </c>
      <c r="J2658" t="str">
        <f t="shared" si="416"/>
        <v/>
      </c>
      <c r="K2658" t="str">
        <f t="shared" si="417"/>
        <v/>
      </c>
      <c r="L2658" t="str">
        <f t="shared" si="418"/>
        <v/>
      </c>
      <c r="M2658" t="str">
        <f t="shared" si="419"/>
        <v/>
      </c>
    </row>
    <row r="2659" spans="1:13">
      <c r="A2659" t="s">
        <v>357</v>
      </c>
      <c r="B2659">
        <v>10.0251</v>
      </c>
      <c r="C2659" s="44">
        <v>41548</v>
      </c>
      <c r="D2659" t="str">
        <f t="shared" si="410"/>
        <v/>
      </c>
      <c r="E2659" t="str">
        <f t="shared" si="411"/>
        <v/>
      </c>
      <c r="F2659" t="str">
        <f t="shared" si="412"/>
        <v/>
      </c>
      <c r="G2659" t="str">
        <f t="shared" si="413"/>
        <v/>
      </c>
      <c r="H2659" t="str">
        <f t="shared" si="414"/>
        <v/>
      </c>
      <c r="I2659" t="str">
        <f t="shared" si="415"/>
        <v/>
      </c>
      <c r="J2659" t="str">
        <f t="shared" si="416"/>
        <v/>
      </c>
      <c r="K2659" t="str">
        <f t="shared" si="417"/>
        <v/>
      </c>
      <c r="L2659" t="str">
        <f t="shared" si="418"/>
        <v/>
      </c>
      <c r="M2659" t="str">
        <f t="shared" si="419"/>
        <v/>
      </c>
    </row>
    <row r="2660" spans="1:13">
      <c r="A2660" t="s">
        <v>358</v>
      </c>
      <c r="B2660">
        <v>10.0619</v>
      </c>
      <c r="C2660" s="44">
        <v>41548</v>
      </c>
      <c r="D2660" t="str">
        <f t="shared" si="410"/>
        <v/>
      </c>
      <c r="E2660" t="str">
        <f t="shared" si="411"/>
        <v/>
      </c>
      <c r="F2660" t="str">
        <f t="shared" si="412"/>
        <v/>
      </c>
      <c r="G2660" t="str">
        <f t="shared" si="413"/>
        <v/>
      </c>
      <c r="H2660" t="str">
        <f t="shared" si="414"/>
        <v/>
      </c>
      <c r="I2660" t="str">
        <f t="shared" si="415"/>
        <v/>
      </c>
      <c r="J2660" t="str">
        <f t="shared" si="416"/>
        <v/>
      </c>
      <c r="K2660" t="str">
        <f t="shared" si="417"/>
        <v/>
      </c>
      <c r="L2660" t="str">
        <f t="shared" si="418"/>
        <v/>
      </c>
      <c r="M2660" t="str">
        <f t="shared" si="419"/>
        <v/>
      </c>
    </row>
    <row r="2661" spans="1:13">
      <c r="A2661" t="s">
        <v>359</v>
      </c>
      <c r="B2661">
        <v>14.4863</v>
      </c>
      <c r="C2661" s="44">
        <v>41548</v>
      </c>
      <c r="D2661" t="str">
        <f t="shared" si="410"/>
        <v/>
      </c>
      <c r="E2661" t="str">
        <f t="shared" si="411"/>
        <v/>
      </c>
      <c r="F2661" t="str">
        <f t="shared" si="412"/>
        <v/>
      </c>
      <c r="G2661" t="str">
        <f t="shared" si="413"/>
        <v/>
      </c>
      <c r="H2661" t="str">
        <f t="shared" si="414"/>
        <v/>
      </c>
      <c r="I2661" t="str">
        <f t="shared" si="415"/>
        <v/>
      </c>
      <c r="J2661" t="str">
        <f t="shared" si="416"/>
        <v/>
      </c>
      <c r="K2661" t="str">
        <f t="shared" si="417"/>
        <v/>
      </c>
      <c r="L2661" t="str">
        <f t="shared" si="418"/>
        <v/>
      </c>
      <c r="M2661" t="str">
        <f t="shared" si="419"/>
        <v/>
      </c>
    </row>
    <row r="2662" spans="1:13">
      <c r="A2662" t="s">
        <v>5158</v>
      </c>
      <c r="B2662">
        <v>18.408300000000001</v>
      </c>
      <c r="C2662" s="44">
        <v>41548</v>
      </c>
      <c r="D2662" t="str">
        <f t="shared" si="410"/>
        <v/>
      </c>
      <c r="E2662" t="str">
        <f t="shared" si="411"/>
        <v/>
      </c>
      <c r="F2662" t="str">
        <f t="shared" si="412"/>
        <v/>
      </c>
      <c r="G2662" t="str">
        <f t="shared" si="413"/>
        <v/>
      </c>
      <c r="H2662" t="str">
        <f t="shared" si="414"/>
        <v/>
      </c>
      <c r="I2662" t="str">
        <f t="shared" si="415"/>
        <v/>
      </c>
      <c r="J2662" t="str">
        <f t="shared" si="416"/>
        <v/>
      </c>
      <c r="K2662" t="str">
        <f t="shared" si="417"/>
        <v/>
      </c>
      <c r="L2662" t="str">
        <f t="shared" si="418"/>
        <v/>
      </c>
      <c r="M2662" t="str">
        <f t="shared" si="419"/>
        <v/>
      </c>
    </row>
    <row r="2663" spans="1:13">
      <c r="A2663" t="s">
        <v>360</v>
      </c>
      <c r="B2663">
        <v>10.0404</v>
      </c>
      <c r="C2663" s="44">
        <v>41548</v>
      </c>
      <c r="D2663" t="str">
        <f t="shared" si="410"/>
        <v/>
      </c>
      <c r="E2663" t="str">
        <f t="shared" si="411"/>
        <v/>
      </c>
      <c r="F2663" t="str">
        <f t="shared" si="412"/>
        <v/>
      </c>
      <c r="G2663" t="str">
        <f t="shared" si="413"/>
        <v/>
      </c>
      <c r="H2663" t="str">
        <f t="shared" si="414"/>
        <v/>
      </c>
      <c r="I2663" t="str">
        <f t="shared" si="415"/>
        <v/>
      </c>
      <c r="J2663" t="str">
        <f t="shared" si="416"/>
        <v/>
      </c>
      <c r="K2663" t="str">
        <f t="shared" si="417"/>
        <v/>
      </c>
      <c r="L2663" t="str">
        <f t="shared" si="418"/>
        <v/>
      </c>
      <c r="M2663" t="str">
        <f t="shared" si="419"/>
        <v/>
      </c>
    </row>
    <row r="2664" spans="1:13">
      <c r="A2664" t="s">
        <v>361</v>
      </c>
      <c r="B2664">
        <v>10.0616</v>
      </c>
      <c r="C2664" s="44">
        <v>41548</v>
      </c>
      <c r="D2664" t="str">
        <f t="shared" si="410"/>
        <v/>
      </c>
      <c r="E2664" t="str">
        <f t="shared" si="411"/>
        <v/>
      </c>
      <c r="F2664" t="str">
        <f t="shared" si="412"/>
        <v/>
      </c>
      <c r="G2664" t="str">
        <f t="shared" si="413"/>
        <v/>
      </c>
      <c r="H2664" t="str">
        <f t="shared" si="414"/>
        <v/>
      </c>
      <c r="I2664" t="str">
        <f t="shared" si="415"/>
        <v/>
      </c>
      <c r="J2664" t="str">
        <f t="shared" si="416"/>
        <v/>
      </c>
      <c r="K2664" t="str">
        <f t="shared" si="417"/>
        <v/>
      </c>
      <c r="L2664" t="str">
        <f t="shared" si="418"/>
        <v/>
      </c>
      <c r="M2664" t="str">
        <f t="shared" si="419"/>
        <v/>
      </c>
    </row>
    <row r="2665" spans="1:13">
      <c r="A2665" t="s">
        <v>362</v>
      </c>
      <c r="B2665">
        <v>10.696300000000001</v>
      </c>
      <c r="C2665" s="44">
        <v>41548</v>
      </c>
      <c r="D2665" t="str">
        <f t="shared" si="410"/>
        <v/>
      </c>
      <c r="E2665" t="str">
        <f t="shared" si="411"/>
        <v/>
      </c>
      <c r="F2665" t="str">
        <f t="shared" si="412"/>
        <v/>
      </c>
      <c r="G2665" t="str">
        <f t="shared" si="413"/>
        <v/>
      </c>
      <c r="H2665" t="str">
        <f t="shared" si="414"/>
        <v/>
      </c>
      <c r="I2665" t="str">
        <f t="shared" si="415"/>
        <v/>
      </c>
      <c r="J2665" t="str">
        <f t="shared" si="416"/>
        <v/>
      </c>
      <c r="K2665" t="str">
        <f t="shared" si="417"/>
        <v/>
      </c>
      <c r="L2665" t="str">
        <f t="shared" si="418"/>
        <v/>
      </c>
      <c r="M2665" t="str">
        <f t="shared" si="419"/>
        <v/>
      </c>
    </row>
    <row r="2666" spans="1:13">
      <c r="A2666" t="s">
        <v>363</v>
      </c>
      <c r="B2666">
        <v>10.7258</v>
      </c>
      <c r="C2666" s="44">
        <v>41548</v>
      </c>
      <c r="D2666" t="str">
        <f t="shared" si="410"/>
        <v/>
      </c>
      <c r="E2666" t="str">
        <f t="shared" si="411"/>
        <v/>
      </c>
      <c r="F2666" t="str">
        <f t="shared" si="412"/>
        <v/>
      </c>
      <c r="G2666" t="str">
        <f t="shared" si="413"/>
        <v/>
      </c>
      <c r="H2666" t="str">
        <f t="shared" si="414"/>
        <v/>
      </c>
      <c r="I2666" t="str">
        <f t="shared" si="415"/>
        <v/>
      </c>
      <c r="J2666" t="str">
        <f t="shared" si="416"/>
        <v/>
      </c>
      <c r="K2666" t="str">
        <f t="shared" si="417"/>
        <v/>
      </c>
      <c r="L2666" t="str">
        <f t="shared" si="418"/>
        <v/>
      </c>
      <c r="M2666" t="str">
        <f t="shared" si="419"/>
        <v/>
      </c>
    </row>
    <row r="2667" spans="1:13">
      <c r="A2667" t="s">
        <v>364</v>
      </c>
      <c r="B2667">
        <v>10.0632</v>
      </c>
      <c r="C2667" s="44">
        <v>41548</v>
      </c>
      <c r="D2667" t="str">
        <f t="shared" si="410"/>
        <v/>
      </c>
      <c r="E2667" t="str">
        <f t="shared" si="411"/>
        <v/>
      </c>
      <c r="F2667" t="str">
        <f t="shared" si="412"/>
        <v/>
      </c>
      <c r="G2667" t="str">
        <f t="shared" si="413"/>
        <v/>
      </c>
      <c r="H2667" t="str">
        <f t="shared" si="414"/>
        <v/>
      </c>
      <c r="I2667" t="str">
        <f t="shared" si="415"/>
        <v/>
      </c>
      <c r="J2667" t="str">
        <f t="shared" si="416"/>
        <v/>
      </c>
      <c r="K2667" t="str">
        <f t="shared" si="417"/>
        <v/>
      </c>
      <c r="L2667" t="str">
        <f t="shared" si="418"/>
        <v/>
      </c>
      <c r="M2667" t="str">
        <f t="shared" si="419"/>
        <v/>
      </c>
    </row>
    <row r="2668" spans="1:13">
      <c r="A2668" t="s">
        <v>5159</v>
      </c>
      <c r="B2668">
        <v>18.922599999999999</v>
      </c>
      <c r="C2668" s="44">
        <v>41548</v>
      </c>
      <c r="D2668" t="str">
        <f t="shared" si="410"/>
        <v/>
      </c>
      <c r="E2668" t="str">
        <f t="shared" si="411"/>
        <v/>
      </c>
      <c r="F2668" t="str">
        <f t="shared" si="412"/>
        <v/>
      </c>
      <c r="G2668" t="str">
        <f t="shared" si="413"/>
        <v/>
      </c>
      <c r="H2668" t="str">
        <f t="shared" si="414"/>
        <v/>
      </c>
      <c r="I2668" t="str">
        <f t="shared" si="415"/>
        <v/>
      </c>
      <c r="J2668" t="str">
        <f t="shared" si="416"/>
        <v/>
      </c>
      <c r="K2668" t="str">
        <f t="shared" si="417"/>
        <v/>
      </c>
      <c r="L2668" t="str">
        <f t="shared" si="418"/>
        <v/>
      </c>
      <c r="M2668" t="str">
        <f t="shared" si="419"/>
        <v/>
      </c>
    </row>
    <row r="2669" spans="1:13">
      <c r="A2669" t="s">
        <v>365</v>
      </c>
      <c r="B2669">
        <v>10.158899999999999</v>
      </c>
      <c r="C2669" s="44">
        <v>41548</v>
      </c>
      <c r="D2669" t="str">
        <f t="shared" si="410"/>
        <v/>
      </c>
      <c r="E2669" t="str">
        <f t="shared" si="411"/>
        <v/>
      </c>
      <c r="F2669" t="str">
        <f t="shared" si="412"/>
        <v/>
      </c>
      <c r="G2669" t="str">
        <f t="shared" si="413"/>
        <v/>
      </c>
      <c r="H2669" t="str">
        <f t="shared" si="414"/>
        <v/>
      </c>
      <c r="I2669" t="str">
        <f t="shared" si="415"/>
        <v/>
      </c>
      <c r="J2669" t="str">
        <f t="shared" si="416"/>
        <v/>
      </c>
      <c r="K2669" t="str">
        <f t="shared" si="417"/>
        <v/>
      </c>
      <c r="L2669" t="str">
        <f t="shared" si="418"/>
        <v/>
      </c>
      <c r="M2669" t="str">
        <f t="shared" si="419"/>
        <v/>
      </c>
    </row>
    <row r="2670" spans="1:13">
      <c r="A2670" t="s">
        <v>366</v>
      </c>
      <c r="B2670">
        <v>10.191700000000001</v>
      </c>
      <c r="C2670" s="44">
        <v>41548</v>
      </c>
      <c r="D2670" t="str">
        <f t="shared" si="410"/>
        <v/>
      </c>
      <c r="E2670" t="str">
        <f t="shared" si="411"/>
        <v/>
      </c>
      <c r="F2670" t="str">
        <f t="shared" si="412"/>
        <v/>
      </c>
      <c r="G2670" t="str">
        <f t="shared" si="413"/>
        <v/>
      </c>
      <c r="H2670" t="str">
        <f t="shared" si="414"/>
        <v/>
      </c>
      <c r="I2670" t="str">
        <f t="shared" si="415"/>
        <v/>
      </c>
      <c r="J2670" t="str">
        <f t="shared" si="416"/>
        <v/>
      </c>
      <c r="K2670" t="str">
        <f t="shared" si="417"/>
        <v/>
      </c>
      <c r="L2670" t="str">
        <f t="shared" si="418"/>
        <v/>
      </c>
      <c r="M2670" t="str">
        <f t="shared" si="419"/>
        <v/>
      </c>
    </row>
    <row r="2671" spans="1:13">
      <c r="A2671" t="s">
        <v>367</v>
      </c>
      <c r="B2671">
        <v>10.234</v>
      </c>
      <c r="C2671" s="44">
        <v>41548</v>
      </c>
      <c r="D2671" t="str">
        <f t="shared" si="410"/>
        <v/>
      </c>
      <c r="E2671" t="str">
        <f t="shared" si="411"/>
        <v/>
      </c>
      <c r="F2671" t="str">
        <f t="shared" si="412"/>
        <v/>
      </c>
      <c r="G2671" t="str">
        <f t="shared" si="413"/>
        <v/>
      </c>
      <c r="H2671" t="str">
        <f t="shared" si="414"/>
        <v/>
      </c>
      <c r="I2671" t="str">
        <f t="shared" si="415"/>
        <v/>
      </c>
      <c r="J2671" t="str">
        <f t="shared" si="416"/>
        <v/>
      </c>
      <c r="K2671" t="str">
        <f t="shared" si="417"/>
        <v/>
      </c>
      <c r="L2671" t="str">
        <f t="shared" si="418"/>
        <v/>
      </c>
      <c r="M2671" t="str">
        <f t="shared" si="419"/>
        <v/>
      </c>
    </row>
    <row r="2672" spans="1:13">
      <c r="A2672" t="s">
        <v>5160</v>
      </c>
      <c r="B2672">
        <v>13.1524</v>
      </c>
      <c r="C2672" s="44">
        <v>41548</v>
      </c>
      <c r="D2672" t="str">
        <f t="shared" si="410"/>
        <v/>
      </c>
      <c r="E2672" t="str">
        <f t="shared" si="411"/>
        <v/>
      </c>
      <c r="F2672" t="str">
        <f t="shared" si="412"/>
        <v/>
      </c>
      <c r="G2672" t="str">
        <f t="shared" si="413"/>
        <v/>
      </c>
      <c r="H2672" t="str">
        <f t="shared" si="414"/>
        <v/>
      </c>
      <c r="I2672" t="str">
        <f t="shared" si="415"/>
        <v/>
      </c>
      <c r="J2672" t="str">
        <f t="shared" si="416"/>
        <v/>
      </c>
      <c r="K2672" t="str">
        <f t="shared" si="417"/>
        <v/>
      </c>
      <c r="L2672" t="str">
        <f t="shared" si="418"/>
        <v/>
      </c>
      <c r="M2672" t="str">
        <f t="shared" si="419"/>
        <v/>
      </c>
    </row>
    <row r="2673" spans="1:13">
      <c r="A2673" t="s">
        <v>368</v>
      </c>
      <c r="B2673">
        <v>10.017799999999999</v>
      </c>
      <c r="C2673" s="44">
        <v>41548</v>
      </c>
      <c r="D2673" t="str">
        <f t="shared" si="410"/>
        <v/>
      </c>
      <c r="E2673" t="str">
        <f t="shared" si="411"/>
        <v/>
      </c>
      <c r="F2673" t="str">
        <f t="shared" si="412"/>
        <v/>
      </c>
      <c r="G2673" t="str">
        <f t="shared" si="413"/>
        <v/>
      </c>
      <c r="H2673" t="str">
        <f t="shared" si="414"/>
        <v/>
      </c>
      <c r="I2673" t="str">
        <f t="shared" si="415"/>
        <v/>
      </c>
      <c r="J2673" t="str">
        <f t="shared" si="416"/>
        <v/>
      </c>
      <c r="K2673" t="str">
        <f t="shared" si="417"/>
        <v/>
      </c>
      <c r="L2673" t="str">
        <f t="shared" si="418"/>
        <v/>
      </c>
      <c r="M2673" t="str">
        <f t="shared" si="419"/>
        <v/>
      </c>
    </row>
    <row r="2674" spans="1:13">
      <c r="A2674" t="s">
        <v>369</v>
      </c>
      <c r="B2674">
        <v>10.011100000000001</v>
      </c>
      <c r="C2674" s="44">
        <v>40582</v>
      </c>
      <c r="D2674" t="str">
        <f t="shared" si="410"/>
        <v/>
      </c>
      <c r="E2674" t="str">
        <f t="shared" si="411"/>
        <v/>
      </c>
      <c r="F2674" t="str">
        <f t="shared" si="412"/>
        <v/>
      </c>
      <c r="G2674" t="str">
        <f t="shared" si="413"/>
        <v/>
      </c>
      <c r="H2674" t="str">
        <f t="shared" si="414"/>
        <v/>
      </c>
      <c r="I2674" t="str">
        <f t="shared" si="415"/>
        <v/>
      </c>
      <c r="J2674" t="str">
        <f t="shared" si="416"/>
        <v/>
      </c>
      <c r="K2674" t="str">
        <f t="shared" si="417"/>
        <v/>
      </c>
      <c r="L2674" t="str">
        <f t="shared" si="418"/>
        <v/>
      </c>
      <c r="M2674" t="str">
        <f t="shared" si="419"/>
        <v/>
      </c>
    </row>
    <row r="2675" spans="1:13">
      <c r="A2675" t="s">
        <v>5161</v>
      </c>
      <c r="B2675">
        <v>19.2775</v>
      </c>
      <c r="C2675" s="44">
        <v>41548</v>
      </c>
      <c r="D2675" t="str">
        <f t="shared" si="410"/>
        <v/>
      </c>
      <c r="E2675" t="str">
        <f t="shared" si="411"/>
        <v/>
      </c>
      <c r="F2675" t="str">
        <f t="shared" si="412"/>
        <v/>
      </c>
      <c r="G2675" t="str">
        <f t="shared" si="413"/>
        <v/>
      </c>
      <c r="H2675" t="str">
        <f t="shared" si="414"/>
        <v/>
      </c>
      <c r="I2675" t="str">
        <f t="shared" si="415"/>
        <v/>
      </c>
      <c r="J2675" t="str">
        <f t="shared" si="416"/>
        <v/>
      </c>
      <c r="K2675" t="str">
        <f t="shared" si="417"/>
        <v/>
      </c>
      <c r="L2675" t="str">
        <f t="shared" si="418"/>
        <v/>
      </c>
      <c r="M2675" t="str">
        <f t="shared" si="419"/>
        <v/>
      </c>
    </row>
    <row r="2676" spans="1:13">
      <c r="A2676" t="s">
        <v>370</v>
      </c>
      <c r="B2676">
        <v>10.191700000000001</v>
      </c>
      <c r="C2676" s="44">
        <v>41548</v>
      </c>
      <c r="D2676" t="str">
        <f t="shared" si="410"/>
        <v/>
      </c>
      <c r="E2676" t="str">
        <f t="shared" si="411"/>
        <v/>
      </c>
      <c r="F2676" t="str">
        <f t="shared" si="412"/>
        <v/>
      </c>
      <c r="G2676" t="str">
        <f t="shared" si="413"/>
        <v/>
      </c>
      <c r="H2676" t="str">
        <f t="shared" si="414"/>
        <v/>
      </c>
      <c r="I2676" t="str">
        <f t="shared" si="415"/>
        <v/>
      </c>
      <c r="J2676" t="str">
        <f t="shared" si="416"/>
        <v/>
      </c>
      <c r="K2676" t="str">
        <f t="shared" si="417"/>
        <v/>
      </c>
      <c r="L2676" t="str">
        <f t="shared" si="418"/>
        <v/>
      </c>
      <c r="M2676" t="str">
        <f t="shared" si="419"/>
        <v/>
      </c>
    </row>
    <row r="2677" spans="1:13">
      <c r="A2677" t="s">
        <v>5162</v>
      </c>
      <c r="B2677">
        <v>19.486799999999999</v>
      </c>
      <c r="C2677" s="44">
        <v>41548</v>
      </c>
      <c r="D2677" t="str">
        <f t="shared" si="410"/>
        <v/>
      </c>
      <c r="E2677" t="str">
        <f t="shared" si="411"/>
        <v/>
      </c>
      <c r="F2677" t="str">
        <f t="shared" si="412"/>
        <v/>
      </c>
      <c r="G2677" t="str">
        <f t="shared" si="413"/>
        <v/>
      </c>
      <c r="H2677" t="str">
        <f t="shared" si="414"/>
        <v/>
      </c>
      <c r="I2677" t="str">
        <f t="shared" si="415"/>
        <v/>
      </c>
      <c r="J2677" t="str">
        <f t="shared" si="416"/>
        <v/>
      </c>
      <c r="K2677" t="str">
        <f t="shared" si="417"/>
        <v/>
      </c>
      <c r="L2677" t="str">
        <f t="shared" si="418"/>
        <v/>
      </c>
      <c r="M2677" t="str">
        <f t="shared" si="419"/>
        <v/>
      </c>
    </row>
    <row r="2678" spans="1:13">
      <c r="A2678" t="s">
        <v>371</v>
      </c>
      <c r="B2678">
        <v>10.0703</v>
      </c>
      <c r="C2678" s="44">
        <v>41548</v>
      </c>
      <c r="D2678" t="str">
        <f t="shared" si="410"/>
        <v/>
      </c>
      <c r="E2678" t="str">
        <f t="shared" si="411"/>
        <v/>
      </c>
      <c r="F2678" t="str">
        <f t="shared" si="412"/>
        <v/>
      </c>
      <c r="G2678" t="str">
        <f t="shared" si="413"/>
        <v/>
      </c>
      <c r="H2678" t="str">
        <f t="shared" si="414"/>
        <v/>
      </c>
      <c r="I2678" t="str">
        <f t="shared" si="415"/>
        <v/>
      </c>
      <c r="J2678" t="str">
        <f t="shared" si="416"/>
        <v/>
      </c>
      <c r="K2678" t="str">
        <f t="shared" si="417"/>
        <v/>
      </c>
      <c r="L2678" t="str">
        <f t="shared" si="418"/>
        <v/>
      </c>
      <c r="M2678" t="str">
        <f t="shared" si="419"/>
        <v/>
      </c>
    </row>
    <row r="2679" spans="1:13">
      <c r="A2679" t="s">
        <v>372</v>
      </c>
      <c r="B2679">
        <v>10.367900000000001</v>
      </c>
      <c r="C2679" s="44">
        <v>41548</v>
      </c>
      <c r="D2679" t="str">
        <f t="shared" si="410"/>
        <v/>
      </c>
      <c r="E2679" t="str">
        <f t="shared" si="411"/>
        <v/>
      </c>
      <c r="F2679" t="str">
        <f t="shared" si="412"/>
        <v/>
      </c>
      <c r="G2679" t="str">
        <f t="shared" si="413"/>
        <v/>
      </c>
      <c r="H2679" t="str">
        <f t="shared" si="414"/>
        <v/>
      </c>
      <c r="I2679" t="str">
        <f t="shared" si="415"/>
        <v/>
      </c>
      <c r="J2679" t="str">
        <f t="shared" si="416"/>
        <v/>
      </c>
      <c r="K2679" t="str">
        <f t="shared" si="417"/>
        <v/>
      </c>
      <c r="L2679" t="str">
        <f t="shared" si="418"/>
        <v/>
      </c>
      <c r="M2679" t="str">
        <f t="shared" si="419"/>
        <v/>
      </c>
    </row>
    <row r="2680" spans="1:13">
      <c r="A2680" t="s">
        <v>373</v>
      </c>
      <c r="B2680">
        <v>10.165699999999999</v>
      </c>
      <c r="C2680" s="44">
        <v>41548</v>
      </c>
      <c r="D2680" t="str">
        <f t="shared" si="410"/>
        <v/>
      </c>
      <c r="E2680" t="str">
        <f t="shared" si="411"/>
        <v/>
      </c>
      <c r="F2680" t="str">
        <f t="shared" si="412"/>
        <v/>
      </c>
      <c r="G2680" t="str">
        <f t="shared" si="413"/>
        <v/>
      </c>
      <c r="H2680" t="str">
        <f t="shared" si="414"/>
        <v/>
      </c>
      <c r="I2680" t="str">
        <f t="shared" si="415"/>
        <v/>
      </c>
      <c r="J2680" t="str">
        <f t="shared" si="416"/>
        <v/>
      </c>
      <c r="K2680" t="str">
        <f t="shared" si="417"/>
        <v/>
      </c>
      <c r="L2680" t="str">
        <f t="shared" si="418"/>
        <v/>
      </c>
      <c r="M2680" t="str">
        <f t="shared" si="419"/>
        <v/>
      </c>
    </row>
    <row r="2681" spans="1:13">
      <c r="A2681" t="s">
        <v>374</v>
      </c>
      <c r="B2681">
        <v>10.012600000000001</v>
      </c>
      <c r="C2681" s="44">
        <v>41548</v>
      </c>
      <c r="D2681" t="str">
        <f t="shared" si="410"/>
        <v/>
      </c>
      <c r="E2681" t="str">
        <f t="shared" si="411"/>
        <v/>
      </c>
      <c r="F2681" t="str">
        <f t="shared" si="412"/>
        <v/>
      </c>
      <c r="G2681" t="str">
        <f t="shared" si="413"/>
        <v/>
      </c>
      <c r="H2681" t="str">
        <f t="shared" si="414"/>
        <v/>
      </c>
      <c r="I2681" t="str">
        <f t="shared" si="415"/>
        <v/>
      </c>
      <c r="J2681" t="str">
        <f t="shared" si="416"/>
        <v/>
      </c>
      <c r="K2681" t="str">
        <f t="shared" si="417"/>
        <v/>
      </c>
      <c r="L2681" t="str">
        <f t="shared" si="418"/>
        <v/>
      </c>
      <c r="M2681" t="str">
        <f t="shared" si="419"/>
        <v/>
      </c>
    </row>
    <row r="2682" spans="1:13">
      <c r="A2682" t="s">
        <v>5163</v>
      </c>
      <c r="B2682">
        <v>14.475300000000001</v>
      </c>
      <c r="C2682" s="44">
        <v>41548</v>
      </c>
      <c r="D2682" t="str">
        <f t="shared" si="410"/>
        <v/>
      </c>
      <c r="E2682" t="str">
        <f t="shared" si="411"/>
        <v/>
      </c>
      <c r="F2682" t="str">
        <f t="shared" si="412"/>
        <v/>
      </c>
      <c r="G2682" t="str">
        <f t="shared" si="413"/>
        <v/>
      </c>
      <c r="H2682" t="str">
        <f t="shared" si="414"/>
        <v/>
      </c>
      <c r="I2682" t="str">
        <f t="shared" si="415"/>
        <v/>
      </c>
      <c r="J2682" t="str">
        <f t="shared" si="416"/>
        <v/>
      </c>
      <c r="K2682" t="str">
        <f t="shared" si="417"/>
        <v/>
      </c>
      <c r="L2682" t="str">
        <f t="shared" si="418"/>
        <v/>
      </c>
      <c r="M2682" t="str">
        <f t="shared" si="419"/>
        <v/>
      </c>
    </row>
    <row r="2683" spans="1:13">
      <c r="A2683" t="s">
        <v>375</v>
      </c>
      <c r="B2683">
        <v>10.0412</v>
      </c>
      <c r="C2683" s="44">
        <v>41366</v>
      </c>
      <c r="D2683" t="str">
        <f t="shared" si="410"/>
        <v/>
      </c>
      <c r="E2683" t="str">
        <f t="shared" si="411"/>
        <v/>
      </c>
      <c r="F2683" t="str">
        <f t="shared" si="412"/>
        <v/>
      </c>
      <c r="G2683" t="str">
        <f t="shared" si="413"/>
        <v/>
      </c>
      <c r="H2683" t="str">
        <f t="shared" si="414"/>
        <v/>
      </c>
      <c r="I2683" t="str">
        <f t="shared" si="415"/>
        <v/>
      </c>
      <c r="J2683" t="str">
        <f t="shared" si="416"/>
        <v/>
      </c>
      <c r="K2683" t="str">
        <f t="shared" si="417"/>
        <v/>
      </c>
      <c r="L2683" t="str">
        <f t="shared" si="418"/>
        <v/>
      </c>
      <c r="M2683" t="str">
        <f t="shared" si="419"/>
        <v/>
      </c>
    </row>
    <row r="2684" spans="1:13">
      <c r="A2684" t="s">
        <v>376</v>
      </c>
      <c r="B2684">
        <v>10.261100000000001</v>
      </c>
      <c r="C2684" s="44">
        <v>41263</v>
      </c>
      <c r="D2684" t="str">
        <f t="shared" si="410"/>
        <v/>
      </c>
      <c r="E2684" t="str">
        <f t="shared" si="411"/>
        <v/>
      </c>
      <c r="F2684" t="str">
        <f t="shared" si="412"/>
        <v/>
      </c>
      <c r="G2684" t="str">
        <f t="shared" si="413"/>
        <v/>
      </c>
      <c r="H2684" t="str">
        <f t="shared" si="414"/>
        <v/>
      </c>
      <c r="I2684" t="str">
        <f t="shared" si="415"/>
        <v/>
      </c>
      <c r="J2684" t="str">
        <f t="shared" si="416"/>
        <v/>
      </c>
      <c r="K2684" t="str">
        <f t="shared" si="417"/>
        <v/>
      </c>
      <c r="L2684" t="str">
        <f t="shared" si="418"/>
        <v/>
      </c>
      <c r="M2684" t="str">
        <f t="shared" si="419"/>
        <v/>
      </c>
    </row>
    <row r="2685" spans="1:13">
      <c r="A2685" t="s">
        <v>377</v>
      </c>
      <c r="B2685">
        <v>10.084199999999999</v>
      </c>
      <c r="C2685" s="44">
        <v>41138</v>
      </c>
      <c r="D2685" t="str">
        <f t="shared" si="410"/>
        <v/>
      </c>
      <c r="E2685" t="str">
        <f t="shared" si="411"/>
        <v/>
      </c>
      <c r="F2685" t="str">
        <f t="shared" si="412"/>
        <v/>
      </c>
      <c r="G2685" t="str">
        <f t="shared" si="413"/>
        <v/>
      </c>
      <c r="H2685" t="str">
        <f t="shared" si="414"/>
        <v/>
      </c>
      <c r="I2685" t="str">
        <f t="shared" si="415"/>
        <v/>
      </c>
      <c r="J2685" t="str">
        <f t="shared" si="416"/>
        <v/>
      </c>
      <c r="K2685" t="str">
        <f t="shared" si="417"/>
        <v/>
      </c>
      <c r="L2685" t="str">
        <f t="shared" si="418"/>
        <v/>
      </c>
      <c r="M2685" t="str">
        <f t="shared" si="419"/>
        <v/>
      </c>
    </row>
    <row r="2686" spans="1:13">
      <c r="A2686" t="s">
        <v>5164</v>
      </c>
      <c r="B2686">
        <v>13.1424</v>
      </c>
      <c r="C2686" s="44">
        <v>41548</v>
      </c>
      <c r="D2686" t="str">
        <f t="shared" si="410"/>
        <v/>
      </c>
      <c r="E2686" t="str">
        <f t="shared" si="411"/>
        <v/>
      </c>
      <c r="F2686" t="str">
        <f t="shared" si="412"/>
        <v/>
      </c>
      <c r="G2686" t="str">
        <f t="shared" si="413"/>
        <v/>
      </c>
      <c r="H2686" t="str">
        <f t="shared" si="414"/>
        <v/>
      </c>
      <c r="I2686" t="str">
        <f t="shared" si="415"/>
        <v/>
      </c>
      <c r="J2686" t="str">
        <f t="shared" si="416"/>
        <v/>
      </c>
      <c r="K2686" t="str">
        <f t="shared" si="417"/>
        <v/>
      </c>
      <c r="L2686" t="str">
        <f t="shared" si="418"/>
        <v/>
      </c>
      <c r="M2686" t="str">
        <f t="shared" si="419"/>
        <v/>
      </c>
    </row>
    <row r="2687" spans="1:13">
      <c r="A2687" t="s">
        <v>378</v>
      </c>
      <c r="B2687">
        <v>10.069900000000001</v>
      </c>
      <c r="C2687" s="44">
        <v>41548</v>
      </c>
      <c r="D2687" t="str">
        <f t="shared" si="410"/>
        <v/>
      </c>
      <c r="E2687" t="str">
        <f t="shared" si="411"/>
        <v/>
      </c>
      <c r="F2687" t="str">
        <f t="shared" si="412"/>
        <v/>
      </c>
      <c r="G2687" t="str">
        <f t="shared" si="413"/>
        <v/>
      </c>
      <c r="H2687" t="str">
        <f t="shared" si="414"/>
        <v/>
      </c>
      <c r="I2687" t="str">
        <f t="shared" si="415"/>
        <v/>
      </c>
      <c r="J2687" t="str">
        <f t="shared" si="416"/>
        <v/>
      </c>
      <c r="K2687" t="str">
        <f t="shared" si="417"/>
        <v/>
      </c>
      <c r="L2687" t="str">
        <f t="shared" si="418"/>
        <v/>
      </c>
      <c r="M2687" t="str">
        <f t="shared" si="419"/>
        <v/>
      </c>
    </row>
    <row r="2688" spans="1:13">
      <c r="A2688" t="s">
        <v>379</v>
      </c>
      <c r="B2688">
        <v>10.041499999999999</v>
      </c>
      <c r="C2688" s="44">
        <v>41548</v>
      </c>
      <c r="D2688" t="str">
        <f t="shared" si="410"/>
        <v/>
      </c>
      <c r="E2688" t="str">
        <f t="shared" si="411"/>
        <v/>
      </c>
      <c r="F2688" t="str">
        <f t="shared" si="412"/>
        <v/>
      </c>
      <c r="G2688" t="str">
        <f t="shared" si="413"/>
        <v/>
      </c>
      <c r="H2688" t="str">
        <f t="shared" si="414"/>
        <v/>
      </c>
      <c r="I2688" t="str">
        <f t="shared" si="415"/>
        <v/>
      </c>
      <c r="J2688" t="str">
        <f t="shared" si="416"/>
        <v/>
      </c>
      <c r="K2688" t="str">
        <f t="shared" si="417"/>
        <v/>
      </c>
      <c r="L2688" t="str">
        <f t="shared" si="418"/>
        <v/>
      </c>
      <c r="M2688" t="str">
        <f t="shared" si="419"/>
        <v/>
      </c>
    </row>
    <row r="2689" spans="1:13">
      <c r="A2689" t="s">
        <v>380</v>
      </c>
      <c r="B2689">
        <v>10.3165</v>
      </c>
      <c r="C2689" s="44">
        <v>41548</v>
      </c>
      <c r="D2689" t="str">
        <f t="shared" si="410"/>
        <v/>
      </c>
      <c r="E2689" t="str">
        <f t="shared" si="411"/>
        <v/>
      </c>
      <c r="F2689" t="str">
        <f t="shared" si="412"/>
        <v/>
      </c>
      <c r="G2689" t="str">
        <f t="shared" si="413"/>
        <v/>
      </c>
      <c r="H2689" t="str">
        <f t="shared" si="414"/>
        <v/>
      </c>
      <c r="I2689" t="str">
        <f t="shared" si="415"/>
        <v/>
      </c>
      <c r="J2689" t="str">
        <f t="shared" si="416"/>
        <v/>
      </c>
      <c r="K2689" t="str">
        <f t="shared" si="417"/>
        <v/>
      </c>
      <c r="L2689" t="str">
        <f t="shared" si="418"/>
        <v/>
      </c>
      <c r="M2689" t="str">
        <f t="shared" si="419"/>
        <v/>
      </c>
    </row>
    <row r="2690" spans="1:13">
      <c r="A2690" t="s">
        <v>5165</v>
      </c>
      <c r="B2690">
        <v>14.4284</v>
      </c>
      <c r="C2690" s="44">
        <v>41431</v>
      </c>
      <c r="D2690" t="str">
        <f t="shared" si="410"/>
        <v/>
      </c>
      <c r="E2690" t="str">
        <f t="shared" si="411"/>
        <v/>
      </c>
      <c r="F2690" t="str">
        <f t="shared" si="412"/>
        <v/>
      </c>
      <c r="G2690" t="str">
        <f t="shared" si="413"/>
        <v/>
      </c>
      <c r="H2690" t="str">
        <f t="shared" si="414"/>
        <v/>
      </c>
      <c r="I2690" t="str">
        <f t="shared" si="415"/>
        <v/>
      </c>
      <c r="J2690" t="str">
        <f t="shared" si="416"/>
        <v/>
      </c>
      <c r="K2690" t="str">
        <f t="shared" si="417"/>
        <v/>
      </c>
      <c r="L2690" t="str">
        <f t="shared" si="418"/>
        <v/>
      </c>
      <c r="M2690" t="str">
        <f t="shared" si="419"/>
        <v/>
      </c>
    </row>
    <row r="2691" spans="1:13">
      <c r="A2691" t="s">
        <v>381</v>
      </c>
      <c r="B2691">
        <v>12.121499999999999</v>
      </c>
      <c r="C2691" s="44">
        <v>41548</v>
      </c>
      <c r="D2691" t="str">
        <f t="shared" si="410"/>
        <v/>
      </c>
      <c r="E2691" t="str">
        <f t="shared" si="411"/>
        <v/>
      </c>
      <c r="F2691" t="str">
        <f t="shared" si="412"/>
        <v/>
      </c>
      <c r="G2691" t="str">
        <f t="shared" si="413"/>
        <v/>
      </c>
      <c r="H2691" t="str">
        <f t="shared" si="414"/>
        <v/>
      </c>
      <c r="I2691" t="str">
        <f t="shared" si="415"/>
        <v/>
      </c>
      <c r="J2691" t="str">
        <f t="shared" si="416"/>
        <v/>
      </c>
      <c r="K2691" t="str">
        <f t="shared" si="417"/>
        <v/>
      </c>
      <c r="L2691" t="str">
        <f t="shared" si="418"/>
        <v/>
      </c>
      <c r="M2691" t="str">
        <f t="shared" si="419"/>
        <v/>
      </c>
    </row>
    <row r="2692" spans="1:13">
      <c r="A2692" t="s">
        <v>5166</v>
      </c>
      <c r="B2692">
        <v>11.2804</v>
      </c>
      <c r="C2692" s="44">
        <v>40836</v>
      </c>
      <c r="D2692" t="str">
        <f t="shared" si="410"/>
        <v/>
      </c>
      <c r="E2692" t="str">
        <f t="shared" si="411"/>
        <v/>
      </c>
      <c r="F2692" t="str">
        <f t="shared" si="412"/>
        <v/>
      </c>
      <c r="G2692" t="str">
        <f t="shared" si="413"/>
        <v/>
      </c>
      <c r="H2692" t="str">
        <f t="shared" si="414"/>
        <v/>
      </c>
      <c r="I2692" t="str">
        <f t="shared" si="415"/>
        <v/>
      </c>
      <c r="J2692" t="str">
        <f t="shared" si="416"/>
        <v/>
      </c>
      <c r="K2692" t="str">
        <f t="shared" si="417"/>
        <v/>
      </c>
      <c r="L2692" t="str">
        <f t="shared" si="418"/>
        <v/>
      </c>
      <c r="M2692" t="str">
        <f t="shared" si="419"/>
        <v/>
      </c>
    </row>
    <row r="2693" spans="1:13">
      <c r="A2693" t="s">
        <v>5167</v>
      </c>
      <c r="B2693">
        <v>18.066700000000001</v>
      </c>
      <c r="C2693" s="44">
        <v>41548</v>
      </c>
      <c r="D2693" t="str">
        <f t="shared" si="410"/>
        <v/>
      </c>
      <c r="E2693" t="str">
        <f t="shared" si="411"/>
        <v/>
      </c>
      <c r="F2693" t="str">
        <f t="shared" si="412"/>
        <v/>
      </c>
      <c r="G2693" t="str">
        <f t="shared" si="413"/>
        <v/>
      </c>
      <c r="H2693" t="str">
        <f t="shared" si="414"/>
        <v/>
      </c>
      <c r="I2693" t="str">
        <f t="shared" si="415"/>
        <v/>
      </c>
      <c r="J2693" t="str">
        <f t="shared" si="416"/>
        <v/>
      </c>
      <c r="K2693" t="str">
        <f t="shared" si="417"/>
        <v/>
      </c>
      <c r="L2693" t="str">
        <f t="shared" si="418"/>
        <v/>
      </c>
      <c r="M2693" t="str">
        <f t="shared" si="419"/>
        <v/>
      </c>
    </row>
    <row r="2694" spans="1:13">
      <c r="A2694" t="s">
        <v>382</v>
      </c>
      <c r="B2694">
        <v>10.190899999999999</v>
      </c>
      <c r="C2694" s="44">
        <v>41548</v>
      </c>
      <c r="D2694" t="str">
        <f t="shared" si="410"/>
        <v/>
      </c>
      <c r="E2694" t="str">
        <f t="shared" si="411"/>
        <v/>
      </c>
      <c r="F2694" t="str">
        <f t="shared" si="412"/>
        <v/>
      </c>
      <c r="G2694" t="str">
        <f t="shared" si="413"/>
        <v/>
      </c>
      <c r="H2694" t="str">
        <f t="shared" si="414"/>
        <v/>
      </c>
      <c r="I2694" t="str">
        <f t="shared" si="415"/>
        <v/>
      </c>
      <c r="J2694" t="str">
        <f t="shared" si="416"/>
        <v/>
      </c>
      <c r="K2694" t="str">
        <f t="shared" si="417"/>
        <v/>
      </c>
      <c r="L2694" t="str">
        <f t="shared" si="418"/>
        <v/>
      </c>
      <c r="M2694" t="str">
        <f t="shared" si="419"/>
        <v/>
      </c>
    </row>
    <row r="2695" spans="1:13">
      <c r="A2695" t="s">
        <v>5168</v>
      </c>
      <c r="B2695">
        <v>10.190899999999999</v>
      </c>
      <c r="C2695" s="44">
        <v>41548</v>
      </c>
      <c r="D2695" t="str">
        <f t="shared" ref="D2695:D2758" si="420">IF(A2695=mfund1,B2695,"")</f>
        <v/>
      </c>
      <c r="E2695" t="str">
        <f t="shared" ref="E2695:E2758" si="421">IF(A2695=mfund2,B2695,"")</f>
        <v/>
      </c>
      <c r="F2695" t="str">
        <f t="shared" ref="F2695:F2758" si="422">IF(A2695=mfund3,B2695,"")</f>
        <v/>
      </c>
      <c r="G2695" t="str">
        <f t="shared" ref="G2695:G2758" si="423">IF(A2695=mfund4,B2695,"")</f>
        <v/>
      </c>
      <c r="H2695" t="str">
        <f t="shared" ref="H2695:H2758" si="424">IF(A2695=mfudn5,B2695,"")</f>
        <v/>
      </c>
      <c r="I2695" t="str">
        <f t="shared" ref="I2695:I2758" si="425">IF(A2695=mfund6,B2695,"")</f>
        <v/>
      </c>
      <c r="J2695" t="str">
        <f t="shared" ref="J2695:J2758" si="426">IF(A2695=mfund7,B2695,"")</f>
        <v/>
      </c>
      <c r="K2695" t="str">
        <f t="shared" ref="K2695:K2758" si="427">IF(A2695=mfund8,B2695,"")</f>
        <v/>
      </c>
      <c r="L2695" t="str">
        <f t="shared" ref="L2695:L2758" si="428">IF(A2695=mfund9,B2695,"")</f>
        <v/>
      </c>
      <c r="M2695" t="str">
        <f t="shared" ref="M2695:M2758" si="429">IF(A2695=mfund10,B2695,"")</f>
        <v/>
      </c>
    </row>
    <row r="2696" spans="1:13">
      <c r="A2696" t="s">
        <v>383</v>
      </c>
      <c r="B2696">
        <v>10.230700000000001</v>
      </c>
      <c r="C2696" s="44">
        <v>41548</v>
      </c>
      <c r="D2696" t="str">
        <f t="shared" si="420"/>
        <v/>
      </c>
      <c r="E2696" t="str">
        <f t="shared" si="421"/>
        <v/>
      </c>
      <c r="F2696" t="str">
        <f t="shared" si="422"/>
        <v/>
      </c>
      <c r="G2696" t="str">
        <f t="shared" si="423"/>
        <v/>
      </c>
      <c r="H2696" t="str">
        <f t="shared" si="424"/>
        <v/>
      </c>
      <c r="I2696" t="str">
        <f t="shared" si="425"/>
        <v/>
      </c>
      <c r="J2696" t="str">
        <f t="shared" si="426"/>
        <v/>
      </c>
      <c r="K2696" t="str">
        <f t="shared" si="427"/>
        <v/>
      </c>
      <c r="L2696" t="str">
        <f t="shared" si="428"/>
        <v/>
      </c>
      <c r="M2696" t="str">
        <f t="shared" si="429"/>
        <v/>
      </c>
    </row>
    <row r="2697" spans="1:13">
      <c r="A2697" t="s">
        <v>5169</v>
      </c>
      <c r="B2697">
        <v>10.230700000000001</v>
      </c>
      <c r="C2697" s="44">
        <v>41548</v>
      </c>
      <c r="D2697" t="str">
        <f t="shared" si="420"/>
        <v/>
      </c>
      <c r="E2697" t="str">
        <f t="shared" si="421"/>
        <v/>
      </c>
      <c r="F2697" t="str">
        <f t="shared" si="422"/>
        <v/>
      </c>
      <c r="G2697" t="str">
        <f t="shared" si="423"/>
        <v/>
      </c>
      <c r="H2697" t="str">
        <f t="shared" si="424"/>
        <v/>
      </c>
      <c r="I2697" t="str">
        <f t="shared" si="425"/>
        <v/>
      </c>
      <c r="J2697" t="str">
        <f t="shared" si="426"/>
        <v/>
      </c>
      <c r="K2697" t="str">
        <f t="shared" si="427"/>
        <v/>
      </c>
      <c r="L2697" t="str">
        <f t="shared" si="428"/>
        <v/>
      </c>
      <c r="M2697" t="str">
        <f t="shared" si="429"/>
        <v/>
      </c>
    </row>
    <row r="2698" spans="1:13">
      <c r="A2698" t="s">
        <v>5905</v>
      </c>
      <c r="B2698">
        <v>9.5099</v>
      </c>
      <c r="C2698" s="44">
        <v>41548</v>
      </c>
      <c r="D2698" t="str">
        <f t="shared" si="420"/>
        <v/>
      </c>
      <c r="E2698" t="str">
        <f t="shared" si="421"/>
        <v/>
      </c>
      <c r="F2698" t="str">
        <f t="shared" si="422"/>
        <v/>
      </c>
      <c r="G2698" t="str">
        <f t="shared" si="423"/>
        <v/>
      </c>
      <c r="H2698" t="str">
        <f t="shared" si="424"/>
        <v/>
      </c>
      <c r="I2698" t="str">
        <f t="shared" si="425"/>
        <v/>
      </c>
      <c r="J2698" t="str">
        <f t="shared" si="426"/>
        <v/>
      </c>
      <c r="K2698" t="str">
        <f t="shared" si="427"/>
        <v/>
      </c>
      <c r="L2698" t="str">
        <f t="shared" si="428"/>
        <v/>
      </c>
      <c r="M2698" t="str">
        <f t="shared" si="429"/>
        <v/>
      </c>
    </row>
    <row r="2699" spans="1:13">
      <c r="A2699" t="s">
        <v>5906</v>
      </c>
      <c r="B2699">
        <v>9.5228999999999999</v>
      </c>
      <c r="C2699" s="44">
        <v>41548</v>
      </c>
      <c r="D2699" t="str">
        <f t="shared" si="420"/>
        <v/>
      </c>
      <c r="E2699" t="str">
        <f t="shared" si="421"/>
        <v/>
      </c>
      <c r="F2699" t="str">
        <f t="shared" si="422"/>
        <v/>
      </c>
      <c r="G2699" t="str">
        <f t="shared" si="423"/>
        <v/>
      </c>
      <c r="H2699" t="str">
        <f t="shared" si="424"/>
        <v/>
      </c>
      <c r="I2699" t="str">
        <f t="shared" si="425"/>
        <v/>
      </c>
      <c r="J2699" t="str">
        <f t="shared" si="426"/>
        <v/>
      </c>
      <c r="K2699" t="str">
        <f t="shared" si="427"/>
        <v/>
      </c>
      <c r="L2699" t="str">
        <f t="shared" si="428"/>
        <v/>
      </c>
      <c r="M2699" t="str">
        <f t="shared" si="429"/>
        <v/>
      </c>
    </row>
    <row r="2700" spans="1:13">
      <c r="A2700" t="s">
        <v>5907</v>
      </c>
      <c r="B2700">
        <v>9.5228999999999999</v>
      </c>
      <c r="C2700" s="44">
        <v>41548</v>
      </c>
      <c r="D2700" t="str">
        <f t="shared" si="420"/>
        <v/>
      </c>
      <c r="E2700" t="str">
        <f t="shared" si="421"/>
        <v/>
      </c>
      <c r="F2700" t="str">
        <f t="shared" si="422"/>
        <v/>
      </c>
      <c r="G2700" t="str">
        <f t="shared" si="423"/>
        <v/>
      </c>
      <c r="H2700" t="str">
        <f t="shared" si="424"/>
        <v/>
      </c>
      <c r="I2700" t="str">
        <f t="shared" si="425"/>
        <v/>
      </c>
      <c r="J2700" t="str">
        <f t="shared" si="426"/>
        <v/>
      </c>
      <c r="K2700" t="str">
        <f t="shared" si="427"/>
        <v/>
      </c>
      <c r="L2700" t="str">
        <f t="shared" si="428"/>
        <v/>
      </c>
      <c r="M2700" t="str">
        <f t="shared" si="429"/>
        <v/>
      </c>
    </row>
    <row r="2701" spans="1:13">
      <c r="A2701" t="s">
        <v>5908</v>
      </c>
      <c r="B2701">
        <v>9.5228999999999999</v>
      </c>
      <c r="C2701" s="44">
        <v>41548</v>
      </c>
      <c r="D2701" t="str">
        <f t="shared" si="420"/>
        <v/>
      </c>
      <c r="E2701" t="str">
        <f t="shared" si="421"/>
        <v/>
      </c>
      <c r="F2701" t="str">
        <f t="shared" si="422"/>
        <v/>
      </c>
      <c r="G2701" t="str">
        <f t="shared" si="423"/>
        <v/>
      </c>
      <c r="H2701" t="str">
        <f t="shared" si="424"/>
        <v/>
      </c>
      <c r="I2701" t="str">
        <f t="shared" si="425"/>
        <v/>
      </c>
      <c r="J2701" t="str">
        <f t="shared" si="426"/>
        <v/>
      </c>
      <c r="K2701" t="str">
        <f t="shared" si="427"/>
        <v/>
      </c>
      <c r="L2701" t="str">
        <f t="shared" si="428"/>
        <v/>
      </c>
      <c r="M2701" t="str">
        <f t="shared" si="429"/>
        <v/>
      </c>
    </row>
    <row r="2702" spans="1:13">
      <c r="A2702" t="s">
        <v>5909</v>
      </c>
      <c r="B2702">
        <v>9.5099</v>
      </c>
      <c r="C2702" s="44">
        <v>41548</v>
      </c>
      <c r="D2702" t="str">
        <f t="shared" si="420"/>
        <v/>
      </c>
      <c r="E2702" t="str">
        <f t="shared" si="421"/>
        <v/>
      </c>
      <c r="F2702" t="str">
        <f t="shared" si="422"/>
        <v/>
      </c>
      <c r="G2702" t="str">
        <f t="shared" si="423"/>
        <v/>
      </c>
      <c r="H2702" t="str">
        <f t="shared" si="424"/>
        <v/>
      </c>
      <c r="I2702" t="str">
        <f t="shared" si="425"/>
        <v/>
      </c>
      <c r="J2702" t="str">
        <f t="shared" si="426"/>
        <v/>
      </c>
      <c r="K2702" t="str">
        <f t="shared" si="427"/>
        <v/>
      </c>
      <c r="L2702" t="str">
        <f t="shared" si="428"/>
        <v/>
      </c>
      <c r="M2702" t="str">
        <f t="shared" si="429"/>
        <v/>
      </c>
    </row>
    <row r="2703" spans="1:13">
      <c r="A2703" t="s">
        <v>5910</v>
      </c>
      <c r="B2703">
        <v>9.5099</v>
      </c>
      <c r="C2703" s="44">
        <v>41548</v>
      </c>
      <c r="D2703" t="str">
        <f t="shared" si="420"/>
        <v/>
      </c>
      <c r="E2703" t="str">
        <f t="shared" si="421"/>
        <v/>
      </c>
      <c r="F2703" t="str">
        <f t="shared" si="422"/>
        <v/>
      </c>
      <c r="G2703" t="str">
        <f t="shared" si="423"/>
        <v/>
      </c>
      <c r="H2703" t="str">
        <f t="shared" si="424"/>
        <v/>
      </c>
      <c r="I2703" t="str">
        <f t="shared" si="425"/>
        <v/>
      </c>
      <c r="J2703" t="str">
        <f t="shared" si="426"/>
        <v/>
      </c>
      <c r="K2703" t="str">
        <f t="shared" si="427"/>
        <v/>
      </c>
      <c r="L2703" t="str">
        <f t="shared" si="428"/>
        <v/>
      </c>
      <c r="M2703" t="str">
        <f t="shared" si="429"/>
        <v/>
      </c>
    </row>
    <row r="2704" spans="1:13">
      <c r="A2704" t="s">
        <v>5911</v>
      </c>
      <c r="B2704">
        <v>9.5099</v>
      </c>
      <c r="C2704" s="44">
        <v>41548</v>
      </c>
      <c r="D2704" t="str">
        <f t="shared" si="420"/>
        <v/>
      </c>
      <c r="E2704" t="str">
        <f t="shared" si="421"/>
        <v/>
      </c>
      <c r="F2704" t="str">
        <f t="shared" si="422"/>
        <v/>
      </c>
      <c r="G2704" t="str">
        <f t="shared" si="423"/>
        <v/>
      </c>
      <c r="H2704" t="str">
        <f t="shared" si="424"/>
        <v/>
      </c>
      <c r="I2704" t="str">
        <f t="shared" si="425"/>
        <v/>
      </c>
      <c r="J2704" t="str">
        <f t="shared" si="426"/>
        <v/>
      </c>
      <c r="K2704" t="str">
        <f t="shared" si="427"/>
        <v/>
      </c>
      <c r="L2704" t="str">
        <f t="shared" si="428"/>
        <v/>
      </c>
      <c r="M2704" t="str">
        <f t="shared" si="429"/>
        <v/>
      </c>
    </row>
    <row r="2705" spans="1:13">
      <c r="A2705" t="s">
        <v>5912</v>
      </c>
      <c r="B2705">
        <v>9.5099</v>
      </c>
      <c r="C2705" s="44">
        <v>41548</v>
      </c>
      <c r="D2705" t="str">
        <f t="shared" si="420"/>
        <v/>
      </c>
      <c r="E2705" t="str">
        <f t="shared" si="421"/>
        <v/>
      </c>
      <c r="F2705" t="str">
        <f t="shared" si="422"/>
        <v/>
      </c>
      <c r="G2705" t="str">
        <f t="shared" si="423"/>
        <v/>
      </c>
      <c r="H2705" t="str">
        <f t="shared" si="424"/>
        <v/>
      </c>
      <c r="I2705" t="str">
        <f t="shared" si="425"/>
        <v/>
      </c>
      <c r="J2705" t="str">
        <f t="shared" si="426"/>
        <v/>
      </c>
      <c r="K2705" t="str">
        <f t="shared" si="427"/>
        <v/>
      </c>
      <c r="L2705" t="str">
        <f t="shared" si="428"/>
        <v/>
      </c>
      <c r="M2705" t="str">
        <f t="shared" si="429"/>
        <v/>
      </c>
    </row>
    <row r="2706" spans="1:13">
      <c r="A2706" t="s">
        <v>5170</v>
      </c>
      <c r="B2706">
        <v>591.77089999999998</v>
      </c>
      <c r="C2706" s="44">
        <v>41548</v>
      </c>
      <c r="D2706" t="str">
        <f t="shared" si="420"/>
        <v/>
      </c>
      <c r="E2706" t="str">
        <f t="shared" si="421"/>
        <v/>
      </c>
      <c r="F2706" t="str">
        <f t="shared" si="422"/>
        <v/>
      </c>
      <c r="G2706" t="str">
        <f t="shared" si="423"/>
        <v/>
      </c>
      <c r="H2706" t="str">
        <f t="shared" si="424"/>
        <v/>
      </c>
      <c r="I2706" t="str">
        <f t="shared" si="425"/>
        <v/>
      </c>
      <c r="J2706" t="str">
        <f t="shared" si="426"/>
        <v/>
      </c>
      <c r="K2706" t="str">
        <f t="shared" si="427"/>
        <v/>
      </c>
      <c r="L2706" t="str">
        <f t="shared" si="428"/>
        <v/>
      </c>
      <c r="M2706" t="str">
        <f t="shared" si="429"/>
        <v/>
      </c>
    </row>
    <row r="2707" spans="1:13">
      <c r="A2707" t="s">
        <v>5913</v>
      </c>
      <c r="B2707">
        <v>10.0381</v>
      </c>
      <c r="C2707" s="44">
        <v>41548</v>
      </c>
      <c r="D2707" t="str">
        <f t="shared" si="420"/>
        <v/>
      </c>
      <c r="E2707" t="str">
        <f t="shared" si="421"/>
        <v/>
      </c>
      <c r="F2707" t="str">
        <f t="shared" si="422"/>
        <v/>
      </c>
      <c r="G2707" t="str">
        <f t="shared" si="423"/>
        <v/>
      </c>
      <c r="H2707" t="str">
        <f t="shared" si="424"/>
        <v/>
      </c>
      <c r="I2707" t="str">
        <f t="shared" si="425"/>
        <v/>
      </c>
      <c r="J2707" t="str">
        <f t="shared" si="426"/>
        <v/>
      </c>
      <c r="K2707" t="str">
        <f t="shared" si="427"/>
        <v/>
      </c>
      <c r="L2707" t="str">
        <f t="shared" si="428"/>
        <v/>
      </c>
      <c r="M2707" t="str">
        <f t="shared" si="429"/>
        <v/>
      </c>
    </row>
    <row r="2708" spans="1:13">
      <c r="A2708" t="s">
        <v>5914</v>
      </c>
      <c r="B2708">
        <v>10.037800000000001</v>
      </c>
      <c r="C2708" s="44">
        <v>41548</v>
      </c>
      <c r="D2708" t="str">
        <f t="shared" si="420"/>
        <v/>
      </c>
      <c r="E2708" t="str">
        <f t="shared" si="421"/>
        <v/>
      </c>
      <c r="F2708" t="str">
        <f t="shared" si="422"/>
        <v/>
      </c>
      <c r="G2708" t="str">
        <f t="shared" si="423"/>
        <v/>
      </c>
      <c r="H2708" t="str">
        <f t="shared" si="424"/>
        <v/>
      </c>
      <c r="I2708" t="str">
        <f t="shared" si="425"/>
        <v/>
      </c>
      <c r="J2708" t="str">
        <f t="shared" si="426"/>
        <v/>
      </c>
      <c r="K2708" t="str">
        <f t="shared" si="427"/>
        <v/>
      </c>
      <c r="L2708" t="str">
        <f t="shared" si="428"/>
        <v/>
      </c>
      <c r="M2708" t="str">
        <f t="shared" si="429"/>
        <v/>
      </c>
    </row>
    <row r="2709" spans="1:13">
      <c r="A2709" t="s">
        <v>5915</v>
      </c>
      <c r="B2709">
        <v>10.037800000000001</v>
      </c>
      <c r="C2709" s="44">
        <v>41548</v>
      </c>
      <c r="D2709" t="str">
        <f t="shared" si="420"/>
        <v/>
      </c>
      <c r="E2709" t="str">
        <f t="shared" si="421"/>
        <v/>
      </c>
      <c r="F2709" t="str">
        <f t="shared" si="422"/>
        <v/>
      </c>
      <c r="G2709" t="str">
        <f t="shared" si="423"/>
        <v/>
      </c>
      <c r="H2709" t="str">
        <f t="shared" si="424"/>
        <v/>
      </c>
      <c r="I2709" t="str">
        <f t="shared" si="425"/>
        <v/>
      </c>
      <c r="J2709" t="str">
        <f t="shared" si="426"/>
        <v/>
      </c>
      <c r="K2709" t="str">
        <f t="shared" si="427"/>
        <v/>
      </c>
      <c r="L2709" t="str">
        <f t="shared" si="428"/>
        <v/>
      </c>
      <c r="M2709" t="str">
        <f t="shared" si="429"/>
        <v/>
      </c>
    </row>
    <row r="2710" spans="1:13">
      <c r="A2710" t="s">
        <v>5916</v>
      </c>
      <c r="B2710">
        <v>10.037800000000001</v>
      </c>
      <c r="C2710" s="44">
        <v>41548</v>
      </c>
      <c r="D2710" t="str">
        <f t="shared" si="420"/>
        <v/>
      </c>
      <c r="E2710" t="str">
        <f t="shared" si="421"/>
        <v/>
      </c>
      <c r="F2710" t="str">
        <f t="shared" si="422"/>
        <v/>
      </c>
      <c r="G2710" t="str">
        <f t="shared" si="423"/>
        <v/>
      </c>
      <c r="H2710" t="str">
        <f t="shared" si="424"/>
        <v/>
      </c>
      <c r="I2710" t="str">
        <f t="shared" si="425"/>
        <v/>
      </c>
      <c r="J2710" t="str">
        <f t="shared" si="426"/>
        <v/>
      </c>
      <c r="K2710" t="str">
        <f t="shared" si="427"/>
        <v/>
      </c>
      <c r="L2710" t="str">
        <f t="shared" si="428"/>
        <v/>
      </c>
      <c r="M2710" t="str">
        <f t="shared" si="429"/>
        <v/>
      </c>
    </row>
    <row r="2711" spans="1:13">
      <c r="A2711" t="s">
        <v>3766</v>
      </c>
      <c r="B2711">
        <v>10.32</v>
      </c>
      <c r="C2711" s="44">
        <v>41548</v>
      </c>
      <c r="D2711" t="str">
        <f t="shared" si="420"/>
        <v/>
      </c>
      <c r="E2711" t="str">
        <f t="shared" si="421"/>
        <v/>
      </c>
      <c r="F2711" t="str">
        <f t="shared" si="422"/>
        <v/>
      </c>
      <c r="G2711" t="str">
        <f t="shared" si="423"/>
        <v/>
      </c>
      <c r="H2711" t="str">
        <f t="shared" si="424"/>
        <v/>
      </c>
      <c r="I2711" t="str">
        <f t="shared" si="425"/>
        <v/>
      </c>
      <c r="J2711" t="str">
        <f t="shared" si="426"/>
        <v/>
      </c>
      <c r="K2711" t="str">
        <f t="shared" si="427"/>
        <v/>
      </c>
      <c r="L2711" t="str">
        <f t="shared" si="428"/>
        <v/>
      </c>
      <c r="M2711" t="str">
        <f t="shared" si="429"/>
        <v/>
      </c>
    </row>
    <row r="2712" spans="1:13">
      <c r="A2712" t="s">
        <v>3117</v>
      </c>
      <c r="B2712">
        <v>10.32</v>
      </c>
      <c r="C2712" s="44">
        <v>41548</v>
      </c>
      <c r="D2712" t="str">
        <f t="shared" si="420"/>
        <v/>
      </c>
      <c r="E2712" t="str">
        <f t="shared" si="421"/>
        <v/>
      </c>
      <c r="F2712" t="str">
        <f t="shared" si="422"/>
        <v/>
      </c>
      <c r="G2712" t="str">
        <f t="shared" si="423"/>
        <v/>
      </c>
      <c r="H2712" t="str">
        <f t="shared" si="424"/>
        <v/>
      </c>
      <c r="I2712" t="str">
        <f t="shared" si="425"/>
        <v/>
      </c>
      <c r="J2712" t="str">
        <f t="shared" si="426"/>
        <v/>
      </c>
      <c r="K2712" t="str">
        <f t="shared" si="427"/>
        <v/>
      </c>
      <c r="L2712" t="str">
        <f t="shared" si="428"/>
        <v/>
      </c>
      <c r="M2712" t="str">
        <f t="shared" si="429"/>
        <v/>
      </c>
    </row>
    <row r="2713" spans="1:13">
      <c r="A2713" t="s">
        <v>3767</v>
      </c>
      <c r="B2713">
        <v>10.24</v>
      </c>
      <c r="C2713" s="44">
        <v>41548</v>
      </c>
      <c r="D2713" t="str">
        <f t="shared" si="420"/>
        <v/>
      </c>
      <c r="E2713" t="str">
        <f t="shared" si="421"/>
        <v/>
      </c>
      <c r="F2713" t="str">
        <f t="shared" si="422"/>
        <v/>
      </c>
      <c r="G2713" t="str">
        <f t="shared" si="423"/>
        <v/>
      </c>
      <c r="H2713" t="str">
        <f t="shared" si="424"/>
        <v/>
      </c>
      <c r="I2713" t="str">
        <f t="shared" si="425"/>
        <v/>
      </c>
      <c r="J2713" t="str">
        <f t="shared" si="426"/>
        <v/>
      </c>
      <c r="K2713" t="str">
        <f t="shared" si="427"/>
        <v/>
      </c>
      <c r="L2713" t="str">
        <f t="shared" si="428"/>
        <v/>
      </c>
      <c r="M2713" t="str">
        <f t="shared" si="429"/>
        <v/>
      </c>
    </row>
    <row r="2714" spans="1:13">
      <c r="A2714" t="s">
        <v>3118</v>
      </c>
      <c r="B2714">
        <v>10.24</v>
      </c>
      <c r="C2714" s="44">
        <v>41548</v>
      </c>
      <c r="D2714" t="str">
        <f t="shared" si="420"/>
        <v/>
      </c>
      <c r="E2714" t="str">
        <f t="shared" si="421"/>
        <v/>
      </c>
      <c r="F2714" t="str">
        <f t="shared" si="422"/>
        <v/>
      </c>
      <c r="G2714" t="str">
        <f t="shared" si="423"/>
        <v/>
      </c>
      <c r="H2714" t="str">
        <f t="shared" si="424"/>
        <v/>
      </c>
      <c r="I2714" t="str">
        <f t="shared" si="425"/>
        <v/>
      </c>
      <c r="J2714" t="str">
        <f t="shared" si="426"/>
        <v/>
      </c>
      <c r="K2714" t="str">
        <f t="shared" si="427"/>
        <v/>
      </c>
      <c r="L2714" t="str">
        <f t="shared" si="428"/>
        <v/>
      </c>
      <c r="M2714" t="str">
        <f t="shared" si="429"/>
        <v/>
      </c>
    </row>
    <row r="2715" spans="1:13">
      <c r="A2715" t="s">
        <v>4369</v>
      </c>
      <c r="B2715">
        <v>1033.4159999999999</v>
      </c>
      <c r="C2715" s="44">
        <v>41548</v>
      </c>
      <c r="D2715" t="str">
        <f t="shared" si="420"/>
        <v/>
      </c>
      <c r="E2715" t="str">
        <f t="shared" si="421"/>
        <v/>
      </c>
      <c r="F2715" t="str">
        <f t="shared" si="422"/>
        <v/>
      </c>
      <c r="G2715" t="str">
        <f t="shared" si="423"/>
        <v/>
      </c>
      <c r="H2715" t="str">
        <f t="shared" si="424"/>
        <v/>
      </c>
      <c r="I2715" t="str">
        <f t="shared" si="425"/>
        <v/>
      </c>
      <c r="J2715" t="str">
        <f t="shared" si="426"/>
        <v/>
      </c>
      <c r="K2715" t="str">
        <f t="shared" si="427"/>
        <v/>
      </c>
      <c r="L2715" t="str">
        <f t="shared" si="428"/>
        <v/>
      </c>
      <c r="M2715" t="str">
        <f t="shared" si="429"/>
        <v/>
      </c>
    </row>
    <row r="2716" spans="1:13">
      <c r="A2716" t="s">
        <v>3597</v>
      </c>
      <c r="B2716">
        <v>1033.3978999999999</v>
      </c>
      <c r="C2716" s="44">
        <v>41548</v>
      </c>
      <c r="D2716" t="str">
        <f t="shared" si="420"/>
        <v/>
      </c>
      <c r="E2716" t="str">
        <f t="shared" si="421"/>
        <v/>
      </c>
      <c r="F2716" t="str">
        <f t="shared" si="422"/>
        <v/>
      </c>
      <c r="G2716" t="str">
        <f t="shared" si="423"/>
        <v/>
      </c>
      <c r="H2716" t="str">
        <f t="shared" si="424"/>
        <v/>
      </c>
      <c r="I2716" t="str">
        <f t="shared" si="425"/>
        <v/>
      </c>
      <c r="J2716" t="str">
        <f t="shared" si="426"/>
        <v/>
      </c>
      <c r="K2716" t="str">
        <f t="shared" si="427"/>
        <v/>
      </c>
      <c r="L2716" t="str">
        <f t="shared" si="428"/>
        <v/>
      </c>
      <c r="M2716" t="str">
        <f t="shared" si="429"/>
        <v/>
      </c>
    </row>
    <row r="2717" spans="1:13">
      <c r="A2717" t="s">
        <v>3598</v>
      </c>
      <c r="B2717">
        <v>965.79359999999997</v>
      </c>
      <c r="C2717" s="44">
        <v>41548</v>
      </c>
      <c r="D2717" t="str">
        <f t="shared" si="420"/>
        <v/>
      </c>
      <c r="E2717" t="str">
        <f t="shared" si="421"/>
        <v/>
      </c>
      <c r="F2717" t="str">
        <f t="shared" si="422"/>
        <v/>
      </c>
      <c r="G2717" t="str">
        <f t="shared" si="423"/>
        <v/>
      </c>
      <c r="H2717" t="str">
        <f t="shared" si="424"/>
        <v/>
      </c>
      <c r="I2717" t="str">
        <f t="shared" si="425"/>
        <v/>
      </c>
      <c r="J2717" t="str">
        <f t="shared" si="426"/>
        <v/>
      </c>
      <c r="K2717" t="str">
        <f t="shared" si="427"/>
        <v/>
      </c>
      <c r="L2717" t="str">
        <f t="shared" si="428"/>
        <v/>
      </c>
      <c r="M2717" t="str">
        <f t="shared" si="429"/>
        <v/>
      </c>
    </row>
    <row r="2718" spans="1:13">
      <c r="A2718" t="s">
        <v>3599</v>
      </c>
      <c r="B2718">
        <v>959.65409999999997</v>
      </c>
      <c r="C2718" s="44">
        <v>41548</v>
      </c>
      <c r="D2718" t="str">
        <f t="shared" si="420"/>
        <v/>
      </c>
      <c r="E2718" t="str">
        <f t="shared" si="421"/>
        <v/>
      </c>
      <c r="F2718" t="str">
        <f t="shared" si="422"/>
        <v/>
      </c>
      <c r="G2718" t="str">
        <f t="shared" si="423"/>
        <v/>
      </c>
      <c r="H2718" t="str">
        <f t="shared" si="424"/>
        <v/>
      </c>
      <c r="I2718" t="str">
        <f t="shared" si="425"/>
        <v/>
      </c>
      <c r="J2718" t="str">
        <f t="shared" si="426"/>
        <v/>
      </c>
      <c r="K2718" t="str">
        <f t="shared" si="427"/>
        <v/>
      </c>
      <c r="L2718" t="str">
        <f t="shared" si="428"/>
        <v/>
      </c>
      <c r="M2718" t="str">
        <f t="shared" si="429"/>
        <v/>
      </c>
    </row>
    <row r="2719" spans="1:13">
      <c r="A2719" t="s">
        <v>4370</v>
      </c>
      <c r="B2719">
        <v>1023.5524</v>
      </c>
      <c r="C2719" s="44">
        <v>41548</v>
      </c>
      <c r="D2719" t="str">
        <f t="shared" si="420"/>
        <v/>
      </c>
      <c r="E2719" t="str">
        <f t="shared" si="421"/>
        <v/>
      </c>
      <c r="F2719" t="str">
        <f t="shared" si="422"/>
        <v/>
      </c>
      <c r="G2719" t="str">
        <f t="shared" si="423"/>
        <v/>
      </c>
      <c r="H2719" t="str">
        <f t="shared" si="424"/>
        <v/>
      </c>
      <c r="I2719" t="str">
        <f t="shared" si="425"/>
        <v/>
      </c>
      <c r="J2719" t="str">
        <f t="shared" si="426"/>
        <v/>
      </c>
      <c r="K2719" t="str">
        <f t="shared" si="427"/>
        <v/>
      </c>
      <c r="L2719" t="str">
        <f t="shared" si="428"/>
        <v/>
      </c>
      <c r="M2719" t="str">
        <f t="shared" si="429"/>
        <v/>
      </c>
    </row>
    <row r="2720" spans="1:13">
      <c r="A2720" t="s">
        <v>3600</v>
      </c>
      <c r="B2720">
        <v>959.73509999999999</v>
      </c>
      <c r="C2720" s="44">
        <v>41548</v>
      </c>
      <c r="D2720" t="str">
        <f t="shared" si="420"/>
        <v/>
      </c>
      <c r="E2720" t="str">
        <f t="shared" si="421"/>
        <v/>
      </c>
      <c r="F2720" t="str">
        <f t="shared" si="422"/>
        <v/>
      </c>
      <c r="G2720" t="str">
        <f t="shared" si="423"/>
        <v/>
      </c>
      <c r="H2720" t="str">
        <f t="shared" si="424"/>
        <v/>
      </c>
      <c r="I2720" t="str">
        <f t="shared" si="425"/>
        <v/>
      </c>
      <c r="J2720" t="str">
        <f t="shared" si="426"/>
        <v/>
      </c>
      <c r="K2720" t="str">
        <f t="shared" si="427"/>
        <v/>
      </c>
      <c r="L2720" t="str">
        <f t="shared" si="428"/>
        <v/>
      </c>
      <c r="M2720" t="str">
        <f t="shared" si="429"/>
        <v/>
      </c>
    </row>
    <row r="2721" spans="1:13">
      <c r="A2721" t="s">
        <v>3601</v>
      </c>
      <c r="B2721">
        <v>961.13670000000002</v>
      </c>
      <c r="C2721" s="44">
        <v>41548</v>
      </c>
      <c r="D2721" t="str">
        <f t="shared" si="420"/>
        <v/>
      </c>
      <c r="E2721" t="str">
        <f t="shared" si="421"/>
        <v/>
      </c>
      <c r="F2721" t="str">
        <f t="shared" si="422"/>
        <v/>
      </c>
      <c r="G2721" t="str">
        <f t="shared" si="423"/>
        <v/>
      </c>
      <c r="H2721" t="str">
        <f t="shared" si="424"/>
        <v/>
      </c>
      <c r="I2721" t="str">
        <f t="shared" si="425"/>
        <v/>
      </c>
      <c r="J2721" t="str">
        <f t="shared" si="426"/>
        <v/>
      </c>
      <c r="K2721" t="str">
        <f t="shared" si="427"/>
        <v/>
      </c>
      <c r="L2721" t="str">
        <f t="shared" si="428"/>
        <v/>
      </c>
      <c r="M2721" t="str">
        <f t="shared" si="429"/>
        <v/>
      </c>
    </row>
    <row r="2722" spans="1:13">
      <c r="A2722" t="s">
        <v>3941</v>
      </c>
      <c r="B2722">
        <v>9.8976000000000006</v>
      </c>
      <c r="C2722" s="44">
        <v>41548</v>
      </c>
      <c r="D2722" t="str">
        <f t="shared" si="420"/>
        <v/>
      </c>
      <c r="E2722" t="str">
        <f t="shared" si="421"/>
        <v/>
      </c>
      <c r="F2722" t="str">
        <f t="shared" si="422"/>
        <v/>
      </c>
      <c r="G2722" t="str">
        <f t="shared" si="423"/>
        <v/>
      </c>
      <c r="H2722" t="str">
        <f t="shared" si="424"/>
        <v/>
      </c>
      <c r="I2722" t="str">
        <f t="shared" si="425"/>
        <v/>
      </c>
      <c r="J2722" t="str">
        <f t="shared" si="426"/>
        <v/>
      </c>
      <c r="K2722" t="str">
        <f t="shared" si="427"/>
        <v/>
      </c>
      <c r="L2722" t="str">
        <f t="shared" si="428"/>
        <v/>
      </c>
      <c r="M2722" t="str">
        <f t="shared" si="429"/>
        <v/>
      </c>
    </row>
    <row r="2723" spans="1:13">
      <c r="A2723" t="s">
        <v>2206</v>
      </c>
      <c r="B2723">
        <v>9.8711000000000002</v>
      </c>
      <c r="C2723" s="44">
        <v>41548</v>
      </c>
      <c r="D2723" t="str">
        <f t="shared" si="420"/>
        <v/>
      </c>
      <c r="E2723" t="str">
        <f t="shared" si="421"/>
        <v/>
      </c>
      <c r="F2723" t="str">
        <f t="shared" si="422"/>
        <v/>
      </c>
      <c r="G2723" t="str">
        <f t="shared" si="423"/>
        <v/>
      </c>
      <c r="H2723" t="str">
        <f t="shared" si="424"/>
        <v/>
      </c>
      <c r="I2723" t="str">
        <f t="shared" si="425"/>
        <v/>
      </c>
      <c r="J2723" t="str">
        <f t="shared" si="426"/>
        <v/>
      </c>
      <c r="K2723" t="str">
        <f t="shared" si="427"/>
        <v/>
      </c>
      <c r="L2723" t="str">
        <f t="shared" si="428"/>
        <v/>
      </c>
      <c r="M2723" t="str">
        <f t="shared" si="429"/>
        <v/>
      </c>
    </row>
    <row r="2724" spans="1:13">
      <c r="A2724" t="s">
        <v>2207</v>
      </c>
      <c r="B2724">
        <v>9.7675000000000001</v>
      </c>
      <c r="C2724" s="44">
        <v>41548</v>
      </c>
      <c r="D2724" t="str">
        <f t="shared" si="420"/>
        <v/>
      </c>
      <c r="E2724" t="str">
        <f t="shared" si="421"/>
        <v/>
      </c>
      <c r="F2724" t="str">
        <f t="shared" si="422"/>
        <v/>
      </c>
      <c r="G2724" t="str">
        <f t="shared" si="423"/>
        <v/>
      </c>
      <c r="H2724" t="str">
        <f t="shared" si="424"/>
        <v/>
      </c>
      <c r="I2724" t="str">
        <f t="shared" si="425"/>
        <v/>
      </c>
      <c r="J2724" t="str">
        <f t="shared" si="426"/>
        <v/>
      </c>
      <c r="K2724" t="str">
        <f t="shared" si="427"/>
        <v/>
      </c>
      <c r="L2724" t="str">
        <f t="shared" si="428"/>
        <v/>
      </c>
      <c r="M2724" t="str">
        <f t="shared" si="429"/>
        <v/>
      </c>
    </row>
    <row r="2725" spans="1:13">
      <c r="A2725" t="s">
        <v>2208</v>
      </c>
      <c r="B2725">
        <v>9.5449000000000002</v>
      </c>
      <c r="C2725" s="44">
        <v>41548</v>
      </c>
      <c r="D2725" t="str">
        <f t="shared" si="420"/>
        <v/>
      </c>
      <c r="E2725" t="str">
        <f t="shared" si="421"/>
        <v/>
      </c>
      <c r="F2725" t="str">
        <f t="shared" si="422"/>
        <v/>
      </c>
      <c r="G2725" t="str">
        <f t="shared" si="423"/>
        <v/>
      </c>
      <c r="H2725" t="str">
        <f t="shared" si="424"/>
        <v/>
      </c>
      <c r="I2725" t="str">
        <f t="shared" si="425"/>
        <v/>
      </c>
      <c r="J2725" t="str">
        <f t="shared" si="426"/>
        <v/>
      </c>
      <c r="K2725" t="str">
        <f t="shared" si="427"/>
        <v/>
      </c>
      <c r="L2725" t="str">
        <f t="shared" si="428"/>
        <v/>
      </c>
      <c r="M2725" t="str">
        <f t="shared" si="429"/>
        <v/>
      </c>
    </row>
    <row r="2726" spans="1:13">
      <c r="A2726" t="s">
        <v>3942</v>
      </c>
      <c r="B2726">
        <v>9.827</v>
      </c>
      <c r="C2726" s="44">
        <v>41548</v>
      </c>
      <c r="D2726" t="str">
        <f t="shared" si="420"/>
        <v/>
      </c>
      <c r="E2726" t="str">
        <f t="shared" si="421"/>
        <v/>
      </c>
      <c r="F2726" t="str">
        <f t="shared" si="422"/>
        <v/>
      </c>
      <c r="G2726" t="str">
        <f t="shared" si="423"/>
        <v/>
      </c>
      <c r="H2726" t="str">
        <f t="shared" si="424"/>
        <v/>
      </c>
      <c r="I2726" t="str">
        <f t="shared" si="425"/>
        <v/>
      </c>
      <c r="J2726" t="str">
        <f t="shared" si="426"/>
        <v/>
      </c>
      <c r="K2726" t="str">
        <f t="shared" si="427"/>
        <v/>
      </c>
      <c r="L2726" t="str">
        <f t="shared" si="428"/>
        <v/>
      </c>
      <c r="M2726" t="str">
        <f t="shared" si="429"/>
        <v/>
      </c>
    </row>
    <row r="2727" spans="1:13">
      <c r="A2727" t="s">
        <v>2209</v>
      </c>
      <c r="B2727">
        <v>9.8065999999999995</v>
      </c>
      <c r="C2727" s="44">
        <v>41548</v>
      </c>
      <c r="D2727" t="str">
        <f t="shared" si="420"/>
        <v/>
      </c>
      <c r="E2727" t="str">
        <f t="shared" si="421"/>
        <v/>
      </c>
      <c r="F2727" t="str">
        <f t="shared" si="422"/>
        <v/>
      </c>
      <c r="G2727" t="str">
        <f t="shared" si="423"/>
        <v/>
      </c>
      <c r="H2727" t="str">
        <f t="shared" si="424"/>
        <v/>
      </c>
      <c r="I2727" t="str">
        <f t="shared" si="425"/>
        <v/>
      </c>
      <c r="J2727" t="str">
        <f t="shared" si="426"/>
        <v/>
      </c>
      <c r="K2727" t="str">
        <f t="shared" si="427"/>
        <v/>
      </c>
      <c r="L2727" t="str">
        <f t="shared" si="428"/>
        <v/>
      </c>
      <c r="M2727" t="str">
        <f t="shared" si="429"/>
        <v/>
      </c>
    </row>
    <row r="2728" spans="1:13">
      <c r="A2728" t="s">
        <v>2210</v>
      </c>
      <c r="B2728">
        <v>9.6486999999999998</v>
      </c>
      <c r="C2728" s="44">
        <v>41548</v>
      </c>
      <c r="D2728" t="str">
        <f t="shared" si="420"/>
        <v/>
      </c>
      <c r="E2728" t="str">
        <f t="shared" si="421"/>
        <v/>
      </c>
      <c r="F2728" t="str">
        <f t="shared" si="422"/>
        <v/>
      </c>
      <c r="G2728" t="str">
        <f t="shared" si="423"/>
        <v/>
      </c>
      <c r="H2728" t="str">
        <f t="shared" si="424"/>
        <v/>
      </c>
      <c r="I2728" t="str">
        <f t="shared" si="425"/>
        <v/>
      </c>
      <c r="J2728" t="str">
        <f t="shared" si="426"/>
        <v/>
      </c>
      <c r="K2728" t="str">
        <f t="shared" si="427"/>
        <v/>
      </c>
      <c r="L2728" t="str">
        <f t="shared" si="428"/>
        <v/>
      </c>
      <c r="M2728" t="str">
        <f t="shared" si="429"/>
        <v/>
      </c>
    </row>
    <row r="2729" spans="1:13">
      <c r="A2729" t="s">
        <v>2211</v>
      </c>
      <c r="B2729">
        <v>9.7925000000000004</v>
      </c>
      <c r="C2729" s="44">
        <v>41548</v>
      </c>
      <c r="D2729" t="str">
        <f t="shared" si="420"/>
        <v/>
      </c>
      <c r="E2729" t="str">
        <f t="shared" si="421"/>
        <v/>
      </c>
      <c r="F2729" t="str">
        <f t="shared" si="422"/>
        <v/>
      </c>
      <c r="G2729" t="str">
        <f t="shared" si="423"/>
        <v/>
      </c>
      <c r="H2729" t="str">
        <f t="shared" si="424"/>
        <v/>
      </c>
      <c r="I2729" t="str">
        <f t="shared" si="425"/>
        <v/>
      </c>
      <c r="J2729" t="str">
        <f t="shared" si="426"/>
        <v/>
      </c>
      <c r="K2729" t="str">
        <f t="shared" si="427"/>
        <v/>
      </c>
      <c r="L2729" t="str">
        <f t="shared" si="428"/>
        <v/>
      </c>
      <c r="M2729" t="str">
        <f t="shared" si="429"/>
        <v/>
      </c>
    </row>
    <row r="2730" spans="1:13">
      <c r="A2730" t="s">
        <v>1802</v>
      </c>
      <c r="B2730">
        <v>1000.1367</v>
      </c>
      <c r="C2730" s="44">
        <v>41548</v>
      </c>
      <c r="D2730" t="str">
        <f t="shared" si="420"/>
        <v/>
      </c>
      <c r="E2730" t="str">
        <f t="shared" si="421"/>
        <v/>
      </c>
      <c r="F2730" t="str">
        <f t="shared" si="422"/>
        <v/>
      </c>
      <c r="G2730" t="str">
        <f t="shared" si="423"/>
        <v/>
      </c>
      <c r="H2730" t="str">
        <f t="shared" si="424"/>
        <v/>
      </c>
      <c r="I2730" t="str">
        <f t="shared" si="425"/>
        <v/>
      </c>
      <c r="J2730" t="str">
        <f t="shared" si="426"/>
        <v/>
      </c>
      <c r="K2730" t="str">
        <f t="shared" si="427"/>
        <v/>
      </c>
      <c r="L2730" t="str">
        <f t="shared" si="428"/>
        <v/>
      </c>
      <c r="M2730" t="str">
        <f t="shared" si="429"/>
        <v/>
      </c>
    </row>
    <row r="2731" spans="1:13">
      <c r="A2731" t="s">
        <v>1803</v>
      </c>
      <c r="B2731">
        <v>1000.1367</v>
      </c>
      <c r="C2731" s="44">
        <v>41548</v>
      </c>
      <c r="D2731" t="str">
        <f t="shared" si="420"/>
        <v/>
      </c>
      <c r="E2731" t="str">
        <f t="shared" si="421"/>
        <v/>
      </c>
      <c r="F2731" t="str">
        <f t="shared" si="422"/>
        <v/>
      </c>
      <c r="G2731" t="str">
        <f t="shared" si="423"/>
        <v/>
      </c>
      <c r="H2731" t="str">
        <f t="shared" si="424"/>
        <v/>
      </c>
      <c r="I2731" t="str">
        <f t="shared" si="425"/>
        <v/>
      </c>
      <c r="J2731" t="str">
        <f t="shared" si="426"/>
        <v/>
      </c>
      <c r="K2731" t="str">
        <f t="shared" si="427"/>
        <v/>
      </c>
      <c r="L2731" t="str">
        <f t="shared" si="428"/>
        <v/>
      </c>
      <c r="M2731" t="str">
        <f t="shared" si="429"/>
        <v/>
      </c>
    </row>
    <row r="2732" spans="1:13">
      <c r="A2732" t="s">
        <v>3685</v>
      </c>
      <c r="B2732">
        <v>1191.9206999999999</v>
      </c>
      <c r="C2732" s="44">
        <v>41548</v>
      </c>
      <c r="D2732" t="str">
        <f t="shared" si="420"/>
        <v/>
      </c>
      <c r="E2732" t="str">
        <f t="shared" si="421"/>
        <v/>
      </c>
      <c r="F2732" t="str">
        <f t="shared" si="422"/>
        <v/>
      </c>
      <c r="G2732" t="str">
        <f t="shared" si="423"/>
        <v/>
      </c>
      <c r="H2732" t="str">
        <f t="shared" si="424"/>
        <v/>
      </c>
      <c r="I2732" t="str">
        <f t="shared" si="425"/>
        <v/>
      </c>
      <c r="J2732" t="str">
        <f t="shared" si="426"/>
        <v/>
      </c>
      <c r="K2732" t="str">
        <f t="shared" si="427"/>
        <v/>
      </c>
      <c r="L2732" t="str">
        <f t="shared" si="428"/>
        <v/>
      </c>
      <c r="M2732" t="str">
        <f t="shared" si="429"/>
        <v/>
      </c>
    </row>
    <row r="2733" spans="1:13">
      <c r="A2733" t="s">
        <v>5767</v>
      </c>
      <c r="B2733">
        <v>1000.1070999999999</v>
      </c>
      <c r="C2733" s="44">
        <v>41548</v>
      </c>
      <c r="D2733" t="str">
        <f t="shared" si="420"/>
        <v/>
      </c>
      <c r="E2733" t="str">
        <f t="shared" si="421"/>
        <v/>
      </c>
      <c r="F2733" t="str">
        <f t="shared" si="422"/>
        <v/>
      </c>
      <c r="G2733" t="str">
        <f t="shared" si="423"/>
        <v/>
      </c>
      <c r="H2733" t="str">
        <f t="shared" si="424"/>
        <v/>
      </c>
      <c r="I2733" t="str">
        <f t="shared" si="425"/>
        <v/>
      </c>
      <c r="J2733" t="str">
        <f t="shared" si="426"/>
        <v/>
      </c>
      <c r="K2733" t="str">
        <f t="shared" si="427"/>
        <v/>
      </c>
      <c r="L2733" t="str">
        <f t="shared" si="428"/>
        <v/>
      </c>
      <c r="M2733" t="str">
        <f t="shared" si="429"/>
        <v/>
      </c>
    </row>
    <row r="2734" spans="1:13">
      <c r="A2734" t="s">
        <v>1804</v>
      </c>
      <c r="B2734">
        <v>1000</v>
      </c>
      <c r="C2734" s="44">
        <v>41089</v>
      </c>
      <c r="D2734" t="str">
        <f t="shared" si="420"/>
        <v/>
      </c>
      <c r="E2734" t="str">
        <f t="shared" si="421"/>
        <v/>
      </c>
      <c r="F2734" t="str">
        <f t="shared" si="422"/>
        <v/>
      </c>
      <c r="G2734" t="str">
        <f t="shared" si="423"/>
        <v/>
      </c>
      <c r="H2734" t="str">
        <f t="shared" si="424"/>
        <v/>
      </c>
      <c r="I2734" t="str">
        <f t="shared" si="425"/>
        <v/>
      </c>
      <c r="J2734" t="str">
        <f t="shared" si="426"/>
        <v/>
      </c>
      <c r="K2734" t="str">
        <f t="shared" si="427"/>
        <v/>
      </c>
      <c r="L2734" t="str">
        <f t="shared" si="428"/>
        <v/>
      </c>
      <c r="M2734" t="str">
        <f t="shared" si="429"/>
        <v/>
      </c>
    </row>
    <row r="2735" spans="1:13">
      <c r="A2735" t="s">
        <v>3686</v>
      </c>
      <c r="B2735">
        <v>1191.1686999999999</v>
      </c>
      <c r="C2735" s="44">
        <v>41548</v>
      </c>
      <c r="D2735" t="str">
        <f t="shared" si="420"/>
        <v/>
      </c>
      <c r="E2735" t="str">
        <f t="shared" si="421"/>
        <v/>
      </c>
      <c r="F2735" t="str">
        <f t="shared" si="422"/>
        <v/>
      </c>
      <c r="G2735" t="str">
        <f t="shared" si="423"/>
        <v/>
      </c>
      <c r="H2735" t="str">
        <f t="shared" si="424"/>
        <v/>
      </c>
      <c r="I2735" t="str">
        <f t="shared" si="425"/>
        <v/>
      </c>
      <c r="J2735" t="str">
        <f t="shared" si="426"/>
        <v/>
      </c>
      <c r="K2735" t="str">
        <f t="shared" si="427"/>
        <v/>
      </c>
      <c r="L2735" t="str">
        <f t="shared" si="428"/>
        <v/>
      </c>
      <c r="M2735" t="str">
        <f t="shared" si="429"/>
        <v/>
      </c>
    </row>
    <row r="2736" spans="1:13">
      <c r="A2736" t="s">
        <v>1805</v>
      </c>
      <c r="B2736">
        <v>1007.5949000000001</v>
      </c>
      <c r="C2736" s="44">
        <v>41513</v>
      </c>
      <c r="D2736" t="str">
        <f t="shared" si="420"/>
        <v/>
      </c>
      <c r="E2736" t="str">
        <f t="shared" si="421"/>
        <v/>
      </c>
      <c r="F2736" t="str">
        <f t="shared" si="422"/>
        <v/>
      </c>
      <c r="G2736" t="str">
        <f t="shared" si="423"/>
        <v/>
      </c>
      <c r="H2736" t="str">
        <f t="shared" si="424"/>
        <v/>
      </c>
      <c r="I2736" t="str">
        <f t="shared" si="425"/>
        <v/>
      </c>
      <c r="J2736" t="str">
        <f t="shared" si="426"/>
        <v/>
      </c>
      <c r="K2736" t="str">
        <f t="shared" si="427"/>
        <v/>
      </c>
      <c r="L2736" t="str">
        <f t="shared" si="428"/>
        <v/>
      </c>
      <c r="M2736" t="str">
        <f t="shared" si="429"/>
        <v/>
      </c>
    </row>
    <row r="2737" spans="1:13">
      <c r="A2737" t="s">
        <v>1806</v>
      </c>
      <c r="B2737">
        <v>1000.388</v>
      </c>
      <c r="C2737" s="44">
        <v>41548</v>
      </c>
      <c r="D2737" t="str">
        <f t="shared" si="420"/>
        <v/>
      </c>
      <c r="E2737" t="str">
        <f t="shared" si="421"/>
        <v/>
      </c>
      <c r="F2737" t="str">
        <f t="shared" si="422"/>
        <v/>
      </c>
      <c r="G2737" t="str">
        <f t="shared" si="423"/>
        <v/>
      </c>
      <c r="H2737" t="str">
        <f t="shared" si="424"/>
        <v/>
      </c>
      <c r="I2737" t="str">
        <f t="shared" si="425"/>
        <v/>
      </c>
      <c r="J2737" t="str">
        <f t="shared" si="426"/>
        <v/>
      </c>
      <c r="K2737" t="str">
        <f t="shared" si="427"/>
        <v/>
      </c>
      <c r="L2737" t="str">
        <f t="shared" si="428"/>
        <v/>
      </c>
      <c r="M2737" t="str">
        <f t="shared" si="429"/>
        <v/>
      </c>
    </row>
    <row r="2738" spans="1:13">
      <c r="A2738" t="s">
        <v>5655</v>
      </c>
      <c r="B2738">
        <v>1012.6458</v>
      </c>
      <c r="C2738" s="44">
        <v>41548</v>
      </c>
      <c r="D2738" t="str">
        <f t="shared" si="420"/>
        <v/>
      </c>
      <c r="E2738" t="str">
        <f t="shared" si="421"/>
        <v/>
      </c>
      <c r="F2738" t="str">
        <f t="shared" si="422"/>
        <v/>
      </c>
      <c r="G2738" t="str">
        <f t="shared" si="423"/>
        <v/>
      </c>
      <c r="H2738" t="str">
        <f t="shared" si="424"/>
        <v/>
      </c>
      <c r="I2738" t="str">
        <f t="shared" si="425"/>
        <v/>
      </c>
      <c r="J2738" t="str">
        <f t="shared" si="426"/>
        <v/>
      </c>
      <c r="K2738" t="str">
        <f t="shared" si="427"/>
        <v/>
      </c>
      <c r="L2738" t="str">
        <f t="shared" si="428"/>
        <v/>
      </c>
      <c r="M2738" t="str">
        <f t="shared" si="429"/>
        <v/>
      </c>
    </row>
    <row r="2739" spans="1:13">
      <c r="A2739" t="s">
        <v>5656</v>
      </c>
      <c r="B2739">
        <v>1007.2747000000001</v>
      </c>
      <c r="C2739" s="44">
        <v>41548</v>
      </c>
      <c r="D2739" t="str">
        <f t="shared" si="420"/>
        <v/>
      </c>
      <c r="E2739" t="str">
        <f t="shared" si="421"/>
        <v/>
      </c>
      <c r="F2739" t="str">
        <f t="shared" si="422"/>
        <v/>
      </c>
      <c r="G2739" t="str">
        <f t="shared" si="423"/>
        <v/>
      </c>
      <c r="H2739" t="str">
        <f t="shared" si="424"/>
        <v/>
      </c>
      <c r="I2739" t="str">
        <f t="shared" si="425"/>
        <v/>
      </c>
      <c r="J2739" t="str">
        <f t="shared" si="426"/>
        <v/>
      </c>
      <c r="K2739" t="str">
        <f t="shared" si="427"/>
        <v/>
      </c>
      <c r="L2739" t="str">
        <f t="shared" si="428"/>
        <v/>
      </c>
      <c r="M2739" t="str">
        <f t="shared" si="429"/>
        <v/>
      </c>
    </row>
    <row r="2740" spans="1:13">
      <c r="A2740" t="s">
        <v>5657</v>
      </c>
      <c r="B2740">
        <v>1005.9029</v>
      </c>
      <c r="C2740" s="44">
        <v>41548</v>
      </c>
      <c r="D2740" t="str">
        <f t="shared" si="420"/>
        <v/>
      </c>
      <c r="E2740" t="str">
        <f t="shared" si="421"/>
        <v/>
      </c>
      <c r="F2740" t="str">
        <f t="shared" si="422"/>
        <v/>
      </c>
      <c r="G2740" t="str">
        <f t="shared" si="423"/>
        <v/>
      </c>
      <c r="H2740" t="str">
        <f t="shared" si="424"/>
        <v/>
      </c>
      <c r="I2740" t="str">
        <f t="shared" si="425"/>
        <v/>
      </c>
      <c r="J2740" t="str">
        <f t="shared" si="426"/>
        <v/>
      </c>
      <c r="K2740" t="str">
        <f t="shared" si="427"/>
        <v/>
      </c>
      <c r="L2740" t="str">
        <f t="shared" si="428"/>
        <v/>
      </c>
      <c r="M2740" t="str">
        <f t="shared" si="429"/>
        <v/>
      </c>
    </row>
    <row r="2741" spans="1:13">
      <c r="A2741" t="s">
        <v>5658</v>
      </c>
      <c r="B2741">
        <v>1011.9607999999999</v>
      </c>
      <c r="C2741" s="44">
        <v>41548</v>
      </c>
      <c r="D2741" t="str">
        <f t="shared" si="420"/>
        <v/>
      </c>
      <c r="E2741" t="str">
        <f t="shared" si="421"/>
        <v/>
      </c>
      <c r="F2741" t="str">
        <f t="shared" si="422"/>
        <v/>
      </c>
      <c r="G2741" t="str">
        <f t="shared" si="423"/>
        <v/>
      </c>
      <c r="H2741" t="str">
        <f t="shared" si="424"/>
        <v/>
      </c>
      <c r="I2741" t="str">
        <f t="shared" si="425"/>
        <v/>
      </c>
      <c r="J2741" t="str">
        <f t="shared" si="426"/>
        <v/>
      </c>
      <c r="K2741" t="str">
        <f t="shared" si="427"/>
        <v/>
      </c>
      <c r="L2741" t="str">
        <f t="shared" si="428"/>
        <v/>
      </c>
      <c r="M2741" t="str">
        <f t="shared" si="429"/>
        <v/>
      </c>
    </row>
    <row r="2742" spans="1:13">
      <c r="A2742" t="s">
        <v>5659</v>
      </c>
      <c r="B2742">
        <v>1008.9524</v>
      </c>
      <c r="C2742" s="44">
        <v>41548</v>
      </c>
      <c r="D2742" t="str">
        <f t="shared" si="420"/>
        <v/>
      </c>
      <c r="E2742" t="str">
        <f t="shared" si="421"/>
        <v/>
      </c>
      <c r="F2742" t="str">
        <f t="shared" si="422"/>
        <v/>
      </c>
      <c r="G2742" t="str">
        <f t="shared" si="423"/>
        <v/>
      </c>
      <c r="H2742" t="str">
        <f t="shared" si="424"/>
        <v/>
      </c>
      <c r="I2742" t="str">
        <f t="shared" si="425"/>
        <v/>
      </c>
      <c r="J2742" t="str">
        <f t="shared" si="426"/>
        <v/>
      </c>
      <c r="K2742" t="str">
        <f t="shared" si="427"/>
        <v/>
      </c>
      <c r="L2742" t="str">
        <f t="shared" si="428"/>
        <v/>
      </c>
      <c r="M2742" t="str">
        <f t="shared" si="429"/>
        <v/>
      </c>
    </row>
    <row r="2743" spans="1:13">
      <c r="A2743" t="s">
        <v>5660</v>
      </c>
      <c r="B2743">
        <v>1005.861</v>
      </c>
      <c r="C2743" s="44">
        <v>41548</v>
      </c>
      <c r="D2743" t="str">
        <f t="shared" si="420"/>
        <v/>
      </c>
      <c r="E2743" t="str">
        <f t="shared" si="421"/>
        <v/>
      </c>
      <c r="F2743" t="str">
        <f t="shared" si="422"/>
        <v/>
      </c>
      <c r="G2743" t="str">
        <f t="shared" si="423"/>
        <v/>
      </c>
      <c r="H2743" t="str">
        <f t="shared" si="424"/>
        <v/>
      </c>
      <c r="I2743" t="str">
        <f t="shared" si="425"/>
        <v/>
      </c>
      <c r="J2743" t="str">
        <f t="shared" si="426"/>
        <v/>
      </c>
      <c r="K2743" t="str">
        <f t="shared" si="427"/>
        <v/>
      </c>
      <c r="L2743" t="str">
        <f t="shared" si="428"/>
        <v/>
      </c>
      <c r="M2743" t="str">
        <f t="shared" si="429"/>
        <v/>
      </c>
    </row>
    <row r="2744" spans="1:13">
      <c r="A2744" t="s">
        <v>2212</v>
      </c>
      <c r="B2744">
        <v>1000.8114</v>
      </c>
      <c r="C2744" s="44">
        <v>41548</v>
      </c>
      <c r="D2744" t="str">
        <f t="shared" si="420"/>
        <v/>
      </c>
      <c r="E2744" t="str">
        <f t="shared" si="421"/>
        <v/>
      </c>
      <c r="F2744" t="str">
        <f t="shared" si="422"/>
        <v/>
      </c>
      <c r="G2744" t="str">
        <f t="shared" si="423"/>
        <v/>
      </c>
      <c r="H2744" t="str">
        <f t="shared" si="424"/>
        <v/>
      </c>
      <c r="I2744" t="str">
        <f t="shared" si="425"/>
        <v/>
      </c>
      <c r="J2744" t="str">
        <f t="shared" si="426"/>
        <v/>
      </c>
      <c r="K2744" t="str">
        <f t="shared" si="427"/>
        <v/>
      </c>
      <c r="L2744" t="str">
        <f t="shared" si="428"/>
        <v/>
      </c>
      <c r="M2744" t="str">
        <f t="shared" si="429"/>
        <v/>
      </c>
    </row>
    <row r="2745" spans="1:13">
      <c r="A2745" t="s">
        <v>2213</v>
      </c>
      <c r="B2745">
        <v>1001.3251</v>
      </c>
      <c r="C2745" s="44">
        <v>41548</v>
      </c>
      <c r="D2745" t="str">
        <f t="shared" si="420"/>
        <v/>
      </c>
      <c r="E2745" t="str">
        <f t="shared" si="421"/>
        <v/>
      </c>
      <c r="F2745" t="str">
        <f t="shared" si="422"/>
        <v/>
      </c>
      <c r="G2745" t="str">
        <f t="shared" si="423"/>
        <v/>
      </c>
      <c r="H2745" t="str">
        <f t="shared" si="424"/>
        <v/>
      </c>
      <c r="I2745" t="str">
        <f t="shared" si="425"/>
        <v/>
      </c>
      <c r="J2745" t="str">
        <f t="shared" si="426"/>
        <v/>
      </c>
      <c r="K2745" t="str">
        <f t="shared" si="427"/>
        <v/>
      </c>
      <c r="L2745" t="str">
        <f t="shared" si="428"/>
        <v/>
      </c>
      <c r="M2745" t="str">
        <f t="shared" si="429"/>
        <v/>
      </c>
    </row>
    <row r="2746" spans="1:13">
      <c r="A2746" t="s">
        <v>3943</v>
      </c>
      <c r="B2746">
        <v>1171.9989</v>
      </c>
      <c r="C2746" s="44">
        <v>41548</v>
      </c>
      <c r="D2746" t="str">
        <f t="shared" si="420"/>
        <v/>
      </c>
      <c r="E2746" t="str">
        <f t="shared" si="421"/>
        <v/>
      </c>
      <c r="F2746" t="str">
        <f t="shared" si="422"/>
        <v/>
      </c>
      <c r="G2746" t="str">
        <f t="shared" si="423"/>
        <v/>
      </c>
      <c r="H2746" t="str">
        <f t="shared" si="424"/>
        <v/>
      </c>
      <c r="I2746" t="str">
        <f t="shared" si="425"/>
        <v/>
      </c>
      <c r="J2746" t="str">
        <f t="shared" si="426"/>
        <v/>
      </c>
      <c r="K2746" t="str">
        <f t="shared" si="427"/>
        <v/>
      </c>
      <c r="L2746" t="str">
        <f t="shared" si="428"/>
        <v/>
      </c>
      <c r="M2746" t="str">
        <f t="shared" si="429"/>
        <v/>
      </c>
    </row>
    <row r="2747" spans="1:13">
      <c r="A2747" t="s">
        <v>5661</v>
      </c>
      <c r="B2747">
        <v>1000.9896</v>
      </c>
      <c r="C2747" s="44">
        <v>41425</v>
      </c>
      <c r="D2747" t="str">
        <f t="shared" si="420"/>
        <v/>
      </c>
      <c r="E2747" t="str">
        <f t="shared" si="421"/>
        <v/>
      </c>
      <c r="F2747" t="str">
        <f t="shared" si="422"/>
        <v/>
      </c>
      <c r="G2747" t="str">
        <f t="shared" si="423"/>
        <v/>
      </c>
      <c r="H2747" t="str">
        <f t="shared" si="424"/>
        <v/>
      </c>
      <c r="I2747" t="str">
        <f t="shared" si="425"/>
        <v/>
      </c>
      <c r="J2747" t="str">
        <f t="shared" si="426"/>
        <v/>
      </c>
      <c r="K2747" t="str">
        <f t="shared" si="427"/>
        <v/>
      </c>
      <c r="L2747" t="str">
        <f t="shared" si="428"/>
        <v/>
      </c>
      <c r="M2747" t="str">
        <f t="shared" si="429"/>
        <v/>
      </c>
    </row>
    <row r="2748" spans="1:13">
      <c r="A2748" t="s">
        <v>2214</v>
      </c>
      <c r="B2748">
        <v>1001.008</v>
      </c>
      <c r="C2748" s="44">
        <v>41548</v>
      </c>
      <c r="D2748" t="str">
        <f t="shared" si="420"/>
        <v/>
      </c>
      <c r="E2748" t="str">
        <f t="shared" si="421"/>
        <v/>
      </c>
      <c r="F2748" t="str">
        <f t="shared" si="422"/>
        <v/>
      </c>
      <c r="G2748" t="str">
        <f t="shared" si="423"/>
        <v/>
      </c>
      <c r="H2748" t="str">
        <f t="shared" si="424"/>
        <v/>
      </c>
      <c r="I2748" t="str">
        <f t="shared" si="425"/>
        <v/>
      </c>
      <c r="J2748" t="str">
        <f t="shared" si="426"/>
        <v/>
      </c>
      <c r="K2748" t="str">
        <f t="shared" si="427"/>
        <v/>
      </c>
      <c r="L2748" t="str">
        <f t="shared" si="428"/>
        <v/>
      </c>
      <c r="M2748" t="str">
        <f t="shared" si="429"/>
        <v/>
      </c>
    </row>
    <row r="2749" spans="1:13">
      <c r="A2749" t="s">
        <v>2215</v>
      </c>
      <c r="B2749">
        <v>1000</v>
      </c>
      <c r="C2749" s="44">
        <v>41089</v>
      </c>
      <c r="D2749" t="str">
        <f t="shared" si="420"/>
        <v/>
      </c>
      <c r="E2749" t="str">
        <f t="shared" si="421"/>
        <v/>
      </c>
      <c r="F2749" t="str">
        <f t="shared" si="422"/>
        <v/>
      </c>
      <c r="G2749" t="str">
        <f t="shared" si="423"/>
        <v/>
      </c>
      <c r="H2749" t="str">
        <f t="shared" si="424"/>
        <v/>
      </c>
      <c r="I2749" t="str">
        <f t="shared" si="425"/>
        <v/>
      </c>
      <c r="J2749" t="str">
        <f t="shared" si="426"/>
        <v/>
      </c>
      <c r="K2749" t="str">
        <f t="shared" si="427"/>
        <v/>
      </c>
      <c r="L2749" t="str">
        <f t="shared" si="428"/>
        <v/>
      </c>
      <c r="M2749" t="str">
        <f t="shared" si="429"/>
        <v/>
      </c>
    </row>
    <row r="2750" spans="1:13">
      <c r="A2750" t="s">
        <v>3944</v>
      </c>
      <c r="B2750">
        <v>1169.3222000000001</v>
      </c>
      <c r="C2750" s="44">
        <v>41548</v>
      </c>
      <c r="D2750" t="str">
        <f t="shared" si="420"/>
        <v/>
      </c>
      <c r="E2750" t="str">
        <f t="shared" si="421"/>
        <v/>
      </c>
      <c r="F2750" t="str">
        <f t="shared" si="422"/>
        <v/>
      </c>
      <c r="G2750" t="str">
        <f t="shared" si="423"/>
        <v/>
      </c>
      <c r="H2750" t="str">
        <f t="shared" si="424"/>
        <v/>
      </c>
      <c r="I2750" t="str">
        <f t="shared" si="425"/>
        <v/>
      </c>
      <c r="J2750" t="str">
        <f t="shared" si="426"/>
        <v/>
      </c>
      <c r="K2750" t="str">
        <f t="shared" si="427"/>
        <v/>
      </c>
      <c r="L2750" t="str">
        <f t="shared" si="428"/>
        <v/>
      </c>
      <c r="M2750" t="str">
        <f t="shared" si="429"/>
        <v/>
      </c>
    </row>
    <row r="2751" spans="1:13">
      <c r="A2751" t="s">
        <v>2216</v>
      </c>
      <c r="B2751">
        <v>1001.9624</v>
      </c>
      <c r="C2751" s="44">
        <v>41548</v>
      </c>
      <c r="D2751" t="str">
        <f t="shared" si="420"/>
        <v/>
      </c>
      <c r="E2751" t="str">
        <f t="shared" si="421"/>
        <v/>
      </c>
      <c r="F2751" t="str">
        <f t="shared" si="422"/>
        <v/>
      </c>
      <c r="G2751" t="str">
        <f t="shared" si="423"/>
        <v/>
      </c>
      <c r="H2751" t="str">
        <f t="shared" si="424"/>
        <v/>
      </c>
      <c r="I2751" t="str">
        <f t="shared" si="425"/>
        <v/>
      </c>
      <c r="J2751" t="str">
        <f t="shared" si="426"/>
        <v/>
      </c>
      <c r="K2751" t="str">
        <f t="shared" si="427"/>
        <v/>
      </c>
      <c r="L2751" t="str">
        <f t="shared" si="428"/>
        <v/>
      </c>
      <c r="M2751" t="str">
        <f t="shared" si="429"/>
        <v/>
      </c>
    </row>
    <row r="2752" spans="1:13">
      <c r="A2752" t="s">
        <v>2217</v>
      </c>
      <c r="B2752">
        <v>1001.1688</v>
      </c>
      <c r="C2752" s="44">
        <v>41548</v>
      </c>
      <c r="D2752" t="str">
        <f t="shared" si="420"/>
        <v/>
      </c>
      <c r="E2752" t="str">
        <f t="shared" si="421"/>
        <v/>
      </c>
      <c r="F2752" t="str">
        <f t="shared" si="422"/>
        <v/>
      </c>
      <c r="G2752" t="str">
        <f t="shared" si="423"/>
        <v/>
      </c>
      <c r="H2752" t="str">
        <f t="shared" si="424"/>
        <v/>
      </c>
      <c r="I2752" t="str">
        <f t="shared" si="425"/>
        <v/>
      </c>
      <c r="J2752" t="str">
        <f t="shared" si="426"/>
        <v/>
      </c>
      <c r="K2752" t="str">
        <f t="shared" si="427"/>
        <v/>
      </c>
      <c r="L2752" t="str">
        <f t="shared" si="428"/>
        <v/>
      </c>
      <c r="M2752" t="str">
        <f t="shared" si="429"/>
        <v/>
      </c>
    </row>
    <row r="2753" spans="1:13">
      <c r="A2753" t="s">
        <v>384</v>
      </c>
      <c r="B2753">
        <v>12.9693</v>
      </c>
      <c r="C2753" s="44">
        <v>41548</v>
      </c>
      <c r="D2753" t="str">
        <f t="shared" si="420"/>
        <v/>
      </c>
      <c r="E2753" t="str">
        <f t="shared" si="421"/>
        <v/>
      </c>
      <c r="F2753" t="str">
        <f t="shared" si="422"/>
        <v/>
      </c>
      <c r="G2753" t="str">
        <f t="shared" si="423"/>
        <v/>
      </c>
      <c r="H2753" t="str">
        <f t="shared" si="424"/>
        <v/>
      </c>
      <c r="I2753" t="str">
        <f t="shared" si="425"/>
        <v/>
      </c>
      <c r="J2753" t="str">
        <f t="shared" si="426"/>
        <v/>
      </c>
      <c r="K2753" t="str">
        <f t="shared" si="427"/>
        <v/>
      </c>
      <c r="L2753" t="str">
        <f t="shared" si="428"/>
        <v/>
      </c>
      <c r="M2753" t="str">
        <f t="shared" si="429"/>
        <v/>
      </c>
    </row>
    <row r="2754" spans="1:13">
      <c r="A2754" t="s">
        <v>5171</v>
      </c>
      <c r="B2754">
        <v>15.088900000000001</v>
      </c>
      <c r="C2754" s="44">
        <v>41548</v>
      </c>
      <c r="D2754" t="str">
        <f t="shared" si="420"/>
        <v/>
      </c>
      <c r="E2754" t="str">
        <f t="shared" si="421"/>
        <v/>
      </c>
      <c r="F2754" t="str">
        <f t="shared" si="422"/>
        <v/>
      </c>
      <c r="G2754" t="str">
        <f t="shared" si="423"/>
        <v/>
      </c>
      <c r="H2754" t="str">
        <f t="shared" si="424"/>
        <v/>
      </c>
      <c r="I2754" t="str">
        <f t="shared" si="425"/>
        <v/>
      </c>
      <c r="J2754" t="str">
        <f t="shared" si="426"/>
        <v/>
      </c>
      <c r="K2754" t="str">
        <f t="shared" si="427"/>
        <v/>
      </c>
      <c r="L2754" t="str">
        <f t="shared" si="428"/>
        <v/>
      </c>
      <c r="M2754" t="str">
        <f t="shared" si="429"/>
        <v/>
      </c>
    </row>
    <row r="2755" spans="1:13">
      <c r="A2755" t="s">
        <v>385</v>
      </c>
      <c r="B2755">
        <v>12.955399999999999</v>
      </c>
      <c r="C2755" s="44">
        <v>41548</v>
      </c>
      <c r="D2755" t="str">
        <f t="shared" si="420"/>
        <v/>
      </c>
      <c r="E2755" t="str">
        <f t="shared" si="421"/>
        <v/>
      </c>
      <c r="F2755" t="str">
        <f t="shared" si="422"/>
        <v/>
      </c>
      <c r="G2755" t="str">
        <f t="shared" si="423"/>
        <v/>
      </c>
      <c r="H2755" t="str">
        <f t="shared" si="424"/>
        <v/>
      </c>
      <c r="I2755" t="str">
        <f t="shared" si="425"/>
        <v/>
      </c>
      <c r="J2755" t="str">
        <f t="shared" si="426"/>
        <v/>
      </c>
      <c r="K2755" t="str">
        <f t="shared" si="427"/>
        <v/>
      </c>
      <c r="L2755" t="str">
        <f t="shared" si="428"/>
        <v/>
      </c>
      <c r="M2755" t="str">
        <f t="shared" si="429"/>
        <v/>
      </c>
    </row>
    <row r="2756" spans="1:13">
      <c r="A2756" t="s">
        <v>5172</v>
      </c>
      <c r="B2756">
        <v>14.978400000000001</v>
      </c>
      <c r="C2756" s="44">
        <v>41548</v>
      </c>
      <c r="D2756" t="str">
        <f t="shared" si="420"/>
        <v/>
      </c>
      <c r="E2756" t="str">
        <f t="shared" si="421"/>
        <v/>
      </c>
      <c r="F2756" t="str">
        <f t="shared" si="422"/>
        <v/>
      </c>
      <c r="G2756" t="str">
        <f t="shared" si="423"/>
        <v/>
      </c>
      <c r="H2756" t="str">
        <f t="shared" si="424"/>
        <v/>
      </c>
      <c r="I2756" t="str">
        <f t="shared" si="425"/>
        <v/>
      </c>
      <c r="J2756" t="str">
        <f t="shared" si="426"/>
        <v/>
      </c>
      <c r="K2756" t="str">
        <f t="shared" si="427"/>
        <v/>
      </c>
      <c r="L2756" t="str">
        <f t="shared" si="428"/>
        <v/>
      </c>
      <c r="M2756" t="str">
        <f t="shared" si="429"/>
        <v/>
      </c>
    </row>
    <row r="2757" spans="1:13">
      <c r="A2757" t="s">
        <v>386</v>
      </c>
      <c r="B2757">
        <v>10.4899</v>
      </c>
      <c r="C2757" s="44">
        <v>41548</v>
      </c>
      <c r="D2757" t="str">
        <f t="shared" si="420"/>
        <v/>
      </c>
      <c r="E2757" t="str">
        <f t="shared" si="421"/>
        <v/>
      </c>
      <c r="F2757" t="str">
        <f t="shared" si="422"/>
        <v/>
      </c>
      <c r="G2757" t="str">
        <f t="shared" si="423"/>
        <v/>
      </c>
      <c r="H2757" t="str">
        <f t="shared" si="424"/>
        <v/>
      </c>
      <c r="I2757" t="str">
        <f t="shared" si="425"/>
        <v/>
      </c>
      <c r="J2757" t="str">
        <f t="shared" si="426"/>
        <v/>
      </c>
      <c r="K2757" t="str">
        <f t="shared" si="427"/>
        <v/>
      </c>
      <c r="L2757" t="str">
        <f t="shared" si="428"/>
        <v/>
      </c>
      <c r="M2757" t="str">
        <f t="shared" si="429"/>
        <v/>
      </c>
    </row>
    <row r="2758" spans="1:13">
      <c r="A2758" t="s">
        <v>5173</v>
      </c>
      <c r="B2758">
        <v>16.189399999999999</v>
      </c>
      <c r="C2758" s="44">
        <v>41548</v>
      </c>
      <c r="D2758" t="str">
        <f t="shared" si="420"/>
        <v/>
      </c>
      <c r="E2758" t="str">
        <f t="shared" si="421"/>
        <v/>
      </c>
      <c r="F2758" t="str">
        <f t="shared" si="422"/>
        <v/>
      </c>
      <c r="G2758" t="str">
        <f t="shared" si="423"/>
        <v/>
      </c>
      <c r="H2758" t="str">
        <f t="shared" si="424"/>
        <v/>
      </c>
      <c r="I2758" t="str">
        <f t="shared" si="425"/>
        <v/>
      </c>
      <c r="J2758" t="str">
        <f t="shared" si="426"/>
        <v/>
      </c>
      <c r="K2758" t="str">
        <f t="shared" si="427"/>
        <v/>
      </c>
      <c r="L2758" t="str">
        <f t="shared" si="428"/>
        <v/>
      </c>
      <c r="M2758" t="str">
        <f t="shared" si="429"/>
        <v/>
      </c>
    </row>
    <row r="2759" spans="1:13">
      <c r="A2759" t="s">
        <v>387</v>
      </c>
      <c r="B2759">
        <v>10.483000000000001</v>
      </c>
      <c r="C2759" s="44">
        <v>41548</v>
      </c>
      <c r="D2759" t="str">
        <f t="shared" ref="D2759:D2822" si="430">IF(A2759=mfund1,B2759,"")</f>
        <v/>
      </c>
      <c r="E2759" t="str">
        <f t="shared" ref="E2759:E2822" si="431">IF(A2759=mfund2,B2759,"")</f>
        <v/>
      </c>
      <c r="F2759" t="str">
        <f t="shared" ref="F2759:F2822" si="432">IF(A2759=mfund3,B2759,"")</f>
        <v/>
      </c>
      <c r="G2759" t="str">
        <f t="shared" ref="G2759:G2822" si="433">IF(A2759=mfund4,B2759,"")</f>
        <v/>
      </c>
      <c r="H2759" t="str">
        <f t="shared" ref="H2759:H2822" si="434">IF(A2759=mfudn5,B2759,"")</f>
        <v/>
      </c>
      <c r="I2759" t="str">
        <f t="shared" ref="I2759:I2822" si="435">IF(A2759=mfund6,B2759,"")</f>
        <v/>
      </c>
      <c r="J2759" t="str">
        <f t="shared" ref="J2759:J2822" si="436">IF(A2759=mfund7,B2759,"")</f>
        <v/>
      </c>
      <c r="K2759" t="str">
        <f t="shared" ref="K2759:K2822" si="437">IF(A2759=mfund8,B2759,"")</f>
        <v/>
      </c>
      <c r="L2759" t="str">
        <f t="shared" ref="L2759:L2822" si="438">IF(A2759=mfund9,B2759,"")</f>
        <v/>
      </c>
      <c r="M2759" t="str">
        <f t="shared" ref="M2759:M2822" si="439">IF(A2759=mfund10,B2759,"")</f>
        <v/>
      </c>
    </row>
    <row r="2760" spans="1:13">
      <c r="A2760" t="s">
        <v>5174</v>
      </c>
      <c r="B2760">
        <v>16.161000000000001</v>
      </c>
      <c r="C2760" s="44">
        <v>41548</v>
      </c>
      <c r="D2760" t="str">
        <f t="shared" si="430"/>
        <v/>
      </c>
      <c r="E2760" t="str">
        <f t="shared" si="431"/>
        <v/>
      </c>
      <c r="F2760" t="str">
        <f t="shared" si="432"/>
        <v/>
      </c>
      <c r="G2760" t="str">
        <f t="shared" si="433"/>
        <v/>
      </c>
      <c r="H2760" t="str">
        <f t="shared" si="434"/>
        <v/>
      </c>
      <c r="I2760" t="str">
        <f t="shared" si="435"/>
        <v/>
      </c>
      <c r="J2760" t="str">
        <f t="shared" si="436"/>
        <v/>
      </c>
      <c r="K2760" t="str">
        <f t="shared" si="437"/>
        <v/>
      </c>
      <c r="L2760" t="str">
        <f t="shared" si="438"/>
        <v/>
      </c>
      <c r="M2760" t="str">
        <f t="shared" si="439"/>
        <v/>
      </c>
    </row>
    <row r="2761" spans="1:13">
      <c r="A2761" t="s">
        <v>388</v>
      </c>
      <c r="B2761">
        <v>12.369400000000001</v>
      </c>
      <c r="C2761" s="44">
        <v>41548</v>
      </c>
      <c r="D2761" t="str">
        <f t="shared" si="430"/>
        <v/>
      </c>
      <c r="E2761" t="str">
        <f t="shared" si="431"/>
        <v/>
      </c>
      <c r="F2761" t="str">
        <f t="shared" si="432"/>
        <v/>
      </c>
      <c r="G2761" t="str">
        <f t="shared" si="433"/>
        <v/>
      </c>
      <c r="H2761" t="str">
        <f t="shared" si="434"/>
        <v/>
      </c>
      <c r="I2761" t="str">
        <f t="shared" si="435"/>
        <v/>
      </c>
      <c r="J2761" t="str">
        <f t="shared" si="436"/>
        <v/>
      </c>
      <c r="K2761" t="str">
        <f t="shared" si="437"/>
        <v/>
      </c>
      <c r="L2761" t="str">
        <f t="shared" si="438"/>
        <v/>
      </c>
      <c r="M2761" t="str">
        <f t="shared" si="439"/>
        <v/>
      </c>
    </row>
    <row r="2762" spans="1:13">
      <c r="A2762" t="s">
        <v>5175</v>
      </c>
      <c r="B2762">
        <v>13.4274</v>
      </c>
      <c r="C2762" s="44">
        <v>41548</v>
      </c>
      <c r="D2762" t="str">
        <f t="shared" si="430"/>
        <v/>
      </c>
      <c r="E2762" t="str">
        <f t="shared" si="431"/>
        <v/>
      </c>
      <c r="F2762" t="str">
        <f t="shared" si="432"/>
        <v/>
      </c>
      <c r="G2762" t="str">
        <f t="shared" si="433"/>
        <v/>
      </c>
      <c r="H2762" t="str">
        <f t="shared" si="434"/>
        <v/>
      </c>
      <c r="I2762" t="str">
        <f t="shared" si="435"/>
        <v/>
      </c>
      <c r="J2762" t="str">
        <f t="shared" si="436"/>
        <v/>
      </c>
      <c r="K2762" t="str">
        <f t="shared" si="437"/>
        <v/>
      </c>
      <c r="L2762" t="str">
        <f t="shared" si="438"/>
        <v/>
      </c>
      <c r="M2762" t="str">
        <f t="shared" si="439"/>
        <v/>
      </c>
    </row>
    <row r="2763" spans="1:13">
      <c r="A2763" t="s">
        <v>389</v>
      </c>
      <c r="B2763">
        <v>12.36</v>
      </c>
      <c r="C2763" s="44">
        <v>41548</v>
      </c>
      <c r="D2763" t="str">
        <f t="shared" si="430"/>
        <v/>
      </c>
      <c r="E2763" t="str">
        <f t="shared" si="431"/>
        <v/>
      </c>
      <c r="F2763" t="str">
        <f t="shared" si="432"/>
        <v/>
      </c>
      <c r="G2763" t="str">
        <f t="shared" si="433"/>
        <v/>
      </c>
      <c r="H2763" t="str">
        <f t="shared" si="434"/>
        <v/>
      </c>
      <c r="I2763" t="str">
        <f t="shared" si="435"/>
        <v/>
      </c>
      <c r="J2763" t="str">
        <f t="shared" si="436"/>
        <v/>
      </c>
      <c r="K2763" t="str">
        <f t="shared" si="437"/>
        <v/>
      </c>
      <c r="L2763" t="str">
        <f t="shared" si="438"/>
        <v/>
      </c>
      <c r="M2763" t="str">
        <f t="shared" si="439"/>
        <v/>
      </c>
    </row>
    <row r="2764" spans="1:13">
      <c r="A2764" t="s">
        <v>5176</v>
      </c>
      <c r="B2764">
        <v>13.417199999999999</v>
      </c>
      <c r="C2764" s="44">
        <v>41548</v>
      </c>
      <c r="D2764" t="str">
        <f t="shared" si="430"/>
        <v/>
      </c>
      <c r="E2764" t="str">
        <f t="shared" si="431"/>
        <v/>
      </c>
      <c r="F2764" t="str">
        <f t="shared" si="432"/>
        <v/>
      </c>
      <c r="G2764" t="str">
        <f t="shared" si="433"/>
        <v/>
      </c>
      <c r="H2764" t="str">
        <f t="shared" si="434"/>
        <v/>
      </c>
      <c r="I2764" t="str">
        <f t="shared" si="435"/>
        <v/>
      </c>
      <c r="J2764" t="str">
        <f t="shared" si="436"/>
        <v/>
      </c>
      <c r="K2764" t="str">
        <f t="shared" si="437"/>
        <v/>
      </c>
      <c r="L2764" t="str">
        <f t="shared" si="438"/>
        <v/>
      </c>
      <c r="M2764" t="str">
        <f t="shared" si="439"/>
        <v/>
      </c>
    </row>
    <row r="2765" spans="1:13">
      <c r="A2765" t="s">
        <v>390</v>
      </c>
      <c r="B2765">
        <v>12.8</v>
      </c>
      <c r="C2765" s="44">
        <v>41548</v>
      </c>
      <c r="D2765" t="str">
        <f t="shared" si="430"/>
        <v/>
      </c>
      <c r="E2765" t="str">
        <f t="shared" si="431"/>
        <v/>
      </c>
      <c r="F2765" t="str">
        <f t="shared" si="432"/>
        <v/>
      </c>
      <c r="G2765" t="str">
        <f t="shared" si="433"/>
        <v/>
      </c>
      <c r="H2765" t="str">
        <f t="shared" si="434"/>
        <v/>
      </c>
      <c r="I2765" t="str">
        <f t="shared" si="435"/>
        <v/>
      </c>
      <c r="J2765" t="str">
        <f t="shared" si="436"/>
        <v/>
      </c>
      <c r="K2765" t="str">
        <f t="shared" si="437"/>
        <v/>
      </c>
      <c r="L2765" t="str">
        <f t="shared" si="438"/>
        <v/>
      </c>
      <c r="M2765" t="str">
        <f t="shared" si="439"/>
        <v/>
      </c>
    </row>
    <row r="2766" spans="1:13">
      <c r="A2766" t="s">
        <v>5177</v>
      </c>
      <c r="B2766">
        <v>27.13</v>
      </c>
      <c r="C2766" s="44">
        <v>41548</v>
      </c>
      <c r="D2766" t="str">
        <f t="shared" si="430"/>
        <v/>
      </c>
      <c r="E2766" t="str">
        <f t="shared" si="431"/>
        <v/>
      </c>
      <c r="F2766" t="str">
        <f t="shared" si="432"/>
        <v/>
      </c>
      <c r="G2766" t="str">
        <f t="shared" si="433"/>
        <v/>
      </c>
      <c r="H2766" t="str">
        <f t="shared" si="434"/>
        <v/>
      </c>
      <c r="I2766" t="str">
        <f t="shared" si="435"/>
        <v/>
      </c>
      <c r="J2766" t="str">
        <f t="shared" si="436"/>
        <v/>
      </c>
      <c r="K2766" t="str">
        <f t="shared" si="437"/>
        <v/>
      </c>
      <c r="L2766" t="str">
        <f t="shared" si="438"/>
        <v/>
      </c>
      <c r="M2766" t="str">
        <f t="shared" si="439"/>
        <v/>
      </c>
    </row>
    <row r="2767" spans="1:13">
      <c r="A2767" t="s">
        <v>391</v>
      </c>
      <c r="B2767">
        <v>12.7</v>
      </c>
      <c r="C2767" s="44">
        <v>41548</v>
      </c>
      <c r="D2767" t="str">
        <f t="shared" si="430"/>
        <v/>
      </c>
      <c r="E2767" t="str">
        <f t="shared" si="431"/>
        <v/>
      </c>
      <c r="F2767" t="str">
        <f t="shared" si="432"/>
        <v/>
      </c>
      <c r="G2767" t="str">
        <f t="shared" si="433"/>
        <v/>
      </c>
      <c r="H2767" t="str">
        <f t="shared" si="434"/>
        <v/>
      </c>
      <c r="I2767" t="str">
        <f t="shared" si="435"/>
        <v/>
      </c>
      <c r="J2767" t="str">
        <f t="shared" si="436"/>
        <v/>
      </c>
      <c r="K2767" t="str">
        <f t="shared" si="437"/>
        <v/>
      </c>
      <c r="L2767" t="str">
        <f t="shared" si="438"/>
        <v/>
      </c>
      <c r="M2767" t="str">
        <f t="shared" si="439"/>
        <v/>
      </c>
    </row>
    <row r="2768" spans="1:13">
      <c r="A2768" t="s">
        <v>5178</v>
      </c>
      <c r="B2768">
        <v>26.92</v>
      </c>
      <c r="C2768" s="44">
        <v>41548</v>
      </c>
      <c r="D2768" t="str">
        <f t="shared" si="430"/>
        <v/>
      </c>
      <c r="E2768" t="str">
        <f t="shared" si="431"/>
        <v/>
      </c>
      <c r="F2768" t="str">
        <f t="shared" si="432"/>
        <v/>
      </c>
      <c r="G2768" t="str">
        <f t="shared" si="433"/>
        <v/>
      </c>
      <c r="H2768" t="str">
        <f t="shared" si="434"/>
        <v/>
      </c>
      <c r="I2768" t="str">
        <f t="shared" si="435"/>
        <v/>
      </c>
      <c r="J2768" t="str">
        <f t="shared" si="436"/>
        <v/>
      </c>
      <c r="K2768" t="str">
        <f t="shared" si="437"/>
        <v/>
      </c>
      <c r="L2768" t="str">
        <f t="shared" si="438"/>
        <v/>
      </c>
      <c r="M2768" t="str">
        <f t="shared" si="439"/>
        <v/>
      </c>
    </row>
    <row r="2769" spans="1:13">
      <c r="A2769" t="s">
        <v>392</v>
      </c>
      <c r="B2769">
        <v>15.38</v>
      </c>
      <c r="C2769" s="44">
        <v>41548</v>
      </c>
      <c r="D2769" t="str">
        <f t="shared" si="430"/>
        <v/>
      </c>
      <c r="E2769" t="str">
        <f t="shared" si="431"/>
        <v/>
      </c>
      <c r="F2769" t="str">
        <f t="shared" si="432"/>
        <v/>
      </c>
      <c r="G2769" t="str">
        <f t="shared" si="433"/>
        <v/>
      </c>
      <c r="H2769" t="str">
        <f t="shared" si="434"/>
        <v/>
      </c>
      <c r="I2769" t="str">
        <f t="shared" si="435"/>
        <v/>
      </c>
      <c r="J2769" t="str">
        <f t="shared" si="436"/>
        <v/>
      </c>
      <c r="K2769" t="str">
        <f t="shared" si="437"/>
        <v/>
      </c>
      <c r="L2769" t="str">
        <f t="shared" si="438"/>
        <v/>
      </c>
      <c r="M2769" t="str">
        <f t="shared" si="439"/>
        <v/>
      </c>
    </row>
    <row r="2770" spans="1:13">
      <c r="A2770" t="s">
        <v>5179</v>
      </c>
      <c r="B2770">
        <v>38.57</v>
      </c>
      <c r="C2770" s="44">
        <v>41548</v>
      </c>
      <c r="D2770" t="str">
        <f t="shared" si="430"/>
        <v/>
      </c>
      <c r="E2770" t="str">
        <f t="shared" si="431"/>
        <v/>
      </c>
      <c r="F2770" t="str">
        <f t="shared" si="432"/>
        <v/>
      </c>
      <c r="G2770" t="str">
        <f t="shared" si="433"/>
        <v/>
      </c>
      <c r="H2770" t="str">
        <f t="shared" si="434"/>
        <v/>
      </c>
      <c r="I2770" t="str">
        <f t="shared" si="435"/>
        <v/>
      </c>
      <c r="J2770" t="str">
        <f t="shared" si="436"/>
        <v/>
      </c>
      <c r="K2770" t="str">
        <f t="shared" si="437"/>
        <v/>
      </c>
      <c r="L2770" t="str">
        <f t="shared" si="438"/>
        <v/>
      </c>
      <c r="M2770" t="str">
        <f t="shared" si="439"/>
        <v/>
      </c>
    </row>
    <row r="2771" spans="1:13">
      <c r="A2771" t="s">
        <v>393</v>
      </c>
      <c r="B2771">
        <v>15.26</v>
      </c>
      <c r="C2771" s="44">
        <v>41548</v>
      </c>
      <c r="D2771" t="str">
        <f t="shared" si="430"/>
        <v/>
      </c>
      <c r="E2771" t="str">
        <f t="shared" si="431"/>
        <v/>
      </c>
      <c r="F2771" t="str">
        <f t="shared" si="432"/>
        <v/>
      </c>
      <c r="G2771" t="str">
        <f t="shared" si="433"/>
        <v/>
      </c>
      <c r="H2771" t="str">
        <f t="shared" si="434"/>
        <v/>
      </c>
      <c r="I2771" t="str">
        <f t="shared" si="435"/>
        <v/>
      </c>
      <c r="J2771" t="str">
        <f t="shared" si="436"/>
        <v/>
      </c>
      <c r="K2771" t="str">
        <f t="shared" si="437"/>
        <v/>
      </c>
      <c r="L2771" t="str">
        <f t="shared" si="438"/>
        <v/>
      </c>
      <c r="M2771" t="str">
        <f t="shared" si="439"/>
        <v/>
      </c>
    </row>
    <row r="2772" spans="1:13">
      <c r="A2772" t="s">
        <v>5180</v>
      </c>
      <c r="B2772">
        <v>38.28</v>
      </c>
      <c r="C2772" s="44">
        <v>41548</v>
      </c>
      <c r="D2772" t="str">
        <f t="shared" si="430"/>
        <v/>
      </c>
      <c r="E2772" t="str">
        <f t="shared" si="431"/>
        <v/>
      </c>
      <c r="F2772" t="str">
        <f t="shared" si="432"/>
        <v/>
      </c>
      <c r="G2772" t="str">
        <f t="shared" si="433"/>
        <v/>
      </c>
      <c r="H2772" t="str">
        <f t="shared" si="434"/>
        <v/>
      </c>
      <c r="I2772" t="str">
        <f t="shared" si="435"/>
        <v/>
      </c>
      <c r="J2772" t="str">
        <f t="shared" si="436"/>
        <v/>
      </c>
      <c r="K2772" t="str">
        <f t="shared" si="437"/>
        <v/>
      </c>
      <c r="L2772" t="str">
        <f t="shared" si="438"/>
        <v/>
      </c>
      <c r="M2772" t="str">
        <f t="shared" si="439"/>
        <v/>
      </c>
    </row>
    <row r="2773" spans="1:13">
      <c r="A2773" t="s">
        <v>394</v>
      </c>
      <c r="B2773">
        <v>14.72</v>
      </c>
      <c r="C2773" s="44">
        <v>41548</v>
      </c>
      <c r="D2773" t="str">
        <f t="shared" si="430"/>
        <v/>
      </c>
      <c r="E2773" t="str">
        <f t="shared" si="431"/>
        <v/>
      </c>
      <c r="F2773" t="str">
        <f t="shared" si="432"/>
        <v/>
      </c>
      <c r="G2773" t="str">
        <f t="shared" si="433"/>
        <v/>
      </c>
      <c r="H2773" t="str">
        <f t="shared" si="434"/>
        <v/>
      </c>
      <c r="I2773" t="str">
        <f t="shared" si="435"/>
        <v/>
      </c>
      <c r="J2773" t="str">
        <f t="shared" si="436"/>
        <v/>
      </c>
      <c r="K2773" t="str">
        <f t="shared" si="437"/>
        <v/>
      </c>
      <c r="L2773" t="str">
        <f t="shared" si="438"/>
        <v/>
      </c>
      <c r="M2773" t="str">
        <f t="shared" si="439"/>
        <v/>
      </c>
    </row>
    <row r="2774" spans="1:13">
      <c r="A2774" t="s">
        <v>5181</v>
      </c>
      <c r="B2774">
        <v>23.74</v>
      </c>
      <c r="C2774" s="44">
        <v>41548</v>
      </c>
      <c r="D2774" t="str">
        <f t="shared" si="430"/>
        <v/>
      </c>
      <c r="E2774" t="str">
        <f t="shared" si="431"/>
        <v/>
      </c>
      <c r="F2774" t="str">
        <f t="shared" si="432"/>
        <v/>
      </c>
      <c r="G2774" t="str">
        <f t="shared" si="433"/>
        <v/>
      </c>
      <c r="H2774" t="str">
        <f t="shared" si="434"/>
        <v/>
      </c>
      <c r="I2774" t="str">
        <f t="shared" si="435"/>
        <v/>
      </c>
      <c r="J2774" t="str">
        <f t="shared" si="436"/>
        <v/>
      </c>
      <c r="K2774" t="str">
        <f t="shared" si="437"/>
        <v/>
      </c>
      <c r="L2774" t="str">
        <f t="shared" si="438"/>
        <v/>
      </c>
      <c r="M2774" t="str">
        <f t="shared" si="439"/>
        <v/>
      </c>
    </row>
    <row r="2775" spans="1:13">
      <c r="A2775" t="s">
        <v>395</v>
      </c>
      <c r="B2775">
        <v>14.61</v>
      </c>
      <c r="C2775" s="44">
        <v>41548</v>
      </c>
      <c r="D2775" t="str">
        <f t="shared" si="430"/>
        <v/>
      </c>
      <c r="E2775" t="str">
        <f t="shared" si="431"/>
        <v/>
      </c>
      <c r="F2775" t="str">
        <f t="shared" si="432"/>
        <v/>
      </c>
      <c r="G2775" t="str">
        <f t="shared" si="433"/>
        <v/>
      </c>
      <c r="H2775" t="str">
        <f t="shared" si="434"/>
        <v/>
      </c>
      <c r="I2775" t="str">
        <f t="shared" si="435"/>
        <v/>
      </c>
      <c r="J2775" t="str">
        <f t="shared" si="436"/>
        <v/>
      </c>
      <c r="K2775" t="str">
        <f t="shared" si="437"/>
        <v/>
      </c>
      <c r="L2775" t="str">
        <f t="shared" si="438"/>
        <v/>
      </c>
      <c r="M2775" t="str">
        <f t="shared" si="439"/>
        <v/>
      </c>
    </row>
    <row r="2776" spans="1:13">
      <c r="A2776" t="s">
        <v>5182</v>
      </c>
      <c r="B2776">
        <v>23.57</v>
      </c>
      <c r="C2776" s="44">
        <v>41548</v>
      </c>
      <c r="D2776" t="str">
        <f t="shared" si="430"/>
        <v/>
      </c>
      <c r="E2776" t="str">
        <f t="shared" si="431"/>
        <v/>
      </c>
      <c r="F2776" t="str">
        <f t="shared" si="432"/>
        <v/>
      </c>
      <c r="G2776" t="str">
        <f t="shared" si="433"/>
        <v/>
      </c>
      <c r="H2776" t="str">
        <f t="shared" si="434"/>
        <v/>
      </c>
      <c r="I2776" t="str">
        <f t="shared" si="435"/>
        <v/>
      </c>
      <c r="J2776" t="str">
        <f t="shared" si="436"/>
        <v/>
      </c>
      <c r="K2776" t="str">
        <f t="shared" si="437"/>
        <v/>
      </c>
      <c r="L2776" t="str">
        <f t="shared" si="438"/>
        <v/>
      </c>
      <c r="M2776" t="str">
        <f t="shared" si="439"/>
        <v/>
      </c>
    </row>
    <row r="2777" spans="1:13">
      <c r="A2777" t="s">
        <v>396</v>
      </c>
      <c r="B2777">
        <v>10.3896</v>
      </c>
      <c r="C2777" s="44">
        <v>41548</v>
      </c>
      <c r="D2777" t="str">
        <f t="shared" si="430"/>
        <v/>
      </c>
      <c r="E2777" t="str">
        <f t="shared" si="431"/>
        <v/>
      </c>
      <c r="F2777" t="str">
        <f t="shared" si="432"/>
        <v/>
      </c>
      <c r="G2777" t="str">
        <f t="shared" si="433"/>
        <v/>
      </c>
      <c r="H2777" t="str">
        <f t="shared" si="434"/>
        <v/>
      </c>
      <c r="I2777" t="str">
        <f t="shared" si="435"/>
        <v/>
      </c>
      <c r="J2777" t="str">
        <f t="shared" si="436"/>
        <v/>
      </c>
      <c r="K2777" t="str">
        <f t="shared" si="437"/>
        <v/>
      </c>
      <c r="L2777" t="str">
        <f t="shared" si="438"/>
        <v/>
      </c>
      <c r="M2777" t="str">
        <f t="shared" si="439"/>
        <v/>
      </c>
    </row>
    <row r="2778" spans="1:13">
      <c r="A2778" t="s">
        <v>5183</v>
      </c>
      <c r="B2778">
        <v>10.640599999999999</v>
      </c>
      <c r="C2778" s="44">
        <v>41548</v>
      </c>
      <c r="D2778" t="str">
        <f t="shared" si="430"/>
        <v/>
      </c>
      <c r="E2778" t="str">
        <f t="shared" si="431"/>
        <v/>
      </c>
      <c r="F2778" t="str">
        <f t="shared" si="432"/>
        <v/>
      </c>
      <c r="G2778" t="str">
        <f t="shared" si="433"/>
        <v/>
      </c>
      <c r="H2778" t="str">
        <f t="shared" si="434"/>
        <v/>
      </c>
      <c r="I2778" t="str">
        <f t="shared" si="435"/>
        <v/>
      </c>
      <c r="J2778" t="str">
        <f t="shared" si="436"/>
        <v/>
      </c>
      <c r="K2778" t="str">
        <f t="shared" si="437"/>
        <v/>
      </c>
      <c r="L2778" t="str">
        <f t="shared" si="438"/>
        <v/>
      </c>
      <c r="M2778" t="str">
        <f t="shared" si="439"/>
        <v/>
      </c>
    </row>
    <row r="2779" spans="1:13">
      <c r="A2779" t="s">
        <v>397</v>
      </c>
      <c r="B2779">
        <v>10.3698</v>
      </c>
      <c r="C2779" s="44">
        <v>41548</v>
      </c>
      <c r="D2779" t="str">
        <f t="shared" si="430"/>
        <v/>
      </c>
      <c r="E2779" t="str">
        <f t="shared" si="431"/>
        <v/>
      </c>
      <c r="F2779" t="str">
        <f t="shared" si="432"/>
        <v/>
      </c>
      <c r="G2779" t="str">
        <f t="shared" si="433"/>
        <v/>
      </c>
      <c r="H2779" t="str">
        <f t="shared" si="434"/>
        <v/>
      </c>
      <c r="I2779" t="str">
        <f t="shared" si="435"/>
        <v/>
      </c>
      <c r="J2779" t="str">
        <f t="shared" si="436"/>
        <v/>
      </c>
      <c r="K2779" t="str">
        <f t="shared" si="437"/>
        <v/>
      </c>
      <c r="L2779" t="str">
        <f t="shared" si="438"/>
        <v/>
      </c>
      <c r="M2779" t="str">
        <f t="shared" si="439"/>
        <v/>
      </c>
    </row>
    <row r="2780" spans="1:13">
      <c r="A2780" t="s">
        <v>5184</v>
      </c>
      <c r="B2780">
        <v>10.6205</v>
      </c>
      <c r="C2780" s="44">
        <v>41548</v>
      </c>
      <c r="D2780" t="str">
        <f t="shared" si="430"/>
        <v/>
      </c>
      <c r="E2780" t="str">
        <f t="shared" si="431"/>
        <v/>
      </c>
      <c r="F2780" t="str">
        <f t="shared" si="432"/>
        <v/>
      </c>
      <c r="G2780" t="str">
        <f t="shared" si="433"/>
        <v/>
      </c>
      <c r="H2780" t="str">
        <f t="shared" si="434"/>
        <v/>
      </c>
      <c r="I2780" t="str">
        <f t="shared" si="435"/>
        <v/>
      </c>
      <c r="J2780" t="str">
        <f t="shared" si="436"/>
        <v/>
      </c>
      <c r="K2780" t="str">
        <f t="shared" si="437"/>
        <v/>
      </c>
      <c r="L2780" t="str">
        <f t="shared" si="438"/>
        <v/>
      </c>
      <c r="M2780" t="str">
        <f t="shared" si="439"/>
        <v/>
      </c>
    </row>
    <row r="2781" spans="1:13">
      <c r="A2781" t="s">
        <v>398</v>
      </c>
      <c r="B2781">
        <v>10.658899999999999</v>
      </c>
      <c r="C2781" s="44">
        <v>41548</v>
      </c>
      <c r="D2781" t="str">
        <f t="shared" si="430"/>
        <v/>
      </c>
      <c r="E2781" t="str">
        <f t="shared" si="431"/>
        <v/>
      </c>
      <c r="F2781" t="str">
        <f t="shared" si="432"/>
        <v/>
      </c>
      <c r="G2781" t="str">
        <f t="shared" si="433"/>
        <v/>
      </c>
      <c r="H2781" t="str">
        <f t="shared" si="434"/>
        <v/>
      </c>
      <c r="I2781" t="str">
        <f t="shared" si="435"/>
        <v/>
      </c>
      <c r="J2781" t="str">
        <f t="shared" si="436"/>
        <v/>
      </c>
      <c r="K2781" t="str">
        <f t="shared" si="437"/>
        <v/>
      </c>
      <c r="L2781" t="str">
        <f t="shared" si="438"/>
        <v/>
      </c>
      <c r="M2781" t="str">
        <f t="shared" si="439"/>
        <v/>
      </c>
    </row>
    <row r="2782" spans="1:13">
      <c r="A2782" t="s">
        <v>5185</v>
      </c>
      <c r="B2782">
        <v>12.1464</v>
      </c>
      <c r="C2782" s="44">
        <v>41548</v>
      </c>
      <c r="D2782" t="str">
        <f t="shared" si="430"/>
        <v/>
      </c>
      <c r="E2782" t="str">
        <f t="shared" si="431"/>
        <v/>
      </c>
      <c r="F2782" t="str">
        <f t="shared" si="432"/>
        <v/>
      </c>
      <c r="G2782" t="str">
        <f t="shared" si="433"/>
        <v/>
      </c>
      <c r="H2782" t="str">
        <f t="shared" si="434"/>
        <v/>
      </c>
      <c r="I2782" t="str">
        <f t="shared" si="435"/>
        <v/>
      </c>
      <c r="J2782" t="str">
        <f t="shared" si="436"/>
        <v/>
      </c>
      <c r="K2782" t="str">
        <f t="shared" si="437"/>
        <v/>
      </c>
      <c r="L2782" t="str">
        <f t="shared" si="438"/>
        <v/>
      </c>
      <c r="M2782" t="str">
        <f t="shared" si="439"/>
        <v/>
      </c>
    </row>
    <row r="2783" spans="1:13">
      <c r="A2783" t="s">
        <v>399</v>
      </c>
      <c r="B2783">
        <v>10.6302</v>
      </c>
      <c r="C2783" s="44">
        <v>41548</v>
      </c>
      <c r="D2783" t="str">
        <f t="shared" si="430"/>
        <v/>
      </c>
      <c r="E2783" t="str">
        <f t="shared" si="431"/>
        <v/>
      </c>
      <c r="F2783" t="str">
        <f t="shared" si="432"/>
        <v/>
      </c>
      <c r="G2783" t="str">
        <f t="shared" si="433"/>
        <v/>
      </c>
      <c r="H2783" t="str">
        <f t="shared" si="434"/>
        <v/>
      </c>
      <c r="I2783" t="str">
        <f t="shared" si="435"/>
        <v/>
      </c>
      <c r="J2783" t="str">
        <f t="shared" si="436"/>
        <v/>
      </c>
      <c r="K2783" t="str">
        <f t="shared" si="437"/>
        <v/>
      </c>
      <c r="L2783" t="str">
        <f t="shared" si="438"/>
        <v/>
      </c>
      <c r="M2783" t="str">
        <f t="shared" si="439"/>
        <v/>
      </c>
    </row>
    <row r="2784" spans="1:13">
      <c r="A2784" t="s">
        <v>5186</v>
      </c>
      <c r="B2784">
        <v>12.1121</v>
      </c>
      <c r="C2784" s="44">
        <v>41548</v>
      </c>
      <c r="D2784" t="str">
        <f t="shared" si="430"/>
        <v/>
      </c>
      <c r="E2784" t="str">
        <f t="shared" si="431"/>
        <v/>
      </c>
      <c r="F2784" t="str">
        <f t="shared" si="432"/>
        <v/>
      </c>
      <c r="G2784" t="str">
        <f t="shared" si="433"/>
        <v/>
      </c>
      <c r="H2784" t="str">
        <f t="shared" si="434"/>
        <v/>
      </c>
      <c r="I2784" t="str">
        <f t="shared" si="435"/>
        <v/>
      </c>
      <c r="J2784" t="str">
        <f t="shared" si="436"/>
        <v/>
      </c>
      <c r="K2784" t="str">
        <f t="shared" si="437"/>
        <v/>
      </c>
      <c r="L2784" t="str">
        <f t="shared" si="438"/>
        <v/>
      </c>
      <c r="M2784" t="str">
        <f t="shared" si="439"/>
        <v/>
      </c>
    </row>
    <row r="2785" spans="1:13">
      <c r="A2785" t="s">
        <v>400</v>
      </c>
      <c r="B2785">
        <v>11.0587</v>
      </c>
      <c r="C2785" s="44">
        <v>41548</v>
      </c>
      <c r="D2785" t="str">
        <f t="shared" si="430"/>
        <v/>
      </c>
      <c r="E2785" t="str">
        <f t="shared" si="431"/>
        <v/>
      </c>
      <c r="F2785" t="str">
        <f t="shared" si="432"/>
        <v/>
      </c>
      <c r="G2785" t="str">
        <f t="shared" si="433"/>
        <v/>
      </c>
      <c r="H2785" t="str">
        <f t="shared" si="434"/>
        <v/>
      </c>
      <c r="I2785" t="str">
        <f t="shared" si="435"/>
        <v/>
      </c>
      <c r="J2785" t="str">
        <f t="shared" si="436"/>
        <v/>
      </c>
      <c r="K2785" t="str">
        <f t="shared" si="437"/>
        <v/>
      </c>
      <c r="L2785" t="str">
        <f t="shared" si="438"/>
        <v/>
      </c>
      <c r="M2785" t="str">
        <f t="shared" si="439"/>
        <v/>
      </c>
    </row>
    <row r="2786" spans="1:13">
      <c r="A2786" t="s">
        <v>5187</v>
      </c>
      <c r="B2786">
        <v>11.696099999999999</v>
      </c>
      <c r="C2786" s="44">
        <v>41548</v>
      </c>
      <c r="D2786" t="str">
        <f t="shared" si="430"/>
        <v/>
      </c>
      <c r="E2786" t="str">
        <f t="shared" si="431"/>
        <v/>
      </c>
      <c r="F2786" t="str">
        <f t="shared" si="432"/>
        <v/>
      </c>
      <c r="G2786" t="str">
        <f t="shared" si="433"/>
        <v/>
      </c>
      <c r="H2786" t="str">
        <f t="shared" si="434"/>
        <v/>
      </c>
      <c r="I2786" t="str">
        <f t="shared" si="435"/>
        <v/>
      </c>
      <c r="J2786" t="str">
        <f t="shared" si="436"/>
        <v/>
      </c>
      <c r="K2786" t="str">
        <f t="shared" si="437"/>
        <v/>
      </c>
      <c r="L2786" t="str">
        <f t="shared" si="438"/>
        <v/>
      </c>
      <c r="M2786" t="str">
        <f t="shared" si="439"/>
        <v/>
      </c>
    </row>
    <row r="2787" spans="1:13">
      <c r="A2787" t="s">
        <v>401</v>
      </c>
      <c r="B2787">
        <v>11.017799999999999</v>
      </c>
      <c r="C2787" s="44">
        <v>41548</v>
      </c>
      <c r="D2787" t="str">
        <f t="shared" si="430"/>
        <v/>
      </c>
      <c r="E2787" t="str">
        <f t="shared" si="431"/>
        <v/>
      </c>
      <c r="F2787" t="str">
        <f t="shared" si="432"/>
        <v/>
      </c>
      <c r="G2787" t="str">
        <f t="shared" si="433"/>
        <v/>
      </c>
      <c r="H2787" t="str">
        <f t="shared" si="434"/>
        <v/>
      </c>
      <c r="I2787" t="str">
        <f t="shared" si="435"/>
        <v/>
      </c>
      <c r="J2787" t="str">
        <f t="shared" si="436"/>
        <v/>
      </c>
      <c r="K2787" t="str">
        <f t="shared" si="437"/>
        <v/>
      </c>
      <c r="L2787" t="str">
        <f t="shared" si="438"/>
        <v/>
      </c>
      <c r="M2787" t="str">
        <f t="shared" si="439"/>
        <v/>
      </c>
    </row>
    <row r="2788" spans="1:13">
      <c r="A2788" t="s">
        <v>5188</v>
      </c>
      <c r="B2788">
        <v>11.654500000000001</v>
      </c>
      <c r="C2788" s="44">
        <v>41548</v>
      </c>
      <c r="D2788" t="str">
        <f t="shared" si="430"/>
        <v/>
      </c>
      <c r="E2788" t="str">
        <f t="shared" si="431"/>
        <v/>
      </c>
      <c r="F2788" t="str">
        <f t="shared" si="432"/>
        <v/>
      </c>
      <c r="G2788" t="str">
        <f t="shared" si="433"/>
        <v/>
      </c>
      <c r="H2788" t="str">
        <f t="shared" si="434"/>
        <v/>
      </c>
      <c r="I2788" t="str">
        <f t="shared" si="435"/>
        <v/>
      </c>
      <c r="J2788" t="str">
        <f t="shared" si="436"/>
        <v/>
      </c>
      <c r="K2788" t="str">
        <f t="shared" si="437"/>
        <v/>
      </c>
      <c r="L2788" t="str">
        <f t="shared" si="438"/>
        <v/>
      </c>
      <c r="M2788" t="str">
        <f t="shared" si="439"/>
        <v/>
      </c>
    </row>
    <row r="2789" spans="1:13">
      <c r="A2789" t="s">
        <v>402</v>
      </c>
      <c r="B2789">
        <v>10.682</v>
      </c>
      <c r="C2789" s="44">
        <v>41548</v>
      </c>
      <c r="D2789" t="str">
        <f t="shared" si="430"/>
        <v/>
      </c>
      <c r="E2789" t="str">
        <f t="shared" si="431"/>
        <v/>
      </c>
      <c r="F2789" t="str">
        <f t="shared" si="432"/>
        <v/>
      </c>
      <c r="G2789" t="str">
        <f t="shared" si="433"/>
        <v/>
      </c>
      <c r="H2789" t="str">
        <f t="shared" si="434"/>
        <v/>
      </c>
      <c r="I2789" t="str">
        <f t="shared" si="435"/>
        <v/>
      </c>
      <c r="J2789" t="str">
        <f t="shared" si="436"/>
        <v/>
      </c>
      <c r="K2789" t="str">
        <f t="shared" si="437"/>
        <v/>
      </c>
      <c r="L2789" t="str">
        <f t="shared" si="438"/>
        <v/>
      </c>
      <c r="M2789" t="str">
        <f t="shared" si="439"/>
        <v/>
      </c>
    </row>
    <row r="2790" spans="1:13">
      <c r="A2790" t="s">
        <v>5189</v>
      </c>
      <c r="B2790">
        <v>11.3041</v>
      </c>
      <c r="C2790" s="44">
        <v>41548</v>
      </c>
      <c r="D2790" t="str">
        <f t="shared" si="430"/>
        <v/>
      </c>
      <c r="E2790" t="str">
        <f t="shared" si="431"/>
        <v/>
      </c>
      <c r="F2790" t="str">
        <f t="shared" si="432"/>
        <v/>
      </c>
      <c r="G2790" t="str">
        <f t="shared" si="433"/>
        <v/>
      </c>
      <c r="H2790" t="str">
        <f t="shared" si="434"/>
        <v/>
      </c>
      <c r="I2790" t="str">
        <f t="shared" si="435"/>
        <v/>
      </c>
      <c r="J2790" t="str">
        <f t="shared" si="436"/>
        <v/>
      </c>
      <c r="K2790" t="str">
        <f t="shared" si="437"/>
        <v/>
      </c>
      <c r="L2790" t="str">
        <f t="shared" si="438"/>
        <v/>
      </c>
      <c r="M2790" t="str">
        <f t="shared" si="439"/>
        <v/>
      </c>
    </row>
    <row r="2791" spans="1:13">
      <c r="A2791" t="s">
        <v>403</v>
      </c>
      <c r="B2791">
        <v>10.6675</v>
      </c>
      <c r="C2791" s="44">
        <v>41548</v>
      </c>
      <c r="D2791" t="str">
        <f t="shared" si="430"/>
        <v/>
      </c>
      <c r="E2791" t="str">
        <f t="shared" si="431"/>
        <v/>
      </c>
      <c r="F2791" t="str">
        <f t="shared" si="432"/>
        <v/>
      </c>
      <c r="G2791" t="str">
        <f t="shared" si="433"/>
        <v/>
      </c>
      <c r="H2791" t="str">
        <f t="shared" si="434"/>
        <v/>
      </c>
      <c r="I2791" t="str">
        <f t="shared" si="435"/>
        <v/>
      </c>
      <c r="J2791" t="str">
        <f t="shared" si="436"/>
        <v/>
      </c>
      <c r="K2791" t="str">
        <f t="shared" si="437"/>
        <v/>
      </c>
      <c r="L2791" t="str">
        <f t="shared" si="438"/>
        <v/>
      </c>
      <c r="M2791" t="str">
        <f t="shared" si="439"/>
        <v/>
      </c>
    </row>
    <row r="2792" spans="1:13">
      <c r="A2792" t="s">
        <v>5190</v>
      </c>
      <c r="B2792">
        <v>11.2844</v>
      </c>
      <c r="C2792" s="44">
        <v>41548</v>
      </c>
      <c r="D2792" t="str">
        <f t="shared" si="430"/>
        <v/>
      </c>
      <c r="E2792" t="str">
        <f t="shared" si="431"/>
        <v/>
      </c>
      <c r="F2792" t="str">
        <f t="shared" si="432"/>
        <v/>
      </c>
      <c r="G2792" t="str">
        <f t="shared" si="433"/>
        <v/>
      </c>
      <c r="H2792" t="str">
        <f t="shared" si="434"/>
        <v/>
      </c>
      <c r="I2792" t="str">
        <f t="shared" si="435"/>
        <v/>
      </c>
      <c r="J2792" t="str">
        <f t="shared" si="436"/>
        <v/>
      </c>
      <c r="K2792" t="str">
        <f t="shared" si="437"/>
        <v/>
      </c>
      <c r="L2792" t="str">
        <f t="shared" si="438"/>
        <v/>
      </c>
      <c r="M2792" t="str">
        <f t="shared" si="439"/>
        <v/>
      </c>
    </row>
    <row r="2793" spans="1:13">
      <c r="A2793" t="s">
        <v>404</v>
      </c>
      <c r="B2793">
        <v>10.538</v>
      </c>
      <c r="C2793" s="44">
        <v>41548</v>
      </c>
      <c r="D2793" t="str">
        <f t="shared" si="430"/>
        <v/>
      </c>
      <c r="E2793" t="str">
        <f t="shared" si="431"/>
        <v/>
      </c>
      <c r="F2793" t="str">
        <f t="shared" si="432"/>
        <v/>
      </c>
      <c r="G2793" t="str">
        <f t="shared" si="433"/>
        <v/>
      </c>
      <c r="H2793" t="str">
        <f t="shared" si="434"/>
        <v/>
      </c>
      <c r="I2793" t="str">
        <f t="shared" si="435"/>
        <v/>
      </c>
      <c r="J2793" t="str">
        <f t="shared" si="436"/>
        <v/>
      </c>
      <c r="K2793" t="str">
        <f t="shared" si="437"/>
        <v/>
      </c>
      <c r="L2793" t="str">
        <f t="shared" si="438"/>
        <v/>
      </c>
      <c r="M2793" t="str">
        <f t="shared" si="439"/>
        <v/>
      </c>
    </row>
    <row r="2794" spans="1:13">
      <c r="A2794" t="s">
        <v>405</v>
      </c>
      <c r="B2794">
        <v>9.4495000000000005</v>
      </c>
      <c r="C2794" s="44">
        <v>41548</v>
      </c>
      <c r="D2794" t="str">
        <f t="shared" si="430"/>
        <v/>
      </c>
      <c r="E2794" t="str">
        <f t="shared" si="431"/>
        <v/>
      </c>
      <c r="F2794" t="str">
        <f t="shared" si="432"/>
        <v/>
      </c>
      <c r="G2794" t="str">
        <f t="shared" si="433"/>
        <v/>
      </c>
      <c r="H2794" t="str">
        <f t="shared" si="434"/>
        <v/>
      </c>
      <c r="I2794" t="str">
        <f t="shared" si="435"/>
        <v/>
      </c>
      <c r="J2794" t="str">
        <f t="shared" si="436"/>
        <v/>
      </c>
      <c r="K2794" t="str">
        <f t="shared" si="437"/>
        <v/>
      </c>
      <c r="L2794" t="str">
        <f t="shared" si="438"/>
        <v/>
      </c>
      <c r="M2794" t="str">
        <f t="shared" si="439"/>
        <v/>
      </c>
    </row>
    <row r="2795" spans="1:13">
      <c r="A2795" t="s">
        <v>5191</v>
      </c>
      <c r="B2795">
        <v>18.007400000000001</v>
      </c>
      <c r="C2795" s="44">
        <v>41548</v>
      </c>
      <c r="D2795" t="str">
        <f t="shared" si="430"/>
        <v/>
      </c>
      <c r="E2795" t="str">
        <f t="shared" si="431"/>
        <v/>
      </c>
      <c r="F2795" t="str">
        <f t="shared" si="432"/>
        <v/>
      </c>
      <c r="G2795" t="str">
        <f t="shared" si="433"/>
        <v/>
      </c>
      <c r="H2795" t="str">
        <f t="shared" si="434"/>
        <v/>
      </c>
      <c r="I2795" t="str">
        <f t="shared" si="435"/>
        <v/>
      </c>
      <c r="J2795" t="str">
        <f t="shared" si="436"/>
        <v/>
      </c>
      <c r="K2795" t="str">
        <f t="shared" si="437"/>
        <v/>
      </c>
      <c r="L2795" t="str">
        <f t="shared" si="438"/>
        <v/>
      </c>
      <c r="M2795" t="str">
        <f t="shared" si="439"/>
        <v/>
      </c>
    </row>
    <row r="2796" spans="1:13">
      <c r="A2796" t="s">
        <v>5192</v>
      </c>
      <c r="B2796">
        <v>18.007300000000001</v>
      </c>
      <c r="C2796" s="44">
        <v>41548</v>
      </c>
      <c r="D2796" t="str">
        <f t="shared" si="430"/>
        <v/>
      </c>
      <c r="E2796" t="str">
        <f t="shared" si="431"/>
        <v/>
      </c>
      <c r="F2796" t="str">
        <f t="shared" si="432"/>
        <v/>
      </c>
      <c r="G2796" t="str">
        <f t="shared" si="433"/>
        <v/>
      </c>
      <c r="H2796" t="str">
        <f t="shared" si="434"/>
        <v/>
      </c>
      <c r="I2796" t="str">
        <f t="shared" si="435"/>
        <v/>
      </c>
      <c r="J2796" t="str">
        <f t="shared" si="436"/>
        <v/>
      </c>
      <c r="K2796" t="str">
        <f t="shared" si="437"/>
        <v/>
      </c>
      <c r="L2796" t="str">
        <f t="shared" si="438"/>
        <v/>
      </c>
      <c r="M2796" t="str">
        <f t="shared" si="439"/>
        <v/>
      </c>
    </row>
    <row r="2797" spans="1:13">
      <c r="A2797" t="s">
        <v>406</v>
      </c>
      <c r="B2797">
        <v>10.3903</v>
      </c>
      <c r="C2797" s="44">
        <v>41548</v>
      </c>
      <c r="D2797" t="str">
        <f t="shared" si="430"/>
        <v/>
      </c>
      <c r="E2797" t="str">
        <f t="shared" si="431"/>
        <v/>
      </c>
      <c r="F2797" t="str">
        <f t="shared" si="432"/>
        <v/>
      </c>
      <c r="G2797" t="str">
        <f t="shared" si="433"/>
        <v/>
      </c>
      <c r="H2797" t="str">
        <f t="shared" si="434"/>
        <v/>
      </c>
      <c r="I2797" t="str">
        <f t="shared" si="435"/>
        <v/>
      </c>
      <c r="J2797" t="str">
        <f t="shared" si="436"/>
        <v/>
      </c>
      <c r="K2797" t="str">
        <f t="shared" si="437"/>
        <v/>
      </c>
      <c r="L2797" t="str">
        <f t="shared" si="438"/>
        <v/>
      </c>
      <c r="M2797" t="str">
        <f t="shared" si="439"/>
        <v/>
      </c>
    </row>
    <row r="2798" spans="1:13">
      <c r="A2798" t="s">
        <v>407</v>
      </c>
      <c r="B2798">
        <v>9.4856999999999996</v>
      </c>
      <c r="C2798" s="44">
        <v>41548</v>
      </c>
      <c r="D2798" t="str">
        <f t="shared" si="430"/>
        <v/>
      </c>
      <c r="E2798" t="str">
        <f t="shared" si="431"/>
        <v/>
      </c>
      <c r="F2798" t="str">
        <f t="shared" si="432"/>
        <v/>
      </c>
      <c r="G2798" t="str">
        <f t="shared" si="433"/>
        <v/>
      </c>
      <c r="H2798" t="str">
        <f t="shared" si="434"/>
        <v/>
      </c>
      <c r="I2798" t="str">
        <f t="shared" si="435"/>
        <v/>
      </c>
      <c r="J2798" t="str">
        <f t="shared" si="436"/>
        <v/>
      </c>
      <c r="K2798" t="str">
        <f t="shared" si="437"/>
        <v/>
      </c>
      <c r="L2798" t="str">
        <f t="shared" si="438"/>
        <v/>
      </c>
      <c r="M2798" t="str">
        <f t="shared" si="439"/>
        <v/>
      </c>
    </row>
    <row r="2799" spans="1:13">
      <c r="A2799" t="s">
        <v>408</v>
      </c>
      <c r="B2799">
        <v>10.5975</v>
      </c>
      <c r="C2799" s="44">
        <v>41548</v>
      </c>
      <c r="D2799" t="str">
        <f t="shared" si="430"/>
        <v/>
      </c>
      <c r="E2799" t="str">
        <f t="shared" si="431"/>
        <v/>
      </c>
      <c r="F2799" t="str">
        <f t="shared" si="432"/>
        <v/>
      </c>
      <c r="G2799" t="str">
        <f t="shared" si="433"/>
        <v/>
      </c>
      <c r="H2799" t="str">
        <f t="shared" si="434"/>
        <v/>
      </c>
      <c r="I2799" t="str">
        <f t="shared" si="435"/>
        <v/>
      </c>
      <c r="J2799" t="str">
        <f t="shared" si="436"/>
        <v/>
      </c>
      <c r="K2799" t="str">
        <f t="shared" si="437"/>
        <v/>
      </c>
      <c r="L2799" t="str">
        <f t="shared" si="438"/>
        <v/>
      </c>
      <c r="M2799" t="str">
        <f t="shared" si="439"/>
        <v/>
      </c>
    </row>
    <row r="2800" spans="1:13">
      <c r="A2800" t="s">
        <v>5193</v>
      </c>
      <c r="B2800">
        <v>18.1067</v>
      </c>
      <c r="C2800" s="44">
        <v>41548</v>
      </c>
      <c r="D2800" t="str">
        <f t="shared" si="430"/>
        <v/>
      </c>
      <c r="E2800" t="str">
        <f t="shared" si="431"/>
        <v/>
      </c>
      <c r="F2800" t="str">
        <f t="shared" si="432"/>
        <v/>
      </c>
      <c r="G2800" t="str">
        <f t="shared" si="433"/>
        <v/>
      </c>
      <c r="H2800" t="str">
        <f t="shared" si="434"/>
        <v/>
      </c>
      <c r="I2800" t="str">
        <f t="shared" si="435"/>
        <v/>
      </c>
      <c r="J2800" t="str">
        <f t="shared" si="436"/>
        <v/>
      </c>
      <c r="K2800" t="str">
        <f t="shared" si="437"/>
        <v/>
      </c>
      <c r="L2800" t="str">
        <f t="shared" si="438"/>
        <v/>
      </c>
      <c r="M2800" t="str">
        <f t="shared" si="439"/>
        <v/>
      </c>
    </row>
    <row r="2801" spans="1:13">
      <c r="A2801" t="s">
        <v>5194</v>
      </c>
      <c r="B2801">
        <v>18.107299999999999</v>
      </c>
      <c r="C2801" s="44">
        <v>41548</v>
      </c>
      <c r="D2801" t="str">
        <f t="shared" si="430"/>
        <v/>
      </c>
      <c r="E2801" t="str">
        <f t="shared" si="431"/>
        <v/>
      </c>
      <c r="F2801" t="str">
        <f t="shared" si="432"/>
        <v/>
      </c>
      <c r="G2801" t="str">
        <f t="shared" si="433"/>
        <v/>
      </c>
      <c r="H2801" t="str">
        <f t="shared" si="434"/>
        <v/>
      </c>
      <c r="I2801" t="str">
        <f t="shared" si="435"/>
        <v/>
      </c>
      <c r="J2801" t="str">
        <f t="shared" si="436"/>
        <v/>
      </c>
      <c r="K2801" t="str">
        <f t="shared" si="437"/>
        <v/>
      </c>
      <c r="L2801" t="str">
        <f t="shared" si="438"/>
        <v/>
      </c>
      <c r="M2801" t="str">
        <f t="shared" si="439"/>
        <v/>
      </c>
    </row>
    <row r="2802" spans="1:13">
      <c r="A2802" t="s">
        <v>409</v>
      </c>
      <c r="B2802">
        <v>10.449199999999999</v>
      </c>
      <c r="C2802" s="44">
        <v>41548</v>
      </c>
      <c r="D2802" t="str">
        <f t="shared" si="430"/>
        <v/>
      </c>
      <c r="E2802" t="str">
        <f t="shared" si="431"/>
        <v/>
      </c>
      <c r="F2802" t="str">
        <f t="shared" si="432"/>
        <v/>
      </c>
      <c r="G2802" t="str">
        <f t="shared" si="433"/>
        <v/>
      </c>
      <c r="H2802" t="str">
        <f t="shared" si="434"/>
        <v/>
      </c>
      <c r="I2802" t="str">
        <f t="shared" si="435"/>
        <v/>
      </c>
      <c r="J2802" t="str">
        <f t="shared" si="436"/>
        <v/>
      </c>
      <c r="K2802" t="str">
        <f t="shared" si="437"/>
        <v/>
      </c>
      <c r="L2802" t="str">
        <f t="shared" si="438"/>
        <v/>
      </c>
      <c r="M2802" t="str">
        <f t="shared" si="439"/>
        <v/>
      </c>
    </row>
    <row r="2803" spans="1:13">
      <c r="A2803" t="s">
        <v>410</v>
      </c>
      <c r="B2803">
        <v>13.675599999999999</v>
      </c>
      <c r="C2803" s="44">
        <v>41547</v>
      </c>
      <c r="D2803" t="str">
        <f t="shared" si="430"/>
        <v/>
      </c>
      <c r="E2803" t="str">
        <f t="shared" si="431"/>
        <v/>
      </c>
      <c r="F2803" t="str">
        <f t="shared" si="432"/>
        <v/>
      </c>
      <c r="G2803" t="str">
        <f t="shared" si="433"/>
        <v/>
      </c>
      <c r="H2803" t="str">
        <f t="shared" si="434"/>
        <v/>
      </c>
      <c r="I2803" t="str">
        <f t="shared" si="435"/>
        <v/>
      </c>
      <c r="J2803" t="str">
        <f t="shared" si="436"/>
        <v/>
      </c>
      <c r="K2803" t="str">
        <f t="shared" si="437"/>
        <v/>
      </c>
      <c r="L2803" t="str">
        <f t="shared" si="438"/>
        <v/>
      </c>
      <c r="M2803" t="str">
        <f t="shared" si="439"/>
        <v/>
      </c>
    </row>
    <row r="2804" spans="1:13">
      <c r="A2804" t="s">
        <v>5195</v>
      </c>
      <c r="B2804">
        <v>13.684900000000001</v>
      </c>
      <c r="C2804" s="44">
        <v>41547</v>
      </c>
      <c r="D2804" t="str">
        <f t="shared" si="430"/>
        <v/>
      </c>
      <c r="E2804" t="str">
        <f t="shared" si="431"/>
        <v/>
      </c>
      <c r="F2804" t="str">
        <f t="shared" si="432"/>
        <v/>
      </c>
      <c r="G2804" t="str">
        <f t="shared" si="433"/>
        <v/>
      </c>
      <c r="H2804" t="str">
        <f t="shared" si="434"/>
        <v/>
      </c>
      <c r="I2804" t="str">
        <f t="shared" si="435"/>
        <v/>
      </c>
      <c r="J2804" t="str">
        <f t="shared" si="436"/>
        <v/>
      </c>
      <c r="K2804" t="str">
        <f t="shared" si="437"/>
        <v/>
      </c>
      <c r="L2804" t="str">
        <f t="shared" si="438"/>
        <v/>
      </c>
      <c r="M2804" t="str">
        <f t="shared" si="439"/>
        <v/>
      </c>
    </row>
    <row r="2805" spans="1:13">
      <c r="A2805" t="s">
        <v>411</v>
      </c>
      <c r="B2805">
        <v>13.653700000000001</v>
      </c>
      <c r="C2805" s="44">
        <v>41547</v>
      </c>
      <c r="D2805" t="str">
        <f t="shared" si="430"/>
        <v/>
      </c>
      <c r="E2805" t="str">
        <f t="shared" si="431"/>
        <v/>
      </c>
      <c r="F2805" t="str">
        <f t="shared" si="432"/>
        <v/>
      </c>
      <c r="G2805" t="str">
        <f t="shared" si="433"/>
        <v/>
      </c>
      <c r="H2805" t="str">
        <f t="shared" si="434"/>
        <v/>
      </c>
      <c r="I2805" t="str">
        <f t="shared" si="435"/>
        <v/>
      </c>
      <c r="J2805" t="str">
        <f t="shared" si="436"/>
        <v/>
      </c>
      <c r="K2805" t="str">
        <f t="shared" si="437"/>
        <v/>
      </c>
      <c r="L2805" t="str">
        <f t="shared" si="438"/>
        <v/>
      </c>
      <c r="M2805" t="str">
        <f t="shared" si="439"/>
        <v/>
      </c>
    </row>
    <row r="2806" spans="1:13">
      <c r="A2806" t="s">
        <v>5196</v>
      </c>
      <c r="B2806">
        <v>13.6629</v>
      </c>
      <c r="C2806" s="44">
        <v>41547</v>
      </c>
      <c r="D2806" t="str">
        <f t="shared" si="430"/>
        <v/>
      </c>
      <c r="E2806" t="str">
        <f t="shared" si="431"/>
        <v/>
      </c>
      <c r="F2806" t="str">
        <f t="shared" si="432"/>
        <v/>
      </c>
      <c r="G2806" t="str">
        <f t="shared" si="433"/>
        <v/>
      </c>
      <c r="H2806" t="str">
        <f t="shared" si="434"/>
        <v/>
      </c>
      <c r="I2806" t="str">
        <f t="shared" si="435"/>
        <v/>
      </c>
      <c r="J2806" t="str">
        <f t="shared" si="436"/>
        <v/>
      </c>
      <c r="K2806" t="str">
        <f t="shared" si="437"/>
        <v/>
      </c>
      <c r="L2806" t="str">
        <f t="shared" si="438"/>
        <v/>
      </c>
      <c r="M2806" t="str">
        <f t="shared" si="439"/>
        <v/>
      </c>
    </row>
    <row r="2807" spans="1:13">
      <c r="A2807" t="s">
        <v>412</v>
      </c>
      <c r="B2807">
        <v>15.72</v>
      </c>
      <c r="C2807" s="44">
        <v>41547</v>
      </c>
      <c r="D2807" t="str">
        <f t="shared" si="430"/>
        <v/>
      </c>
      <c r="E2807" t="str">
        <f t="shared" si="431"/>
        <v/>
      </c>
      <c r="F2807" t="str">
        <f t="shared" si="432"/>
        <v/>
      </c>
      <c r="G2807" t="str">
        <f t="shared" si="433"/>
        <v/>
      </c>
      <c r="H2807" t="str">
        <f t="shared" si="434"/>
        <v/>
      </c>
      <c r="I2807" t="str">
        <f t="shared" si="435"/>
        <v/>
      </c>
      <c r="J2807" t="str">
        <f t="shared" si="436"/>
        <v/>
      </c>
      <c r="K2807" t="str">
        <f t="shared" si="437"/>
        <v/>
      </c>
      <c r="L2807" t="str">
        <f t="shared" si="438"/>
        <v/>
      </c>
      <c r="M2807" t="str">
        <f t="shared" si="439"/>
        <v/>
      </c>
    </row>
    <row r="2808" spans="1:13">
      <c r="A2808" t="s">
        <v>5197</v>
      </c>
      <c r="B2808">
        <v>15.72</v>
      </c>
      <c r="C2808" s="44">
        <v>41547</v>
      </c>
      <c r="D2808" t="str">
        <f t="shared" si="430"/>
        <v/>
      </c>
      <c r="E2808" t="str">
        <f t="shared" si="431"/>
        <v/>
      </c>
      <c r="F2808" t="str">
        <f t="shared" si="432"/>
        <v/>
      </c>
      <c r="G2808" t="str">
        <f t="shared" si="433"/>
        <v/>
      </c>
      <c r="H2808" t="str">
        <f t="shared" si="434"/>
        <v/>
      </c>
      <c r="I2808" t="str">
        <f t="shared" si="435"/>
        <v/>
      </c>
      <c r="J2808" t="str">
        <f t="shared" si="436"/>
        <v/>
      </c>
      <c r="K2808" t="str">
        <f t="shared" si="437"/>
        <v/>
      </c>
      <c r="L2808" t="str">
        <f t="shared" si="438"/>
        <v/>
      </c>
      <c r="M2808" t="str">
        <f t="shared" si="439"/>
        <v/>
      </c>
    </row>
    <row r="2809" spans="1:13">
      <c r="A2809" t="s">
        <v>413</v>
      </c>
      <c r="B2809">
        <v>15.67</v>
      </c>
      <c r="C2809" s="44">
        <v>41547</v>
      </c>
      <c r="D2809" t="str">
        <f t="shared" si="430"/>
        <v/>
      </c>
      <c r="E2809" t="str">
        <f t="shared" si="431"/>
        <v/>
      </c>
      <c r="F2809" t="str">
        <f t="shared" si="432"/>
        <v/>
      </c>
      <c r="G2809" t="str">
        <f t="shared" si="433"/>
        <v/>
      </c>
      <c r="H2809" t="str">
        <f t="shared" si="434"/>
        <v/>
      </c>
      <c r="I2809" t="str">
        <f t="shared" si="435"/>
        <v/>
      </c>
      <c r="J2809" t="str">
        <f t="shared" si="436"/>
        <v/>
      </c>
      <c r="K2809" t="str">
        <f t="shared" si="437"/>
        <v/>
      </c>
      <c r="L2809" t="str">
        <f t="shared" si="438"/>
        <v/>
      </c>
      <c r="M2809" t="str">
        <f t="shared" si="439"/>
        <v/>
      </c>
    </row>
    <row r="2810" spans="1:13">
      <c r="A2810" t="s">
        <v>5198</v>
      </c>
      <c r="B2810">
        <v>15.67</v>
      </c>
      <c r="C2810" s="44">
        <v>41547</v>
      </c>
      <c r="D2810" t="str">
        <f t="shared" si="430"/>
        <v/>
      </c>
      <c r="E2810" t="str">
        <f t="shared" si="431"/>
        <v/>
      </c>
      <c r="F2810" t="str">
        <f t="shared" si="432"/>
        <v/>
      </c>
      <c r="G2810" t="str">
        <f t="shared" si="433"/>
        <v/>
      </c>
      <c r="H2810" t="str">
        <f t="shared" si="434"/>
        <v/>
      </c>
      <c r="I2810" t="str">
        <f t="shared" si="435"/>
        <v/>
      </c>
      <c r="J2810" t="str">
        <f t="shared" si="436"/>
        <v/>
      </c>
      <c r="K2810" t="str">
        <f t="shared" si="437"/>
        <v/>
      </c>
      <c r="L2810" t="str">
        <f t="shared" si="438"/>
        <v/>
      </c>
      <c r="M2810" t="str">
        <f t="shared" si="439"/>
        <v/>
      </c>
    </row>
    <row r="2811" spans="1:13">
      <c r="A2811" t="s">
        <v>414</v>
      </c>
      <c r="B2811">
        <v>10.67</v>
      </c>
      <c r="C2811" s="44">
        <v>41548</v>
      </c>
      <c r="D2811" t="str">
        <f t="shared" si="430"/>
        <v/>
      </c>
      <c r="E2811" t="str">
        <f t="shared" si="431"/>
        <v/>
      </c>
      <c r="F2811" t="str">
        <f t="shared" si="432"/>
        <v/>
      </c>
      <c r="G2811" t="str">
        <f t="shared" si="433"/>
        <v/>
      </c>
      <c r="H2811" t="str">
        <f t="shared" si="434"/>
        <v/>
      </c>
      <c r="I2811" t="str">
        <f t="shared" si="435"/>
        <v/>
      </c>
      <c r="J2811" t="str">
        <f t="shared" si="436"/>
        <v/>
      </c>
      <c r="K2811" t="str">
        <f t="shared" si="437"/>
        <v/>
      </c>
      <c r="L2811" t="str">
        <f t="shared" si="438"/>
        <v/>
      </c>
      <c r="M2811" t="str">
        <f t="shared" si="439"/>
        <v/>
      </c>
    </row>
    <row r="2812" spans="1:13">
      <c r="A2812" t="s">
        <v>5199</v>
      </c>
      <c r="B2812">
        <v>30.200399999999998</v>
      </c>
      <c r="C2812" s="44">
        <v>41548</v>
      </c>
      <c r="D2812" t="str">
        <f t="shared" si="430"/>
        <v/>
      </c>
      <c r="E2812" t="str">
        <f t="shared" si="431"/>
        <v/>
      </c>
      <c r="F2812" t="str">
        <f t="shared" si="432"/>
        <v/>
      </c>
      <c r="G2812" t="str">
        <f t="shared" si="433"/>
        <v/>
      </c>
      <c r="H2812" t="str">
        <f t="shared" si="434"/>
        <v/>
      </c>
      <c r="I2812" t="str">
        <f t="shared" si="435"/>
        <v/>
      </c>
      <c r="J2812" t="str">
        <f t="shared" si="436"/>
        <v/>
      </c>
      <c r="K2812" t="str">
        <f t="shared" si="437"/>
        <v/>
      </c>
      <c r="L2812" t="str">
        <f t="shared" si="438"/>
        <v/>
      </c>
      <c r="M2812" t="str">
        <f t="shared" si="439"/>
        <v/>
      </c>
    </row>
    <row r="2813" spans="1:13">
      <c r="A2813" t="s">
        <v>415</v>
      </c>
      <c r="B2813">
        <v>10.431699999999999</v>
      </c>
      <c r="C2813" s="44">
        <v>41548</v>
      </c>
      <c r="D2813" t="str">
        <f t="shared" si="430"/>
        <v/>
      </c>
      <c r="E2813" t="str">
        <f t="shared" si="431"/>
        <v/>
      </c>
      <c r="F2813" t="str">
        <f t="shared" si="432"/>
        <v/>
      </c>
      <c r="G2813" t="str">
        <f t="shared" si="433"/>
        <v/>
      </c>
      <c r="H2813" t="str">
        <f t="shared" si="434"/>
        <v/>
      </c>
      <c r="I2813" t="str">
        <f t="shared" si="435"/>
        <v/>
      </c>
      <c r="J2813" t="str">
        <f t="shared" si="436"/>
        <v/>
      </c>
      <c r="K2813" t="str">
        <f t="shared" si="437"/>
        <v/>
      </c>
      <c r="L2813" t="str">
        <f t="shared" si="438"/>
        <v/>
      </c>
      <c r="M2813" t="str">
        <f t="shared" si="439"/>
        <v/>
      </c>
    </row>
    <row r="2814" spans="1:13">
      <c r="A2814" t="s">
        <v>416</v>
      </c>
      <c r="B2814">
        <v>11.2743</v>
      </c>
      <c r="C2814" s="44">
        <v>41548</v>
      </c>
      <c r="D2814" t="str">
        <f t="shared" si="430"/>
        <v/>
      </c>
      <c r="E2814" t="str">
        <f t="shared" si="431"/>
        <v/>
      </c>
      <c r="F2814" t="str">
        <f t="shared" si="432"/>
        <v/>
      </c>
      <c r="G2814" t="str">
        <f t="shared" si="433"/>
        <v/>
      </c>
      <c r="H2814" t="str">
        <f t="shared" si="434"/>
        <v/>
      </c>
      <c r="I2814" t="str">
        <f t="shared" si="435"/>
        <v/>
      </c>
      <c r="J2814" t="str">
        <f t="shared" si="436"/>
        <v/>
      </c>
      <c r="K2814" t="str">
        <f t="shared" si="437"/>
        <v/>
      </c>
      <c r="L2814" t="str">
        <f t="shared" si="438"/>
        <v/>
      </c>
      <c r="M2814" t="str">
        <f t="shared" si="439"/>
        <v/>
      </c>
    </row>
    <row r="2815" spans="1:13">
      <c r="A2815" t="s">
        <v>417</v>
      </c>
      <c r="B2815">
        <v>10.603999999999999</v>
      </c>
      <c r="C2815" s="44">
        <v>41548</v>
      </c>
      <c r="D2815" t="str">
        <f t="shared" si="430"/>
        <v/>
      </c>
      <c r="E2815" t="str">
        <f t="shared" si="431"/>
        <v/>
      </c>
      <c r="F2815" t="str">
        <f t="shared" si="432"/>
        <v/>
      </c>
      <c r="G2815" t="str">
        <f t="shared" si="433"/>
        <v/>
      </c>
      <c r="H2815" t="str">
        <f t="shared" si="434"/>
        <v/>
      </c>
      <c r="I2815" t="str">
        <f t="shared" si="435"/>
        <v/>
      </c>
      <c r="J2815" t="str">
        <f t="shared" si="436"/>
        <v/>
      </c>
      <c r="K2815" t="str">
        <f t="shared" si="437"/>
        <v/>
      </c>
      <c r="L2815" t="str">
        <f t="shared" si="438"/>
        <v/>
      </c>
      <c r="M2815" t="str">
        <f t="shared" si="439"/>
        <v/>
      </c>
    </row>
    <row r="2816" spans="1:13">
      <c r="A2816" t="s">
        <v>418</v>
      </c>
      <c r="B2816">
        <v>10</v>
      </c>
      <c r="C2816" s="44">
        <v>41548</v>
      </c>
      <c r="D2816" t="str">
        <f t="shared" si="430"/>
        <v/>
      </c>
      <c r="E2816" t="str">
        <f t="shared" si="431"/>
        <v/>
      </c>
      <c r="F2816" t="str">
        <f t="shared" si="432"/>
        <v/>
      </c>
      <c r="G2816" t="str">
        <f t="shared" si="433"/>
        <v/>
      </c>
      <c r="H2816" t="str">
        <f t="shared" si="434"/>
        <v/>
      </c>
      <c r="I2816" t="str">
        <f t="shared" si="435"/>
        <v/>
      </c>
      <c r="J2816" t="str">
        <f t="shared" si="436"/>
        <v/>
      </c>
      <c r="K2816" t="str">
        <f t="shared" si="437"/>
        <v/>
      </c>
      <c r="L2816" t="str">
        <f t="shared" si="438"/>
        <v/>
      </c>
      <c r="M2816" t="str">
        <f t="shared" si="439"/>
        <v/>
      </c>
    </row>
    <row r="2817" spans="1:13">
      <c r="A2817" t="s">
        <v>419</v>
      </c>
      <c r="B2817">
        <v>10</v>
      </c>
      <c r="C2817" s="44">
        <v>41548</v>
      </c>
      <c r="D2817" t="str">
        <f t="shared" si="430"/>
        <v/>
      </c>
      <c r="E2817" t="str">
        <f t="shared" si="431"/>
        <v/>
      </c>
      <c r="F2817" t="str">
        <f t="shared" si="432"/>
        <v/>
      </c>
      <c r="G2817" t="str">
        <f t="shared" si="433"/>
        <v/>
      </c>
      <c r="H2817" t="str">
        <f t="shared" si="434"/>
        <v/>
      </c>
      <c r="I2817" t="str">
        <f t="shared" si="435"/>
        <v/>
      </c>
      <c r="J2817" t="str">
        <f t="shared" si="436"/>
        <v/>
      </c>
      <c r="K2817" t="str">
        <f t="shared" si="437"/>
        <v/>
      </c>
      <c r="L2817" t="str">
        <f t="shared" si="438"/>
        <v/>
      </c>
      <c r="M2817" t="str">
        <f t="shared" si="439"/>
        <v/>
      </c>
    </row>
    <row r="2818" spans="1:13">
      <c r="A2818" t="s">
        <v>5200</v>
      </c>
      <c r="B2818">
        <v>12.7836</v>
      </c>
      <c r="C2818" s="44">
        <v>41548</v>
      </c>
      <c r="D2818" t="str">
        <f t="shared" si="430"/>
        <v/>
      </c>
      <c r="E2818" t="str">
        <f t="shared" si="431"/>
        <v/>
      </c>
      <c r="F2818" t="str">
        <f t="shared" si="432"/>
        <v/>
      </c>
      <c r="G2818" t="str">
        <f t="shared" si="433"/>
        <v/>
      </c>
      <c r="H2818" t="str">
        <f t="shared" si="434"/>
        <v/>
      </c>
      <c r="I2818" t="str">
        <f t="shared" si="435"/>
        <v/>
      </c>
      <c r="J2818" t="str">
        <f t="shared" si="436"/>
        <v/>
      </c>
      <c r="K2818" t="str">
        <f t="shared" si="437"/>
        <v/>
      </c>
      <c r="L2818" t="str">
        <f t="shared" si="438"/>
        <v/>
      </c>
      <c r="M2818" t="str">
        <f t="shared" si="439"/>
        <v/>
      </c>
    </row>
    <row r="2819" spans="1:13">
      <c r="A2819" t="s">
        <v>420</v>
      </c>
      <c r="B2819">
        <v>10</v>
      </c>
      <c r="C2819" s="44">
        <v>41548</v>
      </c>
      <c r="D2819" t="str">
        <f t="shared" si="430"/>
        <v/>
      </c>
      <c r="E2819" t="str">
        <f t="shared" si="431"/>
        <v/>
      </c>
      <c r="F2819" t="str">
        <f t="shared" si="432"/>
        <v/>
      </c>
      <c r="G2819" t="str">
        <f t="shared" si="433"/>
        <v/>
      </c>
      <c r="H2819" t="str">
        <f t="shared" si="434"/>
        <v/>
      </c>
      <c r="I2819" t="str">
        <f t="shared" si="435"/>
        <v/>
      </c>
      <c r="J2819" t="str">
        <f t="shared" si="436"/>
        <v/>
      </c>
      <c r="K2819" t="str">
        <f t="shared" si="437"/>
        <v/>
      </c>
      <c r="L2819" t="str">
        <f t="shared" si="438"/>
        <v/>
      </c>
      <c r="M2819" t="str">
        <f t="shared" si="439"/>
        <v/>
      </c>
    </row>
    <row r="2820" spans="1:13">
      <c r="A2820" t="s">
        <v>421</v>
      </c>
      <c r="B2820">
        <v>10.366899999999999</v>
      </c>
      <c r="C2820" s="44">
        <v>41548</v>
      </c>
      <c r="D2820" t="str">
        <f t="shared" si="430"/>
        <v/>
      </c>
      <c r="E2820" t="str">
        <f t="shared" si="431"/>
        <v/>
      </c>
      <c r="F2820" t="str">
        <f t="shared" si="432"/>
        <v/>
      </c>
      <c r="G2820" t="str">
        <f t="shared" si="433"/>
        <v/>
      </c>
      <c r="H2820" t="str">
        <f t="shared" si="434"/>
        <v/>
      </c>
      <c r="I2820" t="str">
        <f t="shared" si="435"/>
        <v/>
      </c>
      <c r="J2820" t="str">
        <f t="shared" si="436"/>
        <v/>
      </c>
      <c r="K2820" t="str">
        <f t="shared" si="437"/>
        <v/>
      </c>
      <c r="L2820" t="str">
        <f t="shared" si="438"/>
        <v/>
      </c>
      <c r="M2820" t="str">
        <f t="shared" si="439"/>
        <v/>
      </c>
    </row>
    <row r="2821" spans="1:13">
      <c r="A2821" t="s">
        <v>422</v>
      </c>
      <c r="B2821">
        <v>11.2043</v>
      </c>
      <c r="C2821" s="44">
        <v>41548</v>
      </c>
      <c r="D2821" t="str">
        <f t="shared" si="430"/>
        <v/>
      </c>
      <c r="E2821" t="str">
        <f t="shared" si="431"/>
        <v/>
      </c>
      <c r="F2821" t="str">
        <f t="shared" si="432"/>
        <v/>
      </c>
      <c r="G2821" t="str">
        <f t="shared" si="433"/>
        <v/>
      </c>
      <c r="H2821" t="str">
        <f t="shared" si="434"/>
        <v/>
      </c>
      <c r="I2821" t="str">
        <f t="shared" si="435"/>
        <v/>
      </c>
      <c r="J2821" t="str">
        <f t="shared" si="436"/>
        <v/>
      </c>
      <c r="K2821" t="str">
        <f t="shared" si="437"/>
        <v/>
      </c>
      <c r="L2821" t="str">
        <f t="shared" si="438"/>
        <v/>
      </c>
      <c r="M2821" t="str">
        <f t="shared" si="439"/>
        <v/>
      </c>
    </row>
    <row r="2822" spans="1:13">
      <c r="A2822" t="s">
        <v>5201</v>
      </c>
      <c r="B2822">
        <v>30.020199999999999</v>
      </c>
      <c r="C2822" s="44">
        <v>41548</v>
      </c>
      <c r="D2822" t="str">
        <f t="shared" si="430"/>
        <v/>
      </c>
      <c r="E2822" t="str">
        <f t="shared" si="431"/>
        <v/>
      </c>
      <c r="F2822" t="str">
        <f t="shared" si="432"/>
        <v/>
      </c>
      <c r="G2822" t="str">
        <f t="shared" si="433"/>
        <v/>
      </c>
      <c r="H2822" t="str">
        <f t="shared" si="434"/>
        <v/>
      </c>
      <c r="I2822" t="str">
        <f t="shared" si="435"/>
        <v/>
      </c>
      <c r="J2822" t="str">
        <f t="shared" si="436"/>
        <v/>
      </c>
      <c r="K2822" t="str">
        <f t="shared" si="437"/>
        <v/>
      </c>
      <c r="L2822" t="str">
        <f t="shared" si="438"/>
        <v/>
      </c>
      <c r="M2822" t="str">
        <f t="shared" si="439"/>
        <v/>
      </c>
    </row>
    <row r="2823" spans="1:13">
      <c r="A2823" t="s">
        <v>5202</v>
      </c>
      <c r="B2823">
        <v>13.4701</v>
      </c>
      <c r="C2823" s="44">
        <v>41548</v>
      </c>
      <c r="D2823" t="str">
        <f t="shared" ref="D2823:D2886" si="440">IF(A2823=mfund1,B2823,"")</f>
        <v/>
      </c>
      <c r="E2823" t="str">
        <f t="shared" ref="E2823:E2886" si="441">IF(A2823=mfund2,B2823,"")</f>
        <v/>
      </c>
      <c r="F2823" t="str">
        <f t="shared" ref="F2823:F2886" si="442">IF(A2823=mfund3,B2823,"")</f>
        <v/>
      </c>
      <c r="G2823" t="str">
        <f t="shared" ref="G2823:G2886" si="443">IF(A2823=mfund4,B2823,"")</f>
        <v/>
      </c>
      <c r="H2823" t="str">
        <f t="shared" ref="H2823:H2886" si="444">IF(A2823=mfudn5,B2823,"")</f>
        <v/>
      </c>
      <c r="I2823" t="str">
        <f t="shared" ref="I2823:I2886" si="445">IF(A2823=mfund6,B2823,"")</f>
        <v/>
      </c>
      <c r="J2823" t="str">
        <f t="shared" ref="J2823:J2886" si="446">IF(A2823=mfund7,B2823,"")</f>
        <v/>
      </c>
      <c r="K2823" t="str">
        <f t="shared" ref="K2823:K2886" si="447">IF(A2823=mfund8,B2823,"")</f>
        <v/>
      </c>
      <c r="L2823" t="str">
        <f t="shared" ref="L2823:L2886" si="448">IF(A2823=mfund9,B2823,"")</f>
        <v/>
      </c>
      <c r="M2823" t="str">
        <f t="shared" ref="M2823:M2886" si="449">IF(A2823=mfund10,B2823,"")</f>
        <v/>
      </c>
    </row>
    <row r="2824" spans="1:13">
      <c r="A2824" t="s">
        <v>5203</v>
      </c>
      <c r="B2824">
        <v>13.026199999999999</v>
      </c>
      <c r="C2824" s="44">
        <v>41548</v>
      </c>
      <c r="D2824" t="str">
        <f t="shared" si="440"/>
        <v/>
      </c>
      <c r="E2824" t="str">
        <f t="shared" si="441"/>
        <v/>
      </c>
      <c r="F2824" t="str">
        <f t="shared" si="442"/>
        <v/>
      </c>
      <c r="G2824" t="str">
        <f t="shared" si="443"/>
        <v/>
      </c>
      <c r="H2824" t="str">
        <f t="shared" si="444"/>
        <v/>
      </c>
      <c r="I2824" t="str">
        <f t="shared" si="445"/>
        <v/>
      </c>
      <c r="J2824" t="str">
        <f t="shared" si="446"/>
        <v/>
      </c>
      <c r="K2824" t="str">
        <f t="shared" si="447"/>
        <v/>
      </c>
      <c r="L2824" t="str">
        <f t="shared" si="448"/>
        <v/>
      </c>
      <c r="M2824" t="str">
        <f t="shared" si="449"/>
        <v/>
      </c>
    </row>
    <row r="2825" spans="1:13">
      <c r="A2825" t="s">
        <v>5204</v>
      </c>
      <c r="B2825">
        <v>13.7233</v>
      </c>
      <c r="C2825" s="44">
        <v>41548</v>
      </c>
      <c r="D2825" t="str">
        <f t="shared" si="440"/>
        <v/>
      </c>
      <c r="E2825" t="str">
        <f t="shared" si="441"/>
        <v/>
      </c>
      <c r="F2825" t="str">
        <f t="shared" si="442"/>
        <v/>
      </c>
      <c r="G2825" t="str">
        <f t="shared" si="443"/>
        <v/>
      </c>
      <c r="H2825" t="str">
        <f t="shared" si="444"/>
        <v/>
      </c>
      <c r="I2825" t="str">
        <f t="shared" si="445"/>
        <v/>
      </c>
      <c r="J2825" t="str">
        <f t="shared" si="446"/>
        <v/>
      </c>
      <c r="K2825" t="str">
        <f t="shared" si="447"/>
        <v/>
      </c>
      <c r="L2825" t="str">
        <f t="shared" si="448"/>
        <v/>
      </c>
      <c r="M2825" t="str">
        <f t="shared" si="449"/>
        <v/>
      </c>
    </row>
    <row r="2826" spans="1:13">
      <c r="A2826" t="s">
        <v>5205</v>
      </c>
      <c r="B2826">
        <v>14.195399999999999</v>
      </c>
      <c r="C2826" s="44">
        <v>41548</v>
      </c>
      <c r="D2826" t="str">
        <f t="shared" si="440"/>
        <v/>
      </c>
      <c r="E2826" t="str">
        <f t="shared" si="441"/>
        <v/>
      </c>
      <c r="F2826" t="str">
        <f t="shared" si="442"/>
        <v/>
      </c>
      <c r="G2826" t="str">
        <f t="shared" si="443"/>
        <v/>
      </c>
      <c r="H2826" t="str">
        <f t="shared" si="444"/>
        <v/>
      </c>
      <c r="I2826" t="str">
        <f t="shared" si="445"/>
        <v/>
      </c>
      <c r="J2826" t="str">
        <f t="shared" si="446"/>
        <v/>
      </c>
      <c r="K2826" t="str">
        <f t="shared" si="447"/>
        <v/>
      </c>
      <c r="L2826" t="str">
        <f t="shared" si="448"/>
        <v/>
      </c>
      <c r="M2826" t="str">
        <f t="shared" si="449"/>
        <v/>
      </c>
    </row>
    <row r="2827" spans="1:13">
      <c r="A2827" t="s">
        <v>5206</v>
      </c>
      <c r="B2827">
        <v>13.4482</v>
      </c>
      <c r="C2827" s="44">
        <v>41548</v>
      </c>
      <c r="D2827" t="str">
        <f t="shared" si="440"/>
        <v/>
      </c>
      <c r="E2827" t="str">
        <f t="shared" si="441"/>
        <v/>
      </c>
      <c r="F2827" t="str">
        <f t="shared" si="442"/>
        <v/>
      </c>
      <c r="G2827" t="str">
        <f t="shared" si="443"/>
        <v/>
      </c>
      <c r="H2827" t="str">
        <f t="shared" si="444"/>
        <v/>
      </c>
      <c r="I2827" t="str">
        <f t="shared" si="445"/>
        <v/>
      </c>
      <c r="J2827" t="str">
        <f t="shared" si="446"/>
        <v/>
      </c>
      <c r="K2827" t="str">
        <f t="shared" si="447"/>
        <v/>
      </c>
      <c r="L2827" t="str">
        <f t="shared" si="448"/>
        <v/>
      </c>
      <c r="M2827" t="str">
        <f t="shared" si="449"/>
        <v/>
      </c>
    </row>
    <row r="2828" spans="1:13">
      <c r="A2828" t="s">
        <v>5207</v>
      </c>
      <c r="B2828">
        <v>13.005100000000001</v>
      </c>
      <c r="C2828" s="44">
        <v>41548</v>
      </c>
      <c r="D2828" t="str">
        <f t="shared" si="440"/>
        <v/>
      </c>
      <c r="E2828" t="str">
        <f t="shared" si="441"/>
        <v/>
      </c>
      <c r="F2828" t="str">
        <f t="shared" si="442"/>
        <v/>
      </c>
      <c r="G2828" t="str">
        <f t="shared" si="443"/>
        <v/>
      </c>
      <c r="H2828" t="str">
        <f t="shared" si="444"/>
        <v/>
      </c>
      <c r="I2828" t="str">
        <f t="shared" si="445"/>
        <v/>
      </c>
      <c r="J2828" t="str">
        <f t="shared" si="446"/>
        <v/>
      </c>
      <c r="K2828" t="str">
        <f t="shared" si="447"/>
        <v/>
      </c>
      <c r="L2828" t="str">
        <f t="shared" si="448"/>
        <v/>
      </c>
      <c r="M2828" t="str">
        <f t="shared" si="449"/>
        <v/>
      </c>
    </row>
    <row r="2829" spans="1:13">
      <c r="A2829" t="s">
        <v>5208</v>
      </c>
      <c r="B2829">
        <v>13.700100000000001</v>
      </c>
      <c r="C2829" s="44">
        <v>41548</v>
      </c>
      <c r="D2829" t="str">
        <f t="shared" si="440"/>
        <v/>
      </c>
      <c r="E2829" t="str">
        <f t="shared" si="441"/>
        <v/>
      </c>
      <c r="F2829" t="str">
        <f t="shared" si="442"/>
        <v/>
      </c>
      <c r="G2829" t="str">
        <f t="shared" si="443"/>
        <v/>
      </c>
      <c r="H2829" t="str">
        <f t="shared" si="444"/>
        <v/>
      </c>
      <c r="I2829" t="str">
        <f t="shared" si="445"/>
        <v/>
      </c>
      <c r="J2829" t="str">
        <f t="shared" si="446"/>
        <v/>
      </c>
      <c r="K2829" t="str">
        <f t="shared" si="447"/>
        <v/>
      </c>
      <c r="L2829" t="str">
        <f t="shared" si="448"/>
        <v/>
      </c>
      <c r="M2829" t="str">
        <f t="shared" si="449"/>
        <v/>
      </c>
    </row>
    <row r="2830" spans="1:13">
      <c r="A2830" t="s">
        <v>5209</v>
      </c>
      <c r="B2830">
        <v>14.1714</v>
      </c>
      <c r="C2830" s="44">
        <v>41548</v>
      </c>
      <c r="D2830" t="str">
        <f t="shared" si="440"/>
        <v/>
      </c>
      <c r="E2830" t="str">
        <f t="shared" si="441"/>
        <v/>
      </c>
      <c r="F2830" t="str">
        <f t="shared" si="442"/>
        <v/>
      </c>
      <c r="G2830" t="str">
        <f t="shared" si="443"/>
        <v/>
      </c>
      <c r="H2830" t="str">
        <f t="shared" si="444"/>
        <v/>
      </c>
      <c r="I2830" t="str">
        <f t="shared" si="445"/>
        <v/>
      </c>
      <c r="J2830" t="str">
        <f t="shared" si="446"/>
        <v/>
      </c>
      <c r="K2830" t="str">
        <f t="shared" si="447"/>
        <v/>
      </c>
      <c r="L2830" t="str">
        <f t="shared" si="448"/>
        <v/>
      </c>
      <c r="M2830" t="str">
        <f t="shared" si="449"/>
        <v/>
      </c>
    </row>
    <row r="2831" spans="1:13">
      <c r="A2831" t="s">
        <v>423</v>
      </c>
      <c r="B2831">
        <v>18.79</v>
      </c>
      <c r="C2831" s="44">
        <v>41548</v>
      </c>
      <c r="D2831" t="str">
        <f t="shared" si="440"/>
        <v/>
      </c>
      <c r="E2831" t="str">
        <f t="shared" si="441"/>
        <v/>
      </c>
      <c r="F2831" t="str">
        <f t="shared" si="442"/>
        <v/>
      </c>
      <c r="G2831" t="str">
        <f t="shared" si="443"/>
        <v/>
      </c>
      <c r="H2831" t="str">
        <f t="shared" si="444"/>
        <v/>
      </c>
      <c r="I2831" t="str">
        <f t="shared" si="445"/>
        <v/>
      </c>
      <c r="J2831" t="str">
        <f t="shared" si="446"/>
        <v/>
      </c>
      <c r="K2831" t="str">
        <f t="shared" si="447"/>
        <v/>
      </c>
      <c r="L2831" t="str">
        <f t="shared" si="448"/>
        <v/>
      </c>
      <c r="M2831" t="str">
        <f t="shared" si="449"/>
        <v/>
      </c>
    </row>
    <row r="2832" spans="1:13">
      <c r="A2832" t="s">
        <v>5210</v>
      </c>
      <c r="B2832">
        <v>28.19</v>
      </c>
      <c r="C2832" s="44">
        <v>41548</v>
      </c>
      <c r="D2832" t="str">
        <f t="shared" si="440"/>
        <v/>
      </c>
      <c r="E2832" t="str">
        <f t="shared" si="441"/>
        <v/>
      </c>
      <c r="F2832" t="str">
        <f t="shared" si="442"/>
        <v/>
      </c>
      <c r="G2832" t="str">
        <f t="shared" si="443"/>
        <v/>
      </c>
      <c r="H2832" t="str">
        <f t="shared" si="444"/>
        <v/>
      </c>
      <c r="I2832" t="str">
        <f t="shared" si="445"/>
        <v/>
      </c>
      <c r="J2832" t="str">
        <f t="shared" si="446"/>
        <v/>
      </c>
      <c r="K2832" t="str">
        <f t="shared" si="447"/>
        <v/>
      </c>
      <c r="L2832" t="str">
        <f t="shared" si="448"/>
        <v/>
      </c>
      <c r="M2832" t="str">
        <f t="shared" si="449"/>
        <v/>
      </c>
    </row>
    <row r="2833" spans="1:13">
      <c r="A2833" t="s">
        <v>424</v>
      </c>
      <c r="B2833">
        <v>18.649999999999999</v>
      </c>
      <c r="C2833" s="44">
        <v>41548</v>
      </c>
      <c r="D2833" t="str">
        <f t="shared" si="440"/>
        <v/>
      </c>
      <c r="E2833" t="str">
        <f t="shared" si="441"/>
        <v/>
      </c>
      <c r="F2833" t="str">
        <f t="shared" si="442"/>
        <v/>
      </c>
      <c r="G2833" t="str">
        <f t="shared" si="443"/>
        <v/>
      </c>
      <c r="H2833" t="str">
        <f t="shared" si="444"/>
        <v/>
      </c>
      <c r="I2833" t="str">
        <f t="shared" si="445"/>
        <v/>
      </c>
      <c r="J2833" t="str">
        <f t="shared" si="446"/>
        <v/>
      </c>
      <c r="K2833" t="str">
        <f t="shared" si="447"/>
        <v/>
      </c>
      <c r="L2833" t="str">
        <f t="shared" si="448"/>
        <v/>
      </c>
      <c r="M2833" t="str">
        <f t="shared" si="449"/>
        <v/>
      </c>
    </row>
    <row r="2834" spans="1:13">
      <c r="A2834" t="s">
        <v>5211</v>
      </c>
      <c r="B2834">
        <v>27.98</v>
      </c>
      <c r="C2834" s="44">
        <v>41548</v>
      </c>
      <c r="D2834" t="str">
        <f t="shared" si="440"/>
        <v/>
      </c>
      <c r="E2834" t="str">
        <f t="shared" si="441"/>
        <v/>
      </c>
      <c r="F2834" t="str">
        <f t="shared" si="442"/>
        <v/>
      </c>
      <c r="G2834" t="str">
        <f t="shared" si="443"/>
        <v/>
      </c>
      <c r="H2834" t="str">
        <f t="shared" si="444"/>
        <v/>
      </c>
      <c r="I2834" t="str">
        <f t="shared" si="445"/>
        <v/>
      </c>
      <c r="J2834" t="str">
        <f t="shared" si="446"/>
        <v/>
      </c>
      <c r="K2834" t="str">
        <f t="shared" si="447"/>
        <v/>
      </c>
      <c r="L2834" t="str">
        <f t="shared" si="448"/>
        <v/>
      </c>
      <c r="M2834" t="str">
        <f t="shared" si="449"/>
        <v/>
      </c>
    </row>
    <row r="2835" spans="1:13">
      <c r="A2835" t="s">
        <v>425</v>
      </c>
      <c r="B2835">
        <v>10.78</v>
      </c>
      <c r="C2835" s="44">
        <v>41547</v>
      </c>
      <c r="D2835" t="str">
        <f t="shared" si="440"/>
        <v/>
      </c>
      <c r="E2835" t="str">
        <f t="shared" si="441"/>
        <v/>
      </c>
      <c r="F2835" t="str">
        <f t="shared" si="442"/>
        <v/>
      </c>
      <c r="G2835" t="str">
        <f t="shared" si="443"/>
        <v/>
      </c>
      <c r="H2835" t="str">
        <f t="shared" si="444"/>
        <v/>
      </c>
      <c r="I2835" t="str">
        <f t="shared" si="445"/>
        <v/>
      </c>
      <c r="J2835" t="str">
        <f t="shared" si="446"/>
        <v/>
      </c>
      <c r="K2835" t="str">
        <f t="shared" si="447"/>
        <v/>
      </c>
      <c r="L2835" t="str">
        <f t="shared" si="448"/>
        <v/>
      </c>
      <c r="M2835" t="str">
        <f t="shared" si="449"/>
        <v/>
      </c>
    </row>
    <row r="2836" spans="1:13">
      <c r="A2836" t="s">
        <v>5212</v>
      </c>
      <c r="B2836">
        <v>10.8</v>
      </c>
      <c r="C2836" s="44">
        <v>41547</v>
      </c>
      <c r="D2836" t="str">
        <f t="shared" si="440"/>
        <v/>
      </c>
      <c r="E2836" t="str">
        <f t="shared" si="441"/>
        <v/>
      </c>
      <c r="F2836" t="str">
        <f t="shared" si="442"/>
        <v/>
      </c>
      <c r="G2836" t="str">
        <f t="shared" si="443"/>
        <v/>
      </c>
      <c r="H2836" t="str">
        <f t="shared" si="444"/>
        <v/>
      </c>
      <c r="I2836" t="str">
        <f t="shared" si="445"/>
        <v/>
      </c>
      <c r="J2836" t="str">
        <f t="shared" si="446"/>
        <v/>
      </c>
      <c r="K2836" t="str">
        <f t="shared" si="447"/>
        <v/>
      </c>
      <c r="L2836" t="str">
        <f t="shared" si="448"/>
        <v/>
      </c>
      <c r="M2836" t="str">
        <f t="shared" si="449"/>
        <v/>
      </c>
    </row>
    <row r="2837" spans="1:13">
      <c r="A2837" t="s">
        <v>426</v>
      </c>
      <c r="B2837">
        <v>10.74</v>
      </c>
      <c r="C2837" s="44">
        <v>41547</v>
      </c>
      <c r="D2837" t="str">
        <f t="shared" si="440"/>
        <v/>
      </c>
      <c r="E2837" t="str">
        <f t="shared" si="441"/>
        <v/>
      </c>
      <c r="F2837" t="str">
        <f t="shared" si="442"/>
        <v/>
      </c>
      <c r="G2837" t="str">
        <f t="shared" si="443"/>
        <v/>
      </c>
      <c r="H2837" t="str">
        <f t="shared" si="444"/>
        <v/>
      </c>
      <c r="I2837" t="str">
        <f t="shared" si="445"/>
        <v/>
      </c>
      <c r="J2837" t="str">
        <f t="shared" si="446"/>
        <v/>
      </c>
      <c r="K2837" t="str">
        <f t="shared" si="447"/>
        <v/>
      </c>
      <c r="L2837" t="str">
        <f t="shared" si="448"/>
        <v/>
      </c>
      <c r="M2837" t="str">
        <f t="shared" si="449"/>
        <v/>
      </c>
    </row>
    <row r="2838" spans="1:13">
      <c r="A2838" t="s">
        <v>5213</v>
      </c>
      <c r="B2838">
        <v>10.74</v>
      </c>
      <c r="C2838" s="44">
        <v>41547</v>
      </c>
      <c r="D2838" t="str">
        <f t="shared" si="440"/>
        <v/>
      </c>
      <c r="E2838" t="str">
        <f t="shared" si="441"/>
        <v/>
      </c>
      <c r="F2838" t="str">
        <f t="shared" si="442"/>
        <v/>
      </c>
      <c r="G2838" t="str">
        <f t="shared" si="443"/>
        <v/>
      </c>
      <c r="H2838" t="str">
        <f t="shared" si="444"/>
        <v/>
      </c>
      <c r="I2838" t="str">
        <f t="shared" si="445"/>
        <v/>
      </c>
      <c r="J2838" t="str">
        <f t="shared" si="446"/>
        <v/>
      </c>
      <c r="K2838" t="str">
        <f t="shared" si="447"/>
        <v/>
      </c>
      <c r="L2838" t="str">
        <f t="shared" si="448"/>
        <v/>
      </c>
      <c r="M2838" t="str">
        <f t="shared" si="449"/>
        <v/>
      </c>
    </row>
    <row r="2839" spans="1:13">
      <c r="A2839" t="s">
        <v>5214</v>
      </c>
      <c r="B2839">
        <v>18.260999999999999</v>
      </c>
      <c r="C2839" s="44">
        <v>41549</v>
      </c>
      <c r="D2839" t="str">
        <f t="shared" si="440"/>
        <v/>
      </c>
      <c r="E2839" t="str">
        <f t="shared" si="441"/>
        <v/>
      </c>
      <c r="F2839" t="str">
        <f t="shared" si="442"/>
        <v/>
      </c>
      <c r="G2839" t="str">
        <f t="shared" si="443"/>
        <v/>
      </c>
      <c r="H2839" t="str">
        <f t="shared" si="444"/>
        <v/>
      </c>
      <c r="I2839" t="str">
        <f t="shared" si="445"/>
        <v/>
      </c>
      <c r="J2839" t="str">
        <f t="shared" si="446"/>
        <v/>
      </c>
      <c r="K2839" t="str">
        <f t="shared" si="447"/>
        <v/>
      </c>
      <c r="L2839" t="str">
        <f t="shared" si="448"/>
        <v/>
      </c>
      <c r="M2839" t="str">
        <f t="shared" si="449"/>
        <v/>
      </c>
    </row>
    <row r="2840" spans="1:13">
      <c r="A2840" t="s">
        <v>427</v>
      </c>
      <c r="B2840">
        <v>10.004799999999999</v>
      </c>
      <c r="C2840" s="44">
        <v>41549</v>
      </c>
      <c r="D2840" t="str">
        <f t="shared" si="440"/>
        <v/>
      </c>
      <c r="E2840" t="str">
        <f t="shared" si="441"/>
        <v/>
      </c>
      <c r="F2840" t="str">
        <f t="shared" si="442"/>
        <v/>
      </c>
      <c r="G2840" t="str">
        <f t="shared" si="443"/>
        <v/>
      </c>
      <c r="H2840" t="str">
        <f t="shared" si="444"/>
        <v/>
      </c>
      <c r="I2840" t="str">
        <f t="shared" si="445"/>
        <v/>
      </c>
      <c r="J2840" t="str">
        <f t="shared" si="446"/>
        <v/>
      </c>
      <c r="K2840" t="str">
        <f t="shared" si="447"/>
        <v/>
      </c>
      <c r="L2840" t="str">
        <f t="shared" si="448"/>
        <v/>
      </c>
      <c r="M2840" t="str">
        <f t="shared" si="449"/>
        <v/>
      </c>
    </row>
    <row r="2841" spans="1:13">
      <c r="A2841" t="s">
        <v>428</v>
      </c>
      <c r="B2841">
        <v>10.013299999999999</v>
      </c>
      <c r="C2841" s="44">
        <v>41549</v>
      </c>
      <c r="D2841" t="str">
        <f t="shared" si="440"/>
        <v/>
      </c>
      <c r="E2841" t="str">
        <f t="shared" si="441"/>
        <v/>
      </c>
      <c r="F2841" t="str">
        <f t="shared" si="442"/>
        <v/>
      </c>
      <c r="G2841" t="str">
        <f t="shared" si="443"/>
        <v/>
      </c>
      <c r="H2841" t="str">
        <f t="shared" si="444"/>
        <v/>
      </c>
      <c r="I2841" t="str">
        <f t="shared" si="445"/>
        <v/>
      </c>
      <c r="J2841" t="str">
        <f t="shared" si="446"/>
        <v/>
      </c>
      <c r="K2841" t="str">
        <f t="shared" si="447"/>
        <v/>
      </c>
      <c r="L2841" t="str">
        <f t="shared" si="448"/>
        <v/>
      </c>
      <c r="M2841" t="str">
        <f t="shared" si="449"/>
        <v/>
      </c>
    </row>
    <row r="2842" spans="1:13">
      <c r="A2842" t="s">
        <v>429</v>
      </c>
      <c r="B2842">
        <v>10.0121</v>
      </c>
      <c r="C2842" s="44">
        <v>41549</v>
      </c>
      <c r="D2842" t="str">
        <f t="shared" si="440"/>
        <v/>
      </c>
      <c r="E2842" t="str">
        <f t="shared" si="441"/>
        <v/>
      </c>
      <c r="F2842" t="str">
        <f t="shared" si="442"/>
        <v/>
      </c>
      <c r="G2842" t="str">
        <f t="shared" si="443"/>
        <v/>
      </c>
      <c r="H2842" t="str">
        <f t="shared" si="444"/>
        <v/>
      </c>
      <c r="I2842" t="str">
        <f t="shared" si="445"/>
        <v/>
      </c>
      <c r="J2842" t="str">
        <f t="shared" si="446"/>
        <v/>
      </c>
      <c r="K2842" t="str">
        <f t="shared" si="447"/>
        <v/>
      </c>
      <c r="L2842" t="str">
        <f t="shared" si="448"/>
        <v/>
      </c>
      <c r="M2842" t="str">
        <f t="shared" si="449"/>
        <v/>
      </c>
    </row>
    <row r="2843" spans="1:13">
      <c r="A2843" t="s">
        <v>5215</v>
      </c>
      <c r="B2843">
        <v>19.042200000000001</v>
      </c>
      <c r="C2843" s="44">
        <v>41549</v>
      </c>
      <c r="D2843" t="str">
        <f t="shared" si="440"/>
        <v/>
      </c>
      <c r="E2843" t="str">
        <f t="shared" si="441"/>
        <v/>
      </c>
      <c r="F2843" t="str">
        <f t="shared" si="442"/>
        <v/>
      </c>
      <c r="G2843" t="str">
        <f t="shared" si="443"/>
        <v/>
      </c>
      <c r="H2843" t="str">
        <f t="shared" si="444"/>
        <v/>
      </c>
      <c r="I2843" t="str">
        <f t="shared" si="445"/>
        <v/>
      </c>
      <c r="J2843" t="str">
        <f t="shared" si="446"/>
        <v/>
      </c>
      <c r="K2843" t="str">
        <f t="shared" si="447"/>
        <v/>
      </c>
      <c r="L2843" t="str">
        <f t="shared" si="448"/>
        <v/>
      </c>
      <c r="M2843" t="str">
        <f t="shared" si="449"/>
        <v/>
      </c>
    </row>
    <row r="2844" spans="1:13">
      <c r="A2844" t="s">
        <v>430</v>
      </c>
      <c r="B2844">
        <v>10.059699999999999</v>
      </c>
      <c r="C2844" s="44">
        <v>41549</v>
      </c>
      <c r="D2844" t="str">
        <f t="shared" si="440"/>
        <v/>
      </c>
      <c r="E2844" t="str">
        <f t="shared" si="441"/>
        <v/>
      </c>
      <c r="F2844" t="str">
        <f t="shared" si="442"/>
        <v/>
      </c>
      <c r="G2844" t="str">
        <f t="shared" si="443"/>
        <v/>
      </c>
      <c r="H2844" t="str">
        <f t="shared" si="444"/>
        <v/>
      </c>
      <c r="I2844" t="str">
        <f t="shared" si="445"/>
        <v/>
      </c>
      <c r="J2844" t="str">
        <f t="shared" si="446"/>
        <v/>
      </c>
      <c r="K2844" t="str">
        <f t="shared" si="447"/>
        <v/>
      </c>
      <c r="L2844" t="str">
        <f t="shared" si="448"/>
        <v/>
      </c>
      <c r="M2844" t="str">
        <f t="shared" si="449"/>
        <v/>
      </c>
    </row>
    <row r="2845" spans="1:13">
      <c r="A2845" t="s">
        <v>431</v>
      </c>
      <c r="B2845">
        <v>10.7873</v>
      </c>
      <c r="C2845" s="44">
        <v>41549</v>
      </c>
      <c r="D2845" t="str">
        <f t="shared" si="440"/>
        <v/>
      </c>
      <c r="E2845" t="str">
        <f t="shared" si="441"/>
        <v/>
      </c>
      <c r="F2845" t="str">
        <f t="shared" si="442"/>
        <v/>
      </c>
      <c r="G2845" t="str">
        <f t="shared" si="443"/>
        <v/>
      </c>
      <c r="H2845" t="str">
        <f t="shared" si="444"/>
        <v/>
      </c>
      <c r="I2845" t="str">
        <f t="shared" si="445"/>
        <v/>
      </c>
      <c r="J2845" t="str">
        <f t="shared" si="446"/>
        <v/>
      </c>
      <c r="K2845" t="str">
        <f t="shared" si="447"/>
        <v/>
      </c>
      <c r="L2845" t="str">
        <f t="shared" si="448"/>
        <v/>
      </c>
      <c r="M2845" t="str">
        <f t="shared" si="449"/>
        <v/>
      </c>
    </row>
    <row r="2846" spans="1:13">
      <c r="A2846" t="s">
        <v>5216</v>
      </c>
      <c r="B2846">
        <v>25.184200000000001</v>
      </c>
      <c r="C2846" s="44">
        <v>41549</v>
      </c>
      <c r="D2846" t="str">
        <f t="shared" si="440"/>
        <v/>
      </c>
      <c r="E2846" t="str">
        <f t="shared" si="441"/>
        <v/>
      </c>
      <c r="F2846" t="str">
        <f t="shared" si="442"/>
        <v/>
      </c>
      <c r="G2846" t="str">
        <f t="shared" si="443"/>
        <v/>
      </c>
      <c r="H2846" t="str">
        <f t="shared" si="444"/>
        <v/>
      </c>
      <c r="I2846" t="str">
        <f t="shared" si="445"/>
        <v/>
      </c>
      <c r="J2846" t="str">
        <f t="shared" si="446"/>
        <v/>
      </c>
      <c r="K2846" t="str">
        <f t="shared" si="447"/>
        <v/>
      </c>
      <c r="L2846" t="str">
        <f t="shared" si="448"/>
        <v/>
      </c>
      <c r="M2846" t="str">
        <f t="shared" si="449"/>
        <v/>
      </c>
    </row>
    <row r="2847" spans="1:13">
      <c r="A2847" t="s">
        <v>432</v>
      </c>
      <c r="B2847">
        <v>10.830299999999999</v>
      </c>
      <c r="C2847" s="44">
        <v>41549</v>
      </c>
      <c r="D2847" t="str">
        <f t="shared" si="440"/>
        <v/>
      </c>
      <c r="E2847" t="str">
        <f t="shared" si="441"/>
        <v/>
      </c>
      <c r="F2847" t="str">
        <f t="shared" si="442"/>
        <v/>
      </c>
      <c r="G2847" t="str">
        <f t="shared" si="443"/>
        <v/>
      </c>
      <c r="H2847" t="str">
        <f t="shared" si="444"/>
        <v/>
      </c>
      <c r="I2847" t="str">
        <f t="shared" si="445"/>
        <v/>
      </c>
      <c r="J2847" t="str">
        <f t="shared" si="446"/>
        <v/>
      </c>
      <c r="K2847" t="str">
        <f t="shared" si="447"/>
        <v/>
      </c>
      <c r="L2847" t="str">
        <f t="shared" si="448"/>
        <v/>
      </c>
      <c r="M2847" t="str">
        <f t="shared" si="449"/>
        <v/>
      </c>
    </row>
    <row r="2848" spans="1:13">
      <c r="A2848" t="s">
        <v>433</v>
      </c>
      <c r="B2848">
        <v>10.004799999999999</v>
      </c>
      <c r="C2848" s="44">
        <v>41549</v>
      </c>
      <c r="D2848" t="str">
        <f t="shared" si="440"/>
        <v/>
      </c>
      <c r="E2848" t="str">
        <f t="shared" si="441"/>
        <v/>
      </c>
      <c r="F2848" t="str">
        <f t="shared" si="442"/>
        <v/>
      </c>
      <c r="G2848" t="str">
        <f t="shared" si="443"/>
        <v/>
      </c>
      <c r="H2848" t="str">
        <f t="shared" si="444"/>
        <v/>
      </c>
      <c r="I2848" t="str">
        <f t="shared" si="445"/>
        <v/>
      </c>
      <c r="J2848" t="str">
        <f t="shared" si="446"/>
        <v/>
      </c>
      <c r="K2848" t="str">
        <f t="shared" si="447"/>
        <v/>
      </c>
      <c r="L2848" t="str">
        <f t="shared" si="448"/>
        <v/>
      </c>
      <c r="M2848" t="str">
        <f t="shared" si="449"/>
        <v/>
      </c>
    </row>
    <row r="2849" spans="1:13">
      <c r="A2849" t="s">
        <v>5217</v>
      </c>
      <c r="B2849">
        <v>18.231300000000001</v>
      </c>
      <c r="C2849" s="44">
        <v>41549</v>
      </c>
      <c r="D2849" t="str">
        <f t="shared" si="440"/>
        <v/>
      </c>
      <c r="E2849" t="str">
        <f t="shared" si="441"/>
        <v/>
      </c>
      <c r="F2849" t="str">
        <f t="shared" si="442"/>
        <v/>
      </c>
      <c r="G2849" t="str">
        <f t="shared" si="443"/>
        <v/>
      </c>
      <c r="H2849" t="str">
        <f t="shared" si="444"/>
        <v/>
      </c>
      <c r="I2849" t="str">
        <f t="shared" si="445"/>
        <v/>
      </c>
      <c r="J2849" t="str">
        <f t="shared" si="446"/>
        <v/>
      </c>
      <c r="K2849" t="str">
        <f t="shared" si="447"/>
        <v/>
      </c>
      <c r="L2849" t="str">
        <f t="shared" si="448"/>
        <v/>
      </c>
      <c r="M2849" t="str">
        <f t="shared" si="449"/>
        <v/>
      </c>
    </row>
    <row r="2850" spans="1:13">
      <c r="A2850" t="s">
        <v>434</v>
      </c>
      <c r="B2850">
        <v>10.010899999999999</v>
      </c>
      <c r="C2850" s="44">
        <v>41549</v>
      </c>
      <c r="D2850" t="str">
        <f t="shared" si="440"/>
        <v/>
      </c>
      <c r="E2850" t="str">
        <f t="shared" si="441"/>
        <v/>
      </c>
      <c r="F2850" t="str">
        <f t="shared" si="442"/>
        <v/>
      </c>
      <c r="G2850" t="str">
        <f t="shared" si="443"/>
        <v/>
      </c>
      <c r="H2850" t="str">
        <f t="shared" si="444"/>
        <v/>
      </c>
      <c r="I2850" t="str">
        <f t="shared" si="445"/>
        <v/>
      </c>
      <c r="J2850" t="str">
        <f t="shared" si="446"/>
        <v/>
      </c>
      <c r="K2850" t="str">
        <f t="shared" si="447"/>
        <v/>
      </c>
      <c r="L2850" t="str">
        <f t="shared" si="448"/>
        <v/>
      </c>
      <c r="M2850" t="str">
        <f t="shared" si="449"/>
        <v/>
      </c>
    </row>
    <row r="2851" spans="1:13">
      <c r="A2851" t="s">
        <v>435</v>
      </c>
      <c r="B2851">
        <v>12.86</v>
      </c>
      <c r="C2851" s="44">
        <v>41548</v>
      </c>
      <c r="D2851" t="str">
        <f t="shared" si="440"/>
        <v/>
      </c>
      <c r="E2851" t="str">
        <f t="shared" si="441"/>
        <v/>
      </c>
      <c r="F2851" t="str">
        <f t="shared" si="442"/>
        <v/>
      </c>
      <c r="G2851" t="str">
        <f t="shared" si="443"/>
        <v/>
      </c>
      <c r="H2851" t="str">
        <f t="shared" si="444"/>
        <v/>
      </c>
      <c r="I2851" t="str">
        <f t="shared" si="445"/>
        <v/>
      </c>
      <c r="J2851" t="str">
        <f t="shared" si="446"/>
        <v/>
      </c>
      <c r="K2851" t="str">
        <f t="shared" si="447"/>
        <v/>
      </c>
      <c r="L2851" t="str">
        <f t="shared" si="448"/>
        <v/>
      </c>
      <c r="M2851" t="str">
        <f t="shared" si="449"/>
        <v/>
      </c>
    </row>
    <row r="2852" spans="1:13">
      <c r="A2852" t="s">
        <v>5218</v>
      </c>
      <c r="B2852">
        <v>20.77</v>
      </c>
      <c r="C2852" s="44">
        <v>41548</v>
      </c>
      <c r="D2852" t="str">
        <f t="shared" si="440"/>
        <v/>
      </c>
      <c r="E2852" t="str">
        <f t="shared" si="441"/>
        <v/>
      </c>
      <c r="F2852" t="str">
        <f t="shared" si="442"/>
        <v/>
      </c>
      <c r="G2852" t="str">
        <f t="shared" si="443"/>
        <v/>
      </c>
      <c r="H2852" t="str">
        <f t="shared" si="444"/>
        <v/>
      </c>
      <c r="I2852" t="str">
        <f t="shared" si="445"/>
        <v/>
      </c>
      <c r="J2852" t="str">
        <f t="shared" si="446"/>
        <v/>
      </c>
      <c r="K2852" t="str">
        <f t="shared" si="447"/>
        <v/>
      </c>
      <c r="L2852" t="str">
        <f t="shared" si="448"/>
        <v/>
      </c>
      <c r="M2852" t="str">
        <f t="shared" si="449"/>
        <v/>
      </c>
    </row>
    <row r="2853" spans="1:13">
      <c r="A2853" t="s">
        <v>1274</v>
      </c>
      <c r="B2853">
        <v>12.77</v>
      </c>
      <c r="C2853" s="44">
        <v>41548</v>
      </c>
      <c r="D2853" t="str">
        <f t="shared" si="440"/>
        <v/>
      </c>
      <c r="E2853" t="str">
        <f t="shared" si="441"/>
        <v/>
      </c>
      <c r="F2853" t="str">
        <f t="shared" si="442"/>
        <v/>
      </c>
      <c r="G2853" t="str">
        <f t="shared" si="443"/>
        <v/>
      </c>
      <c r="H2853" t="str">
        <f t="shared" si="444"/>
        <v/>
      </c>
      <c r="I2853" t="str">
        <f t="shared" si="445"/>
        <v/>
      </c>
      <c r="J2853" t="str">
        <f t="shared" si="446"/>
        <v/>
      </c>
      <c r="K2853" t="str">
        <f t="shared" si="447"/>
        <v/>
      </c>
      <c r="L2853" t="str">
        <f t="shared" si="448"/>
        <v/>
      </c>
      <c r="M2853" t="str">
        <f t="shared" si="449"/>
        <v/>
      </c>
    </row>
    <row r="2854" spans="1:13">
      <c r="A2854" t="s">
        <v>5219</v>
      </c>
      <c r="B2854">
        <v>20.61</v>
      </c>
      <c r="C2854" s="44">
        <v>41548</v>
      </c>
      <c r="D2854" t="str">
        <f t="shared" si="440"/>
        <v/>
      </c>
      <c r="E2854" t="str">
        <f t="shared" si="441"/>
        <v/>
      </c>
      <c r="F2854" t="str">
        <f t="shared" si="442"/>
        <v/>
      </c>
      <c r="G2854" t="str">
        <f t="shared" si="443"/>
        <v/>
      </c>
      <c r="H2854" t="str">
        <f t="shared" si="444"/>
        <v/>
      </c>
      <c r="I2854" t="str">
        <f t="shared" si="445"/>
        <v/>
      </c>
      <c r="J2854" t="str">
        <f t="shared" si="446"/>
        <v/>
      </c>
      <c r="K2854" t="str">
        <f t="shared" si="447"/>
        <v/>
      </c>
      <c r="L2854" t="str">
        <f t="shared" si="448"/>
        <v/>
      </c>
      <c r="M2854" t="str">
        <f t="shared" si="449"/>
        <v/>
      </c>
    </row>
    <row r="2855" spans="1:13">
      <c r="A2855" t="s">
        <v>1275</v>
      </c>
      <c r="B2855">
        <v>10.835100000000001</v>
      </c>
      <c r="C2855" s="44">
        <v>41548</v>
      </c>
      <c r="D2855" t="str">
        <f t="shared" si="440"/>
        <v/>
      </c>
      <c r="E2855" t="str">
        <f t="shared" si="441"/>
        <v/>
      </c>
      <c r="F2855" t="str">
        <f t="shared" si="442"/>
        <v/>
      </c>
      <c r="G2855" t="str">
        <f t="shared" si="443"/>
        <v/>
      </c>
      <c r="H2855" t="str">
        <f t="shared" si="444"/>
        <v/>
      </c>
      <c r="I2855" t="str">
        <f t="shared" si="445"/>
        <v/>
      </c>
      <c r="J2855" t="str">
        <f t="shared" si="446"/>
        <v/>
      </c>
      <c r="K2855" t="str">
        <f t="shared" si="447"/>
        <v/>
      </c>
      <c r="L2855" t="str">
        <f t="shared" si="448"/>
        <v/>
      </c>
      <c r="M2855" t="str">
        <f t="shared" si="449"/>
        <v/>
      </c>
    </row>
    <row r="2856" spans="1:13">
      <c r="A2856" t="s">
        <v>5220</v>
      </c>
      <c r="B2856">
        <v>15.934799999999999</v>
      </c>
      <c r="C2856" s="44">
        <v>41548</v>
      </c>
      <c r="D2856" t="str">
        <f t="shared" si="440"/>
        <v/>
      </c>
      <c r="E2856" t="str">
        <f t="shared" si="441"/>
        <v/>
      </c>
      <c r="F2856" t="str">
        <f t="shared" si="442"/>
        <v/>
      </c>
      <c r="G2856" t="str">
        <f t="shared" si="443"/>
        <v/>
      </c>
      <c r="H2856" t="str">
        <f t="shared" si="444"/>
        <v/>
      </c>
      <c r="I2856" t="str">
        <f t="shared" si="445"/>
        <v/>
      </c>
      <c r="J2856" t="str">
        <f t="shared" si="446"/>
        <v/>
      </c>
      <c r="K2856" t="str">
        <f t="shared" si="447"/>
        <v/>
      </c>
      <c r="L2856" t="str">
        <f t="shared" si="448"/>
        <v/>
      </c>
      <c r="M2856" t="str">
        <f t="shared" si="449"/>
        <v/>
      </c>
    </row>
    <row r="2857" spans="1:13">
      <c r="A2857" t="s">
        <v>1276</v>
      </c>
      <c r="B2857">
        <v>10.6464</v>
      </c>
      <c r="C2857" s="44">
        <v>41548</v>
      </c>
      <c r="D2857" t="str">
        <f t="shared" si="440"/>
        <v/>
      </c>
      <c r="E2857" t="str">
        <f t="shared" si="441"/>
        <v/>
      </c>
      <c r="F2857" t="str">
        <f t="shared" si="442"/>
        <v/>
      </c>
      <c r="G2857" t="str">
        <f t="shared" si="443"/>
        <v/>
      </c>
      <c r="H2857" t="str">
        <f t="shared" si="444"/>
        <v/>
      </c>
      <c r="I2857" t="str">
        <f t="shared" si="445"/>
        <v/>
      </c>
      <c r="J2857" t="str">
        <f t="shared" si="446"/>
        <v/>
      </c>
      <c r="K2857" t="str">
        <f t="shared" si="447"/>
        <v/>
      </c>
      <c r="L2857" t="str">
        <f t="shared" si="448"/>
        <v/>
      </c>
      <c r="M2857" t="str">
        <f t="shared" si="449"/>
        <v/>
      </c>
    </row>
    <row r="2858" spans="1:13">
      <c r="A2858" t="s">
        <v>1277</v>
      </c>
      <c r="B2858">
        <v>10.108499999999999</v>
      </c>
      <c r="C2858" s="44">
        <v>41548</v>
      </c>
      <c r="D2858" t="str">
        <f t="shared" si="440"/>
        <v/>
      </c>
      <c r="E2858" t="str">
        <f t="shared" si="441"/>
        <v/>
      </c>
      <c r="F2858" t="str">
        <f t="shared" si="442"/>
        <v/>
      </c>
      <c r="G2858" t="str">
        <f t="shared" si="443"/>
        <v/>
      </c>
      <c r="H2858" t="str">
        <f t="shared" si="444"/>
        <v/>
      </c>
      <c r="I2858" t="str">
        <f t="shared" si="445"/>
        <v/>
      </c>
      <c r="J2858" t="str">
        <f t="shared" si="446"/>
        <v/>
      </c>
      <c r="K2858" t="str">
        <f t="shared" si="447"/>
        <v/>
      </c>
      <c r="L2858" t="str">
        <f t="shared" si="448"/>
        <v/>
      </c>
      <c r="M2858" t="str">
        <f t="shared" si="449"/>
        <v/>
      </c>
    </row>
    <row r="2859" spans="1:13">
      <c r="A2859" t="s">
        <v>1278</v>
      </c>
      <c r="B2859">
        <v>11.1755</v>
      </c>
      <c r="C2859" s="44">
        <v>41548</v>
      </c>
      <c r="D2859" t="str">
        <f t="shared" si="440"/>
        <v/>
      </c>
      <c r="E2859" t="str">
        <f t="shared" si="441"/>
        <v/>
      </c>
      <c r="F2859" t="str">
        <f t="shared" si="442"/>
        <v/>
      </c>
      <c r="G2859" t="str">
        <f t="shared" si="443"/>
        <v/>
      </c>
      <c r="H2859" t="str">
        <f t="shared" si="444"/>
        <v/>
      </c>
      <c r="I2859" t="str">
        <f t="shared" si="445"/>
        <v/>
      </c>
      <c r="J2859" t="str">
        <f t="shared" si="446"/>
        <v/>
      </c>
      <c r="K2859" t="str">
        <f t="shared" si="447"/>
        <v/>
      </c>
      <c r="L2859" t="str">
        <f t="shared" si="448"/>
        <v/>
      </c>
      <c r="M2859" t="str">
        <f t="shared" si="449"/>
        <v/>
      </c>
    </row>
    <row r="2860" spans="1:13">
      <c r="A2860" t="s">
        <v>1279</v>
      </c>
      <c r="B2860">
        <v>10.775399999999999</v>
      </c>
      <c r="C2860" s="44">
        <v>41548</v>
      </c>
      <c r="D2860" t="str">
        <f t="shared" si="440"/>
        <v/>
      </c>
      <c r="E2860" t="str">
        <f t="shared" si="441"/>
        <v/>
      </c>
      <c r="F2860" t="str">
        <f t="shared" si="442"/>
        <v/>
      </c>
      <c r="G2860" t="str">
        <f t="shared" si="443"/>
        <v/>
      </c>
      <c r="H2860" t="str">
        <f t="shared" si="444"/>
        <v/>
      </c>
      <c r="I2860" t="str">
        <f t="shared" si="445"/>
        <v/>
      </c>
      <c r="J2860" t="str">
        <f t="shared" si="446"/>
        <v/>
      </c>
      <c r="K2860" t="str">
        <f t="shared" si="447"/>
        <v/>
      </c>
      <c r="L2860" t="str">
        <f t="shared" si="448"/>
        <v/>
      </c>
      <c r="M2860" t="str">
        <f t="shared" si="449"/>
        <v/>
      </c>
    </row>
    <row r="2861" spans="1:13">
      <c r="A2861" t="s">
        <v>5221</v>
      </c>
      <c r="B2861">
        <v>15.848699999999999</v>
      </c>
      <c r="C2861" s="44">
        <v>41548</v>
      </c>
      <c r="D2861" t="str">
        <f t="shared" si="440"/>
        <v/>
      </c>
      <c r="E2861" t="str">
        <f t="shared" si="441"/>
        <v/>
      </c>
      <c r="F2861" t="str">
        <f t="shared" si="442"/>
        <v/>
      </c>
      <c r="G2861" t="str">
        <f t="shared" si="443"/>
        <v/>
      </c>
      <c r="H2861" t="str">
        <f t="shared" si="444"/>
        <v/>
      </c>
      <c r="I2861" t="str">
        <f t="shared" si="445"/>
        <v/>
      </c>
      <c r="J2861" t="str">
        <f t="shared" si="446"/>
        <v/>
      </c>
      <c r="K2861" t="str">
        <f t="shared" si="447"/>
        <v/>
      </c>
      <c r="L2861" t="str">
        <f t="shared" si="448"/>
        <v/>
      </c>
      <c r="M2861" t="str">
        <f t="shared" si="449"/>
        <v/>
      </c>
    </row>
    <row r="2862" spans="1:13">
      <c r="A2862" t="s">
        <v>1280</v>
      </c>
      <c r="B2862">
        <v>10.5876</v>
      </c>
      <c r="C2862" s="44">
        <v>41548</v>
      </c>
      <c r="D2862" t="str">
        <f t="shared" si="440"/>
        <v/>
      </c>
      <c r="E2862" t="str">
        <f t="shared" si="441"/>
        <v/>
      </c>
      <c r="F2862" t="str">
        <f t="shared" si="442"/>
        <v/>
      </c>
      <c r="G2862" t="str">
        <f t="shared" si="443"/>
        <v/>
      </c>
      <c r="H2862" t="str">
        <f t="shared" si="444"/>
        <v/>
      </c>
      <c r="I2862" t="str">
        <f t="shared" si="445"/>
        <v/>
      </c>
      <c r="J2862" t="str">
        <f t="shared" si="446"/>
        <v/>
      </c>
      <c r="K2862" t="str">
        <f t="shared" si="447"/>
        <v/>
      </c>
      <c r="L2862" t="str">
        <f t="shared" si="448"/>
        <v/>
      </c>
      <c r="M2862" t="str">
        <f t="shared" si="449"/>
        <v/>
      </c>
    </row>
    <row r="2863" spans="1:13">
      <c r="A2863" t="s">
        <v>1281</v>
      </c>
      <c r="B2863">
        <v>10.0526</v>
      </c>
      <c r="C2863" s="44">
        <v>41548</v>
      </c>
      <c r="D2863" t="str">
        <f t="shared" si="440"/>
        <v/>
      </c>
      <c r="E2863" t="str">
        <f t="shared" si="441"/>
        <v/>
      </c>
      <c r="F2863" t="str">
        <f t="shared" si="442"/>
        <v/>
      </c>
      <c r="G2863" t="str">
        <f t="shared" si="443"/>
        <v/>
      </c>
      <c r="H2863" t="str">
        <f t="shared" si="444"/>
        <v/>
      </c>
      <c r="I2863" t="str">
        <f t="shared" si="445"/>
        <v/>
      </c>
      <c r="J2863" t="str">
        <f t="shared" si="446"/>
        <v/>
      </c>
      <c r="K2863" t="str">
        <f t="shared" si="447"/>
        <v/>
      </c>
      <c r="L2863" t="str">
        <f t="shared" si="448"/>
        <v/>
      </c>
      <c r="M2863" t="str">
        <f t="shared" si="449"/>
        <v/>
      </c>
    </row>
    <row r="2864" spans="1:13">
      <c r="A2864" t="s">
        <v>1282</v>
      </c>
      <c r="B2864">
        <v>11.114000000000001</v>
      </c>
      <c r="C2864" s="44">
        <v>41548</v>
      </c>
      <c r="D2864" t="str">
        <f t="shared" si="440"/>
        <v/>
      </c>
      <c r="E2864" t="str">
        <f t="shared" si="441"/>
        <v/>
      </c>
      <c r="F2864" t="str">
        <f t="shared" si="442"/>
        <v/>
      </c>
      <c r="G2864" t="str">
        <f t="shared" si="443"/>
        <v/>
      </c>
      <c r="H2864" t="str">
        <f t="shared" si="444"/>
        <v/>
      </c>
      <c r="I2864" t="str">
        <f t="shared" si="445"/>
        <v/>
      </c>
      <c r="J2864" t="str">
        <f t="shared" si="446"/>
        <v/>
      </c>
      <c r="K2864" t="str">
        <f t="shared" si="447"/>
        <v/>
      </c>
      <c r="L2864" t="str">
        <f t="shared" si="448"/>
        <v/>
      </c>
      <c r="M2864" t="str">
        <f t="shared" si="449"/>
        <v/>
      </c>
    </row>
    <row r="2865" spans="1:13">
      <c r="A2865" t="s">
        <v>5222</v>
      </c>
      <c r="B2865">
        <v>9.52</v>
      </c>
      <c r="C2865" s="44">
        <v>41548</v>
      </c>
      <c r="D2865" t="str">
        <f t="shared" si="440"/>
        <v/>
      </c>
      <c r="E2865" t="str">
        <f t="shared" si="441"/>
        <v/>
      </c>
      <c r="F2865" t="str">
        <f t="shared" si="442"/>
        <v/>
      </c>
      <c r="G2865" t="str">
        <f t="shared" si="443"/>
        <v/>
      </c>
      <c r="H2865" t="str">
        <f t="shared" si="444"/>
        <v/>
      </c>
      <c r="I2865" t="str">
        <f t="shared" si="445"/>
        <v/>
      </c>
      <c r="J2865" t="str">
        <f t="shared" si="446"/>
        <v/>
      </c>
      <c r="K2865" t="str">
        <f t="shared" si="447"/>
        <v/>
      </c>
      <c r="L2865" t="str">
        <f t="shared" si="448"/>
        <v/>
      </c>
      <c r="M2865" t="str">
        <f t="shared" si="449"/>
        <v/>
      </c>
    </row>
    <row r="2866" spans="1:13">
      <c r="A2866" t="s">
        <v>1283</v>
      </c>
      <c r="B2866">
        <v>9.52</v>
      </c>
      <c r="C2866" s="44">
        <v>41548</v>
      </c>
      <c r="D2866" t="str">
        <f t="shared" si="440"/>
        <v/>
      </c>
      <c r="E2866" t="str">
        <f t="shared" si="441"/>
        <v/>
      </c>
      <c r="F2866" t="str">
        <f t="shared" si="442"/>
        <v/>
      </c>
      <c r="G2866" t="str">
        <f t="shared" si="443"/>
        <v/>
      </c>
      <c r="H2866" t="str">
        <f t="shared" si="444"/>
        <v/>
      </c>
      <c r="I2866" t="str">
        <f t="shared" si="445"/>
        <v/>
      </c>
      <c r="J2866" t="str">
        <f t="shared" si="446"/>
        <v/>
      </c>
      <c r="K2866" t="str">
        <f t="shared" si="447"/>
        <v/>
      </c>
      <c r="L2866" t="str">
        <f t="shared" si="448"/>
        <v/>
      </c>
      <c r="M2866" t="str">
        <f t="shared" si="449"/>
        <v/>
      </c>
    </row>
    <row r="2867" spans="1:13">
      <c r="A2867" t="s">
        <v>1284</v>
      </c>
      <c r="B2867">
        <v>9.4499999999999993</v>
      </c>
      <c r="C2867" s="44">
        <v>41548</v>
      </c>
      <c r="D2867" t="str">
        <f t="shared" si="440"/>
        <v/>
      </c>
      <c r="E2867" t="str">
        <f t="shared" si="441"/>
        <v/>
      </c>
      <c r="F2867" t="str">
        <f t="shared" si="442"/>
        <v/>
      </c>
      <c r="G2867" t="str">
        <f t="shared" si="443"/>
        <v/>
      </c>
      <c r="H2867" t="str">
        <f t="shared" si="444"/>
        <v/>
      </c>
      <c r="I2867" t="str">
        <f t="shared" si="445"/>
        <v/>
      </c>
      <c r="J2867" t="str">
        <f t="shared" si="446"/>
        <v/>
      </c>
      <c r="K2867" t="str">
        <f t="shared" si="447"/>
        <v/>
      </c>
      <c r="L2867" t="str">
        <f t="shared" si="448"/>
        <v/>
      </c>
      <c r="M2867" t="str">
        <f t="shared" si="449"/>
        <v/>
      </c>
    </row>
    <row r="2868" spans="1:13">
      <c r="A2868" t="s">
        <v>5223</v>
      </c>
      <c r="B2868">
        <v>9.44</v>
      </c>
      <c r="C2868" s="44">
        <v>41548</v>
      </c>
      <c r="D2868" t="str">
        <f t="shared" si="440"/>
        <v/>
      </c>
      <c r="E2868" t="str">
        <f t="shared" si="441"/>
        <v/>
      </c>
      <c r="F2868" t="str">
        <f t="shared" si="442"/>
        <v/>
      </c>
      <c r="G2868" t="str">
        <f t="shared" si="443"/>
        <v/>
      </c>
      <c r="H2868" t="str">
        <f t="shared" si="444"/>
        <v/>
      </c>
      <c r="I2868" t="str">
        <f t="shared" si="445"/>
        <v/>
      </c>
      <c r="J2868" t="str">
        <f t="shared" si="446"/>
        <v/>
      </c>
      <c r="K2868" t="str">
        <f t="shared" si="447"/>
        <v/>
      </c>
      <c r="L2868" t="str">
        <f t="shared" si="448"/>
        <v/>
      </c>
      <c r="M2868" t="str">
        <f t="shared" si="449"/>
        <v/>
      </c>
    </row>
    <row r="2869" spans="1:13">
      <c r="A2869" t="s">
        <v>1285</v>
      </c>
      <c r="B2869">
        <v>12.5974</v>
      </c>
      <c r="C2869" s="44">
        <v>41548</v>
      </c>
      <c r="D2869" t="str">
        <f t="shared" si="440"/>
        <v/>
      </c>
      <c r="E2869" t="str">
        <f t="shared" si="441"/>
        <v/>
      </c>
      <c r="F2869" t="str">
        <f t="shared" si="442"/>
        <v/>
      </c>
      <c r="G2869" t="str">
        <f t="shared" si="443"/>
        <v/>
      </c>
      <c r="H2869" t="str">
        <f t="shared" si="444"/>
        <v/>
      </c>
      <c r="I2869" t="str">
        <f t="shared" si="445"/>
        <v/>
      </c>
      <c r="J2869" t="str">
        <f t="shared" si="446"/>
        <v/>
      </c>
      <c r="K2869" t="str">
        <f t="shared" si="447"/>
        <v/>
      </c>
      <c r="L2869" t="str">
        <f t="shared" si="448"/>
        <v/>
      </c>
      <c r="M2869" t="str">
        <f t="shared" si="449"/>
        <v/>
      </c>
    </row>
    <row r="2870" spans="1:13">
      <c r="A2870" t="s">
        <v>5224</v>
      </c>
      <c r="B2870">
        <v>22.212299999999999</v>
      </c>
      <c r="C2870" s="44">
        <v>41548</v>
      </c>
      <c r="D2870" t="str">
        <f t="shared" si="440"/>
        <v/>
      </c>
      <c r="E2870" t="str">
        <f t="shared" si="441"/>
        <v/>
      </c>
      <c r="F2870" t="str">
        <f t="shared" si="442"/>
        <v/>
      </c>
      <c r="G2870" t="str">
        <f t="shared" si="443"/>
        <v/>
      </c>
      <c r="H2870" t="str">
        <f t="shared" si="444"/>
        <v/>
      </c>
      <c r="I2870" t="str">
        <f t="shared" si="445"/>
        <v/>
      </c>
      <c r="J2870" t="str">
        <f t="shared" si="446"/>
        <v/>
      </c>
      <c r="K2870" t="str">
        <f t="shared" si="447"/>
        <v/>
      </c>
      <c r="L2870" t="str">
        <f t="shared" si="448"/>
        <v/>
      </c>
      <c r="M2870" t="str">
        <f t="shared" si="449"/>
        <v/>
      </c>
    </row>
    <row r="2871" spans="1:13">
      <c r="A2871" t="s">
        <v>1286</v>
      </c>
      <c r="B2871">
        <v>12.5549</v>
      </c>
      <c r="C2871" s="44">
        <v>41548</v>
      </c>
      <c r="D2871" t="str">
        <f t="shared" si="440"/>
        <v/>
      </c>
      <c r="E2871" t="str">
        <f t="shared" si="441"/>
        <v/>
      </c>
      <c r="F2871" t="str">
        <f t="shared" si="442"/>
        <v/>
      </c>
      <c r="G2871" t="str">
        <f t="shared" si="443"/>
        <v/>
      </c>
      <c r="H2871" t="str">
        <f t="shared" si="444"/>
        <v/>
      </c>
      <c r="I2871" t="str">
        <f t="shared" si="445"/>
        <v/>
      </c>
      <c r="J2871" t="str">
        <f t="shared" si="446"/>
        <v/>
      </c>
      <c r="K2871" t="str">
        <f t="shared" si="447"/>
        <v/>
      </c>
      <c r="L2871" t="str">
        <f t="shared" si="448"/>
        <v/>
      </c>
      <c r="M2871" t="str">
        <f t="shared" si="449"/>
        <v/>
      </c>
    </row>
    <row r="2872" spans="1:13">
      <c r="A2872" t="s">
        <v>5225</v>
      </c>
      <c r="B2872">
        <v>22.139399999999998</v>
      </c>
      <c r="C2872" s="44">
        <v>41548</v>
      </c>
      <c r="D2872" t="str">
        <f t="shared" si="440"/>
        <v/>
      </c>
      <c r="E2872" t="str">
        <f t="shared" si="441"/>
        <v/>
      </c>
      <c r="F2872" t="str">
        <f t="shared" si="442"/>
        <v/>
      </c>
      <c r="G2872" t="str">
        <f t="shared" si="443"/>
        <v/>
      </c>
      <c r="H2872" t="str">
        <f t="shared" si="444"/>
        <v/>
      </c>
      <c r="I2872" t="str">
        <f t="shared" si="445"/>
        <v/>
      </c>
      <c r="J2872" t="str">
        <f t="shared" si="446"/>
        <v/>
      </c>
      <c r="K2872" t="str">
        <f t="shared" si="447"/>
        <v/>
      </c>
      <c r="L2872" t="str">
        <f t="shared" si="448"/>
        <v/>
      </c>
      <c r="M2872" t="str">
        <f t="shared" si="449"/>
        <v/>
      </c>
    </row>
    <row r="2873" spans="1:13">
      <c r="A2873" t="s">
        <v>1287</v>
      </c>
      <c r="B2873">
        <v>28.6</v>
      </c>
      <c r="C2873" s="44">
        <v>41548</v>
      </c>
      <c r="D2873" t="str">
        <f t="shared" si="440"/>
        <v/>
      </c>
      <c r="E2873" t="str">
        <f t="shared" si="441"/>
        <v/>
      </c>
      <c r="F2873" t="str">
        <f t="shared" si="442"/>
        <v/>
      </c>
      <c r="G2873" t="str">
        <f t="shared" si="443"/>
        <v/>
      </c>
      <c r="H2873" t="str">
        <f t="shared" si="444"/>
        <v/>
      </c>
      <c r="I2873" t="str">
        <f t="shared" si="445"/>
        <v/>
      </c>
      <c r="J2873" t="str">
        <f t="shared" si="446"/>
        <v/>
      </c>
      <c r="K2873" t="str">
        <f t="shared" si="447"/>
        <v/>
      </c>
      <c r="L2873" t="str">
        <f t="shared" si="448"/>
        <v/>
      </c>
      <c r="M2873" t="str">
        <f t="shared" si="449"/>
        <v/>
      </c>
    </row>
    <row r="2874" spans="1:13">
      <c r="A2874" t="s">
        <v>1288</v>
      </c>
      <c r="B2874">
        <v>14.08</v>
      </c>
      <c r="C2874" s="44">
        <v>41548</v>
      </c>
      <c r="D2874" t="str">
        <f t="shared" si="440"/>
        <v/>
      </c>
      <c r="E2874" t="str">
        <f t="shared" si="441"/>
        <v/>
      </c>
      <c r="F2874" t="str">
        <f t="shared" si="442"/>
        <v/>
      </c>
      <c r="G2874" t="str">
        <f t="shared" si="443"/>
        <v/>
      </c>
      <c r="H2874" t="str">
        <f t="shared" si="444"/>
        <v/>
      </c>
      <c r="I2874" t="str">
        <f t="shared" si="445"/>
        <v/>
      </c>
      <c r="J2874" t="str">
        <f t="shared" si="446"/>
        <v/>
      </c>
      <c r="K2874" t="str">
        <f t="shared" si="447"/>
        <v/>
      </c>
      <c r="L2874" t="str">
        <f t="shared" si="448"/>
        <v/>
      </c>
      <c r="M2874" t="str">
        <f t="shared" si="449"/>
        <v/>
      </c>
    </row>
    <row r="2875" spans="1:13">
      <c r="A2875" t="s">
        <v>5226</v>
      </c>
      <c r="B2875">
        <v>28.65</v>
      </c>
      <c r="C2875" s="44">
        <v>41548</v>
      </c>
      <c r="D2875" t="str">
        <f t="shared" si="440"/>
        <v/>
      </c>
      <c r="E2875" t="str">
        <f t="shared" si="441"/>
        <v/>
      </c>
      <c r="F2875" t="str">
        <f t="shared" si="442"/>
        <v/>
      </c>
      <c r="G2875" t="str">
        <f t="shared" si="443"/>
        <v/>
      </c>
      <c r="H2875" t="str">
        <f t="shared" si="444"/>
        <v/>
      </c>
      <c r="I2875" t="str">
        <f t="shared" si="445"/>
        <v/>
      </c>
      <c r="J2875" t="str">
        <f t="shared" si="446"/>
        <v/>
      </c>
      <c r="K2875" t="str">
        <f t="shared" si="447"/>
        <v/>
      </c>
      <c r="L2875" t="str">
        <f t="shared" si="448"/>
        <v/>
      </c>
      <c r="M2875" t="str">
        <f t="shared" si="449"/>
        <v/>
      </c>
    </row>
    <row r="2876" spans="1:13">
      <c r="A2876" t="s">
        <v>1289</v>
      </c>
      <c r="B2876">
        <v>28.31</v>
      </c>
      <c r="C2876" s="44">
        <v>41548</v>
      </c>
      <c r="D2876" t="str">
        <f t="shared" si="440"/>
        <v/>
      </c>
      <c r="E2876" t="str">
        <f t="shared" si="441"/>
        <v/>
      </c>
      <c r="F2876" t="str">
        <f t="shared" si="442"/>
        <v/>
      </c>
      <c r="G2876" t="str">
        <f t="shared" si="443"/>
        <v/>
      </c>
      <c r="H2876" t="str">
        <f t="shared" si="444"/>
        <v/>
      </c>
      <c r="I2876" t="str">
        <f t="shared" si="445"/>
        <v/>
      </c>
      <c r="J2876" t="str">
        <f t="shared" si="446"/>
        <v/>
      </c>
      <c r="K2876" t="str">
        <f t="shared" si="447"/>
        <v/>
      </c>
      <c r="L2876" t="str">
        <f t="shared" si="448"/>
        <v/>
      </c>
      <c r="M2876" t="str">
        <f t="shared" si="449"/>
        <v/>
      </c>
    </row>
    <row r="2877" spans="1:13">
      <c r="A2877" t="s">
        <v>1290</v>
      </c>
      <c r="B2877">
        <v>13.95</v>
      </c>
      <c r="C2877" s="44">
        <v>41548</v>
      </c>
      <c r="D2877" t="str">
        <f t="shared" si="440"/>
        <v/>
      </c>
      <c r="E2877" t="str">
        <f t="shared" si="441"/>
        <v/>
      </c>
      <c r="F2877" t="str">
        <f t="shared" si="442"/>
        <v/>
      </c>
      <c r="G2877" t="str">
        <f t="shared" si="443"/>
        <v/>
      </c>
      <c r="H2877" t="str">
        <f t="shared" si="444"/>
        <v/>
      </c>
      <c r="I2877" t="str">
        <f t="shared" si="445"/>
        <v/>
      </c>
      <c r="J2877" t="str">
        <f t="shared" si="446"/>
        <v/>
      </c>
      <c r="K2877" t="str">
        <f t="shared" si="447"/>
        <v/>
      </c>
      <c r="L2877" t="str">
        <f t="shared" si="448"/>
        <v/>
      </c>
      <c r="M2877" t="str">
        <f t="shared" si="449"/>
        <v/>
      </c>
    </row>
    <row r="2878" spans="1:13">
      <c r="A2878" t="s">
        <v>5227</v>
      </c>
      <c r="B2878">
        <v>28.27</v>
      </c>
      <c r="C2878" s="44">
        <v>41548</v>
      </c>
      <c r="D2878" t="str">
        <f t="shared" si="440"/>
        <v/>
      </c>
      <c r="E2878" t="str">
        <f t="shared" si="441"/>
        <v/>
      </c>
      <c r="F2878" t="str">
        <f t="shared" si="442"/>
        <v/>
      </c>
      <c r="G2878" t="str">
        <f t="shared" si="443"/>
        <v/>
      </c>
      <c r="H2878" t="str">
        <f t="shared" si="444"/>
        <v/>
      </c>
      <c r="I2878" t="str">
        <f t="shared" si="445"/>
        <v/>
      </c>
      <c r="J2878" t="str">
        <f t="shared" si="446"/>
        <v/>
      </c>
      <c r="K2878" t="str">
        <f t="shared" si="447"/>
        <v/>
      </c>
      <c r="L2878" t="str">
        <f t="shared" si="448"/>
        <v/>
      </c>
      <c r="M2878" t="str">
        <f t="shared" si="449"/>
        <v/>
      </c>
    </row>
    <row r="2879" spans="1:13">
      <c r="A2879" t="s">
        <v>1291</v>
      </c>
      <c r="B2879">
        <v>10.006600000000001</v>
      </c>
      <c r="C2879" s="44">
        <v>41548</v>
      </c>
      <c r="D2879" t="str">
        <f t="shared" si="440"/>
        <v/>
      </c>
      <c r="E2879" t="str">
        <f t="shared" si="441"/>
        <v/>
      </c>
      <c r="F2879" t="str">
        <f t="shared" si="442"/>
        <v/>
      </c>
      <c r="G2879" t="str">
        <f t="shared" si="443"/>
        <v/>
      </c>
      <c r="H2879" t="str">
        <f t="shared" si="444"/>
        <v/>
      </c>
      <c r="I2879" t="str">
        <f t="shared" si="445"/>
        <v/>
      </c>
      <c r="J2879" t="str">
        <f t="shared" si="446"/>
        <v/>
      </c>
      <c r="K2879" t="str">
        <f t="shared" si="447"/>
        <v/>
      </c>
      <c r="L2879" t="str">
        <f t="shared" si="448"/>
        <v/>
      </c>
      <c r="M2879" t="str">
        <f t="shared" si="449"/>
        <v/>
      </c>
    </row>
    <row r="2880" spans="1:13">
      <c r="A2880" t="s">
        <v>5228</v>
      </c>
      <c r="B2880">
        <v>16.4864</v>
      </c>
      <c r="C2880" s="44">
        <v>41548</v>
      </c>
      <c r="D2880" t="str">
        <f t="shared" si="440"/>
        <v/>
      </c>
      <c r="E2880" t="str">
        <f t="shared" si="441"/>
        <v/>
      </c>
      <c r="F2880" t="str">
        <f t="shared" si="442"/>
        <v/>
      </c>
      <c r="G2880" t="str">
        <f t="shared" si="443"/>
        <v/>
      </c>
      <c r="H2880" t="str">
        <f t="shared" si="444"/>
        <v/>
      </c>
      <c r="I2880" t="str">
        <f t="shared" si="445"/>
        <v/>
      </c>
      <c r="J2880" t="str">
        <f t="shared" si="446"/>
        <v/>
      </c>
      <c r="K2880" t="str">
        <f t="shared" si="447"/>
        <v/>
      </c>
      <c r="L2880" t="str">
        <f t="shared" si="448"/>
        <v/>
      </c>
      <c r="M2880" t="str">
        <f t="shared" si="449"/>
        <v/>
      </c>
    </row>
    <row r="2881" spans="1:13">
      <c r="A2881" t="s">
        <v>1292</v>
      </c>
      <c r="B2881">
        <v>10.123699999999999</v>
      </c>
      <c r="C2881" s="44">
        <v>41548</v>
      </c>
      <c r="D2881" t="str">
        <f t="shared" si="440"/>
        <v/>
      </c>
      <c r="E2881" t="str">
        <f t="shared" si="441"/>
        <v/>
      </c>
      <c r="F2881" t="str">
        <f t="shared" si="442"/>
        <v/>
      </c>
      <c r="G2881" t="str">
        <f t="shared" si="443"/>
        <v/>
      </c>
      <c r="H2881" t="str">
        <f t="shared" si="444"/>
        <v/>
      </c>
      <c r="I2881" t="str">
        <f t="shared" si="445"/>
        <v/>
      </c>
      <c r="J2881" t="str">
        <f t="shared" si="446"/>
        <v/>
      </c>
      <c r="K2881" t="str">
        <f t="shared" si="447"/>
        <v/>
      </c>
      <c r="L2881" t="str">
        <f t="shared" si="448"/>
        <v/>
      </c>
      <c r="M2881" t="str">
        <f t="shared" si="449"/>
        <v/>
      </c>
    </row>
    <row r="2882" spans="1:13">
      <c r="A2882" t="s">
        <v>1293</v>
      </c>
      <c r="B2882">
        <v>10.006600000000001</v>
      </c>
      <c r="C2882" s="44">
        <v>41548</v>
      </c>
      <c r="D2882" t="str">
        <f t="shared" si="440"/>
        <v/>
      </c>
      <c r="E2882" t="str">
        <f t="shared" si="441"/>
        <v/>
      </c>
      <c r="F2882" t="str">
        <f t="shared" si="442"/>
        <v/>
      </c>
      <c r="G2882" t="str">
        <f t="shared" si="443"/>
        <v/>
      </c>
      <c r="H2882" t="str">
        <f t="shared" si="444"/>
        <v/>
      </c>
      <c r="I2882" t="str">
        <f t="shared" si="445"/>
        <v/>
      </c>
      <c r="J2882" t="str">
        <f t="shared" si="446"/>
        <v/>
      </c>
      <c r="K2882" t="str">
        <f t="shared" si="447"/>
        <v/>
      </c>
      <c r="L2882" t="str">
        <f t="shared" si="448"/>
        <v/>
      </c>
      <c r="M2882" t="str">
        <f t="shared" si="449"/>
        <v/>
      </c>
    </row>
    <row r="2883" spans="1:13">
      <c r="A2883" t="s">
        <v>5229</v>
      </c>
      <c r="B2883">
        <v>16.506399999999999</v>
      </c>
      <c r="C2883" s="44">
        <v>41548</v>
      </c>
      <c r="D2883" t="str">
        <f t="shared" si="440"/>
        <v/>
      </c>
      <c r="E2883" t="str">
        <f t="shared" si="441"/>
        <v/>
      </c>
      <c r="F2883" t="str">
        <f t="shared" si="442"/>
        <v/>
      </c>
      <c r="G2883" t="str">
        <f t="shared" si="443"/>
        <v/>
      </c>
      <c r="H2883" t="str">
        <f t="shared" si="444"/>
        <v/>
      </c>
      <c r="I2883" t="str">
        <f t="shared" si="445"/>
        <v/>
      </c>
      <c r="J2883" t="str">
        <f t="shared" si="446"/>
        <v/>
      </c>
      <c r="K2883" t="str">
        <f t="shared" si="447"/>
        <v/>
      </c>
      <c r="L2883" t="str">
        <f t="shared" si="448"/>
        <v/>
      </c>
      <c r="M2883" t="str">
        <f t="shared" si="449"/>
        <v/>
      </c>
    </row>
    <row r="2884" spans="1:13">
      <c r="A2884" t="s">
        <v>1294</v>
      </c>
      <c r="B2884">
        <v>10</v>
      </c>
      <c r="C2884" s="44">
        <v>41548</v>
      </c>
      <c r="D2884" t="str">
        <f t="shared" si="440"/>
        <v/>
      </c>
      <c r="E2884" t="str">
        <f t="shared" si="441"/>
        <v/>
      </c>
      <c r="F2884" t="str">
        <f t="shared" si="442"/>
        <v/>
      </c>
      <c r="G2884" t="str">
        <f t="shared" si="443"/>
        <v/>
      </c>
      <c r="H2884" t="str">
        <f t="shared" si="444"/>
        <v/>
      </c>
      <c r="I2884" t="str">
        <f t="shared" si="445"/>
        <v/>
      </c>
      <c r="J2884" t="str">
        <f t="shared" si="446"/>
        <v/>
      </c>
      <c r="K2884" t="str">
        <f t="shared" si="447"/>
        <v/>
      </c>
      <c r="L2884" t="str">
        <f t="shared" si="448"/>
        <v/>
      </c>
      <c r="M2884" t="str">
        <f t="shared" si="449"/>
        <v/>
      </c>
    </row>
    <row r="2885" spans="1:13">
      <c r="A2885" t="s">
        <v>1295</v>
      </c>
      <c r="B2885">
        <v>10.3826</v>
      </c>
      <c r="C2885" s="44">
        <v>41548</v>
      </c>
      <c r="D2885" t="str">
        <f t="shared" si="440"/>
        <v/>
      </c>
      <c r="E2885" t="str">
        <f t="shared" si="441"/>
        <v/>
      </c>
      <c r="F2885" t="str">
        <f t="shared" si="442"/>
        <v/>
      </c>
      <c r="G2885" t="str">
        <f t="shared" si="443"/>
        <v/>
      </c>
      <c r="H2885" t="str">
        <f t="shared" si="444"/>
        <v/>
      </c>
      <c r="I2885" t="str">
        <f t="shared" si="445"/>
        <v/>
      </c>
      <c r="J2885" t="str">
        <f t="shared" si="446"/>
        <v/>
      </c>
      <c r="K2885" t="str">
        <f t="shared" si="447"/>
        <v/>
      </c>
      <c r="L2885" t="str">
        <f t="shared" si="448"/>
        <v/>
      </c>
      <c r="M2885" t="str">
        <f t="shared" si="449"/>
        <v/>
      </c>
    </row>
    <row r="2886" spans="1:13">
      <c r="A2886" t="s">
        <v>1296</v>
      </c>
      <c r="B2886">
        <v>10.028700000000001</v>
      </c>
      <c r="C2886" s="44">
        <v>41548</v>
      </c>
      <c r="D2886" t="str">
        <f t="shared" si="440"/>
        <v/>
      </c>
      <c r="E2886" t="str">
        <f t="shared" si="441"/>
        <v/>
      </c>
      <c r="F2886" t="str">
        <f t="shared" si="442"/>
        <v/>
      </c>
      <c r="G2886" t="str">
        <f t="shared" si="443"/>
        <v/>
      </c>
      <c r="H2886" t="str">
        <f t="shared" si="444"/>
        <v/>
      </c>
      <c r="I2886" t="str">
        <f t="shared" si="445"/>
        <v/>
      </c>
      <c r="J2886" t="str">
        <f t="shared" si="446"/>
        <v/>
      </c>
      <c r="K2886" t="str">
        <f t="shared" si="447"/>
        <v/>
      </c>
      <c r="L2886" t="str">
        <f t="shared" si="448"/>
        <v/>
      </c>
      <c r="M2886" t="str">
        <f t="shared" si="449"/>
        <v/>
      </c>
    </row>
    <row r="2887" spans="1:13">
      <c r="A2887" t="s">
        <v>1297</v>
      </c>
      <c r="B2887">
        <v>10.3726</v>
      </c>
      <c r="C2887" s="44">
        <v>41548</v>
      </c>
      <c r="D2887" t="str">
        <f t="shared" ref="D2887:D2950" si="450">IF(A2887=mfund1,B2887,"")</f>
        <v/>
      </c>
      <c r="E2887" t="str">
        <f t="shared" ref="E2887:E2950" si="451">IF(A2887=mfund2,B2887,"")</f>
        <v/>
      </c>
      <c r="F2887" t="str">
        <f t="shared" ref="F2887:F2950" si="452">IF(A2887=mfund3,B2887,"")</f>
        <v/>
      </c>
      <c r="G2887" t="str">
        <f t="shared" ref="G2887:G2950" si="453">IF(A2887=mfund4,B2887,"")</f>
        <v/>
      </c>
      <c r="H2887" t="str">
        <f t="shared" ref="H2887:H2950" si="454">IF(A2887=mfudn5,B2887,"")</f>
        <v/>
      </c>
      <c r="I2887" t="str">
        <f t="shared" ref="I2887:I2950" si="455">IF(A2887=mfund6,B2887,"")</f>
        <v/>
      </c>
      <c r="J2887" t="str">
        <f t="shared" ref="J2887:J2950" si="456">IF(A2887=mfund7,B2887,"")</f>
        <v/>
      </c>
      <c r="K2887" t="str">
        <f t="shared" ref="K2887:K2950" si="457">IF(A2887=mfund8,B2887,"")</f>
        <v/>
      </c>
      <c r="L2887" t="str">
        <f t="shared" ref="L2887:L2950" si="458">IF(A2887=mfund9,B2887,"")</f>
        <v/>
      </c>
      <c r="M2887" t="str">
        <f t="shared" ref="M2887:M2950" si="459">IF(A2887=mfund10,B2887,"")</f>
        <v/>
      </c>
    </row>
    <row r="2888" spans="1:13">
      <c r="A2888" t="s">
        <v>1298</v>
      </c>
      <c r="B2888">
        <v>10.026999999999999</v>
      </c>
      <c r="C2888" s="44">
        <v>41548</v>
      </c>
      <c r="D2888" t="str">
        <f t="shared" si="450"/>
        <v/>
      </c>
      <c r="E2888" t="str">
        <f t="shared" si="451"/>
        <v/>
      </c>
      <c r="F2888" t="str">
        <f t="shared" si="452"/>
        <v/>
      </c>
      <c r="G2888" t="str">
        <f t="shared" si="453"/>
        <v/>
      </c>
      <c r="H2888" t="str">
        <f t="shared" si="454"/>
        <v/>
      </c>
      <c r="I2888" t="str">
        <f t="shared" si="455"/>
        <v/>
      </c>
      <c r="J2888" t="str">
        <f t="shared" si="456"/>
        <v/>
      </c>
      <c r="K2888" t="str">
        <f t="shared" si="457"/>
        <v/>
      </c>
      <c r="L2888" t="str">
        <f t="shared" si="458"/>
        <v/>
      </c>
      <c r="M2888" t="str">
        <f t="shared" si="459"/>
        <v/>
      </c>
    </row>
    <row r="2889" spans="1:13">
      <c r="A2889" t="s">
        <v>1299</v>
      </c>
      <c r="B2889">
        <v>10.006600000000001</v>
      </c>
      <c r="C2889" s="44">
        <v>41548</v>
      </c>
      <c r="D2889" t="str">
        <f t="shared" si="450"/>
        <v/>
      </c>
      <c r="E2889" t="str">
        <f t="shared" si="451"/>
        <v/>
      </c>
      <c r="F2889" t="str">
        <f t="shared" si="452"/>
        <v/>
      </c>
      <c r="G2889" t="str">
        <f t="shared" si="453"/>
        <v/>
      </c>
      <c r="H2889" t="str">
        <f t="shared" si="454"/>
        <v/>
      </c>
      <c r="I2889" t="str">
        <f t="shared" si="455"/>
        <v/>
      </c>
      <c r="J2889" t="str">
        <f t="shared" si="456"/>
        <v/>
      </c>
      <c r="K2889" t="str">
        <f t="shared" si="457"/>
        <v/>
      </c>
      <c r="L2889" t="str">
        <f t="shared" si="458"/>
        <v/>
      </c>
      <c r="M2889" t="str">
        <f t="shared" si="459"/>
        <v/>
      </c>
    </row>
    <row r="2890" spans="1:13">
      <c r="A2890" t="s">
        <v>5230</v>
      </c>
      <c r="B2890">
        <v>16.241900000000001</v>
      </c>
      <c r="C2890" s="44">
        <v>41548</v>
      </c>
      <c r="D2890" t="str">
        <f t="shared" si="450"/>
        <v/>
      </c>
      <c r="E2890" t="str">
        <f t="shared" si="451"/>
        <v/>
      </c>
      <c r="F2890" t="str">
        <f t="shared" si="452"/>
        <v/>
      </c>
      <c r="G2890" t="str">
        <f t="shared" si="453"/>
        <v/>
      </c>
      <c r="H2890" t="str">
        <f t="shared" si="454"/>
        <v/>
      </c>
      <c r="I2890" t="str">
        <f t="shared" si="455"/>
        <v/>
      </c>
      <c r="J2890" t="str">
        <f t="shared" si="456"/>
        <v/>
      </c>
      <c r="K2890" t="str">
        <f t="shared" si="457"/>
        <v/>
      </c>
      <c r="L2890" t="str">
        <f t="shared" si="458"/>
        <v/>
      </c>
      <c r="M2890" t="str">
        <f t="shared" si="459"/>
        <v/>
      </c>
    </row>
    <row r="2891" spans="1:13">
      <c r="A2891" t="s">
        <v>1300</v>
      </c>
      <c r="B2891">
        <v>10.9025</v>
      </c>
      <c r="C2891" s="44">
        <v>41548</v>
      </c>
      <c r="D2891" t="str">
        <f t="shared" si="450"/>
        <v/>
      </c>
      <c r="E2891" t="str">
        <f t="shared" si="451"/>
        <v/>
      </c>
      <c r="F2891" t="str">
        <f t="shared" si="452"/>
        <v/>
      </c>
      <c r="G2891" t="str">
        <f t="shared" si="453"/>
        <v/>
      </c>
      <c r="H2891" t="str">
        <f t="shared" si="454"/>
        <v/>
      </c>
      <c r="I2891" t="str">
        <f t="shared" si="455"/>
        <v/>
      </c>
      <c r="J2891" t="str">
        <f t="shared" si="456"/>
        <v/>
      </c>
      <c r="K2891" t="str">
        <f t="shared" si="457"/>
        <v/>
      </c>
      <c r="L2891" t="str">
        <f t="shared" si="458"/>
        <v/>
      </c>
      <c r="M2891" t="str">
        <f t="shared" si="459"/>
        <v/>
      </c>
    </row>
    <row r="2892" spans="1:13">
      <c r="A2892" t="s">
        <v>1301</v>
      </c>
      <c r="B2892">
        <v>10.9268</v>
      </c>
      <c r="C2892" s="44">
        <v>41548</v>
      </c>
      <c r="D2892" t="str">
        <f t="shared" si="450"/>
        <v/>
      </c>
      <c r="E2892" t="str">
        <f t="shared" si="451"/>
        <v/>
      </c>
      <c r="F2892" t="str">
        <f t="shared" si="452"/>
        <v/>
      </c>
      <c r="G2892" t="str">
        <f t="shared" si="453"/>
        <v/>
      </c>
      <c r="H2892" t="str">
        <f t="shared" si="454"/>
        <v/>
      </c>
      <c r="I2892" t="str">
        <f t="shared" si="455"/>
        <v/>
      </c>
      <c r="J2892" t="str">
        <f t="shared" si="456"/>
        <v/>
      </c>
      <c r="K2892" t="str">
        <f t="shared" si="457"/>
        <v/>
      </c>
      <c r="L2892" t="str">
        <f t="shared" si="458"/>
        <v/>
      </c>
      <c r="M2892" t="str">
        <f t="shared" si="459"/>
        <v/>
      </c>
    </row>
    <row r="2893" spans="1:13">
      <c r="A2893" t="s">
        <v>1302</v>
      </c>
      <c r="B2893">
        <v>10.039400000000001</v>
      </c>
      <c r="C2893" s="44">
        <v>41548</v>
      </c>
      <c r="D2893" t="str">
        <f t="shared" si="450"/>
        <v/>
      </c>
      <c r="E2893" t="str">
        <f t="shared" si="451"/>
        <v/>
      </c>
      <c r="F2893" t="str">
        <f t="shared" si="452"/>
        <v/>
      </c>
      <c r="G2893" t="str">
        <f t="shared" si="453"/>
        <v/>
      </c>
      <c r="H2893" t="str">
        <f t="shared" si="454"/>
        <v/>
      </c>
      <c r="I2893" t="str">
        <f t="shared" si="455"/>
        <v/>
      </c>
      <c r="J2893" t="str">
        <f t="shared" si="456"/>
        <v/>
      </c>
      <c r="K2893" t="str">
        <f t="shared" si="457"/>
        <v/>
      </c>
      <c r="L2893" t="str">
        <f t="shared" si="458"/>
        <v/>
      </c>
      <c r="M2893" t="str">
        <f t="shared" si="459"/>
        <v/>
      </c>
    </row>
    <row r="2894" spans="1:13">
      <c r="A2894" t="s">
        <v>1303</v>
      </c>
      <c r="B2894">
        <v>10.603899999999999</v>
      </c>
      <c r="C2894" s="44">
        <v>41548</v>
      </c>
      <c r="D2894" t="str">
        <f t="shared" si="450"/>
        <v/>
      </c>
      <c r="E2894" t="str">
        <f t="shared" si="451"/>
        <v/>
      </c>
      <c r="F2894" t="str">
        <f t="shared" si="452"/>
        <v/>
      </c>
      <c r="G2894" t="str">
        <f t="shared" si="453"/>
        <v/>
      </c>
      <c r="H2894" t="str">
        <f t="shared" si="454"/>
        <v/>
      </c>
      <c r="I2894" t="str">
        <f t="shared" si="455"/>
        <v/>
      </c>
      <c r="J2894" t="str">
        <f t="shared" si="456"/>
        <v/>
      </c>
      <c r="K2894" t="str">
        <f t="shared" si="457"/>
        <v/>
      </c>
      <c r="L2894" t="str">
        <f t="shared" si="458"/>
        <v/>
      </c>
      <c r="M2894" t="str">
        <f t="shared" si="459"/>
        <v/>
      </c>
    </row>
    <row r="2895" spans="1:13">
      <c r="A2895" t="s">
        <v>5231</v>
      </c>
      <c r="B2895">
        <v>17.078199999999999</v>
      </c>
      <c r="C2895" s="44">
        <v>41548</v>
      </c>
      <c r="D2895" t="str">
        <f t="shared" si="450"/>
        <v/>
      </c>
      <c r="E2895" t="str">
        <f t="shared" si="451"/>
        <v/>
      </c>
      <c r="F2895" t="str">
        <f t="shared" si="452"/>
        <v/>
      </c>
      <c r="G2895" t="str">
        <f t="shared" si="453"/>
        <v/>
      </c>
      <c r="H2895" t="str">
        <f t="shared" si="454"/>
        <v/>
      </c>
      <c r="I2895" t="str">
        <f t="shared" si="455"/>
        <v/>
      </c>
      <c r="J2895" t="str">
        <f t="shared" si="456"/>
        <v/>
      </c>
      <c r="K2895" t="str">
        <f t="shared" si="457"/>
        <v/>
      </c>
      <c r="L2895" t="str">
        <f t="shared" si="458"/>
        <v/>
      </c>
      <c r="M2895" t="str">
        <f t="shared" si="459"/>
        <v/>
      </c>
    </row>
    <row r="2896" spans="1:13">
      <c r="A2896" t="s">
        <v>1304</v>
      </c>
      <c r="B2896">
        <v>10.3962</v>
      </c>
      <c r="C2896" s="44">
        <v>41548</v>
      </c>
      <c r="D2896" t="str">
        <f t="shared" si="450"/>
        <v/>
      </c>
      <c r="E2896" t="str">
        <f t="shared" si="451"/>
        <v/>
      </c>
      <c r="F2896" t="str">
        <f t="shared" si="452"/>
        <v/>
      </c>
      <c r="G2896" t="str">
        <f t="shared" si="453"/>
        <v/>
      </c>
      <c r="H2896" t="str">
        <f t="shared" si="454"/>
        <v/>
      </c>
      <c r="I2896" t="str">
        <f t="shared" si="455"/>
        <v/>
      </c>
      <c r="J2896" t="str">
        <f t="shared" si="456"/>
        <v/>
      </c>
      <c r="K2896" t="str">
        <f t="shared" si="457"/>
        <v/>
      </c>
      <c r="L2896" t="str">
        <f t="shared" si="458"/>
        <v/>
      </c>
      <c r="M2896" t="str">
        <f t="shared" si="459"/>
        <v/>
      </c>
    </row>
    <row r="2897" spans="1:13">
      <c r="A2897" t="s">
        <v>5232</v>
      </c>
      <c r="B2897">
        <v>17.0136</v>
      </c>
      <c r="C2897" s="44">
        <v>41548</v>
      </c>
      <c r="D2897" t="str">
        <f t="shared" si="450"/>
        <v/>
      </c>
      <c r="E2897" t="str">
        <f t="shared" si="451"/>
        <v/>
      </c>
      <c r="F2897" t="str">
        <f t="shared" si="452"/>
        <v/>
      </c>
      <c r="G2897" t="str">
        <f t="shared" si="453"/>
        <v/>
      </c>
      <c r="H2897" t="str">
        <f t="shared" si="454"/>
        <v/>
      </c>
      <c r="I2897" t="str">
        <f t="shared" si="455"/>
        <v/>
      </c>
      <c r="J2897" t="str">
        <f t="shared" si="456"/>
        <v/>
      </c>
      <c r="K2897" t="str">
        <f t="shared" si="457"/>
        <v/>
      </c>
      <c r="L2897" t="str">
        <f t="shared" si="458"/>
        <v/>
      </c>
      <c r="M2897" t="str">
        <f t="shared" si="459"/>
        <v/>
      </c>
    </row>
    <row r="2898" spans="1:13">
      <c r="A2898" t="s">
        <v>1305</v>
      </c>
      <c r="B2898">
        <v>18.022400000000001</v>
      </c>
      <c r="C2898" s="44">
        <v>41548</v>
      </c>
      <c r="D2898" t="str">
        <f t="shared" si="450"/>
        <v/>
      </c>
      <c r="E2898" t="str">
        <f t="shared" si="451"/>
        <v/>
      </c>
      <c r="F2898" t="str">
        <f t="shared" si="452"/>
        <v/>
      </c>
      <c r="G2898" t="str">
        <f t="shared" si="453"/>
        <v/>
      </c>
      <c r="H2898" t="str">
        <f t="shared" si="454"/>
        <v/>
      </c>
      <c r="I2898" t="str">
        <f t="shared" si="455"/>
        <v/>
      </c>
      <c r="J2898" t="str">
        <f t="shared" si="456"/>
        <v/>
      </c>
      <c r="K2898" t="str">
        <f t="shared" si="457"/>
        <v/>
      </c>
      <c r="L2898" t="str">
        <f t="shared" si="458"/>
        <v/>
      </c>
      <c r="M2898" t="str">
        <f t="shared" si="459"/>
        <v/>
      </c>
    </row>
    <row r="2899" spans="1:13">
      <c r="A2899" t="s">
        <v>5233</v>
      </c>
      <c r="B2899">
        <v>25.531199999999998</v>
      </c>
      <c r="C2899" s="44">
        <v>41548</v>
      </c>
      <c r="D2899" t="str">
        <f t="shared" si="450"/>
        <v/>
      </c>
      <c r="E2899" t="str">
        <f t="shared" si="451"/>
        <v/>
      </c>
      <c r="F2899" t="str">
        <f t="shared" si="452"/>
        <v/>
      </c>
      <c r="G2899" t="str">
        <f t="shared" si="453"/>
        <v/>
      </c>
      <c r="H2899" t="str">
        <f t="shared" si="454"/>
        <v/>
      </c>
      <c r="I2899" t="str">
        <f t="shared" si="455"/>
        <v/>
      </c>
      <c r="J2899" t="str">
        <f t="shared" si="456"/>
        <v/>
      </c>
      <c r="K2899" t="str">
        <f t="shared" si="457"/>
        <v/>
      </c>
      <c r="L2899" t="str">
        <f t="shared" si="458"/>
        <v/>
      </c>
      <c r="M2899" t="str">
        <f t="shared" si="459"/>
        <v/>
      </c>
    </row>
    <row r="2900" spans="1:13">
      <c r="A2900" t="s">
        <v>1306</v>
      </c>
      <c r="B2900">
        <v>17.962199999999999</v>
      </c>
      <c r="C2900" s="44">
        <v>41548</v>
      </c>
      <c r="D2900" t="str">
        <f t="shared" si="450"/>
        <v/>
      </c>
      <c r="E2900" t="str">
        <f t="shared" si="451"/>
        <v/>
      </c>
      <c r="F2900" t="str">
        <f t="shared" si="452"/>
        <v/>
      </c>
      <c r="G2900" t="str">
        <f t="shared" si="453"/>
        <v/>
      </c>
      <c r="H2900" t="str">
        <f t="shared" si="454"/>
        <v/>
      </c>
      <c r="I2900" t="str">
        <f t="shared" si="455"/>
        <v/>
      </c>
      <c r="J2900" t="str">
        <f t="shared" si="456"/>
        <v/>
      </c>
      <c r="K2900" t="str">
        <f t="shared" si="457"/>
        <v/>
      </c>
      <c r="L2900" t="str">
        <f t="shared" si="458"/>
        <v/>
      </c>
      <c r="M2900" t="str">
        <f t="shared" si="459"/>
        <v/>
      </c>
    </row>
    <row r="2901" spans="1:13">
      <c r="A2901" t="s">
        <v>5234</v>
      </c>
      <c r="B2901">
        <v>25.183399999999999</v>
      </c>
      <c r="C2901" s="44">
        <v>41548</v>
      </c>
      <c r="D2901" t="str">
        <f t="shared" si="450"/>
        <v/>
      </c>
      <c r="E2901" t="str">
        <f t="shared" si="451"/>
        <v/>
      </c>
      <c r="F2901" t="str">
        <f t="shared" si="452"/>
        <v/>
      </c>
      <c r="G2901" t="str">
        <f t="shared" si="453"/>
        <v/>
      </c>
      <c r="H2901" t="str">
        <f t="shared" si="454"/>
        <v/>
      </c>
      <c r="I2901" t="str">
        <f t="shared" si="455"/>
        <v/>
      </c>
      <c r="J2901" t="str">
        <f t="shared" si="456"/>
        <v/>
      </c>
      <c r="K2901" t="str">
        <f t="shared" si="457"/>
        <v/>
      </c>
      <c r="L2901" t="str">
        <f t="shared" si="458"/>
        <v/>
      </c>
      <c r="M2901" t="str">
        <f t="shared" si="459"/>
        <v/>
      </c>
    </row>
    <row r="2902" spans="1:13">
      <c r="A2902" t="s">
        <v>1307</v>
      </c>
      <c r="B2902">
        <v>8.1178000000000008</v>
      </c>
      <c r="C2902" s="44">
        <v>41548</v>
      </c>
      <c r="D2902" t="str">
        <f t="shared" si="450"/>
        <v/>
      </c>
      <c r="E2902" t="str">
        <f t="shared" si="451"/>
        <v/>
      </c>
      <c r="F2902" t="str">
        <f t="shared" si="452"/>
        <v/>
      </c>
      <c r="G2902" t="str">
        <f t="shared" si="453"/>
        <v/>
      </c>
      <c r="H2902" t="str">
        <f t="shared" si="454"/>
        <v/>
      </c>
      <c r="I2902" t="str">
        <f t="shared" si="455"/>
        <v/>
      </c>
      <c r="J2902" t="str">
        <f t="shared" si="456"/>
        <v/>
      </c>
      <c r="K2902" t="str">
        <f t="shared" si="457"/>
        <v/>
      </c>
      <c r="L2902" t="str">
        <f t="shared" si="458"/>
        <v/>
      </c>
      <c r="M2902" t="str">
        <f t="shared" si="459"/>
        <v/>
      </c>
    </row>
    <row r="2903" spans="1:13">
      <c r="A2903" t="s">
        <v>5235</v>
      </c>
      <c r="B2903">
        <v>11.625400000000001</v>
      </c>
      <c r="C2903" s="44">
        <v>41548</v>
      </c>
      <c r="D2903" t="str">
        <f t="shared" si="450"/>
        <v/>
      </c>
      <c r="E2903" t="str">
        <f t="shared" si="451"/>
        <v/>
      </c>
      <c r="F2903" t="str">
        <f t="shared" si="452"/>
        <v/>
      </c>
      <c r="G2903" t="str">
        <f t="shared" si="453"/>
        <v/>
      </c>
      <c r="H2903" t="str">
        <f t="shared" si="454"/>
        <v/>
      </c>
      <c r="I2903" t="str">
        <f t="shared" si="455"/>
        <v/>
      </c>
      <c r="J2903" t="str">
        <f t="shared" si="456"/>
        <v/>
      </c>
      <c r="K2903" t="str">
        <f t="shared" si="457"/>
        <v/>
      </c>
      <c r="L2903" t="str">
        <f t="shared" si="458"/>
        <v/>
      </c>
      <c r="M2903" t="str">
        <f t="shared" si="459"/>
        <v/>
      </c>
    </row>
    <row r="2904" spans="1:13">
      <c r="A2904" t="s">
        <v>1308</v>
      </c>
      <c r="B2904">
        <v>8.1494</v>
      </c>
      <c r="C2904" s="44">
        <v>41548</v>
      </c>
      <c r="D2904" t="str">
        <f t="shared" si="450"/>
        <v/>
      </c>
      <c r="E2904" t="str">
        <f t="shared" si="451"/>
        <v/>
      </c>
      <c r="F2904" t="str">
        <f t="shared" si="452"/>
        <v/>
      </c>
      <c r="G2904" t="str">
        <f t="shared" si="453"/>
        <v/>
      </c>
      <c r="H2904" t="str">
        <f t="shared" si="454"/>
        <v/>
      </c>
      <c r="I2904" t="str">
        <f t="shared" si="455"/>
        <v/>
      </c>
      <c r="J2904" t="str">
        <f t="shared" si="456"/>
        <v/>
      </c>
      <c r="K2904" t="str">
        <f t="shared" si="457"/>
        <v/>
      </c>
      <c r="L2904" t="str">
        <f t="shared" si="458"/>
        <v/>
      </c>
      <c r="M2904" t="str">
        <f t="shared" si="459"/>
        <v/>
      </c>
    </row>
    <row r="2905" spans="1:13">
      <c r="A2905" t="s">
        <v>5236</v>
      </c>
      <c r="B2905">
        <v>11.661799999999999</v>
      </c>
      <c r="C2905" s="44">
        <v>41548</v>
      </c>
      <c r="D2905" t="str">
        <f t="shared" si="450"/>
        <v/>
      </c>
      <c r="E2905" t="str">
        <f t="shared" si="451"/>
        <v/>
      </c>
      <c r="F2905" t="str">
        <f t="shared" si="452"/>
        <v/>
      </c>
      <c r="G2905" t="str">
        <f t="shared" si="453"/>
        <v/>
      </c>
      <c r="H2905" t="str">
        <f t="shared" si="454"/>
        <v/>
      </c>
      <c r="I2905" t="str">
        <f t="shared" si="455"/>
        <v/>
      </c>
      <c r="J2905" t="str">
        <f t="shared" si="456"/>
        <v/>
      </c>
      <c r="K2905" t="str">
        <f t="shared" si="457"/>
        <v/>
      </c>
      <c r="L2905" t="str">
        <f t="shared" si="458"/>
        <v/>
      </c>
      <c r="M2905" t="str">
        <f t="shared" si="459"/>
        <v/>
      </c>
    </row>
    <row r="2906" spans="1:13">
      <c r="A2906" t="s">
        <v>1309</v>
      </c>
      <c r="B2906">
        <v>3.2280000000000002</v>
      </c>
      <c r="C2906" s="44">
        <v>41548</v>
      </c>
      <c r="D2906" t="str">
        <f t="shared" si="450"/>
        <v/>
      </c>
      <c r="E2906" t="str">
        <f t="shared" si="451"/>
        <v/>
      </c>
      <c r="F2906" t="str">
        <f t="shared" si="452"/>
        <v/>
      </c>
      <c r="G2906" t="str">
        <f t="shared" si="453"/>
        <v/>
      </c>
      <c r="H2906" t="str">
        <f t="shared" si="454"/>
        <v/>
      </c>
      <c r="I2906" t="str">
        <f t="shared" si="455"/>
        <v/>
      </c>
      <c r="J2906" t="str">
        <f t="shared" si="456"/>
        <v/>
      </c>
      <c r="K2906" t="str">
        <f t="shared" si="457"/>
        <v/>
      </c>
      <c r="L2906" t="str">
        <f t="shared" si="458"/>
        <v/>
      </c>
      <c r="M2906" t="str">
        <f t="shared" si="459"/>
        <v/>
      </c>
    </row>
    <row r="2907" spans="1:13">
      <c r="A2907" t="s">
        <v>5237</v>
      </c>
      <c r="B2907">
        <v>3.2281</v>
      </c>
      <c r="C2907" s="44">
        <v>41548</v>
      </c>
      <c r="D2907" t="str">
        <f t="shared" si="450"/>
        <v/>
      </c>
      <c r="E2907" t="str">
        <f t="shared" si="451"/>
        <v/>
      </c>
      <c r="F2907" t="str">
        <f t="shared" si="452"/>
        <v/>
      </c>
      <c r="G2907" t="str">
        <f t="shared" si="453"/>
        <v/>
      </c>
      <c r="H2907" t="str">
        <f t="shared" si="454"/>
        <v/>
      </c>
      <c r="I2907" t="str">
        <f t="shared" si="455"/>
        <v/>
      </c>
      <c r="J2907" t="str">
        <f t="shared" si="456"/>
        <v/>
      </c>
      <c r="K2907" t="str">
        <f t="shared" si="457"/>
        <v/>
      </c>
      <c r="L2907" t="str">
        <f t="shared" si="458"/>
        <v/>
      </c>
      <c r="M2907" t="str">
        <f t="shared" si="459"/>
        <v/>
      </c>
    </row>
    <row r="2908" spans="1:13">
      <c r="A2908" t="s">
        <v>5238</v>
      </c>
      <c r="B2908">
        <v>3.2414999999999998</v>
      </c>
      <c r="C2908" s="44">
        <v>41548</v>
      </c>
      <c r="D2908" t="str">
        <f t="shared" si="450"/>
        <v/>
      </c>
      <c r="E2908" t="str">
        <f t="shared" si="451"/>
        <v/>
      </c>
      <c r="F2908" t="str">
        <f t="shared" si="452"/>
        <v/>
      </c>
      <c r="G2908" t="str">
        <f t="shared" si="453"/>
        <v/>
      </c>
      <c r="H2908" t="str">
        <f t="shared" si="454"/>
        <v/>
      </c>
      <c r="I2908" t="str">
        <f t="shared" si="455"/>
        <v/>
      </c>
      <c r="J2908" t="str">
        <f t="shared" si="456"/>
        <v/>
      </c>
      <c r="K2908" t="str">
        <f t="shared" si="457"/>
        <v/>
      </c>
      <c r="L2908" t="str">
        <f t="shared" si="458"/>
        <v/>
      </c>
      <c r="M2908" t="str">
        <f t="shared" si="459"/>
        <v/>
      </c>
    </row>
    <row r="2909" spans="1:13">
      <c r="A2909" t="s">
        <v>1310</v>
      </c>
      <c r="B2909">
        <v>3.2246000000000001</v>
      </c>
      <c r="C2909" s="44">
        <v>41548</v>
      </c>
      <c r="D2909" t="str">
        <f t="shared" si="450"/>
        <v/>
      </c>
      <c r="E2909" t="str">
        <f t="shared" si="451"/>
        <v/>
      </c>
      <c r="F2909" t="str">
        <f t="shared" si="452"/>
        <v/>
      </c>
      <c r="G2909" t="str">
        <f t="shared" si="453"/>
        <v/>
      </c>
      <c r="H2909" t="str">
        <f t="shared" si="454"/>
        <v/>
      </c>
      <c r="I2909" t="str">
        <f t="shared" si="455"/>
        <v/>
      </c>
      <c r="J2909" t="str">
        <f t="shared" si="456"/>
        <v/>
      </c>
      <c r="K2909" t="str">
        <f t="shared" si="457"/>
        <v/>
      </c>
      <c r="L2909" t="str">
        <f t="shared" si="458"/>
        <v/>
      </c>
      <c r="M2909" t="str">
        <f t="shared" si="459"/>
        <v/>
      </c>
    </row>
    <row r="2910" spans="1:13">
      <c r="A2910" t="s">
        <v>1311</v>
      </c>
      <c r="B2910">
        <v>7.1360999999999999</v>
      </c>
      <c r="C2910" s="44">
        <v>40753</v>
      </c>
      <c r="D2910" t="str">
        <f t="shared" si="450"/>
        <v/>
      </c>
      <c r="E2910" t="str">
        <f t="shared" si="451"/>
        <v/>
      </c>
      <c r="F2910" t="str">
        <f t="shared" si="452"/>
        <v/>
      </c>
      <c r="G2910" t="str">
        <f t="shared" si="453"/>
        <v/>
      </c>
      <c r="H2910" t="str">
        <f t="shared" si="454"/>
        <v/>
      </c>
      <c r="I2910" t="str">
        <f t="shared" si="455"/>
        <v/>
      </c>
      <c r="J2910" t="str">
        <f t="shared" si="456"/>
        <v/>
      </c>
      <c r="K2910" t="str">
        <f t="shared" si="457"/>
        <v/>
      </c>
      <c r="L2910" t="str">
        <f t="shared" si="458"/>
        <v/>
      </c>
      <c r="M2910" t="str">
        <f t="shared" si="459"/>
        <v/>
      </c>
    </row>
    <row r="2911" spans="1:13">
      <c r="A2911" t="s">
        <v>5239</v>
      </c>
      <c r="B2911">
        <v>7.1205999999999996</v>
      </c>
      <c r="C2911" s="44">
        <v>40753</v>
      </c>
      <c r="D2911" t="str">
        <f t="shared" si="450"/>
        <v/>
      </c>
      <c r="E2911" t="str">
        <f t="shared" si="451"/>
        <v/>
      </c>
      <c r="F2911" t="str">
        <f t="shared" si="452"/>
        <v/>
      </c>
      <c r="G2911" t="str">
        <f t="shared" si="453"/>
        <v/>
      </c>
      <c r="H2911" t="str">
        <f t="shared" si="454"/>
        <v/>
      </c>
      <c r="I2911" t="str">
        <f t="shared" si="455"/>
        <v/>
      </c>
      <c r="J2911" t="str">
        <f t="shared" si="456"/>
        <v/>
      </c>
      <c r="K2911" t="str">
        <f t="shared" si="457"/>
        <v/>
      </c>
      <c r="L2911" t="str">
        <f t="shared" si="458"/>
        <v/>
      </c>
      <c r="M2911" t="str">
        <f t="shared" si="459"/>
        <v/>
      </c>
    </row>
    <row r="2912" spans="1:13">
      <c r="A2912" t="s">
        <v>1312</v>
      </c>
      <c r="B2912">
        <v>13.7308</v>
      </c>
      <c r="C2912" s="44">
        <v>41548</v>
      </c>
      <c r="D2912" t="str">
        <f t="shared" si="450"/>
        <v/>
      </c>
      <c r="E2912" t="str">
        <f t="shared" si="451"/>
        <v/>
      </c>
      <c r="F2912" t="str">
        <f t="shared" si="452"/>
        <v/>
      </c>
      <c r="G2912" t="str">
        <f t="shared" si="453"/>
        <v/>
      </c>
      <c r="H2912" t="str">
        <f t="shared" si="454"/>
        <v/>
      </c>
      <c r="I2912" t="str">
        <f t="shared" si="455"/>
        <v/>
      </c>
      <c r="J2912" t="str">
        <f t="shared" si="456"/>
        <v/>
      </c>
      <c r="K2912" t="str">
        <f t="shared" si="457"/>
        <v/>
      </c>
      <c r="L2912" t="str">
        <f t="shared" si="458"/>
        <v/>
      </c>
      <c r="M2912" t="str">
        <f t="shared" si="459"/>
        <v/>
      </c>
    </row>
    <row r="2913" spans="1:13">
      <c r="A2913" t="s">
        <v>5240</v>
      </c>
      <c r="B2913">
        <v>33.6066</v>
      </c>
      <c r="C2913" s="44">
        <v>41548</v>
      </c>
      <c r="D2913" t="str">
        <f t="shared" si="450"/>
        <v/>
      </c>
      <c r="E2913" t="str">
        <f t="shared" si="451"/>
        <v/>
      </c>
      <c r="F2913" t="str">
        <f t="shared" si="452"/>
        <v/>
      </c>
      <c r="G2913" t="str">
        <f t="shared" si="453"/>
        <v/>
      </c>
      <c r="H2913" t="str">
        <f t="shared" si="454"/>
        <v/>
      </c>
      <c r="I2913" t="str">
        <f t="shared" si="455"/>
        <v/>
      </c>
      <c r="J2913" t="str">
        <f t="shared" si="456"/>
        <v/>
      </c>
      <c r="K2913" t="str">
        <f t="shared" si="457"/>
        <v/>
      </c>
      <c r="L2913" t="str">
        <f t="shared" si="458"/>
        <v/>
      </c>
      <c r="M2913" t="str">
        <f t="shared" si="459"/>
        <v/>
      </c>
    </row>
    <row r="2914" spans="1:13">
      <c r="A2914" t="s">
        <v>1313</v>
      </c>
      <c r="B2914">
        <v>13.6248</v>
      </c>
      <c r="C2914" s="44">
        <v>41548</v>
      </c>
      <c r="D2914" t="str">
        <f t="shared" si="450"/>
        <v/>
      </c>
      <c r="E2914" t="str">
        <f t="shared" si="451"/>
        <v/>
      </c>
      <c r="F2914" t="str">
        <f t="shared" si="452"/>
        <v/>
      </c>
      <c r="G2914" t="str">
        <f t="shared" si="453"/>
        <v/>
      </c>
      <c r="H2914" t="str">
        <f t="shared" si="454"/>
        <v/>
      </c>
      <c r="I2914" t="str">
        <f t="shared" si="455"/>
        <v/>
      </c>
      <c r="J2914" t="str">
        <f t="shared" si="456"/>
        <v/>
      </c>
      <c r="K2914" t="str">
        <f t="shared" si="457"/>
        <v/>
      </c>
      <c r="L2914" t="str">
        <f t="shared" si="458"/>
        <v/>
      </c>
      <c r="M2914" t="str">
        <f t="shared" si="459"/>
        <v/>
      </c>
    </row>
    <row r="2915" spans="1:13">
      <c r="A2915" t="s">
        <v>5241</v>
      </c>
      <c r="B2915">
        <v>33.471699999999998</v>
      </c>
      <c r="C2915" s="44">
        <v>41548</v>
      </c>
      <c r="D2915" t="str">
        <f t="shared" si="450"/>
        <v/>
      </c>
      <c r="E2915" t="str">
        <f t="shared" si="451"/>
        <v/>
      </c>
      <c r="F2915" t="str">
        <f t="shared" si="452"/>
        <v/>
      </c>
      <c r="G2915" t="str">
        <f t="shared" si="453"/>
        <v/>
      </c>
      <c r="H2915" t="str">
        <f t="shared" si="454"/>
        <v/>
      </c>
      <c r="I2915" t="str">
        <f t="shared" si="455"/>
        <v/>
      </c>
      <c r="J2915" t="str">
        <f t="shared" si="456"/>
        <v/>
      </c>
      <c r="K2915" t="str">
        <f t="shared" si="457"/>
        <v/>
      </c>
      <c r="L2915" t="str">
        <f t="shared" si="458"/>
        <v/>
      </c>
      <c r="M2915" t="str">
        <f t="shared" si="459"/>
        <v/>
      </c>
    </row>
    <row r="2916" spans="1:13">
      <c r="A2916" t="s">
        <v>1314</v>
      </c>
      <c r="B2916">
        <v>10.0031</v>
      </c>
      <c r="C2916" s="44">
        <v>41548</v>
      </c>
      <c r="D2916" t="str">
        <f t="shared" si="450"/>
        <v/>
      </c>
      <c r="E2916" t="str">
        <f t="shared" si="451"/>
        <v/>
      </c>
      <c r="F2916" t="str">
        <f t="shared" si="452"/>
        <v/>
      </c>
      <c r="G2916" t="str">
        <f t="shared" si="453"/>
        <v/>
      </c>
      <c r="H2916" t="str">
        <f t="shared" si="454"/>
        <v/>
      </c>
      <c r="I2916" t="str">
        <f t="shared" si="455"/>
        <v/>
      </c>
      <c r="J2916" t="str">
        <f t="shared" si="456"/>
        <v/>
      </c>
      <c r="K2916" t="str">
        <f t="shared" si="457"/>
        <v/>
      </c>
      <c r="L2916" t="str">
        <f t="shared" si="458"/>
        <v/>
      </c>
      <c r="M2916" t="str">
        <f t="shared" si="459"/>
        <v/>
      </c>
    </row>
    <row r="2917" spans="1:13">
      <c r="A2917" t="s">
        <v>1315</v>
      </c>
      <c r="B2917">
        <v>10.363300000000001</v>
      </c>
      <c r="C2917" s="44">
        <v>41548</v>
      </c>
      <c r="D2917" t="str">
        <f t="shared" si="450"/>
        <v/>
      </c>
      <c r="E2917" t="str">
        <f t="shared" si="451"/>
        <v/>
      </c>
      <c r="F2917" t="str">
        <f t="shared" si="452"/>
        <v/>
      </c>
      <c r="G2917" t="str">
        <f t="shared" si="453"/>
        <v/>
      </c>
      <c r="H2917" t="str">
        <f t="shared" si="454"/>
        <v/>
      </c>
      <c r="I2917" t="str">
        <f t="shared" si="455"/>
        <v/>
      </c>
      <c r="J2917" t="str">
        <f t="shared" si="456"/>
        <v/>
      </c>
      <c r="K2917" t="str">
        <f t="shared" si="457"/>
        <v/>
      </c>
      <c r="L2917" t="str">
        <f t="shared" si="458"/>
        <v/>
      </c>
      <c r="M2917" t="str">
        <f t="shared" si="459"/>
        <v/>
      </c>
    </row>
    <row r="2918" spans="1:13">
      <c r="A2918" t="s">
        <v>5242</v>
      </c>
      <c r="B2918">
        <v>18.014199999999999</v>
      </c>
      <c r="C2918" s="44">
        <v>41548</v>
      </c>
      <c r="D2918" t="str">
        <f t="shared" si="450"/>
        <v/>
      </c>
      <c r="E2918" t="str">
        <f t="shared" si="451"/>
        <v/>
      </c>
      <c r="F2918" t="str">
        <f t="shared" si="452"/>
        <v/>
      </c>
      <c r="G2918" t="str">
        <f t="shared" si="453"/>
        <v/>
      </c>
      <c r="H2918" t="str">
        <f t="shared" si="454"/>
        <v/>
      </c>
      <c r="I2918" t="str">
        <f t="shared" si="455"/>
        <v/>
      </c>
      <c r="J2918" t="str">
        <f t="shared" si="456"/>
        <v/>
      </c>
      <c r="K2918" t="str">
        <f t="shared" si="457"/>
        <v/>
      </c>
      <c r="L2918" t="str">
        <f t="shared" si="458"/>
        <v/>
      </c>
      <c r="M2918" t="str">
        <f t="shared" si="459"/>
        <v/>
      </c>
    </row>
    <row r="2919" spans="1:13">
      <c r="A2919" t="s">
        <v>1316</v>
      </c>
      <c r="B2919">
        <v>10.5817</v>
      </c>
      <c r="C2919" s="44">
        <v>41548</v>
      </c>
      <c r="D2919" t="str">
        <f t="shared" si="450"/>
        <v/>
      </c>
      <c r="E2919" t="str">
        <f t="shared" si="451"/>
        <v/>
      </c>
      <c r="F2919" t="str">
        <f t="shared" si="452"/>
        <v/>
      </c>
      <c r="G2919" t="str">
        <f t="shared" si="453"/>
        <v/>
      </c>
      <c r="H2919" t="str">
        <f t="shared" si="454"/>
        <v/>
      </c>
      <c r="I2919" t="str">
        <f t="shared" si="455"/>
        <v/>
      </c>
      <c r="J2919" t="str">
        <f t="shared" si="456"/>
        <v/>
      </c>
      <c r="K2919" t="str">
        <f t="shared" si="457"/>
        <v/>
      </c>
      <c r="L2919" t="str">
        <f t="shared" si="458"/>
        <v/>
      </c>
      <c r="M2919" t="str">
        <f t="shared" si="459"/>
        <v/>
      </c>
    </row>
    <row r="2920" spans="1:13">
      <c r="A2920" t="s">
        <v>1317</v>
      </c>
      <c r="B2920">
        <v>10.0031</v>
      </c>
      <c r="C2920" s="44">
        <v>41548</v>
      </c>
      <c r="D2920" t="str">
        <f t="shared" si="450"/>
        <v/>
      </c>
      <c r="E2920" t="str">
        <f t="shared" si="451"/>
        <v/>
      </c>
      <c r="F2920" t="str">
        <f t="shared" si="452"/>
        <v/>
      </c>
      <c r="G2920" t="str">
        <f t="shared" si="453"/>
        <v/>
      </c>
      <c r="H2920" t="str">
        <f t="shared" si="454"/>
        <v/>
      </c>
      <c r="I2920" t="str">
        <f t="shared" si="455"/>
        <v/>
      </c>
      <c r="J2920" t="str">
        <f t="shared" si="456"/>
        <v/>
      </c>
      <c r="K2920" t="str">
        <f t="shared" si="457"/>
        <v/>
      </c>
      <c r="L2920" t="str">
        <f t="shared" si="458"/>
        <v/>
      </c>
      <c r="M2920" t="str">
        <f t="shared" si="459"/>
        <v/>
      </c>
    </row>
    <row r="2921" spans="1:13">
      <c r="A2921" t="s">
        <v>1318</v>
      </c>
      <c r="B2921">
        <v>18.710899999999999</v>
      </c>
      <c r="C2921" s="44">
        <v>41548</v>
      </c>
      <c r="D2921" t="str">
        <f t="shared" si="450"/>
        <v/>
      </c>
      <c r="E2921" t="str">
        <f t="shared" si="451"/>
        <v/>
      </c>
      <c r="F2921" t="str">
        <f t="shared" si="452"/>
        <v/>
      </c>
      <c r="G2921" t="str">
        <f t="shared" si="453"/>
        <v/>
      </c>
      <c r="H2921" t="str">
        <f t="shared" si="454"/>
        <v/>
      </c>
      <c r="I2921" t="str">
        <f t="shared" si="455"/>
        <v/>
      </c>
      <c r="J2921" t="str">
        <f t="shared" si="456"/>
        <v/>
      </c>
      <c r="K2921" t="str">
        <f t="shared" si="457"/>
        <v/>
      </c>
      <c r="L2921" t="str">
        <f t="shared" si="458"/>
        <v/>
      </c>
      <c r="M2921" t="str">
        <f t="shared" si="459"/>
        <v/>
      </c>
    </row>
    <row r="2922" spans="1:13">
      <c r="A2922" t="s">
        <v>5243</v>
      </c>
      <c r="B2922">
        <v>18.6462</v>
      </c>
      <c r="C2922" s="44">
        <v>41548</v>
      </c>
      <c r="D2922" t="str">
        <f t="shared" si="450"/>
        <v/>
      </c>
      <c r="E2922" t="str">
        <f t="shared" si="451"/>
        <v/>
      </c>
      <c r="F2922" t="str">
        <f t="shared" si="452"/>
        <v/>
      </c>
      <c r="G2922" t="str">
        <f t="shared" si="453"/>
        <v/>
      </c>
      <c r="H2922" t="str">
        <f t="shared" si="454"/>
        <v/>
      </c>
      <c r="I2922" t="str">
        <f t="shared" si="455"/>
        <v/>
      </c>
      <c r="J2922" t="str">
        <f t="shared" si="456"/>
        <v/>
      </c>
      <c r="K2922" t="str">
        <f t="shared" si="457"/>
        <v/>
      </c>
      <c r="L2922" t="str">
        <f t="shared" si="458"/>
        <v/>
      </c>
      <c r="M2922" t="str">
        <f t="shared" si="459"/>
        <v/>
      </c>
    </row>
    <row r="2923" spans="1:13">
      <c r="A2923" t="s">
        <v>1319</v>
      </c>
      <c r="B2923">
        <v>10.5458</v>
      </c>
      <c r="C2923" s="44">
        <v>41548</v>
      </c>
      <c r="D2923" t="str">
        <f t="shared" si="450"/>
        <v/>
      </c>
      <c r="E2923" t="str">
        <f t="shared" si="451"/>
        <v/>
      </c>
      <c r="F2923" t="str">
        <f t="shared" si="452"/>
        <v/>
      </c>
      <c r="G2923" t="str">
        <f t="shared" si="453"/>
        <v/>
      </c>
      <c r="H2923" t="str">
        <f t="shared" si="454"/>
        <v/>
      </c>
      <c r="I2923" t="str">
        <f t="shared" si="455"/>
        <v/>
      </c>
      <c r="J2923" t="str">
        <f t="shared" si="456"/>
        <v/>
      </c>
      <c r="K2923" t="str">
        <f t="shared" si="457"/>
        <v/>
      </c>
      <c r="L2923" t="str">
        <f t="shared" si="458"/>
        <v/>
      </c>
      <c r="M2923" t="str">
        <f t="shared" si="459"/>
        <v/>
      </c>
    </row>
    <row r="2924" spans="1:13">
      <c r="A2924" t="s">
        <v>1320</v>
      </c>
      <c r="B2924">
        <v>10.0883</v>
      </c>
      <c r="C2924" s="44">
        <v>41548</v>
      </c>
      <c r="D2924" t="str">
        <f t="shared" si="450"/>
        <v/>
      </c>
      <c r="E2924" t="str">
        <f t="shared" si="451"/>
        <v/>
      </c>
      <c r="F2924" t="str">
        <f t="shared" si="452"/>
        <v/>
      </c>
      <c r="G2924" t="str">
        <f t="shared" si="453"/>
        <v/>
      </c>
      <c r="H2924" t="str">
        <f t="shared" si="454"/>
        <v/>
      </c>
      <c r="I2924" t="str">
        <f t="shared" si="455"/>
        <v/>
      </c>
      <c r="J2924" t="str">
        <f t="shared" si="456"/>
        <v/>
      </c>
      <c r="K2924" t="str">
        <f t="shared" si="457"/>
        <v/>
      </c>
      <c r="L2924" t="str">
        <f t="shared" si="458"/>
        <v/>
      </c>
      <c r="M2924" t="str">
        <f t="shared" si="459"/>
        <v/>
      </c>
    </row>
    <row r="2925" spans="1:13">
      <c r="A2925" t="s">
        <v>5244</v>
      </c>
      <c r="B2925">
        <v>19.120999999999999</v>
      </c>
      <c r="C2925" s="44">
        <v>41548</v>
      </c>
      <c r="D2925" t="str">
        <f t="shared" si="450"/>
        <v/>
      </c>
      <c r="E2925" t="str">
        <f t="shared" si="451"/>
        <v/>
      </c>
      <c r="F2925" t="str">
        <f t="shared" si="452"/>
        <v/>
      </c>
      <c r="G2925" t="str">
        <f t="shared" si="453"/>
        <v/>
      </c>
      <c r="H2925" t="str">
        <f t="shared" si="454"/>
        <v/>
      </c>
      <c r="I2925" t="str">
        <f t="shared" si="455"/>
        <v/>
      </c>
      <c r="J2925" t="str">
        <f t="shared" si="456"/>
        <v/>
      </c>
      <c r="K2925" t="str">
        <f t="shared" si="457"/>
        <v/>
      </c>
      <c r="L2925" t="str">
        <f t="shared" si="458"/>
        <v/>
      </c>
      <c r="M2925" t="str">
        <f t="shared" si="459"/>
        <v/>
      </c>
    </row>
    <row r="2926" spans="1:13">
      <c r="A2926" t="s">
        <v>1321</v>
      </c>
      <c r="B2926">
        <v>10.004</v>
      </c>
      <c r="C2926" s="44">
        <v>41548</v>
      </c>
      <c r="D2926" t="str">
        <f t="shared" si="450"/>
        <v/>
      </c>
      <c r="E2926" t="str">
        <f t="shared" si="451"/>
        <v/>
      </c>
      <c r="F2926" t="str">
        <f t="shared" si="452"/>
        <v/>
      </c>
      <c r="G2926" t="str">
        <f t="shared" si="453"/>
        <v/>
      </c>
      <c r="H2926" t="str">
        <f t="shared" si="454"/>
        <v/>
      </c>
      <c r="I2926" t="str">
        <f t="shared" si="455"/>
        <v/>
      </c>
      <c r="J2926" t="str">
        <f t="shared" si="456"/>
        <v/>
      </c>
      <c r="K2926" t="str">
        <f t="shared" si="457"/>
        <v/>
      </c>
      <c r="L2926" t="str">
        <f t="shared" si="458"/>
        <v/>
      </c>
      <c r="M2926" t="str">
        <f t="shared" si="459"/>
        <v/>
      </c>
    </row>
    <row r="2927" spans="1:13">
      <c r="A2927" t="s">
        <v>1322</v>
      </c>
      <c r="B2927">
        <v>18.6815</v>
      </c>
      <c r="C2927" s="44">
        <v>41548</v>
      </c>
      <c r="D2927" t="str">
        <f t="shared" si="450"/>
        <v/>
      </c>
      <c r="E2927" t="str">
        <f t="shared" si="451"/>
        <v/>
      </c>
      <c r="F2927" t="str">
        <f t="shared" si="452"/>
        <v/>
      </c>
      <c r="G2927" t="str">
        <f t="shared" si="453"/>
        <v/>
      </c>
      <c r="H2927" t="str">
        <f t="shared" si="454"/>
        <v/>
      </c>
      <c r="I2927" t="str">
        <f t="shared" si="455"/>
        <v/>
      </c>
      <c r="J2927" t="str">
        <f t="shared" si="456"/>
        <v/>
      </c>
      <c r="K2927" t="str">
        <f t="shared" si="457"/>
        <v/>
      </c>
      <c r="L2927" t="str">
        <f t="shared" si="458"/>
        <v/>
      </c>
      <c r="M2927" t="str">
        <f t="shared" si="459"/>
        <v/>
      </c>
    </row>
    <row r="2928" spans="1:13">
      <c r="A2928" t="s">
        <v>1323</v>
      </c>
      <c r="B2928">
        <v>18.777200000000001</v>
      </c>
      <c r="C2928" s="44">
        <v>41548</v>
      </c>
      <c r="D2928" t="str">
        <f t="shared" si="450"/>
        <v/>
      </c>
      <c r="E2928" t="str">
        <f t="shared" si="451"/>
        <v/>
      </c>
      <c r="F2928" t="str">
        <f t="shared" si="452"/>
        <v/>
      </c>
      <c r="G2928" t="str">
        <f t="shared" si="453"/>
        <v/>
      </c>
      <c r="H2928" t="str">
        <f t="shared" si="454"/>
        <v/>
      </c>
      <c r="I2928" t="str">
        <f t="shared" si="455"/>
        <v/>
      </c>
      <c r="J2928" t="str">
        <f t="shared" si="456"/>
        <v/>
      </c>
      <c r="K2928" t="str">
        <f t="shared" si="457"/>
        <v/>
      </c>
      <c r="L2928" t="str">
        <f t="shared" si="458"/>
        <v/>
      </c>
      <c r="M2928" t="str">
        <f t="shared" si="459"/>
        <v/>
      </c>
    </row>
    <row r="2929" spans="1:13">
      <c r="A2929" t="s">
        <v>5245</v>
      </c>
      <c r="B2929">
        <v>18.708200000000001</v>
      </c>
      <c r="C2929" s="44">
        <v>41548</v>
      </c>
      <c r="D2929" t="str">
        <f t="shared" si="450"/>
        <v/>
      </c>
      <c r="E2929" t="str">
        <f t="shared" si="451"/>
        <v/>
      </c>
      <c r="F2929" t="str">
        <f t="shared" si="452"/>
        <v/>
      </c>
      <c r="G2929" t="str">
        <f t="shared" si="453"/>
        <v/>
      </c>
      <c r="H2929" t="str">
        <f t="shared" si="454"/>
        <v/>
      </c>
      <c r="I2929" t="str">
        <f t="shared" si="455"/>
        <v/>
      </c>
      <c r="J2929" t="str">
        <f t="shared" si="456"/>
        <v/>
      </c>
      <c r="K2929" t="str">
        <f t="shared" si="457"/>
        <v/>
      </c>
      <c r="L2929" t="str">
        <f t="shared" si="458"/>
        <v/>
      </c>
      <c r="M2929" t="str">
        <f t="shared" si="459"/>
        <v/>
      </c>
    </row>
    <row r="2930" spans="1:13">
      <c r="A2930" t="s">
        <v>1324</v>
      </c>
      <c r="B2930">
        <v>10.550800000000001</v>
      </c>
      <c r="C2930" s="44">
        <v>41548</v>
      </c>
      <c r="D2930" t="str">
        <f t="shared" si="450"/>
        <v/>
      </c>
      <c r="E2930" t="str">
        <f t="shared" si="451"/>
        <v/>
      </c>
      <c r="F2930" t="str">
        <f t="shared" si="452"/>
        <v/>
      </c>
      <c r="G2930" t="str">
        <f t="shared" si="453"/>
        <v/>
      </c>
      <c r="H2930" t="str">
        <f t="shared" si="454"/>
        <v/>
      </c>
      <c r="I2930" t="str">
        <f t="shared" si="455"/>
        <v/>
      </c>
      <c r="J2930" t="str">
        <f t="shared" si="456"/>
        <v/>
      </c>
      <c r="K2930" t="str">
        <f t="shared" si="457"/>
        <v/>
      </c>
      <c r="L2930" t="str">
        <f t="shared" si="458"/>
        <v/>
      </c>
      <c r="M2930" t="str">
        <f t="shared" si="459"/>
        <v/>
      </c>
    </row>
    <row r="2931" spans="1:13">
      <c r="A2931" t="s">
        <v>1325</v>
      </c>
      <c r="B2931">
        <v>18.6462</v>
      </c>
      <c r="C2931" s="44">
        <v>41548</v>
      </c>
      <c r="D2931" t="str">
        <f t="shared" si="450"/>
        <v/>
      </c>
      <c r="E2931" t="str">
        <f t="shared" si="451"/>
        <v/>
      </c>
      <c r="F2931" t="str">
        <f t="shared" si="452"/>
        <v/>
      </c>
      <c r="G2931" t="str">
        <f t="shared" si="453"/>
        <v/>
      </c>
      <c r="H2931" t="str">
        <f t="shared" si="454"/>
        <v/>
      </c>
      <c r="I2931" t="str">
        <f t="shared" si="455"/>
        <v/>
      </c>
      <c r="J2931" t="str">
        <f t="shared" si="456"/>
        <v/>
      </c>
      <c r="K2931" t="str">
        <f t="shared" si="457"/>
        <v/>
      </c>
      <c r="L2931" t="str">
        <f t="shared" si="458"/>
        <v/>
      </c>
      <c r="M2931" t="str">
        <f t="shared" si="459"/>
        <v/>
      </c>
    </row>
    <row r="2932" spans="1:13">
      <c r="A2932" t="s">
        <v>1326</v>
      </c>
      <c r="B2932">
        <v>19.120999999999999</v>
      </c>
      <c r="C2932" s="44">
        <v>41548</v>
      </c>
      <c r="D2932" t="str">
        <f t="shared" si="450"/>
        <v/>
      </c>
      <c r="E2932" t="str">
        <f t="shared" si="451"/>
        <v/>
      </c>
      <c r="F2932" t="str">
        <f t="shared" si="452"/>
        <v/>
      </c>
      <c r="G2932" t="str">
        <f t="shared" si="453"/>
        <v/>
      </c>
      <c r="H2932" t="str">
        <f t="shared" si="454"/>
        <v/>
      </c>
      <c r="I2932" t="str">
        <f t="shared" si="455"/>
        <v/>
      </c>
      <c r="J2932" t="str">
        <f t="shared" si="456"/>
        <v/>
      </c>
      <c r="K2932" t="str">
        <f t="shared" si="457"/>
        <v/>
      </c>
      <c r="L2932" t="str">
        <f t="shared" si="458"/>
        <v/>
      </c>
      <c r="M2932" t="str">
        <f t="shared" si="459"/>
        <v/>
      </c>
    </row>
    <row r="2933" spans="1:13">
      <c r="A2933" t="s">
        <v>1327</v>
      </c>
      <c r="B2933">
        <v>19.149999999999999</v>
      </c>
      <c r="C2933" s="44">
        <v>41548</v>
      </c>
      <c r="D2933" t="str">
        <f t="shared" si="450"/>
        <v/>
      </c>
      <c r="E2933" t="str">
        <f t="shared" si="451"/>
        <v/>
      </c>
      <c r="F2933" t="str">
        <f t="shared" si="452"/>
        <v/>
      </c>
      <c r="G2933" t="str">
        <f t="shared" si="453"/>
        <v/>
      </c>
      <c r="H2933" t="str">
        <f t="shared" si="454"/>
        <v/>
      </c>
      <c r="I2933" t="str">
        <f t="shared" si="455"/>
        <v/>
      </c>
      <c r="J2933" t="str">
        <f t="shared" si="456"/>
        <v/>
      </c>
      <c r="K2933" t="str">
        <f t="shared" si="457"/>
        <v/>
      </c>
      <c r="L2933" t="str">
        <f t="shared" si="458"/>
        <v/>
      </c>
      <c r="M2933" t="str">
        <f t="shared" si="459"/>
        <v/>
      </c>
    </row>
    <row r="2934" spans="1:13">
      <c r="A2934" t="s">
        <v>1328</v>
      </c>
      <c r="B2934">
        <v>10.0884</v>
      </c>
      <c r="C2934" s="44">
        <v>41548</v>
      </c>
      <c r="D2934" t="str">
        <f t="shared" si="450"/>
        <v/>
      </c>
      <c r="E2934" t="str">
        <f t="shared" si="451"/>
        <v/>
      </c>
      <c r="F2934" t="str">
        <f t="shared" si="452"/>
        <v/>
      </c>
      <c r="G2934" t="str">
        <f t="shared" si="453"/>
        <v/>
      </c>
      <c r="H2934" t="str">
        <f t="shared" si="454"/>
        <v/>
      </c>
      <c r="I2934" t="str">
        <f t="shared" si="455"/>
        <v/>
      </c>
      <c r="J2934" t="str">
        <f t="shared" si="456"/>
        <v/>
      </c>
      <c r="K2934" t="str">
        <f t="shared" si="457"/>
        <v/>
      </c>
      <c r="L2934" t="str">
        <f t="shared" si="458"/>
        <v/>
      </c>
      <c r="M2934" t="str">
        <f t="shared" si="459"/>
        <v/>
      </c>
    </row>
    <row r="2935" spans="1:13">
      <c r="A2935" t="s">
        <v>5246</v>
      </c>
      <c r="B2935">
        <v>19.149000000000001</v>
      </c>
      <c r="C2935" s="44">
        <v>41548</v>
      </c>
      <c r="D2935" t="str">
        <f t="shared" si="450"/>
        <v/>
      </c>
      <c r="E2935" t="str">
        <f t="shared" si="451"/>
        <v/>
      </c>
      <c r="F2935" t="str">
        <f t="shared" si="452"/>
        <v/>
      </c>
      <c r="G2935" t="str">
        <f t="shared" si="453"/>
        <v/>
      </c>
      <c r="H2935" t="str">
        <f t="shared" si="454"/>
        <v/>
      </c>
      <c r="I2935" t="str">
        <f t="shared" si="455"/>
        <v/>
      </c>
      <c r="J2935" t="str">
        <f t="shared" si="456"/>
        <v/>
      </c>
      <c r="K2935" t="str">
        <f t="shared" si="457"/>
        <v/>
      </c>
      <c r="L2935" t="str">
        <f t="shared" si="458"/>
        <v/>
      </c>
      <c r="M2935" t="str">
        <f t="shared" si="459"/>
        <v/>
      </c>
    </row>
    <row r="2936" spans="1:13">
      <c r="A2936" t="s">
        <v>1329</v>
      </c>
      <c r="B2936">
        <v>17.427900000000001</v>
      </c>
      <c r="C2936" s="44">
        <v>41548</v>
      </c>
      <c r="D2936" t="str">
        <f t="shared" si="450"/>
        <v/>
      </c>
      <c r="E2936" t="str">
        <f t="shared" si="451"/>
        <v/>
      </c>
      <c r="F2936" t="str">
        <f t="shared" si="452"/>
        <v/>
      </c>
      <c r="G2936" t="str">
        <f t="shared" si="453"/>
        <v/>
      </c>
      <c r="H2936" t="str">
        <f t="shared" si="454"/>
        <v/>
      </c>
      <c r="I2936" t="str">
        <f t="shared" si="455"/>
        <v/>
      </c>
      <c r="J2936" t="str">
        <f t="shared" si="456"/>
        <v/>
      </c>
      <c r="K2936" t="str">
        <f t="shared" si="457"/>
        <v/>
      </c>
      <c r="L2936" t="str">
        <f t="shared" si="458"/>
        <v/>
      </c>
      <c r="M2936" t="str">
        <f t="shared" si="459"/>
        <v/>
      </c>
    </row>
    <row r="2937" spans="1:13">
      <c r="A2937" t="s">
        <v>1330</v>
      </c>
      <c r="B2937">
        <v>18.640999999999998</v>
      </c>
      <c r="C2937" s="44">
        <v>41548</v>
      </c>
      <c r="D2937" t="str">
        <f t="shared" si="450"/>
        <v/>
      </c>
      <c r="E2937" t="str">
        <f t="shared" si="451"/>
        <v/>
      </c>
      <c r="F2937" t="str">
        <f t="shared" si="452"/>
        <v/>
      </c>
      <c r="G2937" t="str">
        <f t="shared" si="453"/>
        <v/>
      </c>
      <c r="H2937" t="str">
        <f t="shared" si="454"/>
        <v/>
      </c>
      <c r="I2937" t="str">
        <f t="shared" si="455"/>
        <v/>
      </c>
      <c r="J2937" t="str">
        <f t="shared" si="456"/>
        <v/>
      </c>
      <c r="K2937" t="str">
        <f t="shared" si="457"/>
        <v/>
      </c>
      <c r="L2937" t="str">
        <f t="shared" si="458"/>
        <v/>
      </c>
      <c r="M2937" t="str">
        <f t="shared" si="459"/>
        <v/>
      </c>
    </row>
    <row r="2938" spans="1:13">
      <c r="A2938" t="s">
        <v>5247</v>
      </c>
      <c r="B2938">
        <v>37.945</v>
      </c>
      <c r="C2938" s="44">
        <v>41548</v>
      </c>
      <c r="D2938" t="str">
        <f t="shared" si="450"/>
        <v/>
      </c>
      <c r="E2938" t="str">
        <f t="shared" si="451"/>
        <v/>
      </c>
      <c r="F2938" t="str">
        <f t="shared" si="452"/>
        <v/>
      </c>
      <c r="G2938" t="str">
        <f t="shared" si="453"/>
        <v/>
      </c>
      <c r="H2938" t="str">
        <f t="shared" si="454"/>
        <v/>
      </c>
      <c r="I2938" t="str">
        <f t="shared" si="455"/>
        <v/>
      </c>
      <c r="J2938" t="str">
        <f t="shared" si="456"/>
        <v/>
      </c>
      <c r="K2938" t="str">
        <f t="shared" si="457"/>
        <v/>
      </c>
      <c r="L2938" t="str">
        <f t="shared" si="458"/>
        <v/>
      </c>
      <c r="M2938" t="str">
        <f t="shared" si="459"/>
        <v/>
      </c>
    </row>
    <row r="2939" spans="1:13">
      <c r="A2939" t="s">
        <v>5248</v>
      </c>
      <c r="B2939">
        <v>18.368099999999998</v>
      </c>
      <c r="C2939" s="44">
        <v>41548</v>
      </c>
      <c r="D2939" t="str">
        <f t="shared" si="450"/>
        <v/>
      </c>
      <c r="E2939" t="str">
        <f t="shared" si="451"/>
        <v/>
      </c>
      <c r="F2939" t="str">
        <f t="shared" si="452"/>
        <v/>
      </c>
      <c r="G2939" t="str">
        <f t="shared" si="453"/>
        <v/>
      </c>
      <c r="H2939" t="str">
        <f t="shared" si="454"/>
        <v/>
      </c>
      <c r="I2939" t="str">
        <f t="shared" si="455"/>
        <v/>
      </c>
      <c r="J2939" t="str">
        <f t="shared" si="456"/>
        <v/>
      </c>
      <c r="K2939" t="str">
        <f t="shared" si="457"/>
        <v/>
      </c>
      <c r="L2939" t="str">
        <f t="shared" si="458"/>
        <v/>
      </c>
      <c r="M2939" t="str">
        <f t="shared" si="459"/>
        <v/>
      </c>
    </row>
    <row r="2940" spans="1:13">
      <c r="A2940" t="s">
        <v>1331</v>
      </c>
      <c r="B2940">
        <v>17.2621</v>
      </c>
      <c r="C2940" s="44">
        <v>41548</v>
      </c>
      <c r="D2940" t="str">
        <f t="shared" si="450"/>
        <v/>
      </c>
      <c r="E2940" t="str">
        <f t="shared" si="451"/>
        <v/>
      </c>
      <c r="F2940" t="str">
        <f t="shared" si="452"/>
        <v/>
      </c>
      <c r="G2940" t="str">
        <f t="shared" si="453"/>
        <v/>
      </c>
      <c r="H2940" t="str">
        <f t="shared" si="454"/>
        <v/>
      </c>
      <c r="I2940" t="str">
        <f t="shared" si="455"/>
        <v/>
      </c>
      <c r="J2940" t="str">
        <f t="shared" si="456"/>
        <v/>
      </c>
      <c r="K2940" t="str">
        <f t="shared" si="457"/>
        <v/>
      </c>
      <c r="L2940" t="str">
        <f t="shared" si="458"/>
        <v/>
      </c>
      <c r="M2940" t="str">
        <f t="shared" si="459"/>
        <v/>
      </c>
    </row>
    <row r="2941" spans="1:13">
      <c r="A2941" t="s">
        <v>5249</v>
      </c>
      <c r="B2941">
        <v>37.770699999999998</v>
      </c>
      <c r="C2941" s="44">
        <v>41548</v>
      </c>
      <c r="D2941" t="str">
        <f t="shared" si="450"/>
        <v/>
      </c>
      <c r="E2941" t="str">
        <f t="shared" si="451"/>
        <v/>
      </c>
      <c r="F2941" t="str">
        <f t="shared" si="452"/>
        <v/>
      </c>
      <c r="G2941" t="str">
        <f t="shared" si="453"/>
        <v/>
      </c>
      <c r="H2941" t="str">
        <f t="shared" si="454"/>
        <v/>
      </c>
      <c r="I2941" t="str">
        <f t="shared" si="455"/>
        <v/>
      </c>
      <c r="J2941" t="str">
        <f t="shared" si="456"/>
        <v/>
      </c>
      <c r="K2941" t="str">
        <f t="shared" si="457"/>
        <v/>
      </c>
      <c r="L2941" t="str">
        <f t="shared" si="458"/>
        <v/>
      </c>
      <c r="M2941" t="str">
        <f t="shared" si="459"/>
        <v/>
      </c>
    </row>
    <row r="2942" spans="1:13">
      <c r="A2942" t="s">
        <v>1332</v>
      </c>
      <c r="B2942">
        <v>10.7059</v>
      </c>
      <c r="C2942" s="44">
        <v>41548</v>
      </c>
      <c r="D2942" t="str">
        <f t="shared" si="450"/>
        <v/>
      </c>
      <c r="E2942" t="str">
        <f t="shared" si="451"/>
        <v/>
      </c>
      <c r="F2942" t="str">
        <f t="shared" si="452"/>
        <v/>
      </c>
      <c r="G2942" t="str">
        <f t="shared" si="453"/>
        <v/>
      </c>
      <c r="H2942" t="str">
        <f t="shared" si="454"/>
        <v/>
      </c>
      <c r="I2942" t="str">
        <f t="shared" si="455"/>
        <v/>
      </c>
      <c r="J2942" t="str">
        <f t="shared" si="456"/>
        <v/>
      </c>
      <c r="K2942" t="str">
        <f t="shared" si="457"/>
        <v/>
      </c>
      <c r="L2942" t="str">
        <f t="shared" si="458"/>
        <v/>
      </c>
      <c r="M2942" t="str">
        <f t="shared" si="459"/>
        <v/>
      </c>
    </row>
    <row r="2943" spans="1:13">
      <c r="A2943" t="s">
        <v>1333</v>
      </c>
      <c r="B2943">
        <v>10.430199999999999</v>
      </c>
      <c r="C2943" s="44">
        <v>41548</v>
      </c>
      <c r="D2943" t="str">
        <f t="shared" si="450"/>
        <v/>
      </c>
      <c r="E2943" t="str">
        <f t="shared" si="451"/>
        <v/>
      </c>
      <c r="F2943" t="str">
        <f t="shared" si="452"/>
        <v/>
      </c>
      <c r="G2943" t="str">
        <f t="shared" si="453"/>
        <v/>
      </c>
      <c r="H2943" t="str">
        <f t="shared" si="454"/>
        <v/>
      </c>
      <c r="I2943" t="str">
        <f t="shared" si="455"/>
        <v/>
      </c>
      <c r="J2943" t="str">
        <f t="shared" si="456"/>
        <v/>
      </c>
      <c r="K2943" t="str">
        <f t="shared" si="457"/>
        <v/>
      </c>
      <c r="L2943" t="str">
        <f t="shared" si="458"/>
        <v/>
      </c>
      <c r="M2943" t="str">
        <f t="shared" si="459"/>
        <v/>
      </c>
    </row>
    <row r="2944" spans="1:13">
      <c r="A2944" t="s">
        <v>1334</v>
      </c>
      <c r="B2944">
        <v>11.0061</v>
      </c>
      <c r="C2944" s="44">
        <v>41548</v>
      </c>
      <c r="D2944" t="str">
        <f t="shared" si="450"/>
        <v/>
      </c>
      <c r="E2944" t="str">
        <f t="shared" si="451"/>
        <v/>
      </c>
      <c r="F2944" t="str">
        <f t="shared" si="452"/>
        <v/>
      </c>
      <c r="G2944" t="str">
        <f t="shared" si="453"/>
        <v/>
      </c>
      <c r="H2944" t="str">
        <f t="shared" si="454"/>
        <v/>
      </c>
      <c r="I2944" t="str">
        <f t="shared" si="455"/>
        <v/>
      </c>
      <c r="J2944" t="str">
        <f t="shared" si="456"/>
        <v/>
      </c>
      <c r="K2944" t="str">
        <f t="shared" si="457"/>
        <v/>
      </c>
      <c r="L2944" t="str">
        <f t="shared" si="458"/>
        <v/>
      </c>
      <c r="M2944" t="str">
        <f t="shared" si="459"/>
        <v/>
      </c>
    </row>
    <row r="2945" spans="1:13">
      <c r="A2945" t="s">
        <v>1335</v>
      </c>
      <c r="B2945">
        <v>10.7164</v>
      </c>
      <c r="C2945" s="44">
        <v>41548</v>
      </c>
      <c r="D2945" t="str">
        <f t="shared" si="450"/>
        <v/>
      </c>
      <c r="E2945" t="str">
        <f t="shared" si="451"/>
        <v/>
      </c>
      <c r="F2945" t="str">
        <f t="shared" si="452"/>
        <v/>
      </c>
      <c r="G2945" t="str">
        <f t="shared" si="453"/>
        <v/>
      </c>
      <c r="H2945" t="str">
        <f t="shared" si="454"/>
        <v/>
      </c>
      <c r="I2945" t="str">
        <f t="shared" si="455"/>
        <v/>
      </c>
      <c r="J2945" t="str">
        <f t="shared" si="456"/>
        <v/>
      </c>
      <c r="K2945" t="str">
        <f t="shared" si="457"/>
        <v/>
      </c>
      <c r="L2945" t="str">
        <f t="shared" si="458"/>
        <v/>
      </c>
      <c r="M2945" t="str">
        <f t="shared" si="459"/>
        <v/>
      </c>
    </row>
    <row r="2946" spans="1:13">
      <c r="A2946" t="s">
        <v>1336</v>
      </c>
      <c r="B2946">
        <v>16.447800000000001</v>
      </c>
      <c r="C2946" s="44">
        <v>41275</v>
      </c>
      <c r="D2946" t="str">
        <f t="shared" si="450"/>
        <v/>
      </c>
      <c r="E2946" t="str">
        <f t="shared" si="451"/>
        <v/>
      </c>
      <c r="F2946" t="str">
        <f t="shared" si="452"/>
        <v/>
      </c>
      <c r="G2946" t="str">
        <f t="shared" si="453"/>
        <v/>
      </c>
      <c r="H2946" t="str">
        <f t="shared" si="454"/>
        <v/>
      </c>
      <c r="I2946" t="str">
        <f t="shared" si="455"/>
        <v/>
      </c>
      <c r="J2946" t="str">
        <f t="shared" si="456"/>
        <v/>
      </c>
      <c r="K2946" t="str">
        <f t="shared" si="457"/>
        <v/>
      </c>
      <c r="L2946" t="str">
        <f t="shared" si="458"/>
        <v/>
      </c>
      <c r="M2946" t="str">
        <f t="shared" si="459"/>
        <v/>
      </c>
    </row>
    <row r="2947" spans="1:13">
      <c r="A2947" t="s">
        <v>1337</v>
      </c>
      <c r="B2947">
        <v>10.430199999999999</v>
      </c>
      <c r="C2947" s="44">
        <v>41548</v>
      </c>
      <c r="D2947" t="str">
        <f t="shared" si="450"/>
        <v/>
      </c>
      <c r="E2947" t="str">
        <f t="shared" si="451"/>
        <v/>
      </c>
      <c r="F2947" t="str">
        <f t="shared" si="452"/>
        <v/>
      </c>
      <c r="G2947" t="str">
        <f t="shared" si="453"/>
        <v/>
      </c>
      <c r="H2947" t="str">
        <f t="shared" si="454"/>
        <v/>
      </c>
      <c r="I2947" t="str">
        <f t="shared" si="455"/>
        <v/>
      </c>
      <c r="J2947" t="str">
        <f t="shared" si="456"/>
        <v/>
      </c>
      <c r="K2947" t="str">
        <f t="shared" si="457"/>
        <v/>
      </c>
      <c r="L2947" t="str">
        <f t="shared" si="458"/>
        <v/>
      </c>
      <c r="M2947" t="str">
        <f t="shared" si="459"/>
        <v/>
      </c>
    </row>
    <row r="2948" spans="1:13">
      <c r="A2948" t="s">
        <v>5250</v>
      </c>
      <c r="B2948">
        <v>33.457700000000003</v>
      </c>
      <c r="C2948" s="44">
        <v>41548</v>
      </c>
      <c r="D2948" t="str">
        <f t="shared" si="450"/>
        <v/>
      </c>
      <c r="E2948" t="str">
        <f t="shared" si="451"/>
        <v/>
      </c>
      <c r="F2948" t="str">
        <f t="shared" si="452"/>
        <v/>
      </c>
      <c r="G2948" t="str">
        <f t="shared" si="453"/>
        <v/>
      </c>
      <c r="H2948" t="str">
        <f t="shared" si="454"/>
        <v/>
      </c>
      <c r="I2948" t="str">
        <f t="shared" si="455"/>
        <v/>
      </c>
      <c r="J2948" t="str">
        <f t="shared" si="456"/>
        <v/>
      </c>
      <c r="K2948" t="str">
        <f t="shared" si="457"/>
        <v/>
      </c>
      <c r="L2948" t="str">
        <f t="shared" si="458"/>
        <v/>
      </c>
      <c r="M2948" t="str">
        <f t="shared" si="459"/>
        <v/>
      </c>
    </row>
    <row r="2949" spans="1:13">
      <c r="A2949" t="s">
        <v>1338</v>
      </c>
      <c r="B2949">
        <v>18.943999999999999</v>
      </c>
      <c r="C2949" s="44">
        <v>41548</v>
      </c>
      <c r="D2949" t="str">
        <f t="shared" si="450"/>
        <v/>
      </c>
      <c r="E2949" t="str">
        <f t="shared" si="451"/>
        <v/>
      </c>
      <c r="F2949" t="str">
        <f t="shared" si="452"/>
        <v/>
      </c>
      <c r="G2949" t="str">
        <f t="shared" si="453"/>
        <v/>
      </c>
      <c r="H2949" t="str">
        <f t="shared" si="454"/>
        <v/>
      </c>
      <c r="I2949" t="str">
        <f t="shared" si="455"/>
        <v/>
      </c>
      <c r="J2949" t="str">
        <f t="shared" si="456"/>
        <v/>
      </c>
      <c r="K2949" t="str">
        <f t="shared" si="457"/>
        <v/>
      </c>
      <c r="L2949" t="str">
        <f t="shared" si="458"/>
        <v/>
      </c>
      <c r="M2949" t="str">
        <f t="shared" si="459"/>
        <v/>
      </c>
    </row>
    <row r="2950" spans="1:13">
      <c r="A2950" t="s">
        <v>1339</v>
      </c>
      <c r="B2950">
        <v>10.7545</v>
      </c>
      <c r="C2950" s="44">
        <v>41472</v>
      </c>
      <c r="D2950" t="str">
        <f t="shared" si="450"/>
        <v/>
      </c>
      <c r="E2950" t="str">
        <f t="shared" si="451"/>
        <v/>
      </c>
      <c r="F2950" t="str">
        <f t="shared" si="452"/>
        <v/>
      </c>
      <c r="G2950" t="str">
        <f t="shared" si="453"/>
        <v/>
      </c>
      <c r="H2950" t="str">
        <f t="shared" si="454"/>
        <v/>
      </c>
      <c r="I2950" t="str">
        <f t="shared" si="455"/>
        <v/>
      </c>
      <c r="J2950" t="str">
        <f t="shared" si="456"/>
        <v/>
      </c>
      <c r="K2950" t="str">
        <f t="shared" si="457"/>
        <v/>
      </c>
      <c r="L2950" t="str">
        <f t="shared" si="458"/>
        <v/>
      </c>
      <c r="M2950" t="str">
        <f t="shared" si="459"/>
        <v/>
      </c>
    </row>
    <row r="2951" spans="1:13">
      <c r="A2951" t="s">
        <v>5251</v>
      </c>
      <c r="B2951">
        <v>20.191700000000001</v>
      </c>
      <c r="C2951" s="44">
        <v>41548</v>
      </c>
      <c r="D2951" t="str">
        <f t="shared" ref="D2951:D3014" si="460">IF(A2951=mfund1,B2951,"")</f>
        <v/>
      </c>
      <c r="E2951" t="str">
        <f t="shared" ref="E2951:E3014" si="461">IF(A2951=mfund2,B2951,"")</f>
        <v/>
      </c>
      <c r="F2951" t="str">
        <f t="shared" ref="F2951:F3014" si="462">IF(A2951=mfund3,B2951,"")</f>
        <v/>
      </c>
      <c r="G2951" t="str">
        <f t="shared" ref="G2951:G3014" si="463">IF(A2951=mfund4,B2951,"")</f>
        <v/>
      </c>
      <c r="H2951" t="str">
        <f t="shared" ref="H2951:H3014" si="464">IF(A2951=mfudn5,B2951,"")</f>
        <v/>
      </c>
      <c r="I2951" t="str">
        <f t="shared" ref="I2951:I3014" si="465">IF(A2951=mfund6,B2951,"")</f>
        <v/>
      </c>
      <c r="J2951" t="str">
        <f t="shared" ref="J2951:J3014" si="466">IF(A2951=mfund7,B2951,"")</f>
        <v/>
      </c>
      <c r="K2951" t="str">
        <f t="shared" ref="K2951:K3014" si="467">IF(A2951=mfund8,B2951,"")</f>
        <v/>
      </c>
      <c r="L2951" t="str">
        <f t="shared" ref="L2951:L3014" si="468">IF(A2951=mfund9,B2951,"")</f>
        <v/>
      </c>
      <c r="M2951" t="str">
        <f t="shared" ref="M2951:M3014" si="469">IF(A2951=mfund10,B2951,"")</f>
        <v/>
      </c>
    </row>
    <row r="2952" spans="1:13">
      <c r="A2952" t="s">
        <v>1340</v>
      </c>
      <c r="B2952">
        <v>10</v>
      </c>
      <c r="C2952" s="44">
        <v>40182</v>
      </c>
      <c r="D2952" t="str">
        <f t="shared" si="460"/>
        <v/>
      </c>
      <c r="E2952" t="str">
        <f t="shared" si="461"/>
        <v/>
      </c>
      <c r="F2952" t="str">
        <f t="shared" si="462"/>
        <v/>
      </c>
      <c r="G2952" t="str">
        <f t="shared" si="463"/>
        <v/>
      </c>
      <c r="H2952" t="str">
        <f t="shared" si="464"/>
        <v/>
      </c>
      <c r="I2952" t="str">
        <f t="shared" si="465"/>
        <v/>
      </c>
      <c r="J2952" t="str">
        <f t="shared" si="466"/>
        <v/>
      </c>
      <c r="K2952" t="str">
        <f t="shared" si="467"/>
        <v/>
      </c>
      <c r="L2952" t="str">
        <f t="shared" si="468"/>
        <v/>
      </c>
      <c r="M2952" t="str">
        <f t="shared" si="469"/>
        <v/>
      </c>
    </row>
    <row r="2953" spans="1:13">
      <c r="A2953" t="s">
        <v>1341</v>
      </c>
      <c r="B2953">
        <v>18.924199999999999</v>
      </c>
      <c r="C2953" s="44">
        <v>41548</v>
      </c>
      <c r="D2953" t="str">
        <f t="shared" si="460"/>
        <v/>
      </c>
      <c r="E2953" t="str">
        <f t="shared" si="461"/>
        <v/>
      </c>
      <c r="F2953" t="str">
        <f t="shared" si="462"/>
        <v/>
      </c>
      <c r="G2953" t="str">
        <f t="shared" si="463"/>
        <v/>
      </c>
      <c r="H2953" t="str">
        <f t="shared" si="464"/>
        <v/>
      </c>
      <c r="I2953" t="str">
        <f t="shared" si="465"/>
        <v/>
      </c>
      <c r="J2953" t="str">
        <f t="shared" si="466"/>
        <v/>
      </c>
      <c r="K2953" t="str">
        <f t="shared" si="467"/>
        <v/>
      </c>
      <c r="L2953" t="str">
        <f t="shared" si="468"/>
        <v/>
      </c>
      <c r="M2953" t="str">
        <f t="shared" si="469"/>
        <v/>
      </c>
    </row>
    <row r="2954" spans="1:13">
      <c r="A2954" t="s">
        <v>1342</v>
      </c>
      <c r="B2954">
        <v>11.003500000000001</v>
      </c>
      <c r="C2954" s="44">
        <v>41548</v>
      </c>
      <c r="D2954" t="str">
        <f t="shared" si="460"/>
        <v/>
      </c>
      <c r="E2954" t="str">
        <f t="shared" si="461"/>
        <v/>
      </c>
      <c r="F2954" t="str">
        <f t="shared" si="462"/>
        <v/>
      </c>
      <c r="G2954" t="str">
        <f t="shared" si="463"/>
        <v/>
      </c>
      <c r="H2954" t="str">
        <f t="shared" si="464"/>
        <v/>
      </c>
      <c r="I2954" t="str">
        <f t="shared" si="465"/>
        <v/>
      </c>
      <c r="J2954" t="str">
        <f t="shared" si="466"/>
        <v/>
      </c>
      <c r="K2954" t="str">
        <f t="shared" si="467"/>
        <v/>
      </c>
      <c r="L2954" t="str">
        <f t="shared" si="468"/>
        <v/>
      </c>
      <c r="M2954" t="str">
        <f t="shared" si="469"/>
        <v/>
      </c>
    </row>
    <row r="2955" spans="1:13">
      <c r="A2955" t="s">
        <v>5252</v>
      </c>
      <c r="B2955">
        <v>33.4345</v>
      </c>
      <c r="C2955" s="44">
        <v>41548</v>
      </c>
      <c r="D2955" t="str">
        <f t="shared" si="460"/>
        <v/>
      </c>
      <c r="E2955" t="str">
        <f t="shared" si="461"/>
        <v/>
      </c>
      <c r="F2955" t="str">
        <f t="shared" si="462"/>
        <v/>
      </c>
      <c r="G2955" t="str">
        <f t="shared" si="463"/>
        <v/>
      </c>
      <c r="H2955" t="str">
        <f t="shared" si="464"/>
        <v/>
      </c>
      <c r="I2955" t="str">
        <f t="shared" si="465"/>
        <v/>
      </c>
      <c r="J2955" t="str">
        <f t="shared" si="466"/>
        <v/>
      </c>
      <c r="K2955" t="str">
        <f t="shared" si="467"/>
        <v/>
      </c>
      <c r="L2955" t="str">
        <f t="shared" si="468"/>
        <v/>
      </c>
      <c r="M2955" t="str">
        <f t="shared" si="469"/>
        <v/>
      </c>
    </row>
    <row r="2956" spans="1:13">
      <c r="A2956" t="s">
        <v>1343</v>
      </c>
      <c r="B2956">
        <v>10.0159</v>
      </c>
      <c r="C2956" s="44">
        <v>41548</v>
      </c>
      <c r="D2956" t="str">
        <f t="shared" si="460"/>
        <v/>
      </c>
      <c r="E2956" t="str">
        <f t="shared" si="461"/>
        <v/>
      </c>
      <c r="F2956" t="str">
        <f t="shared" si="462"/>
        <v/>
      </c>
      <c r="G2956" t="str">
        <f t="shared" si="463"/>
        <v/>
      </c>
      <c r="H2956" t="str">
        <f t="shared" si="464"/>
        <v/>
      </c>
      <c r="I2956" t="str">
        <f t="shared" si="465"/>
        <v/>
      </c>
      <c r="J2956" t="str">
        <f t="shared" si="466"/>
        <v/>
      </c>
      <c r="K2956" t="str">
        <f t="shared" si="467"/>
        <v/>
      </c>
      <c r="L2956" t="str">
        <f t="shared" si="468"/>
        <v/>
      </c>
      <c r="M2956" t="str">
        <f t="shared" si="469"/>
        <v/>
      </c>
    </row>
    <row r="2957" spans="1:13">
      <c r="A2957" t="s">
        <v>1344</v>
      </c>
      <c r="B2957">
        <v>10.016500000000001</v>
      </c>
      <c r="C2957" s="44">
        <v>41347</v>
      </c>
      <c r="D2957" t="str">
        <f t="shared" si="460"/>
        <v/>
      </c>
      <c r="E2957" t="str">
        <f t="shared" si="461"/>
        <v/>
      </c>
      <c r="F2957" t="str">
        <f t="shared" si="462"/>
        <v/>
      </c>
      <c r="G2957" t="str">
        <f t="shared" si="463"/>
        <v/>
      </c>
      <c r="H2957" t="str">
        <f t="shared" si="464"/>
        <v/>
      </c>
      <c r="I2957" t="str">
        <f t="shared" si="465"/>
        <v/>
      </c>
      <c r="J2957" t="str">
        <f t="shared" si="466"/>
        <v/>
      </c>
      <c r="K2957" t="str">
        <f t="shared" si="467"/>
        <v/>
      </c>
      <c r="L2957" t="str">
        <f t="shared" si="468"/>
        <v/>
      </c>
      <c r="M2957" t="str">
        <f t="shared" si="469"/>
        <v/>
      </c>
    </row>
    <row r="2958" spans="1:13">
      <c r="A2958" t="s">
        <v>5253</v>
      </c>
      <c r="B2958">
        <v>19.225899999999999</v>
      </c>
      <c r="C2958" s="44">
        <v>41548</v>
      </c>
      <c r="D2958" t="str">
        <f t="shared" si="460"/>
        <v/>
      </c>
      <c r="E2958" t="str">
        <f t="shared" si="461"/>
        <v/>
      </c>
      <c r="F2958" t="str">
        <f t="shared" si="462"/>
        <v/>
      </c>
      <c r="G2958" t="str">
        <f t="shared" si="463"/>
        <v/>
      </c>
      <c r="H2958" t="str">
        <f t="shared" si="464"/>
        <v/>
      </c>
      <c r="I2958" t="str">
        <f t="shared" si="465"/>
        <v/>
      </c>
      <c r="J2958" t="str">
        <f t="shared" si="466"/>
        <v/>
      </c>
      <c r="K2958" t="str">
        <f t="shared" si="467"/>
        <v/>
      </c>
      <c r="L2958" t="str">
        <f t="shared" si="468"/>
        <v/>
      </c>
      <c r="M2958" t="str">
        <f t="shared" si="469"/>
        <v/>
      </c>
    </row>
    <row r="2959" spans="1:13">
      <c r="A2959" t="s">
        <v>1345</v>
      </c>
      <c r="B2959">
        <v>10.1653</v>
      </c>
      <c r="C2959" s="44">
        <v>41497</v>
      </c>
      <c r="D2959" t="str">
        <f t="shared" si="460"/>
        <v/>
      </c>
      <c r="E2959" t="str">
        <f t="shared" si="461"/>
        <v/>
      </c>
      <c r="F2959" t="str">
        <f t="shared" si="462"/>
        <v/>
      </c>
      <c r="G2959" t="str">
        <f t="shared" si="463"/>
        <v/>
      </c>
      <c r="H2959" t="str">
        <f t="shared" si="464"/>
        <v/>
      </c>
      <c r="I2959" t="str">
        <f t="shared" si="465"/>
        <v/>
      </c>
      <c r="J2959" t="str">
        <f t="shared" si="466"/>
        <v/>
      </c>
      <c r="K2959" t="str">
        <f t="shared" si="467"/>
        <v/>
      </c>
      <c r="L2959" t="str">
        <f t="shared" si="468"/>
        <v/>
      </c>
      <c r="M2959" t="str">
        <f t="shared" si="469"/>
        <v/>
      </c>
    </row>
    <row r="2960" spans="1:13">
      <c r="A2960" t="s">
        <v>1346</v>
      </c>
      <c r="B2960">
        <v>14.642200000000001</v>
      </c>
      <c r="C2960" s="44">
        <v>41548</v>
      </c>
      <c r="D2960" t="str">
        <f t="shared" si="460"/>
        <v/>
      </c>
      <c r="E2960" t="str">
        <f t="shared" si="461"/>
        <v/>
      </c>
      <c r="F2960" t="str">
        <f t="shared" si="462"/>
        <v/>
      </c>
      <c r="G2960" t="str">
        <f t="shared" si="463"/>
        <v/>
      </c>
      <c r="H2960" t="str">
        <f t="shared" si="464"/>
        <v/>
      </c>
      <c r="I2960" t="str">
        <f t="shared" si="465"/>
        <v/>
      </c>
      <c r="J2960" t="str">
        <f t="shared" si="466"/>
        <v/>
      </c>
      <c r="K2960" t="str">
        <f t="shared" si="467"/>
        <v/>
      </c>
      <c r="L2960" t="str">
        <f t="shared" si="468"/>
        <v/>
      </c>
      <c r="M2960" t="str">
        <f t="shared" si="469"/>
        <v/>
      </c>
    </row>
    <row r="2961" spans="1:13">
      <c r="A2961" t="s">
        <v>1347</v>
      </c>
      <c r="B2961">
        <v>12.137</v>
      </c>
      <c r="C2961" s="44">
        <v>41548</v>
      </c>
      <c r="D2961" t="str">
        <f t="shared" si="460"/>
        <v/>
      </c>
      <c r="E2961" t="str">
        <f t="shared" si="461"/>
        <v/>
      </c>
      <c r="F2961" t="str">
        <f t="shared" si="462"/>
        <v/>
      </c>
      <c r="G2961" t="str">
        <f t="shared" si="463"/>
        <v/>
      </c>
      <c r="H2961" t="str">
        <f t="shared" si="464"/>
        <v/>
      </c>
      <c r="I2961" t="str">
        <f t="shared" si="465"/>
        <v/>
      </c>
      <c r="J2961" t="str">
        <f t="shared" si="466"/>
        <v/>
      </c>
      <c r="K2961" t="str">
        <f t="shared" si="467"/>
        <v/>
      </c>
      <c r="L2961" t="str">
        <f t="shared" si="468"/>
        <v/>
      </c>
      <c r="M2961" t="str">
        <f t="shared" si="469"/>
        <v/>
      </c>
    </row>
    <row r="2962" spans="1:13">
      <c r="A2962" t="s">
        <v>5254</v>
      </c>
      <c r="B2962">
        <v>35.413699999999999</v>
      </c>
      <c r="C2962" s="44">
        <v>41548</v>
      </c>
      <c r="D2962" t="str">
        <f t="shared" si="460"/>
        <v/>
      </c>
      <c r="E2962" t="str">
        <f t="shared" si="461"/>
        <v/>
      </c>
      <c r="F2962" t="str">
        <f t="shared" si="462"/>
        <v/>
      </c>
      <c r="G2962" t="str">
        <f t="shared" si="463"/>
        <v/>
      </c>
      <c r="H2962" t="str">
        <f t="shared" si="464"/>
        <v/>
      </c>
      <c r="I2962" t="str">
        <f t="shared" si="465"/>
        <v/>
      </c>
      <c r="J2962" t="str">
        <f t="shared" si="466"/>
        <v/>
      </c>
      <c r="K2962" t="str">
        <f t="shared" si="467"/>
        <v/>
      </c>
      <c r="L2962" t="str">
        <f t="shared" si="468"/>
        <v/>
      </c>
      <c r="M2962" t="str">
        <f t="shared" si="469"/>
        <v/>
      </c>
    </row>
    <row r="2963" spans="1:13">
      <c r="A2963" t="s">
        <v>1348</v>
      </c>
      <c r="B2963">
        <v>11.987299999999999</v>
      </c>
      <c r="C2963" s="44">
        <v>41548</v>
      </c>
      <c r="D2963" t="str">
        <f t="shared" si="460"/>
        <v/>
      </c>
      <c r="E2963" t="str">
        <f t="shared" si="461"/>
        <v/>
      </c>
      <c r="F2963" t="str">
        <f t="shared" si="462"/>
        <v/>
      </c>
      <c r="G2963" t="str">
        <f t="shared" si="463"/>
        <v/>
      </c>
      <c r="H2963" t="str">
        <f t="shared" si="464"/>
        <v/>
      </c>
      <c r="I2963" t="str">
        <f t="shared" si="465"/>
        <v/>
      </c>
      <c r="J2963" t="str">
        <f t="shared" si="466"/>
        <v/>
      </c>
      <c r="K2963" t="str">
        <f t="shared" si="467"/>
        <v/>
      </c>
      <c r="L2963" t="str">
        <f t="shared" si="468"/>
        <v/>
      </c>
      <c r="M2963" t="str">
        <f t="shared" si="469"/>
        <v/>
      </c>
    </row>
    <row r="2964" spans="1:13">
      <c r="A2964" t="s">
        <v>5255</v>
      </c>
      <c r="B2964">
        <v>35.256399999999999</v>
      </c>
      <c r="C2964" s="44">
        <v>41548</v>
      </c>
      <c r="D2964" t="str">
        <f t="shared" si="460"/>
        <v/>
      </c>
      <c r="E2964" t="str">
        <f t="shared" si="461"/>
        <v/>
      </c>
      <c r="F2964" t="str">
        <f t="shared" si="462"/>
        <v/>
      </c>
      <c r="G2964" t="str">
        <f t="shared" si="463"/>
        <v/>
      </c>
      <c r="H2964" t="str">
        <f t="shared" si="464"/>
        <v/>
      </c>
      <c r="I2964" t="str">
        <f t="shared" si="465"/>
        <v/>
      </c>
      <c r="J2964" t="str">
        <f t="shared" si="466"/>
        <v/>
      </c>
      <c r="K2964" t="str">
        <f t="shared" si="467"/>
        <v/>
      </c>
      <c r="L2964" t="str">
        <f t="shared" si="468"/>
        <v/>
      </c>
      <c r="M2964" t="str">
        <f t="shared" si="469"/>
        <v/>
      </c>
    </row>
    <row r="2965" spans="1:13">
      <c r="A2965" t="s">
        <v>5256</v>
      </c>
      <c r="B2965">
        <v>14.4237</v>
      </c>
      <c r="C2965" s="44">
        <v>41548</v>
      </c>
      <c r="D2965" t="str">
        <f t="shared" si="460"/>
        <v/>
      </c>
      <c r="E2965" t="str">
        <f t="shared" si="461"/>
        <v/>
      </c>
      <c r="F2965" t="str">
        <f t="shared" si="462"/>
        <v/>
      </c>
      <c r="G2965" t="str">
        <f t="shared" si="463"/>
        <v/>
      </c>
      <c r="H2965" t="str">
        <f t="shared" si="464"/>
        <v/>
      </c>
      <c r="I2965" t="str">
        <f t="shared" si="465"/>
        <v/>
      </c>
      <c r="J2965" t="str">
        <f t="shared" si="466"/>
        <v/>
      </c>
      <c r="K2965" t="str">
        <f t="shared" si="467"/>
        <v/>
      </c>
      <c r="L2965" t="str">
        <f t="shared" si="468"/>
        <v/>
      </c>
      <c r="M2965" t="str">
        <f t="shared" si="469"/>
        <v/>
      </c>
    </row>
    <row r="2966" spans="1:13">
      <c r="A2966" t="s">
        <v>1349</v>
      </c>
      <c r="B2966">
        <v>14.2896</v>
      </c>
      <c r="C2966" s="44">
        <v>41548</v>
      </c>
      <c r="D2966" t="str">
        <f t="shared" si="460"/>
        <v/>
      </c>
      <c r="E2966" t="str">
        <f t="shared" si="461"/>
        <v/>
      </c>
      <c r="F2966" t="str">
        <f t="shared" si="462"/>
        <v/>
      </c>
      <c r="G2966" t="str">
        <f t="shared" si="463"/>
        <v/>
      </c>
      <c r="H2966" t="str">
        <f t="shared" si="464"/>
        <v/>
      </c>
      <c r="I2966" t="str">
        <f t="shared" si="465"/>
        <v/>
      </c>
      <c r="J2966" t="str">
        <f t="shared" si="466"/>
        <v/>
      </c>
      <c r="K2966" t="str">
        <f t="shared" si="467"/>
        <v/>
      </c>
      <c r="L2966" t="str">
        <f t="shared" si="468"/>
        <v/>
      </c>
      <c r="M2966" t="str">
        <f t="shared" si="469"/>
        <v/>
      </c>
    </row>
    <row r="2967" spans="1:13">
      <c r="A2967" t="s">
        <v>1350</v>
      </c>
      <c r="B2967">
        <v>13.3756</v>
      </c>
      <c r="C2967" s="44">
        <v>41548</v>
      </c>
      <c r="D2967" t="str">
        <f t="shared" si="460"/>
        <v/>
      </c>
      <c r="E2967" t="str">
        <f t="shared" si="461"/>
        <v/>
      </c>
      <c r="F2967" t="str">
        <f t="shared" si="462"/>
        <v/>
      </c>
      <c r="G2967" t="str">
        <f t="shared" si="463"/>
        <v/>
      </c>
      <c r="H2967" t="str">
        <f t="shared" si="464"/>
        <v/>
      </c>
      <c r="I2967" t="str">
        <f t="shared" si="465"/>
        <v/>
      </c>
      <c r="J2967" t="str">
        <f t="shared" si="466"/>
        <v/>
      </c>
      <c r="K2967" t="str">
        <f t="shared" si="467"/>
        <v/>
      </c>
      <c r="L2967" t="str">
        <f t="shared" si="468"/>
        <v/>
      </c>
      <c r="M2967" t="str">
        <f t="shared" si="469"/>
        <v/>
      </c>
    </row>
    <row r="2968" spans="1:13">
      <c r="A2968" t="s">
        <v>5257</v>
      </c>
      <c r="B2968">
        <v>17.787500000000001</v>
      </c>
      <c r="C2968" s="44">
        <v>41548</v>
      </c>
      <c r="D2968" t="str">
        <f t="shared" si="460"/>
        <v/>
      </c>
      <c r="E2968" t="str">
        <f t="shared" si="461"/>
        <v/>
      </c>
      <c r="F2968" t="str">
        <f t="shared" si="462"/>
        <v/>
      </c>
      <c r="G2968" t="str">
        <f t="shared" si="463"/>
        <v/>
      </c>
      <c r="H2968" t="str">
        <f t="shared" si="464"/>
        <v/>
      </c>
      <c r="I2968" t="str">
        <f t="shared" si="465"/>
        <v/>
      </c>
      <c r="J2968" t="str">
        <f t="shared" si="466"/>
        <v/>
      </c>
      <c r="K2968" t="str">
        <f t="shared" si="467"/>
        <v/>
      </c>
      <c r="L2968" t="str">
        <f t="shared" si="468"/>
        <v/>
      </c>
      <c r="M2968" t="str">
        <f t="shared" si="469"/>
        <v/>
      </c>
    </row>
    <row r="2969" spans="1:13">
      <c r="A2969" t="s">
        <v>1351</v>
      </c>
      <c r="B2969">
        <v>10.4405</v>
      </c>
      <c r="C2969" s="44">
        <v>41548</v>
      </c>
      <c r="D2969" t="str">
        <f t="shared" si="460"/>
        <v/>
      </c>
      <c r="E2969" t="str">
        <f t="shared" si="461"/>
        <v/>
      </c>
      <c r="F2969" t="str">
        <f t="shared" si="462"/>
        <v/>
      </c>
      <c r="G2969" t="str">
        <f t="shared" si="463"/>
        <v/>
      </c>
      <c r="H2969" t="str">
        <f t="shared" si="464"/>
        <v/>
      </c>
      <c r="I2969" t="str">
        <f t="shared" si="465"/>
        <v/>
      </c>
      <c r="J2969" t="str">
        <f t="shared" si="466"/>
        <v/>
      </c>
      <c r="K2969" t="str">
        <f t="shared" si="467"/>
        <v/>
      </c>
      <c r="L2969" t="str">
        <f t="shared" si="468"/>
        <v/>
      </c>
      <c r="M2969" t="str">
        <f t="shared" si="469"/>
        <v/>
      </c>
    </row>
    <row r="2970" spans="1:13">
      <c r="A2970" t="s">
        <v>1352</v>
      </c>
      <c r="B2970">
        <v>14.081</v>
      </c>
      <c r="C2970" s="44">
        <v>41548</v>
      </c>
      <c r="D2970" t="str">
        <f t="shared" si="460"/>
        <v/>
      </c>
      <c r="E2970" t="str">
        <f t="shared" si="461"/>
        <v/>
      </c>
      <c r="F2970" t="str">
        <f t="shared" si="462"/>
        <v/>
      </c>
      <c r="G2970" t="str">
        <f t="shared" si="463"/>
        <v/>
      </c>
      <c r="H2970" t="str">
        <f t="shared" si="464"/>
        <v/>
      </c>
      <c r="I2970" t="str">
        <f t="shared" si="465"/>
        <v/>
      </c>
      <c r="J2970" t="str">
        <f t="shared" si="466"/>
        <v/>
      </c>
      <c r="K2970" t="str">
        <f t="shared" si="467"/>
        <v/>
      </c>
      <c r="L2970" t="str">
        <f t="shared" si="468"/>
        <v/>
      </c>
      <c r="M2970" t="str">
        <f t="shared" si="469"/>
        <v/>
      </c>
    </row>
    <row r="2971" spans="1:13">
      <c r="A2971" t="s">
        <v>5258</v>
      </c>
      <c r="B2971">
        <v>17.527799999999999</v>
      </c>
      <c r="C2971" s="44">
        <v>41548</v>
      </c>
      <c r="D2971" t="str">
        <f t="shared" si="460"/>
        <v/>
      </c>
      <c r="E2971" t="str">
        <f t="shared" si="461"/>
        <v/>
      </c>
      <c r="F2971" t="str">
        <f t="shared" si="462"/>
        <v/>
      </c>
      <c r="G2971" t="str">
        <f t="shared" si="463"/>
        <v/>
      </c>
      <c r="H2971" t="str">
        <f t="shared" si="464"/>
        <v/>
      </c>
      <c r="I2971" t="str">
        <f t="shared" si="465"/>
        <v/>
      </c>
      <c r="J2971" t="str">
        <f t="shared" si="466"/>
        <v/>
      </c>
      <c r="K2971" t="str">
        <f t="shared" si="467"/>
        <v/>
      </c>
      <c r="L2971" t="str">
        <f t="shared" si="468"/>
        <v/>
      </c>
      <c r="M2971" t="str">
        <f t="shared" si="469"/>
        <v/>
      </c>
    </row>
    <row r="2972" spans="1:13">
      <c r="A2972" t="s">
        <v>1353</v>
      </c>
      <c r="B2972">
        <v>10.2049</v>
      </c>
      <c r="C2972" s="44">
        <v>41548</v>
      </c>
      <c r="D2972" t="str">
        <f t="shared" si="460"/>
        <v/>
      </c>
      <c r="E2972" t="str">
        <f t="shared" si="461"/>
        <v/>
      </c>
      <c r="F2972" t="str">
        <f t="shared" si="462"/>
        <v/>
      </c>
      <c r="G2972" t="str">
        <f t="shared" si="463"/>
        <v/>
      </c>
      <c r="H2972" t="str">
        <f t="shared" si="464"/>
        <v/>
      </c>
      <c r="I2972" t="str">
        <f t="shared" si="465"/>
        <v/>
      </c>
      <c r="J2972" t="str">
        <f t="shared" si="466"/>
        <v/>
      </c>
      <c r="K2972" t="str">
        <f t="shared" si="467"/>
        <v/>
      </c>
      <c r="L2972" t="str">
        <f t="shared" si="468"/>
        <v/>
      </c>
      <c r="M2972" t="str">
        <f t="shared" si="469"/>
        <v/>
      </c>
    </row>
    <row r="2973" spans="1:13">
      <c r="A2973" t="s">
        <v>1354</v>
      </c>
      <c r="B2973">
        <v>13.2072</v>
      </c>
      <c r="C2973" s="44">
        <v>41548</v>
      </c>
      <c r="D2973" t="str">
        <f t="shared" si="460"/>
        <v/>
      </c>
      <c r="E2973" t="str">
        <f t="shared" si="461"/>
        <v/>
      </c>
      <c r="F2973" t="str">
        <f t="shared" si="462"/>
        <v/>
      </c>
      <c r="G2973" t="str">
        <f t="shared" si="463"/>
        <v/>
      </c>
      <c r="H2973" t="str">
        <f t="shared" si="464"/>
        <v/>
      </c>
      <c r="I2973" t="str">
        <f t="shared" si="465"/>
        <v/>
      </c>
      <c r="J2973" t="str">
        <f t="shared" si="466"/>
        <v/>
      </c>
      <c r="K2973" t="str">
        <f t="shared" si="467"/>
        <v/>
      </c>
      <c r="L2973" t="str">
        <f t="shared" si="468"/>
        <v/>
      </c>
      <c r="M2973" t="str">
        <f t="shared" si="469"/>
        <v/>
      </c>
    </row>
    <row r="2974" spans="1:13">
      <c r="A2974" t="s">
        <v>1355</v>
      </c>
      <c r="B2974">
        <v>17.0486</v>
      </c>
      <c r="C2974" s="44">
        <v>41548</v>
      </c>
      <c r="D2974" t="str">
        <f t="shared" si="460"/>
        <v/>
      </c>
      <c r="E2974" t="str">
        <f t="shared" si="461"/>
        <v/>
      </c>
      <c r="F2974" t="str">
        <f t="shared" si="462"/>
        <v/>
      </c>
      <c r="G2974" t="str">
        <f t="shared" si="463"/>
        <v/>
      </c>
      <c r="H2974" t="str">
        <f t="shared" si="464"/>
        <v/>
      </c>
      <c r="I2974" t="str">
        <f t="shared" si="465"/>
        <v/>
      </c>
      <c r="J2974" t="str">
        <f t="shared" si="466"/>
        <v/>
      </c>
      <c r="K2974" t="str">
        <f t="shared" si="467"/>
        <v/>
      </c>
      <c r="L2974" t="str">
        <f t="shared" si="468"/>
        <v/>
      </c>
      <c r="M2974" t="str">
        <f t="shared" si="469"/>
        <v/>
      </c>
    </row>
    <row r="2975" spans="1:13">
      <c r="A2975" t="s">
        <v>1356</v>
      </c>
      <c r="B2975">
        <v>10.035</v>
      </c>
      <c r="C2975" s="44">
        <v>41548</v>
      </c>
      <c r="D2975" t="str">
        <f t="shared" si="460"/>
        <v/>
      </c>
      <c r="E2975" t="str">
        <f t="shared" si="461"/>
        <v/>
      </c>
      <c r="F2975" t="str">
        <f t="shared" si="462"/>
        <v/>
      </c>
      <c r="G2975" t="str">
        <f t="shared" si="463"/>
        <v/>
      </c>
      <c r="H2975" t="str">
        <f t="shared" si="464"/>
        <v/>
      </c>
      <c r="I2975" t="str">
        <f t="shared" si="465"/>
        <v/>
      </c>
      <c r="J2975" t="str">
        <f t="shared" si="466"/>
        <v/>
      </c>
      <c r="K2975" t="str">
        <f t="shared" si="467"/>
        <v/>
      </c>
      <c r="L2975" t="str">
        <f t="shared" si="468"/>
        <v/>
      </c>
      <c r="M2975" t="str">
        <f t="shared" si="469"/>
        <v/>
      </c>
    </row>
    <row r="2976" spans="1:13">
      <c r="A2976" t="s">
        <v>1357</v>
      </c>
      <c r="B2976">
        <v>10.2639</v>
      </c>
      <c r="C2976" s="44">
        <v>41548</v>
      </c>
      <c r="D2976" t="str">
        <f t="shared" si="460"/>
        <v/>
      </c>
      <c r="E2976" t="str">
        <f t="shared" si="461"/>
        <v/>
      </c>
      <c r="F2976" t="str">
        <f t="shared" si="462"/>
        <v/>
      </c>
      <c r="G2976" t="str">
        <f t="shared" si="463"/>
        <v/>
      </c>
      <c r="H2976" t="str">
        <f t="shared" si="464"/>
        <v/>
      </c>
      <c r="I2976" t="str">
        <f t="shared" si="465"/>
        <v/>
      </c>
      <c r="J2976" t="str">
        <f t="shared" si="466"/>
        <v/>
      </c>
      <c r="K2976" t="str">
        <f t="shared" si="467"/>
        <v/>
      </c>
      <c r="L2976" t="str">
        <f t="shared" si="468"/>
        <v/>
      </c>
      <c r="M2976" t="str">
        <f t="shared" si="469"/>
        <v/>
      </c>
    </row>
    <row r="2977" spans="1:13">
      <c r="A2977" t="s">
        <v>1358</v>
      </c>
      <c r="B2977">
        <v>10.608499999999999</v>
      </c>
      <c r="C2977" s="44">
        <v>41548</v>
      </c>
      <c r="D2977" t="str">
        <f t="shared" si="460"/>
        <v/>
      </c>
      <c r="E2977" t="str">
        <f t="shared" si="461"/>
        <v/>
      </c>
      <c r="F2977" t="str">
        <f t="shared" si="462"/>
        <v/>
      </c>
      <c r="G2977" t="str">
        <f t="shared" si="463"/>
        <v/>
      </c>
      <c r="H2977" t="str">
        <f t="shared" si="464"/>
        <v/>
      </c>
      <c r="I2977" t="str">
        <f t="shared" si="465"/>
        <v/>
      </c>
      <c r="J2977" t="str">
        <f t="shared" si="466"/>
        <v/>
      </c>
      <c r="K2977" t="str">
        <f t="shared" si="467"/>
        <v/>
      </c>
      <c r="L2977" t="str">
        <f t="shared" si="468"/>
        <v/>
      </c>
      <c r="M2977" t="str">
        <f t="shared" si="469"/>
        <v/>
      </c>
    </row>
    <row r="2978" spans="1:13">
      <c r="A2978" t="s">
        <v>5259</v>
      </c>
      <c r="B2978">
        <v>17.0486</v>
      </c>
      <c r="C2978" s="44">
        <v>41548</v>
      </c>
      <c r="D2978" t="str">
        <f t="shared" si="460"/>
        <v/>
      </c>
      <c r="E2978" t="str">
        <f t="shared" si="461"/>
        <v/>
      </c>
      <c r="F2978" t="str">
        <f t="shared" si="462"/>
        <v/>
      </c>
      <c r="G2978" t="str">
        <f t="shared" si="463"/>
        <v/>
      </c>
      <c r="H2978" t="str">
        <f t="shared" si="464"/>
        <v/>
      </c>
      <c r="I2978" t="str">
        <f t="shared" si="465"/>
        <v/>
      </c>
      <c r="J2978" t="str">
        <f t="shared" si="466"/>
        <v/>
      </c>
      <c r="K2978" t="str">
        <f t="shared" si="467"/>
        <v/>
      </c>
      <c r="L2978" t="str">
        <f t="shared" si="468"/>
        <v/>
      </c>
      <c r="M2978" t="str">
        <f t="shared" si="469"/>
        <v/>
      </c>
    </row>
    <row r="2979" spans="1:13">
      <c r="A2979" t="s">
        <v>1359</v>
      </c>
      <c r="B2979">
        <v>17.074000000000002</v>
      </c>
      <c r="C2979" s="44">
        <v>41548</v>
      </c>
      <c r="D2979" t="str">
        <f t="shared" si="460"/>
        <v/>
      </c>
      <c r="E2979" t="str">
        <f t="shared" si="461"/>
        <v/>
      </c>
      <c r="F2979" t="str">
        <f t="shared" si="462"/>
        <v/>
      </c>
      <c r="G2979" t="str">
        <f t="shared" si="463"/>
        <v/>
      </c>
      <c r="H2979" t="str">
        <f t="shared" si="464"/>
        <v/>
      </c>
      <c r="I2979" t="str">
        <f t="shared" si="465"/>
        <v/>
      </c>
      <c r="J2979" t="str">
        <f t="shared" si="466"/>
        <v/>
      </c>
      <c r="K2979" t="str">
        <f t="shared" si="467"/>
        <v/>
      </c>
      <c r="L2979" t="str">
        <f t="shared" si="468"/>
        <v/>
      </c>
      <c r="M2979" t="str">
        <f t="shared" si="469"/>
        <v/>
      </c>
    </row>
    <row r="2980" spans="1:13">
      <c r="A2980" t="s">
        <v>1360</v>
      </c>
      <c r="B2980">
        <v>10.289300000000001</v>
      </c>
      <c r="C2980" s="44">
        <v>41548</v>
      </c>
      <c r="D2980" t="str">
        <f t="shared" si="460"/>
        <v/>
      </c>
      <c r="E2980" t="str">
        <f t="shared" si="461"/>
        <v/>
      </c>
      <c r="F2980" t="str">
        <f t="shared" si="462"/>
        <v/>
      </c>
      <c r="G2980" t="str">
        <f t="shared" si="463"/>
        <v/>
      </c>
      <c r="H2980" t="str">
        <f t="shared" si="464"/>
        <v/>
      </c>
      <c r="I2980" t="str">
        <f t="shared" si="465"/>
        <v/>
      </c>
      <c r="J2980" t="str">
        <f t="shared" si="466"/>
        <v/>
      </c>
      <c r="K2980" t="str">
        <f t="shared" si="467"/>
        <v/>
      </c>
      <c r="L2980" t="str">
        <f t="shared" si="468"/>
        <v/>
      </c>
      <c r="M2980" t="str">
        <f t="shared" si="469"/>
        <v/>
      </c>
    </row>
    <row r="2981" spans="1:13">
      <c r="A2981" t="s">
        <v>5260</v>
      </c>
      <c r="B2981">
        <v>17.072399999999998</v>
      </c>
      <c r="C2981" s="44">
        <v>41548</v>
      </c>
      <c r="D2981" t="str">
        <f t="shared" si="460"/>
        <v/>
      </c>
      <c r="E2981" t="str">
        <f t="shared" si="461"/>
        <v/>
      </c>
      <c r="F2981" t="str">
        <f t="shared" si="462"/>
        <v/>
      </c>
      <c r="G2981" t="str">
        <f t="shared" si="463"/>
        <v/>
      </c>
      <c r="H2981" t="str">
        <f t="shared" si="464"/>
        <v/>
      </c>
      <c r="I2981" t="str">
        <f t="shared" si="465"/>
        <v/>
      </c>
      <c r="J2981" t="str">
        <f t="shared" si="466"/>
        <v/>
      </c>
      <c r="K2981" t="str">
        <f t="shared" si="467"/>
        <v/>
      </c>
      <c r="L2981" t="str">
        <f t="shared" si="468"/>
        <v/>
      </c>
      <c r="M2981" t="str">
        <f t="shared" si="469"/>
        <v/>
      </c>
    </row>
    <row r="2982" spans="1:13">
      <c r="A2982" t="s">
        <v>1361</v>
      </c>
      <c r="B2982">
        <v>10.035</v>
      </c>
      <c r="C2982" s="44">
        <v>41548</v>
      </c>
      <c r="D2982" t="str">
        <f t="shared" si="460"/>
        <v/>
      </c>
      <c r="E2982" t="str">
        <f t="shared" si="461"/>
        <v/>
      </c>
      <c r="F2982" t="str">
        <f t="shared" si="462"/>
        <v/>
      </c>
      <c r="G2982" t="str">
        <f t="shared" si="463"/>
        <v/>
      </c>
      <c r="H2982" t="str">
        <f t="shared" si="464"/>
        <v/>
      </c>
      <c r="I2982" t="str">
        <f t="shared" si="465"/>
        <v/>
      </c>
      <c r="J2982" t="str">
        <f t="shared" si="466"/>
        <v/>
      </c>
      <c r="K2982" t="str">
        <f t="shared" si="467"/>
        <v/>
      </c>
      <c r="L2982" t="str">
        <f t="shared" si="468"/>
        <v/>
      </c>
      <c r="M2982" t="str">
        <f t="shared" si="469"/>
        <v/>
      </c>
    </row>
    <row r="2983" spans="1:13">
      <c r="A2983" t="s">
        <v>1362</v>
      </c>
      <c r="B2983">
        <v>10.6244</v>
      </c>
      <c r="C2983" s="44">
        <v>41548</v>
      </c>
      <c r="D2983" t="str">
        <f t="shared" si="460"/>
        <v/>
      </c>
      <c r="E2983" t="str">
        <f t="shared" si="461"/>
        <v/>
      </c>
      <c r="F2983" t="str">
        <f t="shared" si="462"/>
        <v/>
      </c>
      <c r="G2983" t="str">
        <f t="shared" si="463"/>
        <v/>
      </c>
      <c r="H2983" t="str">
        <f t="shared" si="464"/>
        <v/>
      </c>
      <c r="I2983" t="str">
        <f t="shared" si="465"/>
        <v/>
      </c>
      <c r="J2983" t="str">
        <f t="shared" si="466"/>
        <v/>
      </c>
      <c r="K2983" t="str">
        <f t="shared" si="467"/>
        <v/>
      </c>
      <c r="L2983" t="str">
        <f t="shared" si="468"/>
        <v/>
      </c>
      <c r="M2983" t="str">
        <f t="shared" si="469"/>
        <v/>
      </c>
    </row>
    <row r="2984" spans="1:13">
      <c r="A2984" t="s">
        <v>1363</v>
      </c>
      <c r="B2984">
        <v>17.4863</v>
      </c>
      <c r="C2984" s="44">
        <v>41548</v>
      </c>
      <c r="D2984" t="str">
        <f t="shared" si="460"/>
        <v/>
      </c>
      <c r="E2984" t="str">
        <f t="shared" si="461"/>
        <v/>
      </c>
      <c r="F2984" t="str">
        <f t="shared" si="462"/>
        <v/>
      </c>
      <c r="G2984" t="str">
        <f t="shared" si="463"/>
        <v/>
      </c>
      <c r="H2984" t="str">
        <f t="shared" si="464"/>
        <v/>
      </c>
      <c r="I2984" t="str">
        <f t="shared" si="465"/>
        <v/>
      </c>
      <c r="J2984" t="str">
        <f t="shared" si="466"/>
        <v/>
      </c>
      <c r="K2984" t="str">
        <f t="shared" si="467"/>
        <v/>
      </c>
      <c r="L2984" t="str">
        <f t="shared" si="468"/>
        <v/>
      </c>
      <c r="M2984" t="str">
        <f t="shared" si="469"/>
        <v/>
      </c>
    </row>
    <row r="2985" spans="1:13">
      <c r="A2985" t="s">
        <v>1364</v>
      </c>
      <c r="B2985">
        <v>10.0121</v>
      </c>
      <c r="C2985" s="44">
        <v>41548</v>
      </c>
      <c r="D2985" t="str">
        <f t="shared" si="460"/>
        <v/>
      </c>
      <c r="E2985" t="str">
        <f t="shared" si="461"/>
        <v/>
      </c>
      <c r="F2985" t="str">
        <f t="shared" si="462"/>
        <v/>
      </c>
      <c r="G2985" t="str">
        <f t="shared" si="463"/>
        <v/>
      </c>
      <c r="H2985" t="str">
        <f t="shared" si="464"/>
        <v/>
      </c>
      <c r="I2985" t="str">
        <f t="shared" si="465"/>
        <v/>
      </c>
      <c r="J2985" t="str">
        <f t="shared" si="466"/>
        <v/>
      </c>
      <c r="K2985" t="str">
        <f t="shared" si="467"/>
        <v/>
      </c>
      <c r="L2985" t="str">
        <f t="shared" si="468"/>
        <v/>
      </c>
      <c r="M2985" t="str">
        <f t="shared" si="469"/>
        <v/>
      </c>
    </row>
    <row r="2986" spans="1:13">
      <c r="A2986" t="s">
        <v>1365</v>
      </c>
      <c r="B2986">
        <v>10.3264</v>
      </c>
      <c r="C2986" s="44">
        <v>41548</v>
      </c>
      <c r="D2986" t="str">
        <f t="shared" si="460"/>
        <v/>
      </c>
      <c r="E2986" t="str">
        <f t="shared" si="461"/>
        <v/>
      </c>
      <c r="F2986" t="str">
        <f t="shared" si="462"/>
        <v/>
      </c>
      <c r="G2986" t="str">
        <f t="shared" si="463"/>
        <v/>
      </c>
      <c r="H2986" t="str">
        <f t="shared" si="464"/>
        <v/>
      </c>
      <c r="I2986" t="str">
        <f t="shared" si="465"/>
        <v/>
      </c>
      <c r="J2986" t="str">
        <f t="shared" si="466"/>
        <v/>
      </c>
      <c r="K2986" t="str">
        <f t="shared" si="467"/>
        <v/>
      </c>
      <c r="L2986" t="str">
        <f t="shared" si="468"/>
        <v/>
      </c>
      <c r="M2986" t="str">
        <f t="shared" si="469"/>
        <v/>
      </c>
    </row>
    <row r="2987" spans="1:13">
      <c r="A2987" t="s">
        <v>1366</v>
      </c>
      <c r="B2987">
        <v>10.6431</v>
      </c>
      <c r="C2987" s="44">
        <v>41548</v>
      </c>
      <c r="D2987" t="str">
        <f t="shared" si="460"/>
        <v/>
      </c>
      <c r="E2987" t="str">
        <f t="shared" si="461"/>
        <v/>
      </c>
      <c r="F2987" t="str">
        <f t="shared" si="462"/>
        <v/>
      </c>
      <c r="G2987" t="str">
        <f t="shared" si="463"/>
        <v/>
      </c>
      <c r="H2987" t="str">
        <f t="shared" si="464"/>
        <v/>
      </c>
      <c r="I2987" t="str">
        <f t="shared" si="465"/>
        <v/>
      </c>
      <c r="J2987" t="str">
        <f t="shared" si="466"/>
        <v/>
      </c>
      <c r="K2987" t="str">
        <f t="shared" si="467"/>
        <v/>
      </c>
      <c r="L2987" t="str">
        <f t="shared" si="468"/>
        <v/>
      </c>
      <c r="M2987" t="str">
        <f t="shared" si="469"/>
        <v/>
      </c>
    </row>
    <row r="2988" spans="1:13">
      <c r="A2988" t="s">
        <v>5261</v>
      </c>
      <c r="B2988">
        <v>17.4863</v>
      </c>
      <c r="C2988" s="44">
        <v>41548</v>
      </c>
      <c r="D2988" t="str">
        <f t="shared" si="460"/>
        <v/>
      </c>
      <c r="E2988" t="str">
        <f t="shared" si="461"/>
        <v/>
      </c>
      <c r="F2988" t="str">
        <f t="shared" si="462"/>
        <v/>
      </c>
      <c r="G2988" t="str">
        <f t="shared" si="463"/>
        <v/>
      </c>
      <c r="H2988" t="str">
        <f t="shared" si="464"/>
        <v/>
      </c>
      <c r="I2988" t="str">
        <f t="shared" si="465"/>
        <v/>
      </c>
      <c r="J2988" t="str">
        <f t="shared" si="466"/>
        <v/>
      </c>
      <c r="K2988" t="str">
        <f t="shared" si="467"/>
        <v/>
      </c>
      <c r="L2988" t="str">
        <f t="shared" si="468"/>
        <v/>
      </c>
      <c r="M2988" t="str">
        <f t="shared" si="469"/>
        <v/>
      </c>
    </row>
    <row r="2989" spans="1:13">
      <c r="A2989" t="s">
        <v>1367</v>
      </c>
      <c r="B2989">
        <v>17.528500000000001</v>
      </c>
      <c r="C2989" s="44">
        <v>41548</v>
      </c>
      <c r="D2989" t="str">
        <f t="shared" si="460"/>
        <v/>
      </c>
      <c r="E2989" t="str">
        <f t="shared" si="461"/>
        <v/>
      </c>
      <c r="F2989" t="str">
        <f t="shared" si="462"/>
        <v/>
      </c>
      <c r="G2989" t="str">
        <f t="shared" si="463"/>
        <v/>
      </c>
      <c r="H2989" t="str">
        <f t="shared" si="464"/>
        <v/>
      </c>
      <c r="I2989" t="str">
        <f t="shared" si="465"/>
        <v/>
      </c>
      <c r="J2989" t="str">
        <f t="shared" si="466"/>
        <v/>
      </c>
      <c r="K2989" t="str">
        <f t="shared" si="467"/>
        <v/>
      </c>
      <c r="L2989" t="str">
        <f t="shared" si="468"/>
        <v/>
      </c>
      <c r="M2989" t="str">
        <f t="shared" si="469"/>
        <v/>
      </c>
    </row>
    <row r="2990" spans="1:13">
      <c r="A2990" t="s">
        <v>1368</v>
      </c>
      <c r="B2990">
        <v>10.017200000000001</v>
      </c>
      <c r="C2990" s="44">
        <v>41548</v>
      </c>
      <c r="D2990" t="str">
        <f t="shared" si="460"/>
        <v/>
      </c>
      <c r="E2990" t="str">
        <f t="shared" si="461"/>
        <v/>
      </c>
      <c r="F2990" t="str">
        <f t="shared" si="462"/>
        <v/>
      </c>
      <c r="G2990" t="str">
        <f t="shared" si="463"/>
        <v/>
      </c>
      <c r="H2990" t="str">
        <f t="shared" si="464"/>
        <v/>
      </c>
      <c r="I2990" t="str">
        <f t="shared" si="465"/>
        <v/>
      </c>
      <c r="J2990" t="str">
        <f t="shared" si="466"/>
        <v/>
      </c>
      <c r="K2990" t="str">
        <f t="shared" si="467"/>
        <v/>
      </c>
      <c r="L2990" t="str">
        <f t="shared" si="468"/>
        <v/>
      </c>
      <c r="M2990" t="str">
        <f t="shared" si="469"/>
        <v/>
      </c>
    </row>
    <row r="2991" spans="1:13">
      <c r="A2991" t="s">
        <v>1369</v>
      </c>
      <c r="B2991">
        <v>10.3383</v>
      </c>
      <c r="C2991" s="44">
        <v>41548</v>
      </c>
      <c r="D2991" t="str">
        <f t="shared" si="460"/>
        <v/>
      </c>
      <c r="E2991" t="str">
        <f t="shared" si="461"/>
        <v/>
      </c>
      <c r="F2991" t="str">
        <f t="shared" si="462"/>
        <v/>
      </c>
      <c r="G2991" t="str">
        <f t="shared" si="463"/>
        <v/>
      </c>
      <c r="H2991" t="str">
        <f t="shared" si="464"/>
        <v/>
      </c>
      <c r="I2991" t="str">
        <f t="shared" si="465"/>
        <v/>
      </c>
      <c r="J2991" t="str">
        <f t="shared" si="466"/>
        <v/>
      </c>
      <c r="K2991" t="str">
        <f t="shared" si="467"/>
        <v/>
      </c>
      <c r="L2991" t="str">
        <f t="shared" si="468"/>
        <v/>
      </c>
      <c r="M2991" t="str">
        <f t="shared" si="469"/>
        <v/>
      </c>
    </row>
    <row r="2992" spans="1:13">
      <c r="A2992" t="s">
        <v>5262</v>
      </c>
      <c r="B2992">
        <v>17.510100000000001</v>
      </c>
      <c r="C2992" s="44">
        <v>41548</v>
      </c>
      <c r="D2992" t="str">
        <f t="shared" si="460"/>
        <v/>
      </c>
      <c r="E2992" t="str">
        <f t="shared" si="461"/>
        <v/>
      </c>
      <c r="F2992" t="str">
        <f t="shared" si="462"/>
        <v/>
      </c>
      <c r="G2992" t="str">
        <f t="shared" si="463"/>
        <v/>
      </c>
      <c r="H2992" t="str">
        <f t="shared" si="464"/>
        <v/>
      </c>
      <c r="I2992" t="str">
        <f t="shared" si="465"/>
        <v/>
      </c>
      <c r="J2992" t="str">
        <f t="shared" si="466"/>
        <v/>
      </c>
      <c r="K2992" t="str">
        <f t="shared" si="467"/>
        <v/>
      </c>
      <c r="L2992" t="str">
        <f t="shared" si="468"/>
        <v/>
      </c>
      <c r="M2992" t="str">
        <f t="shared" si="469"/>
        <v/>
      </c>
    </row>
    <row r="2993" spans="1:13">
      <c r="A2993" t="s">
        <v>1370</v>
      </c>
      <c r="B2993">
        <v>10.653499999999999</v>
      </c>
      <c r="C2993" s="44">
        <v>41548</v>
      </c>
      <c r="D2993" t="str">
        <f t="shared" si="460"/>
        <v/>
      </c>
      <c r="E2993" t="str">
        <f t="shared" si="461"/>
        <v/>
      </c>
      <c r="F2993" t="str">
        <f t="shared" si="462"/>
        <v/>
      </c>
      <c r="G2993" t="str">
        <f t="shared" si="463"/>
        <v/>
      </c>
      <c r="H2993" t="str">
        <f t="shared" si="464"/>
        <v/>
      </c>
      <c r="I2993" t="str">
        <f t="shared" si="465"/>
        <v/>
      </c>
      <c r="J2993" t="str">
        <f t="shared" si="466"/>
        <v/>
      </c>
      <c r="K2993" t="str">
        <f t="shared" si="467"/>
        <v/>
      </c>
      <c r="L2993" t="str">
        <f t="shared" si="468"/>
        <v/>
      </c>
      <c r="M2993" t="str">
        <f t="shared" si="469"/>
        <v/>
      </c>
    </row>
    <row r="2994" spans="1:13">
      <c r="A2994" t="s">
        <v>1371</v>
      </c>
      <c r="B2994">
        <v>10.449</v>
      </c>
      <c r="C2994" s="44">
        <v>41548</v>
      </c>
      <c r="D2994" t="str">
        <f t="shared" si="460"/>
        <v/>
      </c>
      <c r="E2994" t="str">
        <f t="shared" si="461"/>
        <v/>
      </c>
      <c r="F2994" t="str">
        <f t="shared" si="462"/>
        <v/>
      </c>
      <c r="G2994" t="str">
        <f t="shared" si="463"/>
        <v/>
      </c>
      <c r="H2994" t="str">
        <f t="shared" si="464"/>
        <v/>
      </c>
      <c r="I2994" t="str">
        <f t="shared" si="465"/>
        <v/>
      </c>
      <c r="J2994" t="str">
        <f t="shared" si="466"/>
        <v/>
      </c>
      <c r="K2994" t="str">
        <f t="shared" si="467"/>
        <v/>
      </c>
      <c r="L2994" t="str">
        <f t="shared" si="468"/>
        <v/>
      </c>
      <c r="M2994" t="str">
        <f t="shared" si="469"/>
        <v/>
      </c>
    </row>
    <row r="2995" spans="1:13">
      <c r="A2995" t="s">
        <v>1372</v>
      </c>
      <c r="B2995">
        <v>10.006</v>
      </c>
      <c r="C2995" s="44">
        <v>41548</v>
      </c>
      <c r="D2995" t="str">
        <f t="shared" si="460"/>
        <v/>
      </c>
      <c r="E2995" t="str">
        <f t="shared" si="461"/>
        <v/>
      </c>
      <c r="F2995" t="str">
        <f t="shared" si="462"/>
        <v/>
      </c>
      <c r="G2995" t="str">
        <f t="shared" si="463"/>
        <v/>
      </c>
      <c r="H2995" t="str">
        <f t="shared" si="464"/>
        <v/>
      </c>
      <c r="I2995" t="str">
        <f t="shared" si="465"/>
        <v/>
      </c>
      <c r="J2995" t="str">
        <f t="shared" si="466"/>
        <v/>
      </c>
      <c r="K2995" t="str">
        <f t="shared" si="467"/>
        <v/>
      </c>
      <c r="L2995" t="str">
        <f t="shared" si="468"/>
        <v/>
      </c>
      <c r="M2995" t="str">
        <f t="shared" si="469"/>
        <v/>
      </c>
    </row>
    <row r="2996" spans="1:13">
      <c r="A2996" t="s">
        <v>1373</v>
      </c>
      <c r="B2996">
        <v>10.358499999999999</v>
      </c>
      <c r="C2996" s="44">
        <v>41548</v>
      </c>
      <c r="D2996" t="str">
        <f t="shared" si="460"/>
        <v/>
      </c>
      <c r="E2996" t="str">
        <f t="shared" si="461"/>
        <v/>
      </c>
      <c r="F2996" t="str">
        <f t="shared" si="462"/>
        <v/>
      </c>
      <c r="G2996" t="str">
        <f t="shared" si="463"/>
        <v/>
      </c>
      <c r="H2996" t="str">
        <f t="shared" si="464"/>
        <v/>
      </c>
      <c r="I2996" t="str">
        <f t="shared" si="465"/>
        <v/>
      </c>
      <c r="J2996" t="str">
        <f t="shared" si="466"/>
        <v/>
      </c>
      <c r="K2996" t="str">
        <f t="shared" si="467"/>
        <v/>
      </c>
      <c r="L2996" t="str">
        <f t="shared" si="468"/>
        <v/>
      </c>
      <c r="M2996" t="str">
        <f t="shared" si="469"/>
        <v/>
      </c>
    </row>
    <row r="2997" spans="1:13">
      <c r="A2997" t="s">
        <v>1374</v>
      </c>
      <c r="B2997">
        <v>10.637600000000001</v>
      </c>
      <c r="C2997" s="44">
        <v>41548</v>
      </c>
      <c r="D2997" t="str">
        <f t="shared" si="460"/>
        <v/>
      </c>
      <c r="E2997" t="str">
        <f t="shared" si="461"/>
        <v/>
      </c>
      <c r="F2997" t="str">
        <f t="shared" si="462"/>
        <v/>
      </c>
      <c r="G2997" t="str">
        <f t="shared" si="463"/>
        <v/>
      </c>
      <c r="H2997" t="str">
        <f t="shared" si="464"/>
        <v/>
      </c>
      <c r="I2997" t="str">
        <f t="shared" si="465"/>
        <v/>
      </c>
      <c r="J2997" t="str">
        <f t="shared" si="466"/>
        <v/>
      </c>
      <c r="K2997" t="str">
        <f t="shared" si="467"/>
        <v/>
      </c>
      <c r="L2997" t="str">
        <f t="shared" si="468"/>
        <v/>
      </c>
      <c r="M2997" t="str">
        <f t="shared" si="469"/>
        <v/>
      </c>
    </row>
    <row r="2998" spans="1:13">
      <c r="A2998" t="s">
        <v>5263</v>
      </c>
      <c r="B2998">
        <v>17.345300000000002</v>
      </c>
      <c r="C2998" s="44">
        <v>41548</v>
      </c>
      <c r="D2998" t="str">
        <f t="shared" si="460"/>
        <v/>
      </c>
      <c r="E2998" t="str">
        <f t="shared" si="461"/>
        <v/>
      </c>
      <c r="F2998" t="str">
        <f t="shared" si="462"/>
        <v/>
      </c>
      <c r="G2998" t="str">
        <f t="shared" si="463"/>
        <v/>
      </c>
      <c r="H2998" t="str">
        <f t="shared" si="464"/>
        <v/>
      </c>
      <c r="I2998" t="str">
        <f t="shared" si="465"/>
        <v/>
      </c>
      <c r="J2998" t="str">
        <f t="shared" si="466"/>
        <v/>
      </c>
      <c r="K2998" t="str">
        <f t="shared" si="467"/>
        <v/>
      </c>
      <c r="L2998" t="str">
        <f t="shared" si="468"/>
        <v/>
      </c>
      <c r="M2998" t="str">
        <f t="shared" si="469"/>
        <v/>
      </c>
    </row>
    <row r="2999" spans="1:13">
      <c r="A2999" t="s">
        <v>1375</v>
      </c>
      <c r="B2999">
        <v>10.456899999999999</v>
      </c>
      <c r="C2999" s="44">
        <v>41548</v>
      </c>
      <c r="D2999" t="str">
        <f t="shared" si="460"/>
        <v/>
      </c>
      <c r="E2999" t="str">
        <f t="shared" si="461"/>
        <v/>
      </c>
      <c r="F2999" t="str">
        <f t="shared" si="462"/>
        <v/>
      </c>
      <c r="G2999" t="str">
        <f t="shared" si="463"/>
        <v/>
      </c>
      <c r="H2999" t="str">
        <f t="shared" si="464"/>
        <v/>
      </c>
      <c r="I2999" t="str">
        <f t="shared" si="465"/>
        <v/>
      </c>
      <c r="J2999" t="str">
        <f t="shared" si="466"/>
        <v/>
      </c>
      <c r="K2999" t="str">
        <f t="shared" si="467"/>
        <v/>
      </c>
      <c r="L2999" t="str">
        <f t="shared" si="468"/>
        <v/>
      </c>
      <c r="M2999" t="str">
        <f t="shared" si="469"/>
        <v/>
      </c>
    </row>
    <row r="3000" spans="1:13">
      <c r="A3000" t="s">
        <v>1376</v>
      </c>
      <c r="B3000">
        <v>10.006</v>
      </c>
      <c r="C3000" s="44">
        <v>41548</v>
      </c>
      <c r="D3000" t="str">
        <f t="shared" si="460"/>
        <v/>
      </c>
      <c r="E3000" t="str">
        <f t="shared" si="461"/>
        <v/>
      </c>
      <c r="F3000" t="str">
        <f t="shared" si="462"/>
        <v/>
      </c>
      <c r="G3000" t="str">
        <f t="shared" si="463"/>
        <v/>
      </c>
      <c r="H3000" t="str">
        <f t="shared" si="464"/>
        <v/>
      </c>
      <c r="I3000" t="str">
        <f t="shared" si="465"/>
        <v/>
      </c>
      <c r="J3000" t="str">
        <f t="shared" si="466"/>
        <v/>
      </c>
      <c r="K3000" t="str">
        <f t="shared" si="467"/>
        <v/>
      </c>
      <c r="L3000" t="str">
        <f t="shared" si="468"/>
        <v/>
      </c>
      <c r="M3000" t="str">
        <f t="shared" si="469"/>
        <v/>
      </c>
    </row>
    <row r="3001" spans="1:13">
      <c r="A3001" t="s">
        <v>1377</v>
      </c>
      <c r="B3001">
        <v>10.373699999999999</v>
      </c>
      <c r="C3001" s="44">
        <v>41548</v>
      </c>
      <c r="D3001" t="str">
        <f t="shared" si="460"/>
        <v/>
      </c>
      <c r="E3001" t="str">
        <f t="shared" si="461"/>
        <v/>
      </c>
      <c r="F3001" t="str">
        <f t="shared" si="462"/>
        <v/>
      </c>
      <c r="G3001" t="str">
        <f t="shared" si="463"/>
        <v/>
      </c>
      <c r="H3001" t="str">
        <f t="shared" si="464"/>
        <v/>
      </c>
      <c r="I3001" t="str">
        <f t="shared" si="465"/>
        <v/>
      </c>
      <c r="J3001" t="str">
        <f t="shared" si="466"/>
        <v/>
      </c>
      <c r="K3001" t="str">
        <f t="shared" si="467"/>
        <v/>
      </c>
      <c r="L3001" t="str">
        <f t="shared" si="468"/>
        <v/>
      </c>
      <c r="M3001" t="str">
        <f t="shared" si="469"/>
        <v/>
      </c>
    </row>
    <row r="3002" spans="1:13">
      <c r="A3002" t="s">
        <v>5264</v>
      </c>
      <c r="B3002">
        <v>17.3584</v>
      </c>
      <c r="C3002" s="44">
        <v>41548</v>
      </c>
      <c r="D3002" t="str">
        <f t="shared" si="460"/>
        <v/>
      </c>
      <c r="E3002" t="str">
        <f t="shared" si="461"/>
        <v/>
      </c>
      <c r="F3002" t="str">
        <f t="shared" si="462"/>
        <v/>
      </c>
      <c r="G3002" t="str">
        <f t="shared" si="463"/>
        <v/>
      </c>
      <c r="H3002" t="str">
        <f t="shared" si="464"/>
        <v/>
      </c>
      <c r="I3002" t="str">
        <f t="shared" si="465"/>
        <v/>
      </c>
      <c r="J3002" t="str">
        <f t="shared" si="466"/>
        <v/>
      </c>
      <c r="K3002" t="str">
        <f t="shared" si="467"/>
        <v/>
      </c>
      <c r="L3002" t="str">
        <f t="shared" si="468"/>
        <v/>
      </c>
      <c r="M3002" t="str">
        <f t="shared" si="469"/>
        <v/>
      </c>
    </row>
    <row r="3003" spans="1:13">
      <c r="A3003" t="s">
        <v>1378</v>
      </c>
      <c r="B3003">
        <v>10.654199999999999</v>
      </c>
      <c r="C3003" s="44">
        <v>41548</v>
      </c>
      <c r="D3003" t="str">
        <f t="shared" si="460"/>
        <v/>
      </c>
      <c r="E3003" t="str">
        <f t="shared" si="461"/>
        <v/>
      </c>
      <c r="F3003" t="str">
        <f t="shared" si="462"/>
        <v/>
      </c>
      <c r="G3003" t="str">
        <f t="shared" si="463"/>
        <v/>
      </c>
      <c r="H3003" t="str">
        <f t="shared" si="464"/>
        <v/>
      </c>
      <c r="I3003" t="str">
        <f t="shared" si="465"/>
        <v/>
      </c>
      <c r="J3003" t="str">
        <f t="shared" si="466"/>
        <v/>
      </c>
      <c r="K3003" t="str">
        <f t="shared" si="467"/>
        <v/>
      </c>
      <c r="L3003" t="str">
        <f t="shared" si="468"/>
        <v/>
      </c>
      <c r="M3003" t="str">
        <f t="shared" si="469"/>
        <v/>
      </c>
    </row>
    <row r="3004" spans="1:13">
      <c r="A3004" t="s">
        <v>1379</v>
      </c>
      <c r="B3004">
        <v>11.140499999999999</v>
      </c>
      <c r="C3004" s="44">
        <v>41548</v>
      </c>
      <c r="D3004" t="str">
        <f t="shared" si="460"/>
        <v/>
      </c>
      <c r="E3004" t="str">
        <f t="shared" si="461"/>
        <v/>
      </c>
      <c r="F3004" t="str">
        <f t="shared" si="462"/>
        <v/>
      </c>
      <c r="G3004" t="str">
        <f t="shared" si="463"/>
        <v/>
      </c>
      <c r="H3004" t="str">
        <f t="shared" si="464"/>
        <v/>
      </c>
      <c r="I3004" t="str">
        <f t="shared" si="465"/>
        <v/>
      </c>
      <c r="J3004" t="str">
        <f t="shared" si="466"/>
        <v/>
      </c>
      <c r="K3004" t="str">
        <f t="shared" si="467"/>
        <v/>
      </c>
      <c r="L3004" t="str">
        <f t="shared" si="468"/>
        <v/>
      </c>
      <c r="M3004" t="str">
        <f t="shared" si="469"/>
        <v/>
      </c>
    </row>
    <row r="3005" spans="1:13">
      <c r="A3005" t="s">
        <v>5265</v>
      </c>
      <c r="B3005">
        <v>11.978300000000001</v>
      </c>
      <c r="C3005" s="44">
        <v>41548</v>
      </c>
      <c r="D3005" t="str">
        <f t="shared" si="460"/>
        <v/>
      </c>
      <c r="E3005" t="str">
        <f t="shared" si="461"/>
        <v/>
      </c>
      <c r="F3005" t="str">
        <f t="shared" si="462"/>
        <v/>
      </c>
      <c r="G3005" t="str">
        <f t="shared" si="463"/>
        <v/>
      </c>
      <c r="H3005" t="str">
        <f t="shared" si="464"/>
        <v/>
      </c>
      <c r="I3005" t="str">
        <f t="shared" si="465"/>
        <v/>
      </c>
      <c r="J3005" t="str">
        <f t="shared" si="466"/>
        <v/>
      </c>
      <c r="K3005" t="str">
        <f t="shared" si="467"/>
        <v/>
      </c>
      <c r="L3005" t="str">
        <f t="shared" si="468"/>
        <v/>
      </c>
      <c r="M3005" t="str">
        <f t="shared" si="469"/>
        <v/>
      </c>
    </row>
    <row r="3006" spans="1:13">
      <c r="A3006" t="s">
        <v>1380</v>
      </c>
      <c r="B3006">
        <v>11.1791</v>
      </c>
      <c r="C3006" s="44">
        <v>41548</v>
      </c>
      <c r="D3006" t="str">
        <f t="shared" si="460"/>
        <v/>
      </c>
      <c r="E3006" t="str">
        <f t="shared" si="461"/>
        <v/>
      </c>
      <c r="F3006" t="str">
        <f t="shared" si="462"/>
        <v/>
      </c>
      <c r="G3006" t="str">
        <f t="shared" si="463"/>
        <v/>
      </c>
      <c r="H3006" t="str">
        <f t="shared" si="464"/>
        <v/>
      </c>
      <c r="I3006" t="str">
        <f t="shared" si="465"/>
        <v/>
      </c>
      <c r="J3006" t="str">
        <f t="shared" si="466"/>
        <v/>
      </c>
      <c r="K3006" t="str">
        <f t="shared" si="467"/>
        <v/>
      </c>
      <c r="L3006" t="str">
        <f t="shared" si="468"/>
        <v/>
      </c>
      <c r="M3006" t="str">
        <f t="shared" si="469"/>
        <v/>
      </c>
    </row>
    <row r="3007" spans="1:13">
      <c r="A3007" t="s">
        <v>5266</v>
      </c>
      <c r="B3007">
        <v>12.014699999999999</v>
      </c>
      <c r="C3007" s="44">
        <v>41548</v>
      </c>
      <c r="D3007" t="str">
        <f t="shared" si="460"/>
        <v/>
      </c>
      <c r="E3007" t="str">
        <f t="shared" si="461"/>
        <v/>
      </c>
      <c r="F3007" t="str">
        <f t="shared" si="462"/>
        <v/>
      </c>
      <c r="G3007" t="str">
        <f t="shared" si="463"/>
        <v/>
      </c>
      <c r="H3007" t="str">
        <f t="shared" si="464"/>
        <v/>
      </c>
      <c r="I3007" t="str">
        <f t="shared" si="465"/>
        <v/>
      </c>
      <c r="J3007" t="str">
        <f t="shared" si="466"/>
        <v/>
      </c>
      <c r="K3007" t="str">
        <f t="shared" si="467"/>
        <v/>
      </c>
      <c r="L3007" t="str">
        <f t="shared" si="468"/>
        <v/>
      </c>
      <c r="M3007" t="str">
        <f t="shared" si="469"/>
        <v/>
      </c>
    </row>
    <row r="3008" spans="1:13">
      <c r="A3008" t="s">
        <v>1381</v>
      </c>
      <c r="B3008">
        <v>10.249700000000001</v>
      </c>
      <c r="C3008" s="44">
        <v>41548</v>
      </c>
      <c r="D3008" t="str">
        <f t="shared" si="460"/>
        <v/>
      </c>
      <c r="E3008" t="str">
        <f t="shared" si="461"/>
        <v/>
      </c>
      <c r="F3008" t="str">
        <f t="shared" si="462"/>
        <v/>
      </c>
      <c r="G3008" t="str">
        <f t="shared" si="463"/>
        <v/>
      </c>
      <c r="H3008" t="str">
        <f t="shared" si="464"/>
        <v/>
      </c>
      <c r="I3008" t="str">
        <f t="shared" si="465"/>
        <v/>
      </c>
      <c r="J3008" t="str">
        <f t="shared" si="466"/>
        <v/>
      </c>
      <c r="K3008" t="str">
        <f t="shared" si="467"/>
        <v/>
      </c>
      <c r="L3008" t="str">
        <f t="shared" si="468"/>
        <v/>
      </c>
      <c r="M3008" t="str">
        <f t="shared" si="469"/>
        <v/>
      </c>
    </row>
    <row r="3009" spans="1:13">
      <c r="A3009" t="s">
        <v>1382</v>
      </c>
      <c r="B3009">
        <v>10.6007</v>
      </c>
      <c r="C3009" s="44">
        <v>41548</v>
      </c>
      <c r="D3009" t="str">
        <f t="shared" si="460"/>
        <v/>
      </c>
      <c r="E3009" t="str">
        <f t="shared" si="461"/>
        <v/>
      </c>
      <c r="F3009" t="str">
        <f t="shared" si="462"/>
        <v/>
      </c>
      <c r="G3009" t="str">
        <f t="shared" si="463"/>
        <v/>
      </c>
      <c r="H3009" t="str">
        <f t="shared" si="464"/>
        <v/>
      </c>
      <c r="I3009" t="str">
        <f t="shared" si="465"/>
        <v/>
      </c>
      <c r="J3009" t="str">
        <f t="shared" si="466"/>
        <v/>
      </c>
      <c r="K3009" t="str">
        <f t="shared" si="467"/>
        <v/>
      </c>
      <c r="L3009" t="str">
        <f t="shared" si="468"/>
        <v/>
      </c>
      <c r="M3009" t="str">
        <f t="shared" si="469"/>
        <v/>
      </c>
    </row>
    <row r="3010" spans="1:13">
      <c r="A3010" t="s">
        <v>5267</v>
      </c>
      <c r="B3010">
        <v>17.268699999999999</v>
      </c>
      <c r="C3010" s="44">
        <v>41548</v>
      </c>
      <c r="D3010" t="str">
        <f t="shared" si="460"/>
        <v/>
      </c>
      <c r="E3010" t="str">
        <f t="shared" si="461"/>
        <v/>
      </c>
      <c r="F3010" t="str">
        <f t="shared" si="462"/>
        <v/>
      </c>
      <c r="G3010" t="str">
        <f t="shared" si="463"/>
        <v/>
      </c>
      <c r="H3010" t="str">
        <f t="shared" si="464"/>
        <v/>
      </c>
      <c r="I3010" t="str">
        <f t="shared" si="465"/>
        <v/>
      </c>
      <c r="J3010" t="str">
        <f t="shared" si="466"/>
        <v/>
      </c>
      <c r="K3010" t="str">
        <f t="shared" si="467"/>
        <v/>
      </c>
      <c r="L3010" t="str">
        <f t="shared" si="468"/>
        <v/>
      </c>
      <c r="M3010" t="str">
        <f t="shared" si="469"/>
        <v/>
      </c>
    </row>
    <row r="3011" spans="1:13">
      <c r="A3011" t="s">
        <v>1383</v>
      </c>
      <c r="B3011">
        <v>10.5656</v>
      </c>
      <c r="C3011" s="44">
        <v>41548</v>
      </c>
      <c r="D3011" t="str">
        <f t="shared" si="460"/>
        <v/>
      </c>
      <c r="E3011" t="str">
        <f t="shared" si="461"/>
        <v/>
      </c>
      <c r="F3011" t="str">
        <f t="shared" si="462"/>
        <v/>
      </c>
      <c r="G3011" t="str">
        <f t="shared" si="463"/>
        <v/>
      </c>
      <c r="H3011" t="str">
        <f t="shared" si="464"/>
        <v/>
      </c>
      <c r="I3011" t="str">
        <f t="shared" si="465"/>
        <v/>
      </c>
      <c r="J3011" t="str">
        <f t="shared" si="466"/>
        <v/>
      </c>
      <c r="K3011" t="str">
        <f t="shared" si="467"/>
        <v/>
      </c>
      <c r="L3011" t="str">
        <f t="shared" si="468"/>
        <v/>
      </c>
      <c r="M3011" t="str">
        <f t="shared" si="469"/>
        <v/>
      </c>
    </row>
    <row r="3012" spans="1:13">
      <c r="A3012" t="s">
        <v>5268</v>
      </c>
      <c r="B3012">
        <v>17.2454</v>
      </c>
      <c r="C3012" s="44">
        <v>41548</v>
      </c>
      <c r="D3012" t="str">
        <f t="shared" si="460"/>
        <v/>
      </c>
      <c r="E3012" t="str">
        <f t="shared" si="461"/>
        <v/>
      </c>
      <c r="F3012" t="str">
        <f t="shared" si="462"/>
        <v/>
      </c>
      <c r="G3012" t="str">
        <f t="shared" si="463"/>
        <v/>
      </c>
      <c r="H3012" t="str">
        <f t="shared" si="464"/>
        <v/>
      </c>
      <c r="I3012" t="str">
        <f t="shared" si="465"/>
        <v/>
      </c>
      <c r="J3012" t="str">
        <f t="shared" si="466"/>
        <v/>
      </c>
      <c r="K3012" t="str">
        <f t="shared" si="467"/>
        <v/>
      </c>
      <c r="L3012" t="str">
        <f t="shared" si="468"/>
        <v/>
      </c>
      <c r="M3012" t="str">
        <f t="shared" si="469"/>
        <v/>
      </c>
    </row>
    <row r="3013" spans="1:13">
      <c r="A3013" t="s">
        <v>1384</v>
      </c>
      <c r="B3013">
        <v>10.045500000000001</v>
      </c>
      <c r="C3013" s="44">
        <v>41548</v>
      </c>
      <c r="D3013" t="str">
        <f t="shared" si="460"/>
        <v/>
      </c>
      <c r="E3013" t="str">
        <f t="shared" si="461"/>
        <v/>
      </c>
      <c r="F3013" t="str">
        <f t="shared" si="462"/>
        <v/>
      </c>
      <c r="G3013" t="str">
        <f t="shared" si="463"/>
        <v/>
      </c>
      <c r="H3013" t="str">
        <f t="shared" si="464"/>
        <v/>
      </c>
      <c r="I3013" t="str">
        <f t="shared" si="465"/>
        <v/>
      </c>
      <c r="J3013" t="str">
        <f t="shared" si="466"/>
        <v/>
      </c>
      <c r="K3013" t="str">
        <f t="shared" si="467"/>
        <v/>
      </c>
      <c r="L3013" t="str">
        <f t="shared" si="468"/>
        <v/>
      </c>
      <c r="M3013" t="str">
        <f t="shared" si="469"/>
        <v/>
      </c>
    </row>
    <row r="3014" spans="1:13">
      <c r="A3014" t="s">
        <v>1385</v>
      </c>
      <c r="B3014">
        <v>10.034599999999999</v>
      </c>
      <c r="C3014" s="44">
        <v>41548</v>
      </c>
      <c r="D3014" t="str">
        <f t="shared" si="460"/>
        <v/>
      </c>
      <c r="E3014" t="str">
        <f t="shared" si="461"/>
        <v/>
      </c>
      <c r="F3014" t="str">
        <f t="shared" si="462"/>
        <v/>
      </c>
      <c r="G3014" t="str">
        <f t="shared" si="463"/>
        <v/>
      </c>
      <c r="H3014" t="str">
        <f t="shared" si="464"/>
        <v/>
      </c>
      <c r="I3014" t="str">
        <f t="shared" si="465"/>
        <v/>
      </c>
      <c r="J3014" t="str">
        <f t="shared" si="466"/>
        <v/>
      </c>
      <c r="K3014" t="str">
        <f t="shared" si="467"/>
        <v/>
      </c>
      <c r="L3014" t="str">
        <f t="shared" si="468"/>
        <v/>
      </c>
      <c r="M3014" t="str">
        <f t="shared" si="469"/>
        <v/>
      </c>
    </row>
    <row r="3015" spans="1:13">
      <c r="A3015" t="s">
        <v>1386</v>
      </c>
      <c r="B3015">
        <v>11.6295</v>
      </c>
      <c r="C3015" s="44">
        <v>41548</v>
      </c>
      <c r="D3015" t="str">
        <f t="shared" ref="D3015:D3078" si="470">IF(A3015=mfund1,B3015,"")</f>
        <v/>
      </c>
      <c r="E3015" t="str">
        <f t="shared" ref="E3015:E3078" si="471">IF(A3015=mfund2,B3015,"")</f>
        <v/>
      </c>
      <c r="F3015" t="str">
        <f t="shared" ref="F3015:F3078" si="472">IF(A3015=mfund3,B3015,"")</f>
        <v/>
      </c>
      <c r="G3015" t="str">
        <f t="shared" ref="G3015:G3078" si="473">IF(A3015=mfund4,B3015,"")</f>
        <v/>
      </c>
      <c r="H3015" t="str">
        <f t="shared" ref="H3015:H3078" si="474">IF(A3015=mfudn5,B3015,"")</f>
        <v/>
      </c>
      <c r="I3015" t="str">
        <f t="shared" ref="I3015:I3078" si="475">IF(A3015=mfund6,B3015,"")</f>
        <v/>
      </c>
      <c r="J3015" t="str">
        <f t="shared" ref="J3015:J3078" si="476">IF(A3015=mfund7,B3015,"")</f>
        <v/>
      </c>
      <c r="K3015" t="str">
        <f t="shared" ref="K3015:K3078" si="477">IF(A3015=mfund8,B3015,"")</f>
        <v/>
      </c>
      <c r="L3015" t="str">
        <f t="shared" ref="L3015:L3078" si="478">IF(A3015=mfund9,B3015,"")</f>
        <v/>
      </c>
      <c r="M3015" t="str">
        <f t="shared" ref="M3015:M3078" si="479">IF(A3015=mfund10,B3015,"")</f>
        <v/>
      </c>
    </row>
    <row r="3016" spans="1:13">
      <c r="A3016" t="s">
        <v>5269</v>
      </c>
      <c r="B3016">
        <v>23.7057</v>
      </c>
      <c r="C3016" s="44">
        <v>41548</v>
      </c>
      <c r="D3016" t="str">
        <f t="shared" si="470"/>
        <v/>
      </c>
      <c r="E3016" t="str">
        <f t="shared" si="471"/>
        <v/>
      </c>
      <c r="F3016" t="str">
        <f t="shared" si="472"/>
        <v/>
      </c>
      <c r="G3016" t="str">
        <f t="shared" si="473"/>
        <v/>
      </c>
      <c r="H3016" t="str">
        <f t="shared" si="474"/>
        <v/>
      </c>
      <c r="I3016" t="str">
        <f t="shared" si="475"/>
        <v/>
      </c>
      <c r="J3016" t="str">
        <f t="shared" si="476"/>
        <v/>
      </c>
      <c r="K3016" t="str">
        <f t="shared" si="477"/>
        <v/>
      </c>
      <c r="L3016" t="str">
        <f t="shared" si="478"/>
        <v/>
      </c>
      <c r="M3016" t="str">
        <f t="shared" si="479"/>
        <v/>
      </c>
    </row>
    <row r="3017" spans="1:13">
      <c r="A3017" t="s">
        <v>1387</v>
      </c>
      <c r="B3017">
        <v>6.3677000000000001</v>
      </c>
      <c r="C3017" s="44">
        <v>41548</v>
      </c>
      <c r="D3017" t="str">
        <f t="shared" si="470"/>
        <v/>
      </c>
      <c r="E3017" t="str">
        <f t="shared" si="471"/>
        <v/>
      </c>
      <c r="F3017" t="str">
        <f t="shared" si="472"/>
        <v/>
      </c>
      <c r="G3017" t="str">
        <f t="shared" si="473"/>
        <v/>
      </c>
      <c r="H3017" t="str">
        <f t="shared" si="474"/>
        <v/>
      </c>
      <c r="I3017" t="str">
        <f t="shared" si="475"/>
        <v/>
      </c>
      <c r="J3017" t="str">
        <f t="shared" si="476"/>
        <v/>
      </c>
      <c r="K3017" t="str">
        <f t="shared" si="477"/>
        <v/>
      </c>
      <c r="L3017" t="str">
        <f t="shared" si="478"/>
        <v/>
      </c>
      <c r="M3017" t="str">
        <f t="shared" si="479"/>
        <v/>
      </c>
    </row>
    <row r="3018" spans="1:13">
      <c r="A3018" t="s">
        <v>5270</v>
      </c>
      <c r="B3018">
        <v>6.3677000000000001</v>
      </c>
      <c r="C3018" s="44">
        <v>41548</v>
      </c>
      <c r="D3018" t="str">
        <f t="shared" si="470"/>
        <v/>
      </c>
      <c r="E3018" t="str">
        <f t="shared" si="471"/>
        <v/>
      </c>
      <c r="F3018" t="str">
        <f t="shared" si="472"/>
        <v/>
      </c>
      <c r="G3018" t="str">
        <f t="shared" si="473"/>
        <v/>
      </c>
      <c r="H3018" t="str">
        <f t="shared" si="474"/>
        <v/>
      </c>
      <c r="I3018" t="str">
        <f t="shared" si="475"/>
        <v/>
      </c>
      <c r="J3018" t="str">
        <f t="shared" si="476"/>
        <v/>
      </c>
      <c r="K3018" t="str">
        <f t="shared" si="477"/>
        <v/>
      </c>
      <c r="L3018" t="str">
        <f t="shared" si="478"/>
        <v/>
      </c>
      <c r="M3018" t="str">
        <f t="shared" si="479"/>
        <v/>
      </c>
    </row>
    <row r="3019" spans="1:13">
      <c r="A3019" t="s">
        <v>1388</v>
      </c>
      <c r="B3019">
        <v>6.3967999999999998</v>
      </c>
      <c r="C3019" s="44">
        <v>41548</v>
      </c>
      <c r="D3019" t="str">
        <f t="shared" si="470"/>
        <v/>
      </c>
      <c r="E3019" t="str">
        <f t="shared" si="471"/>
        <v/>
      </c>
      <c r="F3019" t="str">
        <f t="shared" si="472"/>
        <v/>
      </c>
      <c r="G3019" t="str">
        <f t="shared" si="473"/>
        <v/>
      </c>
      <c r="H3019" t="str">
        <f t="shared" si="474"/>
        <v/>
      </c>
      <c r="I3019" t="str">
        <f t="shared" si="475"/>
        <v/>
      </c>
      <c r="J3019" t="str">
        <f t="shared" si="476"/>
        <v/>
      </c>
      <c r="K3019" t="str">
        <f t="shared" si="477"/>
        <v/>
      </c>
      <c r="L3019" t="str">
        <f t="shared" si="478"/>
        <v/>
      </c>
      <c r="M3019" t="str">
        <f t="shared" si="479"/>
        <v/>
      </c>
    </row>
    <row r="3020" spans="1:13">
      <c r="A3020" t="s">
        <v>5271</v>
      </c>
      <c r="B3020">
        <v>6.3884999999999996</v>
      </c>
      <c r="C3020" s="44">
        <v>41548</v>
      </c>
      <c r="D3020" t="str">
        <f t="shared" si="470"/>
        <v/>
      </c>
      <c r="E3020" t="str">
        <f t="shared" si="471"/>
        <v/>
      </c>
      <c r="F3020" t="str">
        <f t="shared" si="472"/>
        <v/>
      </c>
      <c r="G3020" t="str">
        <f t="shared" si="473"/>
        <v/>
      </c>
      <c r="H3020" t="str">
        <f t="shared" si="474"/>
        <v/>
      </c>
      <c r="I3020" t="str">
        <f t="shared" si="475"/>
        <v/>
      </c>
      <c r="J3020" t="str">
        <f t="shared" si="476"/>
        <v/>
      </c>
      <c r="K3020" t="str">
        <f t="shared" si="477"/>
        <v/>
      </c>
      <c r="L3020" t="str">
        <f t="shared" si="478"/>
        <v/>
      </c>
      <c r="M3020" t="str">
        <f t="shared" si="479"/>
        <v/>
      </c>
    </row>
    <row r="3021" spans="1:13">
      <c r="A3021" t="s">
        <v>5272</v>
      </c>
      <c r="B3021">
        <v>16.012</v>
      </c>
      <c r="C3021" s="44">
        <v>41547</v>
      </c>
      <c r="D3021" t="str">
        <f t="shared" si="470"/>
        <v/>
      </c>
      <c r="E3021" t="str">
        <f t="shared" si="471"/>
        <v/>
      </c>
      <c r="F3021" t="str">
        <f t="shared" si="472"/>
        <v/>
      </c>
      <c r="G3021" t="str">
        <f t="shared" si="473"/>
        <v/>
      </c>
      <c r="H3021" t="str">
        <f t="shared" si="474"/>
        <v/>
      </c>
      <c r="I3021" t="str">
        <f t="shared" si="475"/>
        <v/>
      </c>
      <c r="J3021" t="str">
        <f t="shared" si="476"/>
        <v/>
      </c>
      <c r="K3021" t="str">
        <f t="shared" si="477"/>
        <v/>
      </c>
      <c r="L3021" t="str">
        <f t="shared" si="478"/>
        <v/>
      </c>
      <c r="M3021" t="str">
        <f t="shared" si="479"/>
        <v/>
      </c>
    </row>
    <row r="3022" spans="1:13">
      <c r="A3022" t="s">
        <v>5273</v>
      </c>
      <c r="B3022">
        <v>15.894</v>
      </c>
      <c r="C3022" s="44">
        <v>41547</v>
      </c>
      <c r="D3022" t="str">
        <f t="shared" si="470"/>
        <v/>
      </c>
      <c r="E3022" t="str">
        <f t="shared" si="471"/>
        <v/>
      </c>
      <c r="F3022" t="str">
        <f t="shared" si="472"/>
        <v/>
      </c>
      <c r="G3022" t="str">
        <f t="shared" si="473"/>
        <v/>
      </c>
      <c r="H3022" t="str">
        <f t="shared" si="474"/>
        <v/>
      </c>
      <c r="I3022" t="str">
        <f t="shared" si="475"/>
        <v/>
      </c>
      <c r="J3022" t="str">
        <f t="shared" si="476"/>
        <v/>
      </c>
      <c r="K3022" t="str">
        <f t="shared" si="477"/>
        <v/>
      </c>
      <c r="L3022" t="str">
        <f t="shared" si="478"/>
        <v/>
      </c>
      <c r="M3022" t="str">
        <f t="shared" si="479"/>
        <v/>
      </c>
    </row>
    <row r="3023" spans="1:13">
      <c r="A3023" t="s">
        <v>5274</v>
      </c>
      <c r="B3023">
        <v>12.728</v>
      </c>
      <c r="C3023" s="44">
        <v>41547</v>
      </c>
      <c r="D3023" t="str">
        <f t="shared" si="470"/>
        <v/>
      </c>
      <c r="E3023" t="str">
        <f t="shared" si="471"/>
        <v/>
      </c>
      <c r="F3023" t="str">
        <f t="shared" si="472"/>
        <v/>
      </c>
      <c r="G3023" t="str">
        <f t="shared" si="473"/>
        <v/>
      </c>
      <c r="H3023" t="str">
        <f t="shared" si="474"/>
        <v/>
      </c>
      <c r="I3023" t="str">
        <f t="shared" si="475"/>
        <v/>
      </c>
      <c r="J3023" t="str">
        <f t="shared" si="476"/>
        <v/>
      </c>
      <c r="K3023" t="str">
        <f t="shared" si="477"/>
        <v/>
      </c>
      <c r="L3023" t="str">
        <f t="shared" si="478"/>
        <v/>
      </c>
      <c r="M3023" t="str">
        <f t="shared" si="479"/>
        <v/>
      </c>
    </row>
    <row r="3024" spans="1:13">
      <c r="A3024" t="s">
        <v>5275</v>
      </c>
      <c r="B3024">
        <v>12.638</v>
      </c>
      <c r="C3024" s="44">
        <v>41547</v>
      </c>
      <c r="D3024" t="str">
        <f t="shared" si="470"/>
        <v/>
      </c>
      <c r="E3024" t="str">
        <f t="shared" si="471"/>
        <v/>
      </c>
      <c r="F3024" t="str">
        <f t="shared" si="472"/>
        <v/>
      </c>
      <c r="G3024" t="str">
        <f t="shared" si="473"/>
        <v/>
      </c>
      <c r="H3024" t="str">
        <f t="shared" si="474"/>
        <v/>
      </c>
      <c r="I3024" t="str">
        <f t="shared" si="475"/>
        <v/>
      </c>
      <c r="J3024" t="str">
        <f t="shared" si="476"/>
        <v/>
      </c>
      <c r="K3024" t="str">
        <f t="shared" si="477"/>
        <v/>
      </c>
      <c r="L3024" t="str">
        <f t="shared" si="478"/>
        <v/>
      </c>
      <c r="M3024" t="str">
        <f t="shared" si="479"/>
        <v/>
      </c>
    </row>
    <row r="3025" spans="1:13">
      <c r="A3025" t="s">
        <v>5276</v>
      </c>
      <c r="B3025">
        <v>17.146000000000001</v>
      </c>
      <c r="C3025" s="44">
        <v>41547</v>
      </c>
      <c r="D3025" t="str">
        <f t="shared" si="470"/>
        <v/>
      </c>
      <c r="E3025" t="str">
        <f t="shared" si="471"/>
        <v/>
      </c>
      <c r="F3025" t="str">
        <f t="shared" si="472"/>
        <v/>
      </c>
      <c r="G3025" t="str">
        <f t="shared" si="473"/>
        <v/>
      </c>
      <c r="H3025" t="str">
        <f t="shared" si="474"/>
        <v/>
      </c>
      <c r="I3025" t="str">
        <f t="shared" si="475"/>
        <v/>
      </c>
      <c r="J3025" t="str">
        <f t="shared" si="476"/>
        <v/>
      </c>
      <c r="K3025" t="str">
        <f t="shared" si="477"/>
        <v/>
      </c>
      <c r="L3025" t="str">
        <f t="shared" si="478"/>
        <v/>
      </c>
      <c r="M3025" t="str">
        <f t="shared" si="479"/>
        <v/>
      </c>
    </row>
    <row r="3026" spans="1:13">
      <c r="A3026" t="s">
        <v>5277</v>
      </c>
      <c r="B3026">
        <v>17.004999999999999</v>
      </c>
      <c r="C3026" s="44">
        <v>41547</v>
      </c>
      <c r="D3026" t="str">
        <f t="shared" si="470"/>
        <v/>
      </c>
      <c r="E3026" t="str">
        <f t="shared" si="471"/>
        <v/>
      </c>
      <c r="F3026" t="str">
        <f t="shared" si="472"/>
        <v/>
      </c>
      <c r="G3026" t="str">
        <f t="shared" si="473"/>
        <v/>
      </c>
      <c r="H3026" t="str">
        <f t="shared" si="474"/>
        <v/>
      </c>
      <c r="I3026" t="str">
        <f t="shared" si="475"/>
        <v/>
      </c>
      <c r="J3026" t="str">
        <f t="shared" si="476"/>
        <v/>
      </c>
      <c r="K3026" t="str">
        <f t="shared" si="477"/>
        <v/>
      </c>
      <c r="L3026" t="str">
        <f t="shared" si="478"/>
        <v/>
      </c>
      <c r="M3026" t="str">
        <f t="shared" si="479"/>
        <v/>
      </c>
    </row>
    <row r="3027" spans="1:13">
      <c r="A3027" t="s">
        <v>5278</v>
      </c>
      <c r="B3027">
        <v>12.869</v>
      </c>
      <c r="C3027" s="44">
        <v>41548</v>
      </c>
      <c r="D3027" t="str">
        <f t="shared" si="470"/>
        <v/>
      </c>
      <c r="E3027" t="str">
        <f t="shared" si="471"/>
        <v/>
      </c>
      <c r="F3027" t="str">
        <f t="shared" si="472"/>
        <v/>
      </c>
      <c r="G3027" t="str">
        <f t="shared" si="473"/>
        <v/>
      </c>
      <c r="H3027" t="str">
        <f t="shared" si="474"/>
        <v/>
      </c>
      <c r="I3027" t="str">
        <f t="shared" si="475"/>
        <v/>
      </c>
      <c r="J3027" t="str">
        <f t="shared" si="476"/>
        <v/>
      </c>
      <c r="K3027" t="str">
        <f t="shared" si="477"/>
        <v/>
      </c>
      <c r="L3027" t="str">
        <f t="shared" si="478"/>
        <v/>
      </c>
      <c r="M3027" t="str">
        <f t="shared" si="479"/>
        <v/>
      </c>
    </row>
    <row r="3028" spans="1:13">
      <c r="A3028" t="s">
        <v>1389</v>
      </c>
      <c r="B3028">
        <v>10.5228</v>
      </c>
      <c r="C3028" s="44">
        <v>41548</v>
      </c>
      <c r="D3028" t="str">
        <f t="shared" si="470"/>
        <v/>
      </c>
      <c r="E3028" t="str">
        <f t="shared" si="471"/>
        <v/>
      </c>
      <c r="F3028" t="str">
        <f t="shared" si="472"/>
        <v/>
      </c>
      <c r="G3028" t="str">
        <f t="shared" si="473"/>
        <v/>
      </c>
      <c r="H3028" t="str">
        <f t="shared" si="474"/>
        <v/>
      </c>
      <c r="I3028" t="str">
        <f t="shared" si="475"/>
        <v/>
      </c>
      <c r="J3028" t="str">
        <f t="shared" si="476"/>
        <v/>
      </c>
      <c r="K3028" t="str">
        <f t="shared" si="477"/>
        <v/>
      </c>
      <c r="L3028" t="str">
        <f t="shared" si="478"/>
        <v/>
      </c>
      <c r="M3028" t="str">
        <f t="shared" si="479"/>
        <v/>
      </c>
    </row>
    <row r="3029" spans="1:13">
      <c r="A3029" t="s">
        <v>5279</v>
      </c>
      <c r="B3029">
        <v>10.5411</v>
      </c>
      <c r="C3029" s="44">
        <v>41548</v>
      </c>
      <c r="D3029" t="str">
        <f t="shared" si="470"/>
        <v/>
      </c>
      <c r="E3029" t="str">
        <f t="shared" si="471"/>
        <v/>
      </c>
      <c r="F3029" t="str">
        <f t="shared" si="472"/>
        <v/>
      </c>
      <c r="G3029" t="str">
        <f t="shared" si="473"/>
        <v/>
      </c>
      <c r="H3029" t="str">
        <f t="shared" si="474"/>
        <v/>
      </c>
      <c r="I3029" t="str">
        <f t="shared" si="475"/>
        <v/>
      </c>
      <c r="J3029" t="str">
        <f t="shared" si="476"/>
        <v/>
      </c>
      <c r="K3029" t="str">
        <f t="shared" si="477"/>
        <v/>
      </c>
      <c r="L3029" t="str">
        <f t="shared" si="478"/>
        <v/>
      </c>
      <c r="M3029" t="str">
        <f t="shared" si="479"/>
        <v/>
      </c>
    </row>
    <row r="3030" spans="1:13">
      <c r="A3030" t="s">
        <v>1390</v>
      </c>
      <c r="B3030">
        <v>10.336499999999999</v>
      </c>
      <c r="C3030" s="44">
        <v>41548</v>
      </c>
      <c r="D3030" t="str">
        <f t="shared" si="470"/>
        <v/>
      </c>
      <c r="E3030" t="str">
        <f t="shared" si="471"/>
        <v/>
      </c>
      <c r="F3030" t="str">
        <f t="shared" si="472"/>
        <v/>
      </c>
      <c r="G3030" t="str">
        <f t="shared" si="473"/>
        <v/>
      </c>
      <c r="H3030" t="str">
        <f t="shared" si="474"/>
        <v/>
      </c>
      <c r="I3030" t="str">
        <f t="shared" si="475"/>
        <v/>
      </c>
      <c r="J3030" t="str">
        <f t="shared" si="476"/>
        <v/>
      </c>
      <c r="K3030" t="str">
        <f t="shared" si="477"/>
        <v/>
      </c>
      <c r="L3030" t="str">
        <f t="shared" si="478"/>
        <v/>
      </c>
      <c r="M3030" t="str">
        <f t="shared" si="479"/>
        <v/>
      </c>
    </row>
    <row r="3031" spans="1:13">
      <c r="A3031" t="s">
        <v>1391</v>
      </c>
      <c r="B3031">
        <v>10.2531</v>
      </c>
      <c r="C3031" s="44">
        <v>41296</v>
      </c>
      <c r="D3031" t="str">
        <f t="shared" si="470"/>
        <v/>
      </c>
      <c r="E3031" t="str">
        <f t="shared" si="471"/>
        <v/>
      </c>
      <c r="F3031" t="str">
        <f t="shared" si="472"/>
        <v/>
      </c>
      <c r="G3031" t="str">
        <f t="shared" si="473"/>
        <v/>
      </c>
      <c r="H3031" t="str">
        <f t="shared" si="474"/>
        <v/>
      </c>
      <c r="I3031" t="str">
        <f t="shared" si="475"/>
        <v/>
      </c>
      <c r="J3031" t="str">
        <f t="shared" si="476"/>
        <v/>
      </c>
      <c r="K3031" t="str">
        <f t="shared" si="477"/>
        <v/>
      </c>
      <c r="L3031" t="str">
        <f t="shared" si="478"/>
        <v/>
      </c>
      <c r="M3031" t="str">
        <f t="shared" si="479"/>
        <v/>
      </c>
    </row>
    <row r="3032" spans="1:13">
      <c r="A3032" t="s">
        <v>1392</v>
      </c>
      <c r="B3032">
        <v>12.0337</v>
      </c>
      <c r="C3032" s="44">
        <v>41548</v>
      </c>
      <c r="D3032" t="str">
        <f t="shared" si="470"/>
        <v/>
      </c>
      <c r="E3032" t="str">
        <f t="shared" si="471"/>
        <v/>
      </c>
      <c r="F3032" t="str">
        <f t="shared" si="472"/>
        <v/>
      </c>
      <c r="G3032" t="str">
        <f t="shared" si="473"/>
        <v/>
      </c>
      <c r="H3032" t="str">
        <f t="shared" si="474"/>
        <v/>
      </c>
      <c r="I3032" t="str">
        <f t="shared" si="475"/>
        <v/>
      </c>
      <c r="J3032" t="str">
        <f t="shared" si="476"/>
        <v/>
      </c>
      <c r="K3032" t="str">
        <f t="shared" si="477"/>
        <v/>
      </c>
      <c r="L3032" t="str">
        <f t="shared" si="478"/>
        <v/>
      </c>
      <c r="M3032" t="str">
        <f t="shared" si="479"/>
        <v/>
      </c>
    </row>
    <row r="3033" spans="1:13">
      <c r="A3033" t="s">
        <v>5280</v>
      </c>
      <c r="B3033">
        <v>12.7944</v>
      </c>
      <c r="C3033" s="44">
        <v>41548</v>
      </c>
      <c r="D3033" t="str">
        <f t="shared" si="470"/>
        <v/>
      </c>
      <c r="E3033" t="str">
        <f t="shared" si="471"/>
        <v/>
      </c>
      <c r="F3033" t="str">
        <f t="shared" si="472"/>
        <v/>
      </c>
      <c r="G3033" t="str">
        <f t="shared" si="473"/>
        <v/>
      </c>
      <c r="H3033" t="str">
        <f t="shared" si="474"/>
        <v/>
      </c>
      <c r="I3033" t="str">
        <f t="shared" si="475"/>
        <v/>
      </c>
      <c r="J3033" t="str">
        <f t="shared" si="476"/>
        <v/>
      </c>
      <c r="K3033" t="str">
        <f t="shared" si="477"/>
        <v/>
      </c>
      <c r="L3033" t="str">
        <f t="shared" si="478"/>
        <v/>
      </c>
      <c r="M3033" t="str">
        <f t="shared" si="479"/>
        <v/>
      </c>
    </row>
    <row r="3034" spans="1:13">
      <c r="A3034" t="s">
        <v>5917</v>
      </c>
      <c r="B3034">
        <v>10.055300000000001</v>
      </c>
      <c r="C3034" s="44">
        <v>41548</v>
      </c>
      <c r="D3034" t="str">
        <f t="shared" si="470"/>
        <v/>
      </c>
      <c r="E3034" t="str">
        <f t="shared" si="471"/>
        <v/>
      </c>
      <c r="F3034" t="str">
        <f t="shared" si="472"/>
        <v/>
      </c>
      <c r="G3034" t="str">
        <f t="shared" si="473"/>
        <v/>
      </c>
      <c r="H3034" t="str">
        <f t="shared" si="474"/>
        <v/>
      </c>
      <c r="I3034" t="str">
        <f t="shared" si="475"/>
        <v/>
      </c>
      <c r="J3034" t="str">
        <f t="shared" si="476"/>
        <v/>
      </c>
      <c r="K3034" t="str">
        <f t="shared" si="477"/>
        <v/>
      </c>
      <c r="L3034" t="str">
        <f t="shared" si="478"/>
        <v/>
      </c>
      <c r="M3034" t="str">
        <f t="shared" si="479"/>
        <v/>
      </c>
    </row>
    <row r="3035" spans="1:13">
      <c r="A3035" t="s">
        <v>5918</v>
      </c>
      <c r="B3035">
        <v>10.0335</v>
      </c>
      <c r="C3035" s="44">
        <v>41548</v>
      </c>
      <c r="D3035" t="str">
        <f t="shared" si="470"/>
        <v/>
      </c>
      <c r="E3035" t="str">
        <f t="shared" si="471"/>
        <v/>
      </c>
      <c r="F3035" t="str">
        <f t="shared" si="472"/>
        <v/>
      </c>
      <c r="G3035" t="str">
        <f t="shared" si="473"/>
        <v/>
      </c>
      <c r="H3035" t="str">
        <f t="shared" si="474"/>
        <v/>
      </c>
      <c r="I3035" t="str">
        <f t="shared" si="475"/>
        <v/>
      </c>
      <c r="J3035" t="str">
        <f t="shared" si="476"/>
        <v/>
      </c>
      <c r="K3035" t="str">
        <f t="shared" si="477"/>
        <v/>
      </c>
      <c r="L3035" t="str">
        <f t="shared" si="478"/>
        <v/>
      </c>
      <c r="M3035" t="str">
        <f t="shared" si="479"/>
        <v/>
      </c>
    </row>
    <row r="3036" spans="1:13">
      <c r="A3036" t="s">
        <v>5919</v>
      </c>
      <c r="B3036">
        <v>10.055400000000001</v>
      </c>
      <c r="C3036" s="44">
        <v>41548</v>
      </c>
      <c r="D3036" t="str">
        <f t="shared" si="470"/>
        <v/>
      </c>
      <c r="E3036" t="str">
        <f t="shared" si="471"/>
        <v/>
      </c>
      <c r="F3036" t="str">
        <f t="shared" si="472"/>
        <v/>
      </c>
      <c r="G3036" t="str">
        <f t="shared" si="473"/>
        <v/>
      </c>
      <c r="H3036" t="str">
        <f t="shared" si="474"/>
        <v/>
      </c>
      <c r="I3036" t="str">
        <f t="shared" si="475"/>
        <v/>
      </c>
      <c r="J3036" t="str">
        <f t="shared" si="476"/>
        <v/>
      </c>
      <c r="K3036" t="str">
        <f t="shared" si="477"/>
        <v/>
      </c>
      <c r="L3036" t="str">
        <f t="shared" si="478"/>
        <v/>
      </c>
      <c r="M3036" t="str">
        <f t="shared" si="479"/>
        <v/>
      </c>
    </row>
    <row r="3037" spans="1:13">
      <c r="A3037" t="s">
        <v>5920</v>
      </c>
      <c r="B3037">
        <v>10.054600000000001</v>
      </c>
      <c r="C3037" s="44">
        <v>41548</v>
      </c>
      <c r="D3037" t="str">
        <f t="shared" si="470"/>
        <v/>
      </c>
      <c r="E3037" t="str">
        <f t="shared" si="471"/>
        <v/>
      </c>
      <c r="F3037" t="str">
        <f t="shared" si="472"/>
        <v/>
      </c>
      <c r="G3037" t="str">
        <f t="shared" si="473"/>
        <v/>
      </c>
      <c r="H3037" t="str">
        <f t="shared" si="474"/>
        <v/>
      </c>
      <c r="I3037" t="str">
        <f t="shared" si="475"/>
        <v/>
      </c>
      <c r="J3037" t="str">
        <f t="shared" si="476"/>
        <v/>
      </c>
      <c r="K3037" t="str">
        <f t="shared" si="477"/>
        <v/>
      </c>
      <c r="L3037" t="str">
        <f t="shared" si="478"/>
        <v/>
      </c>
      <c r="M3037" t="str">
        <f t="shared" si="479"/>
        <v/>
      </c>
    </row>
    <row r="3038" spans="1:13">
      <c r="A3038" t="s">
        <v>5921</v>
      </c>
      <c r="B3038">
        <v>10.0548</v>
      </c>
      <c r="C3038" s="44">
        <v>41548</v>
      </c>
      <c r="D3038" t="str">
        <f t="shared" si="470"/>
        <v/>
      </c>
      <c r="E3038" t="str">
        <f t="shared" si="471"/>
        <v/>
      </c>
      <c r="F3038" t="str">
        <f t="shared" si="472"/>
        <v/>
      </c>
      <c r="G3038" t="str">
        <f t="shared" si="473"/>
        <v/>
      </c>
      <c r="H3038" t="str">
        <f t="shared" si="474"/>
        <v/>
      </c>
      <c r="I3038" t="str">
        <f t="shared" si="475"/>
        <v/>
      </c>
      <c r="J3038" t="str">
        <f t="shared" si="476"/>
        <v/>
      </c>
      <c r="K3038" t="str">
        <f t="shared" si="477"/>
        <v/>
      </c>
      <c r="L3038" t="str">
        <f t="shared" si="478"/>
        <v/>
      </c>
      <c r="M3038" t="str">
        <f t="shared" si="479"/>
        <v/>
      </c>
    </row>
    <row r="3039" spans="1:13">
      <c r="A3039" t="s">
        <v>5922</v>
      </c>
      <c r="B3039">
        <v>10.054600000000001</v>
      </c>
      <c r="C3039" s="44">
        <v>41548</v>
      </c>
      <c r="D3039" t="str">
        <f t="shared" si="470"/>
        <v/>
      </c>
      <c r="E3039" t="str">
        <f t="shared" si="471"/>
        <v/>
      </c>
      <c r="F3039" t="str">
        <f t="shared" si="472"/>
        <v/>
      </c>
      <c r="G3039" t="str">
        <f t="shared" si="473"/>
        <v/>
      </c>
      <c r="H3039" t="str">
        <f t="shared" si="474"/>
        <v/>
      </c>
      <c r="I3039" t="str">
        <f t="shared" si="475"/>
        <v/>
      </c>
      <c r="J3039" t="str">
        <f t="shared" si="476"/>
        <v/>
      </c>
      <c r="K3039" t="str">
        <f t="shared" si="477"/>
        <v/>
      </c>
      <c r="L3039" t="str">
        <f t="shared" si="478"/>
        <v/>
      </c>
      <c r="M3039" t="str">
        <f t="shared" si="479"/>
        <v/>
      </c>
    </row>
    <row r="3040" spans="1:13">
      <c r="A3040" t="s">
        <v>5923</v>
      </c>
      <c r="B3040">
        <v>10.054600000000001</v>
      </c>
      <c r="C3040" s="44">
        <v>41548</v>
      </c>
      <c r="D3040" t="str">
        <f t="shared" si="470"/>
        <v/>
      </c>
      <c r="E3040" t="str">
        <f t="shared" si="471"/>
        <v/>
      </c>
      <c r="F3040" t="str">
        <f t="shared" si="472"/>
        <v/>
      </c>
      <c r="G3040" t="str">
        <f t="shared" si="473"/>
        <v/>
      </c>
      <c r="H3040" t="str">
        <f t="shared" si="474"/>
        <v/>
      </c>
      <c r="I3040" t="str">
        <f t="shared" si="475"/>
        <v/>
      </c>
      <c r="J3040" t="str">
        <f t="shared" si="476"/>
        <v/>
      </c>
      <c r="K3040" t="str">
        <f t="shared" si="477"/>
        <v/>
      </c>
      <c r="L3040" t="str">
        <f t="shared" si="478"/>
        <v/>
      </c>
      <c r="M3040" t="str">
        <f t="shared" si="479"/>
        <v/>
      </c>
    </row>
    <row r="3041" spans="1:13">
      <c r="A3041" t="s">
        <v>1393</v>
      </c>
      <c r="B3041">
        <v>12.727</v>
      </c>
      <c r="C3041" s="44">
        <v>41548</v>
      </c>
      <c r="D3041" t="str">
        <f t="shared" si="470"/>
        <v/>
      </c>
      <c r="E3041" t="str">
        <f t="shared" si="471"/>
        <v/>
      </c>
      <c r="F3041" t="str">
        <f t="shared" si="472"/>
        <v/>
      </c>
      <c r="G3041" t="str">
        <f t="shared" si="473"/>
        <v/>
      </c>
      <c r="H3041" t="str">
        <f t="shared" si="474"/>
        <v/>
      </c>
      <c r="I3041" t="str">
        <f t="shared" si="475"/>
        <v/>
      </c>
      <c r="J3041" t="str">
        <f t="shared" si="476"/>
        <v/>
      </c>
      <c r="K3041" t="str">
        <f t="shared" si="477"/>
        <v/>
      </c>
      <c r="L3041" t="str">
        <f t="shared" si="478"/>
        <v/>
      </c>
      <c r="M3041" t="str">
        <f t="shared" si="479"/>
        <v/>
      </c>
    </row>
    <row r="3042" spans="1:13">
      <c r="A3042" t="s">
        <v>5281</v>
      </c>
      <c r="B3042">
        <v>13.708</v>
      </c>
      <c r="C3042" s="44">
        <v>41548</v>
      </c>
      <c r="D3042" t="str">
        <f t="shared" si="470"/>
        <v/>
      </c>
      <c r="E3042" t="str">
        <f t="shared" si="471"/>
        <v/>
      </c>
      <c r="F3042" t="str">
        <f t="shared" si="472"/>
        <v/>
      </c>
      <c r="G3042" t="str">
        <f t="shared" si="473"/>
        <v/>
      </c>
      <c r="H3042" t="str">
        <f t="shared" si="474"/>
        <v/>
      </c>
      <c r="I3042" t="str">
        <f t="shared" si="475"/>
        <v/>
      </c>
      <c r="J3042" t="str">
        <f t="shared" si="476"/>
        <v/>
      </c>
      <c r="K3042" t="str">
        <f t="shared" si="477"/>
        <v/>
      </c>
      <c r="L3042" t="str">
        <f t="shared" si="478"/>
        <v/>
      </c>
      <c r="M3042" t="str">
        <f t="shared" si="479"/>
        <v/>
      </c>
    </row>
    <row r="3043" spans="1:13">
      <c r="A3043" t="s">
        <v>1394</v>
      </c>
      <c r="B3043">
        <v>12.64</v>
      </c>
      <c r="C3043" s="44">
        <v>41548</v>
      </c>
      <c r="D3043" t="str">
        <f t="shared" si="470"/>
        <v/>
      </c>
      <c r="E3043" t="str">
        <f t="shared" si="471"/>
        <v/>
      </c>
      <c r="F3043" t="str">
        <f t="shared" si="472"/>
        <v/>
      </c>
      <c r="G3043" t="str">
        <f t="shared" si="473"/>
        <v/>
      </c>
      <c r="H3043" t="str">
        <f t="shared" si="474"/>
        <v/>
      </c>
      <c r="I3043" t="str">
        <f t="shared" si="475"/>
        <v/>
      </c>
      <c r="J3043" t="str">
        <f t="shared" si="476"/>
        <v/>
      </c>
      <c r="K3043" t="str">
        <f t="shared" si="477"/>
        <v/>
      </c>
      <c r="L3043" t="str">
        <f t="shared" si="478"/>
        <v/>
      </c>
      <c r="M3043" t="str">
        <f t="shared" si="479"/>
        <v/>
      </c>
    </row>
    <row r="3044" spans="1:13">
      <c r="A3044" t="s">
        <v>5282</v>
      </c>
      <c r="B3044">
        <v>13.612</v>
      </c>
      <c r="C3044" s="44">
        <v>41548</v>
      </c>
      <c r="D3044" t="str">
        <f t="shared" si="470"/>
        <v/>
      </c>
      <c r="E3044" t="str">
        <f t="shared" si="471"/>
        <v/>
      </c>
      <c r="F3044" t="str">
        <f t="shared" si="472"/>
        <v/>
      </c>
      <c r="G3044" t="str">
        <f t="shared" si="473"/>
        <v/>
      </c>
      <c r="H3044" t="str">
        <f t="shared" si="474"/>
        <v/>
      </c>
      <c r="I3044" t="str">
        <f t="shared" si="475"/>
        <v/>
      </c>
      <c r="J3044" t="str">
        <f t="shared" si="476"/>
        <v/>
      </c>
      <c r="K3044" t="str">
        <f t="shared" si="477"/>
        <v/>
      </c>
      <c r="L3044" t="str">
        <f t="shared" si="478"/>
        <v/>
      </c>
      <c r="M3044" t="str">
        <f t="shared" si="479"/>
        <v/>
      </c>
    </row>
    <row r="3045" spans="1:13">
      <c r="A3045" t="s">
        <v>1395</v>
      </c>
      <c r="B3045">
        <v>10.0101</v>
      </c>
      <c r="C3045" s="44">
        <v>41549</v>
      </c>
      <c r="D3045" t="str">
        <f t="shared" si="470"/>
        <v/>
      </c>
      <c r="E3045" t="str">
        <f t="shared" si="471"/>
        <v/>
      </c>
      <c r="F3045" t="str">
        <f t="shared" si="472"/>
        <v/>
      </c>
      <c r="G3045" t="str">
        <f t="shared" si="473"/>
        <v/>
      </c>
      <c r="H3045" t="str">
        <f t="shared" si="474"/>
        <v/>
      </c>
      <c r="I3045" t="str">
        <f t="shared" si="475"/>
        <v/>
      </c>
      <c r="J3045" t="str">
        <f t="shared" si="476"/>
        <v/>
      </c>
      <c r="K3045" t="str">
        <f t="shared" si="477"/>
        <v/>
      </c>
      <c r="L3045" t="str">
        <f t="shared" si="478"/>
        <v/>
      </c>
      <c r="M3045" t="str">
        <f t="shared" si="479"/>
        <v/>
      </c>
    </row>
    <row r="3046" spans="1:13">
      <c r="A3046" t="s">
        <v>5924</v>
      </c>
      <c r="B3046">
        <v>10.027900000000001</v>
      </c>
      <c r="C3046" s="44">
        <v>41431</v>
      </c>
      <c r="D3046" t="str">
        <f t="shared" si="470"/>
        <v/>
      </c>
      <c r="E3046" t="str">
        <f t="shared" si="471"/>
        <v/>
      </c>
      <c r="F3046" t="str">
        <f t="shared" si="472"/>
        <v/>
      </c>
      <c r="G3046" t="str">
        <f t="shared" si="473"/>
        <v/>
      </c>
      <c r="H3046" t="str">
        <f t="shared" si="474"/>
        <v/>
      </c>
      <c r="I3046" t="str">
        <f t="shared" si="475"/>
        <v/>
      </c>
      <c r="J3046" t="str">
        <f t="shared" si="476"/>
        <v/>
      </c>
      <c r="K3046" t="str">
        <f t="shared" si="477"/>
        <v/>
      </c>
      <c r="L3046" t="str">
        <f t="shared" si="478"/>
        <v/>
      </c>
      <c r="M3046" t="str">
        <f t="shared" si="479"/>
        <v/>
      </c>
    </row>
    <row r="3047" spans="1:13">
      <c r="A3047" t="s">
        <v>5283</v>
      </c>
      <c r="B3047">
        <v>15.9033</v>
      </c>
      <c r="C3047" s="44">
        <v>41549</v>
      </c>
      <c r="D3047" t="str">
        <f t="shared" si="470"/>
        <v/>
      </c>
      <c r="E3047" t="str">
        <f t="shared" si="471"/>
        <v/>
      </c>
      <c r="F3047" t="str">
        <f t="shared" si="472"/>
        <v/>
      </c>
      <c r="G3047" t="str">
        <f t="shared" si="473"/>
        <v/>
      </c>
      <c r="H3047" t="str">
        <f t="shared" si="474"/>
        <v/>
      </c>
      <c r="I3047" t="str">
        <f t="shared" si="475"/>
        <v/>
      </c>
      <c r="J3047" t="str">
        <f t="shared" si="476"/>
        <v/>
      </c>
      <c r="K3047" t="str">
        <f t="shared" si="477"/>
        <v/>
      </c>
      <c r="L3047" t="str">
        <f t="shared" si="478"/>
        <v/>
      </c>
      <c r="M3047" t="str">
        <f t="shared" si="479"/>
        <v/>
      </c>
    </row>
    <row r="3048" spans="1:13">
      <c r="A3048" t="s">
        <v>1396</v>
      </c>
      <c r="B3048">
        <v>10.092700000000001</v>
      </c>
      <c r="C3048" s="44">
        <v>41533</v>
      </c>
      <c r="D3048" t="str">
        <f t="shared" si="470"/>
        <v/>
      </c>
      <c r="E3048" t="str">
        <f t="shared" si="471"/>
        <v/>
      </c>
      <c r="F3048" t="str">
        <f t="shared" si="472"/>
        <v/>
      </c>
      <c r="G3048" t="str">
        <f t="shared" si="473"/>
        <v/>
      </c>
      <c r="H3048" t="str">
        <f t="shared" si="474"/>
        <v/>
      </c>
      <c r="I3048" t="str">
        <f t="shared" si="475"/>
        <v/>
      </c>
      <c r="J3048" t="str">
        <f t="shared" si="476"/>
        <v/>
      </c>
      <c r="K3048" t="str">
        <f t="shared" si="477"/>
        <v/>
      </c>
      <c r="L3048" t="str">
        <f t="shared" si="478"/>
        <v/>
      </c>
      <c r="M3048" t="str">
        <f t="shared" si="479"/>
        <v/>
      </c>
    </row>
    <row r="3049" spans="1:13">
      <c r="A3049" t="s">
        <v>438</v>
      </c>
      <c r="B3049">
        <v>10.1578</v>
      </c>
      <c r="C3049" s="44">
        <v>41549</v>
      </c>
      <c r="D3049" t="str">
        <f t="shared" si="470"/>
        <v/>
      </c>
      <c r="E3049" t="str">
        <f t="shared" si="471"/>
        <v/>
      </c>
      <c r="F3049" t="str">
        <f t="shared" si="472"/>
        <v/>
      </c>
      <c r="G3049" t="str">
        <f t="shared" si="473"/>
        <v/>
      </c>
      <c r="H3049" t="str">
        <f t="shared" si="474"/>
        <v/>
      </c>
      <c r="I3049" t="str">
        <f t="shared" si="475"/>
        <v/>
      </c>
      <c r="J3049" t="str">
        <f t="shared" si="476"/>
        <v/>
      </c>
      <c r="K3049" t="str">
        <f t="shared" si="477"/>
        <v/>
      </c>
      <c r="L3049" t="str">
        <f t="shared" si="478"/>
        <v/>
      </c>
      <c r="M3049" t="str">
        <f t="shared" si="479"/>
        <v/>
      </c>
    </row>
    <row r="3050" spans="1:13">
      <c r="A3050" t="s">
        <v>439</v>
      </c>
      <c r="B3050">
        <v>10.0168</v>
      </c>
      <c r="C3050" s="44">
        <v>41549</v>
      </c>
      <c r="D3050" t="str">
        <f t="shared" si="470"/>
        <v/>
      </c>
      <c r="E3050" t="str">
        <f t="shared" si="471"/>
        <v/>
      </c>
      <c r="F3050" t="str">
        <f t="shared" si="472"/>
        <v/>
      </c>
      <c r="G3050" t="str">
        <f t="shared" si="473"/>
        <v/>
      </c>
      <c r="H3050" t="str">
        <f t="shared" si="474"/>
        <v/>
      </c>
      <c r="I3050" t="str">
        <f t="shared" si="475"/>
        <v/>
      </c>
      <c r="J3050" t="str">
        <f t="shared" si="476"/>
        <v/>
      </c>
      <c r="K3050" t="str">
        <f t="shared" si="477"/>
        <v/>
      </c>
      <c r="L3050" t="str">
        <f t="shared" si="478"/>
        <v/>
      </c>
      <c r="M3050" t="str">
        <f t="shared" si="479"/>
        <v/>
      </c>
    </row>
    <row r="3051" spans="1:13">
      <c r="A3051" t="s">
        <v>440</v>
      </c>
      <c r="B3051">
        <v>10.023199999999999</v>
      </c>
      <c r="C3051" s="44">
        <v>41190</v>
      </c>
      <c r="D3051" t="str">
        <f t="shared" si="470"/>
        <v/>
      </c>
      <c r="E3051" t="str">
        <f t="shared" si="471"/>
        <v/>
      </c>
      <c r="F3051" t="str">
        <f t="shared" si="472"/>
        <v/>
      </c>
      <c r="G3051" t="str">
        <f t="shared" si="473"/>
        <v/>
      </c>
      <c r="H3051" t="str">
        <f t="shared" si="474"/>
        <v/>
      </c>
      <c r="I3051" t="str">
        <f t="shared" si="475"/>
        <v/>
      </c>
      <c r="J3051" t="str">
        <f t="shared" si="476"/>
        <v/>
      </c>
      <c r="K3051" t="str">
        <f t="shared" si="477"/>
        <v/>
      </c>
      <c r="L3051" t="str">
        <f t="shared" si="478"/>
        <v/>
      </c>
      <c r="M3051" t="str">
        <f t="shared" si="479"/>
        <v/>
      </c>
    </row>
    <row r="3052" spans="1:13">
      <c r="A3052" t="s">
        <v>5284</v>
      </c>
      <c r="B3052">
        <v>14.513400000000001</v>
      </c>
      <c r="C3052" s="44">
        <v>41549</v>
      </c>
      <c r="D3052" t="str">
        <f t="shared" si="470"/>
        <v/>
      </c>
      <c r="E3052" t="str">
        <f t="shared" si="471"/>
        <v/>
      </c>
      <c r="F3052" t="str">
        <f t="shared" si="472"/>
        <v/>
      </c>
      <c r="G3052" t="str">
        <f t="shared" si="473"/>
        <v/>
      </c>
      <c r="H3052" t="str">
        <f t="shared" si="474"/>
        <v/>
      </c>
      <c r="I3052" t="str">
        <f t="shared" si="475"/>
        <v/>
      </c>
      <c r="J3052" t="str">
        <f t="shared" si="476"/>
        <v/>
      </c>
      <c r="K3052" t="str">
        <f t="shared" si="477"/>
        <v/>
      </c>
      <c r="L3052" t="str">
        <f t="shared" si="478"/>
        <v/>
      </c>
      <c r="M3052" t="str">
        <f t="shared" si="479"/>
        <v/>
      </c>
    </row>
    <row r="3053" spans="1:13">
      <c r="A3053" t="s">
        <v>441</v>
      </c>
      <c r="B3053">
        <v>10.045400000000001</v>
      </c>
      <c r="C3053" s="44">
        <v>41549</v>
      </c>
      <c r="D3053" t="str">
        <f t="shared" si="470"/>
        <v/>
      </c>
      <c r="E3053" t="str">
        <f t="shared" si="471"/>
        <v/>
      </c>
      <c r="F3053" t="str">
        <f t="shared" si="472"/>
        <v/>
      </c>
      <c r="G3053" t="str">
        <f t="shared" si="473"/>
        <v/>
      </c>
      <c r="H3053" t="str">
        <f t="shared" si="474"/>
        <v/>
      </c>
      <c r="I3053" t="str">
        <f t="shared" si="475"/>
        <v/>
      </c>
      <c r="J3053" t="str">
        <f t="shared" si="476"/>
        <v/>
      </c>
      <c r="K3053" t="str">
        <f t="shared" si="477"/>
        <v/>
      </c>
      <c r="L3053" t="str">
        <f t="shared" si="478"/>
        <v/>
      </c>
      <c r="M3053" t="str">
        <f t="shared" si="479"/>
        <v/>
      </c>
    </row>
    <row r="3054" spans="1:13">
      <c r="A3054" t="s">
        <v>442</v>
      </c>
      <c r="B3054">
        <v>10.0421</v>
      </c>
      <c r="C3054" s="44">
        <v>41549</v>
      </c>
      <c r="D3054" t="str">
        <f t="shared" si="470"/>
        <v/>
      </c>
      <c r="E3054" t="str">
        <f t="shared" si="471"/>
        <v/>
      </c>
      <c r="F3054" t="str">
        <f t="shared" si="472"/>
        <v/>
      </c>
      <c r="G3054" t="str">
        <f t="shared" si="473"/>
        <v/>
      </c>
      <c r="H3054" t="str">
        <f t="shared" si="474"/>
        <v/>
      </c>
      <c r="I3054" t="str">
        <f t="shared" si="475"/>
        <v/>
      </c>
      <c r="J3054" t="str">
        <f t="shared" si="476"/>
        <v/>
      </c>
      <c r="K3054" t="str">
        <f t="shared" si="477"/>
        <v/>
      </c>
      <c r="L3054" t="str">
        <f t="shared" si="478"/>
        <v/>
      </c>
      <c r="M3054" t="str">
        <f t="shared" si="479"/>
        <v/>
      </c>
    </row>
    <row r="3055" spans="1:13">
      <c r="A3055" t="s">
        <v>443</v>
      </c>
      <c r="B3055">
        <v>10.9915</v>
      </c>
      <c r="C3055" s="44">
        <v>41549</v>
      </c>
      <c r="D3055" t="str">
        <f t="shared" si="470"/>
        <v/>
      </c>
      <c r="E3055" t="str">
        <f t="shared" si="471"/>
        <v/>
      </c>
      <c r="F3055" t="str">
        <f t="shared" si="472"/>
        <v/>
      </c>
      <c r="G3055" t="str">
        <f t="shared" si="473"/>
        <v/>
      </c>
      <c r="H3055" t="str">
        <f t="shared" si="474"/>
        <v/>
      </c>
      <c r="I3055" t="str">
        <f t="shared" si="475"/>
        <v/>
      </c>
      <c r="J3055" t="str">
        <f t="shared" si="476"/>
        <v/>
      </c>
      <c r="K3055" t="str">
        <f t="shared" si="477"/>
        <v/>
      </c>
      <c r="L3055" t="str">
        <f t="shared" si="478"/>
        <v/>
      </c>
      <c r="M3055" t="str">
        <f t="shared" si="479"/>
        <v/>
      </c>
    </row>
    <row r="3056" spans="1:13">
      <c r="A3056" t="s">
        <v>444</v>
      </c>
      <c r="B3056">
        <v>10.3393</v>
      </c>
      <c r="C3056" s="44">
        <v>41291</v>
      </c>
      <c r="D3056" t="str">
        <f t="shared" si="470"/>
        <v/>
      </c>
      <c r="E3056" t="str">
        <f t="shared" si="471"/>
        <v/>
      </c>
      <c r="F3056" t="str">
        <f t="shared" si="472"/>
        <v/>
      </c>
      <c r="G3056" t="str">
        <f t="shared" si="473"/>
        <v/>
      </c>
      <c r="H3056" t="str">
        <f t="shared" si="474"/>
        <v/>
      </c>
      <c r="I3056" t="str">
        <f t="shared" si="475"/>
        <v/>
      </c>
      <c r="J3056" t="str">
        <f t="shared" si="476"/>
        <v/>
      </c>
      <c r="K3056" t="str">
        <f t="shared" si="477"/>
        <v/>
      </c>
      <c r="L3056" t="str">
        <f t="shared" si="478"/>
        <v/>
      </c>
      <c r="M3056" t="str">
        <f t="shared" si="479"/>
        <v/>
      </c>
    </row>
    <row r="3057" spans="1:13">
      <c r="A3057" t="s">
        <v>445</v>
      </c>
      <c r="B3057">
        <v>10.027900000000001</v>
      </c>
      <c r="C3057" s="44">
        <v>41549</v>
      </c>
      <c r="D3057" t="str">
        <f t="shared" si="470"/>
        <v/>
      </c>
      <c r="E3057" t="str">
        <f t="shared" si="471"/>
        <v/>
      </c>
      <c r="F3057" t="str">
        <f t="shared" si="472"/>
        <v/>
      </c>
      <c r="G3057" t="str">
        <f t="shared" si="473"/>
        <v/>
      </c>
      <c r="H3057" t="str">
        <f t="shared" si="474"/>
        <v/>
      </c>
      <c r="I3057" t="str">
        <f t="shared" si="475"/>
        <v/>
      </c>
      <c r="J3057" t="str">
        <f t="shared" si="476"/>
        <v/>
      </c>
      <c r="K3057" t="str">
        <f t="shared" si="477"/>
        <v/>
      </c>
      <c r="L3057" t="str">
        <f t="shared" si="478"/>
        <v/>
      </c>
      <c r="M3057" t="str">
        <f t="shared" si="479"/>
        <v/>
      </c>
    </row>
    <row r="3058" spans="1:13">
      <c r="A3058" t="s">
        <v>446</v>
      </c>
      <c r="B3058">
        <v>10.1647</v>
      </c>
      <c r="C3058" s="44">
        <v>41333</v>
      </c>
      <c r="D3058" t="str">
        <f t="shared" si="470"/>
        <v/>
      </c>
      <c r="E3058" t="str">
        <f t="shared" si="471"/>
        <v/>
      </c>
      <c r="F3058" t="str">
        <f t="shared" si="472"/>
        <v/>
      </c>
      <c r="G3058" t="str">
        <f t="shared" si="473"/>
        <v/>
      </c>
      <c r="H3058" t="str">
        <f t="shared" si="474"/>
        <v/>
      </c>
      <c r="I3058" t="str">
        <f t="shared" si="475"/>
        <v/>
      </c>
      <c r="J3058" t="str">
        <f t="shared" si="476"/>
        <v/>
      </c>
      <c r="K3058" t="str">
        <f t="shared" si="477"/>
        <v/>
      </c>
      <c r="L3058" t="str">
        <f t="shared" si="478"/>
        <v/>
      </c>
      <c r="M3058" t="str">
        <f t="shared" si="479"/>
        <v/>
      </c>
    </row>
    <row r="3059" spans="1:13">
      <c r="A3059" t="s">
        <v>5285</v>
      </c>
      <c r="B3059">
        <v>15.890499999999999</v>
      </c>
      <c r="C3059" s="44">
        <v>41549</v>
      </c>
      <c r="D3059" t="str">
        <f t="shared" si="470"/>
        <v/>
      </c>
      <c r="E3059" t="str">
        <f t="shared" si="471"/>
        <v/>
      </c>
      <c r="F3059" t="str">
        <f t="shared" si="472"/>
        <v/>
      </c>
      <c r="G3059" t="str">
        <f t="shared" si="473"/>
        <v/>
      </c>
      <c r="H3059" t="str">
        <f t="shared" si="474"/>
        <v/>
      </c>
      <c r="I3059" t="str">
        <f t="shared" si="475"/>
        <v/>
      </c>
      <c r="J3059" t="str">
        <f t="shared" si="476"/>
        <v/>
      </c>
      <c r="K3059" t="str">
        <f t="shared" si="477"/>
        <v/>
      </c>
      <c r="L3059" t="str">
        <f t="shared" si="478"/>
        <v/>
      </c>
      <c r="M3059" t="str">
        <f t="shared" si="479"/>
        <v/>
      </c>
    </row>
    <row r="3060" spans="1:13">
      <c r="A3060" t="s">
        <v>447</v>
      </c>
      <c r="B3060">
        <v>10.054500000000001</v>
      </c>
      <c r="C3060" s="44">
        <v>41549</v>
      </c>
      <c r="D3060" t="str">
        <f t="shared" si="470"/>
        <v/>
      </c>
      <c r="E3060" t="str">
        <f t="shared" si="471"/>
        <v/>
      </c>
      <c r="F3060" t="str">
        <f t="shared" si="472"/>
        <v/>
      </c>
      <c r="G3060" t="str">
        <f t="shared" si="473"/>
        <v/>
      </c>
      <c r="H3060" t="str">
        <f t="shared" si="474"/>
        <v/>
      </c>
      <c r="I3060" t="str">
        <f t="shared" si="475"/>
        <v/>
      </c>
      <c r="J3060" t="str">
        <f t="shared" si="476"/>
        <v/>
      </c>
      <c r="K3060" t="str">
        <f t="shared" si="477"/>
        <v/>
      </c>
      <c r="L3060" t="str">
        <f t="shared" si="478"/>
        <v/>
      </c>
      <c r="M3060" t="str">
        <f t="shared" si="479"/>
        <v/>
      </c>
    </row>
    <row r="3061" spans="1:13">
      <c r="A3061" t="s">
        <v>448</v>
      </c>
      <c r="B3061">
        <v>10.2051</v>
      </c>
      <c r="C3061" s="44">
        <v>41549</v>
      </c>
      <c r="D3061" t="str">
        <f t="shared" si="470"/>
        <v/>
      </c>
      <c r="E3061" t="str">
        <f t="shared" si="471"/>
        <v/>
      </c>
      <c r="F3061" t="str">
        <f t="shared" si="472"/>
        <v/>
      </c>
      <c r="G3061" t="str">
        <f t="shared" si="473"/>
        <v/>
      </c>
      <c r="H3061" t="str">
        <f t="shared" si="474"/>
        <v/>
      </c>
      <c r="I3061" t="str">
        <f t="shared" si="475"/>
        <v/>
      </c>
      <c r="J3061" t="str">
        <f t="shared" si="476"/>
        <v/>
      </c>
      <c r="K3061" t="str">
        <f t="shared" si="477"/>
        <v/>
      </c>
      <c r="L3061" t="str">
        <f t="shared" si="478"/>
        <v/>
      </c>
      <c r="M3061" t="str">
        <f t="shared" si="479"/>
        <v/>
      </c>
    </row>
    <row r="3062" spans="1:13">
      <c r="A3062" t="s">
        <v>5286</v>
      </c>
      <c r="B3062">
        <v>13.243</v>
      </c>
      <c r="C3062" s="44">
        <v>41548</v>
      </c>
      <c r="D3062" t="str">
        <f t="shared" si="470"/>
        <v/>
      </c>
      <c r="E3062" t="str">
        <f t="shared" si="471"/>
        <v/>
      </c>
      <c r="F3062" t="str">
        <f t="shared" si="472"/>
        <v/>
      </c>
      <c r="G3062" t="str">
        <f t="shared" si="473"/>
        <v/>
      </c>
      <c r="H3062" t="str">
        <f t="shared" si="474"/>
        <v/>
      </c>
      <c r="I3062" t="str">
        <f t="shared" si="475"/>
        <v/>
      </c>
      <c r="J3062" t="str">
        <f t="shared" si="476"/>
        <v/>
      </c>
      <c r="K3062" t="str">
        <f t="shared" si="477"/>
        <v/>
      </c>
      <c r="L3062" t="str">
        <f t="shared" si="478"/>
        <v/>
      </c>
      <c r="M3062" t="str">
        <f t="shared" si="479"/>
        <v/>
      </c>
    </row>
    <row r="3063" spans="1:13">
      <c r="A3063" t="s">
        <v>449</v>
      </c>
      <c r="B3063">
        <v>10.664899999999999</v>
      </c>
      <c r="C3063" s="44">
        <v>41548</v>
      </c>
      <c r="D3063" t="str">
        <f t="shared" si="470"/>
        <v/>
      </c>
      <c r="E3063" t="str">
        <f t="shared" si="471"/>
        <v/>
      </c>
      <c r="F3063" t="str">
        <f t="shared" si="472"/>
        <v/>
      </c>
      <c r="G3063" t="str">
        <f t="shared" si="473"/>
        <v/>
      </c>
      <c r="H3063" t="str">
        <f t="shared" si="474"/>
        <v/>
      </c>
      <c r="I3063" t="str">
        <f t="shared" si="475"/>
        <v/>
      </c>
      <c r="J3063" t="str">
        <f t="shared" si="476"/>
        <v/>
      </c>
      <c r="K3063" t="str">
        <f t="shared" si="477"/>
        <v/>
      </c>
      <c r="L3063" t="str">
        <f t="shared" si="478"/>
        <v/>
      </c>
      <c r="M3063" t="str">
        <f t="shared" si="479"/>
        <v/>
      </c>
    </row>
    <row r="3064" spans="1:13">
      <c r="A3064" t="s">
        <v>450</v>
      </c>
      <c r="B3064">
        <v>10.0488</v>
      </c>
      <c r="C3064" s="44">
        <v>41548</v>
      </c>
      <c r="D3064" t="str">
        <f t="shared" si="470"/>
        <v/>
      </c>
      <c r="E3064" t="str">
        <f t="shared" si="471"/>
        <v/>
      </c>
      <c r="F3064" t="str">
        <f t="shared" si="472"/>
        <v/>
      </c>
      <c r="G3064" t="str">
        <f t="shared" si="473"/>
        <v/>
      </c>
      <c r="H3064" t="str">
        <f t="shared" si="474"/>
        <v/>
      </c>
      <c r="I3064" t="str">
        <f t="shared" si="475"/>
        <v/>
      </c>
      <c r="J3064" t="str">
        <f t="shared" si="476"/>
        <v/>
      </c>
      <c r="K3064" t="str">
        <f t="shared" si="477"/>
        <v/>
      </c>
      <c r="L3064" t="str">
        <f t="shared" si="478"/>
        <v/>
      </c>
      <c r="M3064" t="str">
        <f t="shared" si="479"/>
        <v/>
      </c>
    </row>
    <row r="3065" spans="1:13">
      <c r="A3065" t="s">
        <v>451</v>
      </c>
      <c r="B3065">
        <v>10.629099999999999</v>
      </c>
      <c r="C3065" s="44">
        <v>41548</v>
      </c>
      <c r="D3065" t="str">
        <f t="shared" si="470"/>
        <v/>
      </c>
      <c r="E3065" t="str">
        <f t="shared" si="471"/>
        <v/>
      </c>
      <c r="F3065" t="str">
        <f t="shared" si="472"/>
        <v/>
      </c>
      <c r="G3065" t="str">
        <f t="shared" si="473"/>
        <v/>
      </c>
      <c r="H3065" t="str">
        <f t="shared" si="474"/>
        <v/>
      </c>
      <c r="I3065" t="str">
        <f t="shared" si="475"/>
        <v/>
      </c>
      <c r="J3065" t="str">
        <f t="shared" si="476"/>
        <v/>
      </c>
      <c r="K3065" t="str">
        <f t="shared" si="477"/>
        <v/>
      </c>
      <c r="L3065" t="str">
        <f t="shared" si="478"/>
        <v/>
      </c>
      <c r="M3065" t="str">
        <f t="shared" si="479"/>
        <v/>
      </c>
    </row>
    <row r="3066" spans="1:13">
      <c r="A3066" t="s">
        <v>452</v>
      </c>
      <c r="B3066">
        <v>10.0535</v>
      </c>
      <c r="C3066" s="44">
        <v>41548</v>
      </c>
      <c r="D3066" t="str">
        <f t="shared" si="470"/>
        <v/>
      </c>
      <c r="E3066" t="str">
        <f t="shared" si="471"/>
        <v/>
      </c>
      <c r="F3066" t="str">
        <f t="shared" si="472"/>
        <v/>
      </c>
      <c r="G3066" t="str">
        <f t="shared" si="473"/>
        <v/>
      </c>
      <c r="H3066" t="str">
        <f t="shared" si="474"/>
        <v/>
      </c>
      <c r="I3066" t="str">
        <f t="shared" si="475"/>
        <v/>
      </c>
      <c r="J3066" t="str">
        <f t="shared" si="476"/>
        <v/>
      </c>
      <c r="K3066" t="str">
        <f t="shared" si="477"/>
        <v/>
      </c>
      <c r="L3066" t="str">
        <f t="shared" si="478"/>
        <v/>
      </c>
      <c r="M3066" t="str">
        <f t="shared" si="479"/>
        <v/>
      </c>
    </row>
    <row r="3067" spans="1:13">
      <c r="A3067" t="s">
        <v>5287</v>
      </c>
      <c r="B3067">
        <v>13.194100000000001</v>
      </c>
      <c r="C3067" s="44">
        <v>41548</v>
      </c>
      <c r="D3067" t="str">
        <f t="shared" si="470"/>
        <v/>
      </c>
      <c r="E3067" t="str">
        <f t="shared" si="471"/>
        <v/>
      </c>
      <c r="F3067" t="str">
        <f t="shared" si="472"/>
        <v/>
      </c>
      <c r="G3067" t="str">
        <f t="shared" si="473"/>
        <v/>
      </c>
      <c r="H3067" t="str">
        <f t="shared" si="474"/>
        <v/>
      </c>
      <c r="I3067" t="str">
        <f t="shared" si="475"/>
        <v/>
      </c>
      <c r="J3067" t="str">
        <f t="shared" si="476"/>
        <v/>
      </c>
      <c r="K3067" t="str">
        <f t="shared" si="477"/>
        <v/>
      </c>
      <c r="L3067" t="str">
        <f t="shared" si="478"/>
        <v/>
      </c>
      <c r="M3067" t="str">
        <f t="shared" si="479"/>
        <v/>
      </c>
    </row>
    <row r="3068" spans="1:13">
      <c r="A3068" t="s">
        <v>453</v>
      </c>
      <c r="B3068">
        <v>10.090299999999999</v>
      </c>
      <c r="C3068" s="44">
        <v>41548</v>
      </c>
      <c r="D3068" t="str">
        <f t="shared" si="470"/>
        <v/>
      </c>
      <c r="E3068" t="str">
        <f t="shared" si="471"/>
        <v/>
      </c>
      <c r="F3068" t="str">
        <f t="shared" si="472"/>
        <v/>
      </c>
      <c r="G3068" t="str">
        <f t="shared" si="473"/>
        <v/>
      </c>
      <c r="H3068" t="str">
        <f t="shared" si="474"/>
        <v/>
      </c>
      <c r="I3068" t="str">
        <f t="shared" si="475"/>
        <v/>
      </c>
      <c r="J3068" t="str">
        <f t="shared" si="476"/>
        <v/>
      </c>
      <c r="K3068" t="str">
        <f t="shared" si="477"/>
        <v/>
      </c>
      <c r="L3068" t="str">
        <f t="shared" si="478"/>
        <v/>
      </c>
      <c r="M3068" t="str">
        <f t="shared" si="479"/>
        <v/>
      </c>
    </row>
    <row r="3069" spans="1:13">
      <c r="A3069" t="s">
        <v>454</v>
      </c>
      <c r="B3069">
        <v>10.0695</v>
      </c>
      <c r="C3069" s="44">
        <v>41548</v>
      </c>
      <c r="D3069" t="str">
        <f t="shared" si="470"/>
        <v/>
      </c>
      <c r="E3069" t="str">
        <f t="shared" si="471"/>
        <v/>
      </c>
      <c r="F3069" t="str">
        <f t="shared" si="472"/>
        <v/>
      </c>
      <c r="G3069" t="str">
        <f t="shared" si="473"/>
        <v/>
      </c>
      <c r="H3069" t="str">
        <f t="shared" si="474"/>
        <v/>
      </c>
      <c r="I3069" t="str">
        <f t="shared" si="475"/>
        <v/>
      </c>
      <c r="J3069" t="str">
        <f t="shared" si="476"/>
        <v/>
      </c>
      <c r="K3069" t="str">
        <f t="shared" si="477"/>
        <v/>
      </c>
      <c r="L3069" t="str">
        <f t="shared" si="478"/>
        <v/>
      </c>
      <c r="M3069" t="str">
        <f t="shared" si="479"/>
        <v/>
      </c>
    </row>
    <row r="3070" spans="1:13">
      <c r="A3070" t="s">
        <v>455</v>
      </c>
      <c r="B3070">
        <v>8.3699999999999992</v>
      </c>
      <c r="C3070" s="44">
        <v>41548</v>
      </c>
      <c r="D3070" t="str">
        <f t="shared" si="470"/>
        <v/>
      </c>
      <c r="E3070" t="str">
        <f t="shared" si="471"/>
        <v/>
      </c>
      <c r="F3070" t="str">
        <f t="shared" si="472"/>
        <v/>
      </c>
      <c r="G3070" t="str">
        <f t="shared" si="473"/>
        <v/>
      </c>
      <c r="H3070" t="str">
        <f t="shared" si="474"/>
        <v/>
      </c>
      <c r="I3070" t="str">
        <f t="shared" si="475"/>
        <v/>
      </c>
      <c r="J3070" t="str">
        <f t="shared" si="476"/>
        <v/>
      </c>
      <c r="K3070" t="str">
        <f t="shared" si="477"/>
        <v/>
      </c>
      <c r="L3070" t="str">
        <f t="shared" si="478"/>
        <v/>
      </c>
      <c r="M3070" t="str">
        <f t="shared" si="479"/>
        <v/>
      </c>
    </row>
    <row r="3071" spans="1:13">
      <c r="A3071" t="s">
        <v>5288</v>
      </c>
      <c r="B3071">
        <v>8.3740000000000006</v>
      </c>
      <c r="C3071" s="44">
        <v>41548</v>
      </c>
      <c r="D3071" t="str">
        <f t="shared" si="470"/>
        <v/>
      </c>
      <c r="E3071" t="str">
        <f t="shared" si="471"/>
        <v/>
      </c>
      <c r="F3071" t="str">
        <f t="shared" si="472"/>
        <v/>
      </c>
      <c r="G3071" t="str">
        <f t="shared" si="473"/>
        <v/>
      </c>
      <c r="H3071" t="str">
        <f t="shared" si="474"/>
        <v/>
      </c>
      <c r="I3071" t="str">
        <f t="shared" si="475"/>
        <v/>
      </c>
      <c r="J3071" t="str">
        <f t="shared" si="476"/>
        <v/>
      </c>
      <c r="K3071" t="str">
        <f t="shared" si="477"/>
        <v/>
      </c>
      <c r="L3071" t="str">
        <f t="shared" si="478"/>
        <v/>
      </c>
      <c r="M3071" t="str">
        <f t="shared" si="479"/>
        <v/>
      </c>
    </row>
    <row r="3072" spans="1:13">
      <c r="A3072" t="s">
        <v>456</v>
      </c>
      <c r="B3072">
        <v>8.3140000000000001</v>
      </c>
      <c r="C3072" s="44">
        <v>41548</v>
      </c>
      <c r="D3072" t="str">
        <f t="shared" si="470"/>
        <v/>
      </c>
      <c r="E3072" t="str">
        <f t="shared" si="471"/>
        <v/>
      </c>
      <c r="F3072" t="str">
        <f t="shared" si="472"/>
        <v/>
      </c>
      <c r="G3072" t="str">
        <f t="shared" si="473"/>
        <v/>
      </c>
      <c r="H3072" t="str">
        <f t="shared" si="474"/>
        <v/>
      </c>
      <c r="I3072" t="str">
        <f t="shared" si="475"/>
        <v/>
      </c>
      <c r="J3072" t="str">
        <f t="shared" si="476"/>
        <v/>
      </c>
      <c r="K3072" t="str">
        <f t="shared" si="477"/>
        <v/>
      </c>
      <c r="L3072" t="str">
        <f t="shared" si="478"/>
        <v/>
      </c>
      <c r="M3072" t="str">
        <f t="shared" si="479"/>
        <v/>
      </c>
    </row>
    <row r="3073" spans="1:13">
      <c r="A3073" t="s">
        <v>5289</v>
      </c>
      <c r="B3073">
        <v>8.3140000000000001</v>
      </c>
      <c r="C3073" s="44">
        <v>41548</v>
      </c>
      <c r="D3073" t="str">
        <f t="shared" si="470"/>
        <v/>
      </c>
      <c r="E3073" t="str">
        <f t="shared" si="471"/>
        <v/>
      </c>
      <c r="F3073" t="str">
        <f t="shared" si="472"/>
        <v/>
      </c>
      <c r="G3073" t="str">
        <f t="shared" si="473"/>
        <v/>
      </c>
      <c r="H3073" t="str">
        <f t="shared" si="474"/>
        <v/>
      </c>
      <c r="I3073" t="str">
        <f t="shared" si="475"/>
        <v/>
      </c>
      <c r="J3073" t="str">
        <f t="shared" si="476"/>
        <v/>
      </c>
      <c r="K3073" t="str">
        <f t="shared" si="477"/>
        <v/>
      </c>
      <c r="L3073" t="str">
        <f t="shared" si="478"/>
        <v/>
      </c>
      <c r="M3073" t="str">
        <f t="shared" si="479"/>
        <v/>
      </c>
    </row>
    <row r="3074" spans="1:13">
      <c r="A3074" t="s">
        <v>457</v>
      </c>
      <c r="B3074">
        <v>14.49</v>
      </c>
      <c r="C3074" s="44">
        <v>41548</v>
      </c>
      <c r="D3074" t="str">
        <f t="shared" si="470"/>
        <v/>
      </c>
      <c r="E3074" t="str">
        <f t="shared" si="471"/>
        <v/>
      </c>
      <c r="F3074" t="str">
        <f t="shared" si="472"/>
        <v/>
      </c>
      <c r="G3074" t="str">
        <f t="shared" si="473"/>
        <v/>
      </c>
      <c r="H3074" t="str">
        <f t="shared" si="474"/>
        <v/>
      </c>
      <c r="I3074" t="str">
        <f t="shared" si="475"/>
        <v/>
      </c>
      <c r="J3074" t="str">
        <f t="shared" si="476"/>
        <v/>
      </c>
      <c r="K3074" t="str">
        <f t="shared" si="477"/>
        <v/>
      </c>
      <c r="L3074" t="str">
        <f t="shared" si="478"/>
        <v/>
      </c>
      <c r="M3074" t="str">
        <f t="shared" si="479"/>
        <v/>
      </c>
    </row>
    <row r="3075" spans="1:13">
      <c r="A3075" t="s">
        <v>5290</v>
      </c>
      <c r="B3075">
        <v>18.501000000000001</v>
      </c>
      <c r="C3075" s="44">
        <v>41548</v>
      </c>
      <c r="D3075" t="str">
        <f t="shared" si="470"/>
        <v/>
      </c>
      <c r="E3075" t="str">
        <f t="shared" si="471"/>
        <v/>
      </c>
      <c r="F3075" t="str">
        <f t="shared" si="472"/>
        <v/>
      </c>
      <c r="G3075" t="str">
        <f t="shared" si="473"/>
        <v/>
      </c>
      <c r="H3075" t="str">
        <f t="shared" si="474"/>
        <v/>
      </c>
      <c r="I3075" t="str">
        <f t="shared" si="475"/>
        <v/>
      </c>
      <c r="J3075" t="str">
        <f t="shared" si="476"/>
        <v/>
      </c>
      <c r="K3075" t="str">
        <f t="shared" si="477"/>
        <v/>
      </c>
      <c r="L3075" t="str">
        <f t="shared" si="478"/>
        <v/>
      </c>
      <c r="M3075" t="str">
        <f t="shared" si="479"/>
        <v/>
      </c>
    </row>
    <row r="3076" spans="1:13">
      <c r="A3076" t="s">
        <v>458</v>
      </c>
      <c r="B3076">
        <v>14.388</v>
      </c>
      <c r="C3076" s="44">
        <v>41548</v>
      </c>
      <c r="D3076" t="str">
        <f t="shared" si="470"/>
        <v/>
      </c>
      <c r="E3076" t="str">
        <f t="shared" si="471"/>
        <v/>
      </c>
      <c r="F3076" t="str">
        <f t="shared" si="472"/>
        <v/>
      </c>
      <c r="G3076" t="str">
        <f t="shared" si="473"/>
        <v/>
      </c>
      <c r="H3076" t="str">
        <f t="shared" si="474"/>
        <v/>
      </c>
      <c r="I3076" t="str">
        <f t="shared" si="475"/>
        <v/>
      </c>
      <c r="J3076" t="str">
        <f t="shared" si="476"/>
        <v/>
      </c>
      <c r="K3076" t="str">
        <f t="shared" si="477"/>
        <v/>
      </c>
      <c r="L3076" t="str">
        <f t="shared" si="478"/>
        <v/>
      </c>
      <c r="M3076" t="str">
        <f t="shared" si="479"/>
        <v/>
      </c>
    </row>
    <row r="3077" spans="1:13">
      <c r="A3077" t="s">
        <v>5291</v>
      </c>
      <c r="B3077">
        <v>18.376999999999999</v>
      </c>
      <c r="C3077" s="44">
        <v>41548</v>
      </c>
      <c r="D3077" t="str">
        <f t="shared" si="470"/>
        <v/>
      </c>
      <c r="E3077" t="str">
        <f t="shared" si="471"/>
        <v/>
      </c>
      <c r="F3077" t="str">
        <f t="shared" si="472"/>
        <v/>
      </c>
      <c r="G3077" t="str">
        <f t="shared" si="473"/>
        <v/>
      </c>
      <c r="H3077" t="str">
        <f t="shared" si="474"/>
        <v/>
      </c>
      <c r="I3077" t="str">
        <f t="shared" si="475"/>
        <v/>
      </c>
      <c r="J3077" t="str">
        <f t="shared" si="476"/>
        <v/>
      </c>
      <c r="K3077" t="str">
        <f t="shared" si="477"/>
        <v/>
      </c>
      <c r="L3077" t="str">
        <f t="shared" si="478"/>
        <v/>
      </c>
      <c r="M3077" t="str">
        <f t="shared" si="479"/>
        <v/>
      </c>
    </row>
    <row r="3078" spans="1:13">
      <c r="A3078" t="s">
        <v>459</v>
      </c>
      <c r="B3078">
        <v>10.676299999999999</v>
      </c>
      <c r="C3078" s="44">
        <v>41548</v>
      </c>
      <c r="D3078" t="str">
        <f t="shared" si="470"/>
        <v/>
      </c>
      <c r="E3078" t="str">
        <f t="shared" si="471"/>
        <v/>
      </c>
      <c r="F3078" t="str">
        <f t="shared" si="472"/>
        <v/>
      </c>
      <c r="G3078" t="str">
        <f t="shared" si="473"/>
        <v/>
      </c>
      <c r="H3078" t="str">
        <f t="shared" si="474"/>
        <v/>
      </c>
      <c r="I3078" t="str">
        <f t="shared" si="475"/>
        <v/>
      </c>
      <c r="J3078" t="str">
        <f t="shared" si="476"/>
        <v/>
      </c>
      <c r="K3078" t="str">
        <f t="shared" si="477"/>
        <v/>
      </c>
      <c r="L3078" t="str">
        <f t="shared" si="478"/>
        <v/>
      </c>
      <c r="M3078" t="str">
        <f t="shared" si="479"/>
        <v/>
      </c>
    </row>
    <row r="3079" spans="1:13">
      <c r="A3079" t="s">
        <v>460</v>
      </c>
      <c r="B3079">
        <v>10.008900000000001</v>
      </c>
      <c r="C3079" s="44">
        <v>41548</v>
      </c>
      <c r="D3079" t="str">
        <f t="shared" ref="D3079:D3142" si="480">IF(A3079=mfund1,B3079,"")</f>
        <v/>
      </c>
      <c r="E3079" t="str">
        <f t="shared" ref="E3079:E3142" si="481">IF(A3079=mfund2,B3079,"")</f>
        <v/>
      </c>
      <c r="F3079" t="str">
        <f t="shared" ref="F3079:F3142" si="482">IF(A3079=mfund3,B3079,"")</f>
        <v/>
      </c>
      <c r="G3079" t="str">
        <f t="shared" ref="G3079:G3142" si="483">IF(A3079=mfund4,B3079,"")</f>
        <v/>
      </c>
      <c r="H3079" t="str">
        <f t="shared" ref="H3079:H3142" si="484">IF(A3079=mfudn5,B3079,"")</f>
        <v/>
      </c>
      <c r="I3079" t="str">
        <f t="shared" ref="I3079:I3142" si="485">IF(A3079=mfund6,B3079,"")</f>
        <v/>
      </c>
      <c r="J3079" t="str">
        <f t="shared" ref="J3079:J3142" si="486">IF(A3079=mfund7,B3079,"")</f>
        <v/>
      </c>
      <c r="K3079" t="str">
        <f t="shared" ref="K3079:K3142" si="487">IF(A3079=mfund8,B3079,"")</f>
        <v/>
      </c>
      <c r="L3079" t="str">
        <f t="shared" ref="L3079:L3142" si="488">IF(A3079=mfund9,B3079,"")</f>
        <v/>
      </c>
      <c r="M3079" t="str">
        <f t="shared" ref="M3079:M3142" si="489">IF(A3079=mfund10,B3079,"")</f>
        <v/>
      </c>
    </row>
    <row r="3080" spans="1:13">
      <c r="A3080" t="s">
        <v>461</v>
      </c>
      <c r="B3080">
        <v>10.262600000000001</v>
      </c>
      <c r="C3080" s="44">
        <v>41306</v>
      </c>
      <c r="D3080" t="str">
        <f t="shared" si="480"/>
        <v/>
      </c>
      <c r="E3080" t="str">
        <f t="shared" si="481"/>
        <v/>
      </c>
      <c r="F3080" t="str">
        <f t="shared" si="482"/>
        <v/>
      </c>
      <c r="G3080" t="str">
        <f t="shared" si="483"/>
        <v/>
      </c>
      <c r="H3080" t="str">
        <f t="shared" si="484"/>
        <v/>
      </c>
      <c r="I3080" t="str">
        <f t="shared" si="485"/>
        <v/>
      </c>
      <c r="J3080" t="str">
        <f t="shared" si="486"/>
        <v/>
      </c>
      <c r="K3080" t="str">
        <f t="shared" si="487"/>
        <v/>
      </c>
      <c r="L3080" t="str">
        <f t="shared" si="488"/>
        <v/>
      </c>
      <c r="M3080" t="str">
        <f t="shared" si="489"/>
        <v/>
      </c>
    </row>
    <row r="3081" spans="1:13">
      <c r="A3081" t="s">
        <v>5292</v>
      </c>
      <c r="B3081">
        <v>16.0136</v>
      </c>
      <c r="C3081" s="44">
        <v>41548</v>
      </c>
      <c r="D3081" t="str">
        <f t="shared" si="480"/>
        <v/>
      </c>
      <c r="E3081" t="str">
        <f t="shared" si="481"/>
        <v/>
      </c>
      <c r="F3081" t="str">
        <f t="shared" si="482"/>
        <v/>
      </c>
      <c r="G3081" t="str">
        <f t="shared" si="483"/>
        <v/>
      </c>
      <c r="H3081" t="str">
        <f t="shared" si="484"/>
        <v/>
      </c>
      <c r="I3081" t="str">
        <f t="shared" si="485"/>
        <v/>
      </c>
      <c r="J3081" t="str">
        <f t="shared" si="486"/>
        <v/>
      </c>
      <c r="K3081" t="str">
        <f t="shared" si="487"/>
        <v/>
      </c>
      <c r="L3081" t="str">
        <f t="shared" si="488"/>
        <v/>
      </c>
      <c r="M3081" t="str">
        <f t="shared" si="489"/>
        <v/>
      </c>
    </row>
    <row r="3082" spans="1:13">
      <c r="A3082" t="s">
        <v>5925</v>
      </c>
      <c r="B3082">
        <v>10.0291</v>
      </c>
      <c r="C3082" s="44">
        <v>41548</v>
      </c>
      <c r="D3082" t="str">
        <f t="shared" si="480"/>
        <v/>
      </c>
      <c r="E3082" t="str">
        <f t="shared" si="481"/>
        <v/>
      </c>
      <c r="F3082" t="str">
        <f t="shared" si="482"/>
        <v/>
      </c>
      <c r="G3082" t="str">
        <f t="shared" si="483"/>
        <v/>
      </c>
      <c r="H3082" t="str">
        <f t="shared" si="484"/>
        <v/>
      </c>
      <c r="I3082" t="str">
        <f t="shared" si="485"/>
        <v/>
      </c>
      <c r="J3082" t="str">
        <f t="shared" si="486"/>
        <v/>
      </c>
      <c r="K3082" t="str">
        <f t="shared" si="487"/>
        <v/>
      </c>
      <c r="L3082" t="str">
        <f t="shared" si="488"/>
        <v/>
      </c>
      <c r="M3082" t="str">
        <f t="shared" si="489"/>
        <v/>
      </c>
    </row>
    <row r="3083" spans="1:13">
      <c r="A3083" t="s">
        <v>462</v>
      </c>
      <c r="B3083">
        <v>10.0898</v>
      </c>
      <c r="C3083" s="44">
        <v>41548</v>
      </c>
      <c r="D3083" t="str">
        <f t="shared" si="480"/>
        <v/>
      </c>
      <c r="E3083" t="str">
        <f t="shared" si="481"/>
        <v/>
      </c>
      <c r="F3083" t="str">
        <f t="shared" si="482"/>
        <v/>
      </c>
      <c r="G3083" t="str">
        <f t="shared" si="483"/>
        <v/>
      </c>
      <c r="H3083" t="str">
        <f t="shared" si="484"/>
        <v/>
      </c>
      <c r="I3083" t="str">
        <f t="shared" si="485"/>
        <v/>
      </c>
      <c r="J3083" t="str">
        <f t="shared" si="486"/>
        <v/>
      </c>
      <c r="K3083" t="str">
        <f t="shared" si="487"/>
        <v/>
      </c>
      <c r="L3083" t="str">
        <f t="shared" si="488"/>
        <v/>
      </c>
      <c r="M3083" t="str">
        <f t="shared" si="489"/>
        <v/>
      </c>
    </row>
    <row r="3084" spans="1:13">
      <c r="A3084" t="s">
        <v>463</v>
      </c>
      <c r="B3084">
        <v>10.035299999999999</v>
      </c>
      <c r="C3084" s="44">
        <v>41548</v>
      </c>
      <c r="D3084" t="str">
        <f t="shared" si="480"/>
        <v/>
      </c>
      <c r="E3084" t="str">
        <f t="shared" si="481"/>
        <v/>
      </c>
      <c r="F3084" t="str">
        <f t="shared" si="482"/>
        <v/>
      </c>
      <c r="G3084" t="str">
        <f t="shared" si="483"/>
        <v/>
      </c>
      <c r="H3084" t="str">
        <f t="shared" si="484"/>
        <v/>
      </c>
      <c r="I3084" t="str">
        <f t="shared" si="485"/>
        <v/>
      </c>
      <c r="J3084" t="str">
        <f t="shared" si="486"/>
        <v/>
      </c>
      <c r="K3084" t="str">
        <f t="shared" si="487"/>
        <v/>
      </c>
      <c r="L3084" t="str">
        <f t="shared" si="488"/>
        <v/>
      </c>
      <c r="M3084" t="str">
        <f t="shared" si="489"/>
        <v/>
      </c>
    </row>
    <row r="3085" spans="1:13">
      <c r="A3085" t="s">
        <v>464</v>
      </c>
      <c r="B3085">
        <v>10.695399999999999</v>
      </c>
      <c r="C3085" s="44">
        <v>41519</v>
      </c>
      <c r="D3085" t="str">
        <f t="shared" si="480"/>
        <v/>
      </c>
      <c r="E3085" t="str">
        <f t="shared" si="481"/>
        <v/>
      </c>
      <c r="F3085" t="str">
        <f t="shared" si="482"/>
        <v/>
      </c>
      <c r="G3085" t="str">
        <f t="shared" si="483"/>
        <v/>
      </c>
      <c r="H3085" t="str">
        <f t="shared" si="484"/>
        <v/>
      </c>
      <c r="I3085" t="str">
        <f t="shared" si="485"/>
        <v/>
      </c>
      <c r="J3085" t="str">
        <f t="shared" si="486"/>
        <v/>
      </c>
      <c r="K3085" t="str">
        <f t="shared" si="487"/>
        <v/>
      </c>
      <c r="L3085" t="str">
        <f t="shared" si="488"/>
        <v/>
      </c>
      <c r="M3085" t="str">
        <f t="shared" si="489"/>
        <v/>
      </c>
    </row>
    <row r="3086" spans="1:13">
      <c r="A3086" t="s">
        <v>465</v>
      </c>
      <c r="B3086">
        <v>10.044700000000001</v>
      </c>
      <c r="C3086" s="44">
        <v>41317</v>
      </c>
      <c r="D3086" t="str">
        <f t="shared" si="480"/>
        <v/>
      </c>
      <c r="E3086" t="str">
        <f t="shared" si="481"/>
        <v/>
      </c>
      <c r="F3086" t="str">
        <f t="shared" si="482"/>
        <v/>
      </c>
      <c r="G3086" t="str">
        <f t="shared" si="483"/>
        <v/>
      </c>
      <c r="H3086" t="str">
        <f t="shared" si="484"/>
        <v/>
      </c>
      <c r="I3086" t="str">
        <f t="shared" si="485"/>
        <v/>
      </c>
      <c r="J3086" t="str">
        <f t="shared" si="486"/>
        <v/>
      </c>
      <c r="K3086" t="str">
        <f t="shared" si="487"/>
        <v/>
      </c>
      <c r="L3086" t="str">
        <f t="shared" si="488"/>
        <v/>
      </c>
      <c r="M3086" t="str">
        <f t="shared" si="489"/>
        <v/>
      </c>
    </row>
    <row r="3087" spans="1:13">
      <c r="A3087" t="s">
        <v>5293</v>
      </c>
      <c r="B3087">
        <v>14.464499999999999</v>
      </c>
      <c r="C3087" s="44">
        <v>41548</v>
      </c>
      <c r="D3087" t="str">
        <f t="shared" si="480"/>
        <v/>
      </c>
      <c r="E3087" t="str">
        <f t="shared" si="481"/>
        <v/>
      </c>
      <c r="F3087" t="str">
        <f t="shared" si="482"/>
        <v/>
      </c>
      <c r="G3087" t="str">
        <f t="shared" si="483"/>
        <v/>
      </c>
      <c r="H3087" t="str">
        <f t="shared" si="484"/>
        <v/>
      </c>
      <c r="I3087" t="str">
        <f t="shared" si="485"/>
        <v/>
      </c>
      <c r="J3087" t="str">
        <f t="shared" si="486"/>
        <v/>
      </c>
      <c r="K3087" t="str">
        <f t="shared" si="487"/>
        <v/>
      </c>
      <c r="L3087" t="str">
        <f t="shared" si="488"/>
        <v/>
      </c>
      <c r="M3087" t="str">
        <f t="shared" si="489"/>
        <v/>
      </c>
    </row>
    <row r="3088" spans="1:13">
      <c r="A3088" t="s">
        <v>466</v>
      </c>
      <c r="B3088">
        <v>10.053100000000001</v>
      </c>
      <c r="C3088" s="44">
        <v>41548</v>
      </c>
      <c r="D3088" t="str">
        <f t="shared" si="480"/>
        <v/>
      </c>
      <c r="E3088" t="str">
        <f t="shared" si="481"/>
        <v/>
      </c>
      <c r="F3088" t="str">
        <f t="shared" si="482"/>
        <v/>
      </c>
      <c r="G3088" t="str">
        <f t="shared" si="483"/>
        <v/>
      </c>
      <c r="H3088" t="str">
        <f t="shared" si="484"/>
        <v/>
      </c>
      <c r="I3088" t="str">
        <f t="shared" si="485"/>
        <v/>
      </c>
      <c r="J3088" t="str">
        <f t="shared" si="486"/>
        <v/>
      </c>
      <c r="K3088" t="str">
        <f t="shared" si="487"/>
        <v/>
      </c>
      <c r="L3088" t="str">
        <f t="shared" si="488"/>
        <v/>
      </c>
      <c r="M3088" t="str">
        <f t="shared" si="489"/>
        <v/>
      </c>
    </row>
    <row r="3089" spans="1:13">
      <c r="A3089" t="s">
        <v>467</v>
      </c>
      <c r="B3089">
        <v>10.095700000000001</v>
      </c>
      <c r="C3089" s="44">
        <v>41548</v>
      </c>
      <c r="D3089" t="str">
        <f t="shared" si="480"/>
        <v/>
      </c>
      <c r="E3089" t="str">
        <f t="shared" si="481"/>
        <v/>
      </c>
      <c r="F3089" t="str">
        <f t="shared" si="482"/>
        <v/>
      </c>
      <c r="G3089" t="str">
        <f t="shared" si="483"/>
        <v/>
      </c>
      <c r="H3089" t="str">
        <f t="shared" si="484"/>
        <v/>
      </c>
      <c r="I3089" t="str">
        <f t="shared" si="485"/>
        <v/>
      </c>
      <c r="J3089" t="str">
        <f t="shared" si="486"/>
        <v/>
      </c>
      <c r="K3089" t="str">
        <f t="shared" si="487"/>
        <v/>
      </c>
      <c r="L3089" t="str">
        <f t="shared" si="488"/>
        <v/>
      </c>
      <c r="M3089" t="str">
        <f t="shared" si="489"/>
        <v/>
      </c>
    </row>
    <row r="3090" spans="1:13">
      <c r="A3090" t="s">
        <v>468</v>
      </c>
      <c r="B3090">
        <v>10.6645</v>
      </c>
      <c r="C3090" s="44">
        <v>41548</v>
      </c>
      <c r="D3090" t="str">
        <f t="shared" si="480"/>
        <v/>
      </c>
      <c r="E3090" t="str">
        <f t="shared" si="481"/>
        <v/>
      </c>
      <c r="F3090" t="str">
        <f t="shared" si="482"/>
        <v/>
      </c>
      <c r="G3090" t="str">
        <f t="shared" si="483"/>
        <v/>
      </c>
      <c r="H3090" t="str">
        <f t="shared" si="484"/>
        <v/>
      </c>
      <c r="I3090" t="str">
        <f t="shared" si="485"/>
        <v/>
      </c>
      <c r="J3090" t="str">
        <f t="shared" si="486"/>
        <v/>
      </c>
      <c r="K3090" t="str">
        <f t="shared" si="487"/>
        <v/>
      </c>
      <c r="L3090" t="str">
        <f t="shared" si="488"/>
        <v/>
      </c>
      <c r="M3090" t="str">
        <f t="shared" si="489"/>
        <v/>
      </c>
    </row>
    <row r="3091" spans="1:13">
      <c r="A3091" t="s">
        <v>469</v>
      </c>
      <c r="B3091">
        <v>10.008900000000001</v>
      </c>
      <c r="C3091" s="44">
        <v>41548</v>
      </c>
      <c r="D3091" t="str">
        <f t="shared" si="480"/>
        <v/>
      </c>
      <c r="E3091" t="str">
        <f t="shared" si="481"/>
        <v/>
      </c>
      <c r="F3091" t="str">
        <f t="shared" si="482"/>
        <v/>
      </c>
      <c r="G3091" t="str">
        <f t="shared" si="483"/>
        <v/>
      </c>
      <c r="H3091" t="str">
        <f t="shared" si="484"/>
        <v/>
      </c>
      <c r="I3091" t="str">
        <f t="shared" si="485"/>
        <v/>
      </c>
      <c r="J3091" t="str">
        <f t="shared" si="486"/>
        <v/>
      </c>
      <c r="K3091" t="str">
        <f t="shared" si="487"/>
        <v/>
      </c>
      <c r="L3091" t="str">
        <f t="shared" si="488"/>
        <v/>
      </c>
      <c r="M3091" t="str">
        <f t="shared" si="489"/>
        <v/>
      </c>
    </row>
    <row r="3092" spans="1:13">
      <c r="A3092" t="s">
        <v>470</v>
      </c>
      <c r="B3092">
        <v>10.817399999999999</v>
      </c>
      <c r="C3092" s="44">
        <v>41548</v>
      </c>
      <c r="D3092" t="str">
        <f t="shared" si="480"/>
        <v/>
      </c>
      <c r="E3092" t="str">
        <f t="shared" si="481"/>
        <v/>
      </c>
      <c r="F3092" t="str">
        <f t="shared" si="482"/>
        <v/>
      </c>
      <c r="G3092" t="str">
        <f t="shared" si="483"/>
        <v/>
      </c>
      <c r="H3092" t="str">
        <f t="shared" si="484"/>
        <v/>
      </c>
      <c r="I3092" t="str">
        <f t="shared" si="485"/>
        <v/>
      </c>
      <c r="J3092" t="str">
        <f t="shared" si="486"/>
        <v/>
      </c>
      <c r="K3092" t="str">
        <f t="shared" si="487"/>
        <v/>
      </c>
      <c r="L3092" t="str">
        <f t="shared" si="488"/>
        <v/>
      </c>
      <c r="M3092" t="str">
        <f t="shared" si="489"/>
        <v/>
      </c>
    </row>
    <row r="3093" spans="1:13">
      <c r="A3093" t="s">
        <v>471</v>
      </c>
      <c r="B3093">
        <v>10.066599999999999</v>
      </c>
      <c r="C3093" s="44">
        <v>41548</v>
      </c>
      <c r="D3093" t="str">
        <f t="shared" si="480"/>
        <v/>
      </c>
      <c r="E3093" t="str">
        <f t="shared" si="481"/>
        <v/>
      </c>
      <c r="F3093" t="str">
        <f t="shared" si="482"/>
        <v/>
      </c>
      <c r="G3093" t="str">
        <f t="shared" si="483"/>
        <v/>
      </c>
      <c r="H3093" t="str">
        <f t="shared" si="484"/>
        <v/>
      </c>
      <c r="I3093" t="str">
        <f t="shared" si="485"/>
        <v/>
      </c>
      <c r="J3093" t="str">
        <f t="shared" si="486"/>
        <v/>
      </c>
      <c r="K3093" t="str">
        <f t="shared" si="487"/>
        <v/>
      </c>
      <c r="L3093" t="str">
        <f t="shared" si="488"/>
        <v/>
      </c>
      <c r="M3093" t="str">
        <f t="shared" si="489"/>
        <v/>
      </c>
    </row>
    <row r="3094" spans="1:13">
      <c r="A3094" t="s">
        <v>5294</v>
      </c>
      <c r="B3094">
        <v>15.996600000000001</v>
      </c>
      <c r="C3094" s="44">
        <v>41548</v>
      </c>
      <c r="D3094" t="str">
        <f t="shared" si="480"/>
        <v/>
      </c>
      <c r="E3094" t="str">
        <f t="shared" si="481"/>
        <v/>
      </c>
      <c r="F3094" t="str">
        <f t="shared" si="482"/>
        <v/>
      </c>
      <c r="G3094" t="str">
        <f t="shared" si="483"/>
        <v/>
      </c>
      <c r="H3094" t="str">
        <f t="shared" si="484"/>
        <v/>
      </c>
      <c r="I3094" t="str">
        <f t="shared" si="485"/>
        <v/>
      </c>
      <c r="J3094" t="str">
        <f t="shared" si="486"/>
        <v/>
      </c>
      <c r="K3094" t="str">
        <f t="shared" si="487"/>
        <v/>
      </c>
      <c r="L3094" t="str">
        <f t="shared" si="488"/>
        <v/>
      </c>
      <c r="M3094" t="str">
        <f t="shared" si="489"/>
        <v/>
      </c>
    </row>
    <row r="3095" spans="1:13">
      <c r="A3095" t="s">
        <v>472</v>
      </c>
      <c r="B3095">
        <v>10.0288</v>
      </c>
      <c r="C3095" s="44">
        <v>41548</v>
      </c>
      <c r="D3095" t="str">
        <f t="shared" si="480"/>
        <v/>
      </c>
      <c r="E3095" t="str">
        <f t="shared" si="481"/>
        <v/>
      </c>
      <c r="F3095" t="str">
        <f t="shared" si="482"/>
        <v/>
      </c>
      <c r="G3095" t="str">
        <f t="shared" si="483"/>
        <v/>
      </c>
      <c r="H3095" t="str">
        <f t="shared" si="484"/>
        <v/>
      </c>
      <c r="I3095" t="str">
        <f t="shared" si="485"/>
        <v/>
      </c>
      <c r="J3095" t="str">
        <f t="shared" si="486"/>
        <v/>
      </c>
      <c r="K3095" t="str">
        <f t="shared" si="487"/>
        <v/>
      </c>
      <c r="L3095" t="str">
        <f t="shared" si="488"/>
        <v/>
      </c>
      <c r="M3095" t="str">
        <f t="shared" si="489"/>
        <v/>
      </c>
    </row>
    <row r="3096" spans="1:13">
      <c r="A3096" t="s">
        <v>473</v>
      </c>
      <c r="B3096">
        <v>10.089499999999999</v>
      </c>
      <c r="C3096" s="44">
        <v>41548</v>
      </c>
      <c r="D3096" t="str">
        <f t="shared" si="480"/>
        <v/>
      </c>
      <c r="E3096" t="str">
        <f t="shared" si="481"/>
        <v/>
      </c>
      <c r="F3096" t="str">
        <f t="shared" si="482"/>
        <v/>
      </c>
      <c r="G3096" t="str">
        <f t="shared" si="483"/>
        <v/>
      </c>
      <c r="H3096" t="str">
        <f t="shared" si="484"/>
        <v/>
      </c>
      <c r="I3096" t="str">
        <f t="shared" si="485"/>
        <v/>
      </c>
      <c r="J3096" t="str">
        <f t="shared" si="486"/>
        <v/>
      </c>
      <c r="K3096" t="str">
        <f t="shared" si="487"/>
        <v/>
      </c>
      <c r="L3096" t="str">
        <f t="shared" si="488"/>
        <v/>
      </c>
      <c r="M3096" t="str">
        <f t="shared" si="489"/>
        <v/>
      </c>
    </row>
    <row r="3097" spans="1:13">
      <c r="A3097" t="s">
        <v>5926</v>
      </c>
      <c r="B3097">
        <v>10.017799999999999</v>
      </c>
      <c r="C3097" s="44">
        <v>41547</v>
      </c>
      <c r="D3097" t="str">
        <f t="shared" si="480"/>
        <v/>
      </c>
      <c r="E3097" t="str">
        <f t="shared" si="481"/>
        <v/>
      </c>
      <c r="F3097" t="str">
        <f t="shared" si="482"/>
        <v/>
      </c>
      <c r="G3097" t="str">
        <f t="shared" si="483"/>
        <v/>
      </c>
      <c r="H3097" t="str">
        <f t="shared" si="484"/>
        <v/>
      </c>
      <c r="I3097" t="str">
        <f t="shared" si="485"/>
        <v/>
      </c>
      <c r="J3097" t="str">
        <f t="shared" si="486"/>
        <v/>
      </c>
      <c r="K3097" t="str">
        <f t="shared" si="487"/>
        <v/>
      </c>
      <c r="L3097" t="str">
        <f t="shared" si="488"/>
        <v/>
      </c>
      <c r="M3097" t="str">
        <f t="shared" si="489"/>
        <v/>
      </c>
    </row>
    <row r="3098" spans="1:13">
      <c r="A3098" t="s">
        <v>5927</v>
      </c>
      <c r="B3098">
        <v>10.0015</v>
      </c>
      <c r="C3098" s="44">
        <v>41547</v>
      </c>
      <c r="D3098" t="str">
        <f t="shared" si="480"/>
        <v/>
      </c>
      <c r="E3098" t="str">
        <f t="shared" si="481"/>
        <v/>
      </c>
      <c r="F3098" t="str">
        <f t="shared" si="482"/>
        <v/>
      </c>
      <c r="G3098" t="str">
        <f t="shared" si="483"/>
        <v/>
      </c>
      <c r="H3098" t="str">
        <f t="shared" si="484"/>
        <v/>
      </c>
      <c r="I3098" t="str">
        <f t="shared" si="485"/>
        <v/>
      </c>
      <c r="J3098" t="str">
        <f t="shared" si="486"/>
        <v/>
      </c>
      <c r="K3098" t="str">
        <f t="shared" si="487"/>
        <v/>
      </c>
      <c r="L3098" t="str">
        <f t="shared" si="488"/>
        <v/>
      </c>
      <c r="M3098" t="str">
        <f t="shared" si="489"/>
        <v/>
      </c>
    </row>
    <row r="3099" spans="1:13">
      <c r="A3099" t="s">
        <v>3768</v>
      </c>
      <c r="B3099">
        <v>28.664999999999999</v>
      </c>
      <c r="C3099" s="44">
        <v>41548</v>
      </c>
      <c r="D3099" t="str">
        <f t="shared" si="480"/>
        <v/>
      </c>
      <c r="E3099" t="str">
        <f t="shared" si="481"/>
        <v/>
      </c>
      <c r="F3099" t="str">
        <f t="shared" si="482"/>
        <v/>
      </c>
      <c r="G3099" t="str">
        <f t="shared" si="483"/>
        <v/>
      </c>
      <c r="H3099" t="str">
        <f t="shared" si="484"/>
        <v/>
      </c>
      <c r="I3099" t="str">
        <f t="shared" si="485"/>
        <v/>
      </c>
      <c r="J3099" t="str">
        <f t="shared" si="486"/>
        <v/>
      </c>
      <c r="K3099" t="str">
        <f t="shared" si="487"/>
        <v/>
      </c>
      <c r="L3099" t="str">
        <f t="shared" si="488"/>
        <v/>
      </c>
      <c r="M3099" t="str">
        <f t="shared" si="489"/>
        <v/>
      </c>
    </row>
    <row r="3100" spans="1:13">
      <c r="A3100" t="s">
        <v>3769</v>
      </c>
      <c r="B3100">
        <v>28.798999999999999</v>
      </c>
      <c r="C3100" s="44">
        <v>41548</v>
      </c>
      <c r="D3100" t="str">
        <f t="shared" si="480"/>
        <v/>
      </c>
      <c r="E3100" t="str">
        <f t="shared" si="481"/>
        <v/>
      </c>
      <c r="F3100" t="str">
        <f t="shared" si="482"/>
        <v/>
      </c>
      <c r="G3100" t="str">
        <f t="shared" si="483"/>
        <v/>
      </c>
      <c r="H3100" t="str">
        <f t="shared" si="484"/>
        <v/>
      </c>
      <c r="I3100" t="str">
        <f t="shared" si="485"/>
        <v/>
      </c>
      <c r="J3100" t="str">
        <f t="shared" si="486"/>
        <v/>
      </c>
      <c r="K3100" t="str">
        <f t="shared" si="487"/>
        <v/>
      </c>
      <c r="L3100" t="str">
        <f t="shared" si="488"/>
        <v/>
      </c>
      <c r="M3100" t="str">
        <f t="shared" si="489"/>
        <v/>
      </c>
    </row>
    <row r="3101" spans="1:13">
      <c r="A3101" t="s">
        <v>3119</v>
      </c>
      <c r="B3101">
        <v>103.845</v>
      </c>
      <c r="C3101" s="44">
        <v>41548</v>
      </c>
      <c r="D3101" t="str">
        <f t="shared" si="480"/>
        <v/>
      </c>
      <c r="E3101" t="str">
        <f t="shared" si="481"/>
        <v/>
      </c>
      <c r="F3101" t="str">
        <f t="shared" si="482"/>
        <v/>
      </c>
      <c r="G3101" t="str">
        <f t="shared" si="483"/>
        <v/>
      </c>
      <c r="H3101" t="str">
        <f t="shared" si="484"/>
        <v/>
      </c>
      <c r="I3101" t="str">
        <f t="shared" si="485"/>
        <v/>
      </c>
      <c r="J3101" t="str">
        <f t="shared" si="486"/>
        <v/>
      </c>
      <c r="K3101" t="str">
        <f t="shared" si="487"/>
        <v/>
      </c>
      <c r="L3101" t="str">
        <f t="shared" si="488"/>
        <v/>
      </c>
      <c r="M3101" t="str">
        <f t="shared" si="489"/>
        <v/>
      </c>
    </row>
    <row r="3102" spans="1:13">
      <c r="A3102" t="s">
        <v>3120</v>
      </c>
      <c r="B3102">
        <v>104.309</v>
      </c>
      <c r="C3102" s="44">
        <v>41548</v>
      </c>
      <c r="D3102" t="str">
        <f t="shared" si="480"/>
        <v/>
      </c>
      <c r="E3102" t="str">
        <f t="shared" si="481"/>
        <v/>
      </c>
      <c r="F3102" t="str">
        <f t="shared" si="482"/>
        <v/>
      </c>
      <c r="G3102" t="str">
        <f t="shared" si="483"/>
        <v/>
      </c>
      <c r="H3102" t="str">
        <f t="shared" si="484"/>
        <v/>
      </c>
      <c r="I3102" t="str">
        <f t="shared" si="485"/>
        <v/>
      </c>
      <c r="J3102" t="str">
        <f t="shared" si="486"/>
        <v/>
      </c>
      <c r="K3102" t="str">
        <f t="shared" si="487"/>
        <v/>
      </c>
      <c r="L3102" t="str">
        <f t="shared" si="488"/>
        <v/>
      </c>
      <c r="M3102" t="str">
        <f t="shared" si="489"/>
        <v/>
      </c>
    </row>
    <row r="3103" spans="1:13">
      <c r="A3103" t="s">
        <v>3459</v>
      </c>
      <c r="B3103">
        <v>17.831</v>
      </c>
      <c r="C3103" s="44">
        <v>41548</v>
      </c>
      <c r="D3103" t="str">
        <f t="shared" si="480"/>
        <v/>
      </c>
      <c r="E3103" t="str">
        <f t="shared" si="481"/>
        <v/>
      </c>
      <c r="F3103" t="str">
        <f t="shared" si="482"/>
        <v/>
      </c>
      <c r="G3103" t="str">
        <f t="shared" si="483"/>
        <v/>
      </c>
      <c r="H3103" t="str">
        <f t="shared" si="484"/>
        <v/>
      </c>
      <c r="I3103" t="str">
        <f t="shared" si="485"/>
        <v/>
      </c>
      <c r="J3103" t="str">
        <f t="shared" si="486"/>
        <v/>
      </c>
      <c r="K3103" t="str">
        <f t="shared" si="487"/>
        <v/>
      </c>
      <c r="L3103" t="str">
        <f t="shared" si="488"/>
        <v/>
      </c>
      <c r="M3103" t="str">
        <f t="shared" si="489"/>
        <v/>
      </c>
    </row>
    <row r="3104" spans="1:13">
      <c r="A3104" t="s">
        <v>3460</v>
      </c>
      <c r="B3104">
        <v>17.927</v>
      </c>
      <c r="C3104" s="44">
        <v>41548</v>
      </c>
      <c r="D3104" t="str">
        <f t="shared" si="480"/>
        <v/>
      </c>
      <c r="E3104" t="str">
        <f t="shared" si="481"/>
        <v/>
      </c>
      <c r="F3104" t="str">
        <f t="shared" si="482"/>
        <v/>
      </c>
      <c r="G3104" t="str">
        <f t="shared" si="483"/>
        <v/>
      </c>
      <c r="H3104" t="str">
        <f t="shared" si="484"/>
        <v/>
      </c>
      <c r="I3104" t="str">
        <f t="shared" si="485"/>
        <v/>
      </c>
      <c r="J3104" t="str">
        <f t="shared" si="486"/>
        <v/>
      </c>
      <c r="K3104" t="str">
        <f t="shared" si="487"/>
        <v/>
      </c>
      <c r="L3104" t="str">
        <f t="shared" si="488"/>
        <v/>
      </c>
      <c r="M3104" t="str">
        <f t="shared" si="489"/>
        <v/>
      </c>
    </row>
    <row r="3105" spans="1:13">
      <c r="A3105" t="s">
        <v>5928</v>
      </c>
      <c r="B3105">
        <v>16.142399999999999</v>
      </c>
      <c r="C3105" s="44">
        <v>41548</v>
      </c>
      <c r="D3105" t="str">
        <f t="shared" si="480"/>
        <v/>
      </c>
      <c r="E3105" t="str">
        <f t="shared" si="481"/>
        <v/>
      </c>
      <c r="F3105" t="str">
        <f t="shared" si="482"/>
        <v/>
      </c>
      <c r="G3105" t="str">
        <f t="shared" si="483"/>
        <v/>
      </c>
      <c r="H3105" t="str">
        <f t="shared" si="484"/>
        <v/>
      </c>
      <c r="I3105" t="str">
        <f t="shared" si="485"/>
        <v/>
      </c>
      <c r="J3105" t="str">
        <f t="shared" si="486"/>
        <v/>
      </c>
      <c r="K3105" t="str">
        <f t="shared" si="487"/>
        <v/>
      </c>
      <c r="L3105" t="str">
        <f t="shared" si="488"/>
        <v/>
      </c>
      <c r="M3105" t="str">
        <f t="shared" si="489"/>
        <v/>
      </c>
    </row>
    <row r="3106" spans="1:13">
      <c r="A3106" t="s">
        <v>5929</v>
      </c>
      <c r="B3106">
        <v>10.0335</v>
      </c>
      <c r="C3106" s="44">
        <v>41548</v>
      </c>
      <c r="D3106" t="str">
        <f t="shared" si="480"/>
        <v/>
      </c>
      <c r="E3106" t="str">
        <f t="shared" si="481"/>
        <v/>
      </c>
      <c r="F3106" t="str">
        <f t="shared" si="482"/>
        <v/>
      </c>
      <c r="G3106" t="str">
        <f t="shared" si="483"/>
        <v/>
      </c>
      <c r="H3106" t="str">
        <f t="shared" si="484"/>
        <v/>
      </c>
      <c r="I3106" t="str">
        <f t="shared" si="485"/>
        <v/>
      </c>
      <c r="J3106" t="str">
        <f t="shared" si="486"/>
        <v/>
      </c>
      <c r="K3106" t="str">
        <f t="shared" si="487"/>
        <v/>
      </c>
      <c r="L3106" t="str">
        <f t="shared" si="488"/>
        <v/>
      </c>
      <c r="M3106" t="str">
        <f t="shared" si="489"/>
        <v/>
      </c>
    </row>
    <row r="3107" spans="1:13">
      <c r="A3107" t="s">
        <v>5930</v>
      </c>
      <c r="B3107">
        <v>10.0352</v>
      </c>
      <c r="C3107" s="44">
        <v>41548</v>
      </c>
      <c r="D3107" t="str">
        <f t="shared" si="480"/>
        <v/>
      </c>
      <c r="E3107" t="str">
        <f t="shared" si="481"/>
        <v/>
      </c>
      <c r="F3107" t="str">
        <f t="shared" si="482"/>
        <v/>
      </c>
      <c r="G3107" t="str">
        <f t="shared" si="483"/>
        <v/>
      </c>
      <c r="H3107" t="str">
        <f t="shared" si="484"/>
        <v/>
      </c>
      <c r="I3107" t="str">
        <f t="shared" si="485"/>
        <v/>
      </c>
      <c r="J3107" t="str">
        <f t="shared" si="486"/>
        <v/>
      </c>
      <c r="K3107" t="str">
        <f t="shared" si="487"/>
        <v/>
      </c>
      <c r="L3107" t="str">
        <f t="shared" si="488"/>
        <v/>
      </c>
      <c r="M3107" t="str">
        <f t="shared" si="489"/>
        <v/>
      </c>
    </row>
    <row r="3108" spans="1:13">
      <c r="A3108" t="s">
        <v>5931</v>
      </c>
      <c r="B3108">
        <v>27.129799999999999</v>
      </c>
      <c r="C3108" s="44">
        <v>41548</v>
      </c>
      <c r="D3108" t="str">
        <f t="shared" si="480"/>
        <v/>
      </c>
      <c r="E3108" t="str">
        <f t="shared" si="481"/>
        <v/>
      </c>
      <c r="F3108" t="str">
        <f t="shared" si="482"/>
        <v/>
      </c>
      <c r="G3108" t="str">
        <f t="shared" si="483"/>
        <v/>
      </c>
      <c r="H3108" t="str">
        <f t="shared" si="484"/>
        <v/>
      </c>
      <c r="I3108" t="str">
        <f t="shared" si="485"/>
        <v/>
      </c>
      <c r="J3108" t="str">
        <f t="shared" si="486"/>
        <v/>
      </c>
      <c r="K3108" t="str">
        <f t="shared" si="487"/>
        <v/>
      </c>
      <c r="L3108" t="str">
        <f t="shared" si="488"/>
        <v/>
      </c>
      <c r="M3108" t="str">
        <f t="shared" si="489"/>
        <v/>
      </c>
    </row>
    <row r="3109" spans="1:13">
      <c r="A3109" t="s">
        <v>5932</v>
      </c>
      <c r="B3109">
        <v>10.5177</v>
      </c>
      <c r="C3109" s="44">
        <v>41548</v>
      </c>
      <c r="D3109" t="str">
        <f t="shared" si="480"/>
        <v/>
      </c>
      <c r="E3109" t="str">
        <f t="shared" si="481"/>
        <v/>
      </c>
      <c r="F3109" t="str">
        <f t="shared" si="482"/>
        <v/>
      </c>
      <c r="G3109" t="str">
        <f t="shared" si="483"/>
        <v/>
      </c>
      <c r="H3109" t="str">
        <f t="shared" si="484"/>
        <v/>
      </c>
      <c r="I3109" t="str">
        <f t="shared" si="485"/>
        <v/>
      </c>
      <c r="J3109" t="str">
        <f t="shared" si="486"/>
        <v/>
      </c>
      <c r="K3109" t="str">
        <f t="shared" si="487"/>
        <v/>
      </c>
      <c r="L3109" t="str">
        <f t="shared" si="488"/>
        <v/>
      </c>
      <c r="M3109" t="str">
        <f t="shared" si="489"/>
        <v/>
      </c>
    </row>
    <row r="3110" spans="1:13">
      <c r="A3110" t="s">
        <v>5933</v>
      </c>
      <c r="B3110">
        <v>17.081399999999999</v>
      </c>
      <c r="C3110" s="44">
        <v>41548</v>
      </c>
      <c r="D3110" t="str">
        <f t="shared" si="480"/>
        <v/>
      </c>
      <c r="E3110" t="str">
        <f t="shared" si="481"/>
        <v/>
      </c>
      <c r="F3110" t="str">
        <f t="shared" si="482"/>
        <v/>
      </c>
      <c r="G3110" t="str">
        <f t="shared" si="483"/>
        <v/>
      </c>
      <c r="H3110" t="str">
        <f t="shared" si="484"/>
        <v/>
      </c>
      <c r="I3110" t="str">
        <f t="shared" si="485"/>
        <v/>
      </c>
      <c r="J3110" t="str">
        <f t="shared" si="486"/>
        <v/>
      </c>
      <c r="K3110" t="str">
        <f t="shared" si="487"/>
        <v/>
      </c>
      <c r="L3110" t="str">
        <f t="shared" si="488"/>
        <v/>
      </c>
      <c r="M3110" t="str">
        <f t="shared" si="489"/>
        <v/>
      </c>
    </row>
    <row r="3111" spans="1:13">
      <c r="A3111" t="s">
        <v>5934</v>
      </c>
      <c r="B3111">
        <v>27.157399999999999</v>
      </c>
      <c r="C3111" s="44">
        <v>41548</v>
      </c>
      <c r="D3111" t="str">
        <f t="shared" si="480"/>
        <v/>
      </c>
      <c r="E3111" t="str">
        <f t="shared" si="481"/>
        <v/>
      </c>
      <c r="F3111" t="str">
        <f t="shared" si="482"/>
        <v/>
      </c>
      <c r="G3111" t="str">
        <f t="shared" si="483"/>
        <v/>
      </c>
      <c r="H3111" t="str">
        <f t="shared" si="484"/>
        <v/>
      </c>
      <c r="I3111" t="str">
        <f t="shared" si="485"/>
        <v/>
      </c>
      <c r="J3111" t="str">
        <f t="shared" si="486"/>
        <v/>
      </c>
      <c r="K3111" t="str">
        <f t="shared" si="487"/>
        <v/>
      </c>
      <c r="L3111" t="str">
        <f t="shared" si="488"/>
        <v/>
      </c>
      <c r="M3111" t="str">
        <f t="shared" si="489"/>
        <v/>
      </c>
    </row>
    <row r="3112" spans="1:13">
      <c r="A3112" t="s">
        <v>5935</v>
      </c>
      <c r="B3112">
        <v>10.7181</v>
      </c>
      <c r="C3112" s="44">
        <v>41548</v>
      </c>
      <c r="D3112" t="str">
        <f t="shared" si="480"/>
        <v/>
      </c>
      <c r="E3112" t="str">
        <f t="shared" si="481"/>
        <v/>
      </c>
      <c r="F3112" t="str">
        <f t="shared" si="482"/>
        <v/>
      </c>
      <c r="G3112" t="str">
        <f t="shared" si="483"/>
        <v/>
      </c>
      <c r="H3112" t="str">
        <f t="shared" si="484"/>
        <v/>
      </c>
      <c r="I3112" t="str">
        <f t="shared" si="485"/>
        <v/>
      </c>
      <c r="J3112" t="str">
        <f t="shared" si="486"/>
        <v/>
      </c>
      <c r="K3112" t="str">
        <f t="shared" si="487"/>
        <v/>
      </c>
      <c r="L3112" t="str">
        <f t="shared" si="488"/>
        <v/>
      </c>
      <c r="M3112" t="str">
        <f t="shared" si="489"/>
        <v/>
      </c>
    </row>
    <row r="3113" spans="1:13">
      <c r="A3113" t="s">
        <v>2223</v>
      </c>
      <c r="B3113">
        <v>10.089</v>
      </c>
      <c r="C3113" s="44">
        <v>41548</v>
      </c>
      <c r="D3113" t="str">
        <f t="shared" si="480"/>
        <v/>
      </c>
      <c r="E3113" t="str">
        <f t="shared" si="481"/>
        <v/>
      </c>
      <c r="F3113" t="str">
        <f t="shared" si="482"/>
        <v/>
      </c>
      <c r="G3113" t="str">
        <f t="shared" si="483"/>
        <v/>
      </c>
      <c r="H3113" t="str">
        <f t="shared" si="484"/>
        <v/>
      </c>
      <c r="I3113" t="str">
        <f t="shared" si="485"/>
        <v/>
      </c>
      <c r="J3113" t="str">
        <f t="shared" si="486"/>
        <v/>
      </c>
      <c r="K3113" t="str">
        <f t="shared" si="487"/>
        <v/>
      </c>
      <c r="L3113" t="str">
        <f t="shared" si="488"/>
        <v/>
      </c>
      <c r="M3113" t="str">
        <f t="shared" si="489"/>
        <v/>
      </c>
    </row>
    <row r="3114" spans="1:13">
      <c r="A3114" t="s">
        <v>2224</v>
      </c>
      <c r="B3114">
        <v>10.1378</v>
      </c>
      <c r="C3114" s="44">
        <v>41548</v>
      </c>
      <c r="D3114" t="str">
        <f t="shared" si="480"/>
        <v/>
      </c>
      <c r="E3114" t="str">
        <f t="shared" si="481"/>
        <v/>
      </c>
      <c r="F3114" t="str">
        <f t="shared" si="482"/>
        <v/>
      </c>
      <c r="G3114" t="str">
        <f t="shared" si="483"/>
        <v/>
      </c>
      <c r="H3114" t="str">
        <f t="shared" si="484"/>
        <v/>
      </c>
      <c r="I3114" t="str">
        <f t="shared" si="485"/>
        <v/>
      </c>
      <c r="J3114" t="str">
        <f t="shared" si="486"/>
        <v/>
      </c>
      <c r="K3114" t="str">
        <f t="shared" si="487"/>
        <v/>
      </c>
      <c r="L3114" t="str">
        <f t="shared" si="488"/>
        <v/>
      </c>
      <c r="M3114" t="str">
        <f t="shared" si="489"/>
        <v/>
      </c>
    </row>
    <row r="3115" spans="1:13">
      <c r="A3115" t="s">
        <v>4946</v>
      </c>
      <c r="B3115">
        <v>22.6784</v>
      </c>
      <c r="C3115" s="44">
        <v>41548</v>
      </c>
      <c r="D3115" t="str">
        <f t="shared" si="480"/>
        <v/>
      </c>
      <c r="E3115" t="str">
        <f t="shared" si="481"/>
        <v/>
      </c>
      <c r="F3115" t="str">
        <f t="shared" si="482"/>
        <v/>
      </c>
      <c r="G3115" t="str">
        <f t="shared" si="483"/>
        <v/>
      </c>
      <c r="H3115" t="str">
        <f t="shared" si="484"/>
        <v/>
      </c>
      <c r="I3115" t="str">
        <f t="shared" si="485"/>
        <v/>
      </c>
      <c r="J3115" t="str">
        <f t="shared" si="486"/>
        <v/>
      </c>
      <c r="K3115" t="str">
        <f t="shared" si="487"/>
        <v/>
      </c>
      <c r="L3115" t="str">
        <f t="shared" si="488"/>
        <v/>
      </c>
      <c r="M3115" t="str">
        <f t="shared" si="489"/>
        <v/>
      </c>
    </row>
    <row r="3116" spans="1:13">
      <c r="A3116" t="s">
        <v>4947</v>
      </c>
      <c r="B3116">
        <v>22.763300000000001</v>
      </c>
      <c r="C3116" s="44">
        <v>41548</v>
      </c>
      <c r="D3116" t="str">
        <f t="shared" si="480"/>
        <v/>
      </c>
      <c r="E3116" t="str">
        <f t="shared" si="481"/>
        <v/>
      </c>
      <c r="F3116" t="str">
        <f t="shared" si="482"/>
        <v/>
      </c>
      <c r="G3116" t="str">
        <f t="shared" si="483"/>
        <v/>
      </c>
      <c r="H3116" t="str">
        <f t="shared" si="484"/>
        <v/>
      </c>
      <c r="I3116" t="str">
        <f t="shared" si="485"/>
        <v/>
      </c>
      <c r="J3116" t="str">
        <f t="shared" si="486"/>
        <v/>
      </c>
      <c r="K3116" t="str">
        <f t="shared" si="487"/>
        <v/>
      </c>
      <c r="L3116" t="str">
        <f t="shared" si="488"/>
        <v/>
      </c>
      <c r="M3116" t="str">
        <f t="shared" si="489"/>
        <v/>
      </c>
    </row>
    <row r="3117" spans="1:13">
      <c r="A3117" t="s">
        <v>2218</v>
      </c>
      <c r="B3117">
        <v>11.5177</v>
      </c>
      <c r="C3117" s="44">
        <v>41548</v>
      </c>
      <c r="D3117" t="str">
        <f t="shared" si="480"/>
        <v/>
      </c>
      <c r="E3117" t="str">
        <f t="shared" si="481"/>
        <v/>
      </c>
      <c r="F3117" t="str">
        <f t="shared" si="482"/>
        <v/>
      </c>
      <c r="G3117" t="str">
        <f t="shared" si="483"/>
        <v/>
      </c>
      <c r="H3117" t="str">
        <f t="shared" si="484"/>
        <v/>
      </c>
      <c r="I3117" t="str">
        <f t="shared" si="485"/>
        <v/>
      </c>
      <c r="J3117" t="str">
        <f t="shared" si="486"/>
        <v/>
      </c>
      <c r="K3117" t="str">
        <f t="shared" si="487"/>
        <v/>
      </c>
      <c r="L3117" t="str">
        <f t="shared" si="488"/>
        <v/>
      </c>
      <c r="M3117" t="str">
        <f t="shared" si="489"/>
        <v/>
      </c>
    </row>
    <row r="3118" spans="1:13">
      <c r="A3118" t="s">
        <v>4943</v>
      </c>
      <c r="B3118">
        <v>31.113600000000002</v>
      </c>
      <c r="C3118" s="44">
        <v>41548</v>
      </c>
      <c r="D3118" t="str">
        <f t="shared" si="480"/>
        <v/>
      </c>
      <c r="E3118" t="str">
        <f t="shared" si="481"/>
        <v/>
      </c>
      <c r="F3118" t="str">
        <f t="shared" si="482"/>
        <v/>
      </c>
      <c r="G3118" t="str">
        <f t="shared" si="483"/>
        <v/>
      </c>
      <c r="H3118" t="str">
        <f t="shared" si="484"/>
        <v/>
      </c>
      <c r="I3118" t="str">
        <f t="shared" si="485"/>
        <v/>
      </c>
      <c r="J3118" t="str">
        <f t="shared" si="486"/>
        <v/>
      </c>
      <c r="K3118" t="str">
        <f t="shared" si="487"/>
        <v/>
      </c>
      <c r="L3118" t="str">
        <f t="shared" si="488"/>
        <v/>
      </c>
      <c r="M3118" t="str">
        <f t="shared" si="489"/>
        <v/>
      </c>
    </row>
    <row r="3119" spans="1:13">
      <c r="A3119" t="s">
        <v>2219</v>
      </c>
      <c r="B3119">
        <v>20.694500000000001</v>
      </c>
      <c r="C3119" s="44">
        <v>41548</v>
      </c>
      <c r="D3119" t="str">
        <f t="shared" si="480"/>
        <v/>
      </c>
      <c r="E3119" t="str">
        <f t="shared" si="481"/>
        <v/>
      </c>
      <c r="F3119" t="str">
        <f t="shared" si="482"/>
        <v/>
      </c>
      <c r="G3119" t="str">
        <f t="shared" si="483"/>
        <v/>
      </c>
      <c r="H3119" t="str">
        <f t="shared" si="484"/>
        <v/>
      </c>
      <c r="I3119" t="str">
        <f t="shared" si="485"/>
        <v/>
      </c>
      <c r="J3119" t="str">
        <f t="shared" si="486"/>
        <v/>
      </c>
      <c r="K3119" t="str">
        <f t="shared" si="487"/>
        <v/>
      </c>
      <c r="L3119" t="str">
        <f t="shared" si="488"/>
        <v/>
      </c>
      <c r="M3119" t="str">
        <f t="shared" si="489"/>
        <v/>
      </c>
    </row>
    <row r="3120" spans="1:13">
      <c r="A3120" t="s">
        <v>5662</v>
      </c>
      <c r="B3120">
        <v>20.746500000000001</v>
      </c>
      <c r="C3120" s="44">
        <v>41548</v>
      </c>
      <c r="D3120" t="str">
        <f t="shared" si="480"/>
        <v/>
      </c>
      <c r="E3120" t="str">
        <f t="shared" si="481"/>
        <v/>
      </c>
      <c r="F3120" t="str">
        <f t="shared" si="482"/>
        <v/>
      </c>
      <c r="G3120" t="str">
        <f t="shared" si="483"/>
        <v/>
      </c>
      <c r="H3120" t="str">
        <f t="shared" si="484"/>
        <v/>
      </c>
      <c r="I3120" t="str">
        <f t="shared" si="485"/>
        <v/>
      </c>
      <c r="J3120" t="str">
        <f t="shared" si="486"/>
        <v/>
      </c>
      <c r="K3120" t="str">
        <f t="shared" si="487"/>
        <v/>
      </c>
      <c r="L3120" t="str">
        <f t="shared" si="488"/>
        <v/>
      </c>
      <c r="M3120" t="str">
        <f t="shared" si="489"/>
        <v/>
      </c>
    </row>
    <row r="3121" spans="1:13">
      <c r="A3121" t="s">
        <v>2220</v>
      </c>
      <c r="B3121">
        <v>22.220199999999998</v>
      </c>
      <c r="C3121" s="44">
        <v>41548</v>
      </c>
      <c r="D3121" t="str">
        <f t="shared" si="480"/>
        <v/>
      </c>
      <c r="E3121" t="str">
        <f t="shared" si="481"/>
        <v/>
      </c>
      <c r="F3121" t="str">
        <f t="shared" si="482"/>
        <v/>
      </c>
      <c r="G3121" t="str">
        <f t="shared" si="483"/>
        <v/>
      </c>
      <c r="H3121" t="str">
        <f t="shared" si="484"/>
        <v/>
      </c>
      <c r="I3121" t="str">
        <f t="shared" si="485"/>
        <v/>
      </c>
      <c r="J3121" t="str">
        <f t="shared" si="486"/>
        <v/>
      </c>
      <c r="K3121" t="str">
        <f t="shared" si="487"/>
        <v/>
      </c>
      <c r="L3121" t="str">
        <f t="shared" si="488"/>
        <v/>
      </c>
      <c r="M3121" t="str">
        <f t="shared" si="489"/>
        <v/>
      </c>
    </row>
    <row r="3122" spans="1:13">
      <c r="A3122" t="s">
        <v>4944</v>
      </c>
      <c r="B3122">
        <v>33.333799999999997</v>
      </c>
      <c r="C3122" s="44">
        <v>41548</v>
      </c>
      <c r="D3122" t="str">
        <f t="shared" si="480"/>
        <v/>
      </c>
      <c r="E3122" t="str">
        <f t="shared" si="481"/>
        <v/>
      </c>
      <c r="F3122" t="str">
        <f t="shared" si="482"/>
        <v/>
      </c>
      <c r="G3122" t="str">
        <f t="shared" si="483"/>
        <v/>
      </c>
      <c r="H3122" t="str">
        <f t="shared" si="484"/>
        <v/>
      </c>
      <c r="I3122" t="str">
        <f t="shared" si="485"/>
        <v/>
      </c>
      <c r="J3122" t="str">
        <f t="shared" si="486"/>
        <v/>
      </c>
      <c r="K3122" t="str">
        <f t="shared" si="487"/>
        <v/>
      </c>
      <c r="L3122" t="str">
        <f t="shared" si="488"/>
        <v/>
      </c>
      <c r="M3122" t="str">
        <f t="shared" si="489"/>
        <v/>
      </c>
    </row>
    <row r="3123" spans="1:13">
      <c r="A3123" t="s">
        <v>4945</v>
      </c>
      <c r="B3123">
        <v>33.507800000000003</v>
      </c>
      <c r="C3123" s="44">
        <v>41548</v>
      </c>
      <c r="D3123" t="str">
        <f t="shared" si="480"/>
        <v/>
      </c>
      <c r="E3123" t="str">
        <f t="shared" si="481"/>
        <v/>
      </c>
      <c r="F3123" t="str">
        <f t="shared" si="482"/>
        <v/>
      </c>
      <c r="G3123" t="str">
        <f t="shared" si="483"/>
        <v/>
      </c>
      <c r="H3123" t="str">
        <f t="shared" si="484"/>
        <v/>
      </c>
      <c r="I3123" t="str">
        <f t="shared" si="485"/>
        <v/>
      </c>
      <c r="J3123" t="str">
        <f t="shared" si="486"/>
        <v/>
      </c>
      <c r="K3123" t="str">
        <f t="shared" si="487"/>
        <v/>
      </c>
      <c r="L3123" t="str">
        <f t="shared" si="488"/>
        <v/>
      </c>
      <c r="M3123" t="str">
        <f t="shared" si="489"/>
        <v/>
      </c>
    </row>
    <row r="3124" spans="1:13">
      <c r="A3124" t="s">
        <v>2221</v>
      </c>
      <c r="B3124">
        <v>9.8831000000000007</v>
      </c>
      <c r="C3124" s="44">
        <v>41548</v>
      </c>
      <c r="D3124" t="str">
        <f t="shared" si="480"/>
        <v/>
      </c>
      <c r="E3124" t="str">
        <f t="shared" si="481"/>
        <v/>
      </c>
      <c r="F3124" t="str">
        <f t="shared" si="482"/>
        <v/>
      </c>
      <c r="G3124" t="str">
        <f t="shared" si="483"/>
        <v/>
      </c>
      <c r="H3124" t="str">
        <f t="shared" si="484"/>
        <v/>
      </c>
      <c r="I3124" t="str">
        <f t="shared" si="485"/>
        <v/>
      </c>
      <c r="J3124" t="str">
        <f t="shared" si="486"/>
        <v/>
      </c>
      <c r="K3124" t="str">
        <f t="shared" si="487"/>
        <v/>
      </c>
      <c r="L3124" t="str">
        <f t="shared" si="488"/>
        <v/>
      </c>
      <c r="M3124" t="str">
        <f t="shared" si="489"/>
        <v/>
      </c>
    </row>
    <row r="3125" spans="1:13">
      <c r="A3125" t="s">
        <v>2222</v>
      </c>
      <c r="B3125">
        <v>10.009</v>
      </c>
      <c r="C3125" s="44">
        <v>41548</v>
      </c>
      <c r="D3125" t="str">
        <f t="shared" si="480"/>
        <v/>
      </c>
      <c r="E3125" t="str">
        <f t="shared" si="481"/>
        <v/>
      </c>
      <c r="F3125" t="str">
        <f t="shared" si="482"/>
        <v/>
      </c>
      <c r="G3125" t="str">
        <f t="shared" si="483"/>
        <v/>
      </c>
      <c r="H3125" t="str">
        <f t="shared" si="484"/>
        <v/>
      </c>
      <c r="I3125" t="str">
        <f t="shared" si="485"/>
        <v/>
      </c>
      <c r="J3125" t="str">
        <f t="shared" si="486"/>
        <v/>
      </c>
      <c r="K3125" t="str">
        <f t="shared" si="487"/>
        <v/>
      </c>
      <c r="L3125" t="str">
        <f t="shared" si="488"/>
        <v/>
      </c>
      <c r="M3125" t="str">
        <f t="shared" si="489"/>
        <v/>
      </c>
    </row>
    <row r="3126" spans="1:13">
      <c r="A3126" t="s">
        <v>3770</v>
      </c>
      <c r="B3126">
        <v>17.356000000000002</v>
      </c>
      <c r="C3126" s="44">
        <v>41548</v>
      </c>
      <c r="D3126" t="str">
        <f t="shared" si="480"/>
        <v/>
      </c>
      <c r="E3126" t="str">
        <f t="shared" si="481"/>
        <v/>
      </c>
      <c r="F3126" t="str">
        <f t="shared" si="482"/>
        <v/>
      </c>
      <c r="G3126" t="str">
        <f t="shared" si="483"/>
        <v/>
      </c>
      <c r="H3126" t="str">
        <f t="shared" si="484"/>
        <v/>
      </c>
      <c r="I3126" t="str">
        <f t="shared" si="485"/>
        <v/>
      </c>
      <c r="J3126" t="str">
        <f t="shared" si="486"/>
        <v/>
      </c>
      <c r="K3126" t="str">
        <f t="shared" si="487"/>
        <v/>
      </c>
      <c r="L3126" t="str">
        <f t="shared" si="488"/>
        <v/>
      </c>
      <c r="M3126" t="str">
        <f t="shared" si="489"/>
        <v/>
      </c>
    </row>
    <row r="3127" spans="1:13">
      <c r="A3127" t="s">
        <v>3771</v>
      </c>
      <c r="B3127">
        <v>17.495000000000001</v>
      </c>
      <c r="C3127" s="44">
        <v>41548</v>
      </c>
      <c r="D3127" t="str">
        <f t="shared" si="480"/>
        <v/>
      </c>
      <c r="E3127" t="str">
        <f t="shared" si="481"/>
        <v/>
      </c>
      <c r="F3127" t="str">
        <f t="shared" si="482"/>
        <v/>
      </c>
      <c r="G3127" t="str">
        <f t="shared" si="483"/>
        <v/>
      </c>
      <c r="H3127" t="str">
        <f t="shared" si="484"/>
        <v/>
      </c>
      <c r="I3127" t="str">
        <f t="shared" si="485"/>
        <v/>
      </c>
      <c r="J3127" t="str">
        <f t="shared" si="486"/>
        <v/>
      </c>
      <c r="K3127" t="str">
        <f t="shared" si="487"/>
        <v/>
      </c>
      <c r="L3127" t="str">
        <f t="shared" si="488"/>
        <v/>
      </c>
      <c r="M3127" t="str">
        <f t="shared" si="489"/>
        <v/>
      </c>
    </row>
    <row r="3128" spans="1:13">
      <c r="A3128" t="s">
        <v>3121</v>
      </c>
      <c r="B3128">
        <v>22.923999999999999</v>
      </c>
      <c r="C3128" s="44">
        <v>41548</v>
      </c>
      <c r="D3128" t="str">
        <f t="shared" si="480"/>
        <v/>
      </c>
      <c r="E3128" t="str">
        <f t="shared" si="481"/>
        <v/>
      </c>
      <c r="F3128" t="str">
        <f t="shared" si="482"/>
        <v/>
      </c>
      <c r="G3128" t="str">
        <f t="shared" si="483"/>
        <v/>
      </c>
      <c r="H3128" t="str">
        <f t="shared" si="484"/>
        <v/>
      </c>
      <c r="I3128" t="str">
        <f t="shared" si="485"/>
        <v/>
      </c>
      <c r="J3128" t="str">
        <f t="shared" si="486"/>
        <v/>
      </c>
      <c r="K3128" t="str">
        <f t="shared" si="487"/>
        <v/>
      </c>
      <c r="L3128" t="str">
        <f t="shared" si="488"/>
        <v/>
      </c>
      <c r="M3128" t="str">
        <f t="shared" si="489"/>
        <v/>
      </c>
    </row>
    <row r="3129" spans="1:13">
      <c r="A3129" t="s">
        <v>3122</v>
      </c>
      <c r="B3129">
        <v>23.015999999999998</v>
      </c>
      <c r="C3129" s="44">
        <v>41548</v>
      </c>
      <c r="D3129" t="str">
        <f t="shared" si="480"/>
        <v/>
      </c>
      <c r="E3129" t="str">
        <f t="shared" si="481"/>
        <v/>
      </c>
      <c r="F3129" t="str">
        <f t="shared" si="482"/>
        <v/>
      </c>
      <c r="G3129" t="str">
        <f t="shared" si="483"/>
        <v/>
      </c>
      <c r="H3129" t="str">
        <f t="shared" si="484"/>
        <v/>
      </c>
      <c r="I3129" t="str">
        <f t="shared" si="485"/>
        <v/>
      </c>
      <c r="J3129" t="str">
        <f t="shared" si="486"/>
        <v/>
      </c>
      <c r="K3129" t="str">
        <f t="shared" si="487"/>
        <v/>
      </c>
      <c r="L3129" t="str">
        <f t="shared" si="488"/>
        <v/>
      </c>
      <c r="M3129" t="str">
        <f t="shared" si="489"/>
        <v/>
      </c>
    </row>
    <row r="3130" spans="1:13">
      <c r="A3130" t="s">
        <v>3772</v>
      </c>
      <c r="B3130">
        <v>9.6029999999999998</v>
      </c>
      <c r="C3130" s="44">
        <v>41548</v>
      </c>
      <c r="D3130" t="str">
        <f t="shared" si="480"/>
        <v/>
      </c>
      <c r="E3130" t="str">
        <f t="shared" si="481"/>
        <v/>
      </c>
      <c r="F3130" t="str">
        <f t="shared" si="482"/>
        <v/>
      </c>
      <c r="G3130" t="str">
        <f t="shared" si="483"/>
        <v/>
      </c>
      <c r="H3130" t="str">
        <f t="shared" si="484"/>
        <v/>
      </c>
      <c r="I3130" t="str">
        <f t="shared" si="485"/>
        <v/>
      </c>
      <c r="J3130" t="str">
        <f t="shared" si="486"/>
        <v/>
      </c>
      <c r="K3130" t="str">
        <f t="shared" si="487"/>
        <v/>
      </c>
      <c r="L3130" t="str">
        <f t="shared" si="488"/>
        <v/>
      </c>
      <c r="M3130" t="str">
        <f t="shared" si="489"/>
        <v/>
      </c>
    </row>
    <row r="3131" spans="1:13">
      <c r="A3131" t="s">
        <v>3773</v>
      </c>
      <c r="B3131">
        <v>9.6460000000000008</v>
      </c>
      <c r="C3131" s="44">
        <v>41548</v>
      </c>
      <c r="D3131" t="str">
        <f t="shared" si="480"/>
        <v/>
      </c>
      <c r="E3131" t="str">
        <f t="shared" si="481"/>
        <v/>
      </c>
      <c r="F3131" t="str">
        <f t="shared" si="482"/>
        <v/>
      </c>
      <c r="G3131" t="str">
        <f t="shared" si="483"/>
        <v/>
      </c>
      <c r="H3131" t="str">
        <f t="shared" si="484"/>
        <v/>
      </c>
      <c r="I3131" t="str">
        <f t="shared" si="485"/>
        <v/>
      </c>
      <c r="J3131" t="str">
        <f t="shared" si="486"/>
        <v/>
      </c>
      <c r="K3131" t="str">
        <f t="shared" si="487"/>
        <v/>
      </c>
      <c r="L3131" t="str">
        <f t="shared" si="488"/>
        <v/>
      </c>
      <c r="M3131" t="str">
        <f t="shared" si="489"/>
        <v/>
      </c>
    </row>
    <row r="3132" spans="1:13">
      <c r="A3132" t="s">
        <v>3123</v>
      </c>
      <c r="B3132">
        <v>10.753</v>
      </c>
      <c r="C3132" s="44">
        <v>41548</v>
      </c>
      <c r="D3132" t="str">
        <f t="shared" si="480"/>
        <v/>
      </c>
      <c r="E3132" t="str">
        <f t="shared" si="481"/>
        <v/>
      </c>
      <c r="F3132" t="str">
        <f t="shared" si="482"/>
        <v/>
      </c>
      <c r="G3132" t="str">
        <f t="shared" si="483"/>
        <v/>
      </c>
      <c r="H3132" t="str">
        <f t="shared" si="484"/>
        <v/>
      </c>
      <c r="I3132" t="str">
        <f t="shared" si="485"/>
        <v/>
      </c>
      <c r="J3132" t="str">
        <f t="shared" si="486"/>
        <v/>
      </c>
      <c r="K3132" t="str">
        <f t="shared" si="487"/>
        <v/>
      </c>
      <c r="L3132" t="str">
        <f t="shared" si="488"/>
        <v/>
      </c>
      <c r="M3132" t="str">
        <f t="shared" si="489"/>
        <v/>
      </c>
    </row>
    <row r="3133" spans="1:13">
      <c r="A3133" t="s">
        <v>3124</v>
      </c>
      <c r="B3133">
        <v>10.795</v>
      </c>
      <c r="C3133" s="44">
        <v>41548</v>
      </c>
      <c r="D3133" t="str">
        <f t="shared" si="480"/>
        <v/>
      </c>
      <c r="E3133" t="str">
        <f t="shared" si="481"/>
        <v/>
      </c>
      <c r="F3133" t="str">
        <f t="shared" si="482"/>
        <v/>
      </c>
      <c r="G3133" t="str">
        <f t="shared" si="483"/>
        <v/>
      </c>
      <c r="H3133" t="str">
        <f t="shared" si="484"/>
        <v/>
      </c>
      <c r="I3133" t="str">
        <f t="shared" si="485"/>
        <v/>
      </c>
      <c r="J3133" t="str">
        <f t="shared" si="486"/>
        <v/>
      </c>
      <c r="K3133" t="str">
        <f t="shared" si="487"/>
        <v/>
      </c>
      <c r="L3133" t="str">
        <f t="shared" si="488"/>
        <v/>
      </c>
      <c r="M3133" t="str">
        <f t="shared" si="489"/>
        <v/>
      </c>
    </row>
    <row r="3134" spans="1:13">
      <c r="A3134" t="s">
        <v>3774</v>
      </c>
      <c r="B3134">
        <v>10.685499999999999</v>
      </c>
      <c r="C3134" s="44">
        <v>41548</v>
      </c>
      <c r="D3134" t="str">
        <f t="shared" si="480"/>
        <v/>
      </c>
      <c r="E3134" t="str">
        <f t="shared" si="481"/>
        <v/>
      </c>
      <c r="F3134" t="str">
        <f t="shared" si="482"/>
        <v/>
      </c>
      <c r="G3134" t="str">
        <f t="shared" si="483"/>
        <v/>
      </c>
      <c r="H3134" t="str">
        <f t="shared" si="484"/>
        <v/>
      </c>
      <c r="I3134" t="str">
        <f t="shared" si="485"/>
        <v/>
      </c>
      <c r="J3134" t="str">
        <f t="shared" si="486"/>
        <v/>
      </c>
      <c r="K3134" t="str">
        <f t="shared" si="487"/>
        <v/>
      </c>
      <c r="L3134" t="str">
        <f t="shared" si="488"/>
        <v/>
      </c>
      <c r="M3134" t="str">
        <f t="shared" si="489"/>
        <v/>
      </c>
    </row>
    <row r="3135" spans="1:13">
      <c r="A3135" t="s">
        <v>3775</v>
      </c>
      <c r="B3135">
        <v>10.7149</v>
      </c>
      <c r="C3135" s="44">
        <v>41548</v>
      </c>
      <c r="D3135" t="str">
        <f t="shared" si="480"/>
        <v/>
      </c>
      <c r="E3135" t="str">
        <f t="shared" si="481"/>
        <v/>
      </c>
      <c r="F3135" t="str">
        <f t="shared" si="482"/>
        <v/>
      </c>
      <c r="G3135" t="str">
        <f t="shared" si="483"/>
        <v/>
      </c>
      <c r="H3135" t="str">
        <f t="shared" si="484"/>
        <v/>
      </c>
      <c r="I3135" t="str">
        <f t="shared" si="485"/>
        <v/>
      </c>
      <c r="J3135" t="str">
        <f t="shared" si="486"/>
        <v/>
      </c>
      <c r="K3135" t="str">
        <f t="shared" si="487"/>
        <v/>
      </c>
      <c r="L3135" t="str">
        <f t="shared" si="488"/>
        <v/>
      </c>
      <c r="M3135" t="str">
        <f t="shared" si="489"/>
        <v/>
      </c>
    </row>
    <row r="3136" spans="1:13">
      <c r="A3136" t="s">
        <v>3125</v>
      </c>
      <c r="B3136">
        <v>18.041899999999998</v>
      </c>
      <c r="C3136" s="44">
        <v>41548</v>
      </c>
      <c r="D3136" t="str">
        <f t="shared" si="480"/>
        <v/>
      </c>
      <c r="E3136" t="str">
        <f t="shared" si="481"/>
        <v/>
      </c>
      <c r="F3136" t="str">
        <f t="shared" si="482"/>
        <v/>
      </c>
      <c r="G3136" t="str">
        <f t="shared" si="483"/>
        <v/>
      </c>
      <c r="H3136" t="str">
        <f t="shared" si="484"/>
        <v/>
      </c>
      <c r="I3136" t="str">
        <f t="shared" si="485"/>
        <v/>
      </c>
      <c r="J3136" t="str">
        <f t="shared" si="486"/>
        <v/>
      </c>
      <c r="K3136" t="str">
        <f t="shared" si="487"/>
        <v/>
      </c>
      <c r="L3136" t="str">
        <f t="shared" si="488"/>
        <v/>
      </c>
      <c r="M3136" t="str">
        <f t="shared" si="489"/>
        <v/>
      </c>
    </row>
    <row r="3137" spans="1:13">
      <c r="A3137" t="s">
        <v>3126</v>
      </c>
      <c r="B3137">
        <v>18.0914</v>
      </c>
      <c r="C3137" s="44">
        <v>41548</v>
      </c>
      <c r="D3137" t="str">
        <f t="shared" si="480"/>
        <v/>
      </c>
      <c r="E3137" t="str">
        <f t="shared" si="481"/>
        <v/>
      </c>
      <c r="F3137" t="str">
        <f t="shared" si="482"/>
        <v/>
      </c>
      <c r="G3137" t="str">
        <f t="shared" si="483"/>
        <v/>
      </c>
      <c r="H3137" t="str">
        <f t="shared" si="484"/>
        <v/>
      </c>
      <c r="I3137" t="str">
        <f t="shared" si="485"/>
        <v/>
      </c>
      <c r="J3137" t="str">
        <f t="shared" si="486"/>
        <v/>
      </c>
      <c r="K3137" t="str">
        <f t="shared" si="487"/>
        <v/>
      </c>
      <c r="L3137" t="str">
        <f t="shared" si="488"/>
        <v/>
      </c>
      <c r="M3137" t="str">
        <f t="shared" si="489"/>
        <v/>
      </c>
    </row>
    <row r="3138" spans="1:13">
      <c r="A3138" t="s">
        <v>474</v>
      </c>
      <c r="B3138">
        <v>35.405000000000001</v>
      </c>
      <c r="C3138" s="44">
        <v>41548</v>
      </c>
      <c r="D3138" t="str">
        <f t="shared" si="480"/>
        <v/>
      </c>
      <c r="E3138" t="str">
        <f t="shared" si="481"/>
        <v/>
      </c>
      <c r="F3138" t="str">
        <f t="shared" si="482"/>
        <v/>
      </c>
      <c r="G3138" t="str">
        <f t="shared" si="483"/>
        <v/>
      </c>
      <c r="H3138" t="str">
        <f t="shared" si="484"/>
        <v/>
      </c>
      <c r="I3138" t="str">
        <f t="shared" si="485"/>
        <v/>
      </c>
      <c r="J3138" t="str">
        <f t="shared" si="486"/>
        <v/>
      </c>
      <c r="K3138" t="str">
        <f t="shared" si="487"/>
        <v/>
      </c>
      <c r="L3138" t="str">
        <f t="shared" si="488"/>
        <v/>
      </c>
      <c r="M3138" t="str">
        <f t="shared" si="489"/>
        <v/>
      </c>
    </row>
    <row r="3139" spans="1:13">
      <c r="A3139" t="s">
        <v>475</v>
      </c>
      <c r="B3139">
        <v>35.750999999999998</v>
      </c>
      <c r="C3139" s="44">
        <v>41548</v>
      </c>
      <c r="D3139" t="str">
        <f t="shared" si="480"/>
        <v/>
      </c>
      <c r="E3139" t="str">
        <f t="shared" si="481"/>
        <v/>
      </c>
      <c r="F3139" t="str">
        <f t="shared" si="482"/>
        <v/>
      </c>
      <c r="G3139" t="str">
        <f t="shared" si="483"/>
        <v/>
      </c>
      <c r="H3139" t="str">
        <f t="shared" si="484"/>
        <v/>
      </c>
      <c r="I3139" t="str">
        <f t="shared" si="485"/>
        <v/>
      </c>
      <c r="J3139" t="str">
        <f t="shared" si="486"/>
        <v/>
      </c>
      <c r="K3139" t="str">
        <f t="shared" si="487"/>
        <v/>
      </c>
      <c r="L3139" t="str">
        <f t="shared" si="488"/>
        <v/>
      </c>
      <c r="M3139" t="str">
        <f t="shared" si="489"/>
        <v/>
      </c>
    </row>
    <row r="3140" spans="1:13">
      <c r="A3140" t="s">
        <v>5295</v>
      </c>
      <c r="B3140">
        <v>36.372</v>
      </c>
      <c r="C3140" s="44">
        <v>41548</v>
      </c>
      <c r="D3140" t="str">
        <f t="shared" si="480"/>
        <v/>
      </c>
      <c r="E3140" t="str">
        <f t="shared" si="481"/>
        <v/>
      </c>
      <c r="F3140" t="str">
        <f t="shared" si="482"/>
        <v/>
      </c>
      <c r="G3140" t="str">
        <f t="shared" si="483"/>
        <v/>
      </c>
      <c r="H3140" t="str">
        <f t="shared" si="484"/>
        <v/>
      </c>
      <c r="I3140" t="str">
        <f t="shared" si="485"/>
        <v/>
      </c>
      <c r="J3140" t="str">
        <f t="shared" si="486"/>
        <v/>
      </c>
      <c r="K3140" t="str">
        <f t="shared" si="487"/>
        <v/>
      </c>
      <c r="L3140" t="str">
        <f t="shared" si="488"/>
        <v/>
      </c>
      <c r="M3140" t="str">
        <f t="shared" si="489"/>
        <v/>
      </c>
    </row>
    <row r="3141" spans="1:13">
      <c r="A3141" t="s">
        <v>5296</v>
      </c>
      <c r="B3141">
        <v>36.426000000000002</v>
      </c>
      <c r="C3141" s="44">
        <v>41548</v>
      </c>
      <c r="D3141" t="str">
        <f t="shared" si="480"/>
        <v/>
      </c>
      <c r="E3141" t="str">
        <f t="shared" si="481"/>
        <v/>
      </c>
      <c r="F3141" t="str">
        <f t="shared" si="482"/>
        <v/>
      </c>
      <c r="G3141" t="str">
        <f t="shared" si="483"/>
        <v/>
      </c>
      <c r="H3141" t="str">
        <f t="shared" si="484"/>
        <v/>
      </c>
      <c r="I3141" t="str">
        <f t="shared" si="485"/>
        <v/>
      </c>
      <c r="J3141" t="str">
        <f t="shared" si="486"/>
        <v/>
      </c>
      <c r="K3141" t="str">
        <f t="shared" si="487"/>
        <v/>
      </c>
      <c r="L3141" t="str">
        <f t="shared" si="488"/>
        <v/>
      </c>
      <c r="M3141" t="str">
        <f t="shared" si="489"/>
        <v/>
      </c>
    </row>
    <row r="3142" spans="1:13">
      <c r="A3142" t="s">
        <v>2228</v>
      </c>
      <c r="B3142">
        <v>10.7813</v>
      </c>
      <c r="C3142" s="44">
        <v>41548</v>
      </c>
      <c r="D3142" t="str">
        <f t="shared" si="480"/>
        <v/>
      </c>
      <c r="E3142" t="str">
        <f t="shared" si="481"/>
        <v/>
      </c>
      <c r="F3142" t="str">
        <f t="shared" si="482"/>
        <v/>
      </c>
      <c r="G3142" t="str">
        <f t="shared" si="483"/>
        <v/>
      </c>
      <c r="H3142" t="str">
        <f t="shared" si="484"/>
        <v/>
      </c>
      <c r="I3142" t="str">
        <f t="shared" si="485"/>
        <v/>
      </c>
      <c r="J3142" t="str">
        <f t="shared" si="486"/>
        <v/>
      </c>
      <c r="K3142" t="str">
        <f t="shared" si="487"/>
        <v/>
      </c>
      <c r="L3142" t="str">
        <f t="shared" si="488"/>
        <v/>
      </c>
      <c r="M3142" t="str">
        <f t="shared" si="489"/>
        <v/>
      </c>
    </row>
    <row r="3143" spans="1:13">
      <c r="A3143" t="s">
        <v>2229</v>
      </c>
      <c r="B3143">
        <v>10.8149</v>
      </c>
      <c r="C3143" s="44">
        <v>41548</v>
      </c>
      <c r="D3143" t="str">
        <f t="shared" ref="D3143:D3206" si="490">IF(A3143=mfund1,B3143,"")</f>
        <v/>
      </c>
      <c r="E3143" t="str">
        <f t="shared" ref="E3143:E3206" si="491">IF(A3143=mfund2,B3143,"")</f>
        <v/>
      </c>
      <c r="F3143" t="str">
        <f t="shared" ref="F3143:F3206" si="492">IF(A3143=mfund3,B3143,"")</f>
        <v/>
      </c>
      <c r="G3143" t="str">
        <f t="shared" ref="G3143:G3206" si="493">IF(A3143=mfund4,B3143,"")</f>
        <v/>
      </c>
      <c r="H3143" t="str">
        <f t="shared" ref="H3143:H3206" si="494">IF(A3143=mfudn5,B3143,"")</f>
        <v/>
      </c>
      <c r="I3143" t="str">
        <f t="shared" ref="I3143:I3206" si="495">IF(A3143=mfund6,B3143,"")</f>
        <v/>
      </c>
      <c r="J3143" t="str">
        <f t="shared" ref="J3143:J3206" si="496">IF(A3143=mfund7,B3143,"")</f>
        <v/>
      </c>
      <c r="K3143" t="str">
        <f t="shared" ref="K3143:K3206" si="497">IF(A3143=mfund8,B3143,"")</f>
        <v/>
      </c>
      <c r="L3143" t="str">
        <f t="shared" ref="L3143:L3206" si="498">IF(A3143=mfund9,B3143,"")</f>
        <v/>
      </c>
      <c r="M3143" t="str">
        <f t="shared" ref="M3143:M3206" si="499">IF(A3143=mfund10,B3143,"")</f>
        <v/>
      </c>
    </row>
    <row r="3144" spans="1:13">
      <c r="A3144" t="s">
        <v>2230</v>
      </c>
      <c r="B3144">
        <v>10.047499999999999</v>
      </c>
      <c r="C3144" s="44">
        <v>41548</v>
      </c>
      <c r="D3144" t="str">
        <f t="shared" si="490"/>
        <v/>
      </c>
      <c r="E3144" t="str">
        <f t="shared" si="491"/>
        <v/>
      </c>
      <c r="F3144" t="str">
        <f t="shared" si="492"/>
        <v/>
      </c>
      <c r="G3144" t="str">
        <f t="shared" si="493"/>
        <v/>
      </c>
      <c r="H3144" t="str">
        <f t="shared" si="494"/>
        <v/>
      </c>
      <c r="I3144" t="str">
        <f t="shared" si="495"/>
        <v/>
      </c>
      <c r="J3144" t="str">
        <f t="shared" si="496"/>
        <v/>
      </c>
      <c r="K3144" t="str">
        <f t="shared" si="497"/>
        <v/>
      </c>
      <c r="L3144" t="str">
        <f t="shared" si="498"/>
        <v/>
      </c>
      <c r="M3144" t="str">
        <f t="shared" si="499"/>
        <v/>
      </c>
    </row>
    <row r="3145" spans="1:13">
      <c r="A3145" t="s">
        <v>2231</v>
      </c>
      <c r="B3145">
        <v>10.047499999999999</v>
      </c>
      <c r="C3145" s="44">
        <v>41548</v>
      </c>
      <c r="D3145" t="str">
        <f t="shared" si="490"/>
        <v/>
      </c>
      <c r="E3145" t="str">
        <f t="shared" si="491"/>
        <v/>
      </c>
      <c r="F3145" t="str">
        <f t="shared" si="492"/>
        <v/>
      </c>
      <c r="G3145" t="str">
        <f t="shared" si="493"/>
        <v/>
      </c>
      <c r="H3145" t="str">
        <f t="shared" si="494"/>
        <v/>
      </c>
      <c r="I3145" t="str">
        <f t="shared" si="495"/>
        <v/>
      </c>
      <c r="J3145" t="str">
        <f t="shared" si="496"/>
        <v/>
      </c>
      <c r="K3145" t="str">
        <f t="shared" si="497"/>
        <v/>
      </c>
      <c r="L3145" t="str">
        <f t="shared" si="498"/>
        <v/>
      </c>
      <c r="M3145" t="str">
        <f t="shared" si="499"/>
        <v/>
      </c>
    </row>
    <row r="3146" spans="1:13">
      <c r="A3146" t="s">
        <v>4949</v>
      </c>
      <c r="B3146">
        <v>15.0861</v>
      </c>
      <c r="C3146" s="44">
        <v>41548</v>
      </c>
      <c r="D3146" t="str">
        <f t="shared" si="490"/>
        <v/>
      </c>
      <c r="E3146" t="str">
        <f t="shared" si="491"/>
        <v/>
      </c>
      <c r="F3146" t="str">
        <f t="shared" si="492"/>
        <v/>
      </c>
      <c r="G3146" t="str">
        <f t="shared" si="493"/>
        <v/>
      </c>
      <c r="H3146" t="str">
        <f t="shared" si="494"/>
        <v/>
      </c>
      <c r="I3146" t="str">
        <f t="shared" si="495"/>
        <v/>
      </c>
      <c r="J3146" t="str">
        <f t="shared" si="496"/>
        <v/>
      </c>
      <c r="K3146" t="str">
        <f t="shared" si="497"/>
        <v/>
      </c>
      <c r="L3146" t="str">
        <f t="shared" si="498"/>
        <v/>
      </c>
      <c r="M3146" t="str">
        <f t="shared" si="499"/>
        <v/>
      </c>
    </row>
    <row r="3147" spans="1:13">
      <c r="A3147" t="s">
        <v>3870</v>
      </c>
      <c r="B3147">
        <v>15.133699999999999</v>
      </c>
      <c r="C3147" s="44">
        <v>41548</v>
      </c>
      <c r="D3147" t="str">
        <f t="shared" si="490"/>
        <v/>
      </c>
      <c r="E3147" t="str">
        <f t="shared" si="491"/>
        <v/>
      </c>
      <c r="F3147" t="str">
        <f t="shared" si="492"/>
        <v/>
      </c>
      <c r="G3147" t="str">
        <f t="shared" si="493"/>
        <v/>
      </c>
      <c r="H3147" t="str">
        <f t="shared" si="494"/>
        <v/>
      </c>
      <c r="I3147" t="str">
        <f t="shared" si="495"/>
        <v/>
      </c>
      <c r="J3147" t="str">
        <f t="shared" si="496"/>
        <v/>
      </c>
      <c r="K3147" t="str">
        <f t="shared" si="497"/>
        <v/>
      </c>
      <c r="L3147" t="str">
        <f t="shared" si="498"/>
        <v/>
      </c>
      <c r="M3147" t="str">
        <f t="shared" si="499"/>
        <v/>
      </c>
    </row>
    <row r="3148" spans="1:13">
      <c r="A3148" t="s">
        <v>2232</v>
      </c>
      <c r="B3148">
        <v>10.3568</v>
      </c>
      <c r="C3148" s="44">
        <v>41548</v>
      </c>
      <c r="D3148" t="str">
        <f t="shared" si="490"/>
        <v/>
      </c>
      <c r="E3148" t="str">
        <f t="shared" si="491"/>
        <v/>
      </c>
      <c r="F3148" t="str">
        <f t="shared" si="492"/>
        <v/>
      </c>
      <c r="G3148" t="str">
        <f t="shared" si="493"/>
        <v/>
      </c>
      <c r="H3148" t="str">
        <f t="shared" si="494"/>
        <v/>
      </c>
      <c r="I3148" t="str">
        <f t="shared" si="495"/>
        <v/>
      </c>
      <c r="J3148" t="str">
        <f t="shared" si="496"/>
        <v/>
      </c>
      <c r="K3148" t="str">
        <f t="shared" si="497"/>
        <v/>
      </c>
      <c r="L3148" t="str">
        <f t="shared" si="498"/>
        <v/>
      </c>
      <c r="M3148" t="str">
        <f t="shared" si="499"/>
        <v/>
      </c>
    </row>
    <row r="3149" spans="1:13">
      <c r="A3149" t="s">
        <v>2233</v>
      </c>
      <c r="B3149">
        <v>10.3786</v>
      </c>
      <c r="C3149" s="44">
        <v>41548</v>
      </c>
      <c r="D3149" t="str">
        <f t="shared" si="490"/>
        <v/>
      </c>
      <c r="E3149" t="str">
        <f t="shared" si="491"/>
        <v/>
      </c>
      <c r="F3149" t="str">
        <f t="shared" si="492"/>
        <v/>
      </c>
      <c r="G3149" t="str">
        <f t="shared" si="493"/>
        <v/>
      </c>
      <c r="H3149" t="str">
        <f t="shared" si="494"/>
        <v/>
      </c>
      <c r="I3149" t="str">
        <f t="shared" si="495"/>
        <v/>
      </c>
      <c r="J3149" t="str">
        <f t="shared" si="496"/>
        <v/>
      </c>
      <c r="K3149" t="str">
        <f t="shared" si="497"/>
        <v/>
      </c>
      <c r="L3149" t="str">
        <f t="shared" si="498"/>
        <v/>
      </c>
      <c r="M3149" t="str">
        <f t="shared" si="499"/>
        <v/>
      </c>
    </row>
    <row r="3150" spans="1:13">
      <c r="A3150" t="s">
        <v>2227</v>
      </c>
      <c r="B3150">
        <v>10.038399999999999</v>
      </c>
      <c r="C3150" s="44">
        <v>41548</v>
      </c>
      <c r="D3150" t="str">
        <f t="shared" si="490"/>
        <v/>
      </c>
      <c r="E3150" t="str">
        <f t="shared" si="491"/>
        <v/>
      </c>
      <c r="F3150" t="str">
        <f t="shared" si="492"/>
        <v/>
      </c>
      <c r="G3150" t="str">
        <f t="shared" si="493"/>
        <v/>
      </c>
      <c r="H3150" t="str">
        <f t="shared" si="494"/>
        <v/>
      </c>
      <c r="I3150" t="str">
        <f t="shared" si="495"/>
        <v/>
      </c>
      <c r="J3150" t="str">
        <f t="shared" si="496"/>
        <v/>
      </c>
      <c r="K3150" t="str">
        <f t="shared" si="497"/>
        <v/>
      </c>
      <c r="L3150" t="str">
        <f t="shared" si="498"/>
        <v/>
      </c>
      <c r="M3150" t="str">
        <f t="shared" si="499"/>
        <v/>
      </c>
    </row>
    <row r="3151" spans="1:13">
      <c r="A3151" t="s">
        <v>2225</v>
      </c>
      <c r="B3151">
        <v>10.543100000000001</v>
      </c>
      <c r="C3151" s="44">
        <v>41548</v>
      </c>
      <c r="D3151" t="str">
        <f t="shared" si="490"/>
        <v/>
      </c>
      <c r="E3151" t="str">
        <f t="shared" si="491"/>
        <v/>
      </c>
      <c r="F3151" t="str">
        <f t="shared" si="492"/>
        <v/>
      </c>
      <c r="G3151" t="str">
        <f t="shared" si="493"/>
        <v/>
      </c>
      <c r="H3151" t="str">
        <f t="shared" si="494"/>
        <v/>
      </c>
      <c r="I3151" t="str">
        <f t="shared" si="495"/>
        <v/>
      </c>
      <c r="J3151" t="str">
        <f t="shared" si="496"/>
        <v/>
      </c>
      <c r="K3151" t="str">
        <f t="shared" si="497"/>
        <v/>
      </c>
      <c r="L3151" t="str">
        <f t="shared" si="498"/>
        <v/>
      </c>
      <c r="M3151" t="str">
        <f t="shared" si="499"/>
        <v/>
      </c>
    </row>
    <row r="3152" spans="1:13">
      <c r="A3152" t="s">
        <v>4948</v>
      </c>
      <c r="B3152">
        <v>18.686</v>
      </c>
      <c r="C3152" s="44">
        <v>41548</v>
      </c>
      <c r="D3152" t="str">
        <f t="shared" si="490"/>
        <v/>
      </c>
      <c r="E3152" t="str">
        <f t="shared" si="491"/>
        <v/>
      </c>
      <c r="F3152" t="str">
        <f t="shared" si="492"/>
        <v/>
      </c>
      <c r="G3152" t="str">
        <f t="shared" si="493"/>
        <v/>
      </c>
      <c r="H3152" t="str">
        <f t="shared" si="494"/>
        <v/>
      </c>
      <c r="I3152" t="str">
        <f t="shared" si="495"/>
        <v/>
      </c>
      <c r="J3152" t="str">
        <f t="shared" si="496"/>
        <v/>
      </c>
      <c r="K3152" t="str">
        <f t="shared" si="497"/>
        <v/>
      </c>
      <c r="L3152" t="str">
        <f t="shared" si="498"/>
        <v/>
      </c>
      <c r="M3152" t="str">
        <f t="shared" si="499"/>
        <v/>
      </c>
    </row>
    <row r="3153" spans="1:13">
      <c r="A3153" t="s">
        <v>2226</v>
      </c>
      <c r="B3153">
        <v>10.694599999999999</v>
      </c>
      <c r="C3153" s="44">
        <v>41548</v>
      </c>
      <c r="D3153" t="str">
        <f t="shared" si="490"/>
        <v/>
      </c>
      <c r="E3153" t="str">
        <f t="shared" si="491"/>
        <v/>
      </c>
      <c r="F3153" t="str">
        <f t="shared" si="492"/>
        <v/>
      </c>
      <c r="G3153" t="str">
        <f t="shared" si="493"/>
        <v/>
      </c>
      <c r="H3153" t="str">
        <f t="shared" si="494"/>
        <v/>
      </c>
      <c r="I3153" t="str">
        <f t="shared" si="495"/>
        <v/>
      </c>
      <c r="J3153" t="str">
        <f t="shared" si="496"/>
        <v/>
      </c>
      <c r="K3153" t="str">
        <f t="shared" si="497"/>
        <v/>
      </c>
      <c r="L3153" t="str">
        <f t="shared" si="498"/>
        <v/>
      </c>
      <c r="M3153" t="str">
        <f t="shared" si="499"/>
        <v/>
      </c>
    </row>
    <row r="3154" spans="1:13">
      <c r="A3154" t="s">
        <v>3524</v>
      </c>
      <c r="B3154">
        <v>10.079800000000001</v>
      </c>
      <c r="C3154" s="44">
        <v>41548</v>
      </c>
      <c r="D3154" t="str">
        <f t="shared" si="490"/>
        <v/>
      </c>
      <c r="E3154" t="str">
        <f t="shared" si="491"/>
        <v/>
      </c>
      <c r="F3154" t="str">
        <f t="shared" si="492"/>
        <v/>
      </c>
      <c r="G3154" t="str">
        <f t="shared" si="493"/>
        <v/>
      </c>
      <c r="H3154" t="str">
        <f t="shared" si="494"/>
        <v/>
      </c>
      <c r="I3154" t="str">
        <f t="shared" si="495"/>
        <v/>
      </c>
      <c r="J3154" t="str">
        <f t="shared" si="496"/>
        <v/>
      </c>
      <c r="K3154" t="str">
        <f t="shared" si="497"/>
        <v/>
      </c>
      <c r="L3154" t="str">
        <f t="shared" si="498"/>
        <v/>
      </c>
      <c r="M3154" t="str">
        <f t="shared" si="499"/>
        <v/>
      </c>
    </row>
    <row r="3155" spans="1:13">
      <c r="A3155" t="s">
        <v>3525</v>
      </c>
      <c r="B3155">
        <v>10.079800000000001</v>
      </c>
      <c r="C3155" s="44">
        <v>41548</v>
      </c>
      <c r="D3155" t="str">
        <f t="shared" si="490"/>
        <v/>
      </c>
      <c r="E3155" t="str">
        <f t="shared" si="491"/>
        <v/>
      </c>
      <c r="F3155" t="str">
        <f t="shared" si="492"/>
        <v/>
      </c>
      <c r="G3155" t="str">
        <f t="shared" si="493"/>
        <v/>
      </c>
      <c r="H3155" t="str">
        <f t="shared" si="494"/>
        <v/>
      </c>
      <c r="I3155" t="str">
        <f t="shared" si="495"/>
        <v/>
      </c>
      <c r="J3155" t="str">
        <f t="shared" si="496"/>
        <v/>
      </c>
      <c r="K3155" t="str">
        <f t="shared" si="497"/>
        <v/>
      </c>
      <c r="L3155" t="str">
        <f t="shared" si="498"/>
        <v/>
      </c>
      <c r="M3155" t="str">
        <f t="shared" si="499"/>
        <v/>
      </c>
    </row>
    <row r="3156" spans="1:13">
      <c r="A3156" t="s">
        <v>3369</v>
      </c>
      <c r="B3156">
        <v>19.436599999999999</v>
      </c>
      <c r="C3156" s="44">
        <v>41548</v>
      </c>
      <c r="D3156" t="str">
        <f t="shared" si="490"/>
        <v/>
      </c>
      <c r="E3156" t="str">
        <f t="shared" si="491"/>
        <v/>
      </c>
      <c r="F3156" t="str">
        <f t="shared" si="492"/>
        <v/>
      </c>
      <c r="G3156" t="str">
        <f t="shared" si="493"/>
        <v/>
      </c>
      <c r="H3156" t="str">
        <f t="shared" si="494"/>
        <v/>
      </c>
      <c r="I3156" t="str">
        <f t="shared" si="495"/>
        <v/>
      </c>
      <c r="J3156" t="str">
        <f t="shared" si="496"/>
        <v/>
      </c>
      <c r="K3156" t="str">
        <f t="shared" si="497"/>
        <v/>
      </c>
      <c r="L3156" t="str">
        <f t="shared" si="498"/>
        <v/>
      </c>
      <c r="M3156" t="str">
        <f t="shared" si="499"/>
        <v/>
      </c>
    </row>
    <row r="3157" spans="1:13">
      <c r="A3157" t="s">
        <v>3370</v>
      </c>
      <c r="B3157">
        <v>19.4693</v>
      </c>
      <c r="C3157" s="44">
        <v>41548</v>
      </c>
      <c r="D3157" t="str">
        <f t="shared" si="490"/>
        <v/>
      </c>
      <c r="E3157" t="str">
        <f t="shared" si="491"/>
        <v/>
      </c>
      <c r="F3157" t="str">
        <f t="shared" si="492"/>
        <v/>
      </c>
      <c r="G3157" t="str">
        <f t="shared" si="493"/>
        <v/>
      </c>
      <c r="H3157" t="str">
        <f t="shared" si="494"/>
        <v/>
      </c>
      <c r="I3157" t="str">
        <f t="shared" si="495"/>
        <v/>
      </c>
      <c r="J3157" t="str">
        <f t="shared" si="496"/>
        <v/>
      </c>
      <c r="K3157" t="str">
        <f t="shared" si="497"/>
        <v/>
      </c>
      <c r="L3157" t="str">
        <f t="shared" si="498"/>
        <v/>
      </c>
      <c r="M3157" t="str">
        <f t="shared" si="499"/>
        <v/>
      </c>
    </row>
    <row r="3158" spans="1:13">
      <c r="A3158" t="s">
        <v>3520</v>
      </c>
      <c r="B3158">
        <v>10.133100000000001</v>
      </c>
      <c r="C3158" s="44">
        <v>41548</v>
      </c>
      <c r="D3158" t="str">
        <f t="shared" si="490"/>
        <v/>
      </c>
      <c r="E3158" t="str">
        <f t="shared" si="491"/>
        <v/>
      </c>
      <c r="F3158" t="str">
        <f t="shared" si="492"/>
        <v/>
      </c>
      <c r="G3158" t="str">
        <f t="shared" si="493"/>
        <v/>
      </c>
      <c r="H3158" t="str">
        <f t="shared" si="494"/>
        <v/>
      </c>
      <c r="I3158" t="str">
        <f t="shared" si="495"/>
        <v/>
      </c>
      <c r="J3158" t="str">
        <f t="shared" si="496"/>
        <v/>
      </c>
      <c r="K3158" t="str">
        <f t="shared" si="497"/>
        <v/>
      </c>
      <c r="L3158" t="str">
        <f t="shared" si="498"/>
        <v/>
      </c>
      <c r="M3158" t="str">
        <f t="shared" si="499"/>
        <v/>
      </c>
    </row>
    <row r="3159" spans="1:13">
      <c r="A3159" t="s">
        <v>3521</v>
      </c>
      <c r="B3159">
        <v>10.1858</v>
      </c>
      <c r="C3159" s="44">
        <v>41548</v>
      </c>
      <c r="D3159" t="str">
        <f t="shared" si="490"/>
        <v/>
      </c>
      <c r="E3159" t="str">
        <f t="shared" si="491"/>
        <v/>
      </c>
      <c r="F3159" t="str">
        <f t="shared" si="492"/>
        <v/>
      </c>
      <c r="G3159" t="str">
        <f t="shared" si="493"/>
        <v/>
      </c>
      <c r="H3159" t="str">
        <f t="shared" si="494"/>
        <v/>
      </c>
      <c r="I3159" t="str">
        <f t="shared" si="495"/>
        <v/>
      </c>
      <c r="J3159" t="str">
        <f t="shared" si="496"/>
        <v/>
      </c>
      <c r="K3159" t="str">
        <f t="shared" si="497"/>
        <v/>
      </c>
      <c r="L3159" t="str">
        <f t="shared" si="498"/>
        <v/>
      </c>
      <c r="M3159" t="str">
        <f t="shared" si="499"/>
        <v/>
      </c>
    </row>
    <row r="3160" spans="1:13">
      <c r="A3160" t="s">
        <v>3522</v>
      </c>
      <c r="B3160">
        <v>10.078900000000001</v>
      </c>
      <c r="C3160" s="44">
        <v>41548</v>
      </c>
      <c r="D3160" t="str">
        <f t="shared" si="490"/>
        <v/>
      </c>
      <c r="E3160" t="str">
        <f t="shared" si="491"/>
        <v/>
      </c>
      <c r="F3160" t="str">
        <f t="shared" si="492"/>
        <v/>
      </c>
      <c r="G3160" t="str">
        <f t="shared" si="493"/>
        <v/>
      </c>
      <c r="H3160" t="str">
        <f t="shared" si="494"/>
        <v/>
      </c>
      <c r="I3160" t="str">
        <f t="shared" si="495"/>
        <v/>
      </c>
      <c r="J3160" t="str">
        <f t="shared" si="496"/>
        <v/>
      </c>
      <c r="K3160" t="str">
        <f t="shared" si="497"/>
        <v/>
      </c>
      <c r="L3160" t="str">
        <f t="shared" si="498"/>
        <v/>
      </c>
      <c r="M3160" t="str">
        <f t="shared" si="499"/>
        <v/>
      </c>
    </row>
    <row r="3161" spans="1:13">
      <c r="A3161" t="s">
        <v>3523</v>
      </c>
      <c r="B3161">
        <v>10.083600000000001</v>
      </c>
      <c r="C3161" s="44">
        <v>41548</v>
      </c>
      <c r="D3161" t="str">
        <f t="shared" si="490"/>
        <v/>
      </c>
      <c r="E3161" t="str">
        <f t="shared" si="491"/>
        <v/>
      </c>
      <c r="F3161" t="str">
        <f t="shared" si="492"/>
        <v/>
      </c>
      <c r="G3161" t="str">
        <f t="shared" si="493"/>
        <v/>
      </c>
      <c r="H3161" t="str">
        <f t="shared" si="494"/>
        <v/>
      </c>
      <c r="I3161" t="str">
        <f t="shared" si="495"/>
        <v/>
      </c>
      <c r="J3161" t="str">
        <f t="shared" si="496"/>
        <v/>
      </c>
      <c r="K3161" t="str">
        <f t="shared" si="497"/>
        <v/>
      </c>
      <c r="L3161" t="str">
        <f t="shared" si="498"/>
        <v/>
      </c>
      <c r="M3161" t="str">
        <f t="shared" si="499"/>
        <v/>
      </c>
    </row>
    <row r="3162" spans="1:13">
      <c r="A3162" t="s">
        <v>1807</v>
      </c>
      <c r="B3162">
        <v>1011.62</v>
      </c>
      <c r="C3162" s="44">
        <v>41548</v>
      </c>
      <c r="D3162" t="str">
        <f t="shared" si="490"/>
        <v/>
      </c>
      <c r="E3162" t="str">
        <f t="shared" si="491"/>
        <v/>
      </c>
      <c r="F3162" t="str">
        <f t="shared" si="492"/>
        <v/>
      </c>
      <c r="G3162" t="str">
        <f t="shared" si="493"/>
        <v/>
      </c>
      <c r="H3162" t="str">
        <f t="shared" si="494"/>
        <v/>
      </c>
      <c r="I3162" t="str">
        <f t="shared" si="495"/>
        <v/>
      </c>
      <c r="J3162" t="str">
        <f t="shared" si="496"/>
        <v/>
      </c>
      <c r="K3162" t="str">
        <f t="shared" si="497"/>
        <v/>
      </c>
      <c r="L3162" t="str">
        <f t="shared" si="498"/>
        <v/>
      </c>
      <c r="M3162" t="str">
        <f t="shared" si="499"/>
        <v/>
      </c>
    </row>
    <row r="3163" spans="1:13">
      <c r="A3163" t="s">
        <v>1808</v>
      </c>
      <c r="B3163">
        <v>1011.62</v>
      </c>
      <c r="C3163" s="44">
        <v>41548</v>
      </c>
      <c r="D3163" t="str">
        <f t="shared" si="490"/>
        <v/>
      </c>
      <c r="E3163" t="str">
        <f t="shared" si="491"/>
        <v/>
      </c>
      <c r="F3163" t="str">
        <f t="shared" si="492"/>
        <v/>
      </c>
      <c r="G3163" t="str">
        <f t="shared" si="493"/>
        <v/>
      </c>
      <c r="H3163" t="str">
        <f t="shared" si="494"/>
        <v/>
      </c>
      <c r="I3163" t="str">
        <f t="shared" si="495"/>
        <v/>
      </c>
      <c r="J3163" t="str">
        <f t="shared" si="496"/>
        <v/>
      </c>
      <c r="K3163" t="str">
        <f t="shared" si="497"/>
        <v/>
      </c>
      <c r="L3163" t="str">
        <f t="shared" si="498"/>
        <v/>
      </c>
      <c r="M3163" t="str">
        <f t="shared" si="499"/>
        <v/>
      </c>
    </row>
    <row r="3164" spans="1:13">
      <c r="A3164" t="s">
        <v>3687</v>
      </c>
      <c r="B3164">
        <v>2008.9884999999999</v>
      </c>
      <c r="C3164" s="44">
        <v>41548</v>
      </c>
      <c r="D3164" t="str">
        <f t="shared" si="490"/>
        <v/>
      </c>
      <c r="E3164" t="str">
        <f t="shared" si="491"/>
        <v/>
      </c>
      <c r="F3164" t="str">
        <f t="shared" si="492"/>
        <v/>
      </c>
      <c r="G3164" t="str">
        <f t="shared" si="493"/>
        <v/>
      </c>
      <c r="H3164" t="str">
        <f t="shared" si="494"/>
        <v/>
      </c>
      <c r="I3164" t="str">
        <f t="shared" si="495"/>
        <v/>
      </c>
      <c r="J3164" t="str">
        <f t="shared" si="496"/>
        <v/>
      </c>
      <c r="K3164" t="str">
        <f t="shared" si="497"/>
        <v/>
      </c>
      <c r="L3164" t="str">
        <f t="shared" si="498"/>
        <v/>
      </c>
      <c r="M3164" t="str">
        <f t="shared" si="499"/>
        <v/>
      </c>
    </row>
    <row r="3165" spans="1:13">
      <c r="A3165" t="s">
        <v>3688</v>
      </c>
      <c r="B3165">
        <v>2009.7449999999999</v>
      </c>
      <c r="C3165" s="44">
        <v>41548</v>
      </c>
      <c r="D3165" t="str">
        <f t="shared" si="490"/>
        <v/>
      </c>
      <c r="E3165" t="str">
        <f t="shared" si="491"/>
        <v/>
      </c>
      <c r="F3165" t="str">
        <f t="shared" si="492"/>
        <v/>
      </c>
      <c r="G3165" t="str">
        <f t="shared" si="493"/>
        <v/>
      </c>
      <c r="H3165" t="str">
        <f t="shared" si="494"/>
        <v/>
      </c>
      <c r="I3165" t="str">
        <f t="shared" si="495"/>
        <v/>
      </c>
      <c r="J3165" t="str">
        <f t="shared" si="496"/>
        <v/>
      </c>
      <c r="K3165" t="str">
        <f t="shared" si="497"/>
        <v/>
      </c>
      <c r="L3165" t="str">
        <f t="shared" si="498"/>
        <v/>
      </c>
      <c r="M3165" t="str">
        <f t="shared" si="499"/>
        <v/>
      </c>
    </row>
    <row r="3166" spans="1:13">
      <c r="A3166" t="s">
        <v>1809</v>
      </c>
      <c r="B3166">
        <v>1006.8533</v>
      </c>
      <c r="C3166" s="44">
        <v>41548</v>
      </c>
      <c r="D3166" t="str">
        <f t="shared" si="490"/>
        <v/>
      </c>
      <c r="E3166" t="str">
        <f t="shared" si="491"/>
        <v/>
      </c>
      <c r="F3166" t="str">
        <f t="shared" si="492"/>
        <v/>
      </c>
      <c r="G3166" t="str">
        <f t="shared" si="493"/>
        <v/>
      </c>
      <c r="H3166" t="str">
        <f t="shared" si="494"/>
        <v/>
      </c>
      <c r="I3166" t="str">
        <f t="shared" si="495"/>
        <v/>
      </c>
      <c r="J3166" t="str">
        <f t="shared" si="496"/>
        <v/>
      </c>
      <c r="K3166" t="str">
        <f t="shared" si="497"/>
        <v/>
      </c>
      <c r="L3166" t="str">
        <f t="shared" si="498"/>
        <v/>
      </c>
      <c r="M3166" t="str">
        <f t="shared" si="499"/>
        <v/>
      </c>
    </row>
    <row r="3167" spans="1:13">
      <c r="A3167" t="s">
        <v>1810</v>
      </c>
      <c r="B3167">
        <v>1012.2126</v>
      </c>
      <c r="C3167" s="44">
        <v>41548</v>
      </c>
      <c r="D3167" t="str">
        <f t="shared" si="490"/>
        <v/>
      </c>
      <c r="E3167" t="str">
        <f t="shared" si="491"/>
        <v/>
      </c>
      <c r="F3167" t="str">
        <f t="shared" si="492"/>
        <v/>
      </c>
      <c r="G3167" t="str">
        <f t="shared" si="493"/>
        <v/>
      </c>
      <c r="H3167" t="str">
        <f t="shared" si="494"/>
        <v/>
      </c>
      <c r="I3167" t="str">
        <f t="shared" si="495"/>
        <v/>
      </c>
      <c r="J3167" t="str">
        <f t="shared" si="496"/>
        <v/>
      </c>
      <c r="K3167" t="str">
        <f t="shared" si="497"/>
        <v/>
      </c>
      <c r="L3167" t="str">
        <f t="shared" si="498"/>
        <v/>
      </c>
      <c r="M3167" t="str">
        <f t="shared" si="499"/>
        <v/>
      </c>
    </row>
    <row r="3168" spans="1:13">
      <c r="A3168" t="s">
        <v>2736</v>
      </c>
      <c r="B3168">
        <v>1012.2459</v>
      </c>
      <c r="C3168" s="44">
        <v>41548</v>
      </c>
      <c r="D3168" t="str">
        <f t="shared" si="490"/>
        <v/>
      </c>
      <c r="E3168" t="str">
        <f t="shared" si="491"/>
        <v/>
      </c>
      <c r="F3168" t="str">
        <f t="shared" si="492"/>
        <v/>
      </c>
      <c r="G3168" t="str">
        <f t="shared" si="493"/>
        <v/>
      </c>
      <c r="H3168" t="str">
        <f t="shared" si="494"/>
        <v/>
      </c>
      <c r="I3168" t="str">
        <f t="shared" si="495"/>
        <v/>
      </c>
      <c r="J3168" t="str">
        <f t="shared" si="496"/>
        <v/>
      </c>
      <c r="K3168" t="str">
        <f t="shared" si="497"/>
        <v/>
      </c>
      <c r="L3168" t="str">
        <f t="shared" si="498"/>
        <v/>
      </c>
      <c r="M3168" t="str">
        <f t="shared" si="499"/>
        <v/>
      </c>
    </row>
    <row r="3169" spans="1:13">
      <c r="A3169" t="s">
        <v>2737</v>
      </c>
      <c r="B3169">
        <v>1013.9071</v>
      </c>
      <c r="C3169" s="44">
        <v>41548</v>
      </c>
      <c r="D3169" t="str">
        <f t="shared" si="490"/>
        <v/>
      </c>
      <c r="E3169" t="str">
        <f t="shared" si="491"/>
        <v/>
      </c>
      <c r="F3169" t="str">
        <f t="shared" si="492"/>
        <v/>
      </c>
      <c r="G3169" t="str">
        <f t="shared" si="493"/>
        <v/>
      </c>
      <c r="H3169" t="str">
        <f t="shared" si="494"/>
        <v/>
      </c>
      <c r="I3169" t="str">
        <f t="shared" si="495"/>
        <v/>
      </c>
      <c r="J3169" t="str">
        <f t="shared" si="496"/>
        <v/>
      </c>
      <c r="K3169" t="str">
        <f t="shared" si="497"/>
        <v/>
      </c>
      <c r="L3169" t="str">
        <f t="shared" si="498"/>
        <v/>
      </c>
      <c r="M3169" t="str">
        <f t="shared" si="499"/>
        <v/>
      </c>
    </row>
    <row r="3170" spans="1:13">
      <c r="A3170" t="s">
        <v>476</v>
      </c>
      <c r="B3170">
        <v>10.014099999999999</v>
      </c>
      <c r="C3170" s="44">
        <v>41548</v>
      </c>
      <c r="D3170" t="str">
        <f t="shared" si="490"/>
        <v/>
      </c>
      <c r="E3170" t="str">
        <f t="shared" si="491"/>
        <v/>
      </c>
      <c r="F3170" t="str">
        <f t="shared" si="492"/>
        <v/>
      </c>
      <c r="G3170" t="str">
        <f t="shared" si="493"/>
        <v/>
      </c>
      <c r="H3170" t="str">
        <f t="shared" si="494"/>
        <v/>
      </c>
      <c r="I3170" t="str">
        <f t="shared" si="495"/>
        <v/>
      </c>
      <c r="J3170" t="str">
        <f t="shared" si="496"/>
        <v/>
      </c>
      <c r="K3170" t="str">
        <f t="shared" si="497"/>
        <v/>
      </c>
      <c r="L3170" t="str">
        <f t="shared" si="498"/>
        <v/>
      </c>
      <c r="M3170" t="str">
        <f t="shared" si="499"/>
        <v/>
      </c>
    </row>
    <row r="3171" spans="1:13">
      <c r="A3171" t="s">
        <v>5297</v>
      </c>
      <c r="B3171">
        <v>39.978700000000003</v>
      </c>
      <c r="C3171" s="44">
        <v>41548</v>
      </c>
      <c r="D3171" t="str">
        <f t="shared" si="490"/>
        <v/>
      </c>
      <c r="E3171" t="str">
        <f t="shared" si="491"/>
        <v/>
      </c>
      <c r="F3171" t="str">
        <f t="shared" si="492"/>
        <v/>
      </c>
      <c r="G3171" t="str">
        <f t="shared" si="493"/>
        <v/>
      </c>
      <c r="H3171" t="str">
        <f t="shared" si="494"/>
        <v/>
      </c>
      <c r="I3171" t="str">
        <f t="shared" si="495"/>
        <v/>
      </c>
      <c r="J3171" t="str">
        <f t="shared" si="496"/>
        <v/>
      </c>
      <c r="K3171" t="str">
        <f t="shared" si="497"/>
        <v/>
      </c>
      <c r="L3171" t="str">
        <f t="shared" si="498"/>
        <v/>
      </c>
      <c r="M3171" t="str">
        <f t="shared" si="499"/>
        <v/>
      </c>
    </row>
    <row r="3172" spans="1:13">
      <c r="A3172" t="s">
        <v>5298</v>
      </c>
      <c r="B3172">
        <v>40.155999999999999</v>
      </c>
      <c r="C3172" s="44">
        <v>41548</v>
      </c>
      <c r="D3172" t="str">
        <f t="shared" si="490"/>
        <v/>
      </c>
      <c r="E3172" t="str">
        <f t="shared" si="491"/>
        <v/>
      </c>
      <c r="F3172" t="str">
        <f t="shared" si="492"/>
        <v/>
      </c>
      <c r="G3172" t="str">
        <f t="shared" si="493"/>
        <v/>
      </c>
      <c r="H3172" t="str">
        <f t="shared" si="494"/>
        <v/>
      </c>
      <c r="I3172" t="str">
        <f t="shared" si="495"/>
        <v/>
      </c>
      <c r="J3172" t="str">
        <f t="shared" si="496"/>
        <v/>
      </c>
      <c r="K3172" t="str">
        <f t="shared" si="497"/>
        <v/>
      </c>
      <c r="L3172" t="str">
        <f t="shared" si="498"/>
        <v/>
      </c>
      <c r="M3172" t="str">
        <f t="shared" si="499"/>
        <v/>
      </c>
    </row>
    <row r="3173" spans="1:13">
      <c r="A3173" t="s">
        <v>3602</v>
      </c>
      <c r="B3173">
        <v>11.6335</v>
      </c>
      <c r="C3173" s="44">
        <v>41548</v>
      </c>
      <c r="D3173" t="str">
        <f t="shared" si="490"/>
        <v/>
      </c>
      <c r="E3173" t="str">
        <f t="shared" si="491"/>
        <v/>
      </c>
      <c r="F3173" t="str">
        <f t="shared" si="492"/>
        <v/>
      </c>
      <c r="G3173" t="str">
        <f t="shared" si="493"/>
        <v/>
      </c>
      <c r="H3173" t="str">
        <f t="shared" si="494"/>
        <v/>
      </c>
      <c r="I3173" t="str">
        <f t="shared" si="495"/>
        <v/>
      </c>
      <c r="J3173" t="str">
        <f t="shared" si="496"/>
        <v/>
      </c>
      <c r="K3173" t="str">
        <f t="shared" si="497"/>
        <v/>
      </c>
      <c r="L3173" t="str">
        <f t="shared" si="498"/>
        <v/>
      </c>
      <c r="M3173" t="str">
        <f t="shared" si="499"/>
        <v/>
      </c>
    </row>
    <row r="3174" spans="1:13">
      <c r="A3174" t="s">
        <v>3603</v>
      </c>
      <c r="B3174">
        <v>11.823600000000001</v>
      </c>
      <c r="C3174" s="44">
        <v>41548</v>
      </c>
      <c r="D3174" t="str">
        <f t="shared" si="490"/>
        <v/>
      </c>
      <c r="E3174" t="str">
        <f t="shared" si="491"/>
        <v/>
      </c>
      <c r="F3174" t="str">
        <f t="shared" si="492"/>
        <v/>
      </c>
      <c r="G3174" t="str">
        <f t="shared" si="493"/>
        <v/>
      </c>
      <c r="H3174" t="str">
        <f t="shared" si="494"/>
        <v/>
      </c>
      <c r="I3174" t="str">
        <f t="shared" si="495"/>
        <v/>
      </c>
      <c r="J3174" t="str">
        <f t="shared" si="496"/>
        <v/>
      </c>
      <c r="K3174" t="str">
        <f t="shared" si="497"/>
        <v/>
      </c>
      <c r="L3174" t="str">
        <f t="shared" si="498"/>
        <v/>
      </c>
      <c r="M3174" t="str">
        <f t="shared" si="499"/>
        <v/>
      </c>
    </row>
    <row r="3175" spans="1:13">
      <c r="A3175" t="s">
        <v>4371</v>
      </c>
      <c r="B3175">
        <v>39.146799999999999</v>
      </c>
      <c r="C3175" s="44">
        <v>41548</v>
      </c>
      <c r="D3175" t="str">
        <f t="shared" si="490"/>
        <v/>
      </c>
      <c r="E3175" t="str">
        <f t="shared" si="491"/>
        <v/>
      </c>
      <c r="F3175" t="str">
        <f t="shared" si="492"/>
        <v/>
      </c>
      <c r="G3175" t="str">
        <f t="shared" si="493"/>
        <v/>
      </c>
      <c r="H3175" t="str">
        <f t="shared" si="494"/>
        <v/>
      </c>
      <c r="I3175" t="str">
        <f t="shared" si="495"/>
        <v/>
      </c>
      <c r="J3175" t="str">
        <f t="shared" si="496"/>
        <v/>
      </c>
      <c r="K3175" t="str">
        <f t="shared" si="497"/>
        <v/>
      </c>
      <c r="L3175" t="str">
        <f t="shared" si="498"/>
        <v/>
      </c>
      <c r="M3175" t="str">
        <f t="shared" si="499"/>
        <v/>
      </c>
    </row>
    <row r="3176" spans="1:13">
      <c r="A3176" t="s">
        <v>4372</v>
      </c>
      <c r="B3176">
        <v>39.341799999999999</v>
      </c>
      <c r="C3176" s="44">
        <v>41548</v>
      </c>
      <c r="D3176" t="str">
        <f t="shared" si="490"/>
        <v/>
      </c>
      <c r="E3176" t="str">
        <f t="shared" si="491"/>
        <v/>
      </c>
      <c r="F3176" t="str">
        <f t="shared" si="492"/>
        <v/>
      </c>
      <c r="G3176" t="str">
        <f t="shared" si="493"/>
        <v/>
      </c>
      <c r="H3176" t="str">
        <f t="shared" si="494"/>
        <v/>
      </c>
      <c r="I3176" t="str">
        <f t="shared" si="495"/>
        <v/>
      </c>
      <c r="J3176" t="str">
        <f t="shared" si="496"/>
        <v/>
      </c>
      <c r="K3176" t="str">
        <f t="shared" si="497"/>
        <v/>
      </c>
      <c r="L3176" t="str">
        <f t="shared" si="498"/>
        <v/>
      </c>
      <c r="M3176" t="str">
        <f t="shared" si="499"/>
        <v/>
      </c>
    </row>
    <row r="3177" spans="1:13">
      <c r="A3177" t="s">
        <v>3776</v>
      </c>
      <c r="B3177">
        <v>13.68</v>
      </c>
      <c r="C3177" s="44">
        <v>41548</v>
      </c>
      <c r="D3177" t="str">
        <f t="shared" si="490"/>
        <v/>
      </c>
      <c r="E3177" t="str">
        <f t="shared" si="491"/>
        <v/>
      </c>
      <c r="F3177" t="str">
        <f t="shared" si="492"/>
        <v/>
      </c>
      <c r="G3177" t="str">
        <f t="shared" si="493"/>
        <v/>
      </c>
      <c r="H3177" t="str">
        <f t="shared" si="494"/>
        <v/>
      </c>
      <c r="I3177" t="str">
        <f t="shared" si="495"/>
        <v/>
      </c>
      <c r="J3177" t="str">
        <f t="shared" si="496"/>
        <v/>
      </c>
      <c r="K3177" t="str">
        <f t="shared" si="497"/>
        <v/>
      </c>
      <c r="L3177" t="str">
        <f t="shared" si="498"/>
        <v/>
      </c>
      <c r="M3177" t="str">
        <f t="shared" si="499"/>
        <v/>
      </c>
    </row>
    <row r="3178" spans="1:13">
      <c r="A3178" t="s">
        <v>3777</v>
      </c>
      <c r="B3178">
        <v>13.773</v>
      </c>
      <c r="C3178" s="44">
        <v>41548</v>
      </c>
      <c r="D3178" t="str">
        <f t="shared" si="490"/>
        <v/>
      </c>
      <c r="E3178" t="str">
        <f t="shared" si="491"/>
        <v/>
      </c>
      <c r="F3178" t="str">
        <f t="shared" si="492"/>
        <v/>
      </c>
      <c r="G3178" t="str">
        <f t="shared" si="493"/>
        <v/>
      </c>
      <c r="H3178" t="str">
        <f t="shared" si="494"/>
        <v/>
      </c>
      <c r="I3178" t="str">
        <f t="shared" si="495"/>
        <v/>
      </c>
      <c r="J3178" t="str">
        <f t="shared" si="496"/>
        <v/>
      </c>
      <c r="K3178" t="str">
        <f t="shared" si="497"/>
        <v/>
      </c>
      <c r="L3178" t="str">
        <f t="shared" si="498"/>
        <v/>
      </c>
      <c r="M3178" t="str">
        <f t="shared" si="499"/>
        <v/>
      </c>
    </row>
    <row r="3179" spans="1:13">
      <c r="A3179" t="s">
        <v>3127</v>
      </c>
      <c r="B3179">
        <v>13.68</v>
      </c>
      <c r="C3179" s="44">
        <v>41548</v>
      </c>
      <c r="D3179" t="str">
        <f t="shared" si="490"/>
        <v/>
      </c>
      <c r="E3179" t="str">
        <f t="shared" si="491"/>
        <v/>
      </c>
      <c r="F3179" t="str">
        <f t="shared" si="492"/>
        <v/>
      </c>
      <c r="G3179" t="str">
        <f t="shared" si="493"/>
        <v/>
      </c>
      <c r="H3179" t="str">
        <f t="shared" si="494"/>
        <v/>
      </c>
      <c r="I3179" t="str">
        <f t="shared" si="495"/>
        <v/>
      </c>
      <c r="J3179" t="str">
        <f t="shared" si="496"/>
        <v/>
      </c>
      <c r="K3179" t="str">
        <f t="shared" si="497"/>
        <v/>
      </c>
      <c r="L3179" t="str">
        <f t="shared" si="498"/>
        <v/>
      </c>
      <c r="M3179" t="str">
        <f t="shared" si="499"/>
        <v/>
      </c>
    </row>
    <row r="3180" spans="1:13">
      <c r="A3180" t="s">
        <v>3128</v>
      </c>
      <c r="B3180">
        <v>13.728999999999999</v>
      </c>
      <c r="C3180" s="44">
        <v>41548</v>
      </c>
      <c r="D3180" t="str">
        <f t="shared" si="490"/>
        <v/>
      </c>
      <c r="E3180" t="str">
        <f t="shared" si="491"/>
        <v/>
      </c>
      <c r="F3180" t="str">
        <f t="shared" si="492"/>
        <v/>
      </c>
      <c r="G3180" t="str">
        <f t="shared" si="493"/>
        <v/>
      </c>
      <c r="H3180" t="str">
        <f t="shared" si="494"/>
        <v/>
      </c>
      <c r="I3180" t="str">
        <f t="shared" si="495"/>
        <v/>
      </c>
      <c r="J3180" t="str">
        <f t="shared" si="496"/>
        <v/>
      </c>
      <c r="K3180" t="str">
        <f t="shared" si="497"/>
        <v/>
      </c>
      <c r="L3180" t="str">
        <f t="shared" si="498"/>
        <v/>
      </c>
      <c r="M3180" t="str">
        <f t="shared" si="499"/>
        <v/>
      </c>
    </row>
    <row r="3181" spans="1:13">
      <c r="A3181" t="s">
        <v>477</v>
      </c>
      <c r="B3181">
        <v>2801.3283000000001</v>
      </c>
      <c r="C3181" s="44">
        <v>41548</v>
      </c>
      <c r="D3181" t="str">
        <f t="shared" si="490"/>
        <v/>
      </c>
      <c r="E3181" t="str">
        <f t="shared" si="491"/>
        <v/>
      </c>
      <c r="F3181" t="str">
        <f t="shared" si="492"/>
        <v/>
      </c>
      <c r="G3181" t="str">
        <f t="shared" si="493"/>
        <v/>
      </c>
      <c r="H3181" t="str">
        <f t="shared" si="494"/>
        <v/>
      </c>
      <c r="I3181" t="str">
        <f t="shared" si="495"/>
        <v/>
      </c>
      <c r="J3181" t="str">
        <f t="shared" si="496"/>
        <v/>
      </c>
      <c r="K3181" t="str">
        <f t="shared" si="497"/>
        <v/>
      </c>
      <c r="L3181" t="str">
        <f t="shared" si="498"/>
        <v/>
      </c>
      <c r="M3181" t="str">
        <f t="shared" si="499"/>
        <v/>
      </c>
    </row>
    <row r="3182" spans="1:13">
      <c r="A3182" t="s">
        <v>3558</v>
      </c>
      <c r="B3182">
        <v>13.761699999999999</v>
      </c>
      <c r="C3182" s="44">
        <v>41548</v>
      </c>
      <c r="D3182" t="str">
        <f t="shared" si="490"/>
        <v/>
      </c>
      <c r="E3182" t="str">
        <f t="shared" si="491"/>
        <v/>
      </c>
      <c r="F3182" t="str">
        <f t="shared" si="492"/>
        <v/>
      </c>
      <c r="G3182" t="str">
        <f t="shared" si="493"/>
        <v/>
      </c>
      <c r="H3182" t="str">
        <f t="shared" si="494"/>
        <v/>
      </c>
      <c r="I3182" t="str">
        <f t="shared" si="495"/>
        <v/>
      </c>
      <c r="J3182" t="str">
        <f t="shared" si="496"/>
        <v/>
      </c>
      <c r="K3182" t="str">
        <f t="shared" si="497"/>
        <v/>
      </c>
      <c r="L3182" t="str">
        <f t="shared" si="498"/>
        <v/>
      </c>
      <c r="M3182" t="str">
        <f t="shared" si="499"/>
        <v/>
      </c>
    </row>
    <row r="3183" spans="1:13">
      <c r="A3183" t="s">
        <v>3559</v>
      </c>
      <c r="B3183">
        <v>13.7989</v>
      </c>
      <c r="C3183" s="44">
        <v>41548</v>
      </c>
      <c r="D3183" t="str">
        <f t="shared" si="490"/>
        <v/>
      </c>
      <c r="E3183" t="str">
        <f t="shared" si="491"/>
        <v/>
      </c>
      <c r="F3183" t="str">
        <f t="shared" si="492"/>
        <v/>
      </c>
      <c r="G3183" t="str">
        <f t="shared" si="493"/>
        <v/>
      </c>
      <c r="H3183" t="str">
        <f t="shared" si="494"/>
        <v/>
      </c>
      <c r="I3183" t="str">
        <f t="shared" si="495"/>
        <v/>
      </c>
      <c r="J3183" t="str">
        <f t="shared" si="496"/>
        <v/>
      </c>
      <c r="K3183" t="str">
        <f t="shared" si="497"/>
        <v/>
      </c>
      <c r="L3183" t="str">
        <f t="shared" si="498"/>
        <v/>
      </c>
      <c r="M3183" t="str">
        <f t="shared" si="499"/>
        <v/>
      </c>
    </row>
    <row r="3184" spans="1:13">
      <c r="A3184" t="s">
        <v>3391</v>
      </c>
      <c r="B3184">
        <v>13.7616</v>
      </c>
      <c r="C3184" s="44">
        <v>41548</v>
      </c>
      <c r="D3184" t="str">
        <f t="shared" si="490"/>
        <v/>
      </c>
      <c r="E3184" t="str">
        <f t="shared" si="491"/>
        <v/>
      </c>
      <c r="F3184" t="str">
        <f t="shared" si="492"/>
        <v/>
      </c>
      <c r="G3184" t="str">
        <f t="shared" si="493"/>
        <v/>
      </c>
      <c r="H3184" t="str">
        <f t="shared" si="494"/>
        <v/>
      </c>
      <c r="I3184" t="str">
        <f t="shared" si="495"/>
        <v/>
      </c>
      <c r="J3184" t="str">
        <f t="shared" si="496"/>
        <v/>
      </c>
      <c r="K3184" t="str">
        <f t="shared" si="497"/>
        <v/>
      </c>
      <c r="L3184" t="str">
        <f t="shared" si="498"/>
        <v/>
      </c>
      <c r="M3184" t="str">
        <f t="shared" si="499"/>
        <v/>
      </c>
    </row>
    <row r="3185" spans="1:13">
      <c r="A3185" t="s">
        <v>3392</v>
      </c>
      <c r="B3185">
        <v>13.7979</v>
      </c>
      <c r="C3185" s="44">
        <v>41548</v>
      </c>
      <c r="D3185" t="str">
        <f t="shared" si="490"/>
        <v/>
      </c>
      <c r="E3185" t="str">
        <f t="shared" si="491"/>
        <v/>
      </c>
      <c r="F3185" t="str">
        <f t="shared" si="492"/>
        <v/>
      </c>
      <c r="G3185" t="str">
        <f t="shared" si="493"/>
        <v/>
      </c>
      <c r="H3185" t="str">
        <f t="shared" si="494"/>
        <v/>
      </c>
      <c r="I3185" t="str">
        <f t="shared" si="495"/>
        <v/>
      </c>
      <c r="J3185" t="str">
        <f t="shared" si="496"/>
        <v/>
      </c>
      <c r="K3185" t="str">
        <f t="shared" si="497"/>
        <v/>
      </c>
      <c r="L3185" t="str">
        <f t="shared" si="498"/>
        <v/>
      </c>
      <c r="M3185" t="str">
        <f t="shared" si="499"/>
        <v/>
      </c>
    </row>
    <row r="3186" spans="1:13">
      <c r="A3186" t="s">
        <v>2234</v>
      </c>
      <c r="B3186">
        <v>10.4078</v>
      </c>
      <c r="C3186" s="44">
        <v>41548</v>
      </c>
      <c r="D3186" t="str">
        <f t="shared" si="490"/>
        <v/>
      </c>
      <c r="E3186" t="str">
        <f t="shared" si="491"/>
        <v/>
      </c>
      <c r="F3186" t="str">
        <f t="shared" si="492"/>
        <v/>
      </c>
      <c r="G3186" t="str">
        <f t="shared" si="493"/>
        <v/>
      </c>
      <c r="H3186" t="str">
        <f t="shared" si="494"/>
        <v/>
      </c>
      <c r="I3186" t="str">
        <f t="shared" si="495"/>
        <v/>
      </c>
      <c r="J3186" t="str">
        <f t="shared" si="496"/>
        <v/>
      </c>
      <c r="K3186" t="str">
        <f t="shared" si="497"/>
        <v/>
      </c>
      <c r="L3186" t="str">
        <f t="shared" si="498"/>
        <v/>
      </c>
      <c r="M3186" t="str">
        <f t="shared" si="499"/>
        <v/>
      </c>
    </row>
    <row r="3187" spans="1:13">
      <c r="A3187" t="s">
        <v>3871</v>
      </c>
      <c r="B3187">
        <v>12.843</v>
      </c>
      <c r="C3187" s="44">
        <v>41548</v>
      </c>
      <c r="D3187" t="str">
        <f t="shared" si="490"/>
        <v/>
      </c>
      <c r="E3187" t="str">
        <f t="shared" si="491"/>
        <v/>
      </c>
      <c r="F3187" t="str">
        <f t="shared" si="492"/>
        <v/>
      </c>
      <c r="G3187" t="str">
        <f t="shared" si="493"/>
        <v/>
      </c>
      <c r="H3187" t="str">
        <f t="shared" si="494"/>
        <v/>
      </c>
      <c r="I3187" t="str">
        <f t="shared" si="495"/>
        <v/>
      </c>
      <c r="J3187" t="str">
        <f t="shared" si="496"/>
        <v/>
      </c>
      <c r="K3187" t="str">
        <f t="shared" si="497"/>
        <v/>
      </c>
      <c r="L3187" t="str">
        <f t="shared" si="498"/>
        <v/>
      </c>
      <c r="M3187" t="str">
        <f t="shared" si="499"/>
        <v/>
      </c>
    </row>
    <row r="3188" spans="1:13">
      <c r="A3188" t="s">
        <v>3872</v>
      </c>
      <c r="B3188">
        <v>12.89</v>
      </c>
      <c r="C3188" s="44">
        <v>41548</v>
      </c>
      <c r="D3188" t="str">
        <f t="shared" si="490"/>
        <v/>
      </c>
      <c r="E3188" t="str">
        <f t="shared" si="491"/>
        <v/>
      </c>
      <c r="F3188" t="str">
        <f t="shared" si="492"/>
        <v/>
      </c>
      <c r="G3188" t="str">
        <f t="shared" si="493"/>
        <v/>
      </c>
      <c r="H3188" t="str">
        <f t="shared" si="494"/>
        <v/>
      </c>
      <c r="I3188" t="str">
        <f t="shared" si="495"/>
        <v/>
      </c>
      <c r="J3188" t="str">
        <f t="shared" si="496"/>
        <v/>
      </c>
      <c r="K3188" t="str">
        <f t="shared" si="497"/>
        <v/>
      </c>
      <c r="L3188" t="str">
        <f t="shared" si="498"/>
        <v/>
      </c>
      <c r="M3188" t="str">
        <f t="shared" si="499"/>
        <v/>
      </c>
    </row>
    <row r="3189" spans="1:13">
      <c r="A3189" t="s">
        <v>2235</v>
      </c>
      <c r="B3189">
        <v>10.181800000000001</v>
      </c>
      <c r="C3189" s="44">
        <v>41548</v>
      </c>
      <c r="D3189" t="str">
        <f t="shared" si="490"/>
        <v/>
      </c>
      <c r="E3189" t="str">
        <f t="shared" si="491"/>
        <v/>
      </c>
      <c r="F3189" t="str">
        <f t="shared" si="492"/>
        <v/>
      </c>
      <c r="G3189" t="str">
        <f t="shared" si="493"/>
        <v/>
      </c>
      <c r="H3189" t="str">
        <f t="shared" si="494"/>
        <v/>
      </c>
      <c r="I3189" t="str">
        <f t="shared" si="495"/>
        <v/>
      </c>
      <c r="J3189" t="str">
        <f t="shared" si="496"/>
        <v/>
      </c>
      <c r="K3189" t="str">
        <f t="shared" si="497"/>
        <v/>
      </c>
      <c r="L3189" t="str">
        <f t="shared" si="498"/>
        <v/>
      </c>
      <c r="M3189" t="str">
        <f t="shared" si="499"/>
        <v/>
      </c>
    </row>
    <row r="3190" spans="1:13">
      <c r="A3190" t="s">
        <v>2236</v>
      </c>
      <c r="B3190">
        <v>10.1907</v>
      </c>
      <c r="C3190" s="44">
        <v>41548</v>
      </c>
      <c r="D3190" t="str">
        <f t="shared" si="490"/>
        <v/>
      </c>
      <c r="E3190" t="str">
        <f t="shared" si="491"/>
        <v/>
      </c>
      <c r="F3190" t="str">
        <f t="shared" si="492"/>
        <v/>
      </c>
      <c r="G3190" t="str">
        <f t="shared" si="493"/>
        <v/>
      </c>
      <c r="H3190" t="str">
        <f t="shared" si="494"/>
        <v/>
      </c>
      <c r="I3190" t="str">
        <f t="shared" si="495"/>
        <v/>
      </c>
      <c r="J3190" t="str">
        <f t="shared" si="496"/>
        <v/>
      </c>
      <c r="K3190" t="str">
        <f t="shared" si="497"/>
        <v/>
      </c>
      <c r="L3190" t="str">
        <f t="shared" si="498"/>
        <v/>
      </c>
      <c r="M3190" t="str">
        <f t="shared" si="499"/>
        <v/>
      </c>
    </row>
    <row r="3191" spans="1:13">
      <c r="A3191" t="s">
        <v>2237</v>
      </c>
      <c r="B3191">
        <v>10.2684</v>
      </c>
      <c r="C3191" s="44">
        <v>41548</v>
      </c>
      <c r="D3191" t="str">
        <f t="shared" si="490"/>
        <v/>
      </c>
      <c r="E3191" t="str">
        <f t="shared" si="491"/>
        <v/>
      </c>
      <c r="F3191" t="str">
        <f t="shared" si="492"/>
        <v/>
      </c>
      <c r="G3191" t="str">
        <f t="shared" si="493"/>
        <v/>
      </c>
      <c r="H3191" t="str">
        <f t="shared" si="494"/>
        <v/>
      </c>
      <c r="I3191" t="str">
        <f t="shared" si="495"/>
        <v/>
      </c>
      <c r="J3191" t="str">
        <f t="shared" si="496"/>
        <v/>
      </c>
      <c r="K3191" t="str">
        <f t="shared" si="497"/>
        <v/>
      </c>
      <c r="L3191" t="str">
        <f t="shared" si="498"/>
        <v/>
      </c>
      <c r="M3191" t="str">
        <f t="shared" si="499"/>
        <v/>
      </c>
    </row>
    <row r="3192" spans="1:13">
      <c r="A3192" t="s">
        <v>2238</v>
      </c>
      <c r="B3192">
        <v>9.9984000000000002</v>
      </c>
      <c r="C3192" s="44">
        <v>41548</v>
      </c>
      <c r="D3192" t="str">
        <f t="shared" si="490"/>
        <v/>
      </c>
      <c r="E3192" t="str">
        <f t="shared" si="491"/>
        <v/>
      </c>
      <c r="F3192" t="str">
        <f t="shared" si="492"/>
        <v/>
      </c>
      <c r="G3192" t="str">
        <f t="shared" si="493"/>
        <v/>
      </c>
      <c r="H3192" t="str">
        <f t="shared" si="494"/>
        <v/>
      </c>
      <c r="I3192" t="str">
        <f t="shared" si="495"/>
        <v/>
      </c>
      <c r="J3192" t="str">
        <f t="shared" si="496"/>
        <v/>
      </c>
      <c r="K3192" t="str">
        <f t="shared" si="497"/>
        <v/>
      </c>
      <c r="L3192" t="str">
        <f t="shared" si="498"/>
        <v/>
      </c>
      <c r="M3192" t="str">
        <f t="shared" si="499"/>
        <v/>
      </c>
    </row>
    <row r="3193" spans="1:13">
      <c r="A3193" t="s">
        <v>2739</v>
      </c>
      <c r="B3193">
        <v>1222.81</v>
      </c>
      <c r="C3193" s="44">
        <v>41548</v>
      </c>
      <c r="D3193" t="str">
        <f t="shared" si="490"/>
        <v/>
      </c>
      <c r="E3193" t="str">
        <f t="shared" si="491"/>
        <v/>
      </c>
      <c r="F3193" t="str">
        <f t="shared" si="492"/>
        <v/>
      </c>
      <c r="G3193" t="str">
        <f t="shared" si="493"/>
        <v/>
      </c>
      <c r="H3193" t="str">
        <f t="shared" si="494"/>
        <v/>
      </c>
      <c r="I3193" t="str">
        <f t="shared" si="495"/>
        <v/>
      </c>
      <c r="J3193" t="str">
        <f t="shared" si="496"/>
        <v/>
      </c>
      <c r="K3193" t="str">
        <f t="shared" si="497"/>
        <v/>
      </c>
      <c r="L3193" t="str">
        <f t="shared" si="498"/>
        <v/>
      </c>
      <c r="M3193" t="str">
        <f t="shared" si="499"/>
        <v/>
      </c>
    </row>
    <row r="3194" spans="1:13">
      <c r="A3194" t="s">
        <v>3689</v>
      </c>
      <c r="B3194">
        <v>2390.6822999999999</v>
      </c>
      <c r="C3194" s="44">
        <v>41548</v>
      </c>
      <c r="D3194" t="str">
        <f t="shared" si="490"/>
        <v/>
      </c>
      <c r="E3194" t="str">
        <f t="shared" si="491"/>
        <v/>
      </c>
      <c r="F3194" t="str">
        <f t="shared" si="492"/>
        <v/>
      </c>
      <c r="G3194" t="str">
        <f t="shared" si="493"/>
        <v/>
      </c>
      <c r="H3194" t="str">
        <f t="shared" si="494"/>
        <v/>
      </c>
      <c r="I3194" t="str">
        <f t="shared" si="495"/>
        <v/>
      </c>
      <c r="J3194" t="str">
        <f t="shared" si="496"/>
        <v/>
      </c>
      <c r="K3194" t="str">
        <f t="shared" si="497"/>
        <v/>
      </c>
      <c r="L3194" t="str">
        <f t="shared" si="498"/>
        <v/>
      </c>
      <c r="M3194" t="str">
        <f t="shared" si="499"/>
        <v/>
      </c>
    </row>
    <row r="3195" spans="1:13">
      <c r="A3195" t="s">
        <v>2738</v>
      </c>
      <c r="B3195">
        <v>1011.079</v>
      </c>
      <c r="C3195" s="44">
        <v>41540</v>
      </c>
      <c r="D3195" t="str">
        <f t="shared" si="490"/>
        <v/>
      </c>
      <c r="E3195" t="str">
        <f t="shared" si="491"/>
        <v/>
      </c>
      <c r="F3195" t="str">
        <f t="shared" si="492"/>
        <v/>
      </c>
      <c r="G3195" t="str">
        <f t="shared" si="493"/>
        <v/>
      </c>
      <c r="H3195" t="str">
        <f t="shared" si="494"/>
        <v/>
      </c>
      <c r="I3195" t="str">
        <f t="shared" si="495"/>
        <v/>
      </c>
      <c r="J3195" t="str">
        <f t="shared" si="496"/>
        <v/>
      </c>
      <c r="K3195" t="str">
        <f t="shared" si="497"/>
        <v/>
      </c>
      <c r="L3195" t="str">
        <f t="shared" si="498"/>
        <v/>
      </c>
      <c r="M3195" t="str">
        <f t="shared" si="499"/>
        <v/>
      </c>
    </row>
    <row r="3196" spans="1:13">
      <c r="A3196" t="s">
        <v>2740</v>
      </c>
      <c r="B3196">
        <v>1222.81</v>
      </c>
      <c r="C3196" s="44">
        <v>41548</v>
      </c>
      <c r="D3196" t="str">
        <f t="shared" si="490"/>
        <v/>
      </c>
      <c r="E3196" t="str">
        <f t="shared" si="491"/>
        <v/>
      </c>
      <c r="F3196" t="str">
        <f t="shared" si="492"/>
        <v/>
      </c>
      <c r="G3196" t="str">
        <f t="shared" si="493"/>
        <v/>
      </c>
      <c r="H3196" t="str">
        <f t="shared" si="494"/>
        <v/>
      </c>
      <c r="I3196" t="str">
        <f t="shared" si="495"/>
        <v/>
      </c>
      <c r="J3196" t="str">
        <f t="shared" si="496"/>
        <v/>
      </c>
      <c r="K3196" t="str">
        <f t="shared" si="497"/>
        <v/>
      </c>
      <c r="L3196" t="str">
        <f t="shared" si="498"/>
        <v/>
      </c>
      <c r="M3196" t="str">
        <f t="shared" si="499"/>
        <v/>
      </c>
    </row>
    <row r="3197" spans="1:13">
      <c r="A3197" t="s">
        <v>2741</v>
      </c>
      <c r="B3197">
        <v>1222.81</v>
      </c>
      <c r="C3197" s="44">
        <v>41548</v>
      </c>
      <c r="D3197" t="str">
        <f t="shared" si="490"/>
        <v/>
      </c>
      <c r="E3197" t="str">
        <f t="shared" si="491"/>
        <v/>
      </c>
      <c r="F3197" t="str">
        <f t="shared" si="492"/>
        <v/>
      </c>
      <c r="G3197" t="str">
        <f t="shared" si="493"/>
        <v/>
      </c>
      <c r="H3197" t="str">
        <f t="shared" si="494"/>
        <v/>
      </c>
      <c r="I3197" t="str">
        <f t="shared" si="495"/>
        <v/>
      </c>
      <c r="J3197" t="str">
        <f t="shared" si="496"/>
        <v/>
      </c>
      <c r="K3197" t="str">
        <f t="shared" si="497"/>
        <v/>
      </c>
      <c r="L3197" t="str">
        <f t="shared" si="498"/>
        <v/>
      </c>
      <c r="M3197" t="str">
        <f t="shared" si="499"/>
        <v/>
      </c>
    </row>
    <row r="3198" spans="1:13">
      <c r="A3198" t="s">
        <v>2742</v>
      </c>
      <c r="B3198">
        <v>1000.2903</v>
      </c>
      <c r="C3198" s="44">
        <v>41548</v>
      </c>
      <c r="D3198" t="str">
        <f t="shared" si="490"/>
        <v/>
      </c>
      <c r="E3198" t="str">
        <f t="shared" si="491"/>
        <v/>
      </c>
      <c r="F3198" t="str">
        <f t="shared" si="492"/>
        <v/>
      </c>
      <c r="G3198" t="str">
        <f t="shared" si="493"/>
        <v/>
      </c>
      <c r="H3198" t="str">
        <f t="shared" si="494"/>
        <v/>
      </c>
      <c r="I3198" t="str">
        <f t="shared" si="495"/>
        <v/>
      </c>
      <c r="J3198" t="str">
        <f t="shared" si="496"/>
        <v/>
      </c>
      <c r="K3198" t="str">
        <f t="shared" si="497"/>
        <v/>
      </c>
      <c r="L3198" t="str">
        <f t="shared" si="498"/>
        <v/>
      </c>
      <c r="M3198" t="str">
        <f t="shared" si="499"/>
        <v/>
      </c>
    </row>
    <row r="3199" spans="1:13">
      <c r="A3199" t="s">
        <v>2743</v>
      </c>
      <c r="B3199">
        <v>1001.9109999999999</v>
      </c>
      <c r="C3199" s="44">
        <v>41548</v>
      </c>
      <c r="D3199" t="str">
        <f t="shared" si="490"/>
        <v/>
      </c>
      <c r="E3199" t="str">
        <f t="shared" si="491"/>
        <v/>
      </c>
      <c r="F3199" t="str">
        <f t="shared" si="492"/>
        <v/>
      </c>
      <c r="G3199" t="str">
        <f t="shared" si="493"/>
        <v/>
      </c>
      <c r="H3199" t="str">
        <f t="shared" si="494"/>
        <v/>
      </c>
      <c r="I3199" t="str">
        <f t="shared" si="495"/>
        <v/>
      </c>
      <c r="J3199" t="str">
        <f t="shared" si="496"/>
        <v/>
      </c>
      <c r="K3199" t="str">
        <f t="shared" si="497"/>
        <v/>
      </c>
      <c r="L3199" t="str">
        <f t="shared" si="498"/>
        <v/>
      </c>
      <c r="M3199" t="str">
        <f t="shared" si="499"/>
        <v/>
      </c>
    </row>
    <row r="3200" spans="1:13">
      <c r="A3200" t="s">
        <v>3690</v>
      </c>
      <c r="B3200">
        <v>2486.4911000000002</v>
      </c>
      <c r="C3200" s="44">
        <v>41548</v>
      </c>
      <c r="D3200" t="str">
        <f t="shared" si="490"/>
        <v/>
      </c>
      <c r="E3200" t="str">
        <f t="shared" si="491"/>
        <v/>
      </c>
      <c r="F3200" t="str">
        <f t="shared" si="492"/>
        <v/>
      </c>
      <c r="G3200" t="str">
        <f t="shared" si="493"/>
        <v/>
      </c>
      <c r="H3200" t="str">
        <f t="shared" si="494"/>
        <v/>
      </c>
      <c r="I3200" t="str">
        <f t="shared" si="495"/>
        <v/>
      </c>
      <c r="J3200" t="str">
        <f t="shared" si="496"/>
        <v/>
      </c>
      <c r="K3200" t="str">
        <f t="shared" si="497"/>
        <v/>
      </c>
      <c r="L3200" t="str">
        <f t="shared" si="498"/>
        <v/>
      </c>
      <c r="M3200" t="str">
        <f t="shared" si="499"/>
        <v/>
      </c>
    </row>
    <row r="3201" spans="1:13">
      <c r="A3201" t="s">
        <v>3691</v>
      </c>
      <c r="B3201">
        <v>2487.4054000000001</v>
      </c>
      <c r="C3201" s="44">
        <v>41548</v>
      </c>
      <c r="D3201" t="str">
        <f t="shared" si="490"/>
        <v/>
      </c>
      <c r="E3201" t="str">
        <f t="shared" si="491"/>
        <v/>
      </c>
      <c r="F3201" t="str">
        <f t="shared" si="492"/>
        <v/>
      </c>
      <c r="G3201" t="str">
        <f t="shared" si="493"/>
        <v/>
      </c>
      <c r="H3201" t="str">
        <f t="shared" si="494"/>
        <v/>
      </c>
      <c r="I3201" t="str">
        <f t="shared" si="495"/>
        <v/>
      </c>
      <c r="J3201" t="str">
        <f t="shared" si="496"/>
        <v/>
      </c>
      <c r="K3201" t="str">
        <f t="shared" si="497"/>
        <v/>
      </c>
      <c r="L3201" t="str">
        <f t="shared" si="498"/>
        <v/>
      </c>
      <c r="M3201" t="str">
        <f t="shared" si="499"/>
        <v/>
      </c>
    </row>
    <row r="3202" spans="1:13">
      <c r="A3202" t="s">
        <v>2744</v>
      </c>
      <c r="B3202">
        <v>1002.5257</v>
      </c>
      <c r="C3202" s="44">
        <v>41548</v>
      </c>
      <c r="D3202" t="str">
        <f t="shared" si="490"/>
        <v/>
      </c>
      <c r="E3202" t="str">
        <f t="shared" si="491"/>
        <v/>
      </c>
      <c r="F3202" t="str">
        <f t="shared" si="492"/>
        <v/>
      </c>
      <c r="G3202" t="str">
        <f t="shared" si="493"/>
        <v/>
      </c>
      <c r="H3202" t="str">
        <f t="shared" si="494"/>
        <v/>
      </c>
      <c r="I3202" t="str">
        <f t="shared" si="495"/>
        <v/>
      </c>
      <c r="J3202" t="str">
        <f t="shared" si="496"/>
        <v/>
      </c>
      <c r="K3202" t="str">
        <f t="shared" si="497"/>
        <v/>
      </c>
      <c r="L3202" t="str">
        <f t="shared" si="498"/>
        <v/>
      </c>
      <c r="M3202" t="str">
        <f t="shared" si="499"/>
        <v/>
      </c>
    </row>
    <row r="3203" spans="1:13">
      <c r="A3203" t="s">
        <v>3692</v>
      </c>
      <c r="B3203">
        <v>2305.7215999999999</v>
      </c>
      <c r="C3203" s="44">
        <v>41548</v>
      </c>
      <c r="D3203" t="str">
        <f t="shared" si="490"/>
        <v/>
      </c>
      <c r="E3203" t="str">
        <f t="shared" si="491"/>
        <v/>
      </c>
      <c r="F3203" t="str">
        <f t="shared" si="492"/>
        <v/>
      </c>
      <c r="G3203" t="str">
        <f t="shared" si="493"/>
        <v/>
      </c>
      <c r="H3203" t="str">
        <f t="shared" si="494"/>
        <v/>
      </c>
      <c r="I3203" t="str">
        <f t="shared" si="495"/>
        <v/>
      </c>
      <c r="J3203" t="str">
        <f t="shared" si="496"/>
        <v/>
      </c>
      <c r="K3203" t="str">
        <f t="shared" si="497"/>
        <v/>
      </c>
      <c r="L3203" t="str">
        <f t="shared" si="498"/>
        <v/>
      </c>
      <c r="M3203" t="str">
        <f t="shared" si="499"/>
        <v/>
      </c>
    </row>
    <row r="3204" spans="1:13">
      <c r="A3204" t="s">
        <v>3873</v>
      </c>
      <c r="B3204">
        <v>18.130299999999998</v>
      </c>
      <c r="C3204" s="44">
        <v>41548</v>
      </c>
      <c r="D3204" t="str">
        <f t="shared" si="490"/>
        <v/>
      </c>
      <c r="E3204" t="str">
        <f t="shared" si="491"/>
        <v/>
      </c>
      <c r="F3204" t="str">
        <f t="shared" si="492"/>
        <v/>
      </c>
      <c r="G3204" t="str">
        <f t="shared" si="493"/>
        <v/>
      </c>
      <c r="H3204" t="str">
        <f t="shared" si="494"/>
        <v/>
      </c>
      <c r="I3204" t="str">
        <f t="shared" si="495"/>
        <v/>
      </c>
      <c r="J3204" t="str">
        <f t="shared" si="496"/>
        <v/>
      </c>
      <c r="K3204" t="str">
        <f t="shared" si="497"/>
        <v/>
      </c>
      <c r="L3204" t="str">
        <f t="shared" si="498"/>
        <v/>
      </c>
      <c r="M3204" t="str">
        <f t="shared" si="499"/>
        <v/>
      </c>
    </row>
    <row r="3205" spans="1:13">
      <c r="A3205" t="s">
        <v>3874</v>
      </c>
      <c r="B3205">
        <v>18.223700000000001</v>
      </c>
      <c r="C3205" s="44">
        <v>41548</v>
      </c>
      <c r="D3205" t="str">
        <f t="shared" si="490"/>
        <v/>
      </c>
      <c r="E3205" t="str">
        <f t="shared" si="491"/>
        <v/>
      </c>
      <c r="F3205" t="str">
        <f t="shared" si="492"/>
        <v/>
      </c>
      <c r="G3205" t="str">
        <f t="shared" si="493"/>
        <v/>
      </c>
      <c r="H3205" t="str">
        <f t="shared" si="494"/>
        <v/>
      </c>
      <c r="I3205" t="str">
        <f t="shared" si="495"/>
        <v/>
      </c>
      <c r="J3205" t="str">
        <f t="shared" si="496"/>
        <v/>
      </c>
      <c r="K3205" t="str">
        <f t="shared" si="497"/>
        <v/>
      </c>
      <c r="L3205" t="str">
        <f t="shared" si="498"/>
        <v/>
      </c>
      <c r="M3205" t="str">
        <f t="shared" si="499"/>
        <v/>
      </c>
    </row>
    <row r="3206" spans="1:13">
      <c r="A3206" t="s">
        <v>2239</v>
      </c>
      <c r="B3206">
        <v>10.738099999999999</v>
      </c>
      <c r="C3206" s="44">
        <v>41548</v>
      </c>
      <c r="D3206" t="str">
        <f t="shared" si="490"/>
        <v/>
      </c>
      <c r="E3206" t="str">
        <f t="shared" si="491"/>
        <v/>
      </c>
      <c r="F3206" t="str">
        <f t="shared" si="492"/>
        <v/>
      </c>
      <c r="G3206" t="str">
        <f t="shared" si="493"/>
        <v/>
      </c>
      <c r="H3206" t="str">
        <f t="shared" si="494"/>
        <v/>
      </c>
      <c r="I3206" t="str">
        <f t="shared" si="495"/>
        <v/>
      </c>
      <c r="J3206" t="str">
        <f t="shared" si="496"/>
        <v/>
      </c>
      <c r="K3206" t="str">
        <f t="shared" si="497"/>
        <v/>
      </c>
      <c r="L3206" t="str">
        <f t="shared" si="498"/>
        <v/>
      </c>
      <c r="M3206" t="str">
        <f t="shared" si="499"/>
        <v/>
      </c>
    </row>
    <row r="3207" spans="1:13">
      <c r="A3207" t="s">
        <v>2240</v>
      </c>
      <c r="B3207">
        <v>10.778</v>
      </c>
      <c r="C3207" s="44">
        <v>41548</v>
      </c>
      <c r="D3207" t="str">
        <f t="shared" ref="D3207:D3270" si="500">IF(A3207=mfund1,B3207,"")</f>
        <v/>
      </c>
      <c r="E3207" t="str">
        <f t="shared" ref="E3207:E3270" si="501">IF(A3207=mfund2,B3207,"")</f>
        <v/>
      </c>
      <c r="F3207" t="str">
        <f t="shared" ref="F3207:F3270" si="502">IF(A3207=mfund3,B3207,"")</f>
        <v/>
      </c>
      <c r="G3207" t="str">
        <f t="shared" ref="G3207:G3270" si="503">IF(A3207=mfund4,B3207,"")</f>
        <v/>
      </c>
      <c r="H3207" t="str">
        <f t="shared" ref="H3207:H3270" si="504">IF(A3207=mfudn5,B3207,"")</f>
        <v/>
      </c>
      <c r="I3207" t="str">
        <f t="shared" ref="I3207:I3270" si="505">IF(A3207=mfund6,B3207,"")</f>
        <v/>
      </c>
      <c r="J3207" t="str">
        <f t="shared" ref="J3207:J3270" si="506">IF(A3207=mfund7,B3207,"")</f>
        <v/>
      </c>
      <c r="K3207" t="str">
        <f t="shared" ref="K3207:K3270" si="507">IF(A3207=mfund8,B3207,"")</f>
        <v/>
      </c>
      <c r="L3207" t="str">
        <f t="shared" ref="L3207:L3270" si="508">IF(A3207=mfund9,B3207,"")</f>
        <v/>
      </c>
      <c r="M3207" t="str">
        <f t="shared" ref="M3207:M3270" si="509">IF(A3207=mfund10,B3207,"")</f>
        <v/>
      </c>
    </row>
    <row r="3208" spans="1:13">
      <c r="A3208" t="s">
        <v>2241</v>
      </c>
      <c r="B3208">
        <v>11.1839</v>
      </c>
      <c r="C3208" s="44">
        <v>41548</v>
      </c>
      <c r="D3208" t="str">
        <f t="shared" si="500"/>
        <v/>
      </c>
      <c r="E3208" t="str">
        <f t="shared" si="501"/>
        <v/>
      </c>
      <c r="F3208" t="str">
        <f t="shared" si="502"/>
        <v/>
      </c>
      <c r="G3208" t="str">
        <f t="shared" si="503"/>
        <v/>
      </c>
      <c r="H3208" t="str">
        <f t="shared" si="504"/>
        <v/>
      </c>
      <c r="I3208" t="str">
        <f t="shared" si="505"/>
        <v/>
      </c>
      <c r="J3208" t="str">
        <f t="shared" si="506"/>
        <v/>
      </c>
      <c r="K3208" t="str">
        <f t="shared" si="507"/>
        <v/>
      </c>
      <c r="L3208" t="str">
        <f t="shared" si="508"/>
        <v/>
      </c>
      <c r="M3208" t="str">
        <f t="shared" si="509"/>
        <v/>
      </c>
    </row>
    <row r="3209" spans="1:13">
      <c r="A3209" t="s">
        <v>2242</v>
      </c>
      <c r="B3209">
        <v>11.351000000000001</v>
      </c>
      <c r="C3209" s="44">
        <v>41548</v>
      </c>
      <c r="D3209" t="str">
        <f t="shared" si="500"/>
        <v/>
      </c>
      <c r="E3209" t="str">
        <f t="shared" si="501"/>
        <v/>
      </c>
      <c r="F3209" t="str">
        <f t="shared" si="502"/>
        <v/>
      </c>
      <c r="G3209" t="str">
        <f t="shared" si="503"/>
        <v/>
      </c>
      <c r="H3209" t="str">
        <f t="shared" si="504"/>
        <v/>
      </c>
      <c r="I3209" t="str">
        <f t="shared" si="505"/>
        <v/>
      </c>
      <c r="J3209" t="str">
        <f t="shared" si="506"/>
        <v/>
      </c>
      <c r="K3209" t="str">
        <f t="shared" si="507"/>
        <v/>
      </c>
      <c r="L3209" t="str">
        <f t="shared" si="508"/>
        <v/>
      </c>
      <c r="M3209" t="str">
        <f t="shared" si="509"/>
        <v/>
      </c>
    </row>
    <row r="3210" spans="1:13">
      <c r="A3210" t="s">
        <v>2243</v>
      </c>
      <c r="B3210">
        <v>10.4251</v>
      </c>
      <c r="C3210" s="44">
        <v>41548</v>
      </c>
      <c r="D3210" t="str">
        <f t="shared" si="500"/>
        <v/>
      </c>
      <c r="E3210" t="str">
        <f t="shared" si="501"/>
        <v/>
      </c>
      <c r="F3210" t="str">
        <f t="shared" si="502"/>
        <v/>
      </c>
      <c r="G3210" t="str">
        <f t="shared" si="503"/>
        <v/>
      </c>
      <c r="H3210" t="str">
        <f t="shared" si="504"/>
        <v/>
      </c>
      <c r="I3210" t="str">
        <f t="shared" si="505"/>
        <v/>
      </c>
      <c r="J3210" t="str">
        <f t="shared" si="506"/>
        <v/>
      </c>
      <c r="K3210" t="str">
        <f t="shared" si="507"/>
        <v/>
      </c>
      <c r="L3210" t="str">
        <f t="shared" si="508"/>
        <v/>
      </c>
      <c r="M3210" t="str">
        <f t="shared" si="509"/>
        <v/>
      </c>
    </row>
    <row r="3211" spans="1:13">
      <c r="A3211" t="s">
        <v>2244</v>
      </c>
      <c r="B3211">
        <v>11.0631</v>
      </c>
      <c r="C3211" s="44">
        <v>41548</v>
      </c>
      <c r="D3211" t="str">
        <f t="shared" si="500"/>
        <v/>
      </c>
      <c r="E3211" t="str">
        <f t="shared" si="501"/>
        <v/>
      </c>
      <c r="F3211" t="str">
        <f t="shared" si="502"/>
        <v/>
      </c>
      <c r="G3211" t="str">
        <f t="shared" si="503"/>
        <v/>
      </c>
      <c r="H3211" t="str">
        <f t="shared" si="504"/>
        <v/>
      </c>
      <c r="I3211" t="str">
        <f t="shared" si="505"/>
        <v/>
      </c>
      <c r="J3211" t="str">
        <f t="shared" si="506"/>
        <v/>
      </c>
      <c r="K3211" t="str">
        <f t="shared" si="507"/>
        <v/>
      </c>
      <c r="L3211" t="str">
        <f t="shared" si="508"/>
        <v/>
      </c>
      <c r="M3211" t="str">
        <f t="shared" si="509"/>
        <v/>
      </c>
    </row>
    <row r="3212" spans="1:13">
      <c r="A3212" t="s">
        <v>3875</v>
      </c>
      <c r="B3212">
        <v>11.911199999999999</v>
      </c>
      <c r="C3212" s="44">
        <v>41548</v>
      </c>
      <c r="D3212" t="str">
        <f t="shared" si="500"/>
        <v/>
      </c>
      <c r="E3212" t="str">
        <f t="shared" si="501"/>
        <v/>
      </c>
      <c r="F3212" t="str">
        <f t="shared" si="502"/>
        <v/>
      </c>
      <c r="G3212" t="str">
        <f t="shared" si="503"/>
        <v/>
      </c>
      <c r="H3212" t="str">
        <f t="shared" si="504"/>
        <v/>
      </c>
      <c r="I3212" t="str">
        <f t="shared" si="505"/>
        <v/>
      </c>
      <c r="J3212" t="str">
        <f t="shared" si="506"/>
        <v/>
      </c>
      <c r="K3212" t="str">
        <f t="shared" si="507"/>
        <v/>
      </c>
      <c r="L3212" t="str">
        <f t="shared" si="508"/>
        <v/>
      </c>
      <c r="M3212" t="str">
        <f t="shared" si="509"/>
        <v/>
      </c>
    </row>
    <row r="3213" spans="1:13">
      <c r="A3213" t="s">
        <v>3876</v>
      </c>
      <c r="B3213">
        <v>11.9687</v>
      </c>
      <c r="C3213" s="44">
        <v>41548</v>
      </c>
      <c r="D3213" t="str">
        <f t="shared" si="500"/>
        <v/>
      </c>
      <c r="E3213" t="str">
        <f t="shared" si="501"/>
        <v/>
      </c>
      <c r="F3213" t="str">
        <f t="shared" si="502"/>
        <v/>
      </c>
      <c r="G3213" t="str">
        <f t="shared" si="503"/>
        <v/>
      </c>
      <c r="H3213" t="str">
        <f t="shared" si="504"/>
        <v/>
      </c>
      <c r="I3213" t="str">
        <f t="shared" si="505"/>
        <v/>
      </c>
      <c r="J3213" t="str">
        <f t="shared" si="506"/>
        <v/>
      </c>
      <c r="K3213" t="str">
        <f t="shared" si="507"/>
        <v/>
      </c>
      <c r="L3213" t="str">
        <f t="shared" si="508"/>
        <v/>
      </c>
      <c r="M3213" t="str">
        <f t="shared" si="509"/>
        <v/>
      </c>
    </row>
    <row r="3214" spans="1:13">
      <c r="A3214" t="s">
        <v>2245</v>
      </c>
      <c r="B3214">
        <v>10.9922</v>
      </c>
      <c r="C3214" s="44">
        <v>41548</v>
      </c>
      <c r="D3214" t="str">
        <f t="shared" si="500"/>
        <v/>
      </c>
      <c r="E3214" t="str">
        <f t="shared" si="501"/>
        <v/>
      </c>
      <c r="F3214" t="str">
        <f t="shared" si="502"/>
        <v/>
      </c>
      <c r="G3214" t="str">
        <f t="shared" si="503"/>
        <v/>
      </c>
      <c r="H3214" t="str">
        <f t="shared" si="504"/>
        <v/>
      </c>
      <c r="I3214" t="str">
        <f t="shared" si="505"/>
        <v/>
      </c>
      <c r="J3214" t="str">
        <f t="shared" si="506"/>
        <v/>
      </c>
      <c r="K3214" t="str">
        <f t="shared" si="507"/>
        <v/>
      </c>
      <c r="L3214" t="str">
        <f t="shared" si="508"/>
        <v/>
      </c>
      <c r="M3214" t="str">
        <f t="shared" si="509"/>
        <v/>
      </c>
    </row>
    <row r="3215" spans="1:13">
      <c r="A3215" t="s">
        <v>2246</v>
      </c>
      <c r="B3215">
        <v>11.080299999999999</v>
      </c>
      <c r="C3215" s="44">
        <v>41548</v>
      </c>
      <c r="D3215" t="str">
        <f t="shared" si="500"/>
        <v/>
      </c>
      <c r="E3215" t="str">
        <f t="shared" si="501"/>
        <v/>
      </c>
      <c r="F3215" t="str">
        <f t="shared" si="502"/>
        <v/>
      </c>
      <c r="G3215" t="str">
        <f t="shared" si="503"/>
        <v/>
      </c>
      <c r="H3215" t="str">
        <f t="shared" si="504"/>
        <v/>
      </c>
      <c r="I3215" t="str">
        <f t="shared" si="505"/>
        <v/>
      </c>
      <c r="J3215" t="str">
        <f t="shared" si="506"/>
        <v/>
      </c>
      <c r="K3215" t="str">
        <f t="shared" si="507"/>
        <v/>
      </c>
      <c r="L3215" t="str">
        <f t="shared" si="508"/>
        <v/>
      </c>
      <c r="M3215" t="str">
        <f t="shared" si="509"/>
        <v/>
      </c>
    </row>
    <row r="3216" spans="1:13">
      <c r="A3216" t="s">
        <v>2247</v>
      </c>
      <c r="B3216">
        <v>10.9055</v>
      </c>
      <c r="C3216" s="44">
        <v>41548</v>
      </c>
      <c r="D3216" t="str">
        <f t="shared" si="500"/>
        <v/>
      </c>
      <c r="E3216" t="str">
        <f t="shared" si="501"/>
        <v/>
      </c>
      <c r="F3216" t="str">
        <f t="shared" si="502"/>
        <v/>
      </c>
      <c r="G3216" t="str">
        <f t="shared" si="503"/>
        <v/>
      </c>
      <c r="H3216" t="str">
        <f t="shared" si="504"/>
        <v/>
      </c>
      <c r="I3216" t="str">
        <f t="shared" si="505"/>
        <v/>
      </c>
      <c r="J3216" t="str">
        <f t="shared" si="506"/>
        <v/>
      </c>
      <c r="K3216" t="str">
        <f t="shared" si="507"/>
        <v/>
      </c>
      <c r="L3216" t="str">
        <f t="shared" si="508"/>
        <v/>
      </c>
      <c r="M3216" t="str">
        <f t="shared" si="509"/>
        <v/>
      </c>
    </row>
    <row r="3217" spans="1:13">
      <c r="A3217" t="s">
        <v>2248</v>
      </c>
      <c r="B3217">
        <v>10.9818</v>
      </c>
      <c r="C3217" s="44">
        <v>41548</v>
      </c>
      <c r="D3217" t="str">
        <f t="shared" si="500"/>
        <v/>
      </c>
      <c r="E3217" t="str">
        <f t="shared" si="501"/>
        <v/>
      </c>
      <c r="F3217" t="str">
        <f t="shared" si="502"/>
        <v/>
      </c>
      <c r="G3217" t="str">
        <f t="shared" si="503"/>
        <v/>
      </c>
      <c r="H3217" t="str">
        <f t="shared" si="504"/>
        <v/>
      </c>
      <c r="I3217" t="str">
        <f t="shared" si="505"/>
        <v/>
      </c>
      <c r="J3217" t="str">
        <f t="shared" si="506"/>
        <v/>
      </c>
      <c r="K3217" t="str">
        <f t="shared" si="507"/>
        <v/>
      </c>
      <c r="L3217" t="str">
        <f t="shared" si="508"/>
        <v/>
      </c>
      <c r="M3217" t="str">
        <f t="shared" si="509"/>
        <v/>
      </c>
    </row>
    <row r="3218" spans="1:13">
      <c r="A3218" t="s">
        <v>478</v>
      </c>
      <c r="B3218">
        <v>589.13490000000002</v>
      </c>
      <c r="C3218" s="44">
        <v>41548</v>
      </c>
      <c r="D3218" t="str">
        <f t="shared" si="500"/>
        <v/>
      </c>
      <c r="E3218" t="str">
        <f t="shared" si="501"/>
        <v/>
      </c>
      <c r="F3218" t="str">
        <f t="shared" si="502"/>
        <v/>
      </c>
      <c r="G3218" t="str">
        <f t="shared" si="503"/>
        <v/>
      </c>
      <c r="H3218" t="str">
        <f t="shared" si="504"/>
        <v/>
      </c>
      <c r="I3218" t="str">
        <f t="shared" si="505"/>
        <v/>
      </c>
      <c r="J3218" t="str">
        <f t="shared" si="506"/>
        <v/>
      </c>
      <c r="K3218" t="str">
        <f t="shared" si="507"/>
        <v/>
      </c>
      <c r="L3218" t="str">
        <f t="shared" si="508"/>
        <v/>
      </c>
      <c r="M3218" t="str">
        <f t="shared" si="509"/>
        <v/>
      </c>
    </row>
    <row r="3219" spans="1:13">
      <c r="A3219" t="s">
        <v>3780</v>
      </c>
      <c r="B3219">
        <v>14.922000000000001</v>
      </c>
      <c r="C3219" s="44">
        <v>41548</v>
      </c>
      <c r="D3219" t="str">
        <f t="shared" si="500"/>
        <v/>
      </c>
      <c r="E3219" t="str">
        <f t="shared" si="501"/>
        <v/>
      </c>
      <c r="F3219" t="str">
        <f t="shared" si="502"/>
        <v/>
      </c>
      <c r="G3219" t="str">
        <f t="shared" si="503"/>
        <v/>
      </c>
      <c r="H3219" t="str">
        <f t="shared" si="504"/>
        <v/>
      </c>
      <c r="I3219" t="str">
        <f t="shared" si="505"/>
        <v/>
      </c>
      <c r="J3219" t="str">
        <f t="shared" si="506"/>
        <v/>
      </c>
      <c r="K3219" t="str">
        <f t="shared" si="507"/>
        <v/>
      </c>
      <c r="L3219" t="str">
        <f t="shared" si="508"/>
        <v/>
      </c>
      <c r="M3219" t="str">
        <f t="shared" si="509"/>
        <v/>
      </c>
    </row>
    <row r="3220" spans="1:13">
      <c r="A3220" t="s">
        <v>3781</v>
      </c>
      <c r="B3220">
        <v>14.986000000000001</v>
      </c>
      <c r="C3220" s="44">
        <v>41548</v>
      </c>
      <c r="D3220" t="str">
        <f t="shared" si="500"/>
        <v/>
      </c>
      <c r="E3220" t="str">
        <f t="shared" si="501"/>
        <v/>
      </c>
      <c r="F3220" t="str">
        <f t="shared" si="502"/>
        <v/>
      </c>
      <c r="G3220" t="str">
        <f t="shared" si="503"/>
        <v/>
      </c>
      <c r="H3220" t="str">
        <f t="shared" si="504"/>
        <v/>
      </c>
      <c r="I3220" t="str">
        <f t="shared" si="505"/>
        <v/>
      </c>
      <c r="J3220" t="str">
        <f t="shared" si="506"/>
        <v/>
      </c>
      <c r="K3220" t="str">
        <f t="shared" si="507"/>
        <v/>
      </c>
      <c r="L3220" t="str">
        <f t="shared" si="508"/>
        <v/>
      </c>
      <c r="M3220" t="str">
        <f t="shared" si="509"/>
        <v/>
      </c>
    </row>
    <row r="3221" spans="1:13">
      <c r="A3221" t="s">
        <v>3131</v>
      </c>
      <c r="B3221">
        <v>47.874000000000002</v>
      </c>
      <c r="C3221" s="44">
        <v>41548</v>
      </c>
      <c r="D3221" t="str">
        <f t="shared" si="500"/>
        <v/>
      </c>
      <c r="E3221" t="str">
        <f t="shared" si="501"/>
        <v/>
      </c>
      <c r="F3221" t="str">
        <f t="shared" si="502"/>
        <v/>
      </c>
      <c r="G3221" t="str">
        <f t="shared" si="503"/>
        <v/>
      </c>
      <c r="H3221" t="str">
        <f t="shared" si="504"/>
        <v/>
      </c>
      <c r="I3221" t="str">
        <f t="shared" si="505"/>
        <v/>
      </c>
      <c r="J3221" t="str">
        <f t="shared" si="506"/>
        <v/>
      </c>
      <c r="K3221" t="str">
        <f t="shared" si="507"/>
        <v/>
      </c>
      <c r="L3221" t="str">
        <f t="shared" si="508"/>
        <v/>
      </c>
      <c r="M3221" t="str">
        <f t="shared" si="509"/>
        <v/>
      </c>
    </row>
    <row r="3222" spans="1:13">
      <c r="A3222" t="s">
        <v>3132</v>
      </c>
      <c r="B3222">
        <v>48.073999999999998</v>
      </c>
      <c r="C3222" s="44">
        <v>41548</v>
      </c>
      <c r="D3222" t="str">
        <f t="shared" si="500"/>
        <v/>
      </c>
      <c r="E3222" t="str">
        <f t="shared" si="501"/>
        <v/>
      </c>
      <c r="F3222" t="str">
        <f t="shared" si="502"/>
        <v/>
      </c>
      <c r="G3222" t="str">
        <f t="shared" si="503"/>
        <v/>
      </c>
      <c r="H3222" t="str">
        <f t="shared" si="504"/>
        <v/>
      </c>
      <c r="I3222" t="str">
        <f t="shared" si="505"/>
        <v/>
      </c>
      <c r="J3222" t="str">
        <f t="shared" si="506"/>
        <v/>
      </c>
      <c r="K3222" t="str">
        <f t="shared" si="507"/>
        <v/>
      </c>
      <c r="L3222" t="str">
        <f t="shared" si="508"/>
        <v/>
      </c>
      <c r="M3222" t="str">
        <f t="shared" si="509"/>
        <v/>
      </c>
    </row>
    <row r="3223" spans="1:13">
      <c r="A3223" t="s">
        <v>479</v>
      </c>
      <c r="B3223">
        <v>226.2705</v>
      </c>
      <c r="C3223" s="44">
        <v>41548</v>
      </c>
      <c r="D3223" t="str">
        <f t="shared" si="500"/>
        <v/>
      </c>
      <c r="E3223" t="str">
        <f t="shared" si="501"/>
        <v/>
      </c>
      <c r="F3223" t="str">
        <f t="shared" si="502"/>
        <v/>
      </c>
      <c r="G3223" t="str">
        <f t="shared" si="503"/>
        <v/>
      </c>
      <c r="H3223" t="str">
        <f t="shared" si="504"/>
        <v/>
      </c>
      <c r="I3223" t="str">
        <f t="shared" si="505"/>
        <v/>
      </c>
      <c r="J3223" t="str">
        <f t="shared" si="506"/>
        <v/>
      </c>
      <c r="K3223" t="str">
        <f t="shared" si="507"/>
        <v/>
      </c>
      <c r="L3223" t="str">
        <f t="shared" si="508"/>
        <v/>
      </c>
      <c r="M3223" t="str">
        <f t="shared" si="509"/>
        <v/>
      </c>
    </row>
    <row r="3224" spans="1:13">
      <c r="A3224" t="s">
        <v>2249</v>
      </c>
      <c r="B3224">
        <v>10.052</v>
      </c>
      <c r="C3224" s="44">
        <v>41548</v>
      </c>
      <c r="D3224" t="str">
        <f t="shared" si="500"/>
        <v/>
      </c>
      <c r="E3224" t="str">
        <f t="shared" si="501"/>
        <v/>
      </c>
      <c r="F3224" t="str">
        <f t="shared" si="502"/>
        <v/>
      </c>
      <c r="G3224" t="str">
        <f t="shared" si="503"/>
        <v/>
      </c>
      <c r="H3224" t="str">
        <f t="shared" si="504"/>
        <v/>
      </c>
      <c r="I3224" t="str">
        <f t="shared" si="505"/>
        <v/>
      </c>
      <c r="J3224" t="str">
        <f t="shared" si="506"/>
        <v/>
      </c>
      <c r="K3224" t="str">
        <f t="shared" si="507"/>
        <v/>
      </c>
      <c r="L3224" t="str">
        <f t="shared" si="508"/>
        <v/>
      </c>
      <c r="M3224" t="str">
        <f t="shared" si="509"/>
        <v/>
      </c>
    </row>
    <row r="3225" spans="1:13">
      <c r="A3225" t="s">
        <v>3877</v>
      </c>
      <c r="B3225">
        <v>16.0871</v>
      </c>
      <c r="C3225" s="44">
        <v>41548</v>
      </c>
      <c r="D3225" t="str">
        <f t="shared" si="500"/>
        <v/>
      </c>
      <c r="E3225" t="str">
        <f t="shared" si="501"/>
        <v/>
      </c>
      <c r="F3225" t="str">
        <f t="shared" si="502"/>
        <v/>
      </c>
      <c r="G3225" t="str">
        <f t="shared" si="503"/>
        <v/>
      </c>
      <c r="H3225" t="str">
        <f t="shared" si="504"/>
        <v/>
      </c>
      <c r="I3225" t="str">
        <f t="shared" si="505"/>
        <v/>
      </c>
      <c r="J3225" t="str">
        <f t="shared" si="506"/>
        <v/>
      </c>
      <c r="K3225" t="str">
        <f t="shared" si="507"/>
        <v/>
      </c>
      <c r="L3225" t="str">
        <f t="shared" si="508"/>
        <v/>
      </c>
      <c r="M3225" t="str">
        <f t="shared" si="509"/>
        <v/>
      </c>
    </row>
    <row r="3226" spans="1:13">
      <c r="A3226" t="s">
        <v>5663</v>
      </c>
      <c r="B3226">
        <v>16.087399999999999</v>
      </c>
      <c r="C3226" s="44">
        <v>41548</v>
      </c>
      <c r="D3226" t="str">
        <f t="shared" si="500"/>
        <v/>
      </c>
      <c r="E3226" t="str">
        <f t="shared" si="501"/>
        <v/>
      </c>
      <c r="F3226" t="str">
        <f t="shared" si="502"/>
        <v/>
      </c>
      <c r="G3226" t="str">
        <f t="shared" si="503"/>
        <v/>
      </c>
      <c r="H3226" t="str">
        <f t="shared" si="504"/>
        <v/>
      </c>
      <c r="I3226" t="str">
        <f t="shared" si="505"/>
        <v/>
      </c>
      <c r="J3226" t="str">
        <f t="shared" si="506"/>
        <v/>
      </c>
      <c r="K3226" t="str">
        <f t="shared" si="507"/>
        <v/>
      </c>
      <c r="L3226" t="str">
        <f t="shared" si="508"/>
        <v/>
      </c>
      <c r="M3226" t="str">
        <f t="shared" si="509"/>
        <v/>
      </c>
    </row>
    <row r="3227" spans="1:13">
      <c r="A3227" t="s">
        <v>2250</v>
      </c>
      <c r="B3227">
        <v>10.200200000000001</v>
      </c>
      <c r="C3227" s="44">
        <v>41548</v>
      </c>
      <c r="D3227" t="str">
        <f t="shared" si="500"/>
        <v/>
      </c>
      <c r="E3227" t="str">
        <f t="shared" si="501"/>
        <v/>
      </c>
      <c r="F3227" t="str">
        <f t="shared" si="502"/>
        <v/>
      </c>
      <c r="G3227" t="str">
        <f t="shared" si="503"/>
        <v/>
      </c>
      <c r="H3227" t="str">
        <f t="shared" si="504"/>
        <v/>
      </c>
      <c r="I3227" t="str">
        <f t="shared" si="505"/>
        <v/>
      </c>
      <c r="J3227" t="str">
        <f t="shared" si="506"/>
        <v/>
      </c>
      <c r="K3227" t="str">
        <f t="shared" si="507"/>
        <v/>
      </c>
      <c r="L3227" t="str">
        <f t="shared" si="508"/>
        <v/>
      </c>
      <c r="M3227" t="str">
        <f t="shared" si="509"/>
        <v/>
      </c>
    </row>
    <row r="3228" spans="1:13">
      <c r="A3228" t="s">
        <v>3878</v>
      </c>
      <c r="B3228">
        <v>14.259399999999999</v>
      </c>
      <c r="C3228" s="44">
        <v>41548</v>
      </c>
      <c r="D3228" t="str">
        <f t="shared" si="500"/>
        <v/>
      </c>
      <c r="E3228" t="str">
        <f t="shared" si="501"/>
        <v/>
      </c>
      <c r="F3228" t="str">
        <f t="shared" si="502"/>
        <v/>
      </c>
      <c r="G3228" t="str">
        <f t="shared" si="503"/>
        <v/>
      </c>
      <c r="H3228" t="str">
        <f t="shared" si="504"/>
        <v/>
      </c>
      <c r="I3228" t="str">
        <f t="shared" si="505"/>
        <v/>
      </c>
      <c r="J3228" t="str">
        <f t="shared" si="506"/>
        <v/>
      </c>
      <c r="K3228" t="str">
        <f t="shared" si="507"/>
        <v/>
      </c>
      <c r="L3228" t="str">
        <f t="shared" si="508"/>
        <v/>
      </c>
      <c r="M3228" t="str">
        <f t="shared" si="509"/>
        <v/>
      </c>
    </row>
    <row r="3229" spans="1:13">
      <c r="A3229" t="s">
        <v>2251</v>
      </c>
      <c r="B3229">
        <v>10.042899999999999</v>
      </c>
      <c r="C3229" s="44">
        <v>41548</v>
      </c>
      <c r="D3229" t="str">
        <f t="shared" si="500"/>
        <v/>
      </c>
      <c r="E3229" t="str">
        <f t="shared" si="501"/>
        <v/>
      </c>
      <c r="F3229" t="str">
        <f t="shared" si="502"/>
        <v/>
      </c>
      <c r="G3229" t="str">
        <f t="shared" si="503"/>
        <v/>
      </c>
      <c r="H3229" t="str">
        <f t="shared" si="504"/>
        <v/>
      </c>
      <c r="I3229" t="str">
        <f t="shared" si="505"/>
        <v/>
      </c>
      <c r="J3229" t="str">
        <f t="shared" si="506"/>
        <v/>
      </c>
      <c r="K3229" t="str">
        <f t="shared" si="507"/>
        <v/>
      </c>
      <c r="L3229" t="str">
        <f t="shared" si="508"/>
        <v/>
      </c>
      <c r="M3229" t="str">
        <f t="shared" si="509"/>
        <v/>
      </c>
    </row>
    <row r="3230" spans="1:13">
      <c r="A3230" t="s">
        <v>5664</v>
      </c>
      <c r="B3230">
        <v>10.042999999999999</v>
      </c>
      <c r="C3230" s="44">
        <v>41548</v>
      </c>
      <c r="D3230" t="str">
        <f t="shared" si="500"/>
        <v/>
      </c>
      <c r="E3230" t="str">
        <f t="shared" si="501"/>
        <v/>
      </c>
      <c r="F3230" t="str">
        <f t="shared" si="502"/>
        <v/>
      </c>
      <c r="G3230" t="str">
        <f t="shared" si="503"/>
        <v/>
      </c>
      <c r="H3230" t="str">
        <f t="shared" si="504"/>
        <v/>
      </c>
      <c r="I3230" t="str">
        <f t="shared" si="505"/>
        <v/>
      </c>
      <c r="J3230" t="str">
        <f t="shared" si="506"/>
        <v/>
      </c>
      <c r="K3230" t="str">
        <f t="shared" si="507"/>
        <v/>
      </c>
      <c r="L3230" t="str">
        <f t="shared" si="508"/>
        <v/>
      </c>
      <c r="M3230" t="str">
        <f t="shared" si="509"/>
        <v/>
      </c>
    </row>
    <row r="3231" spans="1:13">
      <c r="A3231" t="s">
        <v>3879</v>
      </c>
      <c r="B3231">
        <v>16.0185</v>
      </c>
      <c r="C3231" s="44">
        <v>41548</v>
      </c>
      <c r="D3231" t="str">
        <f t="shared" si="500"/>
        <v/>
      </c>
      <c r="E3231" t="str">
        <f t="shared" si="501"/>
        <v/>
      </c>
      <c r="F3231" t="str">
        <f t="shared" si="502"/>
        <v/>
      </c>
      <c r="G3231" t="str">
        <f t="shared" si="503"/>
        <v/>
      </c>
      <c r="H3231" t="str">
        <f t="shared" si="504"/>
        <v/>
      </c>
      <c r="I3231" t="str">
        <f t="shared" si="505"/>
        <v/>
      </c>
      <c r="J3231" t="str">
        <f t="shared" si="506"/>
        <v/>
      </c>
      <c r="K3231" t="str">
        <f t="shared" si="507"/>
        <v/>
      </c>
      <c r="L3231" t="str">
        <f t="shared" si="508"/>
        <v/>
      </c>
      <c r="M3231" t="str">
        <f t="shared" si="509"/>
        <v/>
      </c>
    </row>
    <row r="3232" spans="1:13">
      <c r="A3232" t="s">
        <v>5665</v>
      </c>
      <c r="B3232">
        <v>16.018699999999999</v>
      </c>
      <c r="C3232" s="44">
        <v>41548</v>
      </c>
      <c r="D3232" t="str">
        <f t="shared" si="500"/>
        <v/>
      </c>
      <c r="E3232" t="str">
        <f t="shared" si="501"/>
        <v/>
      </c>
      <c r="F3232" t="str">
        <f t="shared" si="502"/>
        <v/>
      </c>
      <c r="G3232" t="str">
        <f t="shared" si="503"/>
        <v/>
      </c>
      <c r="H3232" t="str">
        <f t="shared" si="504"/>
        <v/>
      </c>
      <c r="I3232" t="str">
        <f t="shared" si="505"/>
        <v/>
      </c>
      <c r="J3232" t="str">
        <f t="shared" si="506"/>
        <v/>
      </c>
      <c r="K3232" t="str">
        <f t="shared" si="507"/>
        <v/>
      </c>
      <c r="L3232" t="str">
        <f t="shared" si="508"/>
        <v/>
      </c>
      <c r="M3232" t="str">
        <f t="shared" si="509"/>
        <v/>
      </c>
    </row>
    <row r="3233" spans="1:13">
      <c r="A3233" t="s">
        <v>2252</v>
      </c>
      <c r="B3233">
        <v>10.1533</v>
      </c>
      <c r="C3233" s="44">
        <v>41548</v>
      </c>
      <c r="D3233" t="str">
        <f t="shared" si="500"/>
        <v/>
      </c>
      <c r="E3233" t="str">
        <f t="shared" si="501"/>
        <v/>
      </c>
      <c r="F3233" t="str">
        <f t="shared" si="502"/>
        <v/>
      </c>
      <c r="G3233" t="str">
        <f t="shared" si="503"/>
        <v/>
      </c>
      <c r="H3233" t="str">
        <f t="shared" si="504"/>
        <v/>
      </c>
      <c r="I3233" t="str">
        <f t="shared" si="505"/>
        <v/>
      </c>
      <c r="J3233" t="str">
        <f t="shared" si="506"/>
        <v/>
      </c>
      <c r="K3233" t="str">
        <f t="shared" si="507"/>
        <v/>
      </c>
      <c r="L3233" t="str">
        <f t="shared" si="508"/>
        <v/>
      </c>
      <c r="M3233" t="str">
        <f t="shared" si="509"/>
        <v/>
      </c>
    </row>
    <row r="3234" spans="1:13">
      <c r="A3234" t="s">
        <v>2253</v>
      </c>
      <c r="B3234">
        <v>10.153700000000001</v>
      </c>
      <c r="C3234" s="44">
        <v>41548</v>
      </c>
      <c r="D3234" t="str">
        <f t="shared" si="500"/>
        <v/>
      </c>
      <c r="E3234" t="str">
        <f t="shared" si="501"/>
        <v/>
      </c>
      <c r="F3234" t="str">
        <f t="shared" si="502"/>
        <v/>
      </c>
      <c r="G3234" t="str">
        <f t="shared" si="503"/>
        <v/>
      </c>
      <c r="H3234" t="str">
        <f t="shared" si="504"/>
        <v/>
      </c>
      <c r="I3234" t="str">
        <f t="shared" si="505"/>
        <v/>
      </c>
      <c r="J3234" t="str">
        <f t="shared" si="506"/>
        <v/>
      </c>
      <c r="K3234" t="str">
        <f t="shared" si="507"/>
        <v/>
      </c>
      <c r="L3234" t="str">
        <f t="shared" si="508"/>
        <v/>
      </c>
      <c r="M3234" t="str">
        <f t="shared" si="509"/>
        <v/>
      </c>
    </row>
    <row r="3235" spans="1:13">
      <c r="A3235" t="s">
        <v>3880</v>
      </c>
      <c r="B3235">
        <v>15.7461</v>
      </c>
      <c r="C3235" s="44">
        <v>41548</v>
      </c>
      <c r="D3235" t="str">
        <f t="shared" si="500"/>
        <v/>
      </c>
      <c r="E3235" t="str">
        <f t="shared" si="501"/>
        <v/>
      </c>
      <c r="F3235" t="str">
        <f t="shared" si="502"/>
        <v/>
      </c>
      <c r="G3235" t="str">
        <f t="shared" si="503"/>
        <v/>
      </c>
      <c r="H3235" t="str">
        <f t="shared" si="504"/>
        <v/>
      </c>
      <c r="I3235" t="str">
        <f t="shared" si="505"/>
        <v/>
      </c>
      <c r="J3235" t="str">
        <f t="shared" si="506"/>
        <v/>
      </c>
      <c r="K3235" t="str">
        <f t="shared" si="507"/>
        <v/>
      </c>
      <c r="L3235" t="str">
        <f t="shared" si="508"/>
        <v/>
      </c>
      <c r="M3235" t="str">
        <f t="shared" si="509"/>
        <v/>
      </c>
    </row>
    <row r="3236" spans="1:13">
      <c r="A3236" t="s">
        <v>3881</v>
      </c>
      <c r="B3236">
        <v>15.748799999999999</v>
      </c>
      <c r="C3236" s="44">
        <v>41548</v>
      </c>
      <c r="D3236" t="str">
        <f t="shared" si="500"/>
        <v/>
      </c>
      <c r="E3236" t="str">
        <f t="shared" si="501"/>
        <v/>
      </c>
      <c r="F3236" t="str">
        <f t="shared" si="502"/>
        <v/>
      </c>
      <c r="G3236" t="str">
        <f t="shared" si="503"/>
        <v/>
      </c>
      <c r="H3236" t="str">
        <f t="shared" si="504"/>
        <v/>
      </c>
      <c r="I3236" t="str">
        <f t="shared" si="505"/>
        <v/>
      </c>
      <c r="J3236" t="str">
        <f t="shared" si="506"/>
        <v/>
      </c>
      <c r="K3236" t="str">
        <f t="shared" si="507"/>
        <v/>
      </c>
      <c r="L3236" t="str">
        <f t="shared" si="508"/>
        <v/>
      </c>
      <c r="M3236" t="str">
        <f t="shared" si="509"/>
        <v/>
      </c>
    </row>
    <row r="3237" spans="1:13">
      <c r="A3237" t="s">
        <v>2254</v>
      </c>
      <c r="B3237">
        <v>10.0708</v>
      </c>
      <c r="C3237" s="44">
        <v>41548</v>
      </c>
      <c r="D3237" t="str">
        <f t="shared" si="500"/>
        <v/>
      </c>
      <c r="E3237" t="str">
        <f t="shared" si="501"/>
        <v/>
      </c>
      <c r="F3237" t="str">
        <f t="shared" si="502"/>
        <v/>
      </c>
      <c r="G3237" t="str">
        <f t="shared" si="503"/>
        <v/>
      </c>
      <c r="H3237" t="str">
        <f t="shared" si="504"/>
        <v/>
      </c>
      <c r="I3237" t="str">
        <f t="shared" si="505"/>
        <v/>
      </c>
      <c r="J3237" t="str">
        <f t="shared" si="506"/>
        <v/>
      </c>
      <c r="K3237" t="str">
        <f t="shared" si="507"/>
        <v/>
      </c>
      <c r="L3237" t="str">
        <f t="shared" si="508"/>
        <v/>
      </c>
      <c r="M3237" t="str">
        <f t="shared" si="509"/>
        <v/>
      </c>
    </row>
    <row r="3238" spans="1:13">
      <c r="A3238" t="s">
        <v>2255</v>
      </c>
      <c r="B3238">
        <v>10.071</v>
      </c>
      <c r="C3238" s="44">
        <v>41548</v>
      </c>
      <c r="D3238" t="str">
        <f t="shared" si="500"/>
        <v/>
      </c>
      <c r="E3238" t="str">
        <f t="shared" si="501"/>
        <v/>
      </c>
      <c r="F3238" t="str">
        <f t="shared" si="502"/>
        <v/>
      </c>
      <c r="G3238" t="str">
        <f t="shared" si="503"/>
        <v/>
      </c>
      <c r="H3238" t="str">
        <f t="shared" si="504"/>
        <v/>
      </c>
      <c r="I3238" t="str">
        <f t="shared" si="505"/>
        <v/>
      </c>
      <c r="J3238" t="str">
        <f t="shared" si="506"/>
        <v/>
      </c>
      <c r="K3238" t="str">
        <f t="shared" si="507"/>
        <v/>
      </c>
      <c r="L3238" t="str">
        <f t="shared" si="508"/>
        <v/>
      </c>
      <c r="M3238" t="str">
        <f t="shared" si="509"/>
        <v/>
      </c>
    </row>
    <row r="3239" spans="1:13">
      <c r="A3239" t="s">
        <v>3882</v>
      </c>
      <c r="B3239">
        <v>15.775600000000001</v>
      </c>
      <c r="C3239" s="44">
        <v>41548</v>
      </c>
      <c r="D3239" t="str">
        <f t="shared" si="500"/>
        <v/>
      </c>
      <c r="E3239" t="str">
        <f t="shared" si="501"/>
        <v/>
      </c>
      <c r="F3239" t="str">
        <f t="shared" si="502"/>
        <v/>
      </c>
      <c r="G3239" t="str">
        <f t="shared" si="503"/>
        <v/>
      </c>
      <c r="H3239" t="str">
        <f t="shared" si="504"/>
        <v/>
      </c>
      <c r="I3239" t="str">
        <f t="shared" si="505"/>
        <v/>
      </c>
      <c r="J3239" t="str">
        <f t="shared" si="506"/>
        <v/>
      </c>
      <c r="K3239" t="str">
        <f t="shared" si="507"/>
        <v/>
      </c>
      <c r="L3239" t="str">
        <f t="shared" si="508"/>
        <v/>
      </c>
      <c r="M3239" t="str">
        <f t="shared" si="509"/>
        <v/>
      </c>
    </row>
    <row r="3240" spans="1:13">
      <c r="A3240" t="s">
        <v>3883</v>
      </c>
      <c r="B3240">
        <v>15.7759</v>
      </c>
      <c r="C3240" s="44">
        <v>41548</v>
      </c>
      <c r="D3240" t="str">
        <f t="shared" si="500"/>
        <v/>
      </c>
      <c r="E3240" t="str">
        <f t="shared" si="501"/>
        <v/>
      </c>
      <c r="F3240" t="str">
        <f t="shared" si="502"/>
        <v/>
      </c>
      <c r="G3240" t="str">
        <f t="shared" si="503"/>
        <v/>
      </c>
      <c r="H3240" t="str">
        <f t="shared" si="504"/>
        <v/>
      </c>
      <c r="I3240" t="str">
        <f t="shared" si="505"/>
        <v/>
      </c>
      <c r="J3240" t="str">
        <f t="shared" si="506"/>
        <v/>
      </c>
      <c r="K3240" t="str">
        <f t="shared" si="507"/>
        <v/>
      </c>
      <c r="L3240" t="str">
        <f t="shared" si="508"/>
        <v/>
      </c>
      <c r="M3240" t="str">
        <f t="shared" si="509"/>
        <v/>
      </c>
    </row>
    <row r="3241" spans="1:13">
      <c r="A3241" t="s">
        <v>2256</v>
      </c>
      <c r="B3241">
        <v>10.1876</v>
      </c>
      <c r="C3241" s="44">
        <v>41548</v>
      </c>
      <c r="D3241" t="str">
        <f t="shared" si="500"/>
        <v/>
      </c>
      <c r="E3241" t="str">
        <f t="shared" si="501"/>
        <v/>
      </c>
      <c r="F3241" t="str">
        <f t="shared" si="502"/>
        <v/>
      </c>
      <c r="G3241" t="str">
        <f t="shared" si="503"/>
        <v/>
      </c>
      <c r="H3241" t="str">
        <f t="shared" si="504"/>
        <v/>
      </c>
      <c r="I3241" t="str">
        <f t="shared" si="505"/>
        <v/>
      </c>
      <c r="J3241" t="str">
        <f t="shared" si="506"/>
        <v/>
      </c>
      <c r="K3241" t="str">
        <f t="shared" si="507"/>
        <v/>
      </c>
      <c r="L3241" t="str">
        <f t="shared" si="508"/>
        <v/>
      </c>
      <c r="M3241" t="str">
        <f t="shared" si="509"/>
        <v/>
      </c>
    </row>
    <row r="3242" spans="1:13">
      <c r="A3242" t="s">
        <v>3884</v>
      </c>
      <c r="B3242">
        <v>15.361000000000001</v>
      </c>
      <c r="C3242" s="44">
        <v>41548</v>
      </c>
      <c r="D3242" t="str">
        <f t="shared" si="500"/>
        <v/>
      </c>
      <c r="E3242" t="str">
        <f t="shared" si="501"/>
        <v/>
      </c>
      <c r="F3242" t="str">
        <f t="shared" si="502"/>
        <v/>
      </c>
      <c r="G3242" t="str">
        <f t="shared" si="503"/>
        <v/>
      </c>
      <c r="H3242" t="str">
        <f t="shared" si="504"/>
        <v/>
      </c>
      <c r="I3242" t="str">
        <f t="shared" si="505"/>
        <v/>
      </c>
      <c r="J3242" t="str">
        <f t="shared" si="506"/>
        <v/>
      </c>
      <c r="K3242" t="str">
        <f t="shared" si="507"/>
        <v/>
      </c>
      <c r="L3242" t="str">
        <f t="shared" si="508"/>
        <v/>
      </c>
      <c r="M3242" t="str">
        <f t="shared" si="509"/>
        <v/>
      </c>
    </row>
    <row r="3243" spans="1:13">
      <c r="A3243" t="s">
        <v>5666</v>
      </c>
      <c r="B3243">
        <v>15.362299999999999</v>
      </c>
      <c r="C3243" s="44">
        <v>41548</v>
      </c>
      <c r="D3243" t="str">
        <f t="shared" si="500"/>
        <v/>
      </c>
      <c r="E3243" t="str">
        <f t="shared" si="501"/>
        <v/>
      </c>
      <c r="F3243" t="str">
        <f t="shared" si="502"/>
        <v/>
      </c>
      <c r="G3243" t="str">
        <f t="shared" si="503"/>
        <v/>
      </c>
      <c r="H3243" t="str">
        <f t="shared" si="504"/>
        <v/>
      </c>
      <c r="I3243" t="str">
        <f t="shared" si="505"/>
        <v/>
      </c>
      <c r="J3243" t="str">
        <f t="shared" si="506"/>
        <v/>
      </c>
      <c r="K3243" t="str">
        <f t="shared" si="507"/>
        <v/>
      </c>
      <c r="L3243" t="str">
        <f t="shared" si="508"/>
        <v/>
      </c>
      <c r="M3243" t="str">
        <f t="shared" si="509"/>
        <v/>
      </c>
    </row>
    <row r="3244" spans="1:13">
      <c r="A3244" t="s">
        <v>2257</v>
      </c>
      <c r="B3244">
        <v>10.183199999999999</v>
      </c>
      <c r="C3244" s="44">
        <v>41548</v>
      </c>
      <c r="D3244" t="str">
        <f t="shared" si="500"/>
        <v/>
      </c>
      <c r="E3244" t="str">
        <f t="shared" si="501"/>
        <v/>
      </c>
      <c r="F3244" t="str">
        <f t="shared" si="502"/>
        <v/>
      </c>
      <c r="G3244" t="str">
        <f t="shared" si="503"/>
        <v/>
      </c>
      <c r="H3244" t="str">
        <f t="shared" si="504"/>
        <v/>
      </c>
      <c r="I3244" t="str">
        <f t="shared" si="505"/>
        <v/>
      </c>
      <c r="J3244" t="str">
        <f t="shared" si="506"/>
        <v/>
      </c>
      <c r="K3244" t="str">
        <f t="shared" si="507"/>
        <v/>
      </c>
      <c r="L3244" t="str">
        <f t="shared" si="508"/>
        <v/>
      </c>
      <c r="M3244" t="str">
        <f t="shared" si="509"/>
        <v/>
      </c>
    </row>
    <row r="3245" spans="1:13">
      <c r="A3245" t="s">
        <v>5667</v>
      </c>
      <c r="B3245">
        <v>10.1837</v>
      </c>
      <c r="C3245" s="44">
        <v>41548</v>
      </c>
      <c r="D3245" t="str">
        <f t="shared" si="500"/>
        <v/>
      </c>
      <c r="E3245" t="str">
        <f t="shared" si="501"/>
        <v/>
      </c>
      <c r="F3245" t="str">
        <f t="shared" si="502"/>
        <v/>
      </c>
      <c r="G3245" t="str">
        <f t="shared" si="503"/>
        <v/>
      </c>
      <c r="H3245" t="str">
        <f t="shared" si="504"/>
        <v/>
      </c>
      <c r="I3245" t="str">
        <f t="shared" si="505"/>
        <v/>
      </c>
      <c r="J3245" t="str">
        <f t="shared" si="506"/>
        <v/>
      </c>
      <c r="K3245" t="str">
        <f t="shared" si="507"/>
        <v/>
      </c>
      <c r="L3245" t="str">
        <f t="shared" si="508"/>
        <v/>
      </c>
      <c r="M3245" t="str">
        <f t="shared" si="509"/>
        <v/>
      </c>
    </row>
    <row r="3246" spans="1:13">
      <c r="A3246" t="s">
        <v>3885</v>
      </c>
      <c r="B3246">
        <v>15.6311</v>
      </c>
      <c r="C3246" s="44">
        <v>41548</v>
      </c>
      <c r="D3246" t="str">
        <f t="shared" si="500"/>
        <v/>
      </c>
      <c r="E3246" t="str">
        <f t="shared" si="501"/>
        <v/>
      </c>
      <c r="F3246" t="str">
        <f t="shared" si="502"/>
        <v/>
      </c>
      <c r="G3246" t="str">
        <f t="shared" si="503"/>
        <v/>
      </c>
      <c r="H3246" t="str">
        <f t="shared" si="504"/>
        <v/>
      </c>
      <c r="I3246" t="str">
        <f t="shared" si="505"/>
        <v/>
      </c>
      <c r="J3246" t="str">
        <f t="shared" si="506"/>
        <v/>
      </c>
      <c r="K3246" t="str">
        <f t="shared" si="507"/>
        <v/>
      </c>
      <c r="L3246" t="str">
        <f t="shared" si="508"/>
        <v/>
      </c>
      <c r="M3246" t="str">
        <f t="shared" si="509"/>
        <v/>
      </c>
    </row>
    <row r="3247" spans="1:13">
      <c r="A3247" t="s">
        <v>5668</v>
      </c>
      <c r="B3247">
        <v>15.6319</v>
      </c>
      <c r="C3247" s="44">
        <v>41548</v>
      </c>
      <c r="D3247" t="str">
        <f t="shared" si="500"/>
        <v/>
      </c>
      <c r="E3247" t="str">
        <f t="shared" si="501"/>
        <v/>
      </c>
      <c r="F3247" t="str">
        <f t="shared" si="502"/>
        <v/>
      </c>
      <c r="G3247" t="str">
        <f t="shared" si="503"/>
        <v/>
      </c>
      <c r="H3247" t="str">
        <f t="shared" si="504"/>
        <v/>
      </c>
      <c r="I3247" t="str">
        <f t="shared" si="505"/>
        <v/>
      </c>
      <c r="J3247" t="str">
        <f t="shared" si="506"/>
        <v/>
      </c>
      <c r="K3247" t="str">
        <f t="shared" si="507"/>
        <v/>
      </c>
      <c r="L3247" t="str">
        <f t="shared" si="508"/>
        <v/>
      </c>
      <c r="M3247" t="str">
        <f t="shared" si="509"/>
        <v/>
      </c>
    </row>
    <row r="3248" spans="1:13">
      <c r="A3248" t="s">
        <v>2258</v>
      </c>
      <c r="B3248">
        <v>10.143700000000001</v>
      </c>
      <c r="C3248" s="44">
        <v>41548</v>
      </c>
      <c r="D3248" t="str">
        <f t="shared" si="500"/>
        <v/>
      </c>
      <c r="E3248" t="str">
        <f t="shared" si="501"/>
        <v/>
      </c>
      <c r="F3248" t="str">
        <f t="shared" si="502"/>
        <v/>
      </c>
      <c r="G3248" t="str">
        <f t="shared" si="503"/>
        <v/>
      </c>
      <c r="H3248" t="str">
        <f t="shared" si="504"/>
        <v/>
      </c>
      <c r="I3248" t="str">
        <f t="shared" si="505"/>
        <v/>
      </c>
      <c r="J3248" t="str">
        <f t="shared" si="506"/>
        <v/>
      </c>
      <c r="K3248" t="str">
        <f t="shared" si="507"/>
        <v/>
      </c>
      <c r="L3248" t="str">
        <f t="shared" si="508"/>
        <v/>
      </c>
      <c r="M3248" t="str">
        <f t="shared" si="509"/>
        <v/>
      </c>
    </row>
    <row r="3249" spans="1:13">
      <c r="A3249" t="s">
        <v>2259</v>
      </c>
      <c r="B3249">
        <v>10.144</v>
      </c>
      <c r="C3249" s="44">
        <v>41548</v>
      </c>
      <c r="D3249" t="str">
        <f t="shared" si="500"/>
        <v/>
      </c>
      <c r="E3249" t="str">
        <f t="shared" si="501"/>
        <v/>
      </c>
      <c r="F3249" t="str">
        <f t="shared" si="502"/>
        <v/>
      </c>
      <c r="G3249" t="str">
        <f t="shared" si="503"/>
        <v/>
      </c>
      <c r="H3249" t="str">
        <f t="shared" si="504"/>
        <v/>
      </c>
      <c r="I3249" t="str">
        <f t="shared" si="505"/>
        <v/>
      </c>
      <c r="J3249" t="str">
        <f t="shared" si="506"/>
        <v/>
      </c>
      <c r="K3249" t="str">
        <f t="shared" si="507"/>
        <v/>
      </c>
      <c r="L3249" t="str">
        <f t="shared" si="508"/>
        <v/>
      </c>
      <c r="M3249" t="str">
        <f t="shared" si="509"/>
        <v/>
      </c>
    </row>
    <row r="3250" spans="1:13">
      <c r="A3250" t="s">
        <v>3886</v>
      </c>
      <c r="B3250">
        <v>14.7722</v>
      </c>
      <c r="C3250" s="44">
        <v>41548</v>
      </c>
      <c r="D3250" t="str">
        <f t="shared" si="500"/>
        <v/>
      </c>
      <c r="E3250" t="str">
        <f t="shared" si="501"/>
        <v/>
      </c>
      <c r="F3250" t="str">
        <f t="shared" si="502"/>
        <v/>
      </c>
      <c r="G3250" t="str">
        <f t="shared" si="503"/>
        <v/>
      </c>
      <c r="H3250" t="str">
        <f t="shared" si="504"/>
        <v/>
      </c>
      <c r="I3250" t="str">
        <f t="shared" si="505"/>
        <v/>
      </c>
      <c r="J3250" t="str">
        <f t="shared" si="506"/>
        <v/>
      </c>
      <c r="K3250" t="str">
        <f t="shared" si="507"/>
        <v/>
      </c>
      <c r="L3250" t="str">
        <f t="shared" si="508"/>
        <v/>
      </c>
      <c r="M3250" t="str">
        <f t="shared" si="509"/>
        <v/>
      </c>
    </row>
    <row r="3251" spans="1:13">
      <c r="A3251" t="s">
        <v>3887</v>
      </c>
      <c r="B3251">
        <v>14.7761</v>
      </c>
      <c r="C3251" s="44">
        <v>41548</v>
      </c>
      <c r="D3251" t="str">
        <f t="shared" si="500"/>
        <v/>
      </c>
      <c r="E3251" t="str">
        <f t="shared" si="501"/>
        <v/>
      </c>
      <c r="F3251" t="str">
        <f t="shared" si="502"/>
        <v/>
      </c>
      <c r="G3251" t="str">
        <f t="shared" si="503"/>
        <v/>
      </c>
      <c r="H3251" t="str">
        <f t="shared" si="504"/>
        <v/>
      </c>
      <c r="I3251" t="str">
        <f t="shared" si="505"/>
        <v/>
      </c>
      <c r="J3251" t="str">
        <f t="shared" si="506"/>
        <v/>
      </c>
      <c r="K3251" t="str">
        <f t="shared" si="507"/>
        <v/>
      </c>
      <c r="L3251" t="str">
        <f t="shared" si="508"/>
        <v/>
      </c>
      <c r="M3251" t="str">
        <f t="shared" si="509"/>
        <v/>
      </c>
    </row>
    <row r="3252" spans="1:13">
      <c r="A3252" t="s">
        <v>2260</v>
      </c>
      <c r="B3252">
        <v>10.051299999999999</v>
      </c>
      <c r="C3252" s="44">
        <v>41548</v>
      </c>
      <c r="D3252" t="str">
        <f t="shared" si="500"/>
        <v/>
      </c>
      <c r="E3252" t="str">
        <f t="shared" si="501"/>
        <v/>
      </c>
      <c r="F3252" t="str">
        <f t="shared" si="502"/>
        <v/>
      </c>
      <c r="G3252" t="str">
        <f t="shared" si="503"/>
        <v/>
      </c>
      <c r="H3252" t="str">
        <f t="shared" si="504"/>
        <v/>
      </c>
      <c r="I3252" t="str">
        <f t="shared" si="505"/>
        <v/>
      </c>
      <c r="J3252" t="str">
        <f t="shared" si="506"/>
        <v/>
      </c>
      <c r="K3252" t="str">
        <f t="shared" si="507"/>
        <v/>
      </c>
      <c r="L3252" t="str">
        <f t="shared" si="508"/>
        <v/>
      </c>
      <c r="M3252" t="str">
        <f t="shared" si="509"/>
        <v/>
      </c>
    </row>
    <row r="3253" spans="1:13">
      <c r="A3253" t="s">
        <v>3888</v>
      </c>
      <c r="B3253">
        <v>14.5443</v>
      </c>
      <c r="C3253" s="44">
        <v>41548</v>
      </c>
      <c r="D3253" t="str">
        <f t="shared" si="500"/>
        <v/>
      </c>
      <c r="E3253" t="str">
        <f t="shared" si="501"/>
        <v/>
      </c>
      <c r="F3253" t="str">
        <f t="shared" si="502"/>
        <v/>
      </c>
      <c r="G3253" t="str">
        <f t="shared" si="503"/>
        <v/>
      </c>
      <c r="H3253" t="str">
        <f t="shared" si="504"/>
        <v/>
      </c>
      <c r="I3253" t="str">
        <f t="shared" si="505"/>
        <v/>
      </c>
      <c r="J3253" t="str">
        <f t="shared" si="506"/>
        <v/>
      </c>
      <c r="K3253" t="str">
        <f t="shared" si="507"/>
        <v/>
      </c>
      <c r="L3253" t="str">
        <f t="shared" si="508"/>
        <v/>
      </c>
      <c r="M3253" t="str">
        <f t="shared" si="509"/>
        <v/>
      </c>
    </row>
    <row r="3254" spans="1:13">
      <c r="A3254" t="s">
        <v>5669</v>
      </c>
      <c r="B3254">
        <v>14.544600000000001</v>
      </c>
      <c r="C3254" s="44">
        <v>41548</v>
      </c>
      <c r="D3254" t="str">
        <f t="shared" si="500"/>
        <v/>
      </c>
      <c r="E3254" t="str">
        <f t="shared" si="501"/>
        <v/>
      </c>
      <c r="F3254" t="str">
        <f t="shared" si="502"/>
        <v/>
      </c>
      <c r="G3254" t="str">
        <f t="shared" si="503"/>
        <v/>
      </c>
      <c r="H3254" t="str">
        <f t="shared" si="504"/>
        <v/>
      </c>
      <c r="I3254" t="str">
        <f t="shared" si="505"/>
        <v/>
      </c>
      <c r="J3254" t="str">
        <f t="shared" si="506"/>
        <v/>
      </c>
      <c r="K3254" t="str">
        <f t="shared" si="507"/>
        <v/>
      </c>
      <c r="L3254" t="str">
        <f t="shared" si="508"/>
        <v/>
      </c>
      <c r="M3254" t="str">
        <f t="shared" si="509"/>
        <v/>
      </c>
    </row>
    <row r="3255" spans="1:13">
      <c r="A3255" t="s">
        <v>2261</v>
      </c>
      <c r="B3255">
        <v>10.202</v>
      </c>
      <c r="C3255" s="44">
        <v>41548</v>
      </c>
      <c r="D3255" t="str">
        <f t="shared" si="500"/>
        <v/>
      </c>
      <c r="E3255" t="str">
        <f t="shared" si="501"/>
        <v/>
      </c>
      <c r="F3255" t="str">
        <f t="shared" si="502"/>
        <v/>
      </c>
      <c r="G3255" t="str">
        <f t="shared" si="503"/>
        <v/>
      </c>
      <c r="H3255" t="str">
        <f t="shared" si="504"/>
        <v/>
      </c>
      <c r="I3255" t="str">
        <f t="shared" si="505"/>
        <v/>
      </c>
      <c r="J3255" t="str">
        <f t="shared" si="506"/>
        <v/>
      </c>
      <c r="K3255" t="str">
        <f t="shared" si="507"/>
        <v/>
      </c>
      <c r="L3255" t="str">
        <f t="shared" si="508"/>
        <v/>
      </c>
      <c r="M3255" t="str">
        <f t="shared" si="509"/>
        <v/>
      </c>
    </row>
    <row r="3256" spans="1:13">
      <c r="A3256" t="s">
        <v>3889</v>
      </c>
      <c r="B3256">
        <v>14.405900000000001</v>
      </c>
      <c r="C3256" s="44">
        <v>41548</v>
      </c>
      <c r="D3256" t="str">
        <f t="shared" si="500"/>
        <v/>
      </c>
      <c r="E3256" t="str">
        <f t="shared" si="501"/>
        <v/>
      </c>
      <c r="F3256" t="str">
        <f t="shared" si="502"/>
        <v/>
      </c>
      <c r="G3256" t="str">
        <f t="shared" si="503"/>
        <v/>
      </c>
      <c r="H3256" t="str">
        <f t="shared" si="504"/>
        <v/>
      </c>
      <c r="I3256" t="str">
        <f t="shared" si="505"/>
        <v/>
      </c>
      <c r="J3256" t="str">
        <f t="shared" si="506"/>
        <v/>
      </c>
      <c r="K3256" t="str">
        <f t="shared" si="507"/>
        <v/>
      </c>
      <c r="L3256" t="str">
        <f t="shared" si="508"/>
        <v/>
      </c>
      <c r="M3256" t="str">
        <f t="shared" si="509"/>
        <v/>
      </c>
    </row>
    <row r="3257" spans="1:13">
      <c r="A3257" t="s">
        <v>3890</v>
      </c>
      <c r="B3257">
        <v>14.4079</v>
      </c>
      <c r="C3257" s="44">
        <v>41548</v>
      </c>
      <c r="D3257" t="str">
        <f t="shared" si="500"/>
        <v/>
      </c>
      <c r="E3257" t="str">
        <f t="shared" si="501"/>
        <v/>
      </c>
      <c r="F3257" t="str">
        <f t="shared" si="502"/>
        <v/>
      </c>
      <c r="G3257" t="str">
        <f t="shared" si="503"/>
        <v/>
      </c>
      <c r="H3257" t="str">
        <f t="shared" si="504"/>
        <v/>
      </c>
      <c r="I3257" t="str">
        <f t="shared" si="505"/>
        <v/>
      </c>
      <c r="J3257" t="str">
        <f t="shared" si="506"/>
        <v/>
      </c>
      <c r="K3257" t="str">
        <f t="shared" si="507"/>
        <v/>
      </c>
      <c r="L3257" t="str">
        <f t="shared" si="508"/>
        <v/>
      </c>
      <c r="M3257" t="str">
        <f t="shared" si="509"/>
        <v/>
      </c>
    </row>
    <row r="3258" spans="1:13">
      <c r="A3258" t="s">
        <v>3782</v>
      </c>
      <c r="B3258">
        <v>11.407</v>
      </c>
      <c r="C3258" s="44">
        <v>41548</v>
      </c>
      <c r="D3258" t="str">
        <f t="shared" si="500"/>
        <v/>
      </c>
      <c r="E3258" t="str">
        <f t="shared" si="501"/>
        <v/>
      </c>
      <c r="F3258" t="str">
        <f t="shared" si="502"/>
        <v/>
      </c>
      <c r="G3258" t="str">
        <f t="shared" si="503"/>
        <v/>
      </c>
      <c r="H3258" t="str">
        <f t="shared" si="504"/>
        <v/>
      </c>
      <c r="I3258" t="str">
        <f t="shared" si="505"/>
        <v/>
      </c>
      <c r="J3258" t="str">
        <f t="shared" si="506"/>
        <v/>
      </c>
      <c r="K3258" t="str">
        <f t="shared" si="507"/>
        <v/>
      </c>
      <c r="L3258" t="str">
        <f t="shared" si="508"/>
        <v/>
      </c>
      <c r="M3258" t="str">
        <f t="shared" si="509"/>
        <v/>
      </c>
    </row>
    <row r="3259" spans="1:13">
      <c r="A3259" t="s">
        <v>3783</v>
      </c>
      <c r="B3259">
        <v>11.47</v>
      </c>
      <c r="C3259" s="44">
        <v>41548</v>
      </c>
      <c r="D3259" t="str">
        <f t="shared" si="500"/>
        <v/>
      </c>
      <c r="E3259" t="str">
        <f t="shared" si="501"/>
        <v/>
      </c>
      <c r="F3259" t="str">
        <f t="shared" si="502"/>
        <v/>
      </c>
      <c r="G3259" t="str">
        <f t="shared" si="503"/>
        <v/>
      </c>
      <c r="H3259" t="str">
        <f t="shared" si="504"/>
        <v/>
      </c>
      <c r="I3259" t="str">
        <f t="shared" si="505"/>
        <v/>
      </c>
      <c r="J3259" t="str">
        <f t="shared" si="506"/>
        <v/>
      </c>
      <c r="K3259" t="str">
        <f t="shared" si="507"/>
        <v/>
      </c>
      <c r="L3259" t="str">
        <f t="shared" si="508"/>
        <v/>
      </c>
      <c r="M3259" t="str">
        <f t="shared" si="509"/>
        <v/>
      </c>
    </row>
    <row r="3260" spans="1:13">
      <c r="A3260" t="s">
        <v>3133</v>
      </c>
      <c r="B3260">
        <v>12.635999999999999</v>
      </c>
      <c r="C3260" s="44">
        <v>41548</v>
      </c>
      <c r="D3260" t="str">
        <f t="shared" si="500"/>
        <v/>
      </c>
      <c r="E3260" t="str">
        <f t="shared" si="501"/>
        <v/>
      </c>
      <c r="F3260" t="str">
        <f t="shared" si="502"/>
        <v/>
      </c>
      <c r="G3260" t="str">
        <f t="shared" si="503"/>
        <v/>
      </c>
      <c r="H3260" t="str">
        <f t="shared" si="504"/>
        <v/>
      </c>
      <c r="I3260" t="str">
        <f t="shared" si="505"/>
        <v/>
      </c>
      <c r="J3260" t="str">
        <f t="shared" si="506"/>
        <v/>
      </c>
      <c r="K3260" t="str">
        <f t="shared" si="507"/>
        <v/>
      </c>
      <c r="L3260" t="str">
        <f t="shared" si="508"/>
        <v/>
      </c>
      <c r="M3260" t="str">
        <f t="shared" si="509"/>
        <v/>
      </c>
    </row>
    <row r="3261" spans="1:13">
      <c r="A3261" t="s">
        <v>3134</v>
      </c>
      <c r="B3261">
        <v>12.71</v>
      </c>
      <c r="C3261" s="44">
        <v>41548</v>
      </c>
      <c r="D3261" t="str">
        <f t="shared" si="500"/>
        <v/>
      </c>
      <c r="E3261" t="str">
        <f t="shared" si="501"/>
        <v/>
      </c>
      <c r="F3261" t="str">
        <f t="shared" si="502"/>
        <v/>
      </c>
      <c r="G3261" t="str">
        <f t="shared" si="503"/>
        <v/>
      </c>
      <c r="H3261" t="str">
        <f t="shared" si="504"/>
        <v/>
      </c>
      <c r="I3261" t="str">
        <f t="shared" si="505"/>
        <v/>
      </c>
      <c r="J3261" t="str">
        <f t="shared" si="506"/>
        <v/>
      </c>
      <c r="K3261" t="str">
        <f t="shared" si="507"/>
        <v/>
      </c>
      <c r="L3261" t="str">
        <f t="shared" si="508"/>
        <v/>
      </c>
      <c r="M3261" t="str">
        <f t="shared" si="509"/>
        <v/>
      </c>
    </row>
    <row r="3262" spans="1:13">
      <c r="A3262" t="s">
        <v>480</v>
      </c>
      <c r="B3262">
        <v>198.0909</v>
      </c>
      <c r="C3262" s="44">
        <v>41548</v>
      </c>
      <c r="D3262" t="str">
        <f t="shared" si="500"/>
        <v/>
      </c>
      <c r="E3262" t="str">
        <f t="shared" si="501"/>
        <v/>
      </c>
      <c r="F3262" t="str">
        <f t="shared" si="502"/>
        <v/>
      </c>
      <c r="G3262" t="str">
        <f t="shared" si="503"/>
        <v/>
      </c>
      <c r="H3262" t="str">
        <f t="shared" si="504"/>
        <v/>
      </c>
      <c r="I3262" t="str">
        <f t="shared" si="505"/>
        <v/>
      </c>
      <c r="J3262" t="str">
        <f t="shared" si="506"/>
        <v/>
      </c>
      <c r="K3262" t="str">
        <f t="shared" si="507"/>
        <v/>
      </c>
      <c r="L3262" t="str">
        <f t="shared" si="508"/>
        <v/>
      </c>
      <c r="M3262" t="str">
        <f t="shared" si="509"/>
        <v/>
      </c>
    </row>
    <row r="3263" spans="1:13">
      <c r="A3263" t="s">
        <v>3483</v>
      </c>
      <c r="B3263">
        <v>10.404999999999999</v>
      </c>
      <c r="C3263" s="44">
        <v>41548</v>
      </c>
      <c r="D3263" t="str">
        <f t="shared" si="500"/>
        <v/>
      </c>
      <c r="E3263" t="str">
        <f t="shared" si="501"/>
        <v/>
      </c>
      <c r="F3263" t="str">
        <f t="shared" si="502"/>
        <v/>
      </c>
      <c r="G3263" t="str">
        <f t="shared" si="503"/>
        <v/>
      </c>
      <c r="H3263" t="str">
        <f t="shared" si="504"/>
        <v/>
      </c>
      <c r="I3263" t="str">
        <f t="shared" si="505"/>
        <v/>
      </c>
      <c r="J3263" t="str">
        <f t="shared" si="506"/>
        <v/>
      </c>
      <c r="K3263" t="str">
        <f t="shared" si="507"/>
        <v/>
      </c>
      <c r="L3263" t="str">
        <f t="shared" si="508"/>
        <v/>
      </c>
      <c r="M3263" t="str">
        <f t="shared" si="509"/>
        <v/>
      </c>
    </row>
    <row r="3264" spans="1:13">
      <c r="A3264" t="s">
        <v>3484</v>
      </c>
      <c r="B3264">
        <v>10.462</v>
      </c>
      <c r="C3264" s="44">
        <v>41548</v>
      </c>
      <c r="D3264" t="str">
        <f t="shared" si="500"/>
        <v/>
      </c>
      <c r="E3264" t="str">
        <f t="shared" si="501"/>
        <v/>
      </c>
      <c r="F3264" t="str">
        <f t="shared" si="502"/>
        <v/>
      </c>
      <c r="G3264" t="str">
        <f t="shared" si="503"/>
        <v/>
      </c>
      <c r="H3264" t="str">
        <f t="shared" si="504"/>
        <v/>
      </c>
      <c r="I3264" t="str">
        <f t="shared" si="505"/>
        <v/>
      </c>
      <c r="J3264" t="str">
        <f t="shared" si="506"/>
        <v/>
      </c>
      <c r="K3264" t="str">
        <f t="shared" si="507"/>
        <v/>
      </c>
      <c r="L3264" t="str">
        <f t="shared" si="508"/>
        <v/>
      </c>
      <c r="M3264" t="str">
        <f t="shared" si="509"/>
        <v/>
      </c>
    </row>
    <row r="3265" spans="1:13">
      <c r="A3265" t="s">
        <v>3424</v>
      </c>
      <c r="B3265">
        <v>16.991</v>
      </c>
      <c r="C3265" s="44">
        <v>41548</v>
      </c>
      <c r="D3265" t="str">
        <f t="shared" si="500"/>
        <v/>
      </c>
      <c r="E3265" t="str">
        <f t="shared" si="501"/>
        <v/>
      </c>
      <c r="F3265" t="str">
        <f t="shared" si="502"/>
        <v/>
      </c>
      <c r="G3265" t="str">
        <f t="shared" si="503"/>
        <v/>
      </c>
      <c r="H3265" t="str">
        <f t="shared" si="504"/>
        <v/>
      </c>
      <c r="I3265" t="str">
        <f t="shared" si="505"/>
        <v/>
      </c>
      <c r="J3265" t="str">
        <f t="shared" si="506"/>
        <v/>
      </c>
      <c r="K3265" t="str">
        <f t="shared" si="507"/>
        <v/>
      </c>
      <c r="L3265" t="str">
        <f t="shared" si="508"/>
        <v/>
      </c>
      <c r="M3265" t="str">
        <f t="shared" si="509"/>
        <v/>
      </c>
    </row>
    <row r="3266" spans="1:13">
      <c r="A3266" t="s">
        <v>3425</v>
      </c>
      <c r="B3266">
        <v>17.262</v>
      </c>
      <c r="C3266" s="44">
        <v>41548</v>
      </c>
      <c r="D3266" t="str">
        <f t="shared" si="500"/>
        <v/>
      </c>
      <c r="E3266" t="str">
        <f t="shared" si="501"/>
        <v/>
      </c>
      <c r="F3266" t="str">
        <f t="shared" si="502"/>
        <v/>
      </c>
      <c r="G3266" t="str">
        <f t="shared" si="503"/>
        <v/>
      </c>
      <c r="H3266" t="str">
        <f t="shared" si="504"/>
        <v/>
      </c>
      <c r="I3266" t="str">
        <f t="shared" si="505"/>
        <v/>
      </c>
      <c r="J3266" t="str">
        <f t="shared" si="506"/>
        <v/>
      </c>
      <c r="K3266" t="str">
        <f t="shared" si="507"/>
        <v/>
      </c>
      <c r="L3266" t="str">
        <f t="shared" si="508"/>
        <v/>
      </c>
      <c r="M3266" t="str">
        <f t="shared" si="509"/>
        <v/>
      </c>
    </row>
    <row r="3267" spans="1:13">
      <c r="A3267" t="s">
        <v>3778</v>
      </c>
      <c r="B3267">
        <v>15.054</v>
      </c>
      <c r="C3267" s="44">
        <v>41548</v>
      </c>
      <c r="D3267" t="str">
        <f t="shared" si="500"/>
        <v/>
      </c>
      <c r="E3267" t="str">
        <f t="shared" si="501"/>
        <v/>
      </c>
      <c r="F3267" t="str">
        <f t="shared" si="502"/>
        <v/>
      </c>
      <c r="G3267" t="str">
        <f t="shared" si="503"/>
        <v/>
      </c>
      <c r="H3267" t="str">
        <f t="shared" si="504"/>
        <v/>
      </c>
      <c r="I3267" t="str">
        <f t="shared" si="505"/>
        <v/>
      </c>
      <c r="J3267" t="str">
        <f t="shared" si="506"/>
        <v/>
      </c>
      <c r="K3267" t="str">
        <f t="shared" si="507"/>
        <v/>
      </c>
      <c r="L3267" t="str">
        <f t="shared" si="508"/>
        <v/>
      </c>
      <c r="M3267" t="str">
        <f t="shared" si="509"/>
        <v/>
      </c>
    </row>
    <row r="3268" spans="1:13">
      <c r="A3268" t="s">
        <v>3779</v>
      </c>
      <c r="B3268">
        <v>15.15</v>
      </c>
      <c r="C3268" s="44">
        <v>41548</v>
      </c>
      <c r="D3268" t="str">
        <f t="shared" si="500"/>
        <v/>
      </c>
      <c r="E3268" t="str">
        <f t="shared" si="501"/>
        <v/>
      </c>
      <c r="F3268" t="str">
        <f t="shared" si="502"/>
        <v/>
      </c>
      <c r="G3268" t="str">
        <f t="shared" si="503"/>
        <v/>
      </c>
      <c r="H3268" t="str">
        <f t="shared" si="504"/>
        <v/>
      </c>
      <c r="I3268" t="str">
        <f t="shared" si="505"/>
        <v/>
      </c>
      <c r="J3268" t="str">
        <f t="shared" si="506"/>
        <v/>
      </c>
      <c r="K3268" t="str">
        <f t="shared" si="507"/>
        <v/>
      </c>
      <c r="L3268" t="str">
        <f t="shared" si="508"/>
        <v/>
      </c>
      <c r="M3268" t="str">
        <f t="shared" si="509"/>
        <v/>
      </c>
    </row>
    <row r="3269" spans="1:13">
      <c r="A3269" t="s">
        <v>3129</v>
      </c>
      <c r="B3269">
        <v>23.861999999999998</v>
      </c>
      <c r="C3269" s="44">
        <v>41548</v>
      </c>
      <c r="D3269" t="str">
        <f t="shared" si="500"/>
        <v/>
      </c>
      <c r="E3269" t="str">
        <f t="shared" si="501"/>
        <v/>
      </c>
      <c r="F3269" t="str">
        <f t="shared" si="502"/>
        <v/>
      </c>
      <c r="G3269" t="str">
        <f t="shared" si="503"/>
        <v/>
      </c>
      <c r="H3269" t="str">
        <f t="shared" si="504"/>
        <v/>
      </c>
      <c r="I3269" t="str">
        <f t="shared" si="505"/>
        <v/>
      </c>
      <c r="J3269" t="str">
        <f t="shared" si="506"/>
        <v/>
      </c>
      <c r="K3269" t="str">
        <f t="shared" si="507"/>
        <v/>
      </c>
      <c r="L3269" t="str">
        <f t="shared" si="508"/>
        <v/>
      </c>
      <c r="M3269" t="str">
        <f t="shared" si="509"/>
        <v/>
      </c>
    </row>
    <row r="3270" spans="1:13">
      <c r="A3270" t="s">
        <v>3130</v>
      </c>
      <c r="B3270">
        <v>24.004000000000001</v>
      </c>
      <c r="C3270" s="44">
        <v>41548</v>
      </c>
      <c r="D3270" t="str">
        <f t="shared" si="500"/>
        <v/>
      </c>
      <c r="E3270" t="str">
        <f t="shared" si="501"/>
        <v/>
      </c>
      <c r="F3270" t="str">
        <f t="shared" si="502"/>
        <v/>
      </c>
      <c r="G3270" t="str">
        <f t="shared" si="503"/>
        <v/>
      </c>
      <c r="H3270" t="str">
        <f t="shared" si="504"/>
        <v/>
      </c>
      <c r="I3270" t="str">
        <f t="shared" si="505"/>
        <v/>
      </c>
      <c r="J3270" t="str">
        <f t="shared" si="506"/>
        <v/>
      </c>
      <c r="K3270" t="str">
        <f t="shared" si="507"/>
        <v/>
      </c>
      <c r="L3270" t="str">
        <f t="shared" si="508"/>
        <v/>
      </c>
      <c r="M3270" t="str">
        <f t="shared" si="509"/>
        <v/>
      </c>
    </row>
    <row r="3271" spans="1:13">
      <c r="A3271" t="s">
        <v>2745</v>
      </c>
      <c r="B3271">
        <v>1013.3779</v>
      </c>
      <c r="C3271" s="44">
        <v>41549</v>
      </c>
      <c r="D3271" t="str">
        <f t="shared" ref="D3271:D3334" si="510">IF(A3271=mfund1,B3271,"")</f>
        <v/>
      </c>
      <c r="E3271" t="str">
        <f t="shared" ref="E3271:E3334" si="511">IF(A3271=mfund2,B3271,"")</f>
        <v/>
      </c>
      <c r="F3271" t="str">
        <f t="shared" ref="F3271:F3334" si="512">IF(A3271=mfund3,B3271,"")</f>
        <v/>
      </c>
      <c r="G3271" t="str">
        <f t="shared" ref="G3271:G3334" si="513">IF(A3271=mfund4,B3271,"")</f>
        <v/>
      </c>
      <c r="H3271" t="str">
        <f t="shared" ref="H3271:H3334" si="514">IF(A3271=mfudn5,B3271,"")</f>
        <v/>
      </c>
      <c r="I3271" t="str">
        <f t="shared" ref="I3271:I3334" si="515">IF(A3271=mfund6,B3271,"")</f>
        <v/>
      </c>
      <c r="J3271" t="str">
        <f t="shared" ref="J3271:J3334" si="516">IF(A3271=mfund7,B3271,"")</f>
        <v/>
      </c>
      <c r="K3271" t="str">
        <f t="shared" ref="K3271:K3334" si="517">IF(A3271=mfund8,B3271,"")</f>
        <v/>
      </c>
      <c r="L3271" t="str">
        <f t="shared" ref="L3271:L3334" si="518">IF(A3271=mfund9,B3271,"")</f>
        <v/>
      </c>
      <c r="M3271" t="str">
        <f t="shared" ref="M3271:M3334" si="519">IF(A3271=mfund10,B3271,"")</f>
        <v/>
      </c>
    </row>
    <row r="3272" spans="1:13">
      <c r="A3272" t="s">
        <v>3693</v>
      </c>
      <c r="B3272">
        <v>1664.5372</v>
      </c>
      <c r="C3272" s="44">
        <v>41549</v>
      </c>
      <c r="D3272" t="str">
        <f t="shared" si="510"/>
        <v/>
      </c>
      <c r="E3272" t="str">
        <f t="shared" si="511"/>
        <v/>
      </c>
      <c r="F3272" t="str">
        <f t="shared" si="512"/>
        <v/>
      </c>
      <c r="G3272" t="str">
        <f t="shared" si="513"/>
        <v/>
      </c>
      <c r="H3272" t="str">
        <f t="shared" si="514"/>
        <v/>
      </c>
      <c r="I3272" t="str">
        <f t="shared" si="515"/>
        <v/>
      </c>
      <c r="J3272" t="str">
        <f t="shared" si="516"/>
        <v/>
      </c>
      <c r="K3272" t="str">
        <f t="shared" si="517"/>
        <v/>
      </c>
      <c r="L3272" t="str">
        <f t="shared" si="518"/>
        <v/>
      </c>
      <c r="M3272" t="str">
        <f t="shared" si="519"/>
        <v/>
      </c>
    </row>
    <row r="3273" spans="1:13">
      <c r="A3273" t="s">
        <v>3426</v>
      </c>
      <c r="B3273">
        <v>22.664999999999999</v>
      </c>
      <c r="C3273" s="44">
        <v>41548</v>
      </c>
      <c r="D3273" t="str">
        <f t="shared" si="510"/>
        <v/>
      </c>
      <c r="E3273" t="str">
        <f t="shared" si="511"/>
        <v/>
      </c>
      <c r="F3273" t="str">
        <f t="shared" si="512"/>
        <v/>
      </c>
      <c r="G3273" t="str">
        <f t="shared" si="513"/>
        <v/>
      </c>
      <c r="H3273" t="str">
        <f t="shared" si="514"/>
        <v/>
      </c>
      <c r="I3273" t="str">
        <f t="shared" si="515"/>
        <v/>
      </c>
      <c r="J3273" t="str">
        <f t="shared" si="516"/>
        <v/>
      </c>
      <c r="K3273" t="str">
        <f t="shared" si="517"/>
        <v/>
      </c>
      <c r="L3273" t="str">
        <f t="shared" si="518"/>
        <v/>
      </c>
      <c r="M3273" t="str">
        <f t="shared" si="519"/>
        <v/>
      </c>
    </row>
    <row r="3274" spans="1:13">
      <c r="A3274" t="s">
        <v>3427</v>
      </c>
      <c r="B3274">
        <v>22.577999999999999</v>
      </c>
      <c r="C3274" s="44">
        <v>41548</v>
      </c>
      <c r="D3274" t="str">
        <f t="shared" si="510"/>
        <v/>
      </c>
      <c r="E3274" t="str">
        <f t="shared" si="511"/>
        <v/>
      </c>
      <c r="F3274" t="str">
        <f t="shared" si="512"/>
        <v/>
      </c>
      <c r="G3274" t="str">
        <f t="shared" si="513"/>
        <v/>
      </c>
      <c r="H3274" t="str">
        <f t="shared" si="514"/>
        <v/>
      </c>
      <c r="I3274" t="str">
        <f t="shared" si="515"/>
        <v/>
      </c>
      <c r="J3274" t="str">
        <f t="shared" si="516"/>
        <v/>
      </c>
      <c r="K3274" t="str">
        <f t="shared" si="517"/>
        <v/>
      </c>
      <c r="L3274" t="str">
        <f t="shared" si="518"/>
        <v/>
      </c>
      <c r="M3274" t="str">
        <f t="shared" si="519"/>
        <v/>
      </c>
    </row>
    <row r="3275" spans="1:13">
      <c r="A3275" t="s">
        <v>2746</v>
      </c>
      <c r="B3275">
        <v>1023.3</v>
      </c>
      <c r="C3275" s="44">
        <v>41549</v>
      </c>
      <c r="D3275" t="str">
        <f t="shared" si="510"/>
        <v/>
      </c>
      <c r="E3275" t="str">
        <f t="shared" si="511"/>
        <v/>
      </c>
      <c r="F3275" t="str">
        <f t="shared" si="512"/>
        <v/>
      </c>
      <c r="G3275" t="str">
        <f t="shared" si="513"/>
        <v/>
      </c>
      <c r="H3275" t="str">
        <f t="shared" si="514"/>
        <v/>
      </c>
      <c r="I3275" t="str">
        <f t="shared" si="515"/>
        <v/>
      </c>
      <c r="J3275" t="str">
        <f t="shared" si="516"/>
        <v/>
      </c>
      <c r="K3275" t="str">
        <f t="shared" si="517"/>
        <v/>
      </c>
      <c r="L3275" t="str">
        <f t="shared" si="518"/>
        <v/>
      </c>
      <c r="M3275" t="str">
        <f t="shared" si="519"/>
        <v/>
      </c>
    </row>
    <row r="3276" spans="1:13">
      <c r="A3276" t="s">
        <v>2747</v>
      </c>
      <c r="B3276">
        <v>1024.1033</v>
      </c>
      <c r="C3276" s="44">
        <v>41549</v>
      </c>
      <c r="D3276" t="str">
        <f t="shared" si="510"/>
        <v/>
      </c>
      <c r="E3276" t="str">
        <f t="shared" si="511"/>
        <v/>
      </c>
      <c r="F3276" t="str">
        <f t="shared" si="512"/>
        <v/>
      </c>
      <c r="G3276" t="str">
        <f t="shared" si="513"/>
        <v/>
      </c>
      <c r="H3276" t="str">
        <f t="shared" si="514"/>
        <v/>
      </c>
      <c r="I3276" t="str">
        <f t="shared" si="515"/>
        <v/>
      </c>
      <c r="J3276" t="str">
        <f t="shared" si="516"/>
        <v/>
      </c>
      <c r="K3276" t="str">
        <f t="shared" si="517"/>
        <v/>
      </c>
      <c r="L3276" t="str">
        <f t="shared" si="518"/>
        <v/>
      </c>
      <c r="M3276" t="str">
        <f t="shared" si="519"/>
        <v/>
      </c>
    </row>
    <row r="3277" spans="1:13">
      <c r="A3277" t="s">
        <v>2748</v>
      </c>
      <c r="B3277">
        <v>1014.2041</v>
      </c>
      <c r="C3277" s="44">
        <v>41549</v>
      </c>
      <c r="D3277" t="str">
        <f t="shared" si="510"/>
        <v/>
      </c>
      <c r="E3277" t="str">
        <f t="shared" si="511"/>
        <v/>
      </c>
      <c r="F3277" t="str">
        <f t="shared" si="512"/>
        <v/>
      </c>
      <c r="G3277" t="str">
        <f t="shared" si="513"/>
        <v/>
      </c>
      <c r="H3277" t="str">
        <f t="shared" si="514"/>
        <v/>
      </c>
      <c r="I3277" t="str">
        <f t="shared" si="515"/>
        <v/>
      </c>
      <c r="J3277" t="str">
        <f t="shared" si="516"/>
        <v/>
      </c>
      <c r="K3277" t="str">
        <f t="shared" si="517"/>
        <v/>
      </c>
      <c r="L3277" t="str">
        <f t="shared" si="518"/>
        <v/>
      </c>
      <c r="M3277" t="str">
        <f t="shared" si="519"/>
        <v/>
      </c>
    </row>
    <row r="3278" spans="1:13">
      <c r="A3278" t="s">
        <v>2749</v>
      </c>
      <c r="B3278">
        <v>1010.0376</v>
      </c>
      <c r="C3278" s="44">
        <v>41549</v>
      </c>
      <c r="D3278" t="str">
        <f t="shared" si="510"/>
        <v/>
      </c>
      <c r="E3278" t="str">
        <f t="shared" si="511"/>
        <v/>
      </c>
      <c r="F3278" t="str">
        <f t="shared" si="512"/>
        <v/>
      </c>
      <c r="G3278" t="str">
        <f t="shared" si="513"/>
        <v/>
      </c>
      <c r="H3278" t="str">
        <f t="shared" si="514"/>
        <v/>
      </c>
      <c r="I3278" t="str">
        <f t="shared" si="515"/>
        <v/>
      </c>
      <c r="J3278" t="str">
        <f t="shared" si="516"/>
        <v/>
      </c>
      <c r="K3278" t="str">
        <f t="shared" si="517"/>
        <v/>
      </c>
      <c r="L3278" t="str">
        <f t="shared" si="518"/>
        <v/>
      </c>
      <c r="M3278" t="str">
        <f t="shared" si="519"/>
        <v/>
      </c>
    </row>
    <row r="3279" spans="1:13">
      <c r="A3279" t="s">
        <v>3694</v>
      </c>
      <c r="B3279">
        <v>1664.3167000000001</v>
      </c>
      <c r="C3279" s="44">
        <v>41549</v>
      </c>
      <c r="D3279" t="str">
        <f t="shared" si="510"/>
        <v/>
      </c>
      <c r="E3279" t="str">
        <f t="shared" si="511"/>
        <v/>
      </c>
      <c r="F3279" t="str">
        <f t="shared" si="512"/>
        <v/>
      </c>
      <c r="G3279" t="str">
        <f t="shared" si="513"/>
        <v/>
      </c>
      <c r="H3279" t="str">
        <f t="shared" si="514"/>
        <v/>
      </c>
      <c r="I3279" t="str">
        <f t="shared" si="515"/>
        <v/>
      </c>
      <c r="J3279" t="str">
        <f t="shared" si="516"/>
        <v/>
      </c>
      <c r="K3279" t="str">
        <f t="shared" si="517"/>
        <v/>
      </c>
      <c r="L3279" t="str">
        <f t="shared" si="518"/>
        <v/>
      </c>
      <c r="M3279" t="str">
        <f t="shared" si="519"/>
        <v/>
      </c>
    </row>
    <row r="3280" spans="1:13">
      <c r="A3280" t="s">
        <v>2750</v>
      </c>
      <c r="B3280">
        <v>10.0025</v>
      </c>
      <c r="C3280" s="44">
        <v>41309</v>
      </c>
      <c r="D3280" t="str">
        <f t="shared" si="510"/>
        <v/>
      </c>
      <c r="E3280" t="str">
        <f t="shared" si="511"/>
        <v/>
      </c>
      <c r="F3280" t="str">
        <f t="shared" si="512"/>
        <v/>
      </c>
      <c r="G3280" t="str">
        <f t="shared" si="513"/>
        <v/>
      </c>
      <c r="H3280" t="str">
        <f t="shared" si="514"/>
        <v/>
      </c>
      <c r="I3280" t="str">
        <f t="shared" si="515"/>
        <v/>
      </c>
      <c r="J3280" t="str">
        <f t="shared" si="516"/>
        <v/>
      </c>
      <c r="K3280" t="str">
        <f t="shared" si="517"/>
        <v/>
      </c>
      <c r="L3280" t="str">
        <f t="shared" si="518"/>
        <v/>
      </c>
      <c r="M3280" t="str">
        <f t="shared" si="519"/>
        <v/>
      </c>
    </row>
    <row r="3281" spans="1:13">
      <c r="A3281" t="s">
        <v>3695</v>
      </c>
      <c r="B3281">
        <v>1646.3574000000001</v>
      </c>
      <c r="C3281" s="44">
        <v>41549</v>
      </c>
      <c r="D3281" t="str">
        <f t="shared" si="510"/>
        <v/>
      </c>
      <c r="E3281" t="str">
        <f t="shared" si="511"/>
        <v/>
      </c>
      <c r="F3281" t="str">
        <f t="shared" si="512"/>
        <v/>
      </c>
      <c r="G3281" t="str">
        <f t="shared" si="513"/>
        <v/>
      </c>
      <c r="H3281" t="str">
        <f t="shared" si="514"/>
        <v/>
      </c>
      <c r="I3281" t="str">
        <f t="shared" si="515"/>
        <v/>
      </c>
      <c r="J3281" t="str">
        <f t="shared" si="516"/>
        <v/>
      </c>
      <c r="K3281" t="str">
        <f t="shared" si="517"/>
        <v/>
      </c>
      <c r="L3281" t="str">
        <f t="shared" si="518"/>
        <v/>
      </c>
      <c r="M3281" t="str">
        <f t="shared" si="519"/>
        <v/>
      </c>
    </row>
    <row r="3282" spans="1:13">
      <c r="A3282" t="s">
        <v>2751</v>
      </c>
      <c r="B3282">
        <v>10.374599999999999</v>
      </c>
      <c r="C3282" s="44">
        <v>41309</v>
      </c>
      <c r="D3282" t="str">
        <f t="shared" si="510"/>
        <v/>
      </c>
      <c r="E3282" t="str">
        <f t="shared" si="511"/>
        <v/>
      </c>
      <c r="F3282" t="str">
        <f t="shared" si="512"/>
        <v/>
      </c>
      <c r="G3282" t="str">
        <f t="shared" si="513"/>
        <v/>
      </c>
      <c r="H3282" t="str">
        <f t="shared" si="514"/>
        <v/>
      </c>
      <c r="I3282" t="str">
        <f t="shared" si="515"/>
        <v/>
      </c>
      <c r="J3282" t="str">
        <f t="shared" si="516"/>
        <v/>
      </c>
      <c r="K3282" t="str">
        <f t="shared" si="517"/>
        <v/>
      </c>
      <c r="L3282" t="str">
        <f t="shared" si="518"/>
        <v/>
      </c>
      <c r="M3282" t="str">
        <f t="shared" si="519"/>
        <v/>
      </c>
    </row>
    <row r="3283" spans="1:13">
      <c r="A3283" t="s">
        <v>481</v>
      </c>
      <c r="B3283">
        <v>10.0025</v>
      </c>
      <c r="C3283" s="44">
        <v>41309</v>
      </c>
      <c r="D3283" t="str">
        <f t="shared" si="510"/>
        <v/>
      </c>
      <c r="E3283" t="str">
        <f t="shared" si="511"/>
        <v/>
      </c>
      <c r="F3283" t="str">
        <f t="shared" si="512"/>
        <v/>
      </c>
      <c r="G3283" t="str">
        <f t="shared" si="513"/>
        <v/>
      </c>
      <c r="H3283" t="str">
        <f t="shared" si="514"/>
        <v/>
      </c>
      <c r="I3283" t="str">
        <f t="shared" si="515"/>
        <v/>
      </c>
      <c r="J3283" t="str">
        <f t="shared" si="516"/>
        <v/>
      </c>
      <c r="K3283" t="str">
        <f t="shared" si="517"/>
        <v/>
      </c>
      <c r="L3283" t="str">
        <f t="shared" si="518"/>
        <v/>
      </c>
      <c r="M3283" t="str">
        <f t="shared" si="519"/>
        <v/>
      </c>
    </row>
    <row r="3284" spans="1:13">
      <c r="A3284" t="s">
        <v>5299</v>
      </c>
      <c r="B3284">
        <v>1602.1564000000001</v>
      </c>
      <c r="C3284" s="44">
        <v>41549</v>
      </c>
      <c r="D3284" t="str">
        <f t="shared" si="510"/>
        <v/>
      </c>
      <c r="E3284" t="str">
        <f t="shared" si="511"/>
        <v/>
      </c>
      <c r="F3284" t="str">
        <f t="shared" si="512"/>
        <v/>
      </c>
      <c r="G3284" t="str">
        <f t="shared" si="513"/>
        <v/>
      </c>
      <c r="H3284" t="str">
        <f t="shared" si="514"/>
        <v/>
      </c>
      <c r="I3284" t="str">
        <f t="shared" si="515"/>
        <v/>
      </c>
      <c r="J3284" t="str">
        <f t="shared" si="516"/>
        <v/>
      </c>
      <c r="K3284" t="str">
        <f t="shared" si="517"/>
        <v/>
      </c>
      <c r="L3284" t="str">
        <f t="shared" si="518"/>
        <v/>
      </c>
      <c r="M3284" t="str">
        <f t="shared" si="519"/>
        <v/>
      </c>
    </row>
    <row r="3285" spans="1:13">
      <c r="A3285" t="s">
        <v>2752</v>
      </c>
      <c r="B3285">
        <v>1012.155</v>
      </c>
      <c r="C3285" s="44">
        <v>41549</v>
      </c>
      <c r="D3285" t="str">
        <f t="shared" si="510"/>
        <v/>
      </c>
      <c r="E3285" t="str">
        <f t="shared" si="511"/>
        <v/>
      </c>
      <c r="F3285" t="str">
        <f t="shared" si="512"/>
        <v/>
      </c>
      <c r="G3285" t="str">
        <f t="shared" si="513"/>
        <v/>
      </c>
      <c r="H3285" t="str">
        <f t="shared" si="514"/>
        <v/>
      </c>
      <c r="I3285" t="str">
        <f t="shared" si="515"/>
        <v/>
      </c>
      <c r="J3285" t="str">
        <f t="shared" si="516"/>
        <v/>
      </c>
      <c r="K3285" t="str">
        <f t="shared" si="517"/>
        <v/>
      </c>
      <c r="L3285" t="str">
        <f t="shared" si="518"/>
        <v/>
      </c>
      <c r="M3285" t="str">
        <f t="shared" si="519"/>
        <v/>
      </c>
    </row>
    <row r="3286" spans="1:13">
      <c r="A3286" t="s">
        <v>2753</v>
      </c>
      <c r="B3286">
        <v>10.001300000000001</v>
      </c>
      <c r="C3286" s="44">
        <v>41309</v>
      </c>
      <c r="D3286" t="str">
        <f t="shared" si="510"/>
        <v/>
      </c>
      <c r="E3286" t="str">
        <f t="shared" si="511"/>
        <v/>
      </c>
      <c r="F3286" t="str">
        <f t="shared" si="512"/>
        <v/>
      </c>
      <c r="G3286" t="str">
        <f t="shared" si="513"/>
        <v/>
      </c>
      <c r="H3286" t="str">
        <f t="shared" si="514"/>
        <v/>
      </c>
      <c r="I3286" t="str">
        <f t="shared" si="515"/>
        <v/>
      </c>
      <c r="J3286" t="str">
        <f t="shared" si="516"/>
        <v/>
      </c>
      <c r="K3286" t="str">
        <f t="shared" si="517"/>
        <v/>
      </c>
      <c r="L3286" t="str">
        <f t="shared" si="518"/>
        <v/>
      </c>
      <c r="M3286" t="str">
        <f t="shared" si="519"/>
        <v/>
      </c>
    </row>
    <row r="3287" spans="1:13">
      <c r="A3287" t="s">
        <v>2754</v>
      </c>
      <c r="B3287">
        <v>1000.5381</v>
      </c>
      <c r="C3287" s="44">
        <v>41549</v>
      </c>
      <c r="D3287" t="str">
        <f t="shared" si="510"/>
        <v/>
      </c>
      <c r="E3287" t="str">
        <f t="shared" si="511"/>
        <v/>
      </c>
      <c r="F3287" t="str">
        <f t="shared" si="512"/>
        <v/>
      </c>
      <c r="G3287" t="str">
        <f t="shared" si="513"/>
        <v/>
      </c>
      <c r="H3287" t="str">
        <f t="shared" si="514"/>
        <v/>
      </c>
      <c r="I3287" t="str">
        <f t="shared" si="515"/>
        <v/>
      </c>
      <c r="J3287" t="str">
        <f t="shared" si="516"/>
        <v/>
      </c>
      <c r="K3287" t="str">
        <f t="shared" si="517"/>
        <v/>
      </c>
      <c r="L3287" t="str">
        <f t="shared" si="518"/>
        <v/>
      </c>
      <c r="M3287" t="str">
        <f t="shared" si="519"/>
        <v/>
      </c>
    </row>
    <row r="3288" spans="1:13">
      <c r="A3288" t="s">
        <v>3784</v>
      </c>
      <c r="B3288">
        <v>9.9700000000000006</v>
      </c>
      <c r="C3288" s="44">
        <v>41236</v>
      </c>
      <c r="D3288" t="str">
        <f t="shared" si="510"/>
        <v/>
      </c>
      <c r="E3288" t="str">
        <f t="shared" si="511"/>
        <v/>
      </c>
      <c r="F3288" t="str">
        <f t="shared" si="512"/>
        <v/>
      </c>
      <c r="G3288" t="str">
        <f t="shared" si="513"/>
        <v/>
      </c>
      <c r="H3288" t="str">
        <f t="shared" si="514"/>
        <v/>
      </c>
      <c r="I3288" t="str">
        <f t="shared" si="515"/>
        <v/>
      </c>
      <c r="J3288" t="str">
        <f t="shared" si="516"/>
        <v/>
      </c>
      <c r="K3288" t="str">
        <f t="shared" si="517"/>
        <v/>
      </c>
      <c r="L3288" t="str">
        <f t="shared" si="518"/>
        <v/>
      </c>
      <c r="M3288" t="str">
        <f t="shared" si="519"/>
        <v/>
      </c>
    </row>
    <row r="3289" spans="1:13">
      <c r="A3289" t="s">
        <v>3785</v>
      </c>
      <c r="B3289">
        <v>9.9700000000000006</v>
      </c>
      <c r="C3289" s="44">
        <v>41236</v>
      </c>
      <c r="D3289" t="str">
        <f t="shared" si="510"/>
        <v/>
      </c>
      <c r="E3289" t="str">
        <f t="shared" si="511"/>
        <v/>
      </c>
      <c r="F3289" t="str">
        <f t="shared" si="512"/>
        <v/>
      </c>
      <c r="G3289" t="str">
        <f t="shared" si="513"/>
        <v/>
      </c>
      <c r="H3289" t="str">
        <f t="shared" si="514"/>
        <v/>
      </c>
      <c r="I3289" t="str">
        <f t="shared" si="515"/>
        <v/>
      </c>
      <c r="J3289" t="str">
        <f t="shared" si="516"/>
        <v/>
      </c>
      <c r="K3289" t="str">
        <f t="shared" si="517"/>
        <v/>
      </c>
      <c r="L3289" t="str">
        <f t="shared" si="518"/>
        <v/>
      </c>
      <c r="M3289" t="str">
        <f t="shared" si="519"/>
        <v/>
      </c>
    </row>
    <row r="3290" spans="1:13">
      <c r="A3290" t="s">
        <v>3786</v>
      </c>
      <c r="B3290">
        <v>20.193000000000001</v>
      </c>
      <c r="C3290" s="44">
        <v>41548</v>
      </c>
      <c r="D3290" t="str">
        <f t="shared" si="510"/>
        <v/>
      </c>
      <c r="E3290" t="str">
        <f t="shared" si="511"/>
        <v/>
      </c>
      <c r="F3290" t="str">
        <f t="shared" si="512"/>
        <v/>
      </c>
      <c r="G3290" t="str">
        <f t="shared" si="513"/>
        <v/>
      </c>
      <c r="H3290" t="str">
        <f t="shared" si="514"/>
        <v/>
      </c>
      <c r="I3290" t="str">
        <f t="shared" si="515"/>
        <v/>
      </c>
      <c r="J3290" t="str">
        <f t="shared" si="516"/>
        <v/>
      </c>
      <c r="K3290" t="str">
        <f t="shared" si="517"/>
        <v/>
      </c>
      <c r="L3290" t="str">
        <f t="shared" si="518"/>
        <v/>
      </c>
      <c r="M3290" t="str">
        <f t="shared" si="519"/>
        <v/>
      </c>
    </row>
    <row r="3291" spans="1:13">
      <c r="A3291" t="s">
        <v>3135</v>
      </c>
      <c r="B3291">
        <v>36.04</v>
      </c>
      <c r="C3291" s="44">
        <v>41548</v>
      </c>
      <c r="D3291" t="str">
        <f t="shared" si="510"/>
        <v/>
      </c>
      <c r="E3291" t="str">
        <f t="shared" si="511"/>
        <v/>
      </c>
      <c r="F3291" t="str">
        <f t="shared" si="512"/>
        <v/>
      </c>
      <c r="G3291" t="str">
        <f t="shared" si="513"/>
        <v/>
      </c>
      <c r="H3291" t="str">
        <f t="shared" si="514"/>
        <v/>
      </c>
      <c r="I3291" t="str">
        <f t="shared" si="515"/>
        <v/>
      </c>
      <c r="J3291" t="str">
        <f t="shared" si="516"/>
        <v/>
      </c>
      <c r="K3291" t="str">
        <f t="shared" si="517"/>
        <v/>
      </c>
      <c r="L3291" t="str">
        <f t="shared" si="518"/>
        <v/>
      </c>
      <c r="M3291" t="str">
        <f t="shared" si="519"/>
        <v/>
      </c>
    </row>
    <row r="3292" spans="1:13">
      <c r="A3292" t="s">
        <v>3787</v>
      </c>
      <c r="B3292">
        <v>19.076000000000001</v>
      </c>
      <c r="C3292" s="44">
        <v>41548</v>
      </c>
      <c r="D3292" t="str">
        <f t="shared" si="510"/>
        <v/>
      </c>
      <c r="E3292" t="str">
        <f t="shared" si="511"/>
        <v/>
      </c>
      <c r="F3292" t="str">
        <f t="shared" si="512"/>
        <v/>
      </c>
      <c r="G3292" t="str">
        <f t="shared" si="513"/>
        <v/>
      </c>
      <c r="H3292" t="str">
        <f t="shared" si="514"/>
        <v/>
      </c>
      <c r="I3292" t="str">
        <f t="shared" si="515"/>
        <v/>
      </c>
      <c r="J3292" t="str">
        <f t="shared" si="516"/>
        <v/>
      </c>
      <c r="K3292" t="str">
        <f t="shared" si="517"/>
        <v/>
      </c>
      <c r="L3292" t="str">
        <f t="shared" si="518"/>
        <v/>
      </c>
      <c r="M3292" t="str">
        <f t="shared" si="519"/>
        <v/>
      </c>
    </row>
    <row r="3293" spans="1:13">
      <c r="A3293" t="s">
        <v>3136</v>
      </c>
      <c r="B3293">
        <v>35.875999999999998</v>
      </c>
      <c r="C3293" s="44">
        <v>41548</v>
      </c>
      <c r="D3293" t="str">
        <f t="shared" si="510"/>
        <v/>
      </c>
      <c r="E3293" t="str">
        <f t="shared" si="511"/>
        <v/>
      </c>
      <c r="F3293" t="str">
        <f t="shared" si="512"/>
        <v/>
      </c>
      <c r="G3293" t="str">
        <f t="shared" si="513"/>
        <v/>
      </c>
      <c r="H3293" t="str">
        <f t="shared" si="514"/>
        <v/>
      </c>
      <c r="I3293" t="str">
        <f t="shared" si="515"/>
        <v/>
      </c>
      <c r="J3293" t="str">
        <f t="shared" si="516"/>
        <v/>
      </c>
      <c r="K3293" t="str">
        <f t="shared" si="517"/>
        <v/>
      </c>
      <c r="L3293" t="str">
        <f t="shared" si="518"/>
        <v/>
      </c>
      <c r="M3293" t="str">
        <f t="shared" si="519"/>
        <v/>
      </c>
    </row>
    <row r="3294" spans="1:13">
      <c r="A3294" t="s">
        <v>2262</v>
      </c>
      <c r="B3294">
        <v>10.1082</v>
      </c>
      <c r="C3294" s="44">
        <v>41548</v>
      </c>
      <c r="D3294" t="str">
        <f t="shared" si="510"/>
        <v/>
      </c>
      <c r="E3294" t="str">
        <f t="shared" si="511"/>
        <v/>
      </c>
      <c r="F3294" t="str">
        <f t="shared" si="512"/>
        <v/>
      </c>
      <c r="G3294" t="str">
        <f t="shared" si="513"/>
        <v/>
      </c>
      <c r="H3294" t="str">
        <f t="shared" si="514"/>
        <v/>
      </c>
      <c r="I3294" t="str">
        <f t="shared" si="515"/>
        <v/>
      </c>
      <c r="J3294" t="str">
        <f t="shared" si="516"/>
        <v/>
      </c>
      <c r="K3294" t="str">
        <f t="shared" si="517"/>
        <v/>
      </c>
      <c r="L3294" t="str">
        <f t="shared" si="518"/>
        <v/>
      </c>
      <c r="M3294" t="str">
        <f t="shared" si="519"/>
        <v/>
      </c>
    </row>
    <row r="3295" spans="1:13">
      <c r="A3295" t="s">
        <v>3891</v>
      </c>
      <c r="B3295">
        <v>12.546799999999999</v>
      </c>
      <c r="C3295" s="44">
        <v>41548</v>
      </c>
      <c r="D3295" t="str">
        <f t="shared" si="510"/>
        <v/>
      </c>
      <c r="E3295" t="str">
        <f t="shared" si="511"/>
        <v/>
      </c>
      <c r="F3295" t="str">
        <f t="shared" si="512"/>
        <v/>
      </c>
      <c r="G3295" t="str">
        <f t="shared" si="513"/>
        <v/>
      </c>
      <c r="H3295" t="str">
        <f t="shared" si="514"/>
        <v/>
      </c>
      <c r="I3295" t="str">
        <f t="shared" si="515"/>
        <v/>
      </c>
      <c r="J3295" t="str">
        <f t="shared" si="516"/>
        <v/>
      </c>
      <c r="K3295" t="str">
        <f t="shared" si="517"/>
        <v/>
      </c>
      <c r="L3295" t="str">
        <f t="shared" si="518"/>
        <v/>
      </c>
      <c r="M3295" t="str">
        <f t="shared" si="519"/>
        <v/>
      </c>
    </row>
    <row r="3296" spans="1:13">
      <c r="A3296" t="s">
        <v>2263</v>
      </c>
      <c r="B3296">
        <v>10.067299999999999</v>
      </c>
      <c r="C3296" s="44">
        <v>41548</v>
      </c>
      <c r="D3296" t="str">
        <f t="shared" si="510"/>
        <v/>
      </c>
      <c r="E3296" t="str">
        <f t="shared" si="511"/>
        <v/>
      </c>
      <c r="F3296" t="str">
        <f t="shared" si="512"/>
        <v/>
      </c>
      <c r="G3296" t="str">
        <f t="shared" si="513"/>
        <v/>
      </c>
      <c r="H3296" t="str">
        <f t="shared" si="514"/>
        <v/>
      </c>
      <c r="I3296" t="str">
        <f t="shared" si="515"/>
        <v/>
      </c>
      <c r="J3296" t="str">
        <f t="shared" si="516"/>
        <v/>
      </c>
      <c r="K3296" t="str">
        <f t="shared" si="517"/>
        <v/>
      </c>
      <c r="L3296" t="str">
        <f t="shared" si="518"/>
        <v/>
      </c>
      <c r="M3296" t="str">
        <f t="shared" si="519"/>
        <v/>
      </c>
    </row>
    <row r="3297" spans="1:13">
      <c r="A3297" t="s">
        <v>3892</v>
      </c>
      <c r="B3297">
        <v>12.5093</v>
      </c>
      <c r="C3297" s="44">
        <v>41548</v>
      </c>
      <c r="D3297" t="str">
        <f t="shared" si="510"/>
        <v/>
      </c>
      <c r="E3297" t="str">
        <f t="shared" si="511"/>
        <v/>
      </c>
      <c r="F3297" t="str">
        <f t="shared" si="512"/>
        <v/>
      </c>
      <c r="G3297" t="str">
        <f t="shared" si="513"/>
        <v/>
      </c>
      <c r="H3297" t="str">
        <f t="shared" si="514"/>
        <v/>
      </c>
      <c r="I3297" t="str">
        <f t="shared" si="515"/>
        <v/>
      </c>
      <c r="J3297" t="str">
        <f t="shared" si="516"/>
        <v/>
      </c>
      <c r="K3297" t="str">
        <f t="shared" si="517"/>
        <v/>
      </c>
      <c r="L3297" t="str">
        <f t="shared" si="518"/>
        <v/>
      </c>
      <c r="M3297" t="str">
        <f t="shared" si="519"/>
        <v/>
      </c>
    </row>
    <row r="3298" spans="1:13">
      <c r="A3298" t="s">
        <v>2264</v>
      </c>
      <c r="B3298">
        <v>10.110200000000001</v>
      </c>
      <c r="C3298" s="44">
        <v>41548</v>
      </c>
      <c r="D3298" t="str">
        <f t="shared" si="510"/>
        <v/>
      </c>
      <c r="E3298" t="str">
        <f t="shared" si="511"/>
        <v/>
      </c>
      <c r="F3298" t="str">
        <f t="shared" si="512"/>
        <v/>
      </c>
      <c r="G3298" t="str">
        <f t="shared" si="513"/>
        <v/>
      </c>
      <c r="H3298" t="str">
        <f t="shared" si="514"/>
        <v/>
      </c>
      <c r="I3298" t="str">
        <f t="shared" si="515"/>
        <v/>
      </c>
      <c r="J3298" t="str">
        <f t="shared" si="516"/>
        <v/>
      </c>
      <c r="K3298" t="str">
        <f t="shared" si="517"/>
        <v/>
      </c>
      <c r="L3298" t="str">
        <f t="shared" si="518"/>
        <v/>
      </c>
      <c r="M3298" t="str">
        <f t="shared" si="519"/>
        <v/>
      </c>
    </row>
    <row r="3299" spans="1:13">
      <c r="A3299" t="s">
        <v>3893</v>
      </c>
      <c r="B3299">
        <v>15.6074</v>
      </c>
      <c r="C3299" s="44">
        <v>41548</v>
      </c>
      <c r="D3299" t="str">
        <f t="shared" si="510"/>
        <v/>
      </c>
      <c r="E3299" t="str">
        <f t="shared" si="511"/>
        <v/>
      </c>
      <c r="F3299" t="str">
        <f t="shared" si="512"/>
        <v/>
      </c>
      <c r="G3299" t="str">
        <f t="shared" si="513"/>
        <v/>
      </c>
      <c r="H3299" t="str">
        <f t="shared" si="514"/>
        <v/>
      </c>
      <c r="I3299" t="str">
        <f t="shared" si="515"/>
        <v/>
      </c>
      <c r="J3299" t="str">
        <f t="shared" si="516"/>
        <v/>
      </c>
      <c r="K3299" t="str">
        <f t="shared" si="517"/>
        <v/>
      </c>
      <c r="L3299" t="str">
        <f t="shared" si="518"/>
        <v/>
      </c>
      <c r="M3299" t="str">
        <f t="shared" si="519"/>
        <v/>
      </c>
    </row>
    <row r="3300" spans="1:13">
      <c r="A3300" t="s">
        <v>2265</v>
      </c>
      <c r="B3300">
        <v>10.8591</v>
      </c>
      <c r="C3300" s="44">
        <v>41548</v>
      </c>
      <c r="D3300" t="str">
        <f t="shared" si="510"/>
        <v/>
      </c>
      <c r="E3300" t="str">
        <f t="shared" si="511"/>
        <v/>
      </c>
      <c r="F3300" t="str">
        <f t="shared" si="512"/>
        <v/>
      </c>
      <c r="G3300" t="str">
        <f t="shared" si="513"/>
        <v/>
      </c>
      <c r="H3300" t="str">
        <f t="shared" si="514"/>
        <v/>
      </c>
      <c r="I3300" t="str">
        <f t="shared" si="515"/>
        <v/>
      </c>
      <c r="J3300" t="str">
        <f t="shared" si="516"/>
        <v/>
      </c>
      <c r="K3300" t="str">
        <f t="shared" si="517"/>
        <v/>
      </c>
      <c r="L3300" t="str">
        <f t="shared" si="518"/>
        <v/>
      </c>
      <c r="M3300" t="str">
        <f t="shared" si="519"/>
        <v/>
      </c>
    </row>
    <row r="3301" spans="1:13">
      <c r="A3301" t="s">
        <v>2266</v>
      </c>
      <c r="B3301">
        <v>10.8591</v>
      </c>
      <c r="C3301" s="44">
        <v>41548</v>
      </c>
      <c r="D3301" t="str">
        <f t="shared" si="510"/>
        <v/>
      </c>
      <c r="E3301" t="str">
        <f t="shared" si="511"/>
        <v/>
      </c>
      <c r="F3301" t="str">
        <f t="shared" si="512"/>
        <v/>
      </c>
      <c r="G3301" t="str">
        <f t="shared" si="513"/>
        <v/>
      </c>
      <c r="H3301" t="str">
        <f t="shared" si="514"/>
        <v/>
      </c>
      <c r="I3301" t="str">
        <f t="shared" si="515"/>
        <v/>
      </c>
      <c r="J3301" t="str">
        <f t="shared" si="516"/>
        <v/>
      </c>
      <c r="K3301" t="str">
        <f t="shared" si="517"/>
        <v/>
      </c>
      <c r="L3301" t="str">
        <f t="shared" si="518"/>
        <v/>
      </c>
      <c r="M3301" t="str">
        <f t="shared" si="519"/>
        <v/>
      </c>
    </row>
    <row r="3302" spans="1:13">
      <c r="A3302" t="s">
        <v>2267</v>
      </c>
      <c r="B3302">
        <v>12.7233</v>
      </c>
      <c r="C3302" s="44">
        <v>41548</v>
      </c>
      <c r="D3302" t="str">
        <f t="shared" si="510"/>
        <v/>
      </c>
      <c r="E3302" t="str">
        <f t="shared" si="511"/>
        <v/>
      </c>
      <c r="F3302" t="str">
        <f t="shared" si="512"/>
        <v/>
      </c>
      <c r="G3302" t="str">
        <f t="shared" si="513"/>
        <v/>
      </c>
      <c r="H3302" t="str">
        <f t="shared" si="514"/>
        <v/>
      </c>
      <c r="I3302" t="str">
        <f t="shared" si="515"/>
        <v/>
      </c>
      <c r="J3302" t="str">
        <f t="shared" si="516"/>
        <v/>
      </c>
      <c r="K3302" t="str">
        <f t="shared" si="517"/>
        <v/>
      </c>
      <c r="L3302" t="str">
        <f t="shared" si="518"/>
        <v/>
      </c>
      <c r="M3302" t="str">
        <f t="shared" si="519"/>
        <v/>
      </c>
    </row>
    <row r="3303" spans="1:13">
      <c r="A3303" t="s">
        <v>3894</v>
      </c>
      <c r="B3303">
        <v>11.950100000000001</v>
      </c>
      <c r="C3303" s="44">
        <v>41548</v>
      </c>
      <c r="D3303" t="str">
        <f t="shared" si="510"/>
        <v/>
      </c>
      <c r="E3303" t="str">
        <f t="shared" si="511"/>
        <v/>
      </c>
      <c r="F3303" t="str">
        <f t="shared" si="512"/>
        <v/>
      </c>
      <c r="G3303" t="str">
        <f t="shared" si="513"/>
        <v/>
      </c>
      <c r="H3303" t="str">
        <f t="shared" si="514"/>
        <v/>
      </c>
      <c r="I3303" t="str">
        <f t="shared" si="515"/>
        <v/>
      </c>
      <c r="J3303" t="str">
        <f t="shared" si="516"/>
        <v/>
      </c>
      <c r="K3303" t="str">
        <f t="shared" si="517"/>
        <v/>
      </c>
      <c r="L3303" t="str">
        <f t="shared" si="518"/>
        <v/>
      </c>
      <c r="M3303" t="str">
        <f t="shared" si="519"/>
        <v/>
      </c>
    </row>
    <row r="3304" spans="1:13">
      <c r="A3304" t="s">
        <v>2268</v>
      </c>
      <c r="B3304">
        <v>11.1633</v>
      </c>
      <c r="C3304" s="44">
        <v>41548</v>
      </c>
      <c r="D3304" t="str">
        <f t="shared" si="510"/>
        <v/>
      </c>
      <c r="E3304" t="str">
        <f t="shared" si="511"/>
        <v/>
      </c>
      <c r="F3304" t="str">
        <f t="shared" si="512"/>
        <v/>
      </c>
      <c r="G3304" t="str">
        <f t="shared" si="513"/>
        <v/>
      </c>
      <c r="H3304" t="str">
        <f t="shared" si="514"/>
        <v/>
      </c>
      <c r="I3304" t="str">
        <f t="shared" si="515"/>
        <v/>
      </c>
      <c r="J3304" t="str">
        <f t="shared" si="516"/>
        <v/>
      </c>
      <c r="K3304" t="str">
        <f t="shared" si="517"/>
        <v/>
      </c>
      <c r="L3304" t="str">
        <f t="shared" si="518"/>
        <v/>
      </c>
      <c r="M3304" t="str">
        <f t="shared" si="519"/>
        <v/>
      </c>
    </row>
    <row r="3305" spans="1:13">
      <c r="A3305" t="s">
        <v>2269</v>
      </c>
      <c r="B3305">
        <v>12.3886</v>
      </c>
      <c r="C3305" s="44">
        <v>41548</v>
      </c>
      <c r="D3305" t="str">
        <f t="shared" si="510"/>
        <v/>
      </c>
      <c r="E3305" t="str">
        <f t="shared" si="511"/>
        <v/>
      </c>
      <c r="F3305" t="str">
        <f t="shared" si="512"/>
        <v/>
      </c>
      <c r="G3305" t="str">
        <f t="shared" si="513"/>
        <v/>
      </c>
      <c r="H3305" t="str">
        <f t="shared" si="514"/>
        <v/>
      </c>
      <c r="I3305" t="str">
        <f t="shared" si="515"/>
        <v/>
      </c>
      <c r="J3305" t="str">
        <f t="shared" si="516"/>
        <v/>
      </c>
      <c r="K3305" t="str">
        <f t="shared" si="517"/>
        <v/>
      </c>
      <c r="L3305" t="str">
        <f t="shared" si="518"/>
        <v/>
      </c>
      <c r="M3305" t="str">
        <f t="shared" si="519"/>
        <v/>
      </c>
    </row>
    <row r="3306" spans="1:13">
      <c r="A3306" t="s">
        <v>3895</v>
      </c>
      <c r="B3306">
        <v>11.9618</v>
      </c>
      <c r="C3306" s="44">
        <v>41548</v>
      </c>
      <c r="D3306" t="str">
        <f t="shared" si="510"/>
        <v/>
      </c>
      <c r="E3306" t="str">
        <f t="shared" si="511"/>
        <v/>
      </c>
      <c r="F3306" t="str">
        <f t="shared" si="512"/>
        <v/>
      </c>
      <c r="G3306" t="str">
        <f t="shared" si="513"/>
        <v/>
      </c>
      <c r="H3306" t="str">
        <f t="shared" si="514"/>
        <v/>
      </c>
      <c r="I3306" t="str">
        <f t="shared" si="515"/>
        <v/>
      </c>
      <c r="J3306" t="str">
        <f t="shared" si="516"/>
        <v/>
      </c>
      <c r="K3306" t="str">
        <f t="shared" si="517"/>
        <v/>
      </c>
      <c r="L3306" t="str">
        <f t="shared" si="518"/>
        <v/>
      </c>
      <c r="M3306" t="str">
        <f t="shared" si="519"/>
        <v/>
      </c>
    </row>
    <row r="3307" spans="1:13">
      <c r="A3307" t="s">
        <v>2270</v>
      </c>
      <c r="B3307">
        <v>11.1747</v>
      </c>
      <c r="C3307" s="44">
        <v>41548</v>
      </c>
      <c r="D3307" t="str">
        <f t="shared" si="510"/>
        <v/>
      </c>
      <c r="E3307" t="str">
        <f t="shared" si="511"/>
        <v/>
      </c>
      <c r="F3307" t="str">
        <f t="shared" si="512"/>
        <v/>
      </c>
      <c r="G3307" t="str">
        <f t="shared" si="513"/>
        <v/>
      </c>
      <c r="H3307" t="str">
        <f t="shared" si="514"/>
        <v/>
      </c>
      <c r="I3307" t="str">
        <f t="shared" si="515"/>
        <v/>
      </c>
      <c r="J3307" t="str">
        <f t="shared" si="516"/>
        <v/>
      </c>
      <c r="K3307" t="str">
        <f t="shared" si="517"/>
        <v/>
      </c>
      <c r="L3307" t="str">
        <f t="shared" si="518"/>
        <v/>
      </c>
      <c r="M3307" t="str">
        <f t="shared" si="519"/>
        <v/>
      </c>
    </row>
    <row r="3308" spans="1:13">
      <c r="A3308" t="s">
        <v>4373</v>
      </c>
      <c r="B3308">
        <v>28.457599999999999</v>
      </c>
      <c r="C3308" s="44">
        <v>41548</v>
      </c>
      <c r="D3308" t="str">
        <f t="shared" si="510"/>
        <v/>
      </c>
      <c r="E3308" t="str">
        <f t="shared" si="511"/>
        <v/>
      </c>
      <c r="F3308" t="str">
        <f t="shared" si="512"/>
        <v/>
      </c>
      <c r="G3308" t="str">
        <f t="shared" si="513"/>
        <v/>
      </c>
      <c r="H3308" t="str">
        <f t="shared" si="514"/>
        <v/>
      </c>
      <c r="I3308" t="str">
        <f t="shared" si="515"/>
        <v/>
      </c>
      <c r="J3308" t="str">
        <f t="shared" si="516"/>
        <v/>
      </c>
      <c r="K3308" t="str">
        <f t="shared" si="517"/>
        <v/>
      </c>
      <c r="L3308" t="str">
        <f t="shared" si="518"/>
        <v/>
      </c>
      <c r="M3308" t="str">
        <f t="shared" si="519"/>
        <v/>
      </c>
    </row>
    <row r="3309" spans="1:13">
      <c r="A3309" t="s">
        <v>3604</v>
      </c>
      <c r="B3309">
        <v>12.0603</v>
      </c>
      <c r="C3309" s="44">
        <v>41548</v>
      </c>
      <c r="D3309" t="str">
        <f t="shared" si="510"/>
        <v/>
      </c>
      <c r="E3309" t="str">
        <f t="shared" si="511"/>
        <v/>
      </c>
      <c r="F3309" t="str">
        <f t="shared" si="512"/>
        <v/>
      </c>
      <c r="G3309" t="str">
        <f t="shared" si="513"/>
        <v/>
      </c>
      <c r="H3309" t="str">
        <f t="shared" si="514"/>
        <v/>
      </c>
      <c r="I3309" t="str">
        <f t="shared" si="515"/>
        <v/>
      </c>
      <c r="J3309" t="str">
        <f t="shared" si="516"/>
        <v/>
      </c>
      <c r="K3309" t="str">
        <f t="shared" si="517"/>
        <v/>
      </c>
      <c r="L3309" t="str">
        <f t="shared" si="518"/>
        <v/>
      </c>
      <c r="M3309" t="str">
        <f t="shared" si="519"/>
        <v/>
      </c>
    </row>
    <row r="3310" spans="1:13">
      <c r="A3310" t="s">
        <v>4374</v>
      </c>
      <c r="B3310">
        <v>28.351500000000001</v>
      </c>
      <c r="C3310" s="44">
        <v>41548</v>
      </c>
      <c r="D3310" t="str">
        <f t="shared" si="510"/>
        <v/>
      </c>
      <c r="E3310" t="str">
        <f t="shared" si="511"/>
        <v/>
      </c>
      <c r="F3310" t="str">
        <f t="shared" si="512"/>
        <v/>
      </c>
      <c r="G3310" t="str">
        <f t="shared" si="513"/>
        <v/>
      </c>
      <c r="H3310" t="str">
        <f t="shared" si="514"/>
        <v/>
      </c>
      <c r="I3310" t="str">
        <f t="shared" si="515"/>
        <v/>
      </c>
      <c r="J3310" t="str">
        <f t="shared" si="516"/>
        <v/>
      </c>
      <c r="K3310" t="str">
        <f t="shared" si="517"/>
        <v/>
      </c>
      <c r="L3310" t="str">
        <f t="shared" si="518"/>
        <v/>
      </c>
      <c r="M3310" t="str">
        <f t="shared" si="519"/>
        <v/>
      </c>
    </row>
    <row r="3311" spans="1:13">
      <c r="A3311" t="s">
        <v>3605</v>
      </c>
      <c r="B3311">
        <v>12.0139</v>
      </c>
      <c r="C3311" s="44">
        <v>41548</v>
      </c>
      <c r="D3311" t="str">
        <f t="shared" si="510"/>
        <v/>
      </c>
      <c r="E3311" t="str">
        <f t="shared" si="511"/>
        <v/>
      </c>
      <c r="F3311" t="str">
        <f t="shared" si="512"/>
        <v/>
      </c>
      <c r="G3311" t="str">
        <f t="shared" si="513"/>
        <v/>
      </c>
      <c r="H3311" t="str">
        <f t="shared" si="514"/>
        <v/>
      </c>
      <c r="I3311" t="str">
        <f t="shared" si="515"/>
        <v/>
      </c>
      <c r="J3311" t="str">
        <f t="shared" si="516"/>
        <v/>
      </c>
      <c r="K3311" t="str">
        <f t="shared" si="517"/>
        <v/>
      </c>
      <c r="L3311" t="str">
        <f t="shared" si="518"/>
        <v/>
      </c>
      <c r="M3311" t="str">
        <f t="shared" si="519"/>
        <v/>
      </c>
    </row>
    <row r="3312" spans="1:13">
      <c r="A3312" t="s">
        <v>3562</v>
      </c>
      <c r="B3312">
        <v>18.971</v>
      </c>
      <c r="C3312" s="44">
        <v>41547</v>
      </c>
      <c r="D3312" t="str">
        <f t="shared" si="510"/>
        <v/>
      </c>
      <c r="E3312" t="str">
        <f t="shared" si="511"/>
        <v/>
      </c>
      <c r="F3312" t="str">
        <f t="shared" si="512"/>
        <v/>
      </c>
      <c r="G3312" t="str">
        <f t="shared" si="513"/>
        <v/>
      </c>
      <c r="H3312" t="str">
        <f t="shared" si="514"/>
        <v/>
      </c>
      <c r="I3312" t="str">
        <f t="shared" si="515"/>
        <v/>
      </c>
      <c r="J3312" t="str">
        <f t="shared" si="516"/>
        <v/>
      </c>
      <c r="K3312" t="str">
        <f t="shared" si="517"/>
        <v/>
      </c>
      <c r="L3312" t="str">
        <f t="shared" si="518"/>
        <v/>
      </c>
      <c r="M3312" t="str">
        <f t="shared" si="519"/>
        <v/>
      </c>
    </row>
    <row r="3313" spans="1:13">
      <c r="A3313" t="s">
        <v>4341</v>
      </c>
      <c r="B3313">
        <v>18.971</v>
      </c>
      <c r="C3313" s="44">
        <v>41547</v>
      </c>
      <c r="D3313" t="str">
        <f t="shared" si="510"/>
        <v/>
      </c>
      <c r="E3313" t="str">
        <f t="shared" si="511"/>
        <v/>
      </c>
      <c r="F3313" t="str">
        <f t="shared" si="512"/>
        <v/>
      </c>
      <c r="G3313" t="str">
        <f t="shared" si="513"/>
        <v/>
      </c>
      <c r="H3313" t="str">
        <f t="shared" si="514"/>
        <v/>
      </c>
      <c r="I3313" t="str">
        <f t="shared" si="515"/>
        <v/>
      </c>
      <c r="J3313" t="str">
        <f t="shared" si="516"/>
        <v/>
      </c>
      <c r="K3313" t="str">
        <f t="shared" si="517"/>
        <v/>
      </c>
      <c r="L3313" t="str">
        <f t="shared" si="518"/>
        <v/>
      </c>
      <c r="M3313" t="str">
        <f t="shared" si="519"/>
        <v/>
      </c>
    </row>
    <row r="3314" spans="1:13">
      <c r="A3314" t="s">
        <v>3563</v>
      </c>
      <c r="B3314">
        <v>18.861000000000001</v>
      </c>
      <c r="C3314" s="44">
        <v>41547</v>
      </c>
      <c r="D3314" t="str">
        <f t="shared" si="510"/>
        <v/>
      </c>
      <c r="E3314" t="str">
        <f t="shared" si="511"/>
        <v/>
      </c>
      <c r="F3314" t="str">
        <f t="shared" si="512"/>
        <v/>
      </c>
      <c r="G3314" t="str">
        <f t="shared" si="513"/>
        <v/>
      </c>
      <c r="H3314" t="str">
        <f t="shared" si="514"/>
        <v/>
      </c>
      <c r="I3314" t="str">
        <f t="shared" si="515"/>
        <v/>
      </c>
      <c r="J3314" t="str">
        <f t="shared" si="516"/>
        <v/>
      </c>
      <c r="K3314" t="str">
        <f t="shared" si="517"/>
        <v/>
      </c>
      <c r="L3314" t="str">
        <f t="shared" si="518"/>
        <v/>
      </c>
      <c r="M3314" t="str">
        <f t="shared" si="519"/>
        <v/>
      </c>
    </row>
    <row r="3315" spans="1:13">
      <c r="A3315" t="s">
        <v>4342</v>
      </c>
      <c r="B3315">
        <v>18.861000000000001</v>
      </c>
      <c r="C3315" s="44">
        <v>41547</v>
      </c>
      <c r="D3315" t="str">
        <f t="shared" si="510"/>
        <v/>
      </c>
      <c r="E3315" t="str">
        <f t="shared" si="511"/>
        <v/>
      </c>
      <c r="F3315" t="str">
        <f t="shared" si="512"/>
        <v/>
      </c>
      <c r="G3315" t="str">
        <f t="shared" si="513"/>
        <v/>
      </c>
      <c r="H3315" t="str">
        <f t="shared" si="514"/>
        <v/>
      </c>
      <c r="I3315" t="str">
        <f t="shared" si="515"/>
        <v/>
      </c>
      <c r="J3315" t="str">
        <f t="shared" si="516"/>
        <v/>
      </c>
      <c r="K3315" t="str">
        <f t="shared" si="517"/>
        <v/>
      </c>
      <c r="L3315" t="str">
        <f t="shared" si="518"/>
        <v/>
      </c>
      <c r="M3315" t="str">
        <f t="shared" si="519"/>
        <v/>
      </c>
    </row>
    <row r="3316" spans="1:13">
      <c r="A3316" t="s">
        <v>5300</v>
      </c>
      <c r="B3316">
        <v>19.11</v>
      </c>
      <c r="C3316" s="44">
        <v>41236</v>
      </c>
      <c r="D3316" t="str">
        <f t="shared" si="510"/>
        <v/>
      </c>
      <c r="E3316" t="str">
        <f t="shared" si="511"/>
        <v/>
      </c>
      <c r="F3316" t="str">
        <f t="shared" si="512"/>
        <v/>
      </c>
      <c r="G3316" t="str">
        <f t="shared" si="513"/>
        <v/>
      </c>
      <c r="H3316" t="str">
        <f t="shared" si="514"/>
        <v/>
      </c>
      <c r="I3316" t="str">
        <f t="shared" si="515"/>
        <v/>
      </c>
      <c r="J3316" t="str">
        <f t="shared" si="516"/>
        <v/>
      </c>
      <c r="K3316" t="str">
        <f t="shared" si="517"/>
        <v/>
      </c>
      <c r="L3316" t="str">
        <f t="shared" si="518"/>
        <v/>
      </c>
      <c r="M3316" t="str">
        <f t="shared" si="519"/>
        <v/>
      </c>
    </row>
    <row r="3317" spans="1:13">
      <c r="A3317" t="s">
        <v>3137</v>
      </c>
      <c r="B3317">
        <v>40.369999999999997</v>
      </c>
      <c r="C3317" s="44">
        <v>41236</v>
      </c>
      <c r="D3317" t="str">
        <f t="shared" si="510"/>
        <v/>
      </c>
      <c r="E3317" t="str">
        <f t="shared" si="511"/>
        <v/>
      </c>
      <c r="F3317" t="str">
        <f t="shared" si="512"/>
        <v/>
      </c>
      <c r="G3317" t="str">
        <f t="shared" si="513"/>
        <v/>
      </c>
      <c r="H3317" t="str">
        <f t="shared" si="514"/>
        <v/>
      </c>
      <c r="I3317" t="str">
        <f t="shared" si="515"/>
        <v/>
      </c>
      <c r="J3317" t="str">
        <f t="shared" si="516"/>
        <v/>
      </c>
      <c r="K3317" t="str">
        <f t="shared" si="517"/>
        <v/>
      </c>
      <c r="L3317" t="str">
        <f t="shared" si="518"/>
        <v/>
      </c>
      <c r="M3317" t="str">
        <f t="shared" si="519"/>
        <v/>
      </c>
    </row>
    <row r="3318" spans="1:13">
      <c r="A3318" t="s">
        <v>3788</v>
      </c>
      <c r="B3318">
        <v>13.46</v>
      </c>
      <c r="C3318" s="44">
        <v>41236</v>
      </c>
      <c r="D3318" t="str">
        <f t="shared" si="510"/>
        <v/>
      </c>
      <c r="E3318" t="str">
        <f t="shared" si="511"/>
        <v/>
      </c>
      <c r="F3318" t="str">
        <f t="shared" si="512"/>
        <v/>
      </c>
      <c r="G3318" t="str">
        <f t="shared" si="513"/>
        <v/>
      </c>
      <c r="H3318" t="str">
        <f t="shared" si="514"/>
        <v/>
      </c>
      <c r="I3318" t="str">
        <f t="shared" si="515"/>
        <v/>
      </c>
      <c r="J3318" t="str">
        <f t="shared" si="516"/>
        <v/>
      </c>
      <c r="K3318" t="str">
        <f t="shared" si="517"/>
        <v/>
      </c>
      <c r="L3318" t="str">
        <f t="shared" si="518"/>
        <v/>
      </c>
      <c r="M3318" t="str">
        <f t="shared" si="519"/>
        <v/>
      </c>
    </row>
    <row r="3319" spans="1:13">
      <c r="A3319" t="s">
        <v>3789</v>
      </c>
      <c r="B3319">
        <v>9.5500000000000007</v>
      </c>
      <c r="C3319" s="44">
        <v>41236</v>
      </c>
      <c r="D3319" t="str">
        <f t="shared" si="510"/>
        <v/>
      </c>
      <c r="E3319" t="str">
        <f t="shared" si="511"/>
        <v/>
      </c>
      <c r="F3319" t="str">
        <f t="shared" si="512"/>
        <v/>
      </c>
      <c r="G3319" t="str">
        <f t="shared" si="513"/>
        <v/>
      </c>
      <c r="H3319" t="str">
        <f t="shared" si="514"/>
        <v/>
      </c>
      <c r="I3319" t="str">
        <f t="shared" si="515"/>
        <v/>
      </c>
      <c r="J3319" t="str">
        <f t="shared" si="516"/>
        <v/>
      </c>
      <c r="K3319" t="str">
        <f t="shared" si="517"/>
        <v/>
      </c>
      <c r="L3319" t="str">
        <f t="shared" si="518"/>
        <v/>
      </c>
      <c r="M3319" t="str">
        <f t="shared" si="519"/>
        <v/>
      </c>
    </row>
    <row r="3320" spans="1:13">
      <c r="A3320" t="s">
        <v>2272</v>
      </c>
      <c r="B3320">
        <v>10.361599999999999</v>
      </c>
      <c r="C3320" s="44">
        <v>41548</v>
      </c>
      <c r="D3320" t="str">
        <f t="shared" si="510"/>
        <v/>
      </c>
      <c r="E3320" t="str">
        <f t="shared" si="511"/>
        <v/>
      </c>
      <c r="F3320" t="str">
        <f t="shared" si="512"/>
        <v/>
      </c>
      <c r="G3320" t="str">
        <f t="shared" si="513"/>
        <v/>
      </c>
      <c r="H3320" t="str">
        <f t="shared" si="514"/>
        <v/>
      </c>
      <c r="I3320" t="str">
        <f t="shared" si="515"/>
        <v/>
      </c>
      <c r="J3320" t="str">
        <f t="shared" si="516"/>
        <v/>
      </c>
      <c r="K3320" t="str">
        <f t="shared" si="517"/>
        <v/>
      </c>
      <c r="L3320" t="str">
        <f t="shared" si="518"/>
        <v/>
      </c>
      <c r="M3320" t="str">
        <f t="shared" si="519"/>
        <v/>
      </c>
    </row>
    <row r="3321" spans="1:13">
      <c r="A3321" t="s">
        <v>3896</v>
      </c>
      <c r="B3321">
        <v>13.266299999999999</v>
      </c>
      <c r="C3321" s="44">
        <v>41548</v>
      </c>
      <c r="D3321" t="str">
        <f t="shared" si="510"/>
        <v/>
      </c>
      <c r="E3321" t="str">
        <f t="shared" si="511"/>
        <v/>
      </c>
      <c r="F3321" t="str">
        <f t="shared" si="512"/>
        <v/>
      </c>
      <c r="G3321" t="str">
        <f t="shared" si="513"/>
        <v/>
      </c>
      <c r="H3321" t="str">
        <f t="shared" si="514"/>
        <v/>
      </c>
      <c r="I3321" t="str">
        <f t="shared" si="515"/>
        <v/>
      </c>
      <c r="J3321" t="str">
        <f t="shared" si="516"/>
        <v/>
      </c>
      <c r="K3321" t="str">
        <f t="shared" si="517"/>
        <v/>
      </c>
      <c r="L3321" t="str">
        <f t="shared" si="518"/>
        <v/>
      </c>
      <c r="M3321" t="str">
        <f t="shared" si="519"/>
        <v/>
      </c>
    </row>
    <row r="3322" spans="1:13">
      <c r="A3322" t="s">
        <v>2273</v>
      </c>
      <c r="B3322">
        <v>10.232100000000001</v>
      </c>
      <c r="C3322" s="44">
        <v>41548</v>
      </c>
      <c r="D3322" t="str">
        <f t="shared" si="510"/>
        <v/>
      </c>
      <c r="E3322" t="str">
        <f t="shared" si="511"/>
        <v/>
      </c>
      <c r="F3322" t="str">
        <f t="shared" si="512"/>
        <v/>
      </c>
      <c r="G3322" t="str">
        <f t="shared" si="513"/>
        <v/>
      </c>
      <c r="H3322" t="str">
        <f t="shared" si="514"/>
        <v/>
      </c>
      <c r="I3322" t="str">
        <f t="shared" si="515"/>
        <v/>
      </c>
      <c r="J3322" t="str">
        <f t="shared" si="516"/>
        <v/>
      </c>
      <c r="K3322" t="str">
        <f t="shared" si="517"/>
        <v/>
      </c>
      <c r="L3322" t="str">
        <f t="shared" si="518"/>
        <v/>
      </c>
      <c r="M3322" t="str">
        <f t="shared" si="519"/>
        <v/>
      </c>
    </row>
    <row r="3323" spans="1:13">
      <c r="A3323" t="s">
        <v>2274</v>
      </c>
      <c r="B3323">
        <v>13.0586</v>
      </c>
      <c r="C3323" s="44">
        <v>41548</v>
      </c>
      <c r="D3323" t="str">
        <f t="shared" si="510"/>
        <v/>
      </c>
      <c r="E3323" t="str">
        <f t="shared" si="511"/>
        <v/>
      </c>
      <c r="F3323" t="str">
        <f t="shared" si="512"/>
        <v/>
      </c>
      <c r="G3323" t="str">
        <f t="shared" si="513"/>
        <v/>
      </c>
      <c r="H3323" t="str">
        <f t="shared" si="514"/>
        <v/>
      </c>
      <c r="I3323" t="str">
        <f t="shared" si="515"/>
        <v/>
      </c>
      <c r="J3323" t="str">
        <f t="shared" si="516"/>
        <v/>
      </c>
      <c r="K3323" t="str">
        <f t="shared" si="517"/>
        <v/>
      </c>
      <c r="L3323" t="str">
        <f t="shared" si="518"/>
        <v/>
      </c>
      <c r="M3323" t="str">
        <f t="shared" si="519"/>
        <v/>
      </c>
    </row>
    <row r="3324" spans="1:13">
      <c r="A3324" t="s">
        <v>2271</v>
      </c>
      <c r="B3324">
        <v>13.0608</v>
      </c>
      <c r="C3324" s="44">
        <v>41548</v>
      </c>
      <c r="D3324" t="str">
        <f t="shared" si="510"/>
        <v/>
      </c>
      <c r="E3324" t="str">
        <f t="shared" si="511"/>
        <v/>
      </c>
      <c r="F3324" t="str">
        <f t="shared" si="512"/>
        <v/>
      </c>
      <c r="G3324" t="str">
        <f t="shared" si="513"/>
        <v/>
      </c>
      <c r="H3324" t="str">
        <f t="shared" si="514"/>
        <v/>
      </c>
      <c r="I3324" t="str">
        <f t="shared" si="515"/>
        <v/>
      </c>
      <c r="J3324" t="str">
        <f t="shared" si="516"/>
        <v/>
      </c>
      <c r="K3324" t="str">
        <f t="shared" si="517"/>
        <v/>
      </c>
      <c r="L3324" t="str">
        <f t="shared" si="518"/>
        <v/>
      </c>
      <c r="M3324" t="str">
        <f t="shared" si="519"/>
        <v/>
      </c>
    </row>
    <row r="3325" spans="1:13">
      <c r="A3325" t="s">
        <v>2275</v>
      </c>
      <c r="B3325">
        <v>10.5388</v>
      </c>
      <c r="C3325" s="44">
        <v>41548</v>
      </c>
      <c r="D3325" t="str">
        <f t="shared" si="510"/>
        <v/>
      </c>
      <c r="E3325" t="str">
        <f t="shared" si="511"/>
        <v/>
      </c>
      <c r="F3325" t="str">
        <f t="shared" si="512"/>
        <v/>
      </c>
      <c r="G3325" t="str">
        <f t="shared" si="513"/>
        <v/>
      </c>
      <c r="H3325" t="str">
        <f t="shared" si="514"/>
        <v/>
      </c>
      <c r="I3325" t="str">
        <f t="shared" si="515"/>
        <v/>
      </c>
      <c r="J3325" t="str">
        <f t="shared" si="516"/>
        <v/>
      </c>
      <c r="K3325" t="str">
        <f t="shared" si="517"/>
        <v/>
      </c>
      <c r="L3325" t="str">
        <f t="shared" si="518"/>
        <v/>
      </c>
      <c r="M3325" t="str">
        <f t="shared" si="519"/>
        <v/>
      </c>
    </row>
    <row r="3326" spans="1:13">
      <c r="A3326" t="s">
        <v>2276</v>
      </c>
      <c r="B3326">
        <v>10.383800000000001</v>
      </c>
      <c r="C3326" s="44">
        <v>41548</v>
      </c>
      <c r="D3326" t="str">
        <f t="shared" si="510"/>
        <v/>
      </c>
      <c r="E3326" t="str">
        <f t="shared" si="511"/>
        <v/>
      </c>
      <c r="F3326" t="str">
        <f t="shared" si="512"/>
        <v/>
      </c>
      <c r="G3326" t="str">
        <f t="shared" si="513"/>
        <v/>
      </c>
      <c r="H3326" t="str">
        <f t="shared" si="514"/>
        <v/>
      </c>
      <c r="I3326" t="str">
        <f t="shared" si="515"/>
        <v/>
      </c>
      <c r="J3326" t="str">
        <f t="shared" si="516"/>
        <v/>
      </c>
      <c r="K3326" t="str">
        <f t="shared" si="517"/>
        <v/>
      </c>
      <c r="L3326" t="str">
        <f t="shared" si="518"/>
        <v/>
      </c>
      <c r="M3326" t="str">
        <f t="shared" si="519"/>
        <v/>
      </c>
    </row>
    <row r="3327" spans="1:13">
      <c r="A3327" t="s">
        <v>3897</v>
      </c>
      <c r="B3327">
        <v>13.291399999999999</v>
      </c>
      <c r="C3327" s="44">
        <v>41548</v>
      </c>
      <c r="D3327" t="str">
        <f t="shared" si="510"/>
        <v/>
      </c>
      <c r="E3327" t="str">
        <f t="shared" si="511"/>
        <v/>
      </c>
      <c r="F3327" t="str">
        <f t="shared" si="512"/>
        <v/>
      </c>
      <c r="G3327" t="str">
        <f t="shared" si="513"/>
        <v/>
      </c>
      <c r="H3327" t="str">
        <f t="shared" si="514"/>
        <v/>
      </c>
      <c r="I3327" t="str">
        <f t="shared" si="515"/>
        <v/>
      </c>
      <c r="J3327" t="str">
        <f t="shared" si="516"/>
        <v/>
      </c>
      <c r="K3327" t="str">
        <f t="shared" si="517"/>
        <v/>
      </c>
      <c r="L3327" t="str">
        <f t="shared" si="518"/>
        <v/>
      </c>
      <c r="M3327" t="str">
        <f t="shared" si="519"/>
        <v/>
      </c>
    </row>
    <row r="3328" spans="1:13">
      <c r="A3328" t="s">
        <v>3138</v>
      </c>
      <c r="B3328">
        <v>12.786</v>
      </c>
      <c r="C3328" s="44">
        <v>41548</v>
      </c>
      <c r="D3328" t="str">
        <f t="shared" si="510"/>
        <v/>
      </c>
      <c r="E3328" t="str">
        <f t="shared" si="511"/>
        <v/>
      </c>
      <c r="F3328" t="str">
        <f t="shared" si="512"/>
        <v/>
      </c>
      <c r="G3328" t="str">
        <f t="shared" si="513"/>
        <v/>
      </c>
      <c r="H3328" t="str">
        <f t="shared" si="514"/>
        <v/>
      </c>
      <c r="I3328" t="str">
        <f t="shared" si="515"/>
        <v/>
      </c>
      <c r="J3328" t="str">
        <f t="shared" si="516"/>
        <v/>
      </c>
      <c r="K3328" t="str">
        <f t="shared" si="517"/>
        <v/>
      </c>
      <c r="L3328" t="str">
        <f t="shared" si="518"/>
        <v/>
      </c>
      <c r="M3328" t="str">
        <f t="shared" si="519"/>
        <v/>
      </c>
    </row>
    <row r="3329" spans="1:13">
      <c r="A3329" t="s">
        <v>482</v>
      </c>
      <c r="B3329">
        <v>11.567</v>
      </c>
      <c r="C3329" s="44">
        <v>41548</v>
      </c>
      <c r="D3329" t="str">
        <f t="shared" si="510"/>
        <v/>
      </c>
      <c r="E3329" t="str">
        <f t="shared" si="511"/>
        <v/>
      </c>
      <c r="F3329" t="str">
        <f t="shared" si="512"/>
        <v/>
      </c>
      <c r="G3329" t="str">
        <f t="shared" si="513"/>
        <v/>
      </c>
      <c r="H3329" t="str">
        <f t="shared" si="514"/>
        <v/>
      </c>
      <c r="I3329" t="str">
        <f t="shared" si="515"/>
        <v/>
      </c>
      <c r="J3329" t="str">
        <f t="shared" si="516"/>
        <v/>
      </c>
      <c r="K3329" t="str">
        <f t="shared" si="517"/>
        <v/>
      </c>
      <c r="L3329" t="str">
        <f t="shared" si="518"/>
        <v/>
      </c>
      <c r="M3329" t="str">
        <f t="shared" si="519"/>
        <v/>
      </c>
    </row>
    <row r="3330" spans="1:13">
      <c r="A3330" t="s">
        <v>5301</v>
      </c>
      <c r="B3330">
        <v>11.567</v>
      </c>
      <c r="C3330" s="44">
        <v>41548</v>
      </c>
      <c r="D3330" t="str">
        <f t="shared" si="510"/>
        <v/>
      </c>
      <c r="E3330" t="str">
        <f t="shared" si="511"/>
        <v/>
      </c>
      <c r="F3330" t="str">
        <f t="shared" si="512"/>
        <v/>
      </c>
      <c r="G3330" t="str">
        <f t="shared" si="513"/>
        <v/>
      </c>
      <c r="H3330" t="str">
        <f t="shared" si="514"/>
        <v/>
      </c>
      <c r="I3330" t="str">
        <f t="shared" si="515"/>
        <v/>
      </c>
      <c r="J3330" t="str">
        <f t="shared" si="516"/>
        <v/>
      </c>
      <c r="K3330" t="str">
        <f t="shared" si="517"/>
        <v/>
      </c>
      <c r="L3330" t="str">
        <f t="shared" si="518"/>
        <v/>
      </c>
      <c r="M3330" t="str">
        <f t="shared" si="519"/>
        <v/>
      </c>
    </row>
    <row r="3331" spans="1:13">
      <c r="A3331" t="s">
        <v>483</v>
      </c>
      <c r="B3331">
        <v>11.500999999999999</v>
      </c>
      <c r="C3331" s="44">
        <v>41548</v>
      </c>
      <c r="D3331" t="str">
        <f t="shared" si="510"/>
        <v/>
      </c>
      <c r="E3331" t="str">
        <f t="shared" si="511"/>
        <v/>
      </c>
      <c r="F3331" t="str">
        <f t="shared" si="512"/>
        <v/>
      </c>
      <c r="G3331" t="str">
        <f t="shared" si="513"/>
        <v/>
      </c>
      <c r="H3331" t="str">
        <f t="shared" si="514"/>
        <v/>
      </c>
      <c r="I3331" t="str">
        <f t="shared" si="515"/>
        <v/>
      </c>
      <c r="J3331" t="str">
        <f t="shared" si="516"/>
        <v/>
      </c>
      <c r="K3331" t="str">
        <f t="shared" si="517"/>
        <v/>
      </c>
      <c r="L3331" t="str">
        <f t="shared" si="518"/>
        <v/>
      </c>
      <c r="M3331" t="str">
        <f t="shared" si="519"/>
        <v/>
      </c>
    </row>
    <row r="3332" spans="1:13">
      <c r="A3332" t="s">
        <v>5302</v>
      </c>
      <c r="B3332">
        <v>11.500999999999999</v>
      </c>
      <c r="C3332" s="44">
        <v>41548</v>
      </c>
      <c r="D3332" t="str">
        <f t="shared" si="510"/>
        <v/>
      </c>
      <c r="E3332" t="str">
        <f t="shared" si="511"/>
        <v/>
      </c>
      <c r="F3332" t="str">
        <f t="shared" si="512"/>
        <v/>
      </c>
      <c r="G3332" t="str">
        <f t="shared" si="513"/>
        <v/>
      </c>
      <c r="H3332" t="str">
        <f t="shared" si="514"/>
        <v/>
      </c>
      <c r="I3332" t="str">
        <f t="shared" si="515"/>
        <v/>
      </c>
      <c r="J3332" t="str">
        <f t="shared" si="516"/>
        <v/>
      </c>
      <c r="K3332" t="str">
        <f t="shared" si="517"/>
        <v/>
      </c>
      <c r="L3332" t="str">
        <f t="shared" si="518"/>
        <v/>
      </c>
      <c r="M3332" t="str">
        <f t="shared" si="519"/>
        <v/>
      </c>
    </row>
    <row r="3333" spans="1:13">
      <c r="A3333" t="s">
        <v>3790</v>
      </c>
      <c r="B3333">
        <v>12.786</v>
      </c>
      <c r="C3333" s="44">
        <v>41548</v>
      </c>
      <c r="D3333" t="str">
        <f t="shared" si="510"/>
        <v/>
      </c>
      <c r="E3333" t="str">
        <f t="shared" si="511"/>
        <v/>
      </c>
      <c r="F3333" t="str">
        <f t="shared" si="512"/>
        <v/>
      </c>
      <c r="G3333" t="str">
        <f t="shared" si="513"/>
        <v/>
      </c>
      <c r="H3333" t="str">
        <f t="shared" si="514"/>
        <v/>
      </c>
      <c r="I3333" t="str">
        <f t="shared" si="515"/>
        <v/>
      </c>
      <c r="J3333" t="str">
        <f t="shared" si="516"/>
        <v/>
      </c>
      <c r="K3333" t="str">
        <f t="shared" si="517"/>
        <v/>
      </c>
      <c r="L3333" t="str">
        <f t="shared" si="518"/>
        <v/>
      </c>
      <c r="M3333" t="str">
        <f t="shared" si="519"/>
        <v/>
      </c>
    </row>
    <row r="3334" spans="1:13">
      <c r="A3334" t="s">
        <v>3791</v>
      </c>
      <c r="B3334">
        <v>12.728</v>
      </c>
      <c r="C3334" s="44">
        <v>41548</v>
      </c>
      <c r="D3334" t="str">
        <f t="shared" si="510"/>
        <v/>
      </c>
      <c r="E3334" t="str">
        <f t="shared" si="511"/>
        <v/>
      </c>
      <c r="F3334" t="str">
        <f t="shared" si="512"/>
        <v/>
      </c>
      <c r="G3334" t="str">
        <f t="shared" si="513"/>
        <v/>
      </c>
      <c r="H3334" t="str">
        <f t="shared" si="514"/>
        <v/>
      </c>
      <c r="I3334" t="str">
        <f t="shared" si="515"/>
        <v/>
      </c>
      <c r="J3334" t="str">
        <f t="shared" si="516"/>
        <v/>
      </c>
      <c r="K3334" t="str">
        <f t="shared" si="517"/>
        <v/>
      </c>
      <c r="L3334" t="str">
        <f t="shared" si="518"/>
        <v/>
      </c>
      <c r="M3334" t="str">
        <f t="shared" si="519"/>
        <v/>
      </c>
    </row>
    <row r="3335" spans="1:13">
      <c r="A3335" t="s">
        <v>3139</v>
      </c>
      <c r="B3335">
        <v>12.728</v>
      </c>
      <c r="C3335" s="44">
        <v>41548</v>
      </c>
      <c r="D3335" t="str">
        <f t="shared" ref="D3335:D3398" si="520">IF(A3335=mfund1,B3335,"")</f>
        <v/>
      </c>
      <c r="E3335" t="str">
        <f t="shared" ref="E3335:E3398" si="521">IF(A3335=mfund2,B3335,"")</f>
        <v/>
      </c>
      <c r="F3335" t="str">
        <f t="shared" ref="F3335:F3398" si="522">IF(A3335=mfund3,B3335,"")</f>
        <v/>
      </c>
      <c r="G3335" t="str">
        <f t="shared" ref="G3335:G3398" si="523">IF(A3335=mfund4,B3335,"")</f>
        <v/>
      </c>
      <c r="H3335" t="str">
        <f t="shared" ref="H3335:H3398" si="524">IF(A3335=mfudn5,B3335,"")</f>
        <v/>
      </c>
      <c r="I3335" t="str">
        <f t="shared" ref="I3335:I3398" si="525">IF(A3335=mfund6,B3335,"")</f>
        <v/>
      </c>
      <c r="J3335" t="str">
        <f t="shared" ref="J3335:J3398" si="526">IF(A3335=mfund7,B3335,"")</f>
        <v/>
      </c>
      <c r="K3335" t="str">
        <f t="shared" ref="K3335:K3398" si="527">IF(A3335=mfund8,B3335,"")</f>
        <v/>
      </c>
      <c r="L3335" t="str">
        <f t="shared" ref="L3335:L3398" si="528">IF(A3335=mfund9,B3335,"")</f>
        <v/>
      </c>
      <c r="M3335" t="str">
        <f t="shared" ref="M3335:M3398" si="529">IF(A3335=mfund10,B3335,"")</f>
        <v/>
      </c>
    </row>
    <row r="3336" spans="1:13">
      <c r="A3336" t="s">
        <v>3792</v>
      </c>
      <c r="B3336">
        <v>11.314</v>
      </c>
      <c r="C3336" s="44">
        <v>41548</v>
      </c>
      <c r="D3336" t="str">
        <f t="shared" si="520"/>
        <v/>
      </c>
      <c r="E3336" t="str">
        <f t="shared" si="521"/>
        <v/>
      </c>
      <c r="F3336" t="str">
        <f t="shared" si="522"/>
        <v/>
      </c>
      <c r="G3336" t="str">
        <f t="shared" si="523"/>
        <v/>
      </c>
      <c r="H3336" t="str">
        <f t="shared" si="524"/>
        <v/>
      </c>
      <c r="I3336" t="str">
        <f t="shared" si="525"/>
        <v/>
      </c>
      <c r="J3336" t="str">
        <f t="shared" si="526"/>
        <v/>
      </c>
      <c r="K3336" t="str">
        <f t="shared" si="527"/>
        <v/>
      </c>
      <c r="L3336" t="str">
        <f t="shared" si="528"/>
        <v/>
      </c>
      <c r="M3336" t="str">
        <f t="shared" si="529"/>
        <v/>
      </c>
    </row>
    <row r="3337" spans="1:13">
      <c r="A3337" t="s">
        <v>3140</v>
      </c>
      <c r="B3337">
        <v>11.314</v>
      </c>
      <c r="C3337" s="44">
        <v>41548</v>
      </c>
      <c r="D3337" t="str">
        <f t="shared" si="520"/>
        <v/>
      </c>
      <c r="E3337" t="str">
        <f t="shared" si="521"/>
        <v/>
      </c>
      <c r="F3337" t="str">
        <f t="shared" si="522"/>
        <v/>
      </c>
      <c r="G3337" t="str">
        <f t="shared" si="523"/>
        <v/>
      </c>
      <c r="H3337" t="str">
        <f t="shared" si="524"/>
        <v/>
      </c>
      <c r="I3337" t="str">
        <f t="shared" si="525"/>
        <v/>
      </c>
      <c r="J3337" t="str">
        <f t="shared" si="526"/>
        <v/>
      </c>
      <c r="K3337" t="str">
        <f t="shared" si="527"/>
        <v/>
      </c>
      <c r="L3337" t="str">
        <f t="shared" si="528"/>
        <v/>
      </c>
      <c r="M3337" t="str">
        <f t="shared" si="529"/>
        <v/>
      </c>
    </row>
    <row r="3338" spans="1:13">
      <c r="A3338" t="s">
        <v>3793</v>
      </c>
      <c r="B3338">
        <v>11.247</v>
      </c>
      <c r="C3338" s="44">
        <v>41548</v>
      </c>
      <c r="D3338" t="str">
        <f t="shared" si="520"/>
        <v/>
      </c>
      <c r="E3338" t="str">
        <f t="shared" si="521"/>
        <v/>
      </c>
      <c r="F3338" t="str">
        <f t="shared" si="522"/>
        <v/>
      </c>
      <c r="G3338" t="str">
        <f t="shared" si="523"/>
        <v/>
      </c>
      <c r="H3338" t="str">
        <f t="shared" si="524"/>
        <v/>
      </c>
      <c r="I3338" t="str">
        <f t="shared" si="525"/>
        <v/>
      </c>
      <c r="J3338" t="str">
        <f t="shared" si="526"/>
        <v/>
      </c>
      <c r="K3338" t="str">
        <f t="shared" si="527"/>
        <v/>
      </c>
      <c r="L3338" t="str">
        <f t="shared" si="528"/>
        <v/>
      </c>
      <c r="M3338" t="str">
        <f t="shared" si="529"/>
        <v/>
      </c>
    </row>
    <row r="3339" spans="1:13">
      <c r="A3339" t="s">
        <v>3141</v>
      </c>
      <c r="B3339">
        <v>11.247</v>
      </c>
      <c r="C3339" s="44">
        <v>41548</v>
      </c>
      <c r="D3339" t="str">
        <f t="shared" si="520"/>
        <v/>
      </c>
      <c r="E3339" t="str">
        <f t="shared" si="521"/>
        <v/>
      </c>
      <c r="F3339" t="str">
        <f t="shared" si="522"/>
        <v/>
      </c>
      <c r="G3339" t="str">
        <f t="shared" si="523"/>
        <v/>
      </c>
      <c r="H3339" t="str">
        <f t="shared" si="524"/>
        <v/>
      </c>
      <c r="I3339" t="str">
        <f t="shared" si="525"/>
        <v/>
      </c>
      <c r="J3339" t="str">
        <f t="shared" si="526"/>
        <v/>
      </c>
      <c r="K3339" t="str">
        <f t="shared" si="527"/>
        <v/>
      </c>
      <c r="L3339" t="str">
        <f t="shared" si="528"/>
        <v/>
      </c>
      <c r="M3339" t="str">
        <f t="shared" si="529"/>
        <v/>
      </c>
    </row>
    <row r="3340" spans="1:13">
      <c r="A3340" t="s">
        <v>3794</v>
      </c>
      <c r="B3340">
        <v>18.393999999999998</v>
      </c>
      <c r="C3340" s="44">
        <v>41548</v>
      </c>
      <c r="D3340" t="str">
        <f t="shared" si="520"/>
        <v/>
      </c>
      <c r="E3340" t="str">
        <f t="shared" si="521"/>
        <v/>
      </c>
      <c r="F3340" t="str">
        <f t="shared" si="522"/>
        <v/>
      </c>
      <c r="G3340" t="str">
        <f t="shared" si="523"/>
        <v/>
      </c>
      <c r="H3340" t="str">
        <f t="shared" si="524"/>
        <v/>
      </c>
      <c r="I3340" t="str">
        <f t="shared" si="525"/>
        <v/>
      </c>
      <c r="J3340" t="str">
        <f t="shared" si="526"/>
        <v/>
      </c>
      <c r="K3340" t="str">
        <f t="shared" si="527"/>
        <v/>
      </c>
      <c r="L3340" t="str">
        <f t="shared" si="528"/>
        <v/>
      </c>
      <c r="M3340" t="str">
        <f t="shared" si="529"/>
        <v/>
      </c>
    </row>
    <row r="3341" spans="1:13">
      <c r="A3341" t="s">
        <v>3142</v>
      </c>
      <c r="B3341">
        <v>20.286999999999999</v>
      </c>
      <c r="C3341" s="44">
        <v>41548</v>
      </c>
      <c r="D3341" t="str">
        <f t="shared" si="520"/>
        <v/>
      </c>
      <c r="E3341" t="str">
        <f t="shared" si="521"/>
        <v/>
      </c>
      <c r="F3341" t="str">
        <f t="shared" si="522"/>
        <v/>
      </c>
      <c r="G3341" t="str">
        <f t="shared" si="523"/>
        <v/>
      </c>
      <c r="H3341" t="str">
        <f t="shared" si="524"/>
        <v/>
      </c>
      <c r="I3341" t="str">
        <f t="shared" si="525"/>
        <v/>
      </c>
      <c r="J3341" t="str">
        <f t="shared" si="526"/>
        <v/>
      </c>
      <c r="K3341" t="str">
        <f t="shared" si="527"/>
        <v/>
      </c>
      <c r="L3341" t="str">
        <f t="shared" si="528"/>
        <v/>
      </c>
      <c r="M3341" t="str">
        <f t="shared" si="529"/>
        <v/>
      </c>
    </row>
    <row r="3342" spans="1:13">
      <c r="A3342" t="s">
        <v>3795</v>
      </c>
      <c r="B3342">
        <v>18.309999999999999</v>
      </c>
      <c r="C3342" s="44">
        <v>41548</v>
      </c>
      <c r="D3342" t="str">
        <f t="shared" si="520"/>
        <v/>
      </c>
      <c r="E3342" t="str">
        <f t="shared" si="521"/>
        <v/>
      </c>
      <c r="F3342" t="str">
        <f t="shared" si="522"/>
        <v/>
      </c>
      <c r="G3342" t="str">
        <f t="shared" si="523"/>
        <v/>
      </c>
      <c r="H3342" t="str">
        <f t="shared" si="524"/>
        <v/>
      </c>
      <c r="I3342" t="str">
        <f t="shared" si="525"/>
        <v/>
      </c>
      <c r="J3342" t="str">
        <f t="shared" si="526"/>
        <v/>
      </c>
      <c r="K3342" t="str">
        <f t="shared" si="527"/>
        <v/>
      </c>
      <c r="L3342" t="str">
        <f t="shared" si="528"/>
        <v/>
      </c>
      <c r="M3342" t="str">
        <f t="shared" si="529"/>
        <v/>
      </c>
    </row>
    <row r="3343" spans="1:13">
      <c r="A3343" t="s">
        <v>3143</v>
      </c>
      <c r="B3343">
        <v>20.195</v>
      </c>
      <c r="C3343" s="44">
        <v>41548</v>
      </c>
      <c r="D3343" t="str">
        <f t="shared" si="520"/>
        <v/>
      </c>
      <c r="E3343" t="str">
        <f t="shared" si="521"/>
        <v/>
      </c>
      <c r="F3343" t="str">
        <f t="shared" si="522"/>
        <v/>
      </c>
      <c r="G3343" t="str">
        <f t="shared" si="523"/>
        <v/>
      </c>
      <c r="H3343" t="str">
        <f t="shared" si="524"/>
        <v/>
      </c>
      <c r="I3343" t="str">
        <f t="shared" si="525"/>
        <v/>
      </c>
      <c r="J3343" t="str">
        <f t="shared" si="526"/>
        <v/>
      </c>
      <c r="K3343" t="str">
        <f t="shared" si="527"/>
        <v/>
      </c>
      <c r="L3343" t="str">
        <f t="shared" si="528"/>
        <v/>
      </c>
      <c r="M3343" t="str">
        <f t="shared" si="529"/>
        <v/>
      </c>
    </row>
    <row r="3344" spans="1:13">
      <c r="A3344" t="s">
        <v>3796</v>
      </c>
      <c r="B3344">
        <v>11.62</v>
      </c>
      <c r="C3344" s="44">
        <v>41548</v>
      </c>
      <c r="D3344" t="str">
        <f t="shared" si="520"/>
        <v/>
      </c>
      <c r="E3344" t="str">
        <f t="shared" si="521"/>
        <v/>
      </c>
      <c r="F3344" t="str">
        <f t="shared" si="522"/>
        <v/>
      </c>
      <c r="G3344" t="str">
        <f t="shared" si="523"/>
        <v/>
      </c>
      <c r="H3344" t="str">
        <f t="shared" si="524"/>
        <v/>
      </c>
      <c r="I3344" t="str">
        <f t="shared" si="525"/>
        <v/>
      </c>
      <c r="J3344" t="str">
        <f t="shared" si="526"/>
        <v/>
      </c>
      <c r="K3344" t="str">
        <f t="shared" si="527"/>
        <v/>
      </c>
      <c r="L3344" t="str">
        <f t="shared" si="528"/>
        <v/>
      </c>
      <c r="M3344" t="str">
        <f t="shared" si="529"/>
        <v/>
      </c>
    </row>
    <row r="3345" spans="1:13">
      <c r="A3345" t="s">
        <v>3144</v>
      </c>
      <c r="B3345">
        <v>11.62</v>
      </c>
      <c r="C3345" s="44">
        <v>41548</v>
      </c>
      <c r="D3345" t="str">
        <f t="shared" si="520"/>
        <v/>
      </c>
      <c r="E3345" t="str">
        <f t="shared" si="521"/>
        <v/>
      </c>
      <c r="F3345" t="str">
        <f t="shared" si="522"/>
        <v/>
      </c>
      <c r="G3345" t="str">
        <f t="shared" si="523"/>
        <v/>
      </c>
      <c r="H3345" t="str">
        <f t="shared" si="524"/>
        <v/>
      </c>
      <c r="I3345" t="str">
        <f t="shared" si="525"/>
        <v/>
      </c>
      <c r="J3345" t="str">
        <f t="shared" si="526"/>
        <v/>
      </c>
      <c r="K3345" t="str">
        <f t="shared" si="527"/>
        <v/>
      </c>
      <c r="L3345" t="str">
        <f t="shared" si="528"/>
        <v/>
      </c>
      <c r="M3345" t="str">
        <f t="shared" si="529"/>
        <v/>
      </c>
    </row>
    <row r="3346" spans="1:13">
      <c r="A3346" t="s">
        <v>3797</v>
      </c>
      <c r="B3346">
        <v>11.567</v>
      </c>
      <c r="C3346" s="44">
        <v>41548</v>
      </c>
      <c r="D3346" t="str">
        <f t="shared" si="520"/>
        <v/>
      </c>
      <c r="E3346" t="str">
        <f t="shared" si="521"/>
        <v/>
      </c>
      <c r="F3346" t="str">
        <f t="shared" si="522"/>
        <v/>
      </c>
      <c r="G3346" t="str">
        <f t="shared" si="523"/>
        <v/>
      </c>
      <c r="H3346" t="str">
        <f t="shared" si="524"/>
        <v/>
      </c>
      <c r="I3346" t="str">
        <f t="shared" si="525"/>
        <v/>
      </c>
      <c r="J3346" t="str">
        <f t="shared" si="526"/>
        <v/>
      </c>
      <c r="K3346" t="str">
        <f t="shared" si="527"/>
        <v/>
      </c>
      <c r="L3346" t="str">
        <f t="shared" si="528"/>
        <v/>
      </c>
      <c r="M3346" t="str">
        <f t="shared" si="529"/>
        <v/>
      </c>
    </row>
    <row r="3347" spans="1:13">
      <c r="A3347" t="s">
        <v>3145</v>
      </c>
      <c r="B3347">
        <v>11.567</v>
      </c>
      <c r="C3347" s="44">
        <v>41548</v>
      </c>
      <c r="D3347" t="str">
        <f t="shared" si="520"/>
        <v/>
      </c>
      <c r="E3347" t="str">
        <f t="shared" si="521"/>
        <v/>
      </c>
      <c r="F3347" t="str">
        <f t="shared" si="522"/>
        <v/>
      </c>
      <c r="G3347" t="str">
        <f t="shared" si="523"/>
        <v/>
      </c>
      <c r="H3347" t="str">
        <f t="shared" si="524"/>
        <v/>
      </c>
      <c r="I3347" t="str">
        <f t="shared" si="525"/>
        <v/>
      </c>
      <c r="J3347" t="str">
        <f t="shared" si="526"/>
        <v/>
      </c>
      <c r="K3347" t="str">
        <f t="shared" si="527"/>
        <v/>
      </c>
      <c r="L3347" t="str">
        <f t="shared" si="528"/>
        <v/>
      </c>
      <c r="M3347" t="str">
        <f t="shared" si="529"/>
        <v/>
      </c>
    </row>
    <row r="3348" spans="1:13">
      <c r="A3348" t="s">
        <v>3798</v>
      </c>
      <c r="B3348">
        <v>15.119</v>
      </c>
      <c r="C3348" s="44">
        <v>41548</v>
      </c>
      <c r="D3348" t="str">
        <f t="shared" si="520"/>
        <v/>
      </c>
      <c r="E3348" t="str">
        <f t="shared" si="521"/>
        <v/>
      </c>
      <c r="F3348" t="str">
        <f t="shared" si="522"/>
        <v/>
      </c>
      <c r="G3348" t="str">
        <f t="shared" si="523"/>
        <v/>
      </c>
      <c r="H3348" t="str">
        <f t="shared" si="524"/>
        <v/>
      </c>
      <c r="I3348" t="str">
        <f t="shared" si="525"/>
        <v/>
      </c>
      <c r="J3348" t="str">
        <f t="shared" si="526"/>
        <v/>
      </c>
      <c r="K3348" t="str">
        <f t="shared" si="527"/>
        <v/>
      </c>
      <c r="L3348" t="str">
        <f t="shared" si="528"/>
        <v/>
      </c>
      <c r="M3348" t="str">
        <f t="shared" si="529"/>
        <v/>
      </c>
    </row>
    <row r="3349" spans="1:13">
      <c r="A3349" t="s">
        <v>3146</v>
      </c>
      <c r="B3349">
        <v>15.119</v>
      </c>
      <c r="C3349" s="44">
        <v>41548</v>
      </c>
      <c r="D3349" t="str">
        <f t="shared" si="520"/>
        <v/>
      </c>
      <c r="E3349" t="str">
        <f t="shared" si="521"/>
        <v/>
      </c>
      <c r="F3349" t="str">
        <f t="shared" si="522"/>
        <v/>
      </c>
      <c r="G3349" t="str">
        <f t="shared" si="523"/>
        <v/>
      </c>
      <c r="H3349" t="str">
        <f t="shared" si="524"/>
        <v/>
      </c>
      <c r="I3349" t="str">
        <f t="shared" si="525"/>
        <v/>
      </c>
      <c r="J3349" t="str">
        <f t="shared" si="526"/>
        <v/>
      </c>
      <c r="K3349" t="str">
        <f t="shared" si="527"/>
        <v/>
      </c>
      <c r="L3349" t="str">
        <f t="shared" si="528"/>
        <v/>
      </c>
      <c r="M3349" t="str">
        <f t="shared" si="529"/>
        <v/>
      </c>
    </row>
    <row r="3350" spans="1:13">
      <c r="A3350" t="s">
        <v>3799</v>
      </c>
      <c r="B3350">
        <v>15.186999999999999</v>
      </c>
      <c r="C3350" s="44">
        <v>41548</v>
      </c>
      <c r="D3350" t="str">
        <f t="shared" si="520"/>
        <v/>
      </c>
      <c r="E3350" t="str">
        <f t="shared" si="521"/>
        <v/>
      </c>
      <c r="F3350" t="str">
        <f t="shared" si="522"/>
        <v/>
      </c>
      <c r="G3350" t="str">
        <f t="shared" si="523"/>
        <v/>
      </c>
      <c r="H3350" t="str">
        <f t="shared" si="524"/>
        <v/>
      </c>
      <c r="I3350" t="str">
        <f t="shared" si="525"/>
        <v/>
      </c>
      <c r="J3350" t="str">
        <f t="shared" si="526"/>
        <v/>
      </c>
      <c r="K3350" t="str">
        <f t="shared" si="527"/>
        <v/>
      </c>
      <c r="L3350" t="str">
        <f t="shared" si="528"/>
        <v/>
      </c>
      <c r="M3350" t="str">
        <f t="shared" si="529"/>
        <v/>
      </c>
    </row>
    <row r="3351" spans="1:13">
      <c r="A3351" t="s">
        <v>3147</v>
      </c>
      <c r="B3351">
        <v>15.186999999999999</v>
      </c>
      <c r="C3351" s="44">
        <v>41548</v>
      </c>
      <c r="D3351" t="str">
        <f t="shared" si="520"/>
        <v/>
      </c>
      <c r="E3351" t="str">
        <f t="shared" si="521"/>
        <v/>
      </c>
      <c r="F3351" t="str">
        <f t="shared" si="522"/>
        <v/>
      </c>
      <c r="G3351" t="str">
        <f t="shared" si="523"/>
        <v/>
      </c>
      <c r="H3351" t="str">
        <f t="shared" si="524"/>
        <v/>
      </c>
      <c r="I3351" t="str">
        <f t="shared" si="525"/>
        <v/>
      </c>
      <c r="J3351" t="str">
        <f t="shared" si="526"/>
        <v/>
      </c>
      <c r="K3351" t="str">
        <f t="shared" si="527"/>
        <v/>
      </c>
      <c r="L3351" t="str">
        <f t="shared" si="528"/>
        <v/>
      </c>
      <c r="M3351" t="str">
        <f t="shared" si="529"/>
        <v/>
      </c>
    </row>
    <row r="3352" spans="1:13">
      <c r="A3352" t="s">
        <v>3800</v>
      </c>
      <c r="B3352">
        <v>5.15</v>
      </c>
      <c r="C3352" s="44">
        <v>41548</v>
      </c>
      <c r="D3352" t="str">
        <f t="shared" si="520"/>
        <v/>
      </c>
      <c r="E3352" t="str">
        <f t="shared" si="521"/>
        <v/>
      </c>
      <c r="F3352" t="str">
        <f t="shared" si="522"/>
        <v/>
      </c>
      <c r="G3352" t="str">
        <f t="shared" si="523"/>
        <v/>
      </c>
      <c r="H3352" t="str">
        <f t="shared" si="524"/>
        <v/>
      </c>
      <c r="I3352" t="str">
        <f t="shared" si="525"/>
        <v/>
      </c>
      <c r="J3352" t="str">
        <f t="shared" si="526"/>
        <v/>
      </c>
      <c r="K3352" t="str">
        <f t="shared" si="527"/>
        <v/>
      </c>
      <c r="L3352" t="str">
        <f t="shared" si="528"/>
        <v/>
      </c>
      <c r="M3352" t="str">
        <f t="shared" si="529"/>
        <v/>
      </c>
    </row>
    <row r="3353" spans="1:13">
      <c r="A3353" t="s">
        <v>3148</v>
      </c>
      <c r="B3353">
        <v>5.15</v>
      </c>
      <c r="C3353" s="44">
        <v>41548</v>
      </c>
      <c r="D3353" t="str">
        <f t="shared" si="520"/>
        <v/>
      </c>
      <c r="E3353" t="str">
        <f t="shared" si="521"/>
        <v/>
      </c>
      <c r="F3353" t="str">
        <f t="shared" si="522"/>
        <v/>
      </c>
      <c r="G3353" t="str">
        <f t="shared" si="523"/>
        <v/>
      </c>
      <c r="H3353" t="str">
        <f t="shared" si="524"/>
        <v/>
      </c>
      <c r="I3353" t="str">
        <f t="shared" si="525"/>
        <v/>
      </c>
      <c r="J3353" t="str">
        <f t="shared" si="526"/>
        <v/>
      </c>
      <c r="K3353" t="str">
        <f t="shared" si="527"/>
        <v/>
      </c>
      <c r="L3353" t="str">
        <f t="shared" si="528"/>
        <v/>
      </c>
      <c r="M3353" t="str">
        <f t="shared" si="529"/>
        <v/>
      </c>
    </row>
    <row r="3354" spans="1:13">
      <c r="A3354" t="s">
        <v>3149</v>
      </c>
      <c r="B3354">
        <v>5.17</v>
      </c>
      <c r="C3354" s="44">
        <v>41548</v>
      </c>
      <c r="D3354" t="str">
        <f t="shared" si="520"/>
        <v/>
      </c>
      <c r="E3354" t="str">
        <f t="shared" si="521"/>
        <v/>
      </c>
      <c r="F3354" t="str">
        <f t="shared" si="522"/>
        <v/>
      </c>
      <c r="G3354" t="str">
        <f t="shared" si="523"/>
        <v/>
      </c>
      <c r="H3354" t="str">
        <f t="shared" si="524"/>
        <v/>
      </c>
      <c r="I3354" t="str">
        <f t="shared" si="525"/>
        <v/>
      </c>
      <c r="J3354" t="str">
        <f t="shared" si="526"/>
        <v/>
      </c>
      <c r="K3354" t="str">
        <f t="shared" si="527"/>
        <v/>
      </c>
      <c r="L3354" t="str">
        <f t="shared" si="528"/>
        <v/>
      </c>
      <c r="M3354" t="str">
        <f t="shared" si="529"/>
        <v/>
      </c>
    </row>
    <row r="3355" spans="1:13">
      <c r="A3355" t="s">
        <v>3801</v>
      </c>
      <c r="B3355">
        <v>5.17</v>
      </c>
      <c r="C3355" s="44">
        <v>41548</v>
      </c>
      <c r="D3355" t="str">
        <f t="shared" si="520"/>
        <v/>
      </c>
      <c r="E3355" t="str">
        <f t="shared" si="521"/>
        <v/>
      </c>
      <c r="F3355" t="str">
        <f t="shared" si="522"/>
        <v/>
      </c>
      <c r="G3355" t="str">
        <f t="shared" si="523"/>
        <v/>
      </c>
      <c r="H3355" t="str">
        <f t="shared" si="524"/>
        <v/>
      </c>
      <c r="I3355" t="str">
        <f t="shared" si="525"/>
        <v/>
      </c>
      <c r="J3355" t="str">
        <f t="shared" si="526"/>
        <v/>
      </c>
      <c r="K3355" t="str">
        <f t="shared" si="527"/>
        <v/>
      </c>
      <c r="L3355" t="str">
        <f t="shared" si="528"/>
        <v/>
      </c>
      <c r="M3355" t="str">
        <f t="shared" si="529"/>
        <v/>
      </c>
    </row>
    <row r="3356" spans="1:13">
      <c r="A3356" t="s">
        <v>2755</v>
      </c>
      <c r="B3356">
        <v>1011.6349</v>
      </c>
      <c r="C3356" s="44">
        <v>41549</v>
      </c>
      <c r="D3356" t="str">
        <f t="shared" si="520"/>
        <v/>
      </c>
      <c r="E3356" t="str">
        <f t="shared" si="521"/>
        <v/>
      </c>
      <c r="F3356" t="str">
        <f t="shared" si="522"/>
        <v/>
      </c>
      <c r="G3356" t="str">
        <f t="shared" si="523"/>
        <v/>
      </c>
      <c r="H3356" t="str">
        <f t="shared" si="524"/>
        <v/>
      </c>
      <c r="I3356" t="str">
        <f t="shared" si="525"/>
        <v/>
      </c>
      <c r="J3356" t="str">
        <f t="shared" si="526"/>
        <v/>
      </c>
      <c r="K3356" t="str">
        <f t="shared" si="527"/>
        <v/>
      </c>
      <c r="L3356" t="str">
        <f t="shared" si="528"/>
        <v/>
      </c>
      <c r="M3356" t="str">
        <f t="shared" si="529"/>
        <v/>
      </c>
    </row>
    <row r="3357" spans="1:13">
      <c r="A3357" t="s">
        <v>2756</v>
      </c>
      <c r="B3357">
        <v>1011.947</v>
      </c>
      <c r="C3357" s="44">
        <v>41549</v>
      </c>
      <c r="D3357" t="str">
        <f t="shared" si="520"/>
        <v/>
      </c>
      <c r="E3357" t="str">
        <f t="shared" si="521"/>
        <v/>
      </c>
      <c r="F3357" t="str">
        <f t="shared" si="522"/>
        <v/>
      </c>
      <c r="G3357" t="str">
        <f t="shared" si="523"/>
        <v/>
      </c>
      <c r="H3357" t="str">
        <f t="shared" si="524"/>
        <v/>
      </c>
      <c r="I3357" t="str">
        <f t="shared" si="525"/>
        <v/>
      </c>
      <c r="J3357" t="str">
        <f t="shared" si="526"/>
        <v/>
      </c>
      <c r="K3357" t="str">
        <f t="shared" si="527"/>
        <v/>
      </c>
      <c r="L3357" t="str">
        <f t="shared" si="528"/>
        <v/>
      </c>
      <c r="M3357" t="str">
        <f t="shared" si="529"/>
        <v/>
      </c>
    </row>
    <row r="3358" spans="1:13">
      <c r="A3358" t="s">
        <v>3696</v>
      </c>
      <c r="B3358">
        <v>1681.268</v>
      </c>
      <c r="C3358" s="44">
        <v>41549</v>
      </c>
      <c r="D3358" t="str">
        <f t="shared" si="520"/>
        <v/>
      </c>
      <c r="E3358" t="str">
        <f t="shared" si="521"/>
        <v/>
      </c>
      <c r="F3358" t="str">
        <f t="shared" si="522"/>
        <v/>
      </c>
      <c r="G3358" t="str">
        <f t="shared" si="523"/>
        <v/>
      </c>
      <c r="H3358" t="str">
        <f t="shared" si="524"/>
        <v/>
      </c>
      <c r="I3358" t="str">
        <f t="shared" si="525"/>
        <v/>
      </c>
      <c r="J3358" t="str">
        <f t="shared" si="526"/>
        <v/>
      </c>
      <c r="K3358" t="str">
        <f t="shared" si="527"/>
        <v/>
      </c>
      <c r="L3358" t="str">
        <f t="shared" si="528"/>
        <v/>
      </c>
      <c r="M3358" t="str">
        <f t="shared" si="529"/>
        <v/>
      </c>
    </row>
    <row r="3359" spans="1:13">
      <c r="A3359" t="s">
        <v>3697</v>
      </c>
      <c r="B3359">
        <v>1680.9166</v>
      </c>
      <c r="C3359" s="44">
        <v>41549</v>
      </c>
      <c r="D3359" t="str">
        <f t="shared" si="520"/>
        <v/>
      </c>
      <c r="E3359" t="str">
        <f t="shared" si="521"/>
        <v/>
      </c>
      <c r="F3359" t="str">
        <f t="shared" si="522"/>
        <v/>
      </c>
      <c r="G3359" t="str">
        <f t="shared" si="523"/>
        <v/>
      </c>
      <c r="H3359" t="str">
        <f t="shared" si="524"/>
        <v/>
      </c>
      <c r="I3359" t="str">
        <f t="shared" si="525"/>
        <v/>
      </c>
      <c r="J3359" t="str">
        <f t="shared" si="526"/>
        <v/>
      </c>
      <c r="K3359" t="str">
        <f t="shared" si="527"/>
        <v/>
      </c>
      <c r="L3359" t="str">
        <f t="shared" si="528"/>
        <v/>
      </c>
      <c r="M3359" t="str">
        <f t="shared" si="529"/>
        <v/>
      </c>
    </row>
    <row r="3360" spans="1:13">
      <c r="A3360" t="s">
        <v>2761</v>
      </c>
      <c r="B3360">
        <v>1511.7198000000001</v>
      </c>
      <c r="C3360" s="44">
        <v>41309</v>
      </c>
      <c r="D3360" t="str">
        <f t="shared" si="520"/>
        <v/>
      </c>
      <c r="E3360" t="str">
        <f t="shared" si="521"/>
        <v/>
      </c>
      <c r="F3360" t="str">
        <f t="shared" si="522"/>
        <v/>
      </c>
      <c r="G3360" t="str">
        <f t="shared" si="523"/>
        <v/>
      </c>
      <c r="H3360" t="str">
        <f t="shared" si="524"/>
        <v/>
      </c>
      <c r="I3360" t="str">
        <f t="shared" si="525"/>
        <v/>
      </c>
      <c r="J3360" t="str">
        <f t="shared" si="526"/>
        <v/>
      </c>
      <c r="K3360" t="str">
        <f t="shared" si="527"/>
        <v/>
      </c>
      <c r="L3360" t="str">
        <f t="shared" si="528"/>
        <v/>
      </c>
      <c r="M3360" t="str">
        <f t="shared" si="529"/>
        <v/>
      </c>
    </row>
    <row r="3361" spans="1:13">
      <c r="A3361" t="s">
        <v>2762</v>
      </c>
      <c r="B3361">
        <v>1198.7732000000001</v>
      </c>
      <c r="C3361" s="44">
        <v>41309</v>
      </c>
      <c r="D3361" t="str">
        <f t="shared" si="520"/>
        <v/>
      </c>
      <c r="E3361" t="str">
        <f t="shared" si="521"/>
        <v/>
      </c>
      <c r="F3361" t="str">
        <f t="shared" si="522"/>
        <v/>
      </c>
      <c r="G3361" t="str">
        <f t="shared" si="523"/>
        <v/>
      </c>
      <c r="H3361" t="str">
        <f t="shared" si="524"/>
        <v/>
      </c>
      <c r="I3361" t="str">
        <f t="shared" si="525"/>
        <v/>
      </c>
      <c r="J3361" t="str">
        <f t="shared" si="526"/>
        <v/>
      </c>
      <c r="K3361" t="str">
        <f t="shared" si="527"/>
        <v/>
      </c>
      <c r="L3361" t="str">
        <f t="shared" si="528"/>
        <v/>
      </c>
      <c r="M3361" t="str">
        <f t="shared" si="529"/>
        <v/>
      </c>
    </row>
    <row r="3362" spans="1:13">
      <c r="A3362" t="s">
        <v>2757</v>
      </c>
      <c r="B3362">
        <v>1001.032</v>
      </c>
      <c r="C3362" s="44">
        <v>41549</v>
      </c>
      <c r="D3362" t="str">
        <f t="shared" si="520"/>
        <v/>
      </c>
      <c r="E3362" t="str">
        <f t="shared" si="521"/>
        <v/>
      </c>
      <c r="F3362" t="str">
        <f t="shared" si="522"/>
        <v/>
      </c>
      <c r="G3362" t="str">
        <f t="shared" si="523"/>
        <v/>
      </c>
      <c r="H3362" t="str">
        <f t="shared" si="524"/>
        <v/>
      </c>
      <c r="I3362" t="str">
        <f t="shared" si="525"/>
        <v/>
      </c>
      <c r="J3362" t="str">
        <f t="shared" si="526"/>
        <v/>
      </c>
      <c r="K3362" t="str">
        <f t="shared" si="527"/>
        <v/>
      </c>
      <c r="L3362" t="str">
        <f t="shared" si="528"/>
        <v/>
      </c>
      <c r="M3362" t="str">
        <f t="shared" si="529"/>
        <v/>
      </c>
    </row>
    <row r="3363" spans="1:13">
      <c r="A3363" t="s">
        <v>2758</v>
      </c>
      <c r="B3363">
        <v>2451.7233999999999</v>
      </c>
      <c r="C3363" s="44">
        <v>41549</v>
      </c>
      <c r="D3363" t="str">
        <f t="shared" si="520"/>
        <v/>
      </c>
      <c r="E3363" t="str">
        <f t="shared" si="521"/>
        <v/>
      </c>
      <c r="F3363" t="str">
        <f t="shared" si="522"/>
        <v/>
      </c>
      <c r="G3363" t="str">
        <f t="shared" si="523"/>
        <v/>
      </c>
      <c r="H3363" t="str">
        <f t="shared" si="524"/>
        <v/>
      </c>
      <c r="I3363" t="str">
        <f t="shared" si="525"/>
        <v/>
      </c>
      <c r="J3363" t="str">
        <f t="shared" si="526"/>
        <v/>
      </c>
      <c r="K3363" t="str">
        <f t="shared" si="527"/>
        <v/>
      </c>
      <c r="L3363" t="str">
        <f t="shared" si="528"/>
        <v/>
      </c>
      <c r="M3363" t="str">
        <f t="shared" si="529"/>
        <v/>
      </c>
    </row>
    <row r="3364" spans="1:13">
      <c r="A3364" t="s">
        <v>2759</v>
      </c>
      <c r="B3364">
        <v>2371.0817999999999</v>
      </c>
      <c r="C3364" s="44">
        <v>41549</v>
      </c>
      <c r="D3364" t="str">
        <f t="shared" si="520"/>
        <v/>
      </c>
      <c r="E3364" t="str">
        <f t="shared" si="521"/>
        <v/>
      </c>
      <c r="F3364" t="str">
        <f t="shared" si="522"/>
        <v/>
      </c>
      <c r="G3364" t="str">
        <f t="shared" si="523"/>
        <v/>
      </c>
      <c r="H3364" t="str">
        <f t="shared" si="524"/>
        <v/>
      </c>
      <c r="I3364" t="str">
        <f t="shared" si="525"/>
        <v/>
      </c>
      <c r="J3364" t="str">
        <f t="shared" si="526"/>
        <v/>
      </c>
      <c r="K3364" t="str">
        <f t="shared" si="527"/>
        <v/>
      </c>
      <c r="L3364" t="str">
        <f t="shared" si="528"/>
        <v/>
      </c>
      <c r="M3364" t="str">
        <f t="shared" si="529"/>
        <v/>
      </c>
    </row>
    <row r="3365" spans="1:13">
      <c r="A3365" t="s">
        <v>2760</v>
      </c>
      <c r="B3365">
        <v>1003.1384</v>
      </c>
      <c r="C3365" s="44">
        <v>41549</v>
      </c>
      <c r="D3365" t="str">
        <f t="shared" si="520"/>
        <v/>
      </c>
      <c r="E3365" t="str">
        <f t="shared" si="521"/>
        <v/>
      </c>
      <c r="F3365" t="str">
        <f t="shared" si="522"/>
        <v/>
      </c>
      <c r="G3365" t="str">
        <f t="shared" si="523"/>
        <v/>
      </c>
      <c r="H3365" t="str">
        <f t="shared" si="524"/>
        <v/>
      </c>
      <c r="I3365" t="str">
        <f t="shared" si="525"/>
        <v/>
      </c>
      <c r="J3365" t="str">
        <f t="shared" si="526"/>
        <v/>
      </c>
      <c r="K3365" t="str">
        <f t="shared" si="527"/>
        <v/>
      </c>
      <c r="L3365" t="str">
        <f t="shared" si="528"/>
        <v/>
      </c>
      <c r="M3365" t="str">
        <f t="shared" si="529"/>
        <v/>
      </c>
    </row>
    <row r="3366" spans="1:13">
      <c r="A3366" t="s">
        <v>2277</v>
      </c>
      <c r="B3366">
        <v>10.099500000000001</v>
      </c>
      <c r="C3366" s="44">
        <v>41548</v>
      </c>
      <c r="D3366" t="str">
        <f t="shared" si="520"/>
        <v/>
      </c>
      <c r="E3366" t="str">
        <f t="shared" si="521"/>
        <v/>
      </c>
      <c r="F3366" t="str">
        <f t="shared" si="522"/>
        <v/>
      </c>
      <c r="G3366" t="str">
        <f t="shared" si="523"/>
        <v/>
      </c>
      <c r="H3366" t="str">
        <f t="shared" si="524"/>
        <v/>
      </c>
      <c r="I3366" t="str">
        <f t="shared" si="525"/>
        <v/>
      </c>
      <c r="J3366" t="str">
        <f t="shared" si="526"/>
        <v/>
      </c>
      <c r="K3366" t="str">
        <f t="shared" si="527"/>
        <v/>
      </c>
      <c r="L3366" t="str">
        <f t="shared" si="528"/>
        <v/>
      </c>
      <c r="M3366" t="str">
        <f t="shared" si="529"/>
        <v/>
      </c>
    </row>
    <row r="3367" spans="1:13">
      <c r="A3367" t="s">
        <v>2278</v>
      </c>
      <c r="B3367">
        <v>10.0914</v>
      </c>
      <c r="C3367" s="44">
        <v>41548</v>
      </c>
      <c r="D3367" t="str">
        <f t="shared" si="520"/>
        <v/>
      </c>
      <c r="E3367" t="str">
        <f t="shared" si="521"/>
        <v/>
      </c>
      <c r="F3367" t="str">
        <f t="shared" si="522"/>
        <v/>
      </c>
      <c r="G3367" t="str">
        <f t="shared" si="523"/>
        <v/>
      </c>
      <c r="H3367" t="str">
        <f t="shared" si="524"/>
        <v/>
      </c>
      <c r="I3367" t="str">
        <f t="shared" si="525"/>
        <v/>
      </c>
      <c r="J3367" t="str">
        <f t="shared" si="526"/>
        <v/>
      </c>
      <c r="K3367" t="str">
        <f t="shared" si="527"/>
        <v/>
      </c>
      <c r="L3367" t="str">
        <f t="shared" si="528"/>
        <v/>
      </c>
      <c r="M3367" t="str">
        <f t="shared" si="529"/>
        <v/>
      </c>
    </row>
    <row r="3368" spans="1:13">
      <c r="A3368" t="s">
        <v>2279</v>
      </c>
      <c r="B3368">
        <v>10.1991</v>
      </c>
      <c r="C3368" s="44">
        <v>41548</v>
      </c>
      <c r="D3368" t="str">
        <f t="shared" si="520"/>
        <v/>
      </c>
      <c r="E3368" t="str">
        <f t="shared" si="521"/>
        <v/>
      </c>
      <c r="F3368" t="str">
        <f t="shared" si="522"/>
        <v/>
      </c>
      <c r="G3368" t="str">
        <f t="shared" si="523"/>
        <v/>
      </c>
      <c r="H3368" t="str">
        <f t="shared" si="524"/>
        <v/>
      </c>
      <c r="I3368" t="str">
        <f t="shared" si="525"/>
        <v/>
      </c>
      <c r="J3368" t="str">
        <f t="shared" si="526"/>
        <v/>
      </c>
      <c r="K3368" t="str">
        <f t="shared" si="527"/>
        <v/>
      </c>
      <c r="L3368" t="str">
        <f t="shared" si="528"/>
        <v/>
      </c>
      <c r="M3368" t="str">
        <f t="shared" si="529"/>
        <v/>
      </c>
    </row>
    <row r="3369" spans="1:13">
      <c r="A3369" t="s">
        <v>2280</v>
      </c>
      <c r="B3369">
        <v>10.3284</v>
      </c>
      <c r="C3369" s="44">
        <v>41548</v>
      </c>
      <c r="D3369" t="str">
        <f t="shared" si="520"/>
        <v/>
      </c>
      <c r="E3369" t="str">
        <f t="shared" si="521"/>
        <v/>
      </c>
      <c r="F3369" t="str">
        <f t="shared" si="522"/>
        <v/>
      </c>
      <c r="G3369" t="str">
        <f t="shared" si="523"/>
        <v/>
      </c>
      <c r="H3369" t="str">
        <f t="shared" si="524"/>
        <v/>
      </c>
      <c r="I3369" t="str">
        <f t="shared" si="525"/>
        <v/>
      </c>
      <c r="J3369" t="str">
        <f t="shared" si="526"/>
        <v/>
      </c>
      <c r="K3369" t="str">
        <f t="shared" si="527"/>
        <v/>
      </c>
      <c r="L3369" t="str">
        <f t="shared" si="528"/>
        <v/>
      </c>
      <c r="M3369" t="str">
        <f t="shared" si="529"/>
        <v/>
      </c>
    </row>
    <row r="3370" spans="1:13">
      <c r="A3370" t="s">
        <v>3898</v>
      </c>
      <c r="B3370">
        <v>10.870699999999999</v>
      </c>
      <c r="C3370" s="44">
        <v>41548</v>
      </c>
      <c r="D3370" t="str">
        <f t="shared" si="520"/>
        <v/>
      </c>
      <c r="E3370" t="str">
        <f t="shared" si="521"/>
        <v/>
      </c>
      <c r="F3370" t="str">
        <f t="shared" si="522"/>
        <v/>
      </c>
      <c r="G3370" t="str">
        <f t="shared" si="523"/>
        <v/>
      </c>
      <c r="H3370" t="str">
        <f t="shared" si="524"/>
        <v/>
      </c>
      <c r="I3370" t="str">
        <f t="shared" si="525"/>
        <v/>
      </c>
      <c r="J3370" t="str">
        <f t="shared" si="526"/>
        <v/>
      </c>
      <c r="K3370" t="str">
        <f t="shared" si="527"/>
        <v/>
      </c>
      <c r="L3370" t="str">
        <f t="shared" si="528"/>
        <v/>
      </c>
      <c r="M3370" t="str">
        <f t="shared" si="529"/>
        <v/>
      </c>
    </row>
    <row r="3371" spans="1:13">
      <c r="A3371" t="s">
        <v>2281</v>
      </c>
      <c r="B3371">
        <v>10.036199999999999</v>
      </c>
      <c r="C3371" s="44">
        <v>41548</v>
      </c>
      <c r="D3371" t="str">
        <f t="shared" si="520"/>
        <v/>
      </c>
      <c r="E3371" t="str">
        <f t="shared" si="521"/>
        <v/>
      </c>
      <c r="F3371" t="str">
        <f t="shared" si="522"/>
        <v/>
      </c>
      <c r="G3371" t="str">
        <f t="shared" si="523"/>
        <v/>
      </c>
      <c r="H3371" t="str">
        <f t="shared" si="524"/>
        <v/>
      </c>
      <c r="I3371" t="str">
        <f t="shared" si="525"/>
        <v/>
      </c>
      <c r="J3371" t="str">
        <f t="shared" si="526"/>
        <v/>
      </c>
      <c r="K3371" t="str">
        <f t="shared" si="527"/>
        <v/>
      </c>
      <c r="L3371" t="str">
        <f t="shared" si="528"/>
        <v/>
      </c>
      <c r="M3371" t="str">
        <f t="shared" si="529"/>
        <v/>
      </c>
    </row>
    <row r="3372" spans="1:13">
      <c r="A3372" t="s">
        <v>3899</v>
      </c>
      <c r="B3372">
        <v>10.861599999999999</v>
      </c>
      <c r="C3372" s="44">
        <v>41548</v>
      </c>
      <c r="D3372" t="str">
        <f t="shared" si="520"/>
        <v/>
      </c>
      <c r="E3372" t="str">
        <f t="shared" si="521"/>
        <v/>
      </c>
      <c r="F3372" t="str">
        <f t="shared" si="522"/>
        <v/>
      </c>
      <c r="G3372" t="str">
        <f t="shared" si="523"/>
        <v/>
      </c>
      <c r="H3372" t="str">
        <f t="shared" si="524"/>
        <v/>
      </c>
      <c r="I3372" t="str">
        <f t="shared" si="525"/>
        <v/>
      </c>
      <c r="J3372" t="str">
        <f t="shared" si="526"/>
        <v/>
      </c>
      <c r="K3372" t="str">
        <f t="shared" si="527"/>
        <v/>
      </c>
      <c r="L3372" t="str">
        <f t="shared" si="528"/>
        <v/>
      </c>
      <c r="M3372" t="str">
        <f t="shared" si="529"/>
        <v/>
      </c>
    </row>
    <row r="3373" spans="1:13">
      <c r="A3373" t="s">
        <v>3900</v>
      </c>
      <c r="B3373">
        <v>15.141400000000001</v>
      </c>
      <c r="C3373" s="44">
        <v>41548</v>
      </c>
      <c r="D3373" t="str">
        <f t="shared" si="520"/>
        <v/>
      </c>
      <c r="E3373" t="str">
        <f t="shared" si="521"/>
        <v/>
      </c>
      <c r="F3373" t="str">
        <f t="shared" si="522"/>
        <v/>
      </c>
      <c r="G3373" t="str">
        <f t="shared" si="523"/>
        <v/>
      </c>
      <c r="H3373" t="str">
        <f t="shared" si="524"/>
        <v/>
      </c>
      <c r="I3373" t="str">
        <f t="shared" si="525"/>
        <v/>
      </c>
      <c r="J3373" t="str">
        <f t="shared" si="526"/>
        <v/>
      </c>
      <c r="K3373" t="str">
        <f t="shared" si="527"/>
        <v/>
      </c>
      <c r="L3373" t="str">
        <f t="shared" si="528"/>
        <v/>
      </c>
      <c r="M3373" t="str">
        <f t="shared" si="529"/>
        <v/>
      </c>
    </row>
    <row r="3374" spans="1:13">
      <c r="A3374" t="s">
        <v>2282</v>
      </c>
      <c r="B3374">
        <v>10.039</v>
      </c>
      <c r="C3374" s="44">
        <v>41310</v>
      </c>
      <c r="D3374" t="str">
        <f t="shared" si="520"/>
        <v/>
      </c>
      <c r="E3374" t="str">
        <f t="shared" si="521"/>
        <v/>
      </c>
      <c r="F3374" t="str">
        <f t="shared" si="522"/>
        <v/>
      </c>
      <c r="G3374" t="str">
        <f t="shared" si="523"/>
        <v/>
      </c>
      <c r="H3374" t="str">
        <f t="shared" si="524"/>
        <v/>
      </c>
      <c r="I3374" t="str">
        <f t="shared" si="525"/>
        <v/>
      </c>
      <c r="J3374" t="str">
        <f t="shared" si="526"/>
        <v/>
      </c>
      <c r="K3374" t="str">
        <f t="shared" si="527"/>
        <v/>
      </c>
      <c r="L3374" t="str">
        <f t="shared" si="528"/>
        <v/>
      </c>
      <c r="M3374" t="str">
        <f t="shared" si="529"/>
        <v/>
      </c>
    </row>
    <row r="3375" spans="1:13">
      <c r="A3375" t="s">
        <v>3901</v>
      </c>
      <c r="B3375">
        <v>15.2653</v>
      </c>
      <c r="C3375" s="44">
        <v>41548</v>
      </c>
      <c r="D3375" t="str">
        <f t="shared" si="520"/>
        <v/>
      </c>
      <c r="E3375" t="str">
        <f t="shared" si="521"/>
        <v/>
      </c>
      <c r="F3375" t="str">
        <f t="shared" si="522"/>
        <v/>
      </c>
      <c r="G3375" t="str">
        <f t="shared" si="523"/>
        <v/>
      </c>
      <c r="H3375" t="str">
        <f t="shared" si="524"/>
        <v/>
      </c>
      <c r="I3375" t="str">
        <f t="shared" si="525"/>
        <v/>
      </c>
      <c r="J3375" t="str">
        <f t="shared" si="526"/>
        <v/>
      </c>
      <c r="K3375" t="str">
        <f t="shared" si="527"/>
        <v/>
      </c>
      <c r="L3375" t="str">
        <f t="shared" si="528"/>
        <v/>
      </c>
      <c r="M3375" t="str">
        <f t="shared" si="529"/>
        <v/>
      </c>
    </row>
    <row r="3376" spans="1:13">
      <c r="A3376" t="s">
        <v>2283</v>
      </c>
      <c r="B3376">
        <v>10.127599999999999</v>
      </c>
      <c r="C3376" s="44">
        <v>41548</v>
      </c>
      <c r="D3376" t="str">
        <f t="shared" si="520"/>
        <v/>
      </c>
      <c r="E3376" t="str">
        <f t="shared" si="521"/>
        <v/>
      </c>
      <c r="F3376" t="str">
        <f t="shared" si="522"/>
        <v/>
      </c>
      <c r="G3376" t="str">
        <f t="shared" si="523"/>
        <v/>
      </c>
      <c r="H3376" t="str">
        <f t="shared" si="524"/>
        <v/>
      </c>
      <c r="I3376" t="str">
        <f t="shared" si="525"/>
        <v/>
      </c>
      <c r="J3376" t="str">
        <f t="shared" si="526"/>
        <v/>
      </c>
      <c r="K3376" t="str">
        <f t="shared" si="527"/>
        <v/>
      </c>
      <c r="L3376" t="str">
        <f t="shared" si="528"/>
        <v/>
      </c>
      <c r="M3376" t="str">
        <f t="shared" si="529"/>
        <v/>
      </c>
    </row>
    <row r="3377" spans="1:13">
      <c r="A3377" t="s">
        <v>2284</v>
      </c>
      <c r="B3377">
        <v>10.0212</v>
      </c>
      <c r="C3377" s="44">
        <v>41310</v>
      </c>
      <c r="D3377" t="str">
        <f t="shared" si="520"/>
        <v/>
      </c>
      <c r="E3377" t="str">
        <f t="shared" si="521"/>
        <v/>
      </c>
      <c r="F3377" t="str">
        <f t="shared" si="522"/>
        <v/>
      </c>
      <c r="G3377" t="str">
        <f t="shared" si="523"/>
        <v/>
      </c>
      <c r="H3377" t="str">
        <f t="shared" si="524"/>
        <v/>
      </c>
      <c r="I3377" t="str">
        <f t="shared" si="525"/>
        <v/>
      </c>
      <c r="J3377" t="str">
        <f t="shared" si="526"/>
        <v/>
      </c>
      <c r="K3377" t="str">
        <f t="shared" si="527"/>
        <v/>
      </c>
      <c r="L3377" t="str">
        <f t="shared" si="528"/>
        <v/>
      </c>
      <c r="M3377" t="str">
        <f t="shared" si="529"/>
        <v/>
      </c>
    </row>
    <row r="3378" spans="1:13">
      <c r="A3378" t="s">
        <v>2285</v>
      </c>
      <c r="B3378">
        <v>10.073600000000001</v>
      </c>
      <c r="C3378" s="44">
        <v>41548</v>
      </c>
      <c r="D3378" t="str">
        <f t="shared" si="520"/>
        <v/>
      </c>
      <c r="E3378" t="str">
        <f t="shared" si="521"/>
        <v/>
      </c>
      <c r="F3378" t="str">
        <f t="shared" si="522"/>
        <v/>
      </c>
      <c r="G3378" t="str">
        <f t="shared" si="523"/>
        <v/>
      </c>
      <c r="H3378" t="str">
        <f t="shared" si="524"/>
        <v/>
      </c>
      <c r="I3378" t="str">
        <f t="shared" si="525"/>
        <v/>
      </c>
      <c r="J3378" t="str">
        <f t="shared" si="526"/>
        <v/>
      </c>
      <c r="K3378" t="str">
        <f t="shared" si="527"/>
        <v/>
      </c>
      <c r="L3378" t="str">
        <f t="shared" si="528"/>
        <v/>
      </c>
      <c r="M3378" t="str">
        <f t="shared" si="529"/>
        <v/>
      </c>
    </row>
    <row r="3379" spans="1:13">
      <c r="A3379" t="s">
        <v>3802</v>
      </c>
      <c r="B3379">
        <v>18.52</v>
      </c>
      <c r="C3379" s="44">
        <v>41548</v>
      </c>
      <c r="D3379" t="str">
        <f t="shared" si="520"/>
        <v/>
      </c>
      <c r="E3379" t="str">
        <f t="shared" si="521"/>
        <v/>
      </c>
      <c r="F3379" t="str">
        <f t="shared" si="522"/>
        <v/>
      </c>
      <c r="G3379" t="str">
        <f t="shared" si="523"/>
        <v/>
      </c>
      <c r="H3379" t="str">
        <f t="shared" si="524"/>
        <v/>
      </c>
      <c r="I3379" t="str">
        <f t="shared" si="525"/>
        <v/>
      </c>
      <c r="J3379" t="str">
        <f t="shared" si="526"/>
        <v/>
      </c>
      <c r="K3379" t="str">
        <f t="shared" si="527"/>
        <v/>
      </c>
      <c r="L3379" t="str">
        <f t="shared" si="528"/>
        <v/>
      </c>
      <c r="M3379" t="str">
        <f t="shared" si="529"/>
        <v/>
      </c>
    </row>
    <row r="3380" spans="1:13">
      <c r="A3380" t="s">
        <v>3150</v>
      </c>
      <c r="B3380">
        <v>38.53</v>
      </c>
      <c r="C3380" s="44">
        <v>41548</v>
      </c>
      <c r="D3380" t="str">
        <f t="shared" si="520"/>
        <v/>
      </c>
      <c r="E3380" t="str">
        <f t="shared" si="521"/>
        <v/>
      </c>
      <c r="F3380" t="str">
        <f t="shared" si="522"/>
        <v/>
      </c>
      <c r="G3380" t="str">
        <f t="shared" si="523"/>
        <v/>
      </c>
      <c r="H3380" t="str">
        <f t="shared" si="524"/>
        <v/>
      </c>
      <c r="I3380" t="str">
        <f t="shared" si="525"/>
        <v/>
      </c>
      <c r="J3380" t="str">
        <f t="shared" si="526"/>
        <v/>
      </c>
      <c r="K3380" t="str">
        <f t="shared" si="527"/>
        <v/>
      </c>
      <c r="L3380" t="str">
        <f t="shared" si="528"/>
        <v/>
      </c>
      <c r="M3380" t="str">
        <f t="shared" si="529"/>
        <v/>
      </c>
    </row>
    <row r="3381" spans="1:13">
      <c r="A3381" t="s">
        <v>3803</v>
      </c>
      <c r="B3381">
        <v>18.46</v>
      </c>
      <c r="C3381" s="44">
        <v>41548</v>
      </c>
      <c r="D3381" t="str">
        <f t="shared" si="520"/>
        <v/>
      </c>
      <c r="E3381" t="str">
        <f t="shared" si="521"/>
        <v/>
      </c>
      <c r="F3381" t="str">
        <f t="shared" si="522"/>
        <v/>
      </c>
      <c r="G3381" t="str">
        <f t="shared" si="523"/>
        <v/>
      </c>
      <c r="H3381" t="str">
        <f t="shared" si="524"/>
        <v/>
      </c>
      <c r="I3381" t="str">
        <f t="shared" si="525"/>
        <v/>
      </c>
      <c r="J3381" t="str">
        <f t="shared" si="526"/>
        <v/>
      </c>
      <c r="K3381" t="str">
        <f t="shared" si="527"/>
        <v/>
      </c>
      <c r="L3381" t="str">
        <f t="shared" si="528"/>
        <v/>
      </c>
      <c r="M3381" t="str">
        <f t="shared" si="529"/>
        <v/>
      </c>
    </row>
    <row r="3382" spans="1:13">
      <c r="A3382" t="s">
        <v>3151</v>
      </c>
      <c r="B3382">
        <v>38.340000000000003</v>
      </c>
      <c r="C3382" s="44">
        <v>41548</v>
      </c>
      <c r="D3382" t="str">
        <f t="shared" si="520"/>
        <v/>
      </c>
      <c r="E3382" t="str">
        <f t="shared" si="521"/>
        <v/>
      </c>
      <c r="F3382" t="str">
        <f t="shared" si="522"/>
        <v/>
      </c>
      <c r="G3382" t="str">
        <f t="shared" si="523"/>
        <v/>
      </c>
      <c r="H3382" t="str">
        <f t="shared" si="524"/>
        <v/>
      </c>
      <c r="I3382" t="str">
        <f t="shared" si="525"/>
        <v/>
      </c>
      <c r="J3382" t="str">
        <f t="shared" si="526"/>
        <v/>
      </c>
      <c r="K3382" t="str">
        <f t="shared" si="527"/>
        <v/>
      </c>
      <c r="L3382" t="str">
        <f t="shared" si="528"/>
        <v/>
      </c>
      <c r="M3382" t="str">
        <f t="shared" si="529"/>
        <v/>
      </c>
    </row>
    <row r="3383" spans="1:13">
      <c r="A3383" t="s">
        <v>5303</v>
      </c>
      <c r="B3383">
        <v>11.073700000000001</v>
      </c>
      <c r="C3383" s="44">
        <v>41548</v>
      </c>
      <c r="D3383" t="str">
        <f t="shared" si="520"/>
        <v/>
      </c>
      <c r="E3383" t="str">
        <f t="shared" si="521"/>
        <v/>
      </c>
      <c r="F3383" t="str">
        <f t="shared" si="522"/>
        <v/>
      </c>
      <c r="G3383" t="str">
        <f t="shared" si="523"/>
        <v/>
      </c>
      <c r="H3383" t="str">
        <f t="shared" si="524"/>
        <v/>
      </c>
      <c r="I3383" t="str">
        <f t="shared" si="525"/>
        <v/>
      </c>
      <c r="J3383" t="str">
        <f t="shared" si="526"/>
        <v/>
      </c>
      <c r="K3383" t="str">
        <f t="shared" si="527"/>
        <v/>
      </c>
      <c r="L3383" t="str">
        <f t="shared" si="528"/>
        <v/>
      </c>
      <c r="M3383" t="str">
        <f t="shared" si="529"/>
        <v/>
      </c>
    </row>
    <row r="3384" spans="1:13">
      <c r="A3384" t="s">
        <v>484</v>
      </c>
      <c r="B3384">
        <v>10.3841</v>
      </c>
      <c r="C3384" s="44">
        <v>41548</v>
      </c>
      <c r="D3384" t="str">
        <f t="shared" si="520"/>
        <v/>
      </c>
      <c r="E3384" t="str">
        <f t="shared" si="521"/>
        <v/>
      </c>
      <c r="F3384" t="str">
        <f t="shared" si="522"/>
        <v/>
      </c>
      <c r="G3384" t="str">
        <f t="shared" si="523"/>
        <v/>
      </c>
      <c r="H3384" t="str">
        <f t="shared" si="524"/>
        <v/>
      </c>
      <c r="I3384" t="str">
        <f t="shared" si="525"/>
        <v/>
      </c>
      <c r="J3384" t="str">
        <f t="shared" si="526"/>
        <v/>
      </c>
      <c r="K3384" t="str">
        <f t="shared" si="527"/>
        <v/>
      </c>
      <c r="L3384" t="str">
        <f t="shared" si="528"/>
        <v/>
      </c>
      <c r="M3384" t="str">
        <f t="shared" si="529"/>
        <v/>
      </c>
    </row>
    <row r="3385" spans="1:13">
      <c r="A3385" t="s">
        <v>485</v>
      </c>
      <c r="B3385">
        <v>10.5328</v>
      </c>
      <c r="C3385" s="44">
        <v>41548</v>
      </c>
      <c r="D3385" t="str">
        <f t="shared" si="520"/>
        <v/>
      </c>
      <c r="E3385" t="str">
        <f t="shared" si="521"/>
        <v/>
      </c>
      <c r="F3385" t="str">
        <f t="shared" si="522"/>
        <v/>
      </c>
      <c r="G3385" t="str">
        <f t="shared" si="523"/>
        <v/>
      </c>
      <c r="H3385" t="str">
        <f t="shared" si="524"/>
        <v/>
      </c>
      <c r="I3385" t="str">
        <f t="shared" si="525"/>
        <v/>
      </c>
      <c r="J3385" t="str">
        <f t="shared" si="526"/>
        <v/>
      </c>
      <c r="K3385" t="str">
        <f t="shared" si="527"/>
        <v/>
      </c>
      <c r="L3385" t="str">
        <f t="shared" si="528"/>
        <v/>
      </c>
      <c r="M3385" t="str">
        <f t="shared" si="529"/>
        <v/>
      </c>
    </row>
    <row r="3386" spans="1:13">
      <c r="A3386" t="s">
        <v>5304</v>
      </c>
      <c r="B3386">
        <v>11.023099999999999</v>
      </c>
      <c r="C3386" s="44">
        <v>41548</v>
      </c>
      <c r="D3386" t="str">
        <f t="shared" si="520"/>
        <v/>
      </c>
      <c r="E3386" t="str">
        <f t="shared" si="521"/>
        <v/>
      </c>
      <c r="F3386" t="str">
        <f t="shared" si="522"/>
        <v/>
      </c>
      <c r="G3386" t="str">
        <f t="shared" si="523"/>
        <v/>
      </c>
      <c r="H3386" t="str">
        <f t="shared" si="524"/>
        <v/>
      </c>
      <c r="I3386" t="str">
        <f t="shared" si="525"/>
        <v/>
      </c>
      <c r="J3386" t="str">
        <f t="shared" si="526"/>
        <v/>
      </c>
      <c r="K3386" t="str">
        <f t="shared" si="527"/>
        <v/>
      </c>
      <c r="L3386" t="str">
        <f t="shared" si="528"/>
        <v/>
      </c>
      <c r="M3386" t="str">
        <f t="shared" si="529"/>
        <v/>
      </c>
    </row>
    <row r="3387" spans="1:13">
      <c r="A3387" t="s">
        <v>486</v>
      </c>
      <c r="B3387">
        <v>10.244899999999999</v>
      </c>
      <c r="C3387" s="44">
        <v>41548</v>
      </c>
      <c r="D3387" t="str">
        <f t="shared" si="520"/>
        <v/>
      </c>
      <c r="E3387" t="str">
        <f t="shared" si="521"/>
        <v/>
      </c>
      <c r="F3387" t="str">
        <f t="shared" si="522"/>
        <v/>
      </c>
      <c r="G3387" t="str">
        <f t="shared" si="523"/>
        <v/>
      </c>
      <c r="H3387" t="str">
        <f t="shared" si="524"/>
        <v/>
      </c>
      <c r="I3387" t="str">
        <f t="shared" si="525"/>
        <v/>
      </c>
      <c r="J3387" t="str">
        <f t="shared" si="526"/>
        <v/>
      </c>
      <c r="K3387" t="str">
        <f t="shared" si="527"/>
        <v/>
      </c>
      <c r="L3387" t="str">
        <f t="shared" si="528"/>
        <v/>
      </c>
      <c r="M3387" t="str">
        <f t="shared" si="529"/>
        <v/>
      </c>
    </row>
    <row r="3388" spans="1:13">
      <c r="A3388" t="s">
        <v>487</v>
      </c>
      <c r="B3388">
        <v>10.279199999999999</v>
      </c>
      <c r="C3388" s="44">
        <v>41548</v>
      </c>
      <c r="D3388" t="str">
        <f t="shared" si="520"/>
        <v/>
      </c>
      <c r="E3388" t="str">
        <f t="shared" si="521"/>
        <v/>
      </c>
      <c r="F3388" t="str">
        <f t="shared" si="522"/>
        <v/>
      </c>
      <c r="G3388" t="str">
        <f t="shared" si="523"/>
        <v/>
      </c>
      <c r="H3388" t="str">
        <f t="shared" si="524"/>
        <v/>
      </c>
      <c r="I3388" t="str">
        <f t="shared" si="525"/>
        <v/>
      </c>
      <c r="J3388" t="str">
        <f t="shared" si="526"/>
        <v/>
      </c>
      <c r="K3388" t="str">
        <f t="shared" si="527"/>
        <v/>
      </c>
      <c r="L3388" t="str">
        <f t="shared" si="528"/>
        <v/>
      </c>
      <c r="M3388" t="str">
        <f t="shared" si="529"/>
        <v/>
      </c>
    </row>
    <row r="3389" spans="1:13">
      <c r="A3389" t="s">
        <v>3902</v>
      </c>
      <c r="B3389">
        <v>22.356000000000002</v>
      </c>
      <c r="C3389" s="44">
        <v>41548</v>
      </c>
      <c r="D3389" t="str">
        <f t="shared" si="520"/>
        <v/>
      </c>
      <c r="E3389" t="str">
        <f t="shared" si="521"/>
        <v/>
      </c>
      <c r="F3389" t="str">
        <f t="shared" si="522"/>
        <v/>
      </c>
      <c r="G3389" t="str">
        <f t="shared" si="523"/>
        <v/>
      </c>
      <c r="H3389" t="str">
        <f t="shared" si="524"/>
        <v/>
      </c>
      <c r="I3389" t="str">
        <f t="shared" si="525"/>
        <v/>
      </c>
      <c r="J3389" t="str">
        <f t="shared" si="526"/>
        <v/>
      </c>
      <c r="K3389" t="str">
        <f t="shared" si="527"/>
        <v/>
      </c>
      <c r="L3389" t="str">
        <f t="shared" si="528"/>
        <v/>
      </c>
      <c r="M3389" t="str">
        <f t="shared" si="529"/>
        <v/>
      </c>
    </row>
    <row r="3390" spans="1:13">
      <c r="A3390" t="s">
        <v>3903</v>
      </c>
      <c r="B3390">
        <v>22.456199999999999</v>
      </c>
      <c r="C3390" s="44">
        <v>41548</v>
      </c>
      <c r="D3390" t="str">
        <f t="shared" si="520"/>
        <v/>
      </c>
      <c r="E3390" t="str">
        <f t="shared" si="521"/>
        <v/>
      </c>
      <c r="F3390" t="str">
        <f t="shared" si="522"/>
        <v/>
      </c>
      <c r="G3390" t="str">
        <f t="shared" si="523"/>
        <v/>
      </c>
      <c r="H3390" t="str">
        <f t="shared" si="524"/>
        <v/>
      </c>
      <c r="I3390" t="str">
        <f t="shared" si="525"/>
        <v/>
      </c>
      <c r="J3390" t="str">
        <f t="shared" si="526"/>
        <v/>
      </c>
      <c r="K3390" t="str">
        <f t="shared" si="527"/>
        <v/>
      </c>
      <c r="L3390" t="str">
        <f t="shared" si="528"/>
        <v/>
      </c>
      <c r="M3390" t="str">
        <f t="shared" si="529"/>
        <v/>
      </c>
    </row>
    <row r="3391" spans="1:13">
      <c r="A3391" t="s">
        <v>2288</v>
      </c>
      <c r="B3391">
        <v>11.2079</v>
      </c>
      <c r="C3391" s="44">
        <v>41548</v>
      </c>
      <c r="D3391" t="str">
        <f t="shared" si="520"/>
        <v/>
      </c>
      <c r="E3391" t="str">
        <f t="shared" si="521"/>
        <v/>
      </c>
      <c r="F3391" t="str">
        <f t="shared" si="522"/>
        <v/>
      </c>
      <c r="G3391" t="str">
        <f t="shared" si="523"/>
        <v/>
      </c>
      <c r="H3391" t="str">
        <f t="shared" si="524"/>
        <v/>
      </c>
      <c r="I3391" t="str">
        <f t="shared" si="525"/>
        <v/>
      </c>
      <c r="J3391" t="str">
        <f t="shared" si="526"/>
        <v/>
      </c>
      <c r="K3391" t="str">
        <f t="shared" si="527"/>
        <v/>
      </c>
      <c r="L3391" t="str">
        <f t="shared" si="528"/>
        <v/>
      </c>
      <c r="M3391" t="str">
        <f t="shared" si="529"/>
        <v/>
      </c>
    </row>
    <row r="3392" spans="1:13">
      <c r="A3392" t="s">
        <v>2289</v>
      </c>
      <c r="B3392">
        <v>11.155900000000001</v>
      </c>
      <c r="C3392" s="44">
        <v>41548</v>
      </c>
      <c r="D3392" t="str">
        <f t="shared" si="520"/>
        <v/>
      </c>
      <c r="E3392" t="str">
        <f t="shared" si="521"/>
        <v/>
      </c>
      <c r="F3392" t="str">
        <f t="shared" si="522"/>
        <v/>
      </c>
      <c r="G3392" t="str">
        <f t="shared" si="523"/>
        <v/>
      </c>
      <c r="H3392" t="str">
        <f t="shared" si="524"/>
        <v/>
      </c>
      <c r="I3392" t="str">
        <f t="shared" si="525"/>
        <v/>
      </c>
      <c r="J3392" t="str">
        <f t="shared" si="526"/>
        <v/>
      </c>
      <c r="K3392" t="str">
        <f t="shared" si="527"/>
        <v/>
      </c>
      <c r="L3392" t="str">
        <f t="shared" si="528"/>
        <v/>
      </c>
      <c r="M3392" t="str">
        <f t="shared" si="529"/>
        <v/>
      </c>
    </row>
    <row r="3393" spans="1:13">
      <c r="A3393" t="s">
        <v>2286</v>
      </c>
      <c r="B3393">
        <v>11.0222</v>
      </c>
      <c r="C3393" s="44">
        <v>41548</v>
      </c>
      <c r="D3393" t="str">
        <f t="shared" si="520"/>
        <v/>
      </c>
      <c r="E3393" t="str">
        <f t="shared" si="521"/>
        <v/>
      </c>
      <c r="F3393" t="str">
        <f t="shared" si="522"/>
        <v/>
      </c>
      <c r="G3393" t="str">
        <f t="shared" si="523"/>
        <v/>
      </c>
      <c r="H3393" t="str">
        <f t="shared" si="524"/>
        <v/>
      </c>
      <c r="I3393" t="str">
        <f t="shared" si="525"/>
        <v/>
      </c>
      <c r="J3393" t="str">
        <f t="shared" si="526"/>
        <v/>
      </c>
      <c r="K3393" t="str">
        <f t="shared" si="527"/>
        <v/>
      </c>
      <c r="L3393" t="str">
        <f t="shared" si="528"/>
        <v/>
      </c>
      <c r="M3393" t="str">
        <f t="shared" si="529"/>
        <v/>
      </c>
    </row>
    <row r="3394" spans="1:13">
      <c r="A3394" t="s">
        <v>2287</v>
      </c>
      <c r="B3394">
        <v>10.971399999999999</v>
      </c>
      <c r="C3394" s="44">
        <v>41548</v>
      </c>
      <c r="D3394" t="str">
        <f t="shared" si="520"/>
        <v/>
      </c>
      <c r="E3394" t="str">
        <f t="shared" si="521"/>
        <v/>
      </c>
      <c r="F3394" t="str">
        <f t="shared" si="522"/>
        <v/>
      </c>
      <c r="G3394" t="str">
        <f t="shared" si="523"/>
        <v/>
      </c>
      <c r="H3394" t="str">
        <f t="shared" si="524"/>
        <v/>
      </c>
      <c r="I3394" t="str">
        <f t="shared" si="525"/>
        <v/>
      </c>
      <c r="J3394" t="str">
        <f t="shared" si="526"/>
        <v/>
      </c>
      <c r="K3394" t="str">
        <f t="shared" si="527"/>
        <v/>
      </c>
      <c r="L3394" t="str">
        <f t="shared" si="528"/>
        <v/>
      </c>
      <c r="M3394" t="str">
        <f t="shared" si="529"/>
        <v/>
      </c>
    </row>
    <row r="3395" spans="1:13">
      <c r="A3395" t="s">
        <v>488</v>
      </c>
      <c r="B3395">
        <v>16.079999999999998</v>
      </c>
      <c r="C3395" s="44">
        <v>41236</v>
      </c>
      <c r="D3395" t="str">
        <f t="shared" si="520"/>
        <v/>
      </c>
      <c r="E3395" t="str">
        <f t="shared" si="521"/>
        <v/>
      </c>
      <c r="F3395" t="str">
        <f t="shared" si="522"/>
        <v/>
      </c>
      <c r="G3395" t="str">
        <f t="shared" si="523"/>
        <v/>
      </c>
      <c r="H3395" t="str">
        <f t="shared" si="524"/>
        <v/>
      </c>
      <c r="I3395" t="str">
        <f t="shared" si="525"/>
        <v/>
      </c>
      <c r="J3395" t="str">
        <f t="shared" si="526"/>
        <v/>
      </c>
      <c r="K3395" t="str">
        <f t="shared" si="527"/>
        <v/>
      </c>
      <c r="L3395" t="str">
        <f t="shared" si="528"/>
        <v/>
      </c>
      <c r="M3395" t="str">
        <f t="shared" si="529"/>
        <v/>
      </c>
    </row>
    <row r="3396" spans="1:13">
      <c r="A3396" t="s">
        <v>3804</v>
      </c>
      <c r="B3396">
        <v>40.81</v>
      </c>
      <c r="C3396" s="44">
        <v>41236</v>
      </c>
      <c r="D3396" t="str">
        <f t="shared" si="520"/>
        <v/>
      </c>
      <c r="E3396" t="str">
        <f t="shared" si="521"/>
        <v/>
      </c>
      <c r="F3396" t="str">
        <f t="shared" si="522"/>
        <v/>
      </c>
      <c r="G3396" t="str">
        <f t="shared" si="523"/>
        <v/>
      </c>
      <c r="H3396" t="str">
        <f t="shared" si="524"/>
        <v/>
      </c>
      <c r="I3396" t="str">
        <f t="shared" si="525"/>
        <v/>
      </c>
      <c r="J3396" t="str">
        <f t="shared" si="526"/>
        <v/>
      </c>
      <c r="K3396" t="str">
        <f t="shared" si="527"/>
        <v/>
      </c>
      <c r="L3396" t="str">
        <f t="shared" si="528"/>
        <v/>
      </c>
      <c r="M3396" t="str">
        <f t="shared" si="529"/>
        <v/>
      </c>
    </row>
    <row r="3397" spans="1:13">
      <c r="A3397" t="s">
        <v>2290</v>
      </c>
      <c r="B3397">
        <v>10.176600000000001</v>
      </c>
      <c r="C3397" s="44">
        <v>41548</v>
      </c>
      <c r="D3397" t="str">
        <f t="shared" si="520"/>
        <v/>
      </c>
      <c r="E3397" t="str">
        <f t="shared" si="521"/>
        <v/>
      </c>
      <c r="F3397" t="str">
        <f t="shared" si="522"/>
        <v/>
      </c>
      <c r="G3397" t="str">
        <f t="shared" si="523"/>
        <v/>
      </c>
      <c r="H3397" t="str">
        <f t="shared" si="524"/>
        <v/>
      </c>
      <c r="I3397" t="str">
        <f t="shared" si="525"/>
        <v/>
      </c>
      <c r="J3397" t="str">
        <f t="shared" si="526"/>
        <v/>
      </c>
      <c r="K3397" t="str">
        <f t="shared" si="527"/>
        <v/>
      </c>
      <c r="L3397" t="str">
        <f t="shared" si="528"/>
        <v/>
      </c>
      <c r="M3397" t="str">
        <f t="shared" si="529"/>
        <v/>
      </c>
    </row>
    <row r="3398" spans="1:13">
      <c r="A3398" t="s">
        <v>3904</v>
      </c>
      <c r="B3398">
        <v>12.587999999999999</v>
      </c>
      <c r="C3398" s="44">
        <v>41548</v>
      </c>
      <c r="D3398" t="str">
        <f t="shared" si="520"/>
        <v/>
      </c>
      <c r="E3398" t="str">
        <f t="shared" si="521"/>
        <v/>
      </c>
      <c r="F3398" t="str">
        <f t="shared" si="522"/>
        <v/>
      </c>
      <c r="G3398" t="str">
        <f t="shared" si="523"/>
        <v/>
      </c>
      <c r="H3398" t="str">
        <f t="shared" si="524"/>
        <v/>
      </c>
      <c r="I3398" t="str">
        <f t="shared" si="525"/>
        <v/>
      </c>
      <c r="J3398" t="str">
        <f t="shared" si="526"/>
        <v/>
      </c>
      <c r="K3398" t="str">
        <f t="shared" si="527"/>
        <v/>
      </c>
      <c r="L3398" t="str">
        <f t="shared" si="528"/>
        <v/>
      </c>
      <c r="M3398" t="str">
        <f t="shared" si="529"/>
        <v/>
      </c>
    </row>
    <row r="3399" spans="1:13">
      <c r="A3399" t="s">
        <v>2291</v>
      </c>
      <c r="B3399">
        <v>10.185700000000001</v>
      </c>
      <c r="C3399" s="44">
        <v>41548</v>
      </c>
      <c r="D3399" t="str">
        <f t="shared" ref="D3399:D3462" si="530">IF(A3399=mfund1,B3399,"")</f>
        <v/>
      </c>
      <c r="E3399" t="str">
        <f t="shared" ref="E3399:E3462" si="531">IF(A3399=mfund2,B3399,"")</f>
        <v/>
      </c>
      <c r="F3399" t="str">
        <f t="shared" ref="F3399:F3462" si="532">IF(A3399=mfund3,B3399,"")</f>
        <v/>
      </c>
      <c r="G3399" t="str">
        <f t="shared" ref="G3399:G3462" si="533">IF(A3399=mfund4,B3399,"")</f>
        <v/>
      </c>
      <c r="H3399" t="str">
        <f t="shared" ref="H3399:H3462" si="534">IF(A3399=mfudn5,B3399,"")</f>
        <v/>
      </c>
      <c r="I3399" t="str">
        <f t="shared" ref="I3399:I3462" si="535">IF(A3399=mfund6,B3399,"")</f>
        <v/>
      </c>
      <c r="J3399" t="str">
        <f t="shared" ref="J3399:J3462" si="536">IF(A3399=mfund7,B3399,"")</f>
        <v/>
      </c>
      <c r="K3399" t="str">
        <f t="shared" ref="K3399:K3462" si="537">IF(A3399=mfund8,B3399,"")</f>
        <v/>
      </c>
      <c r="L3399" t="str">
        <f t="shared" ref="L3399:L3462" si="538">IF(A3399=mfund9,B3399,"")</f>
        <v/>
      </c>
      <c r="M3399" t="str">
        <f t="shared" ref="M3399:M3462" si="539">IF(A3399=mfund10,B3399,"")</f>
        <v/>
      </c>
    </row>
    <row r="3400" spans="1:13">
      <c r="A3400" t="s">
        <v>3905</v>
      </c>
      <c r="B3400">
        <v>12.564500000000001</v>
      </c>
      <c r="C3400" s="44">
        <v>41548</v>
      </c>
      <c r="D3400" t="str">
        <f t="shared" si="530"/>
        <v/>
      </c>
      <c r="E3400" t="str">
        <f t="shared" si="531"/>
        <v/>
      </c>
      <c r="F3400" t="str">
        <f t="shared" si="532"/>
        <v/>
      </c>
      <c r="G3400" t="str">
        <f t="shared" si="533"/>
        <v/>
      </c>
      <c r="H3400" t="str">
        <f t="shared" si="534"/>
        <v/>
      </c>
      <c r="I3400" t="str">
        <f t="shared" si="535"/>
        <v/>
      </c>
      <c r="J3400" t="str">
        <f t="shared" si="536"/>
        <v/>
      </c>
      <c r="K3400" t="str">
        <f t="shared" si="537"/>
        <v/>
      </c>
      <c r="L3400" t="str">
        <f t="shared" si="538"/>
        <v/>
      </c>
      <c r="M3400" t="str">
        <f t="shared" si="539"/>
        <v/>
      </c>
    </row>
    <row r="3401" spans="1:13">
      <c r="A3401" t="s">
        <v>2292</v>
      </c>
      <c r="B3401">
        <v>11.599600000000001</v>
      </c>
      <c r="C3401" s="44">
        <v>41548</v>
      </c>
      <c r="D3401" t="str">
        <f t="shared" si="530"/>
        <v/>
      </c>
      <c r="E3401" t="str">
        <f t="shared" si="531"/>
        <v/>
      </c>
      <c r="F3401" t="str">
        <f t="shared" si="532"/>
        <v/>
      </c>
      <c r="G3401" t="str">
        <f t="shared" si="533"/>
        <v/>
      </c>
      <c r="H3401" t="str">
        <f t="shared" si="534"/>
        <v/>
      </c>
      <c r="I3401" t="str">
        <f t="shared" si="535"/>
        <v/>
      </c>
      <c r="J3401" t="str">
        <f t="shared" si="536"/>
        <v/>
      </c>
      <c r="K3401" t="str">
        <f t="shared" si="537"/>
        <v/>
      </c>
      <c r="L3401" t="str">
        <f t="shared" si="538"/>
        <v/>
      </c>
      <c r="M3401" t="str">
        <f t="shared" si="539"/>
        <v/>
      </c>
    </row>
    <row r="3402" spans="1:13">
      <c r="A3402" t="s">
        <v>2293</v>
      </c>
      <c r="B3402">
        <v>10.257099999999999</v>
      </c>
      <c r="C3402" s="44">
        <v>41445</v>
      </c>
      <c r="D3402" t="str">
        <f t="shared" si="530"/>
        <v/>
      </c>
      <c r="E3402" t="str">
        <f t="shared" si="531"/>
        <v/>
      </c>
      <c r="F3402" t="str">
        <f t="shared" si="532"/>
        <v/>
      </c>
      <c r="G3402" t="str">
        <f t="shared" si="533"/>
        <v/>
      </c>
      <c r="H3402" t="str">
        <f t="shared" si="534"/>
        <v/>
      </c>
      <c r="I3402" t="str">
        <f t="shared" si="535"/>
        <v/>
      </c>
      <c r="J3402" t="str">
        <f t="shared" si="536"/>
        <v/>
      </c>
      <c r="K3402" t="str">
        <f t="shared" si="537"/>
        <v/>
      </c>
      <c r="L3402" t="str">
        <f t="shared" si="538"/>
        <v/>
      </c>
      <c r="M3402" t="str">
        <f t="shared" si="539"/>
        <v/>
      </c>
    </row>
    <row r="3403" spans="1:13">
      <c r="A3403" t="s">
        <v>3906</v>
      </c>
      <c r="B3403">
        <v>11.599600000000001</v>
      </c>
      <c r="C3403" s="44">
        <v>41548</v>
      </c>
      <c r="D3403" t="str">
        <f t="shared" si="530"/>
        <v/>
      </c>
      <c r="E3403" t="str">
        <f t="shared" si="531"/>
        <v/>
      </c>
      <c r="F3403" t="str">
        <f t="shared" si="532"/>
        <v/>
      </c>
      <c r="G3403" t="str">
        <f t="shared" si="533"/>
        <v/>
      </c>
      <c r="H3403" t="str">
        <f t="shared" si="534"/>
        <v/>
      </c>
      <c r="I3403" t="str">
        <f t="shared" si="535"/>
        <v/>
      </c>
      <c r="J3403" t="str">
        <f t="shared" si="536"/>
        <v/>
      </c>
      <c r="K3403" t="str">
        <f t="shared" si="537"/>
        <v/>
      </c>
      <c r="L3403" t="str">
        <f t="shared" si="538"/>
        <v/>
      </c>
      <c r="M3403" t="str">
        <f t="shared" si="539"/>
        <v/>
      </c>
    </row>
    <row r="3404" spans="1:13">
      <c r="A3404" t="s">
        <v>2294</v>
      </c>
      <c r="B3404">
        <v>10.414899999999999</v>
      </c>
      <c r="C3404" s="44">
        <v>41548</v>
      </c>
      <c r="D3404" t="str">
        <f t="shared" si="530"/>
        <v/>
      </c>
      <c r="E3404" t="str">
        <f t="shared" si="531"/>
        <v/>
      </c>
      <c r="F3404" t="str">
        <f t="shared" si="532"/>
        <v/>
      </c>
      <c r="G3404" t="str">
        <f t="shared" si="533"/>
        <v/>
      </c>
      <c r="H3404" t="str">
        <f t="shared" si="534"/>
        <v/>
      </c>
      <c r="I3404" t="str">
        <f t="shared" si="535"/>
        <v/>
      </c>
      <c r="J3404" t="str">
        <f t="shared" si="536"/>
        <v/>
      </c>
      <c r="K3404" t="str">
        <f t="shared" si="537"/>
        <v/>
      </c>
      <c r="L3404" t="str">
        <f t="shared" si="538"/>
        <v/>
      </c>
      <c r="M3404" t="str">
        <f t="shared" si="539"/>
        <v/>
      </c>
    </row>
    <row r="3405" spans="1:13">
      <c r="A3405" t="s">
        <v>2295</v>
      </c>
      <c r="B3405">
        <v>10.477499999999999</v>
      </c>
      <c r="C3405" s="44">
        <v>41548</v>
      </c>
      <c r="D3405" t="str">
        <f t="shared" si="530"/>
        <v/>
      </c>
      <c r="E3405" t="str">
        <f t="shared" si="531"/>
        <v/>
      </c>
      <c r="F3405" t="str">
        <f t="shared" si="532"/>
        <v/>
      </c>
      <c r="G3405" t="str">
        <f t="shared" si="533"/>
        <v/>
      </c>
      <c r="H3405" t="str">
        <f t="shared" si="534"/>
        <v/>
      </c>
      <c r="I3405" t="str">
        <f t="shared" si="535"/>
        <v/>
      </c>
      <c r="J3405" t="str">
        <f t="shared" si="536"/>
        <v/>
      </c>
      <c r="K3405" t="str">
        <f t="shared" si="537"/>
        <v/>
      </c>
      <c r="L3405" t="str">
        <f t="shared" si="538"/>
        <v/>
      </c>
      <c r="M3405" t="str">
        <f t="shared" si="539"/>
        <v/>
      </c>
    </row>
    <row r="3406" spans="1:13">
      <c r="A3406" t="s">
        <v>3233</v>
      </c>
      <c r="B3406">
        <v>10.4627</v>
      </c>
      <c r="C3406" s="44">
        <v>41548</v>
      </c>
      <c r="D3406" t="str">
        <f t="shared" si="530"/>
        <v/>
      </c>
      <c r="E3406" t="str">
        <f t="shared" si="531"/>
        <v/>
      </c>
      <c r="F3406" t="str">
        <f t="shared" si="532"/>
        <v/>
      </c>
      <c r="G3406" t="str">
        <f t="shared" si="533"/>
        <v/>
      </c>
      <c r="H3406" t="str">
        <f t="shared" si="534"/>
        <v/>
      </c>
      <c r="I3406" t="str">
        <f t="shared" si="535"/>
        <v/>
      </c>
      <c r="J3406" t="str">
        <f t="shared" si="536"/>
        <v/>
      </c>
      <c r="K3406" t="str">
        <f t="shared" si="537"/>
        <v/>
      </c>
      <c r="L3406" t="str">
        <f t="shared" si="538"/>
        <v/>
      </c>
      <c r="M3406" t="str">
        <f t="shared" si="539"/>
        <v/>
      </c>
    </row>
    <row r="3407" spans="1:13">
      <c r="A3407" t="s">
        <v>3234</v>
      </c>
      <c r="B3407">
        <v>11.4086</v>
      </c>
      <c r="C3407" s="44">
        <v>41519</v>
      </c>
      <c r="D3407" t="str">
        <f t="shared" si="530"/>
        <v/>
      </c>
      <c r="E3407" t="str">
        <f t="shared" si="531"/>
        <v/>
      </c>
      <c r="F3407" t="str">
        <f t="shared" si="532"/>
        <v/>
      </c>
      <c r="G3407" t="str">
        <f t="shared" si="533"/>
        <v/>
      </c>
      <c r="H3407" t="str">
        <f t="shared" si="534"/>
        <v/>
      </c>
      <c r="I3407" t="str">
        <f t="shared" si="535"/>
        <v/>
      </c>
      <c r="J3407" t="str">
        <f t="shared" si="536"/>
        <v/>
      </c>
      <c r="K3407" t="str">
        <f t="shared" si="537"/>
        <v/>
      </c>
      <c r="L3407" t="str">
        <f t="shared" si="538"/>
        <v/>
      </c>
      <c r="M3407" t="str">
        <f t="shared" si="539"/>
        <v/>
      </c>
    </row>
    <row r="3408" spans="1:13">
      <c r="A3408" t="s">
        <v>3907</v>
      </c>
      <c r="B3408">
        <v>11.6084</v>
      </c>
      <c r="C3408" s="44">
        <v>41548</v>
      </c>
      <c r="D3408" t="str">
        <f t="shared" si="530"/>
        <v/>
      </c>
      <c r="E3408" t="str">
        <f t="shared" si="531"/>
        <v/>
      </c>
      <c r="F3408" t="str">
        <f t="shared" si="532"/>
        <v/>
      </c>
      <c r="G3408" t="str">
        <f t="shared" si="533"/>
        <v/>
      </c>
      <c r="H3408" t="str">
        <f t="shared" si="534"/>
        <v/>
      </c>
      <c r="I3408" t="str">
        <f t="shared" si="535"/>
        <v/>
      </c>
      <c r="J3408" t="str">
        <f t="shared" si="536"/>
        <v/>
      </c>
      <c r="K3408" t="str">
        <f t="shared" si="537"/>
        <v/>
      </c>
      <c r="L3408" t="str">
        <f t="shared" si="538"/>
        <v/>
      </c>
      <c r="M3408" t="str">
        <f t="shared" si="539"/>
        <v/>
      </c>
    </row>
    <row r="3409" spans="1:13">
      <c r="A3409" t="s">
        <v>3485</v>
      </c>
      <c r="B3409">
        <v>17.744</v>
      </c>
      <c r="C3409" s="44">
        <v>41548</v>
      </c>
      <c r="D3409" t="str">
        <f t="shared" si="530"/>
        <v/>
      </c>
      <c r="E3409" t="str">
        <f t="shared" si="531"/>
        <v/>
      </c>
      <c r="F3409" t="str">
        <f t="shared" si="532"/>
        <v/>
      </c>
      <c r="G3409" t="str">
        <f t="shared" si="533"/>
        <v/>
      </c>
      <c r="H3409" t="str">
        <f t="shared" si="534"/>
        <v/>
      </c>
      <c r="I3409" t="str">
        <f t="shared" si="535"/>
        <v/>
      </c>
      <c r="J3409" t="str">
        <f t="shared" si="536"/>
        <v/>
      </c>
      <c r="K3409" t="str">
        <f t="shared" si="537"/>
        <v/>
      </c>
      <c r="L3409" t="str">
        <f t="shared" si="538"/>
        <v/>
      </c>
      <c r="M3409" t="str">
        <f t="shared" si="539"/>
        <v/>
      </c>
    </row>
    <row r="3410" spans="1:13">
      <c r="A3410" t="s">
        <v>3486</v>
      </c>
      <c r="B3410">
        <v>16.663</v>
      </c>
      <c r="C3410" s="44">
        <v>41548</v>
      </c>
      <c r="D3410" t="str">
        <f t="shared" si="530"/>
        <v/>
      </c>
      <c r="E3410" t="str">
        <f t="shared" si="531"/>
        <v/>
      </c>
      <c r="F3410" t="str">
        <f t="shared" si="532"/>
        <v/>
      </c>
      <c r="G3410" t="str">
        <f t="shared" si="533"/>
        <v/>
      </c>
      <c r="H3410" t="str">
        <f t="shared" si="534"/>
        <v/>
      </c>
      <c r="I3410" t="str">
        <f t="shared" si="535"/>
        <v/>
      </c>
      <c r="J3410" t="str">
        <f t="shared" si="536"/>
        <v/>
      </c>
      <c r="K3410" t="str">
        <f t="shared" si="537"/>
        <v/>
      </c>
      <c r="L3410" t="str">
        <f t="shared" si="538"/>
        <v/>
      </c>
      <c r="M3410" t="str">
        <f t="shared" si="539"/>
        <v/>
      </c>
    </row>
    <row r="3411" spans="1:13">
      <c r="A3411" t="s">
        <v>3487</v>
      </c>
      <c r="B3411">
        <v>14.64</v>
      </c>
      <c r="C3411" s="44">
        <v>41548</v>
      </c>
      <c r="D3411" t="str">
        <f t="shared" si="530"/>
        <v/>
      </c>
      <c r="E3411" t="str">
        <f t="shared" si="531"/>
        <v/>
      </c>
      <c r="F3411" t="str">
        <f t="shared" si="532"/>
        <v/>
      </c>
      <c r="G3411" t="str">
        <f t="shared" si="533"/>
        <v/>
      </c>
      <c r="H3411" t="str">
        <f t="shared" si="534"/>
        <v/>
      </c>
      <c r="I3411" t="str">
        <f t="shared" si="535"/>
        <v/>
      </c>
      <c r="J3411" t="str">
        <f t="shared" si="536"/>
        <v/>
      </c>
      <c r="K3411" t="str">
        <f t="shared" si="537"/>
        <v/>
      </c>
      <c r="L3411" t="str">
        <f t="shared" si="538"/>
        <v/>
      </c>
      <c r="M3411" t="str">
        <f t="shared" si="539"/>
        <v/>
      </c>
    </row>
    <row r="3412" spans="1:13">
      <c r="A3412" t="s">
        <v>3488</v>
      </c>
      <c r="B3412">
        <v>12.55</v>
      </c>
      <c r="C3412" s="44">
        <v>41548</v>
      </c>
      <c r="D3412" t="str">
        <f t="shared" si="530"/>
        <v/>
      </c>
      <c r="E3412" t="str">
        <f t="shared" si="531"/>
        <v/>
      </c>
      <c r="F3412" t="str">
        <f t="shared" si="532"/>
        <v/>
      </c>
      <c r="G3412" t="str">
        <f t="shared" si="533"/>
        <v/>
      </c>
      <c r="H3412" t="str">
        <f t="shared" si="534"/>
        <v/>
      </c>
      <c r="I3412" t="str">
        <f t="shared" si="535"/>
        <v/>
      </c>
      <c r="J3412" t="str">
        <f t="shared" si="536"/>
        <v/>
      </c>
      <c r="K3412" t="str">
        <f t="shared" si="537"/>
        <v/>
      </c>
      <c r="L3412" t="str">
        <f t="shared" si="538"/>
        <v/>
      </c>
      <c r="M3412" t="str">
        <f t="shared" si="539"/>
        <v/>
      </c>
    </row>
    <row r="3413" spans="1:13">
      <c r="A3413" t="s">
        <v>3908</v>
      </c>
      <c r="B3413">
        <v>31.512899999999998</v>
      </c>
      <c r="C3413" s="44">
        <v>41548</v>
      </c>
      <c r="D3413" t="str">
        <f t="shared" si="530"/>
        <v/>
      </c>
      <c r="E3413" t="str">
        <f t="shared" si="531"/>
        <v/>
      </c>
      <c r="F3413" t="str">
        <f t="shared" si="532"/>
        <v/>
      </c>
      <c r="G3413" t="str">
        <f t="shared" si="533"/>
        <v/>
      </c>
      <c r="H3413" t="str">
        <f t="shared" si="534"/>
        <v/>
      </c>
      <c r="I3413" t="str">
        <f t="shared" si="535"/>
        <v/>
      </c>
      <c r="J3413" t="str">
        <f t="shared" si="536"/>
        <v/>
      </c>
      <c r="K3413" t="str">
        <f t="shared" si="537"/>
        <v/>
      </c>
      <c r="L3413" t="str">
        <f t="shared" si="538"/>
        <v/>
      </c>
      <c r="M3413" t="str">
        <f t="shared" si="539"/>
        <v/>
      </c>
    </row>
    <row r="3414" spans="1:13">
      <c r="A3414" t="s">
        <v>3235</v>
      </c>
      <c r="B3414">
        <v>13.5009</v>
      </c>
      <c r="C3414" s="44">
        <v>41548</v>
      </c>
      <c r="D3414" t="str">
        <f t="shared" si="530"/>
        <v/>
      </c>
      <c r="E3414" t="str">
        <f t="shared" si="531"/>
        <v/>
      </c>
      <c r="F3414" t="str">
        <f t="shared" si="532"/>
        <v/>
      </c>
      <c r="G3414" t="str">
        <f t="shared" si="533"/>
        <v/>
      </c>
      <c r="H3414" t="str">
        <f t="shared" si="534"/>
        <v/>
      </c>
      <c r="I3414" t="str">
        <f t="shared" si="535"/>
        <v/>
      </c>
      <c r="J3414" t="str">
        <f t="shared" si="536"/>
        <v/>
      </c>
      <c r="K3414" t="str">
        <f t="shared" si="537"/>
        <v/>
      </c>
      <c r="L3414" t="str">
        <f t="shared" si="538"/>
        <v/>
      </c>
      <c r="M3414" t="str">
        <f t="shared" si="539"/>
        <v/>
      </c>
    </row>
    <row r="3415" spans="1:13">
      <c r="A3415" t="s">
        <v>3236</v>
      </c>
      <c r="B3415">
        <v>11.638400000000001</v>
      </c>
      <c r="C3415" s="44">
        <v>41548</v>
      </c>
      <c r="D3415" t="str">
        <f t="shared" si="530"/>
        <v/>
      </c>
      <c r="E3415" t="str">
        <f t="shared" si="531"/>
        <v/>
      </c>
      <c r="F3415" t="str">
        <f t="shared" si="532"/>
        <v/>
      </c>
      <c r="G3415" t="str">
        <f t="shared" si="533"/>
        <v/>
      </c>
      <c r="H3415" t="str">
        <f t="shared" si="534"/>
        <v/>
      </c>
      <c r="I3415" t="str">
        <f t="shared" si="535"/>
        <v/>
      </c>
      <c r="J3415" t="str">
        <f t="shared" si="536"/>
        <v/>
      </c>
      <c r="K3415" t="str">
        <f t="shared" si="537"/>
        <v/>
      </c>
      <c r="L3415" t="str">
        <f t="shared" si="538"/>
        <v/>
      </c>
      <c r="M3415" t="str">
        <f t="shared" si="539"/>
        <v/>
      </c>
    </row>
    <row r="3416" spans="1:13">
      <c r="A3416" t="s">
        <v>3237</v>
      </c>
      <c r="B3416">
        <v>11.8888</v>
      </c>
      <c r="C3416" s="44">
        <v>41548</v>
      </c>
      <c r="D3416" t="str">
        <f t="shared" si="530"/>
        <v/>
      </c>
      <c r="E3416" t="str">
        <f t="shared" si="531"/>
        <v/>
      </c>
      <c r="F3416" t="str">
        <f t="shared" si="532"/>
        <v/>
      </c>
      <c r="G3416" t="str">
        <f t="shared" si="533"/>
        <v/>
      </c>
      <c r="H3416" t="str">
        <f t="shared" si="534"/>
        <v/>
      </c>
      <c r="I3416" t="str">
        <f t="shared" si="535"/>
        <v/>
      </c>
      <c r="J3416" t="str">
        <f t="shared" si="536"/>
        <v/>
      </c>
      <c r="K3416" t="str">
        <f t="shared" si="537"/>
        <v/>
      </c>
      <c r="L3416" t="str">
        <f t="shared" si="538"/>
        <v/>
      </c>
      <c r="M3416" t="str">
        <f t="shared" si="539"/>
        <v/>
      </c>
    </row>
    <row r="3417" spans="1:13">
      <c r="A3417" t="s">
        <v>3238</v>
      </c>
      <c r="B3417">
        <v>11.9253</v>
      </c>
      <c r="C3417" s="44">
        <v>41548</v>
      </c>
      <c r="D3417" t="str">
        <f t="shared" si="530"/>
        <v/>
      </c>
      <c r="E3417" t="str">
        <f t="shared" si="531"/>
        <v/>
      </c>
      <c r="F3417" t="str">
        <f t="shared" si="532"/>
        <v/>
      </c>
      <c r="G3417" t="str">
        <f t="shared" si="533"/>
        <v/>
      </c>
      <c r="H3417" t="str">
        <f t="shared" si="534"/>
        <v/>
      </c>
      <c r="I3417" t="str">
        <f t="shared" si="535"/>
        <v/>
      </c>
      <c r="J3417" t="str">
        <f t="shared" si="536"/>
        <v/>
      </c>
      <c r="K3417" t="str">
        <f t="shared" si="537"/>
        <v/>
      </c>
      <c r="L3417" t="str">
        <f t="shared" si="538"/>
        <v/>
      </c>
      <c r="M3417" t="str">
        <f t="shared" si="539"/>
        <v/>
      </c>
    </row>
    <row r="3418" spans="1:13">
      <c r="A3418" t="s">
        <v>3239</v>
      </c>
      <c r="B3418">
        <v>13.4514</v>
      </c>
      <c r="C3418" s="44">
        <v>41548</v>
      </c>
      <c r="D3418" t="str">
        <f t="shared" si="530"/>
        <v/>
      </c>
      <c r="E3418" t="str">
        <f t="shared" si="531"/>
        <v/>
      </c>
      <c r="F3418" t="str">
        <f t="shared" si="532"/>
        <v/>
      </c>
      <c r="G3418" t="str">
        <f t="shared" si="533"/>
        <v/>
      </c>
      <c r="H3418" t="str">
        <f t="shared" si="534"/>
        <v/>
      </c>
      <c r="I3418" t="str">
        <f t="shared" si="535"/>
        <v/>
      </c>
      <c r="J3418" t="str">
        <f t="shared" si="536"/>
        <v/>
      </c>
      <c r="K3418" t="str">
        <f t="shared" si="537"/>
        <v/>
      </c>
      <c r="L3418" t="str">
        <f t="shared" si="538"/>
        <v/>
      </c>
      <c r="M3418" t="str">
        <f t="shared" si="539"/>
        <v/>
      </c>
    </row>
    <row r="3419" spans="1:13">
      <c r="A3419" t="s">
        <v>3909</v>
      </c>
      <c r="B3419">
        <v>31.395399999999999</v>
      </c>
      <c r="C3419" s="44">
        <v>41548</v>
      </c>
      <c r="D3419" t="str">
        <f t="shared" si="530"/>
        <v/>
      </c>
      <c r="E3419" t="str">
        <f t="shared" si="531"/>
        <v/>
      </c>
      <c r="F3419" t="str">
        <f t="shared" si="532"/>
        <v/>
      </c>
      <c r="G3419" t="str">
        <f t="shared" si="533"/>
        <v/>
      </c>
      <c r="H3419" t="str">
        <f t="shared" si="534"/>
        <v/>
      </c>
      <c r="I3419" t="str">
        <f t="shared" si="535"/>
        <v/>
      </c>
      <c r="J3419" t="str">
        <f t="shared" si="536"/>
        <v/>
      </c>
      <c r="K3419" t="str">
        <f t="shared" si="537"/>
        <v/>
      </c>
      <c r="L3419" t="str">
        <f t="shared" si="538"/>
        <v/>
      </c>
      <c r="M3419" t="str">
        <f t="shared" si="539"/>
        <v/>
      </c>
    </row>
    <row r="3420" spans="1:13">
      <c r="A3420" t="s">
        <v>3910</v>
      </c>
      <c r="B3420">
        <v>19.837399999999999</v>
      </c>
      <c r="C3420" s="44">
        <v>41548</v>
      </c>
      <c r="D3420" t="str">
        <f t="shared" si="530"/>
        <v/>
      </c>
      <c r="E3420" t="str">
        <f t="shared" si="531"/>
        <v/>
      </c>
      <c r="F3420" t="str">
        <f t="shared" si="532"/>
        <v/>
      </c>
      <c r="G3420" t="str">
        <f t="shared" si="533"/>
        <v/>
      </c>
      <c r="H3420" t="str">
        <f t="shared" si="534"/>
        <v/>
      </c>
      <c r="I3420" t="str">
        <f t="shared" si="535"/>
        <v/>
      </c>
      <c r="J3420" t="str">
        <f t="shared" si="536"/>
        <v/>
      </c>
      <c r="K3420" t="str">
        <f t="shared" si="537"/>
        <v/>
      </c>
      <c r="L3420" t="str">
        <f t="shared" si="538"/>
        <v/>
      </c>
      <c r="M3420" t="str">
        <f t="shared" si="539"/>
        <v/>
      </c>
    </row>
    <row r="3421" spans="1:13">
      <c r="A3421" t="s">
        <v>3247</v>
      </c>
      <c r="B3421">
        <v>12.3543</v>
      </c>
      <c r="C3421" s="44">
        <v>41548</v>
      </c>
      <c r="D3421" t="str">
        <f t="shared" si="530"/>
        <v/>
      </c>
      <c r="E3421" t="str">
        <f t="shared" si="531"/>
        <v/>
      </c>
      <c r="F3421" t="str">
        <f t="shared" si="532"/>
        <v/>
      </c>
      <c r="G3421" t="str">
        <f t="shared" si="533"/>
        <v/>
      </c>
      <c r="H3421" t="str">
        <f t="shared" si="534"/>
        <v/>
      </c>
      <c r="I3421" t="str">
        <f t="shared" si="535"/>
        <v/>
      </c>
      <c r="J3421" t="str">
        <f t="shared" si="536"/>
        <v/>
      </c>
      <c r="K3421" t="str">
        <f t="shared" si="537"/>
        <v/>
      </c>
      <c r="L3421" t="str">
        <f t="shared" si="538"/>
        <v/>
      </c>
      <c r="M3421" t="str">
        <f t="shared" si="539"/>
        <v/>
      </c>
    </row>
    <row r="3422" spans="1:13">
      <c r="A3422" t="s">
        <v>3246</v>
      </c>
      <c r="B3422">
        <v>15.085699999999999</v>
      </c>
      <c r="C3422" s="44">
        <v>41548</v>
      </c>
      <c r="D3422" t="str">
        <f t="shared" si="530"/>
        <v/>
      </c>
      <c r="E3422" t="str">
        <f t="shared" si="531"/>
        <v/>
      </c>
      <c r="F3422" t="str">
        <f t="shared" si="532"/>
        <v/>
      </c>
      <c r="G3422" t="str">
        <f t="shared" si="533"/>
        <v/>
      </c>
      <c r="H3422" t="str">
        <f t="shared" si="534"/>
        <v/>
      </c>
      <c r="I3422" t="str">
        <f t="shared" si="535"/>
        <v/>
      </c>
      <c r="J3422" t="str">
        <f t="shared" si="536"/>
        <v/>
      </c>
      <c r="K3422" t="str">
        <f t="shared" si="537"/>
        <v/>
      </c>
      <c r="L3422" t="str">
        <f t="shared" si="538"/>
        <v/>
      </c>
      <c r="M3422" t="str">
        <f t="shared" si="539"/>
        <v/>
      </c>
    </row>
    <row r="3423" spans="1:13">
      <c r="A3423" t="s">
        <v>3241</v>
      </c>
      <c r="B3423">
        <v>10.166</v>
      </c>
      <c r="C3423" s="44">
        <v>41548</v>
      </c>
      <c r="D3423" t="str">
        <f t="shared" si="530"/>
        <v/>
      </c>
      <c r="E3423" t="str">
        <f t="shared" si="531"/>
        <v/>
      </c>
      <c r="F3423" t="str">
        <f t="shared" si="532"/>
        <v/>
      </c>
      <c r="G3423" t="str">
        <f t="shared" si="533"/>
        <v/>
      </c>
      <c r="H3423" t="str">
        <f t="shared" si="534"/>
        <v/>
      </c>
      <c r="I3423" t="str">
        <f t="shared" si="535"/>
        <v/>
      </c>
      <c r="J3423" t="str">
        <f t="shared" si="536"/>
        <v/>
      </c>
      <c r="K3423" t="str">
        <f t="shared" si="537"/>
        <v/>
      </c>
      <c r="L3423" t="str">
        <f t="shared" si="538"/>
        <v/>
      </c>
      <c r="M3423" t="str">
        <f t="shared" si="539"/>
        <v/>
      </c>
    </row>
    <row r="3424" spans="1:13">
      <c r="A3424" t="s">
        <v>3242</v>
      </c>
      <c r="B3424">
        <v>10.2852</v>
      </c>
      <c r="C3424" s="44">
        <v>41548</v>
      </c>
      <c r="D3424" t="str">
        <f t="shared" si="530"/>
        <v/>
      </c>
      <c r="E3424" t="str">
        <f t="shared" si="531"/>
        <v/>
      </c>
      <c r="F3424" t="str">
        <f t="shared" si="532"/>
        <v/>
      </c>
      <c r="G3424" t="str">
        <f t="shared" si="533"/>
        <v/>
      </c>
      <c r="H3424" t="str">
        <f t="shared" si="534"/>
        <v/>
      </c>
      <c r="I3424" t="str">
        <f t="shared" si="535"/>
        <v/>
      </c>
      <c r="J3424" t="str">
        <f t="shared" si="536"/>
        <v/>
      </c>
      <c r="K3424" t="str">
        <f t="shared" si="537"/>
        <v/>
      </c>
      <c r="L3424" t="str">
        <f t="shared" si="538"/>
        <v/>
      </c>
      <c r="M3424" t="str">
        <f t="shared" si="539"/>
        <v/>
      </c>
    </row>
    <row r="3425" spans="1:13">
      <c r="A3425" t="s">
        <v>3243</v>
      </c>
      <c r="B3425">
        <v>10.3467</v>
      </c>
      <c r="C3425" s="44">
        <v>41548</v>
      </c>
      <c r="D3425" t="str">
        <f t="shared" si="530"/>
        <v/>
      </c>
      <c r="E3425" t="str">
        <f t="shared" si="531"/>
        <v/>
      </c>
      <c r="F3425" t="str">
        <f t="shared" si="532"/>
        <v/>
      </c>
      <c r="G3425" t="str">
        <f t="shared" si="533"/>
        <v/>
      </c>
      <c r="H3425" t="str">
        <f t="shared" si="534"/>
        <v/>
      </c>
      <c r="I3425" t="str">
        <f t="shared" si="535"/>
        <v/>
      </c>
      <c r="J3425" t="str">
        <f t="shared" si="536"/>
        <v/>
      </c>
      <c r="K3425" t="str">
        <f t="shared" si="537"/>
        <v/>
      </c>
      <c r="L3425" t="str">
        <f t="shared" si="538"/>
        <v/>
      </c>
      <c r="M3425" t="str">
        <f t="shared" si="539"/>
        <v/>
      </c>
    </row>
    <row r="3426" spans="1:13">
      <c r="A3426" t="s">
        <v>3240</v>
      </c>
      <c r="B3426">
        <v>19.199400000000001</v>
      </c>
      <c r="C3426" s="44">
        <v>41548</v>
      </c>
      <c r="D3426" t="str">
        <f t="shared" si="530"/>
        <v/>
      </c>
      <c r="E3426" t="str">
        <f t="shared" si="531"/>
        <v/>
      </c>
      <c r="F3426" t="str">
        <f t="shared" si="532"/>
        <v/>
      </c>
      <c r="G3426" t="str">
        <f t="shared" si="533"/>
        <v/>
      </c>
      <c r="H3426" t="str">
        <f t="shared" si="534"/>
        <v/>
      </c>
      <c r="I3426" t="str">
        <f t="shared" si="535"/>
        <v/>
      </c>
      <c r="J3426" t="str">
        <f t="shared" si="536"/>
        <v/>
      </c>
      <c r="K3426" t="str">
        <f t="shared" si="537"/>
        <v/>
      </c>
      <c r="L3426" t="str">
        <f t="shared" si="538"/>
        <v/>
      </c>
      <c r="M3426" t="str">
        <f t="shared" si="539"/>
        <v/>
      </c>
    </row>
    <row r="3427" spans="1:13">
      <c r="A3427" t="s">
        <v>489</v>
      </c>
      <c r="B3427">
        <v>10.06</v>
      </c>
      <c r="C3427" s="44">
        <v>41309</v>
      </c>
      <c r="D3427" t="str">
        <f t="shared" si="530"/>
        <v/>
      </c>
      <c r="E3427" t="str">
        <f t="shared" si="531"/>
        <v/>
      </c>
      <c r="F3427" t="str">
        <f t="shared" si="532"/>
        <v/>
      </c>
      <c r="G3427" t="str">
        <f t="shared" si="533"/>
        <v/>
      </c>
      <c r="H3427" t="str">
        <f t="shared" si="534"/>
        <v/>
      </c>
      <c r="I3427" t="str">
        <f t="shared" si="535"/>
        <v/>
      </c>
      <c r="J3427" t="str">
        <f t="shared" si="536"/>
        <v/>
      </c>
      <c r="K3427" t="str">
        <f t="shared" si="537"/>
        <v/>
      </c>
      <c r="L3427" t="str">
        <f t="shared" si="538"/>
        <v/>
      </c>
      <c r="M3427" t="str">
        <f t="shared" si="539"/>
        <v/>
      </c>
    </row>
    <row r="3428" spans="1:13">
      <c r="A3428" t="s">
        <v>3911</v>
      </c>
      <c r="B3428">
        <v>19.861000000000001</v>
      </c>
      <c r="C3428" s="44">
        <v>41548</v>
      </c>
      <c r="D3428" t="str">
        <f t="shared" si="530"/>
        <v/>
      </c>
      <c r="E3428" t="str">
        <f t="shared" si="531"/>
        <v/>
      </c>
      <c r="F3428" t="str">
        <f t="shared" si="532"/>
        <v/>
      </c>
      <c r="G3428" t="str">
        <f t="shared" si="533"/>
        <v/>
      </c>
      <c r="H3428" t="str">
        <f t="shared" si="534"/>
        <v/>
      </c>
      <c r="I3428" t="str">
        <f t="shared" si="535"/>
        <v/>
      </c>
      <c r="J3428" t="str">
        <f t="shared" si="536"/>
        <v/>
      </c>
      <c r="K3428" t="str">
        <f t="shared" si="537"/>
        <v/>
      </c>
      <c r="L3428" t="str">
        <f t="shared" si="538"/>
        <v/>
      </c>
      <c r="M3428" t="str">
        <f t="shared" si="539"/>
        <v/>
      </c>
    </row>
    <row r="3429" spans="1:13">
      <c r="A3429" t="s">
        <v>3248</v>
      </c>
      <c r="B3429">
        <v>12.3698</v>
      </c>
      <c r="C3429" s="44">
        <v>41548</v>
      </c>
      <c r="D3429" t="str">
        <f t="shared" si="530"/>
        <v/>
      </c>
      <c r="E3429" t="str">
        <f t="shared" si="531"/>
        <v/>
      </c>
      <c r="F3429" t="str">
        <f t="shared" si="532"/>
        <v/>
      </c>
      <c r="G3429" t="str">
        <f t="shared" si="533"/>
        <v/>
      </c>
      <c r="H3429" t="str">
        <f t="shared" si="534"/>
        <v/>
      </c>
      <c r="I3429" t="str">
        <f t="shared" si="535"/>
        <v/>
      </c>
      <c r="J3429" t="str">
        <f t="shared" si="536"/>
        <v/>
      </c>
      <c r="K3429" t="str">
        <f t="shared" si="537"/>
        <v/>
      </c>
      <c r="L3429" t="str">
        <f t="shared" si="538"/>
        <v/>
      </c>
      <c r="M3429" t="str">
        <f t="shared" si="539"/>
        <v/>
      </c>
    </row>
    <row r="3430" spans="1:13">
      <c r="A3430" t="s">
        <v>3244</v>
      </c>
      <c r="B3430">
        <v>11.8231</v>
      </c>
      <c r="C3430" s="44">
        <v>41548</v>
      </c>
      <c r="D3430" t="str">
        <f t="shared" si="530"/>
        <v/>
      </c>
      <c r="E3430" t="str">
        <f t="shared" si="531"/>
        <v/>
      </c>
      <c r="F3430" t="str">
        <f t="shared" si="532"/>
        <v/>
      </c>
      <c r="G3430" t="str">
        <f t="shared" si="533"/>
        <v/>
      </c>
      <c r="H3430" t="str">
        <f t="shared" si="534"/>
        <v/>
      </c>
      <c r="I3430" t="str">
        <f t="shared" si="535"/>
        <v/>
      </c>
      <c r="J3430" t="str">
        <f t="shared" si="536"/>
        <v/>
      </c>
      <c r="K3430" t="str">
        <f t="shared" si="537"/>
        <v/>
      </c>
      <c r="L3430" t="str">
        <f t="shared" si="538"/>
        <v/>
      </c>
      <c r="M3430" t="str">
        <f t="shared" si="539"/>
        <v/>
      </c>
    </row>
    <row r="3431" spans="1:13">
      <c r="A3431" t="s">
        <v>3245</v>
      </c>
      <c r="B3431">
        <v>10.329000000000001</v>
      </c>
      <c r="C3431" s="44">
        <v>41548</v>
      </c>
      <c r="D3431" t="str">
        <f t="shared" si="530"/>
        <v/>
      </c>
      <c r="E3431" t="str">
        <f t="shared" si="531"/>
        <v/>
      </c>
      <c r="F3431" t="str">
        <f t="shared" si="532"/>
        <v/>
      </c>
      <c r="G3431" t="str">
        <f t="shared" si="533"/>
        <v/>
      </c>
      <c r="H3431" t="str">
        <f t="shared" si="534"/>
        <v/>
      </c>
      <c r="I3431" t="str">
        <f t="shared" si="535"/>
        <v/>
      </c>
      <c r="J3431" t="str">
        <f t="shared" si="536"/>
        <v/>
      </c>
      <c r="K3431" t="str">
        <f t="shared" si="537"/>
        <v/>
      </c>
      <c r="L3431" t="str">
        <f t="shared" si="538"/>
        <v/>
      </c>
      <c r="M3431" t="str">
        <f t="shared" si="539"/>
        <v/>
      </c>
    </row>
    <row r="3432" spans="1:13">
      <c r="A3432" t="s">
        <v>5305</v>
      </c>
      <c r="B3432">
        <v>34.752000000000002</v>
      </c>
      <c r="C3432" s="44">
        <v>41548</v>
      </c>
      <c r="D3432" t="str">
        <f t="shared" si="530"/>
        <v/>
      </c>
      <c r="E3432" t="str">
        <f t="shared" si="531"/>
        <v/>
      </c>
      <c r="F3432" t="str">
        <f t="shared" si="532"/>
        <v/>
      </c>
      <c r="G3432" t="str">
        <f t="shared" si="533"/>
        <v/>
      </c>
      <c r="H3432" t="str">
        <f t="shared" si="534"/>
        <v/>
      </c>
      <c r="I3432" t="str">
        <f t="shared" si="535"/>
        <v/>
      </c>
      <c r="J3432" t="str">
        <f t="shared" si="536"/>
        <v/>
      </c>
      <c r="K3432" t="str">
        <f t="shared" si="537"/>
        <v/>
      </c>
      <c r="L3432" t="str">
        <f t="shared" si="538"/>
        <v/>
      </c>
      <c r="M3432" t="str">
        <f t="shared" si="539"/>
        <v/>
      </c>
    </row>
    <row r="3433" spans="1:13">
      <c r="A3433" t="s">
        <v>5306</v>
      </c>
      <c r="B3433">
        <v>34.667099999999998</v>
      </c>
      <c r="C3433" s="44">
        <v>41548</v>
      </c>
      <c r="D3433" t="str">
        <f t="shared" si="530"/>
        <v/>
      </c>
      <c r="E3433" t="str">
        <f t="shared" si="531"/>
        <v/>
      </c>
      <c r="F3433" t="str">
        <f t="shared" si="532"/>
        <v/>
      </c>
      <c r="G3433" t="str">
        <f t="shared" si="533"/>
        <v/>
      </c>
      <c r="H3433" t="str">
        <f t="shared" si="534"/>
        <v/>
      </c>
      <c r="I3433" t="str">
        <f t="shared" si="535"/>
        <v/>
      </c>
      <c r="J3433" t="str">
        <f t="shared" si="536"/>
        <v/>
      </c>
      <c r="K3433" t="str">
        <f t="shared" si="537"/>
        <v/>
      </c>
      <c r="L3433" t="str">
        <f t="shared" si="538"/>
        <v/>
      </c>
      <c r="M3433" t="str">
        <f t="shared" si="539"/>
        <v/>
      </c>
    </row>
    <row r="3434" spans="1:13">
      <c r="A3434" t="s">
        <v>490</v>
      </c>
      <c r="B3434">
        <v>10.0364</v>
      </c>
      <c r="C3434" s="44">
        <v>41548</v>
      </c>
      <c r="D3434" t="str">
        <f t="shared" si="530"/>
        <v/>
      </c>
      <c r="E3434" t="str">
        <f t="shared" si="531"/>
        <v/>
      </c>
      <c r="F3434" t="str">
        <f t="shared" si="532"/>
        <v/>
      </c>
      <c r="G3434" t="str">
        <f t="shared" si="533"/>
        <v/>
      </c>
      <c r="H3434" t="str">
        <f t="shared" si="534"/>
        <v/>
      </c>
      <c r="I3434" t="str">
        <f t="shared" si="535"/>
        <v/>
      </c>
      <c r="J3434" t="str">
        <f t="shared" si="536"/>
        <v/>
      </c>
      <c r="K3434" t="str">
        <f t="shared" si="537"/>
        <v/>
      </c>
      <c r="L3434" t="str">
        <f t="shared" si="538"/>
        <v/>
      </c>
      <c r="M3434" t="str">
        <f t="shared" si="539"/>
        <v/>
      </c>
    </row>
    <row r="3435" spans="1:13">
      <c r="A3435" t="s">
        <v>5307</v>
      </c>
      <c r="B3435">
        <v>25.446999999999999</v>
      </c>
      <c r="C3435" s="44">
        <v>41548</v>
      </c>
      <c r="D3435" t="str">
        <f t="shared" si="530"/>
        <v/>
      </c>
      <c r="E3435" t="str">
        <f t="shared" si="531"/>
        <v/>
      </c>
      <c r="F3435" t="str">
        <f t="shared" si="532"/>
        <v/>
      </c>
      <c r="G3435" t="str">
        <f t="shared" si="533"/>
        <v/>
      </c>
      <c r="H3435" t="str">
        <f t="shared" si="534"/>
        <v/>
      </c>
      <c r="I3435" t="str">
        <f t="shared" si="535"/>
        <v/>
      </c>
      <c r="J3435" t="str">
        <f t="shared" si="536"/>
        <v/>
      </c>
      <c r="K3435" t="str">
        <f t="shared" si="537"/>
        <v/>
      </c>
      <c r="L3435" t="str">
        <f t="shared" si="538"/>
        <v/>
      </c>
      <c r="M3435" t="str">
        <f t="shared" si="539"/>
        <v/>
      </c>
    </row>
    <row r="3436" spans="1:13">
      <c r="A3436" t="s">
        <v>491</v>
      </c>
      <c r="B3436">
        <v>10.019399999999999</v>
      </c>
      <c r="C3436" s="44">
        <v>41548</v>
      </c>
      <c r="D3436" t="str">
        <f t="shared" si="530"/>
        <v/>
      </c>
      <c r="E3436" t="str">
        <f t="shared" si="531"/>
        <v/>
      </c>
      <c r="F3436" t="str">
        <f t="shared" si="532"/>
        <v/>
      </c>
      <c r="G3436" t="str">
        <f t="shared" si="533"/>
        <v/>
      </c>
      <c r="H3436" t="str">
        <f t="shared" si="534"/>
        <v/>
      </c>
      <c r="I3436" t="str">
        <f t="shared" si="535"/>
        <v/>
      </c>
      <c r="J3436" t="str">
        <f t="shared" si="536"/>
        <v/>
      </c>
      <c r="K3436" t="str">
        <f t="shared" si="537"/>
        <v/>
      </c>
      <c r="L3436" t="str">
        <f t="shared" si="538"/>
        <v/>
      </c>
      <c r="M3436" t="str">
        <f t="shared" si="539"/>
        <v/>
      </c>
    </row>
    <row r="3437" spans="1:13">
      <c r="A3437" t="s">
        <v>5308</v>
      </c>
      <c r="B3437">
        <v>25.424199999999999</v>
      </c>
      <c r="C3437" s="44">
        <v>41548</v>
      </c>
      <c r="D3437" t="str">
        <f t="shared" si="530"/>
        <v/>
      </c>
      <c r="E3437" t="str">
        <f t="shared" si="531"/>
        <v/>
      </c>
      <c r="F3437" t="str">
        <f t="shared" si="532"/>
        <v/>
      </c>
      <c r="G3437" t="str">
        <f t="shared" si="533"/>
        <v/>
      </c>
      <c r="H3437" t="str">
        <f t="shared" si="534"/>
        <v/>
      </c>
      <c r="I3437" t="str">
        <f t="shared" si="535"/>
        <v/>
      </c>
      <c r="J3437" t="str">
        <f t="shared" si="536"/>
        <v/>
      </c>
      <c r="K3437" t="str">
        <f t="shared" si="537"/>
        <v/>
      </c>
      <c r="L3437" t="str">
        <f t="shared" si="538"/>
        <v/>
      </c>
      <c r="M3437" t="str">
        <f t="shared" si="539"/>
        <v/>
      </c>
    </row>
    <row r="3438" spans="1:13">
      <c r="A3438" t="s">
        <v>492</v>
      </c>
      <c r="B3438">
        <v>10.050000000000001</v>
      </c>
      <c r="C3438" s="44">
        <v>41548</v>
      </c>
      <c r="D3438" t="str">
        <f t="shared" si="530"/>
        <v/>
      </c>
      <c r="E3438" t="str">
        <f t="shared" si="531"/>
        <v/>
      </c>
      <c r="F3438" t="str">
        <f t="shared" si="532"/>
        <v/>
      </c>
      <c r="G3438" t="str">
        <f t="shared" si="533"/>
        <v/>
      </c>
      <c r="H3438" t="str">
        <f t="shared" si="534"/>
        <v/>
      </c>
      <c r="I3438" t="str">
        <f t="shared" si="535"/>
        <v/>
      </c>
      <c r="J3438" t="str">
        <f t="shared" si="536"/>
        <v/>
      </c>
      <c r="K3438" t="str">
        <f t="shared" si="537"/>
        <v/>
      </c>
      <c r="L3438" t="str">
        <f t="shared" si="538"/>
        <v/>
      </c>
      <c r="M3438" t="str">
        <f t="shared" si="539"/>
        <v/>
      </c>
    </row>
    <row r="3439" spans="1:13">
      <c r="A3439" t="s">
        <v>5309</v>
      </c>
      <c r="B3439">
        <v>16.0932</v>
      </c>
      <c r="C3439" s="44">
        <v>41548</v>
      </c>
      <c r="D3439" t="str">
        <f t="shared" si="530"/>
        <v/>
      </c>
      <c r="E3439" t="str">
        <f t="shared" si="531"/>
        <v/>
      </c>
      <c r="F3439" t="str">
        <f t="shared" si="532"/>
        <v/>
      </c>
      <c r="G3439" t="str">
        <f t="shared" si="533"/>
        <v/>
      </c>
      <c r="H3439" t="str">
        <f t="shared" si="534"/>
        <v/>
      </c>
      <c r="I3439" t="str">
        <f t="shared" si="535"/>
        <v/>
      </c>
      <c r="J3439" t="str">
        <f t="shared" si="536"/>
        <v/>
      </c>
      <c r="K3439" t="str">
        <f t="shared" si="537"/>
        <v/>
      </c>
      <c r="L3439" t="str">
        <f t="shared" si="538"/>
        <v/>
      </c>
      <c r="M3439" t="str">
        <f t="shared" si="539"/>
        <v/>
      </c>
    </row>
    <row r="3440" spans="1:13">
      <c r="A3440" t="s">
        <v>493</v>
      </c>
      <c r="B3440">
        <v>10.050000000000001</v>
      </c>
      <c r="C3440" s="44">
        <v>41548</v>
      </c>
      <c r="D3440" t="str">
        <f t="shared" si="530"/>
        <v/>
      </c>
      <c r="E3440" t="str">
        <f t="shared" si="531"/>
        <v/>
      </c>
      <c r="F3440" t="str">
        <f t="shared" si="532"/>
        <v/>
      </c>
      <c r="G3440" t="str">
        <f t="shared" si="533"/>
        <v/>
      </c>
      <c r="H3440" t="str">
        <f t="shared" si="534"/>
        <v/>
      </c>
      <c r="I3440" t="str">
        <f t="shared" si="535"/>
        <v/>
      </c>
      <c r="J3440" t="str">
        <f t="shared" si="536"/>
        <v/>
      </c>
      <c r="K3440" t="str">
        <f t="shared" si="537"/>
        <v/>
      </c>
      <c r="L3440" t="str">
        <f t="shared" si="538"/>
        <v/>
      </c>
      <c r="M3440" t="str">
        <f t="shared" si="539"/>
        <v/>
      </c>
    </row>
    <row r="3441" spans="1:13">
      <c r="A3441" t="s">
        <v>494</v>
      </c>
      <c r="B3441">
        <v>10.069800000000001</v>
      </c>
      <c r="C3441" s="44">
        <v>41548</v>
      </c>
      <c r="D3441" t="str">
        <f t="shared" si="530"/>
        <v/>
      </c>
      <c r="E3441" t="str">
        <f t="shared" si="531"/>
        <v/>
      </c>
      <c r="F3441" t="str">
        <f t="shared" si="532"/>
        <v/>
      </c>
      <c r="G3441" t="str">
        <f t="shared" si="533"/>
        <v/>
      </c>
      <c r="H3441" t="str">
        <f t="shared" si="534"/>
        <v/>
      </c>
      <c r="I3441" t="str">
        <f t="shared" si="535"/>
        <v/>
      </c>
      <c r="J3441" t="str">
        <f t="shared" si="536"/>
        <v/>
      </c>
      <c r="K3441" t="str">
        <f t="shared" si="537"/>
        <v/>
      </c>
      <c r="L3441" t="str">
        <f t="shared" si="538"/>
        <v/>
      </c>
      <c r="M3441" t="str">
        <f t="shared" si="539"/>
        <v/>
      </c>
    </row>
    <row r="3442" spans="1:13">
      <c r="A3442" t="s">
        <v>495</v>
      </c>
      <c r="B3442">
        <v>10.050000000000001</v>
      </c>
      <c r="C3442" s="44">
        <v>41548</v>
      </c>
      <c r="D3442" t="str">
        <f t="shared" si="530"/>
        <v/>
      </c>
      <c r="E3442" t="str">
        <f t="shared" si="531"/>
        <v/>
      </c>
      <c r="F3442" t="str">
        <f t="shared" si="532"/>
        <v/>
      </c>
      <c r="G3442" t="str">
        <f t="shared" si="533"/>
        <v/>
      </c>
      <c r="H3442" t="str">
        <f t="shared" si="534"/>
        <v/>
      </c>
      <c r="I3442" t="str">
        <f t="shared" si="535"/>
        <v/>
      </c>
      <c r="J3442" t="str">
        <f t="shared" si="536"/>
        <v/>
      </c>
      <c r="K3442" t="str">
        <f t="shared" si="537"/>
        <v/>
      </c>
      <c r="L3442" t="str">
        <f t="shared" si="538"/>
        <v/>
      </c>
      <c r="M3442" t="str">
        <f t="shared" si="539"/>
        <v/>
      </c>
    </row>
    <row r="3443" spans="1:13">
      <c r="A3443" t="s">
        <v>4951</v>
      </c>
      <c r="B3443">
        <v>32.381300000000003</v>
      </c>
      <c r="C3443" s="44">
        <v>41548</v>
      </c>
      <c r="D3443" t="str">
        <f t="shared" si="530"/>
        <v/>
      </c>
      <c r="E3443" t="str">
        <f t="shared" si="531"/>
        <v/>
      </c>
      <c r="F3443" t="str">
        <f t="shared" si="532"/>
        <v/>
      </c>
      <c r="G3443" t="str">
        <f t="shared" si="533"/>
        <v/>
      </c>
      <c r="H3443" t="str">
        <f t="shared" si="534"/>
        <v/>
      </c>
      <c r="I3443" t="str">
        <f t="shared" si="535"/>
        <v/>
      </c>
      <c r="J3443" t="str">
        <f t="shared" si="536"/>
        <v/>
      </c>
      <c r="K3443" t="str">
        <f t="shared" si="537"/>
        <v/>
      </c>
      <c r="L3443" t="str">
        <f t="shared" si="538"/>
        <v/>
      </c>
      <c r="M3443" t="str">
        <f t="shared" si="539"/>
        <v/>
      </c>
    </row>
    <row r="3444" spans="1:13">
      <c r="A3444" t="s">
        <v>4952</v>
      </c>
      <c r="B3444">
        <v>32.2637</v>
      </c>
      <c r="C3444" s="44">
        <v>41548</v>
      </c>
      <c r="D3444" t="str">
        <f t="shared" si="530"/>
        <v/>
      </c>
      <c r="E3444" t="str">
        <f t="shared" si="531"/>
        <v/>
      </c>
      <c r="F3444" t="str">
        <f t="shared" si="532"/>
        <v/>
      </c>
      <c r="G3444" t="str">
        <f t="shared" si="533"/>
        <v/>
      </c>
      <c r="H3444" t="str">
        <f t="shared" si="534"/>
        <v/>
      </c>
      <c r="I3444" t="str">
        <f t="shared" si="535"/>
        <v/>
      </c>
      <c r="J3444" t="str">
        <f t="shared" si="536"/>
        <v/>
      </c>
      <c r="K3444" t="str">
        <f t="shared" si="537"/>
        <v/>
      </c>
      <c r="L3444" t="str">
        <f t="shared" si="538"/>
        <v/>
      </c>
      <c r="M3444" t="str">
        <f t="shared" si="539"/>
        <v/>
      </c>
    </row>
    <row r="3445" spans="1:13">
      <c r="A3445" t="s">
        <v>496</v>
      </c>
      <c r="B3445">
        <v>10.3522</v>
      </c>
      <c r="C3445" s="44">
        <v>41548</v>
      </c>
      <c r="D3445" t="str">
        <f t="shared" si="530"/>
        <v/>
      </c>
      <c r="E3445" t="str">
        <f t="shared" si="531"/>
        <v/>
      </c>
      <c r="F3445" t="str">
        <f t="shared" si="532"/>
        <v/>
      </c>
      <c r="G3445" t="str">
        <f t="shared" si="533"/>
        <v/>
      </c>
      <c r="H3445" t="str">
        <f t="shared" si="534"/>
        <v/>
      </c>
      <c r="I3445" t="str">
        <f t="shared" si="535"/>
        <v/>
      </c>
      <c r="J3445" t="str">
        <f t="shared" si="536"/>
        <v/>
      </c>
      <c r="K3445" t="str">
        <f t="shared" si="537"/>
        <v/>
      </c>
      <c r="L3445" t="str">
        <f t="shared" si="538"/>
        <v/>
      </c>
      <c r="M3445" t="str">
        <f t="shared" si="539"/>
        <v/>
      </c>
    </row>
    <row r="3446" spans="1:13">
      <c r="A3446" t="s">
        <v>497</v>
      </c>
      <c r="B3446">
        <v>10.331300000000001</v>
      </c>
      <c r="C3446" s="44">
        <v>41548</v>
      </c>
      <c r="D3446" t="str">
        <f t="shared" si="530"/>
        <v/>
      </c>
      <c r="E3446" t="str">
        <f t="shared" si="531"/>
        <v/>
      </c>
      <c r="F3446" t="str">
        <f t="shared" si="532"/>
        <v/>
      </c>
      <c r="G3446" t="str">
        <f t="shared" si="533"/>
        <v/>
      </c>
      <c r="H3446" t="str">
        <f t="shared" si="534"/>
        <v/>
      </c>
      <c r="I3446" t="str">
        <f t="shared" si="535"/>
        <v/>
      </c>
      <c r="J3446" t="str">
        <f t="shared" si="536"/>
        <v/>
      </c>
      <c r="K3446" t="str">
        <f t="shared" si="537"/>
        <v/>
      </c>
      <c r="L3446" t="str">
        <f t="shared" si="538"/>
        <v/>
      </c>
      <c r="M3446" t="str">
        <f t="shared" si="539"/>
        <v/>
      </c>
    </row>
    <row r="3447" spans="1:13">
      <c r="A3447" t="s">
        <v>498</v>
      </c>
      <c r="B3447">
        <v>11.582000000000001</v>
      </c>
      <c r="C3447" s="44">
        <v>41548</v>
      </c>
      <c r="D3447" t="str">
        <f t="shared" si="530"/>
        <v/>
      </c>
      <c r="E3447" t="str">
        <f t="shared" si="531"/>
        <v/>
      </c>
      <c r="F3447" t="str">
        <f t="shared" si="532"/>
        <v/>
      </c>
      <c r="G3447" t="str">
        <f t="shared" si="533"/>
        <v/>
      </c>
      <c r="H3447" t="str">
        <f t="shared" si="534"/>
        <v/>
      </c>
      <c r="I3447" t="str">
        <f t="shared" si="535"/>
        <v/>
      </c>
      <c r="J3447" t="str">
        <f t="shared" si="536"/>
        <v/>
      </c>
      <c r="K3447" t="str">
        <f t="shared" si="537"/>
        <v/>
      </c>
      <c r="L3447" t="str">
        <f t="shared" si="538"/>
        <v/>
      </c>
      <c r="M3447" t="str">
        <f t="shared" si="539"/>
        <v/>
      </c>
    </row>
    <row r="3448" spans="1:13">
      <c r="A3448" t="s">
        <v>4953</v>
      </c>
      <c r="B3448">
        <v>61.1496</v>
      </c>
      <c r="C3448" s="44">
        <v>41548</v>
      </c>
      <c r="D3448" t="str">
        <f t="shared" si="530"/>
        <v/>
      </c>
      <c r="E3448" t="str">
        <f t="shared" si="531"/>
        <v/>
      </c>
      <c r="F3448" t="str">
        <f t="shared" si="532"/>
        <v/>
      </c>
      <c r="G3448" t="str">
        <f t="shared" si="533"/>
        <v/>
      </c>
      <c r="H3448" t="str">
        <f t="shared" si="534"/>
        <v/>
      </c>
      <c r="I3448" t="str">
        <f t="shared" si="535"/>
        <v/>
      </c>
      <c r="J3448" t="str">
        <f t="shared" si="536"/>
        <v/>
      </c>
      <c r="K3448" t="str">
        <f t="shared" si="537"/>
        <v/>
      </c>
      <c r="L3448" t="str">
        <f t="shared" si="538"/>
        <v/>
      </c>
      <c r="M3448" t="str">
        <f t="shared" si="539"/>
        <v/>
      </c>
    </row>
    <row r="3449" spans="1:13">
      <c r="A3449" t="s">
        <v>4954</v>
      </c>
      <c r="B3449">
        <v>60.947699999999998</v>
      </c>
      <c r="C3449" s="44">
        <v>41548</v>
      </c>
      <c r="D3449" t="str">
        <f t="shared" si="530"/>
        <v/>
      </c>
      <c r="E3449" t="str">
        <f t="shared" si="531"/>
        <v/>
      </c>
      <c r="F3449" t="str">
        <f t="shared" si="532"/>
        <v/>
      </c>
      <c r="G3449" t="str">
        <f t="shared" si="533"/>
        <v/>
      </c>
      <c r="H3449" t="str">
        <f t="shared" si="534"/>
        <v/>
      </c>
      <c r="I3449" t="str">
        <f t="shared" si="535"/>
        <v/>
      </c>
      <c r="J3449" t="str">
        <f t="shared" si="536"/>
        <v/>
      </c>
      <c r="K3449" t="str">
        <f t="shared" si="537"/>
        <v/>
      </c>
      <c r="L3449" t="str">
        <f t="shared" si="538"/>
        <v/>
      </c>
      <c r="M3449" t="str">
        <f t="shared" si="539"/>
        <v/>
      </c>
    </row>
    <row r="3450" spans="1:13">
      <c r="A3450" t="s">
        <v>499</v>
      </c>
      <c r="B3450">
        <v>9.9443999999999999</v>
      </c>
      <c r="C3450" s="44">
        <v>41548</v>
      </c>
      <c r="D3450" t="str">
        <f t="shared" si="530"/>
        <v/>
      </c>
      <c r="E3450" t="str">
        <f t="shared" si="531"/>
        <v/>
      </c>
      <c r="F3450" t="str">
        <f t="shared" si="532"/>
        <v/>
      </c>
      <c r="G3450" t="str">
        <f t="shared" si="533"/>
        <v/>
      </c>
      <c r="H3450" t="str">
        <f t="shared" si="534"/>
        <v/>
      </c>
      <c r="I3450" t="str">
        <f t="shared" si="535"/>
        <v/>
      </c>
      <c r="J3450" t="str">
        <f t="shared" si="536"/>
        <v/>
      </c>
      <c r="K3450" t="str">
        <f t="shared" si="537"/>
        <v/>
      </c>
      <c r="L3450" t="str">
        <f t="shared" si="538"/>
        <v/>
      </c>
      <c r="M3450" t="str">
        <f t="shared" si="539"/>
        <v/>
      </c>
    </row>
    <row r="3451" spans="1:13">
      <c r="A3451" t="s">
        <v>4955</v>
      </c>
      <c r="B3451">
        <v>32.870699999999999</v>
      </c>
      <c r="C3451" s="44">
        <v>41548</v>
      </c>
      <c r="D3451" t="str">
        <f t="shared" si="530"/>
        <v/>
      </c>
      <c r="E3451" t="str">
        <f t="shared" si="531"/>
        <v/>
      </c>
      <c r="F3451" t="str">
        <f t="shared" si="532"/>
        <v/>
      </c>
      <c r="G3451" t="str">
        <f t="shared" si="533"/>
        <v/>
      </c>
      <c r="H3451" t="str">
        <f t="shared" si="534"/>
        <v/>
      </c>
      <c r="I3451" t="str">
        <f t="shared" si="535"/>
        <v/>
      </c>
      <c r="J3451" t="str">
        <f t="shared" si="536"/>
        <v/>
      </c>
      <c r="K3451" t="str">
        <f t="shared" si="537"/>
        <v/>
      </c>
      <c r="L3451" t="str">
        <f t="shared" si="538"/>
        <v/>
      </c>
      <c r="M3451" t="str">
        <f t="shared" si="539"/>
        <v/>
      </c>
    </row>
    <row r="3452" spans="1:13">
      <c r="A3452" t="s">
        <v>500</v>
      </c>
      <c r="B3452">
        <v>9.9048999999999996</v>
      </c>
      <c r="C3452" s="44">
        <v>41548</v>
      </c>
      <c r="D3452" t="str">
        <f t="shared" si="530"/>
        <v/>
      </c>
      <c r="E3452" t="str">
        <f t="shared" si="531"/>
        <v/>
      </c>
      <c r="F3452" t="str">
        <f t="shared" si="532"/>
        <v/>
      </c>
      <c r="G3452" t="str">
        <f t="shared" si="533"/>
        <v/>
      </c>
      <c r="H3452" t="str">
        <f t="shared" si="534"/>
        <v/>
      </c>
      <c r="I3452" t="str">
        <f t="shared" si="535"/>
        <v/>
      </c>
      <c r="J3452" t="str">
        <f t="shared" si="536"/>
        <v/>
      </c>
      <c r="K3452" t="str">
        <f t="shared" si="537"/>
        <v/>
      </c>
      <c r="L3452" t="str">
        <f t="shared" si="538"/>
        <v/>
      </c>
      <c r="M3452" t="str">
        <f t="shared" si="539"/>
        <v/>
      </c>
    </row>
    <row r="3453" spans="1:13">
      <c r="A3453" t="s">
        <v>4956</v>
      </c>
      <c r="B3453">
        <v>32.755099999999999</v>
      </c>
      <c r="C3453" s="44">
        <v>41548</v>
      </c>
      <c r="D3453" t="str">
        <f t="shared" si="530"/>
        <v/>
      </c>
      <c r="E3453" t="str">
        <f t="shared" si="531"/>
        <v/>
      </c>
      <c r="F3453" t="str">
        <f t="shared" si="532"/>
        <v/>
      </c>
      <c r="G3453" t="str">
        <f t="shared" si="533"/>
        <v/>
      </c>
      <c r="H3453" t="str">
        <f t="shared" si="534"/>
        <v/>
      </c>
      <c r="I3453" t="str">
        <f t="shared" si="535"/>
        <v/>
      </c>
      <c r="J3453" t="str">
        <f t="shared" si="536"/>
        <v/>
      </c>
      <c r="K3453" t="str">
        <f t="shared" si="537"/>
        <v/>
      </c>
      <c r="L3453" t="str">
        <f t="shared" si="538"/>
        <v/>
      </c>
      <c r="M3453" t="str">
        <f t="shared" si="539"/>
        <v/>
      </c>
    </row>
    <row r="3454" spans="1:13">
      <c r="A3454" t="s">
        <v>501</v>
      </c>
      <c r="B3454">
        <v>10.493399999999999</v>
      </c>
      <c r="C3454" s="44">
        <v>41548</v>
      </c>
      <c r="D3454" t="str">
        <f t="shared" si="530"/>
        <v/>
      </c>
      <c r="E3454" t="str">
        <f t="shared" si="531"/>
        <v/>
      </c>
      <c r="F3454" t="str">
        <f t="shared" si="532"/>
        <v/>
      </c>
      <c r="G3454" t="str">
        <f t="shared" si="533"/>
        <v/>
      </c>
      <c r="H3454" t="str">
        <f t="shared" si="534"/>
        <v/>
      </c>
      <c r="I3454" t="str">
        <f t="shared" si="535"/>
        <v/>
      </c>
      <c r="J3454" t="str">
        <f t="shared" si="536"/>
        <v/>
      </c>
      <c r="K3454" t="str">
        <f t="shared" si="537"/>
        <v/>
      </c>
      <c r="L3454" t="str">
        <f t="shared" si="538"/>
        <v/>
      </c>
      <c r="M3454" t="str">
        <f t="shared" si="539"/>
        <v/>
      </c>
    </row>
    <row r="3455" spans="1:13">
      <c r="A3455" t="s">
        <v>502</v>
      </c>
      <c r="B3455">
        <v>10.4382</v>
      </c>
      <c r="C3455" s="44">
        <v>41548</v>
      </c>
      <c r="D3455" t="str">
        <f t="shared" si="530"/>
        <v/>
      </c>
      <c r="E3455" t="str">
        <f t="shared" si="531"/>
        <v/>
      </c>
      <c r="F3455" t="str">
        <f t="shared" si="532"/>
        <v/>
      </c>
      <c r="G3455" t="str">
        <f t="shared" si="533"/>
        <v/>
      </c>
      <c r="H3455" t="str">
        <f t="shared" si="534"/>
        <v/>
      </c>
      <c r="I3455" t="str">
        <f t="shared" si="535"/>
        <v/>
      </c>
      <c r="J3455" t="str">
        <f t="shared" si="536"/>
        <v/>
      </c>
      <c r="K3455" t="str">
        <f t="shared" si="537"/>
        <v/>
      </c>
      <c r="L3455" t="str">
        <f t="shared" si="538"/>
        <v/>
      </c>
      <c r="M3455" t="str">
        <f t="shared" si="539"/>
        <v/>
      </c>
    </row>
    <row r="3456" spans="1:13">
      <c r="A3456" t="s">
        <v>4957</v>
      </c>
      <c r="B3456">
        <v>19.886399999999998</v>
      </c>
      <c r="C3456" s="44">
        <v>41548</v>
      </c>
      <c r="D3456" t="str">
        <f t="shared" si="530"/>
        <v/>
      </c>
      <c r="E3456" t="str">
        <f t="shared" si="531"/>
        <v/>
      </c>
      <c r="F3456" t="str">
        <f t="shared" si="532"/>
        <v/>
      </c>
      <c r="G3456" t="str">
        <f t="shared" si="533"/>
        <v/>
      </c>
      <c r="H3456" t="str">
        <f t="shared" si="534"/>
        <v/>
      </c>
      <c r="I3456" t="str">
        <f t="shared" si="535"/>
        <v/>
      </c>
      <c r="J3456" t="str">
        <f t="shared" si="536"/>
        <v/>
      </c>
      <c r="K3456" t="str">
        <f t="shared" si="537"/>
        <v/>
      </c>
      <c r="L3456" t="str">
        <f t="shared" si="538"/>
        <v/>
      </c>
      <c r="M3456" t="str">
        <f t="shared" si="539"/>
        <v/>
      </c>
    </row>
    <row r="3457" spans="1:13">
      <c r="A3457" t="s">
        <v>5936</v>
      </c>
      <c r="B3457">
        <v>10.2568</v>
      </c>
      <c r="C3457" s="44">
        <v>41548</v>
      </c>
      <c r="D3457" t="str">
        <f t="shared" si="530"/>
        <v/>
      </c>
      <c r="E3457" t="str">
        <f t="shared" si="531"/>
        <v/>
      </c>
      <c r="F3457" t="str">
        <f t="shared" si="532"/>
        <v/>
      </c>
      <c r="G3457" t="str">
        <f t="shared" si="533"/>
        <v/>
      </c>
      <c r="H3457" t="str">
        <f t="shared" si="534"/>
        <v/>
      </c>
      <c r="I3457" t="str">
        <f t="shared" si="535"/>
        <v/>
      </c>
      <c r="J3457" t="str">
        <f t="shared" si="536"/>
        <v/>
      </c>
      <c r="K3457" t="str">
        <f t="shared" si="537"/>
        <v/>
      </c>
      <c r="L3457" t="str">
        <f t="shared" si="538"/>
        <v/>
      </c>
      <c r="M3457" t="str">
        <f t="shared" si="539"/>
        <v/>
      </c>
    </row>
    <row r="3458" spans="1:13">
      <c r="A3458" t="s">
        <v>503</v>
      </c>
      <c r="B3458">
        <v>10.2445</v>
      </c>
      <c r="C3458" s="44">
        <v>41548</v>
      </c>
      <c r="D3458" t="str">
        <f t="shared" si="530"/>
        <v/>
      </c>
      <c r="E3458" t="str">
        <f t="shared" si="531"/>
        <v/>
      </c>
      <c r="F3458" t="str">
        <f t="shared" si="532"/>
        <v/>
      </c>
      <c r="G3458" t="str">
        <f t="shared" si="533"/>
        <v/>
      </c>
      <c r="H3458" t="str">
        <f t="shared" si="534"/>
        <v/>
      </c>
      <c r="I3458" t="str">
        <f t="shared" si="535"/>
        <v/>
      </c>
      <c r="J3458" t="str">
        <f t="shared" si="536"/>
        <v/>
      </c>
      <c r="K3458" t="str">
        <f t="shared" si="537"/>
        <v/>
      </c>
      <c r="L3458" t="str">
        <f t="shared" si="538"/>
        <v/>
      </c>
      <c r="M3458" t="str">
        <f t="shared" si="539"/>
        <v/>
      </c>
    </row>
    <row r="3459" spans="1:13">
      <c r="A3459" t="s">
        <v>504</v>
      </c>
      <c r="B3459">
        <v>11.0624</v>
      </c>
      <c r="C3459" s="44">
        <v>41548</v>
      </c>
      <c r="D3459" t="str">
        <f t="shared" si="530"/>
        <v/>
      </c>
      <c r="E3459" t="str">
        <f t="shared" si="531"/>
        <v/>
      </c>
      <c r="F3459" t="str">
        <f t="shared" si="532"/>
        <v/>
      </c>
      <c r="G3459" t="str">
        <f t="shared" si="533"/>
        <v/>
      </c>
      <c r="H3459" t="str">
        <f t="shared" si="534"/>
        <v/>
      </c>
      <c r="I3459" t="str">
        <f t="shared" si="535"/>
        <v/>
      </c>
      <c r="J3459" t="str">
        <f t="shared" si="536"/>
        <v/>
      </c>
      <c r="K3459" t="str">
        <f t="shared" si="537"/>
        <v/>
      </c>
      <c r="L3459" t="str">
        <f t="shared" si="538"/>
        <v/>
      </c>
      <c r="M3459" t="str">
        <f t="shared" si="539"/>
        <v/>
      </c>
    </row>
    <row r="3460" spans="1:13">
      <c r="A3460" t="s">
        <v>4958</v>
      </c>
      <c r="B3460">
        <v>20.885000000000002</v>
      </c>
      <c r="C3460" s="44">
        <v>41548</v>
      </c>
      <c r="D3460" t="str">
        <f t="shared" si="530"/>
        <v/>
      </c>
      <c r="E3460" t="str">
        <f t="shared" si="531"/>
        <v/>
      </c>
      <c r="F3460" t="str">
        <f t="shared" si="532"/>
        <v/>
      </c>
      <c r="G3460" t="str">
        <f t="shared" si="533"/>
        <v/>
      </c>
      <c r="H3460" t="str">
        <f t="shared" si="534"/>
        <v/>
      </c>
      <c r="I3460" t="str">
        <f t="shared" si="535"/>
        <v/>
      </c>
      <c r="J3460" t="str">
        <f t="shared" si="536"/>
        <v/>
      </c>
      <c r="K3460" t="str">
        <f t="shared" si="537"/>
        <v/>
      </c>
      <c r="L3460" t="str">
        <f t="shared" si="538"/>
        <v/>
      </c>
      <c r="M3460" t="str">
        <f t="shared" si="539"/>
        <v/>
      </c>
    </row>
    <row r="3461" spans="1:13">
      <c r="A3461" t="s">
        <v>505</v>
      </c>
      <c r="B3461">
        <v>10.2149</v>
      </c>
      <c r="C3461" s="44">
        <v>41548</v>
      </c>
      <c r="D3461" t="str">
        <f t="shared" si="530"/>
        <v/>
      </c>
      <c r="E3461" t="str">
        <f t="shared" si="531"/>
        <v/>
      </c>
      <c r="F3461" t="str">
        <f t="shared" si="532"/>
        <v/>
      </c>
      <c r="G3461" t="str">
        <f t="shared" si="533"/>
        <v/>
      </c>
      <c r="H3461" t="str">
        <f t="shared" si="534"/>
        <v/>
      </c>
      <c r="I3461" t="str">
        <f t="shared" si="535"/>
        <v/>
      </c>
      <c r="J3461" t="str">
        <f t="shared" si="536"/>
        <v/>
      </c>
      <c r="K3461" t="str">
        <f t="shared" si="537"/>
        <v/>
      </c>
      <c r="L3461" t="str">
        <f t="shared" si="538"/>
        <v/>
      </c>
      <c r="M3461" t="str">
        <f t="shared" si="539"/>
        <v/>
      </c>
    </row>
    <row r="3462" spans="1:13">
      <c r="A3462" t="s">
        <v>506</v>
      </c>
      <c r="B3462">
        <v>10.2447</v>
      </c>
      <c r="C3462" s="44">
        <v>41548</v>
      </c>
      <c r="D3462" t="str">
        <f t="shared" si="530"/>
        <v/>
      </c>
      <c r="E3462" t="str">
        <f t="shared" si="531"/>
        <v/>
      </c>
      <c r="F3462" t="str">
        <f t="shared" si="532"/>
        <v/>
      </c>
      <c r="G3462" t="str">
        <f t="shared" si="533"/>
        <v/>
      </c>
      <c r="H3462" t="str">
        <f t="shared" si="534"/>
        <v/>
      </c>
      <c r="I3462" t="str">
        <f t="shared" si="535"/>
        <v/>
      </c>
      <c r="J3462" t="str">
        <f t="shared" si="536"/>
        <v/>
      </c>
      <c r="K3462" t="str">
        <f t="shared" si="537"/>
        <v/>
      </c>
      <c r="L3462" t="str">
        <f t="shared" si="538"/>
        <v/>
      </c>
      <c r="M3462" t="str">
        <f t="shared" si="539"/>
        <v/>
      </c>
    </row>
    <row r="3463" spans="1:13">
      <c r="A3463" t="s">
        <v>507</v>
      </c>
      <c r="B3463">
        <v>11.061400000000001</v>
      </c>
      <c r="C3463" s="44">
        <v>41548</v>
      </c>
      <c r="D3463" t="str">
        <f t="shared" ref="D3463:D3526" si="540">IF(A3463=mfund1,B3463,"")</f>
        <v/>
      </c>
      <c r="E3463" t="str">
        <f t="shared" ref="E3463:E3526" si="541">IF(A3463=mfund2,B3463,"")</f>
        <v/>
      </c>
      <c r="F3463" t="str">
        <f t="shared" ref="F3463:F3526" si="542">IF(A3463=mfund3,B3463,"")</f>
        <v/>
      </c>
      <c r="G3463" t="str">
        <f t="shared" ref="G3463:G3526" si="543">IF(A3463=mfund4,B3463,"")</f>
        <v/>
      </c>
      <c r="H3463" t="str">
        <f t="shared" ref="H3463:H3526" si="544">IF(A3463=mfudn5,B3463,"")</f>
        <v/>
      </c>
      <c r="I3463" t="str">
        <f t="shared" ref="I3463:I3526" si="545">IF(A3463=mfund6,B3463,"")</f>
        <v/>
      </c>
      <c r="J3463" t="str">
        <f t="shared" ref="J3463:J3526" si="546">IF(A3463=mfund7,B3463,"")</f>
        <v/>
      </c>
      <c r="K3463" t="str">
        <f t="shared" ref="K3463:K3526" si="547">IF(A3463=mfund8,B3463,"")</f>
        <v/>
      </c>
      <c r="L3463" t="str">
        <f t="shared" ref="L3463:L3526" si="548">IF(A3463=mfund9,B3463,"")</f>
        <v/>
      </c>
      <c r="M3463" t="str">
        <f t="shared" ref="M3463:M3526" si="549">IF(A3463=mfund10,B3463,"")</f>
        <v/>
      </c>
    </row>
    <row r="3464" spans="1:13">
      <c r="A3464" t="s">
        <v>508</v>
      </c>
      <c r="B3464">
        <v>10.0525</v>
      </c>
      <c r="C3464" s="44">
        <v>41548</v>
      </c>
      <c r="D3464" t="str">
        <f t="shared" si="540"/>
        <v/>
      </c>
      <c r="E3464" t="str">
        <f t="shared" si="541"/>
        <v/>
      </c>
      <c r="F3464" t="str">
        <f t="shared" si="542"/>
        <v/>
      </c>
      <c r="G3464" t="str">
        <f t="shared" si="543"/>
        <v/>
      </c>
      <c r="H3464" t="str">
        <f t="shared" si="544"/>
        <v/>
      </c>
      <c r="I3464" t="str">
        <f t="shared" si="545"/>
        <v/>
      </c>
      <c r="J3464" t="str">
        <f t="shared" si="546"/>
        <v/>
      </c>
      <c r="K3464" t="str">
        <f t="shared" si="547"/>
        <v/>
      </c>
      <c r="L3464" t="str">
        <f t="shared" si="548"/>
        <v/>
      </c>
      <c r="M3464" t="str">
        <f t="shared" si="549"/>
        <v/>
      </c>
    </row>
    <row r="3465" spans="1:13">
      <c r="A3465" t="s">
        <v>509</v>
      </c>
      <c r="B3465">
        <v>10.0526</v>
      </c>
      <c r="C3465" s="44">
        <v>41548</v>
      </c>
      <c r="D3465" t="str">
        <f t="shared" si="540"/>
        <v/>
      </c>
      <c r="E3465" t="str">
        <f t="shared" si="541"/>
        <v/>
      </c>
      <c r="F3465" t="str">
        <f t="shared" si="542"/>
        <v/>
      </c>
      <c r="G3465" t="str">
        <f t="shared" si="543"/>
        <v/>
      </c>
      <c r="H3465" t="str">
        <f t="shared" si="544"/>
        <v/>
      </c>
      <c r="I3465" t="str">
        <f t="shared" si="545"/>
        <v/>
      </c>
      <c r="J3465" t="str">
        <f t="shared" si="546"/>
        <v/>
      </c>
      <c r="K3465" t="str">
        <f t="shared" si="547"/>
        <v/>
      </c>
      <c r="L3465" t="str">
        <f t="shared" si="548"/>
        <v/>
      </c>
      <c r="M3465" t="str">
        <f t="shared" si="549"/>
        <v/>
      </c>
    </row>
    <row r="3466" spans="1:13">
      <c r="A3466" t="s">
        <v>510</v>
      </c>
      <c r="B3466">
        <v>10.244199999999999</v>
      </c>
      <c r="C3466" s="44">
        <v>41548</v>
      </c>
      <c r="D3466" t="str">
        <f t="shared" si="540"/>
        <v/>
      </c>
      <c r="E3466" t="str">
        <f t="shared" si="541"/>
        <v/>
      </c>
      <c r="F3466" t="str">
        <f t="shared" si="542"/>
        <v/>
      </c>
      <c r="G3466" t="str">
        <f t="shared" si="543"/>
        <v/>
      </c>
      <c r="H3466" t="str">
        <f t="shared" si="544"/>
        <v/>
      </c>
      <c r="I3466" t="str">
        <f t="shared" si="545"/>
        <v/>
      </c>
      <c r="J3466" t="str">
        <f t="shared" si="546"/>
        <v/>
      </c>
      <c r="K3466" t="str">
        <f t="shared" si="547"/>
        <v/>
      </c>
      <c r="L3466" t="str">
        <f t="shared" si="548"/>
        <v/>
      </c>
      <c r="M3466" t="str">
        <f t="shared" si="549"/>
        <v/>
      </c>
    </row>
    <row r="3467" spans="1:13">
      <c r="A3467" t="s">
        <v>4959</v>
      </c>
      <c r="B3467">
        <v>19.4468</v>
      </c>
      <c r="C3467" s="44">
        <v>41548</v>
      </c>
      <c r="D3467" t="str">
        <f t="shared" si="540"/>
        <v/>
      </c>
      <c r="E3467" t="str">
        <f t="shared" si="541"/>
        <v/>
      </c>
      <c r="F3467" t="str">
        <f t="shared" si="542"/>
        <v/>
      </c>
      <c r="G3467" t="str">
        <f t="shared" si="543"/>
        <v/>
      </c>
      <c r="H3467" t="str">
        <f t="shared" si="544"/>
        <v/>
      </c>
      <c r="I3467" t="str">
        <f t="shared" si="545"/>
        <v/>
      </c>
      <c r="J3467" t="str">
        <f t="shared" si="546"/>
        <v/>
      </c>
      <c r="K3467" t="str">
        <f t="shared" si="547"/>
        <v/>
      </c>
      <c r="L3467" t="str">
        <f t="shared" si="548"/>
        <v/>
      </c>
      <c r="M3467" t="str">
        <f t="shared" si="549"/>
        <v/>
      </c>
    </row>
    <row r="3468" spans="1:13">
      <c r="A3468" t="s">
        <v>4960</v>
      </c>
      <c r="B3468">
        <v>19.412299999999998</v>
      </c>
      <c r="C3468" s="44">
        <v>41548</v>
      </c>
      <c r="D3468" t="str">
        <f t="shared" si="540"/>
        <v/>
      </c>
      <c r="E3468" t="str">
        <f t="shared" si="541"/>
        <v/>
      </c>
      <c r="F3468" t="str">
        <f t="shared" si="542"/>
        <v/>
      </c>
      <c r="G3468" t="str">
        <f t="shared" si="543"/>
        <v/>
      </c>
      <c r="H3468" t="str">
        <f t="shared" si="544"/>
        <v/>
      </c>
      <c r="I3468" t="str">
        <f t="shared" si="545"/>
        <v/>
      </c>
      <c r="J3468" t="str">
        <f t="shared" si="546"/>
        <v/>
      </c>
      <c r="K3468" t="str">
        <f t="shared" si="547"/>
        <v/>
      </c>
      <c r="L3468" t="str">
        <f t="shared" si="548"/>
        <v/>
      </c>
      <c r="M3468" t="str">
        <f t="shared" si="549"/>
        <v/>
      </c>
    </row>
    <row r="3469" spans="1:13">
      <c r="A3469" t="s">
        <v>511</v>
      </c>
      <c r="B3469">
        <v>10.263400000000001</v>
      </c>
      <c r="C3469" s="44">
        <v>41548</v>
      </c>
      <c r="D3469" t="str">
        <f t="shared" si="540"/>
        <v/>
      </c>
      <c r="E3469" t="str">
        <f t="shared" si="541"/>
        <v/>
      </c>
      <c r="F3469" t="str">
        <f t="shared" si="542"/>
        <v/>
      </c>
      <c r="G3469" t="str">
        <f t="shared" si="543"/>
        <v/>
      </c>
      <c r="H3469" t="str">
        <f t="shared" si="544"/>
        <v/>
      </c>
      <c r="I3469" t="str">
        <f t="shared" si="545"/>
        <v/>
      </c>
      <c r="J3469" t="str">
        <f t="shared" si="546"/>
        <v/>
      </c>
      <c r="K3469" t="str">
        <f t="shared" si="547"/>
        <v/>
      </c>
      <c r="L3469" t="str">
        <f t="shared" si="548"/>
        <v/>
      </c>
      <c r="M3469" t="str">
        <f t="shared" si="549"/>
        <v/>
      </c>
    </row>
    <row r="3470" spans="1:13">
      <c r="A3470" t="s">
        <v>4961</v>
      </c>
      <c r="B3470">
        <v>25.8203</v>
      </c>
      <c r="C3470" s="44">
        <v>41548</v>
      </c>
      <c r="D3470" t="str">
        <f t="shared" si="540"/>
        <v/>
      </c>
      <c r="E3470" t="str">
        <f t="shared" si="541"/>
        <v/>
      </c>
      <c r="F3470" t="str">
        <f t="shared" si="542"/>
        <v/>
      </c>
      <c r="G3470" t="str">
        <f t="shared" si="543"/>
        <v/>
      </c>
      <c r="H3470" t="str">
        <f t="shared" si="544"/>
        <v/>
      </c>
      <c r="I3470" t="str">
        <f t="shared" si="545"/>
        <v/>
      </c>
      <c r="J3470" t="str">
        <f t="shared" si="546"/>
        <v/>
      </c>
      <c r="K3470" t="str">
        <f t="shared" si="547"/>
        <v/>
      </c>
      <c r="L3470" t="str">
        <f t="shared" si="548"/>
        <v/>
      </c>
      <c r="M3470" t="str">
        <f t="shared" si="549"/>
        <v/>
      </c>
    </row>
    <row r="3471" spans="1:13">
      <c r="A3471" t="s">
        <v>512</v>
      </c>
      <c r="B3471">
        <v>9.5937999999999999</v>
      </c>
      <c r="C3471" s="44">
        <v>41548</v>
      </c>
      <c r="D3471" t="str">
        <f t="shared" si="540"/>
        <v/>
      </c>
      <c r="E3471" t="str">
        <f t="shared" si="541"/>
        <v/>
      </c>
      <c r="F3471" t="str">
        <f t="shared" si="542"/>
        <v/>
      </c>
      <c r="G3471" t="str">
        <f t="shared" si="543"/>
        <v/>
      </c>
      <c r="H3471" t="str">
        <f t="shared" si="544"/>
        <v/>
      </c>
      <c r="I3471" t="str">
        <f t="shared" si="545"/>
        <v/>
      </c>
      <c r="J3471" t="str">
        <f t="shared" si="546"/>
        <v/>
      </c>
      <c r="K3471" t="str">
        <f t="shared" si="547"/>
        <v/>
      </c>
      <c r="L3471" t="str">
        <f t="shared" si="548"/>
        <v/>
      </c>
      <c r="M3471" t="str">
        <f t="shared" si="549"/>
        <v/>
      </c>
    </row>
    <row r="3472" spans="1:13">
      <c r="A3472" t="s">
        <v>513</v>
      </c>
      <c r="B3472">
        <v>14.825100000000001</v>
      </c>
      <c r="C3472" s="44">
        <v>41548</v>
      </c>
      <c r="D3472" t="str">
        <f t="shared" si="540"/>
        <v/>
      </c>
      <c r="E3472" t="str">
        <f t="shared" si="541"/>
        <v/>
      </c>
      <c r="F3472" t="str">
        <f t="shared" si="542"/>
        <v/>
      </c>
      <c r="G3472" t="str">
        <f t="shared" si="543"/>
        <v/>
      </c>
      <c r="H3472" t="str">
        <f t="shared" si="544"/>
        <v/>
      </c>
      <c r="I3472" t="str">
        <f t="shared" si="545"/>
        <v/>
      </c>
      <c r="J3472" t="str">
        <f t="shared" si="546"/>
        <v/>
      </c>
      <c r="K3472" t="str">
        <f t="shared" si="547"/>
        <v/>
      </c>
      <c r="L3472" t="str">
        <f t="shared" si="548"/>
        <v/>
      </c>
      <c r="M3472" t="str">
        <f t="shared" si="549"/>
        <v/>
      </c>
    </row>
    <row r="3473" spans="1:13">
      <c r="A3473" t="s">
        <v>514</v>
      </c>
      <c r="B3473">
        <v>9.7020999999999997</v>
      </c>
      <c r="C3473" s="44">
        <v>41548</v>
      </c>
      <c r="D3473" t="str">
        <f t="shared" si="540"/>
        <v/>
      </c>
      <c r="E3473" t="str">
        <f t="shared" si="541"/>
        <v/>
      </c>
      <c r="F3473" t="str">
        <f t="shared" si="542"/>
        <v/>
      </c>
      <c r="G3473" t="str">
        <f t="shared" si="543"/>
        <v/>
      </c>
      <c r="H3473" t="str">
        <f t="shared" si="544"/>
        <v/>
      </c>
      <c r="I3473" t="str">
        <f t="shared" si="545"/>
        <v/>
      </c>
      <c r="J3473" t="str">
        <f t="shared" si="546"/>
        <v/>
      </c>
      <c r="K3473" t="str">
        <f t="shared" si="547"/>
        <v/>
      </c>
      <c r="L3473" t="str">
        <f t="shared" si="548"/>
        <v/>
      </c>
      <c r="M3473" t="str">
        <f t="shared" si="549"/>
        <v/>
      </c>
    </row>
    <row r="3474" spans="1:13">
      <c r="A3474" t="s">
        <v>515</v>
      </c>
      <c r="B3474">
        <v>9.6653000000000002</v>
      </c>
      <c r="C3474" s="44">
        <v>41548</v>
      </c>
      <c r="D3474" t="str">
        <f t="shared" si="540"/>
        <v/>
      </c>
      <c r="E3474" t="str">
        <f t="shared" si="541"/>
        <v/>
      </c>
      <c r="F3474" t="str">
        <f t="shared" si="542"/>
        <v/>
      </c>
      <c r="G3474" t="str">
        <f t="shared" si="543"/>
        <v/>
      </c>
      <c r="H3474" t="str">
        <f t="shared" si="544"/>
        <v/>
      </c>
      <c r="I3474" t="str">
        <f t="shared" si="545"/>
        <v/>
      </c>
      <c r="J3474" t="str">
        <f t="shared" si="546"/>
        <v/>
      </c>
      <c r="K3474" t="str">
        <f t="shared" si="547"/>
        <v/>
      </c>
      <c r="L3474" t="str">
        <f t="shared" si="548"/>
        <v/>
      </c>
      <c r="M3474" t="str">
        <f t="shared" si="549"/>
        <v/>
      </c>
    </row>
    <row r="3475" spans="1:13">
      <c r="A3475" t="s">
        <v>516</v>
      </c>
      <c r="B3475">
        <v>25.7193</v>
      </c>
      <c r="C3475" s="44">
        <v>41548</v>
      </c>
      <c r="D3475" t="str">
        <f t="shared" si="540"/>
        <v/>
      </c>
      <c r="E3475" t="str">
        <f t="shared" si="541"/>
        <v/>
      </c>
      <c r="F3475" t="str">
        <f t="shared" si="542"/>
        <v/>
      </c>
      <c r="G3475" t="str">
        <f t="shared" si="543"/>
        <v/>
      </c>
      <c r="H3475" t="str">
        <f t="shared" si="544"/>
        <v/>
      </c>
      <c r="I3475" t="str">
        <f t="shared" si="545"/>
        <v/>
      </c>
      <c r="J3475" t="str">
        <f t="shared" si="546"/>
        <v/>
      </c>
      <c r="K3475" t="str">
        <f t="shared" si="547"/>
        <v/>
      </c>
      <c r="L3475" t="str">
        <f t="shared" si="548"/>
        <v/>
      </c>
      <c r="M3475" t="str">
        <f t="shared" si="549"/>
        <v/>
      </c>
    </row>
    <row r="3476" spans="1:13">
      <c r="A3476" t="s">
        <v>4962</v>
      </c>
      <c r="B3476">
        <v>11.537800000000001</v>
      </c>
      <c r="C3476" s="44">
        <v>41548</v>
      </c>
      <c r="D3476" t="str">
        <f t="shared" si="540"/>
        <v/>
      </c>
      <c r="E3476" t="str">
        <f t="shared" si="541"/>
        <v/>
      </c>
      <c r="F3476" t="str">
        <f t="shared" si="542"/>
        <v/>
      </c>
      <c r="G3476" t="str">
        <f t="shared" si="543"/>
        <v/>
      </c>
      <c r="H3476" t="str">
        <f t="shared" si="544"/>
        <v/>
      </c>
      <c r="I3476" t="str">
        <f t="shared" si="545"/>
        <v/>
      </c>
      <c r="J3476" t="str">
        <f t="shared" si="546"/>
        <v/>
      </c>
      <c r="K3476" t="str">
        <f t="shared" si="547"/>
        <v/>
      </c>
      <c r="L3476" t="str">
        <f t="shared" si="548"/>
        <v/>
      </c>
      <c r="M3476" t="str">
        <f t="shared" si="549"/>
        <v/>
      </c>
    </row>
    <row r="3477" spans="1:13">
      <c r="A3477" t="s">
        <v>4963</v>
      </c>
      <c r="B3477">
        <v>13.0428</v>
      </c>
      <c r="C3477" s="44">
        <v>41548</v>
      </c>
      <c r="D3477" t="str">
        <f t="shared" si="540"/>
        <v/>
      </c>
      <c r="E3477" t="str">
        <f t="shared" si="541"/>
        <v/>
      </c>
      <c r="F3477" t="str">
        <f t="shared" si="542"/>
        <v/>
      </c>
      <c r="G3477" t="str">
        <f t="shared" si="543"/>
        <v/>
      </c>
      <c r="H3477" t="str">
        <f t="shared" si="544"/>
        <v/>
      </c>
      <c r="I3477" t="str">
        <f t="shared" si="545"/>
        <v/>
      </c>
      <c r="J3477" t="str">
        <f t="shared" si="546"/>
        <v/>
      </c>
      <c r="K3477" t="str">
        <f t="shared" si="547"/>
        <v/>
      </c>
      <c r="L3477" t="str">
        <f t="shared" si="548"/>
        <v/>
      </c>
      <c r="M3477" t="str">
        <f t="shared" si="549"/>
        <v/>
      </c>
    </row>
    <row r="3478" spans="1:13">
      <c r="A3478" t="s">
        <v>4964</v>
      </c>
      <c r="B3478">
        <v>11.523899999999999</v>
      </c>
      <c r="C3478" s="44">
        <v>41548</v>
      </c>
      <c r="D3478" t="str">
        <f t="shared" si="540"/>
        <v/>
      </c>
      <c r="E3478" t="str">
        <f t="shared" si="541"/>
        <v/>
      </c>
      <c r="F3478" t="str">
        <f t="shared" si="542"/>
        <v/>
      </c>
      <c r="G3478" t="str">
        <f t="shared" si="543"/>
        <v/>
      </c>
      <c r="H3478" t="str">
        <f t="shared" si="544"/>
        <v/>
      </c>
      <c r="I3478" t="str">
        <f t="shared" si="545"/>
        <v/>
      </c>
      <c r="J3478" t="str">
        <f t="shared" si="546"/>
        <v/>
      </c>
      <c r="K3478" t="str">
        <f t="shared" si="547"/>
        <v/>
      </c>
      <c r="L3478" t="str">
        <f t="shared" si="548"/>
        <v/>
      </c>
      <c r="M3478" t="str">
        <f t="shared" si="549"/>
        <v/>
      </c>
    </row>
    <row r="3479" spans="1:13">
      <c r="A3479" t="s">
        <v>4965</v>
      </c>
      <c r="B3479">
        <v>12.994899999999999</v>
      </c>
      <c r="C3479" s="44">
        <v>41548</v>
      </c>
      <c r="D3479" t="str">
        <f t="shared" si="540"/>
        <v/>
      </c>
      <c r="E3479" t="str">
        <f t="shared" si="541"/>
        <v/>
      </c>
      <c r="F3479" t="str">
        <f t="shared" si="542"/>
        <v/>
      </c>
      <c r="G3479" t="str">
        <f t="shared" si="543"/>
        <v/>
      </c>
      <c r="H3479" t="str">
        <f t="shared" si="544"/>
        <v/>
      </c>
      <c r="I3479" t="str">
        <f t="shared" si="545"/>
        <v/>
      </c>
      <c r="J3479" t="str">
        <f t="shared" si="546"/>
        <v/>
      </c>
      <c r="K3479" t="str">
        <f t="shared" si="547"/>
        <v/>
      </c>
      <c r="L3479" t="str">
        <f t="shared" si="548"/>
        <v/>
      </c>
      <c r="M3479" t="str">
        <f t="shared" si="549"/>
        <v/>
      </c>
    </row>
    <row r="3480" spans="1:13">
      <c r="A3480" t="s">
        <v>4966</v>
      </c>
      <c r="B3480">
        <v>16.065799999999999</v>
      </c>
      <c r="C3480" s="44">
        <v>41548</v>
      </c>
      <c r="D3480" t="str">
        <f t="shared" si="540"/>
        <v/>
      </c>
      <c r="E3480" t="str">
        <f t="shared" si="541"/>
        <v/>
      </c>
      <c r="F3480" t="str">
        <f t="shared" si="542"/>
        <v/>
      </c>
      <c r="G3480" t="str">
        <f t="shared" si="543"/>
        <v/>
      </c>
      <c r="H3480" t="str">
        <f t="shared" si="544"/>
        <v/>
      </c>
      <c r="I3480" t="str">
        <f t="shared" si="545"/>
        <v/>
      </c>
      <c r="J3480" t="str">
        <f t="shared" si="546"/>
        <v/>
      </c>
      <c r="K3480" t="str">
        <f t="shared" si="547"/>
        <v/>
      </c>
      <c r="L3480" t="str">
        <f t="shared" si="548"/>
        <v/>
      </c>
      <c r="M3480" t="str">
        <f t="shared" si="549"/>
        <v/>
      </c>
    </row>
    <row r="3481" spans="1:13">
      <c r="A3481" t="s">
        <v>517</v>
      </c>
      <c r="B3481">
        <v>10.0693</v>
      </c>
      <c r="C3481" s="44">
        <v>41548</v>
      </c>
      <c r="D3481" t="str">
        <f t="shared" si="540"/>
        <v/>
      </c>
      <c r="E3481" t="str">
        <f t="shared" si="541"/>
        <v/>
      </c>
      <c r="F3481" t="str">
        <f t="shared" si="542"/>
        <v/>
      </c>
      <c r="G3481" t="str">
        <f t="shared" si="543"/>
        <v/>
      </c>
      <c r="H3481" t="str">
        <f t="shared" si="544"/>
        <v/>
      </c>
      <c r="I3481" t="str">
        <f t="shared" si="545"/>
        <v/>
      </c>
      <c r="J3481" t="str">
        <f t="shared" si="546"/>
        <v/>
      </c>
      <c r="K3481" t="str">
        <f t="shared" si="547"/>
        <v/>
      </c>
      <c r="L3481" t="str">
        <f t="shared" si="548"/>
        <v/>
      </c>
      <c r="M3481" t="str">
        <f t="shared" si="549"/>
        <v/>
      </c>
    </row>
    <row r="3482" spans="1:13">
      <c r="A3482" t="s">
        <v>518</v>
      </c>
      <c r="B3482">
        <v>10.050000000000001</v>
      </c>
      <c r="C3482" s="44">
        <v>41548</v>
      </c>
      <c r="D3482" t="str">
        <f t="shared" si="540"/>
        <v/>
      </c>
      <c r="E3482" t="str">
        <f t="shared" si="541"/>
        <v/>
      </c>
      <c r="F3482" t="str">
        <f t="shared" si="542"/>
        <v/>
      </c>
      <c r="G3482" t="str">
        <f t="shared" si="543"/>
        <v/>
      </c>
      <c r="H3482" t="str">
        <f t="shared" si="544"/>
        <v/>
      </c>
      <c r="I3482" t="str">
        <f t="shared" si="545"/>
        <v/>
      </c>
      <c r="J3482" t="str">
        <f t="shared" si="546"/>
        <v/>
      </c>
      <c r="K3482" t="str">
        <f t="shared" si="547"/>
        <v/>
      </c>
      <c r="L3482" t="str">
        <f t="shared" si="548"/>
        <v/>
      </c>
      <c r="M3482" t="str">
        <f t="shared" si="549"/>
        <v/>
      </c>
    </row>
    <row r="3483" spans="1:13">
      <c r="A3483" t="s">
        <v>519</v>
      </c>
      <c r="B3483">
        <v>11.9398</v>
      </c>
      <c r="C3483" s="44">
        <v>41548</v>
      </c>
      <c r="D3483" t="str">
        <f t="shared" si="540"/>
        <v/>
      </c>
      <c r="E3483" t="str">
        <f t="shared" si="541"/>
        <v/>
      </c>
      <c r="F3483" t="str">
        <f t="shared" si="542"/>
        <v/>
      </c>
      <c r="G3483" t="str">
        <f t="shared" si="543"/>
        <v/>
      </c>
      <c r="H3483" t="str">
        <f t="shared" si="544"/>
        <v/>
      </c>
      <c r="I3483" t="str">
        <f t="shared" si="545"/>
        <v/>
      </c>
      <c r="J3483" t="str">
        <f t="shared" si="546"/>
        <v/>
      </c>
      <c r="K3483" t="str">
        <f t="shared" si="547"/>
        <v/>
      </c>
      <c r="L3483" t="str">
        <f t="shared" si="548"/>
        <v/>
      </c>
      <c r="M3483" t="str">
        <f t="shared" si="549"/>
        <v/>
      </c>
    </row>
    <row r="3484" spans="1:13">
      <c r="A3484" t="s">
        <v>520</v>
      </c>
      <c r="B3484">
        <v>11.901199999999999</v>
      </c>
      <c r="C3484" s="44">
        <v>41548</v>
      </c>
      <c r="D3484" t="str">
        <f t="shared" si="540"/>
        <v/>
      </c>
      <c r="E3484" t="str">
        <f t="shared" si="541"/>
        <v/>
      </c>
      <c r="F3484" t="str">
        <f t="shared" si="542"/>
        <v/>
      </c>
      <c r="G3484" t="str">
        <f t="shared" si="543"/>
        <v/>
      </c>
      <c r="H3484" t="str">
        <f t="shared" si="544"/>
        <v/>
      </c>
      <c r="I3484" t="str">
        <f t="shared" si="545"/>
        <v/>
      </c>
      <c r="J3484" t="str">
        <f t="shared" si="546"/>
        <v/>
      </c>
      <c r="K3484" t="str">
        <f t="shared" si="547"/>
        <v/>
      </c>
      <c r="L3484" t="str">
        <f t="shared" si="548"/>
        <v/>
      </c>
      <c r="M3484" t="str">
        <f t="shared" si="549"/>
        <v/>
      </c>
    </row>
    <row r="3485" spans="1:13">
      <c r="A3485" t="s">
        <v>521</v>
      </c>
      <c r="B3485">
        <v>12.311400000000001</v>
      </c>
      <c r="C3485" s="44">
        <v>41548</v>
      </c>
      <c r="D3485" t="str">
        <f t="shared" si="540"/>
        <v/>
      </c>
      <c r="E3485" t="str">
        <f t="shared" si="541"/>
        <v/>
      </c>
      <c r="F3485" t="str">
        <f t="shared" si="542"/>
        <v/>
      </c>
      <c r="G3485" t="str">
        <f t="shared" si="543"/>
        <v/>
      </c>
      <c r="H3485" t="str">
        <f t="shared" si="544"/>
        <v/>
      </c>
      <c r="I3485" t="str">
        <f t="shared" si="545"/>
        <v/>
      </c>
      <c r="J3485" t="str">
        <f t="shared" si="546"/>
        <v/>
      </c>
      <c r="K3485" t="str">
        <f t="shared" si="547"/>
        <v/>
      </c>
      <c r="L3485" t="str">
        <f t="shared" si="548"/>
        <v/>
      </c>
      <c r="M3485" t="str">
        <f t="shared" si="549"/>
        <v/>
      </c>
    </row>
    <row r="3486" spans="1:13">
      <c r="A3486" t="s">
        <v>522</v>
      </c>
      <c r="B3486">
        <v>12.263199999999999</v>
      </c>
      <c r="C3486" s="44">
        <v>41548</v>
      </c>
      <c r="D3486" t="str">
        <f t="shared" si="540"/>
        <v/>
      </c>
      <c r="E3486" t="str">
        <f t="shared" si="541"/>
        <v/>
      </c>
      <c r="F3486" t="str">
        <f t="shared" si="542"/>
        <v/>
      </c>
      <c r="G3486" t="str">
        <f t="shared" si="543"/>
        <v/>
      </c>
      <c r="H3486" t="str">
        <f t="shared" si="544"/>
        <v/>
      </c>
      <c r="I3486" t="str">
        <f t="shared" si="545"/>
        <v/>
      </c>
      <c r="J3486" t="str">
        <f t="shared" si="546"/>
        <v/>
      </c>
      <c r="K3486" t="str">
        <f t="shared" si="547"/>
        <v/>
      </c>
      <c r="L3486" t="str">
        <f t="shared" si="548"/>
        <v/>
      </c>
      <c r="M3486" t="str">
        <f t="shared" si="549"/>
        <v/>
      </c>
    </row>
    <row r="3487" spans="1:13">
      <c r="A3487" t="s">
        <v>523</v>
      </c>
      <c r="B3487">
        <v>12.463699999999999</v>
      </c>
      <c r="C3487" s="44">
        <v>41548</v>
      </c>
      <c r="D3487" t="str">
        <f t="shared" si="540"/>
        <v/>
      </c>
      <c r="E3487" t="str">
        <f t="shared" si="541"/>
        <v/>
      </c>
      <c r="F3487" t="str">
        <f t="shared" si="542"/>
        <v/>
      </c>
      <c r="G3487" t="str">
        <f t="shared" si="543"/>
        <v/>
      </c>
      <c r="H3487" t="str">
        <f t="shared" si="544"/>
        <v/>
      </c>
      <c r="I3487" t="str">
        <f t="shared" si="545"/>
        <v/>
      </c>
      <c r="J3487" t="str">
        <f t="shared" si="546"/>
        <v/>
      </c>
      <c r="K3487" t="str">
        <f t="shared" si="547"/>
        <v/>
      </c>
      <c r="L3487" t="str">
        <f t="shared" si="548"/>
        <v/>
      </c>
      <c r="M3487" t="str">
        <f t="shared" si="549"/>
        <v/>
      </c>
    </row>
    <row r="3488" spans="1:13">
      <c r="A3488" t="s">
        <v>4967</v>
      </c>
      <c r="B3488">
        <v>37.060099999999998</v>
      </c>
      <c r="C3488" s="44">
        <v>41548</v>
      </c>
      <c r="D3488" t="str">
        <f t="shared" si="540"/>
        <v/>
      </c>
      <c r="E3488" t="str">
        <f t="shared" si="541"/>
        <v/>
      </c>
      <c r="F3488" t="str">
        <f t="shared" si="542"/>
        <v/>
      </c>
      <c r="G3488" t="str">
        <f t="shared" si="543"/>
        <v/>
      </c>
      <c r="H3488" t="str">
        <f t="shared" si="544"/>
        <v/>
      </c>
      <c r="I3488" t="str">
        <f t="shared" si="545"/>
        <v/>
      </c>
      <c r="J3488" t="str">
        <f t="shared" si="546"/>
        <v/>
      </c>
      <c r="K3488" t="str">
        <f t="shared" si="547"/>
        <v/>
      </c>
      <c r="L3488" t="str">
        <f t="shared" si="548"/>
        <v/>
      </c>
      <c r="M3488" t="str">
        <f t="shared" si="549"/>
        <v/>
      </c>
    </row>
    <row r="3489" spans="1:13">
      <c r="A3489" t="s">
        <v>524</v>
      </c>
      <c r="B3489">
        <v>12.655799999999999</v>
      </c>
      <c r="C3489" s="44">
        <v>41548</v>
      </c>
      <c r="D3489" t="str">
        <f t="shared" si="540"/>
        <v/>
      </c>
      <c r="E3489" t="str">
        <f t="shared" si="541"/>
        <v/>
      </c>
      <c r="F3489" t="str">
        <f t="shared" si="542"/>
        <v/>
      </c>
      <c r="G3489" t="str">
        <f t="shared" si="543"/>
        <v/>
      </c>
      <c r="H3489" t="str">
        <f t="shared" si="544"/>
        <v/>
      </c>
      <c r="I3489" t="str">
        <f t="shared" si="545"/>
        <v/>
      </c>
      <c r="J3489" t="str">
        <f t="shared" si="546"/>
        <v/>
      </c>
      <c r="K3489" t="str">
        <f t="shared" si="547"/>
        <v/>
      </c>
      <c r="L3489" t="str">
        <f t="shared" si="548"/>
        <v/>
      </c>
      <c r="M3489" t="str">
        <f t="shared" si="549"/>
        <v/>
      </c>
    </row>
    <row r="3490" spans="1:13">
      <c r="A3490" t="s">
        <v>4968</v>
      </c>
      <c r="B3490">
        <v>36.925600000000003</v>
      </c>
      <c r="C3490" s="44">
        <v>41548</v>
      </c>
      <c r="D3490" t="str">
        <f t="shared" si="540"/>
        <v/>
      </c>
      <c r="E3490" t="str">
        <f t="shared" si="541"/>
        <v/>
      </c>
      <c r="F3490" t="str">
        <f t="shared" si="542"/>
        <v/>
      </c>
      <c r="G3490" t="str">
        <f t="shared" si="543"/>
        <v/>
      </c>
      <c r="H3490" t="str">
        <f t="shared" si="544"/>
        <v/>
      </c>
      <c r="I3490" t="str">
        <f t="shared" si="545"/>
        <v/>
      </c>
      <c r="J3490" t="str">
        <f t="shared" si="546"/>
        <v/>
      </c>
      <c r="K3490" t="str">
        <f t="shared" si="547"/>
        <v/>
      </c>
      <c r="L3490" t="str">
        <f t="shared" si="548"/>
        <v/>
      </c>
      <c r="M3490" t="str">
        <f t="shared" si="549"/>
        <v/>
      </c>
    </row>
    <row r="3491" spans="1:13">
      <c r="A3491" t="s">
        <v>525</v>
      </c>
      <c r="B3491">
        <v>7.0801999999999996</v>
      </c>
      <c r="C3491" s="44">
        <v>41548</v>
      </c>
      <c r="D3491" t="str">
        <f t="shared" si="540"/>
        <v/>
      </c>
      <c r="E3491" t="str">
        <f t="shared" si="541"/>
        <v/>
      </c>
      <c r="F3491" t="str">
        <f t="shared" si="542"/>
        <v/>
      </c>
      <c r="G3491" t="str">
        <f t="shared" si="543"/>
        <v/>
      </c>
      <c r="H3491" t="str">
        <f t="shared" si="544"/>
        <v/>
      </c>
      <c r="I3491" t="str">
        <f t="shared" si="545"/>
        <v/>
      </c>
      <c r="J3491" t="str">
        <f t="shared" si="546"/>
        <v/>
      </c>
      <c r="K3491" t="str">
        <f t="shared" si="547"/>
        <v/>
      </c>
      <c r="L3491" t="str">
        <f t="shared" si="548"/>
        <v/>
      </c>
      <c r="M3491" t="str">
        <f t="shared" si="549"/>
        <v/>
      </c>
    </row>
    <row r="3492" spans="1:13">
      <c r="A3492" t="s">
        <v>4969</v>
      </c>
      <c r="B3492">
        <v>7.0830000000000002</v>
      </c>
      <c r="C3492" s="44">
        <v>41548</v>
      </c>
      <c r="D3492" t="str">
        <f t="shared" si="540"/>
        <v/>
      </c>
      <c r="E3492" t="str">
        <f t="shared" si="541"/>
        <v/>
      </c>
      <c r="F3492" t="str">
        <f t="shared" si="542"/>
        <v/>
      </c>
      <c r="G3492" t="str">
        <f t="shared" si="543"/>
        <v/>
      </c>
      <c r="H3492" t="str">
        <f t="shared" si="544"/>
        <v/>
      </c>
      <c r="I3492" t="str">
        <f t="shared" si="545"/>
        <v/>
      </c>
      <c r="J3492" t="str">
        <f t="shared" si="546"/>
        <v/>
      </c>
      <c r="K3492" t="str">
        <f t="shared" si="547"/>
        <v/>
      </c>
      <c r="L3492" t="str">
        <f t="shared" si="548"/>
        <v/>
      </c>
      <c r="M3492" t="str">
        <f t="shared" si="549"/>
        <v/>
      </c>
    </row>
    <row r="3493" spans="1:13">
      <c r="A3493" t="s">
        <v>526</v>
      </c>
      <c r="B3493">
        <v>7.0593000000000004</v>
      </c>
      <c r="C3493" s="44">
        <v>41548</v>
      </c>
      <c r="D3493" t="str">
        <f t="shared" si="540"/>
        <v/>
      </c>
      <c r="E3493" t="str">
        <f t="shared" si="541"/>
        <v/>
      </c>
      <c r="F3493" t="str">
        <f t="shared" si="542"/>
        <v/>
      </c>
      <c r="G3493" t="str">
        <f t="shared" si="543"/>
        <v/>
      </c>
      <c r="H3493" t="str">
        <f t="shared" si="544"/>
        <v/>
      </c>
      <c r="I3493" t="str">
        <f t="shared" si="545"/>
        <v/>
      </c>
      <c r="J3493" t="str">
        <f t="shared" si="546"/>
        <v/>
      </c>
      <c r="K3493" t="str">
        <f t="shared" si="547"/>
        <v/>
      </c>
      <c r="L3493" t="str">
        <f t="shared" si="548"/>
        <v/>
      </c>
      <c r="M3493" t="str">
        <f t="shared" si="549"/>
        <v/>
      </c>
    </row>
    <row r="3494" spans="1:13">
      <c r="A3494" t="s">
        <v>4970</v>
      </c>
      <c r="B3494">
        <v>7.0593000000000004</v>
      </c>
      <c r="C3494" s="44">
        <v>41548</v>
      </c>
      <c r="D3494" t="str">
        <f t="shared" si="540"/>
        <v/>
      </c>
      <c r="E3494" t="str">
        <f t="shared" si="541"/>
        <v/>
      </c>
      <c r="F3494" t="str">
        <f t="shared" si="542"/>
        <v/>
      </c>
      <c r="G3494" t="str">
        <f t="shared" si="543"/>
        <v/>
      </c>
      <c r="H3494" t="str">
        <f t="shared" si="544"/>
        <v/>
      </c>
      <c r="I3494" t="str">
        <f t="shared" si="545"/>
        <v/>
      </c>
      <c r="J3494" t="str">
        <f t="shared" si="546"/>
        <v/>
      </c>
      <c r="K3494" t="str">
        <f t="shared" si="547"/>
        <v/>
      </c>
      <c r="L3494" t="str">
        <f t="shared" si="548"/>
        <v/>
      </c>
      <c r="M3494" t="str">
        <f t="shared" si="549"/>
        <v/>
      </c>
    </row>
    <row r="3495" spans="1:13">
      <c r="A3495" t="s">
        <v>527</v>
      </c>
      <c r="B3495">
        <v>1098</v>
      </c>
      <c r="C3495" s="44">
        <v>41549</v>
      </c>
      <c r="D3495" t="str">
        <f t="shared" si="540"/>
        <v/>
      </c>
      <c r="E3495" t="str">
        <f t="shared" si="541"/>
        <v/>
      </c>
      <c r="F3495" t="str">
        <f t="shared" si="542"/>
        <v/>
      </c>
      <c r="G3495" t="str">
        <f t="shared" si="543"/>
        <v/>
      </c>
      <c r="H3495" t="str">
        <f t="shared" si="544"/>
        <v/>
      </c>
      <c r="I3495" t="str">
        <f t="shared" si="545"/>
        <v/>
      </c>
      <c r="J3495" t="str">
        <f t="shared" si="546"/>
        <v/>
      </c>
      <c r="K3495" t="str">
        <f t="shared" si="547"/>
        <v/>
      </c>
      <c r="L3495" t="str">
        <f t="shared" si="548"/>
        <v/>
      </c>
      <c r="M3495" t="str">
        <f t="shared" si="549"/>
        <v/>
      </c>
    </row>
    <row r="3496" spans="1:13">
      <c r="A3496" t="s">
        <v>4971</v>
      </c>
      <c r="B3496">
        <v>2224.9157</v>
      </c>
      <c r="C3496" s="44">
        <v>41549</v>
      </c>
      <c r="D3496" t="str">
        <f t="shared" si="540"/>
        <v/>
      </c>
      <c r="E3496" t="str">
        <f t="shared" si="541"/>
        <v/>
      </c>
      <c r="F3496" t="str">
        <f t="shared" si="542"/>
        <v/>
      </c>
      <c r="G3496" t="str">
        <f t="shared" si="543"/>
        <v/>
      </c>
      <c r="H3496" t="str">
        <f t="shared" si="544"/>
        <v/>
      </c>
      <c r="I3496" t="str">
        <f t="shared" si="545"/>
        <v/>
      </c>
      <c r="J3496" t="str">
        <f t="shared" si="546"/>
        <v/>
      </c>
      <c r="K3496" t="str">
        <f t="shared" si="547"/>
        <v/>
      </c>
      <c r="L3496" t="str">
        <f t="shared" si="548"/>
        <v/>
      </c>
      <c r="M3496" t="str">
        <f t="shared" si="549"/>
        <v/>
      </c>
    </row>
    <row r="3497" spans="1:13">
      <c r="A3497" t="s">
        <v>528</v>
      </c>
      <c r="B3497">
        <v>1098</v>
      </c>
      <c r="C3497" s="44">
        <v>41549</v>
      </c>
      <c r="D3497" t="str">
        <f t="shared" si="540"/>
        <v/>
      </c>
      <c r="E3497" t="str">
        <f t="shared" si="541"/>
        <v/>
      </c>
      <c r="F3497" t="str">
        <f t="shared" si="542"/>
        <v/>
      </c>
      <c r="G3497" t="str">
        <f t="shared" si="543"/>
        <v/>
      </c>
      <c r="H3497" t="str">
        <f t="shared" si="544"/>
        <v/>
      </c>
      <c r="I3497" t="str">
        <f t="shared" si="545"/>
        <v/>
      </c>
      <c r="J3497" t="str">
        <f t="shared" si="546"/>
        <v/>
      </c>
      <c r="K3497" t="str">
        <f t="shared" si="547"/>
        <v/>
      </c>
      <c r="L3497" t="str">
        <f t="shared" si="548"/>
        <v/>
      </c>
      <c r="M3497" t="str">
        <f t="shared" si="549"/>
        <v/>
      </c>
    </row>
    <row r="3498" spans="1:13">
      <c r="A3498" t="s">
        <v>4972</v>
      </c>
      <c r="B3498">
        <v>2223.7053999999998</v>
      </c>
      <c r="C3498" s="44">
        <v>41549</v>
      </c>
      <c r="D3498" t="str">
        <f t="shared" si="540"/>
        <v/>
      </c>
      <c r="E3498" t="str">
        <f t="shared" si="541"/>
        <v/>
      </c>
      <c r="F3498" t="str">
        <f t="shared" si="542"/>
        <v/>
      </c>
      <c r="G3498" t="str">
        <f t="shared" si="543"/>
        <v/>
      </c>
      <c r="H3498" t="str">
        <f t="shared" si="544"/>
        <v/>
      </c>
      <c r="I3498" t="str">
        <f t="shared" si="545"/>
        <v/>
      </c>
      <c r="J3498" t="str">
        <f t="shared" si="546"/>
        <v/>
      </c>
      <c r="K3498" t="str">
        <f t="shared" si="547"/>
        <v/>
      </c>
      <c r="L3498" t="str">
        <f t="shared" si="548"/>
        <v/>
      </c>
      <c r="M3498" t="str">
        <f t="shared" si="549"/>
        <v/>
      </c>
    </row>
    <row r="3499" spans="1:13">
      <c r="A3499" t="s">
        <v>529</v>
      </c>
      <c r="B3499">
        <v>10.050000000000001</v>
      </c>
      <c r="C3499" s="44">
        <v>41548</v>
      </c>
      <c r="D3499" t="str">
        <f t="shared" si="540"/>
        <v/>
      </c>
      <c r="E3499" t="str">
        <f t="shared" si="541"/>
        <v/>
      </c>
      <c r="F3499" t="str">
        <f t="shared" si="542"/>
        <v/>
      </c>
      <c r="G3499" t="str">
        <f t="shared" si="543"/>
        <v/>
      </c>
      <c r="H3499" t="str">
        <f t="shared" si="544"/>
        <v/>
      </c>
      <c r="I3499" t="str">
        <f t="shared" si="545"/>
        <v/>
      </c>
      <c r="J3499" t="str">
        <f t="shared" si="546"/>
        <v/>
      </c>
      <c r="K3499" t="str">
        <f t="shared" si="547"/>
        <v/>
      </c>
      <c r="L3499" t="str">
        <f t="shared" si="548"/>
        <v/>
      </c>
      <c r="M3499" t="str">
        <f t="shared" si="549"/>
        <v/>
      </c>
    </row>
    <row r="3500" spans="1:13">
      <c r="A3500" t="s">
        <v>530</v>
      </c>
      <c r="B3500">
        <v>10.050000000000001</v>
      </c>
      <c r="C3500" s="44">
        <v>41548</v>
      </c>
      <c r="D3500" t="str">
        <f t="shared" si="540"/>
        <v/>
      </c>
      <c r="E3500" t="str">
        <f t="shared" si="541"/>
        <v/>
      </c>
      <c r="F3500" t="str">
        <f t="shared" si="542"/>
        <v/>
      </c>
      <c r="G3500" t="str">
        <f t="shared" si="543"/>
        <v/>
      </c>
      <c r="H3500" t="str">
        <f t="shared" si="544"/>
        <v/>
      </c>
      <c r="I3500" t="str">
        <f t="shared" si="545"/>
        <v/>
      </c>
      <c r="J3500" t="str">
        <f t="shared" si="546"/>
        <v/>
      </c>
      <c r="K3500" t="str">
        <f t="shared" si="547"/>
        <v/>
      </c>
      <c r="L3500" t="str">
        <f t="shared" si="548"/>
        <v/>
      </c>
      <c r="M3500" t="str">
        <f t="shared" si="549"/>
        <v/>
      </c>
    </row>
    <row r="3501" spans="1:13">
      <c r="A3501" t="s">
        <v>4973</v>
      </c>
      <c r="B3501">
        <v>19.027000000000001</v>
      </c>
      <c r="C3501" s="44">
        <v>41548</v>
      </c>
      <c r="D3501" t="str">
        <f t="shared" si="540"/>
        <v/>
      </c>
      <c r="E3501" t="str">
        <f t="shared" si="541"/>
        <v/>
      </c>
      <c r="F3501" t="str">
        <f t="shared" si="542"/>
        <v/>
      </c>
      <c r="G3501" t="str">
        <f t="shared" si="543"/>
        <v/>
      </c>
      <c r="H3501" t="str">
        <f t="shared" si="544"/>
        <v/>
      </c>
      <c r="I3501" t="str">
        <f t="shared" si="545"/>
        <v/>
      </c>
      <c r="J3501" t="str">
        <f t="shared" si="546"/>
        <v/>
      </c>
      <c r="K3501" t="str">
        <f t="shared" si="547"/>
        <v/>
      </c>
      <c r="L3501" t="str">
        <f t="shared" si="548"/>
        <v/>
      </c>
      <c r="M3501" t="str">
        <f t="shared" si="549"/>
        <v/>
      </c>
    </row>
    <row r="3502" spans="1:13">
      <c r="A3502" t="s">
        <v>531</v>
      </c>
      <c r="B3502">
        <v>10.077500000000001</v>
      </c>
      <c r="C3502" s="44">
        <v>41548</v>
      </c>
      <c r="D3502" t="str">
        <f t="shared" si="540"/>
        <v/>
      </c>
      <c r="E3502" t="str">
        <f t="shared" si="541"/>
        <v/>
      </c>
      <c r="F3502" t="str">
        <f t="shared" si="542"/>
        <v/>
      </c>
      <c r="G3502" t="str">
        <f t="shared" si="543"/>
        <v/>
      </c>
      <c r="H3502" t="str">
        <f t="shared" si="544"/>
        <v/>
      </c>
      <c r="I3502" t="str">
        <f t="shared" si="545"/>
        <v/>
      </c>
      <c r="J3502" t="str">
        <f t="shared" si="546"/>
        <v/>
      </c>
      <c r="K3502" t="str">
        <f t="shared" si="547"/>
        <v/>
      </c>
      <c r="L3502" t="str">
        <f t="shared" si="548"/>
        <v/>
      </c>
      <c r="M3502" t="str">
        <f t="shared" si="549"/>
        <v/>
      </c>
    </row>
    <row r="3503" spans="1:13">
      <c r="A3503" t="s">
        <v>532</v>
      </c>
      <c r="B3503">
        <v>10.0822</v>
      </c>
      <c r="C3503" s="44">
        <v>41548</v>
      </c>
      <c r="D3503" t="str">
        <f t="shared" si="540"/>
        <v/>
      </c>
      <c r="E3503" t="str">
        <f t="shared" si="541"/>
        <v/>
      </c>
      <c r="F3503" t="str">
        <f t="shared" si="542"/>
        <v/>
      </c>
      <c r="G3503" t="str">
        <f t="shared" si="543"/>
        <v/>
      </c>
      <c r="H3503" t="str">
        <f t="shared" si="544"/>
        <v/>
      </c>
      <c r="I3503" t="str">
        <f t="shared" si="545"/>
        <v/>
      </c>
      <c r="J3503" t="str">
        <f t="shared" si="546"/>
        <v/>
      </c>
      <c r="K3503" t="str">
        <f t="shared" si="547"/>
        <v/>
      </c>
      <c r="L3503" t="str">
        <f t="shared" si="548"/>
        <v/>
      </c>
      <c r="M3503" t="str">
        <f t="shared" si="549"/>
        <v/>
      </c>
    </row>
    <row r="3504" spans="1:13">
      <c r="A3504" t="s">
        <v>4974</v>
      </c>
      <c r="B3504">
        <v>18.9526</v>
      </c>
      <c r="C3504" s="44">
        <v>41548</v>
      </c>
      <c r="D3504" t="str">
        <f t="shared" si="540"/>
        <v/>
      </c>
      <c r="E3504" t="str">
        <f t="shared" si="541"/>
        <v/>
      </c>
      <c r="F3504" t="str">
        <f t="shared" si="542"/>
        <v/>
      </c>
      <c r="G3504" t="str">
        <f t="shared" si="543"/>
        <v/>
      </c>
      <c r="H3504" t="str">
        <f t="shared" si="544"/>
        <v/>
      </c>
      <c r="I3504" t="str">
        <f t="shared" si="545"/>
        <v/>
      </c>
      <c r="J3504" t="str">
        <f t="shared" si="546"/>
        <v/>
      </c>
      <c r="K3504" t="str">
        <f t="shared" si="547"/>
        <v/>
      </c>
      <c r="L3504" t="str">
        <f t="shared" si="548"/>
        <v/>
      </c>
      <c r="M3504" t="str">
        <f t="shared" si="549"/>
        <v/>
      </c>
    </row>
    <row r="3505" spans="1:13">
      <c r="A3505" t="s">
        <v>533</v>
      </c>
      <c r="B3505">
        <v>10.067500000000001</v>
      </c>
      <c r="C3505" s="44">
        <v>41548</v>
      </c>
      <c r="D3505" t="str">
        <f t="shared" si="540"/>
        <v/>
      </c>
      <c r="E3505" t="str">
        <f t="shared" si="541"/>
        <v/>
      </c>
      <c r="F3505" t="str">
        <f t="shared" si="542"/>
        <v/>
      </c>
      <c r="G3505" t="str">
        <f t="shared" si="543"/>
        <v/>
      </c>
      <c r="H3505" t="str">
        <f t="shared" si="544"/>
        <v/>
      </c>
      <c r="I3505" t="str">
        <f t="shared" si="545"/>
        <v/>
      </c>
      <c r="J3505" t="str">
        <f t="shared" si="546"/>
        <v/>
      </c>
      <c r="K3505" t="str">
        <f t="shared" si="547"/>
        <v/>
      </c>
      <c r="L3505" t="str">
        <f t="shared" si="548"/>
        <v/>
      </c>
      <c r="M3505" t="str">
        <f t="shared" si="549"/>
        <v/>
      </c>
    </row>
    <row r="3506" spans="1:13">
      <c r="A3506" t="s">
        <v>534</v>
      </c>
      <c r="B3506">
        <v>10.050000000000001</v>
      </c>
      <c r="C3506" s="44">
        <v>41548</v>
      </c>
      <c r="D3506" t="str">
        <f t="shared" si="540"/>
        <v/>
      </c>
      <c r="E3506" t="str">
        <f t="shared" si="541"/>
        <v/>
      </c>
      <c r="F3506" t="str">
        <f t="shared" si="542"/>
        <v/>
      </c>
      <c r="G3506" t="str">
        <f t="shared" si="543"/>
        <v/>
      </c>
      <c r="H3506" t="str">
        <f t="shared" si="544"/>
        <v/>
      </c>
      <c r="I3506" t="str">
        <f t="shared" si="545"/>
        <v/>
      </c>
      <c r="J3506" t="str">
        <f t="shared" si="546"/>
        <v/>
      </c>
      <c r="K3506" t="str">
        <f t="shared" si="547"/>
        <v/>
      </c>
      <c r="L3506" t="str">
        <f t="shared" si="548"/>
        <v/>
      </c>
      <c r="M3506" t="str">
        <f t="shared" si="549"/>
        <v/>
      </c>
    </row>
    <row r="3507" spans="1:13">
      <c r="A3507" t="s">
        <v>535</v>
      </c>
      <c r="B3507">
        <v>10.359400000000001</v>
      </c>
      <c r="C3507" s="44">
        <v>41548</v>
      </c>
      <c r="D3507" t="str">
        <f t="shared" si="540"/>
        <v/>
      </c>
      <c r="E3507" t="str">
        <f t="shared" si="541"/>
        <v/>
      </c>
      <c r="F3507" t="str">
        <f t="shared" si="542"/>
        <v/>
      </c>
      <c r="G3507" t="str">
        <f t="shared" si="543"/>
        <v/>
      </c>
      <c r="H3507" t="str">
        <f t="shared" si="544"/>
        <v/>
      </c>
      <c r="I3507" t="str">
        <f t="shared" si="545"/>
        <v/>
      </c>
      <c r="J3507" t="str">
        <f t="shared" si="546"/>
        <v/>
      </c>
      <c r="K3507" t="str">
        <f t="shared" si="547"/>
        <v/>
      </c>
      <c r="L3507" t="str">
        <f t="shared" si="548"/>
        <v/>
      </c>
      <c r="M3507" t="str">
        <f t="shared" si="549"/>
        <v/>
      </c>
    </row>
    <row r="3508" spans="1:13">
      <c r="A3508" t="s">
        <v>4975</v>
      </c>
      <c r="B3508">
        <v>28.934899999999999</v>
      </c>
      <c r="C3508" s="44">
        <v>41548</v>
      </c>
      <c r="D3508" t="str">
        <f t="shared" si="540"/>
        <v/>
      </c>
      <c r="E3508" t="str">
        <f t="shared" si="541"/>
        <v/>
      </c>
      <c r="F3508" t="str">
        <f t="shared" si="542"/>
        <v/>
      </c>
      <c r="G3508" t="str">
        <f t="shared" si="543"/>
        <v/>
      </c>
      <c r="H3508" t="str">
        <f t="shared" si="544"/>
        <v/>
      </c>
      <c r="I3508" t="str">
        <f t="shared" si="545"/>
        <v/>
      </c>
      <c r="J3508" t="str">
        <f t="shared" si="546"/>
        <v/>
      </c>
      <c r="K3508" t="str">
        <f t="shared" si="547"/>
        <v/>
      </c>
      <c r="L3508" t="str">
        <f t="shared" si="548"/>
        <v/>
      </c>
      <c r="M3508" t="str">
        <f t="shared" si="549"/>
        <v/>
      </c>
    </row>
    <row r="3509" spans="1:13">
      <c r="A3509" t="s">
        <v>536</v>
      </c>
      <c r="B3509">
        <v>10.2798</v>
      </c>
      <c r="C3509" s="44">
        <v>41548</v>
      </c>
      <c r="D3509" t="str">
        <f t="shared" si="540"/>
        <v/>
      </c>
      <c r="E3509" t="str">
        <f t="shared" si="541"/>
        <v/>
      </c>
      <c r="F3509" t="str">
        <f t="shared" si="542"/>
        <v/>
      </c>
      <c r="G3509" t="str">
        <f t="shared" si="543"/>
        <v/>
      </c>
      <c r="H3509" t="str">
        <f t="shared" si="544"/>
        <v/>
      </c>
      <c r="I3509" t="str">
        <f t="shared" si="545"/>
        <v/>
      </c>
      <c r="J3509" t="str">
        <f t="shared" si="546"/>
        <v/>
      </c>
      <c r="K3509" t="str">
        <f t="shared" si="547"/>
        <v/>
      </c>
      <c r="L3509" t="str">
        <f t="shared" si="548"/>
        <v/>
      </c>
      <c r="M3509" t="str">
        <f t="shared" si="549"/>
        <v/>
      </c>
    </row>
    <row r="3510" spans="1:13">
      <c r="A3510" t="s">
        <v>4976</v>
      </c>
      <c r="B3510">
        <v>28.712399999999999</v>
      </c>
      <c r="C3510" s="44">
        <v>41548</v>
      </c>
      <c r="D3510" t="str">
        <f t="shared" si="540"/>
        <v/>
      </c>
      <c r="E3510" t="str">
        <f t="shared" si="541"/>
        <v/>
      </c>
      <c r="F3510" t="str">
        <f t="shared" si="542"/>
        <v/>
      </c>
      <c r="G3510" t="str">
        <f t="shared" si="543"/>
        <v/>
      </c>
      <c r="H3510" t="str">
        <f t="shared" si="544"/>
        <v/>
      </c>
      <c r="I3510" t="str">
        <f t="shared" si="545"/>
        <v/>
      </c>
      <c r="J3510" t="str">
        <f t="shared" si="546"/>
        <v/>
      </c>
      <c r="K3510" t="str">
        <f t="shared" si="547"/>
        <v/>
      </c>
      <c r="L3510" t="str">
        <f t="shared" si="548"/>
        <v/>
      </c>
      <c r="M3510" t="str">
        <f t="shared" si="549"/>
        <v/>
      </c>
    </row>
    <row r="3511" spans="1:13">
      <c r="A3511" t="s">
        <v>537</v>
      </c>
      <c r="B3511">
        <v>11.535399999999999</v>
      </c>
      <c r="C3511" s="44">
        <v>41548</v>
      </c>
      <c r="D3511" t="str">
        <f t="shared" si="540"/>
        <v/>
      </c>
      <c r="E3511" t="str">
        <f t="shared" si="541"/>
        <v/>
      </c>
      <c r="F3511" t="str">
        <f t="shared" si="542"/>
        <v/>
      </c>
      <c r="G3511" t="str">
        <f t="shared" si="543"/>
        <v/>
      </c>
      <c r="H3511" t="str">
        <f t="shared" si="544"/>
        <v/>
      </c>
      <c r="I3511" t="str">
        <f t="shared" si="545"/>
        <v/>
      </c>
      <c r="J3511" t="str">
        <f t="shared" si="546"/>
        <v/>
      </c>
      <c r="K3511" t="str">
        <f t="shared" si="547"/>
        <v/>
      </c>
      <c r="L3511" t="str">
        <f t="shared" si="548"/>
        <v/>
      </c>
      <c r="M3511" t="str">
        <f t="shared" si="549"/>
        <v/>
      </c>
    </row>
    <row r="3512" spans="1:13">
      <c r="A3512" t="s">
        <v>4977</v>
      </c>
      <c r="B3512">
        <v>37.380499999999998</v>
      </c>
      <c r="C3512" s="44">
        <v>41548</v>
      </c>
      <c r="D3512" t="str">
        <f t="shared" si="540"/>
        <v/>
      </c>
      <c r="E3512" t="str">
        <f t="shared" si="541"/>
        <v/>
      </c>
      <c r="F3512" t="str">
        <f t="shared" si="542"/>
        <v/>
      </c>
      <c r="G3512" t="str">
        <f t="shared" si="543"/>
        <v/>
      </c>
      <c r="H3512" t="str">
        <f t="shared" si="544"/>
        <v/>
      </c>
      <c r="I3512" t="str">
        <f t="shared" si="545"/>
        <v/>
      </c>
      <c r="J3512" t="str">
        <f t="shared" si="546"/>
        <v/>
      </c>
      <c r="K3512" t="str">
        <f t="shared" si="547"/>
        <v/>
      </c>
      <c r="L3512" t="str">
        <f t="shared" si="548"/>
        <v/>
      </c>
      <c r="M3512" t="str">
        <f t="shared" si="549"/>
        <v/>
      </c>
    </row>
    <row r="3513" spans="1:13">
      <c r="A3513" t="s">
        <v>538</v>
      </c>
      <c r="B3513">
        <v>10.315200000000001</v>
      </c>
      <c r="C3513" s="44">
        <v>41548</v>
      </c>
      <c r="D3513" t="str">
        <f t="shared" si="540"/>
        <v/>
      </c>
      <c r="E3513" t="str">
        <f t="shared" si="541"/>
        <v/>
      </c>
      <c r="F3513" t="str">
        <f t="shared" si="542"/>
        <v/>
      </c>
      <c r="G3513" t="str">
        <f t="shared" si="543"/>
        <v/>
      </c>
      <c r="H3513" t="str">
        <f t="shared" si="544"/>
        <v/>
      </c>
      <c r="I3513" t="str">
        <f t="shared" si="545"/>
        <v/>
      </c>
      <c r="J3513" t="str">
        <f t="shared" si="546"/>
        <v/>
      </c>
      <c r="K3513" t="str">
        <f t="shared" si="547"/>
        <v/>
      </c>
      <c r="L3513" t="str">
        <f t="shared" si="548"/>
        <v/>
      </c>
      <c r="M3513" t="str">
        <f t="shared" si="549"/>
        <v/>
      </c>
    </row>
    <row r="3514" spans="1:13">
      <c r="A3514" t="s">
        <v>539</v>
      </c>
      <c r="B3514">
        <v>10.5688</v>
      </c>
      <c r="C3514" s="44">
        <v>41548</v>
      </c>
      <c r="D3514" t="str">
        <f t="shared" si="540"/>
        <v/>
      </c>
      <c r="E3514" t="str">
        <f t="shared" si="541"/>
        <v/>
      </c>
      <c r="F3514" t="str">
        <f t="shared" si="542"/>
        <v/>
      </c>
      <c r="G3514" t="str">
        <f t="shared" si="543"/>
        <v/>
      </c>
      <c r="H3514" t="str">
        <f t="shared" si="544"/>
        <v/>
      </c>
      <c r="I3514" t="str">
        <f t="shared" si="545"/>
        <v/>
      </c>
      <c r="J3514" t="str">
        <f t="shared" si="546"/>
        <v/>
      </c>
      <c r="K3514" t="str">
        <f t="shared" si="547"/>
        <v/>
      </c>
      <c r="L3514" t="str">
        <f t="shared" si="548"/>
        <v/>
      </c>
      <c r="M3514" t="str">
        <f t="shared" si="549"/>
        <v/>
      </c>
    </row>
    <row r="3515" spans="1:13">
      <c r="A3515" t="s">
        <v>540</v>
      </c>
      <c r="B3515">
        <v>11.146100000000001</v>
      </c>
      <c r="C3515" s="44">
        <v>41548</v>
      </c>
      <c r="D3515" t="str">
        <f t="shared" si="540"/>
        <v/>
      </c>
      <c r="E3515" t="str">
        <f t="shared" si="541"/>
        <v/>
      </c>
      <c r="F3515" t="str">
        <f t="shared" si="542"/>
        <v/>
      </c>
      <c r="G3515" t="str">
        <f t="shared" si="543"/>
        <v/>
      </c>
      <c r="H3515" t="str">
        <f t="shared" si="544"/>
        <v/>
      </c>
      <c r="I3515" t="str">
        <f t="shared" si="545"/>
        <v/>
      </c>
      <c r="J3515" t="str">
        <f t="shared" si="546"/>
        <v/>
      </c>
      <c r="K3515" t="str">
        <f t="shared" si="547"/>
        <v/>
      </c>
      <c r="L3515" t="str">
        <f t="shared" si="548"/>
        <v/>
      </c>
      <c r="M3515" t="str">
        <f t="shared" si="549"/>
        <v/>
      </c>
    </row>
    <row r="3516" spans="1:13">
      <c r="A3516" t="s">
        <v>4978</v>
      </c>
      <c r="B3516">
        <v>37.243699999999997</v>
      </c>
      <c r="C3516" s="44">
        <v>41548</v>
      </c>
      <c r="D3516" t="str">
        <f t="shared" si="540"/>
        <v/>
      </c>
      <c r="E3516" t="str">
        <f t="shared" si="541"/>
        <v/>
      </c>
      <c r="F3516" t="str">
        <f t="shared" si="542"/>
        <v/>
      </c>
      <c r="G3516" t="str">
        <f t="shared" si="543"/>
        <v/>
      </c>
      <c r="H3516" t="str">
        <f t="shared" si="544"/>
        <v/>
      </c>
      <c r="I3516" t="str">
        <f t="shared" si="545"/>
        <v/>
      </c>
      <c r="J3516" t="str">
        <f t="shared" si="546"/>
        <v/>
      </c>
      <c r="K3516" t="str">
        <f t="shared" si="547"/>
        <v/>
      </c>
      <c r="L3516" t="str">
        <f t="shared" si="548"/>
        <v/>
      </c>
      <c r="M3516" t="str">
        <f t="shared" si="549"/>
        <v/>
      </c>
    </row>
    <row r="3517" spans="1:13">
      <c r="A3517" t="s">
        <v>541</v>
      </c>
      <c r="B3517">
        <v>10.2735</v>
      </c>
      <c r="C3517" s="44">
        <v>41548</v>
      </c>
      <c r="D3517" t="str">
        <f t="shared" si="540"/>
        <v/>
      </c>
      <c r="E3517" t="str">
        <f t="shared" si="541"/>
        <v/>
      </c>
      <c r="F3517" t="str">
        <f t="shared" si="542"/>
        <v/>
      </c>
      <c r="G3517" t="str">
        <f t="shared" si="543"/>
        <v/>
      </c>
      <c r="H3517" t="str">
        <f t="shared" si="544"/>
        <v/>
      </c>
      <c r="I3517" t="str">
        <f t="shared" si="545"/>
        <v/>
      </c>
      <c r="J3517" t="str">
        <f t="shared" si="546"/>
        <v/>
      </c>
      <c r="K3517" t="str">
        <f t="shared" si="547"/>
        <v/>
      </c>
      <c r="L3517" t="str">
        <f t="shared" si="548"/>
        <v/>
      </c>
      <c r="M3517" t="str">
        <f t="shared" si="549"/>
        <v/>
      </c>
    </row>
    <row r="3518" spans="1:13">
      <c r="A3518" t="s">
        <v>542</v>
      </c>
      <c r="B3518">
        <v>10.5284</v>
      </c>
      <c r="C3518" s="44">
        <v>41548</v>
      </c>
      <c r="D3518" t="str">
        <f t="shared" si="540"/>
        <v/>
      </c>
      <c r="E3518" t="str">
        <f t="shared" si="541"/>
        <v/>
      </c>
      <c r="F3518" t="str">
        <f t="shared" si="542"/>
        <v/>
      </c>
      <c r="G3518" t="str">
        <f t="shared" si="543"/>
        <v/>
      </c>
      <c r="H3518" t="str">
        <f t="shared" si="544"/>
        <v/>
      </c>
      <c r="I3518" t="str">
        <f t="shared" si="545"/>
        <v/>
      </c>
      <c r="J3518" t="str">
        <f t="shared" si="546"/>
        <v/>
      </c>
      <c r="K3518" t="str">
        <f t="shared" si="547"/>
        <v/>
      </c>
      <c r="L3518" t="str">
        <f t="shared" si="548"/>
        <v/>
      </c>
      <c r="M3518" t="str">
        <f t="shared" si="549"/>
        <v/>
      </c>
    </row>
    <row r="3519" spans="1:13">
      <c r="A3519" t="s">
        <v>543</v>
      </c>
      <c r="B3519">
        <v>11.103400000000001</v>
      </c>
      <c r="C3519" s="44">
        <v>41548</v>
      </c>
      <c r="D3519" t="str">
        <f t="shared" si="540"/>
        <v/>
      </c>
      <c r="E3519" t="str">
        <f t="shared" si="541"/>
        <v/>
      </c>
      <c r="F3519" t="str">
        <f t="shared" si="542"/>
        <v/>
      </c>
      <c r="G3519" t="str">
        <f t="shared" si="543"/>
        <v/>
      </c>
      <c r="H3519" t="str">
        <f t="shared" si="544"/>
        <v/>
      </c>
      <c r="I3519" t="str">
        <f t="shared" si="545"/>
        <v/>
      </c>
      <c r="J3519" t="str">
        <f t="shared" si="546"/>
        <v/>
      </c>
      <c r="K3519" t="str">
        <f t="shared" si="547"/>
        <v/>
      </c>
      <c r="L3519" t="str">
        <f t="shared" si="548"/>
        <v/>
      </c>
      <c r="M3519" t="str">
        <f t="shared" si="549"/>
        <v/>
      </c>
    </row>
    <row r="3520" spans="1:13">
      <c r="A3520" t="s">
        <v>544</v>
      </c>
      <c r="B3520">
        <v>1025.4893999999999</v>
      </c>
      <c r="C3520" s="44">
        <v>41549</v>
      </c>
      <c r="D3520" t="str">
        <f t="shared" si="540"/>
        <v/>
      </c>
      <c r="E3520" t="str">
        <f t="shared" si="541"/>
        <v/>
      </c>
      <c r="F3520" t="str">
        <f t="shared" si="542"/>
        <v/>
      </c>
      <c r="G3520" t="str">
        <f t="shared" si="543"/>
        <v/>
      </c>
      <c r="H3520" t="str">
        <f t="shared" si="544"/>
        <v/>
      </c>
      <c r="I3520" t="str">
        <f t="shared" si="545"/>
        <v/>
      </c>
      <c r="J3520" t="str">
        <f t="shared" si="546"/>
        <v/>
      </c>
      <c r="K3520" t="str">
        <f t="shared" si="547"/>
        <v/>
      </c>
      <c r="L3520" t="str">
        <f t="shared" si="548"/>
        <v/>
      </c>
      <c r="M3520" t="str">
        <f t="shared" si="549"/>
        <v/>
      </c>
    </row>
    <row r="3521" spans="1:13">
      <c r="A3521" t="s">
        <v>2763</v>
      </c>
      <c r="B3521">
        <v>1007.7414</v>
      </c>
      <c r="C3521" s="44">
        <v>39902</v>
      </c>
      <c r="D3521" t="str">
        <f t="shared" si="540"/>
        <v/>
      </c>
      <c r="E3521" t="str">
        <f t="shared" si="541"/>
        <v/>
      </c>
      <c r="F3521" t="str">
        <f t="shared" si="542"/>
        <v/>
      </c>
      <c r="G3521" t="str">
        <f t="shared" si="543"/>
        <v/>
      </c>
      <c r="H3521" t="str">
        <f t="shared" si="544"/>
        <v/>
      </c>
      <c r="I3521" t="str">
        <f t="shared" si="545"/>
        <v/>
      </c>
      <c r="J3521" t="str">
        <f t="shared" si="546"/>
        <v/>
      </c>
      <c r="K3521" t="str">
        <f t="shared" si="547"/>
        <v/>
      </c>
      <c r="L3521" t="str">
        <f t="shared" si="548"/>
        <v/>
      </c>
      <c r="M3521" t="str">
        <f t="shared" si="549"/>
        <v/>
      </c>
    </row>
    <row r="3522" spans="1:13">
      <c r="A3522" t="s">
        <v>2764</v>
      </c>
      <c r="B3522">
        <v>1050.3976</v>
      </c>
      <c r="C3522" s="44">
        <v>41549</v>
      </c>
      <c r="D3522" t="str">
        <f t="shared" si="540"/>
        <v/>
      </c>
      <c r="E3522" t="str">
        <f t="shared" si="541"/>
        <v/>
      </c>
      <c r="F3522" t="str">
        <f t="shared" si="542"/>
        <v/>
      </c>
      <c r="G3522" t="str">
        <f t="shared" si="543"/>
        <v/>
      </c>
      <c r="H3522" t="str">
        <f t="shared" si="544"/>
        <v/>
      </c>
      <c r="I3522" t="str">
        <f t="shared" si="545"/>
        <v/>
      </c>
      <c r="J3522" t="str">
        <f t="shared" si="546"/>
        <v/>
      </c>
      <c r="K3522" t="str">
        <f t="shared" si="547"/>
        <v/>
      </c>
      <c r="L3522" t="str">
        <f t="shared" si="548"/>
        <v/>
      </c>
      <c r="M3522" t="str">
        <f t="shared" si="549"/>
        <v/>
      </c>
    </row>
    <row r="3523" spans="1:13">
      <c r="A3523" t="s">
        <v>2765</v>
      </c>
      <c r="B3523">
        <v>1058.0678</v>
      </c>
      <c r="C3523" s="44">
        <v>41549</v>
      </c>
      <c r="D3523" t="str">
        <f t="shared" si="540"/>
        <v/>
      </c>
      <c r="E3523" t="str">
        <f t="shared" si="541"/>
        <v/>
      </c>
      <c r="F3523" t="str">
        <f t="shared" si="542"/>
        <v/>
      </c>
      <c r="G3523" t="str">
        <f t="shared" si="543"/>
        <v/>
      </c>
      <c r="H3523" t="str">
        <f t="shared" si="544"/>
        <v/>
      </c>
      <c r="I3523" t="str">
        <f t="shared" si="545"/>
        <v/>
      </c>
      <c r="J3523" t="str">
        <f t="shared" si="546"/>
        <v/>
      </c>
      <c r="K3523" t="str">
        <f t="shared" si="547"/>
        <v/>
      </c>
      <c r="L3523" t="str">
        <f t="shared" si="548"/>
        <v/>
      </c>
      <c r="M3523" t="str">
        <f t="shared" si="549"/>
        <v/>
      </c>
    </row>
    <row r="3524" spans="1:13">
      <c r="A3524" t="s">
        <v>3698</v>
      </c>
      <c r="B3524">
        <v>1306.4621999999999</v>
      </c>
      <c r="C3524" s="44">
        <v>41549</v>
      </c>
      <c r="D3524" t="str">
        <f t="shared" si="540"/>
        <v/>
      </c>
      <c r="E3524" t="str">
        <f t="shared" si="541"/>
        <v/>
      </c>
      <c r="F3524" t="str">
        <f t="shared" si="542"/>
        <v/>
      </c>
      <c r="G3524" t="str">
        <f t="shared" si="543"/>
        <v/>
      </c>
      <c r="H3524" t="str">
        <f t="shared" si="544"/>
        <v/>
      </c>
      <c r="I3524" t="str">
        <f t="shared" si="545"/>
        <v/>
      </c>
      <c r="J3524" t="str">
        <f t="shared" si="546"/>
        <v/>
      </c>
      <c r="K3524" t="str">
        <f t="shared" si="547"/>
        <v/>
      </c>
      <c r="L3524" t="str">
        <f t="shared" si="548"/>
        <v/>
      </c>
      <c r="M3524" t="str">
        <f t="shared" si="549"/>
        <v/>
      </c>
    </row>
    <row r="3525" spans="1:13">
      <c r="A3525" t="s">
        <v>2766</v>
      </c>
      <c r="B3525">
        <v>1169.2693999999999</v>
      </c>
      <c r="C3525" s="44">
        <v>41445</v>
      </c>
      <c r="D3525" t="str">
        <f t="shared" si="540"/>
        <v/>
      </c>
      <c r="E3525" t="str">
        <f t="shared" si="541"/>
        <v/>
      </c>
      <c r="F3525" t="str">
        <f t="shared" si="542"/>
        <v/>
      </c>
      <c r="G3525" t="str">
        <f t="shared" si="543"/>
        <v/>
      </c>
      <c r="H3525" t="str">
        <f t="shared" si="544"/>
        <v/>
      </c>
      <c r="I3525" t="str">
        <f t="shared" si="545"/>
        <v/>
      </c>
      <c r="J3525" t="str">
        <f t="shared" si="546"/>
        <v/>
      </c>
      <c r="K3525" t="str">
        <f t="shared" si="547"/>
        <v/>
      </c>
      <c r="L3525" t="str">
        <f t="shared" si="548"/>
        <v/>
      </c>
      <c r="M3525" t="str">
        <f t="shared" si="549"/>
        <v/>
      </c>
    </row>
    <row r="3526" spans="1:13">
      <c r="A3526" t="s">
        <v>2767</v>
      </c>
      <c r="B3526">
        <v>1180.8967</v>
      </c>
      <c r="C3526" s="44">
        <v>41549</v>
      </c>
      <c r="D3526" t="str">
        <f t="shared" si="540"/>
        <v/>
      </c>
      <c r="E3526" t="str">
        <f t="shared" si="541"/>
        <v/>
      </c>
      <c r="F3526" t="str">
        <f t="shared" si="542"/>
        <v/>
      </c>
      <c r="G3526" t="str">
        <f t="shared" si="543"/>
        <v/>
      </c>
      <c r="H3526" t="str">
        <f t="shared" si="544"/>
        <v/>
      </c>
      <c r="I3526" t="str">
        <f t="shared" si="545"/>
        <v/>
      </c>
      <c r="J3526" t="str">
        <f t="shared" si="546"/>
        <v/>
      </c>
      <c r="K3526" t="str">
        <f t="shared" si="547"/>
        <v/>
      </c>
      <c r="L3526" t="str">
        <f t="shared" si="548"/>
        <v/>
      </c>
      <c r="M3526" t="str">
        <f t="shared" si="549"/>
        <v/>
      </c>
    </row>
    <row r="3527" spans="1:13">
      <c r="A3527" t="s">
        <v>3699</v>
      </c>
      <c r="B3527">
        <v>1305.2084</v>
      </c>
      <c r="C3527" s="44">
        <v>41549</v>
      </c>
      <c r="D3527" t="str">
        <f t="shared" ref="D3527:D3590" si="550">IF(A3527=mfund1,B3527,"")</f>
        <v/>
      </c>
      <c r="E3527" t="str">
        <f t="shared" ref="E3527:E3590" si="551">IF(A3527=mfund2,B3527,"")</f>
        <v/>
      </c>
      <c r="F3527" t="str">
        <f t="shared" ref="F3527:F3590" si="552">IF(A3527=mfund3,B3527,"")</f>
        <v/>
      </c>
      <c r="G3527" t="str">
        <f t="shared" ref="G3527:G3590" si="553">IF(A3527=mfund4,B3527,"")</f>
        <v/>
      </c>
      <c r="H3527" t="str">
        <f t="shared" ref="H3527:H3590" si="554">IF(A3527=mfudn5,B3527,"")</f>
        <v/>
      </c>
      <c r="I3527" t="str">
        <f t="shared" ref="I3527:I3590" si="555">IF(A3527=mfund6,B3527,"")</f>
        <v/>
      </c>
      <c r="J3527" t="str">
        <f t="shared" ref="J3527:J3590" si="556">IF(A3527=mfund7,B3527,"")</f>
        <v/>
      </c>
      <c r="K3527" t="str">
        <f t="shared" ref="K3527:K3590" si="557">IF(A3527=mfund8,B3527,"")</f>
        <v/>
      </c>
      <c r="L3527" t="str">
        <f t="shared" ref="L3527:L3590" si="558">IF(A3527=mfund9,B3527,"")</f>
        <v/>
      </c>
      <c r="M3527" t="str">
        <f t="shared" ref="M3527:M3590" si="559">IF(A3527=mfund10,B3527,"")</f>
        <v/>
      </c>
    </row>
    <row r="3528" spans="1:13">
      <c r="A3528" t="s">
        <v>2768</v>
      </c>
      <c r="B3528">
        <v>1137.2570000000001</v>
      </c>
      <c r="C3528" s="44">
        <v>41549</v>
      </c>
      <c r="D3528" t="str">
        <f t="shared" si="550"/>
        <v/>
      </c>
      <c r="E3528" t="str">
        <f t="shared" si="551"/>
        <v/>
      </c>
      <c r="F3528" t="str">
        <f t="shared" si="552"/>
        <v/>
      </c>
      <c r="G3528" t="str">
        <f t="shared" si="553"/>
        <v/>
      </c>
      <c r="H3528" t="str">
        <f t="shared" si="554"/>
        <v/>
      </c>
      <c r="I3528" t="str">
        <f t="shared" si="555"/>
        <v/>
      </c>
      <c r="J3528" t="str">
        <f t="shared" si="556"/>
        <v/>
      </c>
      <c r="K3528" t="str">
        <f t="shared" si="557"/>
        <v/>
      </c>
      <c r="L3528" t="str">
        <f t="shared" si="558"/>
        <v/>
      </c>
      <c r="M3528" t="str">
        <f t="shared" si="559"/>
        <v/>
      </c>
    </row>
    <row r="3529" spans="1:13">
      <c r="A3529" t="s">
        <v>2769</v>
      </c>
      <c r="B3529">
        <v>1137.1637000000001</v>
      </c>
      <c r="C3529" s="44">
        <v>41549</v>
      </c>
      <c r="D3529" t="str">
        <f t="shared" si="550"/>
        <v/>
      </c>
      <c r="E3529" t="str">
        <f t="shared" si="551"/>
        <v/>
      </c>
      <c r="F3529" t="str">
        <f t="shared" si="552"/>
        <v/>
      </c>
      <c r="G3529" t="str">
        <f t="shared" si="553"/>
        <v/>
      </c>
      <c r="H3529" t="str">
        <f t="shared" si="554"/>
        <v/>
      </c>
      <c r="I3529" t="str">
        <f t="shared" si="555"/>
        <v/>
      </c>
      <c r="J3529" t="str">
        <f t="shared" si="556"/>
        <v/>
      </c>
      <c r="K3529" t="str">
        <f t="shared" si="557"/>
        <v/>
      </c>
      <c r="L3529" t="str">
        <f t="shared" si="558"/>
        <v/>
      </c>
      <c r="M3529" t="str">
        <f t="shared" si="559"/>
        <v/>
      </c>
    </row>
    <row r="3530" spans="1:13">
      <c r="A3530" t="s">
        <v>3564</v>
      </c>
      <c r="B3530">
        <v>13.177</v>
      </c>
      <c r="C3530" s="44">
        <v>41547</v>
      </c>
      <c r="D3530" t="str">
        <f t="shared" si="550"/>
        <v/>
      </c>
      <c r="E3530" t="str">
        <f t="shared" si="551"/>
        <v/>
      </c>
      <c r="F3530" t="str">
        <f t="shared" si="552"/>
        <v/>
      </c>
      <c r="G3530" t="str">
        <f t="shared" si="553"/>
        <v/>
      </c>
      <c r="H3530" t="str">
        <f t="shared" si="554"/>
        <v/>
      </c>
      <c r="I3530" t="str">
        <f t="shared" si="555"/>
        <v/>
      </c>
      <c r="J3530" t="str">
        <f t="shared" si="556"/>
        <v/>
      </c>
      <c r="K3530" t="str">
        <f t="shared" si="557"/>
        <v/>
      </c>
      <c r="L3530" t="str">
        <f t="shared" si="558"/>
        <v/>
      </c>
      <c r="M3530" t="str">
        <f t="shared" si="559"/>
        <v/>
      </c>
    </row>
    <row r="3531" spans="1:13">
      <c r="A3531" t="s">
        <v>4343</v>
      </c>
      <c r="B3531">
        <v>13.177</v>
      </c>
      <c r="C3531" s="44">
        <v>41547</v>
      </c>
      <c r="D3531" t="str">
        <f t="shared" si="550"/>
        <v/>
      </c>
      <c r="E3531" t="str">
        <f t="shared" si="551"/>
        <v/>
      </c>
      <c r="F3531" t="str">
        <f t="shared" si="552"/>
        <v/>
      </c>
      <c r="G3531" t="str">
        <f t="shared" si="553"/>
        <v/>
      </c>
      <c r="H3531" t="str">
        <f t="shared" si="554"/>
        <v/>
      </c>
      <c r="I3531" t="str">
        <f t="shared" si="555"/>
        <v/>
      </c>
      <c r="J3531" t="str">
        <f t="shared" si="556"/>
        <v/>
      </c>
      <c r="K3531" t="str">
        <f t="shared" si="557"/>
        <v/>
      </c>
      <c r="L3531" t="str">
        <f t="shared" si="558"/>
        <v/>
      </c>
      <c r="M3531" t="str">
        <f t="shared" si="559"/>
        <v/>
      </c>
    </row>
    <row r="3532" spans="1:13">
      <c r="A3532" t="s">
        <v>3565</v>
      </c>
      <c r="B3532">
        <v>13.129</v>
      </c>
      <c r="C3532" s="44">
        <v>41547</v>
      </c>
      <c r="D3532" t="str">
        <f t="shared" si="550"/>
        <v/>
      </c>
      <c r="E3532" t="str">
        <f t="shared" si="551"/>
        <v/>
      </c>
      <c r="F3532" t="str">
        <f t="shared" si="552"/>
        <v/>
      </c>
      <c r="G3532" t="str">
        <f t="shared" si="553"/>
        <v/>
      </c>
      <c r="H3532" t="str">
        <f t="shared" si="554"/>
        <v/>
      </c>
      <c r="I3532" t="str">
        <f t="shared" si="555"/>
        <v/>
      </c>
      <c r="J3532" t="str">
        <f t="shared" si="556"/>
        <v/>
      </c>
      <c r="K3532" t="str">
        <f t="shared" si="557"/>
        <v/>
      </c>
      <c r="L3532" t="str">
        <f t="shared" si="558"/>
        <v/>
      </c>
      <c r="M3532" t="str">
        <f t="shared" si="559"/>
        <v/>
      </c>
    </row>
    <row r="3533" spans="1:13">
      <c r="A3533" t="s">
        <v>4344</v>
      </c>
      <c r="B3533">
        <v>13.129</v>
      </c>
      <c r="C3533" s="44">
        <v>41547</v>
      </c>
      <c r="D3533" t="str">
        <f t="shared" si="550"/>
        <v/>
      </c>
      <c r="E3533" t="str">
        <f t="shared" si="551"/>
        <v/>
      </c>
      <c r="F3533" t="str">
        <f t="shared" si="552"/>
        <v/>
      </c>
      <c r="G3533" t="str">
        <f t="shared" si="553"/>
        <v/>
      </c>
      <c r="H3533" t="str">
        <f t="shared" si="554"/>
        <v/>
      </c>
      <c r="I3533" t="str">
        <f t="shared" si="555"/>
        <v/>
      </c>
      <c r="J3533" t="str">
        <f t="shared" si="556"/>
        <v/>
      </c>
      <c r="K3533" t="str">
        <f t="shared" si="557"/>
        <v/>
      </c>
      <c r="L3533" t="str">
        <f t="shared" si="558"/>
        <v/>
      </c>
      <c r="M3533" t="str">
        <f t="shared" si="559"/>
        <v/>
      </c>
    </row>
    <row r="3534" spans="1:13">
      <c r="A3534" t="s">
        <v>3805</v>
      </c>
      <c r="B3534">
        <v>11.537000000000001</v>
      </c>
      <c r="C3534" s="44">
        <v>41548</v>
      </c>
      <c r="D3534" t="str">
        <f t="shared" si="550"/>
        <v/>
      </c>
      <c r="E3534" t="str">
        <f t="shared" si="551"/>
        <v/>
      </c>
      <c r="F3534" t="str">
        <f t="shared" si="552"/>
        <v/>
      </c>
      <c r="G3534" t="str">
        <f t="shared" si="553"/>
        <v/>
      </c>
      <c r="H3534" t="str">
        <f t="shared" si="554"/>
        <v/>
      </c>
      <c r="I3534" t="str">
        <f t="shared" si="555"/>
        <v/>
      </c>
      <c r="J3534" t="str">
        <f t="shared" si="556"/>
        <v/>
      </c>
      <c r="K3534" t="str">
        <f t="shared" si="557"/>
        <v/>
      </c>
      <c r="L3534" t="str">
        <f t="shared" si="558"/>
        <v/>
      </c>
      <c r="M3534" t="str">
        <f t="shared" si="559"/>
        <v/>
      </c>
    </row>
    <row r="3535" spans="1:13">
      <c r="A3535" t="s">
        <v>3152</v>
      </c>
      <c r="B3535">
        <v>12.628</v>
      </c>
      <c r="C3535" s="44">
        <v>41548</v>
      </c>
      <c r="D3535" t="str">
        <f t="shared" si="550"/>
        <v/>
      </c>
      <c r="E3535" t="str">
        <f t="shared" si="551"/>
        <v/>
      </c>
      <c r="F3535" t="str">
        <f t="shared" si="552"/>
        <v/>
      </c>
      <c r="G3535" t="str">
        <f t="shared" si="553"/>
        <v/>
      </c>
      <c r="H3535" t="str">
        <f t="shared" si="554"/>
        <v/>
      </c>
      <c r="I3535" t="str">
        <f t="shared" si="555"/>
        <v/>
      </c>
      <c r="J3535" t="str">
        <f t="shared" si="556"/>
        <v/>
      </c>
      <c r="K3535" t="str">
        <f t="shared" si="557"/>
        <v/>
      </c>
      <c r="L3535" t="str">
        <f t="shared" si="558"/>
        <v/>
      </c>
      <c r="M3535" t="str">
        <f t="shared" si="559"/>
        <v/>
      </c>
    </row>
    <row r="3536" spans="1:13">
      <c r="A3536" t="s">
        <v>3806</v>
      </c>
      <c r="B3536">
        <v>11.448</v>
      </c>
      <c r="C3536" s="44">
        <v>41548</v>
      </c>
      <c r="D3536" t="str">
        <f t="shared" si="550"/>
        <v/>
      </c>
      <c r="E3536" t="str">
        <f t="shared" si="551"/>
        <v/>
      </c>
      <c r="F3536" t="str">
        <f t="shared" si="552"/>
        <v/>
      </c>
      <c r="G3536" t="str">
        <f t="shared" si="553"/>
        <v/>
      </c>
      <c r="H3536" t="str">
        <f t="shared" si="554"/>
        <v/>
      </c>
      <c r="I3536" t="str">
        <f t="shared" si="555"/>
        <v/>
      </c>
      <c r="J3536" t="str">
        <f t="shared" si="556"/>
        <v/>
      </c>
      <c r="K3536" t="str">
        <f t="shared" si="557"/>
        <v/>
      </c>
      <c r="L3536" t="str">
        <f t="shared" si="558"/>
        <v/>
      </c>
      <c r="M3536" t="str">
        <f t="shared" si="559"/>
        <v/>
      </c>
    </row>
    <row r="3537" spans="1:13">
      <c r="A3537" t="s">
        <v>3153</v>
      </c>
      <c r="B3537">
        <v>12.526</v>
      </c>
      <c r="C3537" s="44">
        <v>41548</v>
      </c>
      <c r="D3537" t="str">
        <f t="shared" si="550"/>
        <v/>
      </c>
      <c r="E3537" t="str">
        <f t="shared" si="551"/>
        <v/>
      </c>
      <c r="F3537" t="str">
        <f t="shared" si="552"/>
        <v/>
      </c>
      <c r="G3537" t="str">
        <f t="shared" si="553"/>
        <v/>
      </c>
      <c r="H3537" t="str">
        <f t="shared" si="554"/>
        <v/>
      </c>
      <c r="I3537" t="str">
        <f t="shared" si="555"/>
        <v/>
      </c>
      <c r="J3537" t="str">
        <f t="shared" si="556"/>
        <v/>
      </c>
      <c r="K3537" t="str">
        <f t="shared" si="557"/>
        <v/>
      </c>
      <c r="L3537" t="str">
        <f t="shared" si="558"/>
        <v/>
      </c>
      <c r="M3537" t="str">
        <f t="shared" si="559"/>
        <v/>
      </c>
    </row>
    <row r="3538" spans="1:13">
      <c r="A3538" t="s">
        <v>3606</v>
      </c>
      <c r="B3538">
        <v>10.344200000000001</v>
      </c>
      <c r="C3538" s="44">
        <v>40200</v>
      </c>
      <c r="D3538" t="str">
        <f t="shared" si="550"/>
        <v/>
      </c>
      <c r="E3538" t="str">
        <f t="shared" si="551"/>
        <v/>
      </c>
      <c r="F3538" t="str">
        <f t="shared" si="552"/>
        <v/>
      </c>
      <c r="G3538" t="str">
        <f t="shared" si="553"/>
        <v/>
      </c>
      <c r="H3538" t="str">
        <f t="shared" si="554"/>
        <v/>
      </c>
      <c r="I3538" t="str">
        <f t="shared" si="555"/>
        <v/>
      </c>
      <c r="J3538" t="str">
        <f t="shared" si="556"/>
        <v/>
      </c>
      <c r="K3538" t="str">
        <f t="shared" si="557"/>
        <v/>
      </c>
      <c r="L3538" t="str">
        <f t="shared" si="558"/>
        <v/>
      </c>
      <c r="M3538" t="str">
        <f t="shared" si="559"/>
        <v/>
      </c>
    </row>
    <row r="3539" spans="1:13">
      <c r="A3539" t="s">
        <v>3607</v>
      </c>
      <c r="B3539">
        <v>10.357900000000001</v>
      </c>
      <c r="C3539" s="44">
        <v>40288</v>
      </c>
      <c r="D3539" t="str">
        <f t="shared" si="550"/>
        <v/>
      </c>
      <c r="E3539" t="str">
        <f t="shared" si="551"/>
        <v/>
      </c>
      <c r="F3539" t="str">
        <f t="shared" si="552"/>
        <v/>
      </c>
      <c r="G3539" t="str">
        <f t="shared" si="553"/>
        <v/>
      </c>
      <c r="H3539" t="str">
        <f t="shared" si="554"/>
        <v/>
      </c>
      <c r="I3539" t="str">
        <f t="shared" si="555"/>
        <v/>
      </c>
      <c r="J3539" t="str">
        <f t="shared" si="556"/>
        <v/>
      </c>
      <c r="K3539" t="str">
        <f t="shared" si="557"/>
        <v/>
      </c>
      <c r="L3539" t="str">
        <f t="shared" si="558"/>
        <v/>
      </c>
      <c r="M3539" t="str">
        <f t="shared" si="559"/>
        <v/>
      </c>
    </row>
    <row r="3540" spans="1:13">
      <c r="A3540" t="s">
        <v>4375</v>
      </c>
      <c r="B3540">
        <v>10.444800000000001</v>
      </c>
      <c r="C3540" s="44">
        <v>40403</v>
      </c>
      <c r="D3540" t="str">
        <f t="shared" si="550"/>
        <v/>
      </c>
      <c r="E3540" t="str">
        <f t="shared" si="551"/>
        <v/>
      </c>
      <c r="F3540" t="str">
        <f t="shared" si="552"/>
        <v/>
      </c>
      <c r="G3540" t="str">
        <f t="shared" si="553"/>
        <v/>
      </c>
      <c r="H3540" t="str">
        <f t="shared" si="554"/>
        <v/>
      </c>
      <c r="I3540" t="str">
        <f t="shared" si="555"/>
        <v/>
      </c>
      <c r="J3540" t="str">
        <f t="shared" si="556"/>
        <v/>
      </c>
      <c r="K3540" t="str">
        <f t="shared" si="557"/>
        <v/>
      </c>
      <c r="L3540" t="str">
        <f t="shared" si="558"/>
        <v/>
      </c>
      <c r="M3540" t="str">
        <f t="shared" si="559"/>
        <v/>
      </c>
    </row>
    <row r="3541" spans="1:13">
      <c r="A3541" t="s">
        <v>3608</v>
      </c>
      <c r="B3541">
        <v>10.902200000000001</v>
      </c>
      <c r="C3541" s="44">
        <v>40835</v>
      </c>
      <c r="D3541" t="str">
        <f t="shared" si="550"/>
        <v/>
      </c>
      <c r="E3541" t="str">
        <f t="shared" si="551"/>
        <v/>
      </c>
      <c r="F3541" t="str">
        <f t="shared" si="552"/>
        <v/>
      </c>
      <c r="G3541" t="str">
        <f t="shared" si="553"/>
        <v/>
      </c>
      <c r="H3541" t="str">
        <f t="shared" si="554"/>
        <v/>
      </c>
      <c r="I3541" t="str">
        <f t="shared" si="555"/>
        <v/>
      </c>
      <c r="J3541" t="str">
        <f t="shared" si="556"/>
        <v/>
      </c>
      <c r="K3541" t="str">
        <f t="shared" si="557"/>
        <v/>
      </c>
      <c r="L3541" t="str">
        <f t="shared" si="558"/>
        <v/>
      </c>
      <c r="M3541" t="str">
        <f t="shared" si="559"/>
        <v/>
      </c>
    </row>
    <row r="3542" spans="1:13">
      <c r="A3542" t="s">
        <v>3609</v>
      </c>
      <c r="B3542">
        <v>11.551</v>
      </c>
      <c r="C3542" s="44">
        <v>41137</v>
      </c>
      <c r="D3542" t="str">
        <f t="shared" si="550"/>
        <v/>
      </c>
      <c r="E3542" t="str">
        <f t="shared" si="551"/>
        <v/>
      </c>
      <c r="F3542" t="str">
        <f t="shared" si="552"/>
        <v/>
      </c>
      <c r="G3542" t="str">
        <f t="shared" si="553"/>
        <v/>
      </c>
      <c r="H3542" t="str">
        <f t="shared" si="554"/>
        <v/>
      </c>
      <c r="I3542" t="str">
        <f t="shared" si="555"/>
        <v/>
      </c>
      <c r="J3542" t="str">
        <f t="shared" si="556"/>
        <v/>
      </c>
      <c r="K3542" t="str">
        <f t="shared" si="557"/>
        <v/>
      </c>
      <c r="L3542" t="str">
        <f t="shared" si="558"/>
        <v/>
      </c>
      <c r="M3542" t="str">
        <f t="shared" si="559"/>
        <v/>
      </c>
    </row>
    <row r="3543" spans="1:13">
      <c r="A3543" t="s">
        <v>3610</v>
      </c>
      <c r="B3543">
        <v>10.8841</v>
      </c>
      <c r="C3543" s="44">
        <v>40827</v>
      </c>
      <c r="D3543" t="str">
        <f t="shared" si="550"/>
        <v/>
      </c>
      <c r="E3543" t="str">
        <f t="shared" si="551"/>
        <v/>
      </c>
      <c r="F3543" t="str">
        <f t="shared" si="552"/>
        <v/>
      </c>
      <c r="G3543" t="str">
        <f t="shared" si="553"/>
        <v/>
      </c>
      <c r="H3543" t="str">
        <f t="shared" si="554"/>
        <v/>
      </c>
      <c r="I3543" t="str">
        <f t="shared" si="555"/>
        <v/>
      </c>
      <c r="J3543" t="str">
        <f t="shared" si="556"/>
        <v/>
      </c>
      <c r="K3543" t="str">
        <f t="shared" si="557"/>
        <v/>
      </c>
      <c r="L3543" t="str">
        <f t="shared" si="558"/>
        <v/>
      </c>
      <c r="M3543" t="str">
        <f t="shared" si="559"/>
        <v/>
      </c>
    </row>
    <row r="3544" spans="1:13">
      <c r="A3544" t="s">
        <v>3611</v>
      </c>
      <c r="B3544">
        <v>10.4229</v>
      </c>
      <c r="C3544" s="44">
        <v>40378</v>
      </c>
      <c r="D3544" t="str">
        <f t="shared" si="550"/>
        <v/>
      </c>
      <c r="E3544" t="str">
        <f t="shared" si="551"/>
        <v/>
      </c>
      <c r="F3544" t="str">
        <f t="shared" si="552"/>
        <v/>
      </c>
      <c r="G3544" t="str">
        <f t="shared" si="553"/>
        <v/>
      </c>
      <c r="H3544" t="str">
        <f t="shared" si="554"/>
        <v/>
      </c>
      <c r="I3544" t="str">
        <f t="shared" si="555"/>
        <v/>
      </c>
      <c r="J3544" t="str">
        <f t="shared" si="556"/>
        <v/>
      </c>
      <c r="K3544" t="str">
        <f t="shared" si="557"/>
        <v/>
      </c>
      <c r="L3544" t="str">
        <f t="shared" si="558"/>
        <v/>
      </c>
      <c r="M3544" t="str">
        <f t="shared" si="559"/>
        <v/>
      </c>
    </row>
    <row r="3545" spans="1:13">
      <c r="A3545" t="s">
        <v>3612</v>
      </c>
      <c r="B3545">
        <v>11.548400000000001</v>
      </c>
      <c r="C3545" s="44">
        <v>41137</v>
      </c>
      <c r="D3545" t="str">
        <f t="shared" si="550"/>
        <v/>
      </c>
      <c r="E3545" t="str">
        <f t="shared" si="551"/>
        <v/>
      </c>
      <c r="F3545" t="str">
        <f t="shared" si="552"/>
        <v/>
      </c>
      <c r="G3545" t="str">
        <f t="shared" si="553"/>
        <v/>
      </c>
      <c r="H3545" t="str">
        <f t="shared" si="554"/>
        <v/>
      </c>
      <c r="I3545" t="str">
        <f t="shared" si="555"/>
        <v/>
      </c>
      <c r="J3545" t="str">
        <f t="shared" si="556"/>
        <v/>
      </c>
      <c r="K3545" t="str">
        <f t="shared" si="557"/>
        <v/>
      </c>
      <c r="L3545" t="str">
        <f t="shared" si="558"/>
        <v/>
      </c>
      <c r="M3545" t="str">
        <f t="shared" si="559"/>
        <v/>
      </c>
    </row>
    <row r="3546" spans="1:13">
      <c r="A3546" t="s">
        <v>4376</v>
      </c>
      <c r="B3546">
        <v>11.5465</v>
      </c>
      <c r="C3546" s="44">
        <v>41137</v>
      </c>
      <c r="D3546" t="str">
        <f t="shared" si="550"/>
        <v/>
      </c>
      <c r="E3546" t="str">
        <f t="shared" si="551"/>
        <v/>
      </c>
      <c r="F3546" t="str">
        <f t="shared" si="552"/>
        <v/>
      </c>
      <c r="G3546" t="str">
        <f t="shared" si="553"/>
        <v/>
      </c>
      <c r="H3546" t="str">
        <f t="shared" si="554"/>
        <v/>
      </c>
      <c r="I3546" t="str">
        <f t="shared" si="555"/>
        <v/>
      </c>
      <c r="J3546" t="str">
        <f t="shared" si="556"/>
        <v/>
      </c>
      <c r="K3546" t="str">
        <f t="shared" si="557"/>
        <v/>
      </c>
      <c r="L3546" t="str">
        <f t="shared" si="558"/>
        <v/>
      </c>
      <c r="M3546" t="str">
        <f t="shared" si="559"/>
        <v/>
      </c>
    </row>
    <row r="3547" spans="1:13">
      <c r="A3547" t="s">
        <v>3613</v>
      </c>
      <c r="B3547">
        <v>10.1769</v>
      </c>
      <c r="C3547" s="44">
        <v>40136</v>
      </c>
      <c r="D3547" t="str">
        <f t="shared" si="550"/>
        <v/>
      </c>
      <c r="E3547" t="str">
        <f t="shared" si="551"/>
        <v/>
      </c>
      <c r="F3547" t="str">
        <f t="shared" si="552"/>
        <v/>
      </c>
      <c r="G3547" t="str">
        <f t="shared" si="553"/>
        <v/>
      </c>
      <c r="H3547" t="str">
        <f t="shared" si="554"/>
        <v/>
      </c>
      <c r="I3547" t="str">
        <f t="shared" si="555"/>
        <v/>
      </c>
      <c r="J3547" t="str">
        <f t="shared" si="556"/>
        <v/>
      </c>
      <c r="K3547" t="str">
        <f t="shared" si="557"/>
        <v/>
      </c>
      <c r="L3547" t="str">
        <f t="shared" si="558"/>
        <v/>
      </c>
      <c r="M3547" t="str">
        <f t="shared" si="559"/>
        <v/>
      </c>
    </row>
    <row r="3548" spans="1:13">
      <c r="A3548" t="s">
        <v>3614</v>
      </c>
      <c r="B3548">
        <v>10.076599999999999</v>
      </c>
      <c r="C3548" s="44">
        <v>39897</v>
      </c>
      <c r="D3548" t="str">
        <f t="shared" si="550"/>
        <v/>
      </c>
      <c r="E3548" t="str">
        <f t="shared" si="551"/>
        <v/>
      </c>
      <c r="F3548" t="str">
        <f t="shared" si="552"/>
        <v/>
      </c>
      <c r="G3548" t="str">
        <f t="shared" si="553"/>
        <v/>
      </c>
      <c r="H3548" t="str">
        <f t="shared" si="554"/>
        <v/>
      </c>
      <c r="I3548" t="str">
        <f t="shared" si="555"/>
        <v/>
      </c>
      <c r="J3548" t="str">
        <f t="shared" si="556"/>
        <v/>
      </c>
      <c r="K3548" t="str">
        <f t="shared" si="557"/>
        <v/>
      </c>
      <c r="L3548" t="str">
        <f t="shared" si="558"/>
        <v/>
      </c>
      <c r="M3548" t="str">
        <f t="shared" si="559"/>
        <v/>
      </c>
    </row>
    <row r="3549" spans="1:13">
      <c r="A3549" t="s">
        <v>4377</v>
      </c>
      <c r="B3549">
        <v>10.0784</v>
      </c>
      <c r="C3549" s="44">
        <v>39968</v>
      </c>
      <c r="D3549" t="str">
        <f t="shared" si="550"/>
        <v/>
      </c>
      <c r="E3549" t="str">
        <f t="shared" si="551"/>
        <v/>
      </c>
      <c r="F3549" t="str">
        <f t="shared" si="552"/>
        <v/>
      </c>
      <c r="G3549" t="str">
        <f t="shared" si="553"/>
        <v/>
      </c>
      <c r="H3549" t="str">
        <f t="shared" si="554"/>
        <v/>
      </c>
      <c r="I3549" t="str">
        <f t="shared" si="555"/>
        <v/>
      </c>
      <c r="J3549" t="str">
        <f t="shared" si="556"/>
        <v/>
      </c>
      <c r="K3549" t="str">
        <f t="shared" si="557"/>
        <v/>
      </c>
      <c r="L3549" t="str">
        <f t="shared" si="558"/>
        <v/>
      </c>
      <c r="M3549" t="str">
        <f t="shared" si="559"/>
        <v/>
      </c>
    </row>
    <row r="3550" spans="1:13">
      <c r="A3550" t="s">
        <v>3615</v>
      </c>
      <c r="B3550">
        <v>10.2712</v>
      </c>
      <c r="C3550" s="44">
        <v>40436</v>
      </c>
      <c r="D3550" t="str">
        <f t="shared" si="550"/>
        <v/>
      </c>
      <c r="E3550" t="str">
        <f t="shared" si="551"/>
        <v/>
      </c>
      <c r="F3550" t="str">
        <f t="shared" si="552"/>
        <v/>
      </c>
      <c r="G3550" t="str">
        <f t="shared" si="553"/>
        <v/>
      </c>
      <c r="H3550" t="str">
        <f t="shared" si="554"/>
        <v/>
      </c>
      <c r="I3550" t="str">
        <f t="shared" si="555"/>
        <v/>
      </c>
      <c r="J3550" t="str">
        <f t="shared" si="556"/>
        <v/>
      </c>
      <c r="K3550" t="str">
        <f t="shared" si="557"/>
        <v/>
      </c>
      <c r="L3550" t="str">
        <f t="shared" si="558"/>
        <v/>
      </c>
      <c r="M3550" t="str">
        <f t="shared" si="559"/>
        <v/>
      </c>
    </row>
    <row r="3551" spans="1:13">
      <c r="A3551" t="s">
        <v>3616</v>
      </c>
      <c r="B3551">
        <v>11.1999</v>
      </c>
      <c r="C3551" s="44">
        <v>41137</v>
      </c>
      <c r="D3551" t="str">
        <f t="shared" si="550"/>
        <v/>
      </c>
      <c r="E3551" t="str">
        <f t="shared" si="551"/>
        <v/>
      </c>
      <c r="F3551" t="str">
        <f t="shared" si="552"/>
        <v/>
      </c>
      <c r="G3551" t="str">
        <f t="shared" si="553"/>
        <v/>
      </c>
      <c r="H3551" t="str">
        <f t="shared" si="554"/>
        <v/>
      </c>
      <c r="I3551" t="str">
        <f t="shared" si="555"/>
        <v/>
      </c>
      <c r="J3551" t="str">
        <f t="shared" si="556"/>
        <v/>
      </c>
      <c r="K3551" t="str">
        <f t="shared" si="557"/>
        <v/>
      </c>
      <c r="L3551" t="str">
        <f t="shared" si="558"/>
        <v/>
      </c>
      <c r="M3551" t="str">
        <f t="shared" si="559"/>
        <v/>
      </c>
    </row>
    <row r="3552" spans="1:13">
      <c r="A3552" t="s">
        <v>3617</v>
      </c>
      <c r="B3552">
        <v>11.2021</v>
      </c>
      <c r="C3552" s="44">
        <v>41137</v>
      </c>
      <c r="D3552" t="str">
        <f t="shared" si="550"/>
        <v/>
      </c>
      <c r="E3552" t="str">
        <f t="shared" si="551"/>
        <v/>
      </c>
      <c r="F3552" t="str">
        <f t="shared" si="552"/>
        <v/>
      </c>
      <c r="G3552" t="str">
        <f t="shared" si="553"/>
        <v/>
      </c>
      <c r="H3552" t="str">
        <f t="shared" si="554"/>
        <v/>
      </c>
      <c r="I3552" t="str">
        <f t="shared" si="555"/>
        <v/>
      </c>
      <c r="J3552" t="str">
        <f t="shared" si="556"/>
        <v/>
      </c>
      <c r="K3552" t="str">
        <f t="shared" si="557"/>
        <v/>
      </c>
      <c r="L3552" t="str">
        <f t="shared" si="558"/>
        <v/>
      </c>
      <c r="M3552" t="str">
        <f t="shared" si="559"/>
        <v/>
      </c>
    </row>
    <row r="3553" spans="1:13">
      <c r="A3553" t="s">
        <v>4378</v>
      </c>
      <c r="B3553">
        <v>11.2012</v>
      </c>
      <c r="C3553" s="44">
        <v>41137</v>
      </c>
      <c r="D3553" t="str">
        <f t="shared" si="550"/>
        <v/>
      </c>
      <c r="E3553" t="str">
        <f t="shared" si="551"/>
        <v/>
      </c>
      <c r="F3553" t="str">
        <f t="shared" si="552"/>
        <v/>
      </c>
      <c r="G3553" t="str">
        <f t="shared" si="553"/>
        <v/>
      </c>
      <c r="H3553" t="str">
        <f t="shared" si="554"/>
        <v/>
      </c>
      <c r="I3553" t="str">
        <f t="shared" si="555"/>
        <v/>
      </c>
      <c r="J3553" t="str">
        <f t="shared" si="556"/>
        <v/>
      </c>
      <c r="K3553" t="str">
        <f t="shared" si="557"/>
        <v/>
      </c>
      <c r="L3553" t="str">
        <f t="shared" si="558"/>
        <v/>
      </c>
      <c r="M3553" t="str">
        <f t="shared" si="559"/>
        <v/>
      </c>
    </row>
    <row r="3554" spans="1:13">
      <c r="A3554" t="s">
        <v>3807</v>
      </c>
      <c r="B3554">
        <v>12.135</v>
      </c>
      <c r="C3554" s="44">
        <v>41548</v>
      </c>
      <c r="D3554" t="str">
        <f t="shared" si="550"/>
        <v/>
      </c>
      <c r="E3554" t="str">
        <f t="shared" si="551"/>
        <v/>
      </c>
      <c r="F3554" t="str">
        <f t="shared" si="552"/>
        <v/>
      </c>
      <c r="G3554" t="str">
        <f t="shared" si="553"/>
        <v/>
      </c>
      <c r="H3554" t="str">
        <f t="shared" si="554"/>
        <v/>
      </c>
      <c r="I3554" t="str">
        <f t="shared" si="555"/>
        <v/>
      </c>
      <c r="J3554" t="str">
        <f t="shared" si="556"/>
        <v/>
      </c>
      <c r="K3554" t="str">
        <f t="shared" si="557"/>
        <v/>
      </c>
      <c r="L3554" t="str">
        <f t="shared" si="558"/>
        <v/>
      </c>
      <c r="M3554" t="str">
        <f t="shared" si="559"/>
        <v/>
      </c>
    </row>
    <row r="3555" spans="1:13">
      <c r="A3555" t="s">
        <v>3154</v>
      </c>
      <c r="B3555">
        <v>12.135</v>
      </c>
      <c r="C3555" s="44">
        <v>41548</v>
      </c>
      <c r="D3555" t="str">
        <f t="shared" si="550"/>
        <v/>
      </c>
      <c r="E3555" t="str">
        <f t="shared" si="551"/>
        <v/>
      </c>
      <c r="F3555" t="str">
        <f t="shared" si="552"/>
        <v/>
      </c>
      <c r="G3555" t="str">
        <f t="shared" si="553"/>
        <v/>
      </c>
      <c r="H3555" t="str">
        <f t="shared" si="554"/>
        <v/>
      </c>
      <c r="I3555" t="str">
        <f t="shared" si="555"/>
        <v/>
      </c>
      <c r="J3555" t="str">
        <f t="shared" si="556"/>
        <v/>
      </c>
      <c r="K3555" t="str">
        <f t="shared" si="557"/>
        <v/>
      </c>
      <c r="L3555" t="str">
        <f t="shared" si="558"/>
        <v/>
      </c>
      <c r="M3555" t="str">
        <f t="shared" si="559"/>
        <v/>
      </c>
    </row>
    <row r="3556" spans="1:13">
      <c r="A3556" t="s">
        <v>3808</v>
      </c>
      <c r="B3556">
        <v>12.076000000000001</v>
      </c>
      <c r="C3556" s="44">
        <v>41548</v>
      </c>
      <c r="D3556" t="str">
        <f t="shared" si="550"/>
        <v/>
      </c>
      <c r="E3556" t="str">
        <f t="shared" si="551"/>
        <v/>
      </c>
      <c r="F3556" t="str">
        <f t="shared" si="552"/>
        <v/>
      </c>
      <c r="G3556" t="str">
        <f t="shared" si="553"/>
        <v/>
      </c>
      <c r="H3556" t="str">
        <f t="shared" si="554"/>
        <v/>
      </c>
      <c r="I3556" t="str">
        <f t="shared" si="555"/>
        <v/>
      </c>
      <c r="J3556" t="str">
        <f t="shared" si="556"/>
        <v/>
      </c>
      <c r="K3556" t="str">
        <f t="shared" si="557"/>
        <v/>
      </c>
      <c r="L3556" t="str">
        <f t="shared" si="558"/>
        <v/>
      </c>
      <c r="M3556" t="str">
        <f t="shared" si="559"/>
        <v/>
      </c>
    </row>
    <row r="3557" spans="1:13">
      <c r="A3557" t="s">
        <v>3155</v>
      </c>
      <c r="B3557">
        <v>12.076000000000001</v>
      </c>
      <c r="C3557" s="44">
        <v>41548</v>
      </c>
      <c r="D3557" t="str">
        <f t="shared" si="550"/>
        <v/>
      </c>
      <c r="E3557" t="str">
        <f t="shared" si="551"/>
        <v/>
      </c>
      <c r="F3557" t="str">
        <f t="shared" si="552"/>
        <v/>
      </c>
      <c r="G3557" t="str">
        <f t="shared" si="553"/>
        <v/>
      </c>
      <c r="H3557" t="str">
        <f t="shared" si="554"/>
        <v/>
      </c>
      <c r="I3557" t="str">
        <f t="shared" si="555"/>
        <v/>
      </c>
      <c r="J3557" t="str">
        <f t="shared" si="556"/>
        <v/>
      </c>
      <c r="K3557" t="str">
        <f t="shared" si="557"/>
        <v/>
      </c>
      <c r="L3557" t="str">
        <f t="shared" si="558"/>
        <v/>
      </c>
      <c r="M3557" t="str">
        <f t="shared" si="559"/>
        <v/>
      </c>
    </row>
    <row r="3558" spans="1:13">
      <c r="A3558" t="s">
        <v>3809</v>
      </c>
      <c r="B3558">
        <v>13.355</v>
      </c>
      <c r="C3558" s="44">
        <v>41548</v>
      </c>
      <c r="D3558" t="str">
        <f t="shared" si="550"/>
        <v/>
      </c>
      <c r="E3558" t="str">
        <f t="shared" si="551"/>
        <v/>
      </c>
      <c r="F3558" t="str">
        <f t="shared" si="552"/>
        <v/>
      </c>
      <c r="G3558" t="str">
        <f t="shared" si="553"/>
        <v/>
      </c>
      <c r="H3558" t="str">
        <f t="shared" si="554"/>
        <v/>
      </c>
      <c r="I3558" t="str">
        <f t="shared" si="555"/>
        <v/>
      </c>
      <c r="J3558" t="str">
        <f t="shared" si="556"/>
        <v/>
      </c>
      <c r="K3558" t="str">
        <f t="shared" si="557"/>
        <v/>
      </c>
      <c r="L3558" t="str">
        <f t="shared" si="558"/>
        <v/>
      </c>
      <c r="M3558" t="str">
        <f t="shared" si="559"/>
        <v/>
      </c>
    </row>
    <row r="3559" spans="1:13">
      <c r="A3559" t="s">
        <v>3156</v>
      </c>
      <c r="B3559">
        <v>17.928000000000001</v>
      </c>
      <c r="C3559" s="44">
        <v>41548</v>
      </c>
      <c r="D3559" t="str">
        <f t="shared" si="550"/>
        <v/>
      </c>
      <c r="E3559" t="str">
        <f t="shared" si="551"/>
        <v/>
      </c>
      <c r="F3559" t="str">
        <f t="shared" si="552"/>
        <v/>
      </c>
      <c r="G3559" t="str">
        <f t="shared" si="553"/>
        <v/>
      </c>
      <c r="H3559" t="str">
        <f t="shared" si="554"/>
        <v/>
      </c>
      <c r="I3559" t="str">
        <f t="shared" si="555"/>
        <v/>
      </c>
      <c r="J3559" t="str">
        <f t="shared" si="556"/>
        <v/>
      </c>
      <c r="K3559" t="str">
        <f t="shared" si="557"/>
        <v/>
      </c>
      <c r="L3559" t="str">
        <f t="shared" si="558"/>
        <v/>
      </c>
      <c r="M3559" t="str">
        <f t="shared" si="559"/>
        <v/>
      </c>
    </row>
    <row r="3560" spans="1:13">
      <c r="A3560" t="s">
        <v>3810</v>
      </c>
      <c r="B3560">
        <v>11.872</v>
      </c>
      <c r="C3560" s="44">
        <v>41548</v>
      </c>
      <c r="D3560" t="str">
        <f t="shared" si="550"/>
        <v/>
      </c>
      <c r="E3560" t="str">
        <f t="shared" si="551"/>
        <v/>
      </c>
      <c r="F3560" t="str">
        <f t="shared" si="552"/>
        <v/>
      </c>
      <c r="G3560" t="str">
        <f t="shared" si="553"/>
        <v/>
      </c>
      <c r="H3560" t="str">
        <f t="shared" si="554"/>
        <v/>
      </c>
      <c r="I3560" t="str">
        <f t="shared" si="555"/>
        <v/>
      </c>
      <c r="J3560" t="str">
        <f t="shared" si="556"/>
        <v/>
      </c>
      <c r="K3560" t="str">
        <f t="shared" si="557"/>
        <v/>
      </c>
      <c r="L3560" t="str">
        <f t="shared" si="558"/>
        <v/>
      </c>
      <c r="M3560" t="str">
        <f t="shared" si="559"/>
        <v/>
      </c>
    </row>
    <row r="3561" spans="1:13">
      <c r="A3561" t="s">
        <v>3157</v>
      </c>
      <c r="B3561">
        <v>17.797999999999998</v>
      </c>
      <c r="C3561" s="44">
        <v>41548</v>
      </c>
      <c r="D3561" t="str">
        <f t="shared" si="550"/>
        <v/>
      </c>
      <c r="E3561" t="str">
        <f t="shared" si="551"/>
        <v/>
      </c>
      <c r="F3561" t="str">
        <f t="shared" si="552"/>
        <v/>
      </c>
      <c r="G3561" t="str">
        <f t="shared" si="553"/>
        <v/>
      </c>
      <c r="H3561" t="str">
        <f t="shared" si="554"/>
        <v/>
      </c>
      <c r="I3561" t="str">
        <f t="shared" si="555"/>
        <v/>
      </c>
      <c r="J3561" t="str">
        <f t="shared" si="556"/>
        <v/>
      </c>
      <c r="K3561" t="str">
        <f t="shared" si="557"/>
        <v/>
      </c>
      <c r="L3561" t="str">
        <f t="shared" si="558"/>
        <v/>
      </c>
      <c r="M3561" t="str">
        <f t="shared" si="559"/>
        <v/>
      </c>
    </row>
    <row r="3562" spans="1:13">
      <c r="A3562" t="s">
        <v>3811</v>
      </c>
      <c r="B3562">
        <v>10.773</v>
      </c>
      <c r="C3562" s="44">
        <v>39967</v>
      </c>
      <c r="D3562" t="str">
        <f t="shared" si="550"/>
        <v/>
      </c>
      <c r="E3562" t="str">
        <f t="shared" si="551"/>
        <v/>
      </c>
      <c r="F3562" t="str">
        <f t="shared" si="552"/>
        <v/>
      </c>
      <c r="G3562" t="str">
        <f t="shared" si="553"/>
        <v/>
      </c>
      <c r="H3562" t="str">
        <f t="shared" si="554"/>
        <v/>
      </c>
      <c r="I3562" t="str">
        <f t="shared" si="555"/>
        <v/>
      </c>
      <c r="J3562" t="str">
        <f t="shared" si="556"/>
        <v/>
      </c>
      <c r="K3562" t="str">
        <f t="shared" si="557"/>
        <v/>
      </c>
      <c r="L3562" t="str">
        <f t="shared" si="558"/>
        <v/>
      </c>
      <c r="M3562" t="str">
        <f t="shared" si="559"/>
        <v/>
      </c>
    </row>
    <row r="3563" spans="1:13">
      <c r="A3563" t="s">
        <v>545</v>
      </c>
      <c r="B3563">
        <v>13.755000000000001</v>
      </c>
      <c r="C3563" s="44">
        <v>41548</v>
      </c>
      <c r="D3563" t="str">
        <f t="shared" si="550"/>
        <v/>
      </c>
      <c r="E3563" t="str">
        <f t="shared" si="551"/>
        <v/>
      </c>
      <c r="F3563" t="str">
        <f t="shared" si="552"/>
        <v/>
      </c>
      <c r="G3563" t="str">
        <f t="shared" si="553"/>
        <v/>
      </c>
      <c r="H3563" t="str">
        <f t="shared" si="554"/>
        <v/>
      </c>
      <c r="I3563" t="str">
        <f t="shared" si="555"/>
        <v/>
      </c>
      <c r="J3563" t="str">
        <f t="shared" si="556"/>
        <v/>
      </c>
      <c r="K3563" t="str">
        <f t="shared" si="557"/>
        <v/>
      </c>
      <c r="L3563" t="str">
        <f t="shared" si="558"/>
        <v/>
      </c>
      <c r="M3563" t="str">
        <f t="shared" si="559"/>
        <v/>
      </c>
    </row>
    <row r="3564" spans="1:13">
      <c r="A3564" t="s">
        <v>4979</v>
      </c>
      <c r="B3564">
        <v>13.755000000000001</v>
      </c>
      <c r="C3564" s="44">
        <v>41548</v>
      </c>
      <c r="D3564" t="str">
        <f t="shared" si="550"/>
        <v/>
      </c>
      <c r="E3564" t="str">
        <f t="shared" si="551"/>
        <v/>
      </c>
      <c r="F3564" t="str">
        <f t="shared" si="552"/>
        <v/>
      </c>
      <c r="G3564" t="str">
        <f t="shared" si="553"/>
        <v/>
      </c>
      <c r="H3564" t="str">
        <f t="shared" si="554"/>
        <v/>
      </c>
      <c r="I3564" t="str">
        <f t="shared" si="555"/>
        <v/>
      </c>
      <c r="J3564" t="str">
        <f t="shared" si="556"/>
        <v/>
      </c>
      <c r="K3564" t="str">
        <f t="shared" si="557"/>
        <v/>
      </c>
      <c r="L3564" t="str">
        <f t="shared" si="558"/>
        <v/>
      </c>
      <c r="M3564" t="str">
        <f t="shared" si="559"/>
        <v/>
      </c>
    </row>
    <row r="3565" spans="1:13">
      <c r="A3565" t="s">
        <v>546</v>
      </c>
      <c r="B3565">
        <v>12.192</v>
      </c>
      <c r="C3565" s="44">
        <v>41548</v>
      </c>
      <c r="D3565" t="str">
        <f t="shared" si="550"/>
        <v/>
      </c>
      <c r="E3565" t="str">
        <f t="shared" si="551"/>
        <v/>
      </c>
      <c r="F3565" t="str">
        <f t="shared" si="552"/>
        <v/>
      </c>
      <c r="G3565" t="str">
        <f t="shared" si="553"/>
        <v/>
      </c>
      <c r="H3565" t="str">
        <f t="shared" si="554"/>
        <v/>
      </c>
      <c r="I3565" t="str">
        <f t="shared" si="555"/>
        <v/>
      </c>
      <c r="J3565" t="str">
        <f t="shared" si="556"/>
        <v/>
      </c>
      <c r="K3565" t="str">
        <f t="shared" si="557"/>
        <v/>
      </c>
      <c r="L3565" t="str">
        <f t="shared" si="558"/>
        <v/>
      </c>
      <c r="M3565" t="str">
        <f t="shared" si="559"/>
        <v/>
      </c>
    </row>
    <row r="3566" spans="1:13">
      <c r="A3566" t="s">
        <v>4980</v>
      </c>
      <c r="B3566">
        <v>13.635</v>
      </c>
      <c r="C3566" s="44">
        <v>41548</v>
      </c>
      <c r="D3566" t="str">
        <f t="shared" si="550"/>
        <v/>
      </c>
      <c r="E3566" t="str">
        <f t="shared" si="551"/>
        <v/>
      </c>
      <c r="F3566" t="str">
        <f t="shared" si="552"/>
        <v/>
      </c>
      <c r="G3566" t="str">
        <f t="shared" si="553"/>
        <v/>
      </c>
      <c r="H3566" t="str">
        <f t="shared" si="554"/>
        <v/>
      </c>
      <c r="I3566" t="str">
        <f t="shared" si="555"/>
        <v/>
      </c>
      <c r="J3566" t="str">
        <f t="shared" si="556"/>
        <v/>
      </c>
      <c r="K3566" t="str">
        <f t="shared" si="557"/>
        <v/>
      </c>
      <c r="L3566" t="str">
        <f t="shared" si="558"/>
        <v/>
      </c>
      <c r="M3566" t="str">
        <f t="shared" si="559"/>
        <v/>
      </c>
    </row>
    <row r="3567" spans="1:13">
      <c r="A3567" t="s">
        <v>547</v>
      </c>
      <c r="B3567">
        <v>10.1143</v>
      </c>
      <c r="C3567" s="44">
        <v>39854</v>
      </c>
      <c r="D3567" t="str">
        <f t="shared" si="550"/>
        <v/>
      </c>
      <c r="E3567" t="str">
        <f t="shared" si="551"/>
        <v/>
      </c>
      <c r="F3567" t="str">
        <f t="shared" si="552"/>
        <v/>
      </c>
      <c r="G3567" t="str">
        <f t="shared" si="553"/>
        <v/>
      </c>
      <c r="H3567" t="str">
        <f t="shared" si="554"/>
        <v/>
      </c>
      <c r="I3567" t="str">
        <f t="shared" si="555"/>
        <v/>
      </c>
      <c r="J3567" t="str">
        <f t="shared" si="556"/>
        <v/>
      </c>
      <c r="K3567" t="str">
        <f t="shared" si="557"/>
        <v/>
      </c>
      <c r="L3567" t="str">
        <f t="shared" si="558"/>
        <v/>
      </c>
      <c r="M3567" t="str">
        <f t="shared" si="559"/>
        <v/>
      </c>
    </row>
    <row r="3568" spans="1:13">
      <c r="A3568" t="s">
        <v>4981</v>
      </c>
      <c r="B3568">
        <v>10.275499999999999</v>
      </c>
      <c r="C3568" s="44">
        <v>39792</v>
      </c>
      <c r="D3568" t="str">
        <f t="shared" si="550"/>
        <v/>
      </c>
      <c r="E3568" t="str">
        <f t="shared" si="551"/>
        <v/>
      </c>
      <c r="F3568" t="str">
        <f t="shared" si="552"/>
        <v/>
      </c>
      <c r="G3568" t="str">
        <f t="shared" si="553"/>
        <v/>
      </c>
      <c r="H3568" t="str">
        <f t="shared" si="554"/>
        <v/>
      </c>
      <c r="I3568" t="str">
        <f t="shared" si="555"/>
        <v/>
      </c>
      <c r="J3568" t="str">
        <f t="shared" si="556"/>
        <v/>
      </c>
      <c r="K3568" t="str">
        <f t="shared" si="557"/>
        <v/>
      </c>
      <c r="L3568" t="str">
        <f t="shared" si="558"/>
        <v/>
      </c>
      <c r="M3568" t="str">
        <f t="shared" si="559"/>
        <v/>
      </c>
    </row>
    <row r="3569" spans="1:13">
      <c r="A3569" t="s">
        <v>548</v>
      </c>
      <c r="B3569">
        <v>10.008800000000001</v>
      </c>
      <c r="C3569" s="44">
        <v>39972</v>
      </c>
      <c r="D3569" t="str">
        <f t="shared" si="550"/>
        <v/>
      </c>
      <c r="E3569" t="str">
        <f t="shared" si="551"/>
        <v/>
      </c>
      <c r="F3569" t="str">
        <f t="shared" si="552"/>
        <v/>
      </c>
      <c r="G3569" t="str">
        <f t="shared" si="553"/>
        <v/>
      </c>
      <c r="H3569" t="str">
        <f t="shared" si="554"/>
        <v/>
      </c>
      <c r="I3569" t="str">
        <f t="shared" si="555"/>
        <v/>
      </c>
      <c r="J3569" t="str">
        <f t="shared" si="556"/>
        <v/>
      </c>
      <c r="K3569" t="str">
        <f t="shared" si="557"/>
        <v/>
      </c>
      <c r="L3569" t="str">
        <f t="shared" si="558"/>
        <v/>
      </c>
      <c r="M3569" t="str">
        <f t="shared" si="559"/>
        <v/>
      </c>
    </row>
    <row r="3570" spans="1:13">
      <c r="A3570" t="s">
        <v>4982</v>
      </c>
      <c r="B3570">
        <v>10.4665</v>
      </c>
      <c r="C3570" s="44">
        <v>39972</v>
      </c>
      <c r="D3570" t="str">
        <f t="shared" si="550"/>
        <v/>
      </c>
      <c r="E3570" t="str">
        <f t="shared" si="551"/>
        <v/>
      </c>
      <c r="F3570" t="str">
        <f t="shared" si="552"/>
        <v/>
      </c>
      <c r="G3570" t="str">
        <f t="shared" si="553"/>
        <v/>
      </c>
      <c r="H3570" t="str">
        <f t="shared" si="554"/>
        <v/>
      </c>
      <c r="I3570" t="str">
        <f t="shared" si="555"/>
        <v/>
      </c>
      <c r="J3570" t="str">
        <f t="shared" si="556"/>
        <v/>
      </c>
      <c r="K3570" t="str">
        <f t="shared" si="557"/>
        <v/>
      </c>
      <c r="L3570" t="str">
        <f t="shared" si="558"/>
        <v/>
      </c>
      <c r="M3570" t="str">
        <f t="shared" si="559"/>
        <v/>
      </c>
    </row>
    <row r="3571" spans="1:13">
      <c r="A3571" t="s">
        <v>3249</v>
      </c>
      <c r="B3571">
        <v>10.0124</v>
      </c>
      <c r="C3571" s="44">
        <v>39946</v>
      </c>
      <c r="D3571" t="str">
        <f t="shared" si="550"/>
        <v/>
      </c>
      <c r="E3571" t="str">
        <f t="shared" si="551"/>
        <v/>
      </c>
      <c r="F3571" t="str">
        <f t="shared" si="552"/>
        <v/>
      </c>
      <c r="G3571" t="str">
        <f t="shared" si="553"/>
        <v/>
      </c>
      <c r="H3571" t="str">
        <f t="shared" si="554"/>
        <v/>
      </c>
      <c r="I3571" t="str">
        <f t="shared" si="555"/>
        <v/>
      </c>
      <c r="J3571" t="str">
        <f t="shared" si="556"/>
        <v/>
      </c>
      <c r="K3571" t="str">
        <f t="shared" si="557"/>
        <v/>
      </c>
      <c r="L3571" t="str">
        <f t="shared" si="558"/>
        <v/>
      </c>
      <c r="M3571" t="str">
        <f t="shared" si="559"/>
        <v/>
      </c>
    </row>
    <row r="3572" spans="1:13">
      <c r="A3572" t="s">
        <v>3912</v>
      </c>
      <c r="B3572">
        <v>10.2445</v>
      </c>
      <c r="C3572" s="44">
        <v>39762</v>
      </c>
      <c r="D3572" t="str">
        <f t="shared" si="550"/>
        <v/>
      </c>
      <c r="E3572" t="str">
        <f t="shared" si="551"/>
        <v/>
      </c>
      <c r="F3572" t="str">
        <f t="shared" si="552"/>
        <v/>
      </c>
      <c r="G3572" t="str">
        <f t="shared" si="553"/>
        <v/>
      </c>
      <c r="H3572" t="str">
        <f t="shared" si="554"/>
        <v/>
      </c>
      <c r="I3572" t="str">
        <f t="shared" si="555"/>
        <v/>
      </c>
      <c r="J3572" t="str">
        <f t="shared" si="556"/>
        <v/>
      </c>
      <c r="K3572" t="str">
        <f t="shared" si="557"/>
        <v/>
      </c>
      <c r="L3572" t="str">
        <f t="shared" si="558"/>
        <v/>
      </c>
      <c r="M3572" t="str">
        <f t="shared" si="559"/>
        <v/>
      </c>
    </row>
    <row r="3573" spans="1:13">
      <c r="A3573" t="s">
        <v>3250</v>
      </c>
      <c r="B3573">
        <v>10.0115</v>
      </c>
      <c r="C3573" s="44">
        <v>39946</v>
      </c>
      <c r="D3573" t="str">
        <f t="shared" si="550"/>
        <v/>
      </c>
      <c r="E3573" t="str">
        <f t="shared" si="551"/>
        <v/>
      </c>
      <c r="F3573" t="str">
        <f t="shared" si="552"/>
        <v/>
      </c>
      <c r="G3573" t="str">
        <f t="shared" si="553"/>
        <v/>
      </c>
      <c r="H3573" t="str">
        <f t="shared" si="554"/>
        <v/>
      </c>
      <c r="I3573" t="str">
        <f t="shared" si="555"/>
        <v/>
      </c>
      <c r="J3573" t="str">
        <f t="shared" si="556"/>
        <v/>
      </c>
      <c r="K3573" t="str">
        <f t="shared" si="557"/>
        <v/>
      </c>
      <c r="L3573" t="str">
        <f t="shared" si="558"/>
        <v/>
      </c>
      <c r="M3573" t="str">
        <f t="shared" si="559"/>
        <v/>
      </c>
    </row>
    <row r="3574" spans="1:13">
      <c r="A3574" t="s">
        <v>3913</v>
      </c>
      <c r="B3574">
        <v>10.569900000000001</v>
      </c>
      <c r="C3574" s="44">
        <v>39946</v>
      </c>
      <c r="D3574" t="str">
        <f t="shared" si="550"/>
        <v/>
      </c>
      <c r="E3574" t="str">
        <f t="shared" si="551"/>
        <v/>
      </c>
      <c r="F3574" t="str">
        <f t="shared" si="552"/>
        <v/>
      </c>
      <c r="G3574" t="str">
        <f t="shared" si="553"/>
        <v/>
      </c>
      <c r="H3574" t="str">
        <f t="shared" si="554"/>
        <v/>
      </c>
      <c r="I3574" t="str">
        <f t="shared" si="555"/>
        <v/>
      </c>
      <c r="J3574" t="str">
        <f t="shared" si="556"/>
        <v/>
      </c>
      <c r="K3574" t="str">
        <f t="shared" si="557"/>
        <v/>
      </c>
      <c r="L3574" t="str">
        <f t="shared" si="558"/>
        <v/>
      </c>
      <c r="M3574" t="str">
        <f t="shared" si="559"/>
        <v/>
      </c>
    </row>
    <row r="3575" spans="1:13">
      <c r="A3575" t="s">
        <v>3700</v>
      </c>
      <c r="B3575">
        <v>1061.7509</v>
      </c>
      <c r="C3575" s="44">
        <v>41485</v>
      </c>
      <c r="D3575" t="str">
        <f t="shared" si="550"/>
        <v/>
      </c>
      <c r="E3575" t="str">
        <f t="shared" si="551"/>
        <v/>
      </c>
      <c r="F3575" t="str">
        <f t="shared" si="552"/>
        <v/>
      </c>
      <c r="G3575" t="str">
        <f t="shared" si="553"/>
        <v/>
      </c>
      <c r="H3575" t="str">
        <f t="shared" si="554"/>
        <v/>
      </c>
      <c r="I3575" t="str">
        <f t="shared" si="555"/>
        <v/>
      </c>
      <c r="J3575" t="str">
        <f t="shared" si="556"/>
        <v/>
      </c>
      <c r="K3575" t="str">
        <f t="shared" si="557"/>
        <v/>
      </c>
      <c r="L3575" t="str">
        <f t="shared" si="558"/>
        <v/>
      </c>
      <c r="M3575" t="str">
        <f t="shared" si="559"/>
        <v/>
      </c>
    </row>
    <row r="3576" spans="1:13">
      <c r="A3576" t="s">
        <v>2770</v>
      </c>
      <c r="B3576">
        <v>1000.1541</v>
      </c>
      <c r="C3576" s="44">
        <v>41002</v>
      </c>
      <c r="D3576" t="str">
        <f t="shared" si="550"/>
        <v/>
      </c>
      <c r="E3576" t="str">
        <f t="shared" si="551"/>
        <v/>
      </c>
      <c r="F3576" t="str">
        <f t="shared" si="552"/>
        <v/>
      </c>
      <c r="G3576" t="str">
        <f t="shared" si="553"/>
        <v/>
      </c>
      <c r="H3576" t="str">
        <f t="shared" si="554"/>
        <v/>
      </c>
      <c r="I3576" t="str">
        <f t="shared" si="555"/>
        <v/>
      </c>
      <c r="J3576" t="str">
        <f t="shared" si="556"/>
        <v/>
      </c>
      <c r="K3576" t="str">
        <f t="shared" si="557"/>
        <v/>
      </c>
      <c r="L3576" t="str">
        <f t="shared" si="558"/>
        <v/>
      </c>
      <c r="M3576" t="str">
        <f t="shared" si="559"/>
        <v/>
      </c>
    </row>
    <row r="3577" spans="1:13">
      <c r="A3577" t="s">
        <v>3701</v>
      </c>
      <c r="B3577">
        <v>1061.4382000000001</v>
      </c>
      <c r="C3577" s="44">
        <v>41485</v>
      </c>
      <c r="D3577" t="str">
        <f t="shared" si="550"/>
        <v/>
      </c>
      <c r="E3577" t="str">
        <f t="shared" si="551"/>
        <v/>
      </c>
      <c r="F3577" t="str">
        <f t="shared" si="552"/>
        <v/>
      </c>
      <c r="G3577" t="str">
        <f t="shared" si="553"/>
        <v/>
      </c>
      <c r="H3577" t="str">
        <f t="shared" si="554"/>
        <v/>
      </c>
      <c r="I3577" t="str">
        <f t="shared" si="555"/>
        <v/>
      </c>
      <c r="J3577" t="str">
        <f t="shared" si="556"/>
        <v/>
      </c>
      <c r="K3577" t="str">
        <f t="shared" si="557"/>
        <v/>
      </c>
      <c r="L3577" t="str">
        <f t="shared" si="558"/>
        <v/>
      </c>
      <c r="M3577" t="str">
        <f t="shared" si="559"/>
        <v/>
      </c>
    </row>
    <row r="3578" spans="1:13">
      <c r="A3578" t="s">
        <v>2771</v>
      </c>
      <c r="B3578">
        <v>1052.4259</v>
      </c>
      <c r="C3578" s="44">
        <v>41485</v>
      </c>
      <c r="D3578" t="str">
        <f t="shared" si="550"/>
        <v/>
      </c>
      <c r="E3578" t="str">
        <f t="shared" si="551"/>
        <v/>
      </c>
      <c r="F3578" t="str">
        <f t="shared" si="552"/>
        <v/>
      </c>
      <c r="G3578" t="str">
        <f t="shared" si="553"/>
        <v/>
      </c>
      <c r="H3578" t="str">
        <f t="shared" si="554"/>
        <v/>
      </c>
      <c r="I3578" t="str">
        <f t="shared" si="555"/>
        <v/>
      </c>
      <c r="J3578" t="str">
        <f t="shared" si="556"/>
        <v/>
      </c>
      <c r="K3578" t="str">
        <f t="shared" si="557"/>
        <v/>
      </c>
      <c r="L3578" t="str">
        <f t="shared" si="558"/>
        <v/>
      </c>
      <c r="M3578" t="str">
        <f t="shared" si="559"/>
        <v/>
      </c>
    </row>
    <row r="3579" spans="1:13">
      <c r="A3579" t="s">
        <v>2772</v>
      </c>
      <c r="B3579">
        <v>1045.8511000000001</v>
      </c>
      <c r="C3579" s="44">
        <v>41485</v>
      </c>
      <c r="D3579" t="str">
        <f t="shared" si="550"/>
        <v/>
      </c>
      <c r="E3579" t="str">
        <f t="shared" si="551"/>
        <v/>
      </c>
      <c r="F3579" t="str">
        <f t="shared" si="552"/>
        <v/>
      </c>
      <c r="G3579" t="str">
        <f t="shared" si="553"/>
        <v/>
      </c>
      <c r="H3579" t="str">
        <f t="shared" si="554"/>
        <v/>
      </c>
      <c r="I3579" t="str">
        <f t="shared" si="555"/>
        <v/>
      </c>
      <c r="J3579" t="str">
        <f t="shared" si="556"/>
        <v/>
      </c>
      <c r="K3579" t="str">
        <f t="shared" si="557"/>
        <v/>
      </c>
      <c r="L3579" t="str">
        <f t="shared" si="558"/>
        <v/>
      </c>
      <c r="M3579" t="str">
        <f t="shared" si="559"/>
        <v/>
      </c>
    </row>
    <row r="3580" spans="1:13">
      <c r="A3580" t="s">
        <v>2773</v>
      </c>
      <c r="B3580">
        <v>1031.3217</v>
      </c>
      <c r="C3580" s="44">
        <v>40518</v>
      </c>
      <c r="D3580" t="str">
        <f t="shared" si="550"/>
        <v/>
      </c>
      <c r="E3580" t="str">
        <f t="shared" si="551"/>
        <v/>
      </c>
      <c r="F3580" t="str">
        <f t="shared" si="552"/>
        <v/>
      </c>
      <c r="G3580" t="str">
        <f t="shared" si="553"/>
        <v/>
      </c>
      <c r="H3580" t="str">
        <f t="shared" si="554"/>
        <v/>
      </c>
      <c r="I3580" t="str">
        <f t="shared" si="555"/>
        <v/>
      </c>
      <c r="J3580" t="str">
        <f t="shared" si="556"/>
        <v/>
      </c>
      <c r="K3580" t="str">
        <f t="shared" si="557"/>
        <v/>
      </c>
      <c r="L3580" t="str">
        <f t="shared" si="558"/>
        <v/>
      </c>
      <c r="M3580" t="str">
        <f t="shared" si="559"/>
        <v/>
      </c>
    </row>
    <row r="3581" spans="1:13">
      <c r="A3581" t="s">
        <v>2774</v>
      </c>
      <c r="B3581">
        <v>1168.6935000000001</v>
      </c>
      <c r="C3581" s="44">
        <v>41485</v>
      </c>
      <c r="D3581" t="str">
        <f t="shared" si="550"/>
        <v/>
      </c>
      <c r="E3581" t="str">
        <f t="shared" si="551"/>
        <v/>
      </c>
      <c r="F3581" t="str">
        <f t="shared" si="552"/>
        <v/>
      </c>
      <c r="G3581" t="str">
        <f t="shared" si="553"/>
        <v/>
      </c>
      <c r="H3581" t="str">
        <f t="shared" si="554"/>
        <v/>
      </c>
      <c r="I3581" t="str">
        <f t="shared" si="555"/>
        <v/>
      </c>
      <c r="J3581" t="str">
        <f t="shared" si="556"/>
        <v/>
      </c>
      <c r="K3581" t="str">
        <f t="shared" si="557"/>
        <v/>
      </c>
      <c r="L3581" t="str">
        <f t="shared" si="558"/>
        <v/>
      </c>
      <c r="M3581" t="str">
        <f t="shared" si="559"/>
        <v/>
      </c>
    </row>
    <row r="3582" spans="1:13">
      <c r="A3582" t="s">
        <v>3702</v>
      </c>
      <c r="B3582">
        <v>1227.3900000000001</v>
      </c>
      <c r="C3582" s="44">
        <v>41485</v>
      </c>
      <c r="D3582" t="str">
        <f t="shared" si="550"/>
        <v/>
      </c>
      <c r="E3582" t="str">
        <f t="shared" si="551"/>
        <v/>
      </c>
      <c r="F3582" t="str">
        <f t="shared" si="552"/>
        <v/>
      </c>
      <c r="G3582" t="str">
        <f t="shared" si="553"/>
        <v/>
      </c>
      <c r="H3582" t="str">
        <f t="shared" si="554"/>
        <v/>
      </c>
      <c r="I3582" t="str">
        <f t="shared" si="555"/>
        <v/>
      </c>
      <c r="J3582" t="str">
        <f t="shared" si="556"/>
        <v/>
      </c>
      <c r="K3582" t="str">
        <f t="shared" si="557"/>
        <v/>
      </c>
      <c r="L3582" t="str">
        <f t="shared" si="558"/>
        <v/>
      </c>
      <c r="M3582" t="str">
        <f t="shared" si="559"/>
        <v/>
      </c>
    </row>
    <row r="3583" spans="1:13">
      <c r="A3583" t="s">
        <v>2775</v>
      </c>
      <c r="B3583">
        <v>1039.5721000000001</v>
      </c>
      <c r="C3583" s="44">
        <v>41485</v>
      </c>
      <c r="D3583" t="str">
        <f t="shared" si="550"/>
        <v/>
      </c>
      <c r="E3583" t="str">
        <f t="shared" si="551"/>
        <v/>
      </c>
      <c r="F3583" t="str">
        <f t="shared" si="552"/>
        <v/>
      </c>
      <c r="G3583" t="str">
        <f t="shared" si="553"/>
        <v/>
      </c>
      <c r="H3583" t="str">
        <f t="shared" si="554"/>
        <v/>
      </c>
      <c r="I3583" t="str">
        <f t="shared" si="555"/>
        <v/>
      </c>
      <c r="J3583" t="str">
        <f t="shared" si="556"/>
        <v/>
      </c>
      <c r="K3583" t="str">
        <f t="shared" si="557"/>
        <v/>
      </c>
      <c r="L3583" t="str">
        <f t="shared" si="558"/>
        <v/>
      </c>
      <c r="M3583" t="str">
        <f t="shared" si="559"/>
        <v/>
      </c>
    </row>
    <row r="3584" spans="1:13">
      <c r="A3584" t="s">
        <v>2776</v>
      </c>
      <c r="B3584">
        <v>1171.5762999999999</v>
      </c>
      <c r="C3584" s="44">
        <v>41485</v>
      </c>
      <c r="D3584" t="str">
        <f t="shared" si="550"/>
        <v/>
      </c>
      <c r="E3584" t="str">
        <f t="shared" si="551"/>
        <v/>
      </c>
      <c r="F3584" t="str">
        <f t="shared" si="552"/>
        <v/>
      </c>
      <c r="G3584" t="str">
        <f t="shared" si="553"/>
        <v/>
      </c>
      <c r="H3584" t="str">
        <f t="shared" si="554"/>
        <v/>
      </c>
      <c r="I3584" t="str">
        <f t="shared" si="555"/>
        <v/>
      </c>
      <c r="J3584" t="str">
        <f t="shared" si="556"/>
        <v/>
      </c>
      <c r="K3584" t="str">
        <f t="shared" si="557"/>
        <v/>
      </c>
      <c r="L3584" t="str">
        <f t="shared" si="558"/>
        <v/>
      </c>
      <c r="M3584" t="str">
        <f t="shared" si="559"/>
        <v/>
      </c>
    </row>
    <row r="3585" spans="1:13">
      <c r="A3585" t="s">
        <v>2777</v>
      </c>
      <c r="B3585">
        <v>919.31330000000003</v>
      </c>
      <c r="C3585" s="44">
        <v>39762</v>
      </c>
      <c r="D3585" t="str">
        <f t="shared" si="550"/>
        <v/>
      </c>
      <c r="E3585" t="str">
        <f t="shared" si="551"/>
        <v/>
      </c>
      <c r="F3585" t="str">
        <f t="shared" si="552"/>
        <v/>
      </c>
      <c r="G3585" t="str">
        <f t="shared" si="553"/>
        <v/>
      </c>
      <c r="H3585" t="str">
        <f t="shared" si="554"/>
        <v/>
      </c>
      <c r="I3585" t="str">
        <f t="shared" si="555"/>
        <v/>
      </c>
      <c r="J3585" t="str">
        <f t="shared" si="556"/>
        <v/>
      </c>
      <c r="K3585" t="str">
        <f t="shared" si="557"/>
        <v/>
      </c>
      <c r="L3585" t="str">
        <f t="shared" si="558"/>
        <v/>
      </c>
      <c r="M3585" t="str">
        <f t="shared" si="559"/>
        <v/>
      </c>
    </row>
    <row r="3586" spans="1:13">
      <c r="A3586" t="s">
        <v>3703</v>
      </c>
      <c r="B3586">
        <v>965.92600000000004</v>
      </c>
      <c r="C3586" s="44">
        <v>39737</v>
      </c>
      <c r="D3586" t="str">
        <f t="shared" si="550"/>
        <v/>
      </c>
      <c r="E3586" t="str">
        <f t="shared" si="551"/>
        <v/>
      </c>
      <c r="F3586" t="str">
        <f t="shared" si="552"/>
        <v/>
      </c>
      <c r="G3586" t="str">
        <f t="shared" si="553"/>
        <v/>
      </c>
      <c r="H3586" t="str">
        <f t="shared" si="554"/>
        <v/>
      </c>
      <c r="I3586" t="str">
        <f t="shared" si="555"/>
        <v/>
      </c>
      <c r="J3586" t="str">
        <f t="shared" si="556"/>
        <v/>
      </c>
      <c r="K3586" t="str">
        <f t="shared" si="557"/>
        <v/>
      </c>
      <c r="L3586" t="str">
        <f t="shared" si="558"/>
        <v/>
      </c>
      <c r="M3586" t="str">
        <f t="shared" si="559"/>
        <v/>
      </c>
    </row>
    <row r="3587" spans="1:13">
      <c r="A3587" t="s">
        <v>2778</v>
      </c>
      <c r="B3587">
        <v>1000.917</v>
      </c>
      <c r="C3587" s="44">
        <v>39691</v>
      </c>
      <c r="D3587" t="str">
        <f t="shared" si="550"/>
        <v/>
      </c>
      <c r="E3587" t="str">
        <f t="shared" si="551"/>
        <v/>
      </c>
      <c r="F3587" t="str">
        <f t="shared" si="552"/>
        <v/>
      </c>
      <c r="G3587" t="str">
        <f t="shared" si="553"/>
        <v/>
      </c>
      <c r="H3587" t="str">
        <f t="shared" si="554"/>
        <v/>
      </c>
      <c r="I3587" t="str">
        <f t="shared" si="555"/>
        <v/>
      </c>
      <c r="J3587" t="str">
        <f t="shared" si="556"/>
        <v/>
      </c>
      <c r="K3587" t="str">
        <f t="shared" si="557"/>
        <v/>
      </c>
      <c r="L3587" t="str">
        <f t="shared" si="558"/>
        <v/>
      </c>
      <c r="M3587" t="str">
        <f t="shared" si="559"/>
        <v/>
      </c>
    </row>
    <row r="3588" spans="1:13">
      <c r="A3588" t="s">
        <v>3914</v>
      </c>
      <c r="B3588">
        <v>12.6265</v>
      </c>
      <c r="C3588" s="44">
        <v>41548</v>
      </c>
      <c r="D3588" t="str">
        <f t="shared" si="550"/>
        <v/>
      </c>
      <c r="E3588" t="str">
        <f t="shared" si="551"/>
        <v/>
      </c>
      <c r="F3588" t="str">
        <f t="shared" si="552"/>
        <v/>
      </c>
      <c r="G3588" t="str">
        <f t="shared" si="553"/>
        <v/>
      </c>
      <c r="H3588" t="str">
        <f t="shared" si="554"/>
        <v/>
      </c>
      <c r="I3588" t="str">
        <f t="shared" si="555"/>
        <v/>
      </c>
      <c r="J3588" t="str">
        <f t="shared" si="556"/>
        <v/>
      </c>
      <c r="K3588" t="str">
        <f t="shared" si="557"/>
        <v/>
      </c>
      <c r="L3588" t="str">
        <f t="shared" si="558"/>
        <v/>
      </c>
      <c r="M3588" t="str">
        <f t="shared" si="559"/>
        <v/>
      </c>
    </row>
    <row r="3589" spans="1:13">
      <c r="A3589" t="s">
        <v>3251</v>
      </c>
      <c r="B3589">
        <v>10.4268</v>
      </c>
      <c r="C3589" s="44">
        <v>41402</v>
      </c>
      <c r="D3589" t="str">
        <f t="shared" si="550"/>
        <v/>
      </c>
      <c r="E3589" t="str">
        <f t="shared" si="551"/>
        <v/>
      </c>
      <c r="F3589" t="str">
        <f t="shared" si="552"/>
        <v/>
      </c>
      <c r="G3589" t="str">
        <f t="shared" si="553"/>
        <v/>
      </c>
      <c r="H3589" t="str">
        <f t="shared" si="554"/>
        <v/>
      </c>
      <c r="I3589" t="str">
        <f t="shared" si="555"/>
        <v/>
      </c>
      <c r="J3589" t="str">
        <f t="shared" si="556"/>
        <v/>
      </c>
      <c r="K3589" t="str">
        <f t="shared" si="557"/>
        <v/>
      </c>
      <c r="L3589" t="str">
        <f t="shared" si="558"/>
        <v/>
      </c>
      <c r="M3589" t="str">
        <f t="shared" si="559"/>
        <v/>
      </c>
    </row>
    <row r="3590" spans="1:13">
      <c r="A3590" t="s">
        <v>3252</v>
      </c>
      <c r="B3590">
        <v>12.3224</v>
      </c>
      <c r="C3590" s="44">
        <v>41548</v>
      </c>
      <c r="D3590" t="str">
        <f t="shared" si="550"/>
        <v/>
      </c>
      <c r="E3590" t="str">
        <f t="shared" si="551"/>
        <v/>
      </c>
      <c r="F3590" t="str">
        <f t="shared" si="552"/>
        <v/>
      </c>
      <c r="G3590" t="str">
        <f t="shared" si="553"/>
        <v/>
      </c>
      <c r="H3590" t="str">
        <f t="shared" si="554"/>
        <v/>
      </c>
      <c r="I3590" t="str">
        <f t="shared" si="555"/>
        <v/>
      </c>
      <c r="J3590" t="str">
        <f t="shared" si="556"/>
        <v/>
      </c>
      <c r="K3590" t="str">
        <f t="shared" si="557"/>
        <v/>
      </c>
      <c r="L3590" t="str">
        <f t="shared" si="558"/>
        <v/>
      </c>
      <c r="M3590" t="str">
        <f t="shared" si="559"/>
        <v/>
      </c>
    </row>
    <row r="3591" spans="1:13">
      <c r="A3591" t="s">
        <v>3253</v>
      </c>
      <c r="B3591">
        <v>10.762</v>
      </c>
      <c r="C3591" s="44">
        <v>41548</v>
      </c>
      <c r="D3591" t="str">
        <f t="shared" ref="D3591:D3654" si="560">IF(A3591=mfund1,B3591,"")</f>
        <v/>
      </c>
      <c r="E3591" t="str">
        <f t="shared" ref="E3591:E3654" si="561">IF(A3591=mfund2,B3591,"")</f>
        <v/>
      </c>
      <c r="F3591" t="str">
        <f t="shared" ref="F3591:F3654" si="562">IF(A3591=mfund3,B3591,"")</f>
        <v/>
      </c>
      <c r="G3591" t="str">
        <f t="shared" ref="G3591:G3654" si="563">IF(A3591=mfund4,B3591,"")</f>
        <v/>
      </c>
      <c r="H3591" t="str">
        <f t="shared" ref="H3591:H3654" si="564">IF(A3591=mfudn5,B3591,"")</f>
        <v/>
      </c>
      <c r="I3591" t="str">
        <f t="shared" ref="I3591:I3654" si="565">IF(A3591=mfund6,B3591,"")</f>
        <v/>
      </c>
      <c r="J3591" t="str">
        <f t="shared" ref="J3591:J3654" si="566">IF(A3591=mfund7,B3591,"")</f>
        <v/>
      </c>
      <c r="K3591" t="str">
        <f t="shared" ref="K3591:K3654" si="567">IF(A3591=mfund8,B3591,"")</f>
        <v/>
      </c>
      <c r="L3591" t="str">
        <f t="shared" ref="L3591:L3654" si="568">IF(A3591=mfund9,B3591,"")</f>
        <v/>
      </c>
      <c r="M3591" t="str">
        <f t="shared" ref="M3591:M3654" si="569">IF(A3591=mfund10,B3591,"")</f>
        <v/>
      </c>
    </row>
    <row r="3592" spans="1:13">
      <c r="A3592" t="s">
        <v>3254</v>
      </c>
      <c r="B3592">
        <v>10.0809</v>
      </c>
      <c r="C3592" s="44">
        <v>40193</v>
      </c>
      <c r="D3592" t="str">
        <f t="shared" si="560"/>
        <v/>
      </c>
      <c r="E3592" t="str">
        <f t="shared" si="561"/>
        <v/>
      </c>
      <c r="F3592" t="str">
        <f t="shared" si="562"/>
        <v/>
      </c>
      <c r="G3592" t="str">
        <f t="shared" si="563"/>
        <v/>
      </c>
      <c r="H3592" t="str">
        <f t="shared" si="564"/>
        <v/>
      </c>
      <c r="I3592" t="str">
        <f t="shared" si="565"/>
        <v/>
      </c>
      <c r="J3592" t="str">
        <f t="shared" si="566"/>
        <v/>
      </c>
      <c r="K3592" t="str">
        <f t="shared" si="567"/>
        <v/>
      </c>
      <c r="L3592" t="str">
        <f t="shared" si="568"/>
        <v/>
      </c>
      <c r="M3592" t="str">
        <f t="shared" si="569"/>
        <v/>
      </c>
    </row>
    <row r="3593" spans="1:13">
      <c r="A3593" t="s">
        <v>3915</v>
      </c>
      <c r="B3593">
        <v>10.154299999999999</v>
      </c>
      <c r="C3593" s="44">
        <v>40308</v>
      </c>
      <c r="D3593" t="str">
        <f t="shared" si="560"/>
        <v/>
      </c>
      <c r="E3593" t="str">
        <f t="shared" si="561"/>
        <v/>
      </c>
      <c r="F3593" t="str">
        <f t="shared" si="562"/>
        <v/>
      </c>
      <c r="G3593" t="str">
        <f t="shared" si="563"/>
        <v/>
      </c>
      <c r="H3593" t="str">
        <f t="shared" si="564"/>
        <v/>
      </c>
      <c r="I3593" t="str">
        <f t="shared" si="565"/>
        <v/>
      </c>
      <c r="J3593" t="str">
        <f t="shared" si="566"/>
        <v/>
      </c>
      <c r="K3593" t="str">
        <f t="shared" si="567"/>
        <v/>
      </c>
      <c r="L3593" t="str">
        <f t="shared" si="568"/>
        <v/>
      </c>
      <c r="M3593" t="str">
        <f t="shared" si="569"/>
        <v/>
      </c>
    </row>
    <row r="3594" spans="1:13">
      <c r="A3594" t="s">
        <v>3255</v>
      </c>
      <c r="B3594">
        <v>10.0566</v>
      </c>
      <c r="C3594" s="44">
        <v>41220</v>
      </c>
      <c r="D3594" t="str">
        <f t="shared" si="560"/>
        <v/>
      </c>
      <c r="E3594" t="str">
        <f t="shared" si="561"/>
        <v/>
      </c>
      <c r="F3594" t="str">
        <f t="shared" si="562"/>
        <v/>
      </c>
      <c r="G3594" t="str">
        <f t="shared" si="563"/>
        <v/>
      </c>
      <c r="H3594" t="str">
        <f t="shared" si="564"/>
        <v/>
      </c>
      <c r="I3594" t="str">
        <f t="shared" si="565"/>
        <v/>
      </c>
      <c r="J3594" t="str">
        <f t="shared" si="566"/>
        <v/>
      </c>
      <c r="K3594" t="str">
        <f t="shared" si="567"/>
        <v/>
      </c>
      <c r="L3594" t="str">
        <f t="shared" si="568"/>
        <v/>
      </c>
      <c r="M3594" t="str">
        <f t="shared" si="569"/>
        <v/>
      </c>
    </row>
    <row r="3595" spans="1:13">
      <c r="A3595" t="s">
        <v>3256</v>
      </c>
      <c r="B3595">
        <v>10.230600000000001</v>
      </c>
      <c r="C3595" s="44">
        <v>40389</v>
      </c>
      <c r="D3595" t="str">
        <f t="shared" si="560"/>
        <v/>
      </c>
      <c r="E3595" t="str">
        <f t="shared" si="561"/>
        <v/>
      </c>
      <c r="F3595" t="str">
        <f t="shared" si="562"/>
        <v/>
      </c>
      <c r="G3595" t="str">
        <f t="shared" si="563"/>
        <v/>
      </c>
      <c r="H3595" t="str">
        <f t="shared" si="564"/>
        <v/>
      </c>
      <c r="I3595" t="str">
        <f t="shared" si="565"/>
        <v/>
      </c>
      <c r="J3595" t="str">
        <f t="shared" si="566"/>
        <v/>
      </c>
      <c r="K3595" t="str">
        <f t="shared" si="567"/>
        <v/>
      </c>
      <c r="L3595" t="str">
        <f t="shared" si="568"/>
        <v/>
      </c>
      <c r="M3595" t="str">
        <f t="shared" si="569"/>
        <v/>
      </c>
    </row>
    <row r="3596" spans="1:13">
      <c r="A3596" t="s">
        <v>3916</v>
      </c>
      <c r="B3596">
        <v>12.596500000000001</v>
      </c>
      <c r="C3596" s="44">
        <v>41548</v>
      </c>
      <c r="D3596" t="str">
        <f t="shared" si="560"/>
        <v/>
      </c>
      <c r="E3596" t="str">
        <f t="shared" si="561"/>
        <v/>
      </c>
      <c r="F3596" t="str">
        <f t="shared" si="562"/>
        <v/>
      </c>
      <c r="G3596" t="str">
        <f t="shared" si="563"/>
        <v/>
      </c>
      <c r="H3596" t="str">
        <f t="shared" si="564"/>
        <v/>
      </c>
      <c r="I3596" t="str">
        <f t="shared" si="565"/>
        <v/>
      </c>
      <c r="J3596" t="str">
        <f t="shared" si="566"/>
        <v/>
      </c>
      <c r="K3596" t="str">
        <f t="shared" si="567"/>
        <v/>
      </c>
      <c r="L3596" t="str">
        <f t="shared" si="568"/>
        <v/>
      </c>
      <c r="M3596" t="str">
        <f t="shared" si="569"/>
        <v/>
      </c>
    </row>
    <row r="3597" spans="1:13">
      <c r="A3597" t="s">
        <v>3257</v>
      </c>
      <c r="B3597">
        <v>10.212300000000001</v>
      </c>
      <c r="C3597" s="44">
        <v>41548</v>
      </c>
      <c r="D3597" t="str">
        <f t="shared" si="560"/>
        <v/>
      </c>
      <c r="E3597" t="str">
        <f t="shared" si="561"/>
        <v/>
      </c>
      <c r="F3597" t="str">
        <f t="shared" si="562"/>
        <v/>
      </c>
      <c r="G3597" t="str">
        <f t="shared" si="563"/>
        <v/>
      </c>
      <c r="H3597" t="str">
        <f t="shared" si="564"/>
        <v/>
      </c>
      <c r="I3597" t="str">
        <f t="shared" si="565"/>
        <v/>
      </c>
      <c r="J3597" t="str">
        <f t="shared" si="566"/>
        <v/>
      </c>
      <c r="K3597" t="str">
        <f t="shared" si="567"/>
        <v/>
      </c>
      <c r="L3597" t="str">
        <f t="shared" si="568"/>
        <v/>
      </c>
      <c r="M3597" t="str">
        <f t="shared" si="569"/>
        <v/>
      </c>
    </row>
    <row r="3598" spans="1:13">
      <c r="A3598" t="s">
        <v>3258</v>
      </c>
      <c r="B3598">
        <v>12.290800000000001</v>
      </c>
      <c r="C3598" s="44">
        <v>41548</v>
      </c>
      <c r="D3598" t="str">
        <f t="shared" si="560"/>
        <v/>
      </c>
      <c r="E3598" t="str">
        <f t="shared" si="561"/>
        <v/>
      </c>
      <c r="F3598" t="str">
        <f t="shared" si="562"/>
        <v/>
      </c>
      <c r="G3598" t="str">
        <f t="shared" si="563"/>
        <v/>
      </c>
      <c r="H3598" t="str">
        <f t="shared" si="564"/>
        <v/>
      </c>
      <c r="I3598" t="str">
        <f t="shared" si="565"/>
        <v/>
      </c>
      <c r="J3598" t="str">
        <f t="shared" si="566"/>
        <v/>
      </c>
      <c r="K3598" t="str">
        <f t="shared" si="567"/>
        <v/>
      </c>
      <c r="L3598" t="str">
        <f t="shared" si="568"/>
        <v/>
      </c>
      <c r="M3598" t="str">
        <f t="shared" si="569"/>
        <v/>
      </c>
    </row>
    <row r="3599" spans="1:13">
      <c r="A3599" t="s">
        <v>3259</v>
      </c>
      <c r="B3599">
        <v>10.2113</v>
      </c>
      <c r="C3599" s="44">
        <v>41548</v>
      </c>
      <c r="D3599" t="str">
        <f t="shared" si="560"/>
        <v/>
      </c>
      <c r="E3599" t="str">
        <f t="shared" si="561"/>
        <v/>
      </c>
      <c r="F3599" t="str">
        <f t="shared" si="562"/>
        <v/>
      </c>
      <c r="G3599" t="str">
        <f t="shared" si="563"/>
        <v/>
      </c>
      <c r="H3599" t="str">
        <f t="shared" si="564"/>
        <v/>
      </c>
      <c r="I3599" t="str">
        <f t="shared" si="565"/>
        <v/>
      </c>
      <c r="J3599" t="str">
        <f t="shared" si="566"/>
        <v/>
      </c>
      <c r="K3599" t="str">
        <f t="shared" si="567"/>
        <v/>
      </c>
      <c r="L3599" t="str">
        <f t="shared" si="568"/>
        <v/>
      </c>
      <c r="M3599" t="str">
        <f t="shared" si="569"/>
        <v/>
      </c>
    </row>
    <row r="3600" spans="1:13">
      <c r="A3600" t="s">
        <v>3917</v>
      </c>
      <c r="B3600">
        <v>1111.1838</v>
      </c>
      <c r="C3600" s="44">
        <v>41548</v>
      </c>
      <c r="D3600" t="str">
        <f t="shared" si="560"/>
        <v/>
      </c>
      <c r="E3600" t="str">
        <f t="shared" si="561"/>
        <v/>
      </c>
      <c r="F3600" t="str">
        <f t="shared" si="562"/>
        <v/>
      </c>
      <c r="G3600" t="str">
        <f t="shared" si="563"/>
        <v/>
      </c>
      <c r="H3600" t="str">
        <f t="shared" si="564"/>
        <v/>
      </c>
      <c r="I3600" t="str">
        <f t="shared" si="565"/>
        <v/>
      </c>
      <c r="J3600" t="str">
        <f t="shared" si="566"/>
        <v/>
      </c>
      <c r="K3600" t="str">
        <f t="shared" si="567"/>
        <v/>
      </c>
      <c r="L3600" t="str">
        <f t="shared" si="568"/>
        <v/>
      </c>
      <c r="M3600" t="str">
        <f t="shared" si="569"/>
        <v/>
      </c>
    </row>
    <row r="3601" spans="1:13">
      <c r="A3601" t="s">
        <v>3260</v>
      </c>
      <c r="B3601">
        <v>1079.8587</v>
      </c>
      <c r="C3601" s="44">
        <v>41548</v>
      </c>
      <c r="D3601" t="str">
        <f t="shared" si="560"/>
        <v/>
      </c>
      <c r="E3601" t="str">
        <f t="shared" si="561"/>
        <v/>
      </c>
      <c r="F3601" t="str">
        <f t="shared" si="562"/>
        <v/>
      </c>
      <c r="G3601" t="str">
        <f t="shared" si="563"/>
        <v/>
      </c>
      <c r="H3601" t="str">
        <f t="shared" si="564"/>
        <v/>
      </c>
      <c r="I3601" t="str">
        <f t="shared" si="565"/>
        <v/>
      </c>
      <c r="J3601" t="str">
        <f t="shared" si="566"/>
        <v/>
      </c>
      <c r="K3601" t="str">
        <f t="shared" si="567"/>
        <v/>
      </c>
      <c r="L3601" t="str">
        <f t="shared" si="568"/>
        <v/>
      </c>
      <c r="M3601" t="str">
        <f t="shared" si="569"/>
        <v/>
      </c>
    </row>
    <row r="3602" spans="1:13">
      <c r="A3602" t="s">
        <v>3261</v>
      </c>
      <c r="B3602">
        <v>1062.9665</v>
      </c>
      <c r="C3602" s="44">
        <v>41548</v>
      </c>
      <c r="D3602" t="str">
        <f t="shared" si="560"/>
        <v/>
      </c>
      <c r="E3602" t="str">
        <f t="shared" si="561"/>
        <v/>
      </c>
      <c r="F3602" t="str">
        <f t="shared" si="562"/>
        <v/>
      </c>
      <c r="G3602" t="str">
        <f t="shared" si="563"/>
        <v/>
      </c>
      <c r="H3602" t="str">
        <f t="shared" si="564"/>
        <v/>
      </c>
      <c r="I3602" t="str">
        <f t="shared" si="565"/>
        <v/>
      </c>
      <c r="J3602" t="str">
        <f t="shared" si="566"/>
        <v/>
      </c>
      <c r="K3602" t="str">
        <f t="shared" si="567"/>
        <v/>
      </c>
      <c r="L3602" t="str">
        <f t="shared" si="568"/>
        <v/>
      </c>
      <c r="M3602" t="str">
        <f t="shared" si="569"/>
        <v/>
      </c>
    </row>
    <row r="3603" spans="1:13">
      <c r="A3603" t="s">
        <v>3262</v>
      </c>
      <c r="B3603">
        <v>1081.9653000000001</v>
      </c>
      <c r="C3603" s="44">
        <v>41548</v>
      </c>
      <c r="D3603" t="str">
        <f t="shared" si="560"/>
        <v/>
      </c>
      <c r="E3603" t="str">
        <f t="shared" si="561"/>
        <v/>
      </c>
      <c r="F3603" t="str">
        <f t="shared" si="562"/>
        <v/>
      </c>
      <c r="G3603" t="str">
        <f t="shared" si="563"/>
        <v/>
      </c>
      <c r="H3603" t="str">
        <f t="shared" si="564"/>
        <v/>
      </c>
      <c r="I3603" t="str">
        <f t="shared" si="565"/>
        <v/>
      </c>
      <c r="J3603" t="str">
        <f t="shared" si="566"/>
        <v/>
      </c>
      <c r="K3603" t="str">
        <f t="shared" si="567"/>
        <v/>
      </c>
      <c r="L3603" t="str">
        <f t="shared" si="568"/>
        <v/>
      </c>
      <c r="M3603" t="str">
        <f t="shared" si="569"/>
        <v/>
      </c>
    </row>
    <row r="3604" spans="1:13">
      <c r="A3604" t="s">
        <v>3263</v>
      </c>
      <c r="B3604">
        <v>1007.8934</v>
      </c>
      <c r="C3604" s="44">
        <v>41548</v>
      </c>
      <c r="D3604" t="str">
        <f t="shared" si="560"/>
        <v/>
      </c>
      <c r="E3604" t="str">
        <f t="shared" si="561"/>
        <v/>
      </c>
      <c r="F3604" t="str">
        <f t="shared" si="562"/>
        <v/>
      </c>
      <c r="G3604" t="str">
        <f t="shared" si="563"/>
        <v/>
      </c>
      <c r="H3604" t="str">
        <f t="shared" si="564"/>
        <v/>
      </c>
      <c r="I3604" t="str">
        <f t="shared" si="565"/>
        <v/>
      </c>
      <c r="J3604" t="str">
        <f t="shared" si="566"/>
        <v/>
      </c>
      <c r="K3604" t="str">
        <f t="shared" si="567"/>
        <v/>
      </c>
      <c r="L3604" t="str">
        <f t="shared" si="568"/>
        <v/>
      </c>
      <c r="M3604" t="str">
        <f t="shared" si="569"/>
        <v/>
      </c>
    </row>
    <row r="3605" spans="1:13">
      <c r="A3605" t="s">
        <v>3918</v>
      </c>
      <c r="B3605">
        <v>1106.9043999999999</v>
      </c>
      <c r="C3605" s="44">
        <v>41548</v>
      </c>
      <c r="D3605" t="str">
        <f t="shared" si="560"/>
        <v/>
      </c>
      <c r="E3605" t="str">
        <f t="shared" si="561"/>
        <v/>
      </c>
      <c r="F3605" t="str">
        <f t="shared" si="562"/>
        <v/>
      </c>
      <c r="G3605" t="str">
        <f t="shared" si="563"/>
        <v/>
      </c>
      <c r="H3605" t="str">
        <f t="shared" si="564"/>
        <v/>
      </c>
      <c r="I3605" t="str">
        <f t="shared" si="565"/>
        <v/>
      </c>
      <c r="J3605" t="str">
        <f t="shared" si="566"/>
        <v/>
      </c>
      <c r="K3605" t="str">
        <f t="shared" si="567"/>
        <v/>
      </c>
      <c r="L3605" t="str">
        <f t="shared" si="568"/>
        <v/>
      </c>
      <c r="M3605" t="str">
        <f t="shared" si="569"/>
        <v/>
      </c>
    </row>
    <row r="3606" spans="1:13">
      <c r="A3606" t="s">
        <v>3264</v>
      </c>
      <c r="B3606">
        <v>1068.5527999999999</v>
      </c>
      <c r="C3606" s="44">
        <v>41548</v>
      </c>
      <c r="D3606" t="str">
        <f t="shared" si="560"/>
        <v/>
      </c>
      <c r="E3606" t="str">
        <f t="shared" si="561"/>
        <v/>
      </c>
      <c r="F3606" t="str">
        <f t="shared" si="562"/>
        <v/>
      </c>
      <c r="G3606" t="str">
        <f t="shared" si="563"/>
        <v/>
      </c>
      <c r="H3606" t="str">
        <f t="shared" si="564"/>
        <v/>
      </c>
      <c r="I3606" t="str">
        <f t="shared" si="565"/>
        <v/>
      </c>
      <c r="J3606" t="str">
        <f t="shared" si="566"/>
        <v/>
      </c>
      <c r="K3606" t="str">
        <f t="shared" si="567"/>
        <v/>
      </c>
      <c r="L3606" t="str">
        <f t="shared" si="568"/>
        <v/>
      </c>
      <c r="M3606" t="str">
        <f t="shared" si="569"/>
        <v/>
      </c>
    </row>
    <row r="3607" spans="1:13">
      <c r="A3607" t="s">
        <v>3265</v>
      </c>
      <c r="B3607">
        <v>1040.3151</v>
      </c>
      <c r="C3607" s="44">
        <v>41548</v>
      </c>
      <c r="D3607" t="str">
        <f t="shared" si="560"/>
        <v/>
      </c>
      <c r="E3607" t="str">
        <f t="shared" si="561"/>
        <v/>
      </c>
      <c r="F3607" t="str">
        <f t="shared" si="562"/>
        <v/>
      </c>
      <c r="G3607" t="str">
        <f t="shared" si="563"/>
        <v/>
      </c>
      <c r="H3607" t="str">
        <f t="shared" si="564"/>
        <v/>
      </c>
      <c r="I3607" t="str">
        <f t="shared" si="565"/>
        <v/>
      </c>
      <c r="J3607" t="str">
        <f t="shared" si="566"/>
        <v/>
      </c>
      <c r="K3607" t="str">
        <f t="shared" si="567"/>
        <v/>
      </c>
      <c r="L3607" t="str">
        <f t="shared" si="568"/>
        <v/>
      </c>
      <c r="M3607" t="str">
        <f t="shared" si="569"/>
        <v/>
      </c>
    </row>
    <row r="3608" spans="1:13">
      <c r="A3608" t="s">
        <v>3266</v>
      </c>
      <c r="B3608">
        <v>1077.8495</v>
      </c>
      <c r="C3608" s="44">
        <v>41548</v>
      </c>
      <c r="D3608" t="str">
        <f t="shared" si="560"/>
        <v/>
      </c>
      <c r="E3608" t="str">
        <f t="shared" si="561"/>
        <v/>
      </c>
      <c r="F3608" t="str">
        <f t="shared" si="562"/>
        <v/>
      </c>
      <c r="G3608" t="str">
        <f t="shared" si="563"/>
        <v/>
      </c>
      <c r="H3608" t="str">
        <f t="shared" si="564"/>
        <v/>
      </c>
      <c r="I3608" t="str">
        <f t="shared" si="565"/>
        <v/>
      </c>
      <c r="J3608" t="str">
        <f t="shared" si="566"/>
        <v/>
      </c>
      <c r="K3608" t="str">
        <f t="shared" si="567"/>
        <v/>
      </c>
      <c r="L3608" t="str">
        <f t="shared" si="568"/>
        <v/>
      </c>
      <c r="M3608" t="str">
        <f t="shared" si="569"/>
        <v/>
      </c>
    </row>
    <row r="3609" spans="1:13">
      <c r="A3609" t="s">
        <v>3267</v>
      </c>
      <c r="B3609">
        <v>1029.5489</v>
      </c>
      <c r="C3609" s="44">
        <v>40263</v>
      </c>
      <c r="D3609" t="str">
        <f t="shared" si="560"/>
        <v/>
      </c>
      <c r="E3609" t="str">
        <f t="shared" si="561"/>
        <v/>
      </c>
      <c r="F3609" t="str">
        <f t="shared" si="562"/>
        <v/>
      </c>
      <c r="G3609" t="str">
        <f t="shared" si="563"/>
        <v/>
      </c>
      <c r="H3609" t="str">
        <f t="shared" si="564"/>
        <v/>
      </c>
      <c r="I3609" t="str">
        <f t="shared" si="565"/>
        <v/>
      </c>
      <c r="J3609" t="str">
        <f t="shared" si="566"/>
        <v/>
      </c>
      <c r="K3609" t="str">
        <f t="shared" si="567"/>
        <v/>
      </c>
      <c r="L3609" t="str">
        <f t="shared" si="568"/>
        <v/>
      </c>
      <c r="M3609" t="str">
        <f t="shared" si="569"/>
        <v/>
      </c>
    </row>
    <row r="3610" spans="1:13">
      <c r="A3610" t="s">
        <v>3268</v>
      </c>
      <c r="B3610">
        <v>1250.8402000000001</v>
      </c>
      <c r="C3610" s="44">
        <v>41548</v>
      </c>
      <c r="D3610" t="str">
        <f t="shared" si="560"/>
        <v/>
      </c>
      <c r="E3610" t="str">
        <f t="shared" si="561"/>
        <v/>
      </c>
      <c r="F3610" t="str">
        <f t="shared" si="562"/>
        <v/>
      </c>
      <c r="G3610" t="str">
        <f t="shared" si="563"/>
        <v/>
      </c>
      <c r="H3610" t="str">
        <f t="shared" si="564"/>
        <v/>
      </c>
      <c r="I3610" t="str">
        <f t="shared" si="565"/>
        <v/>
      </c>
      <c r="J3610" t="str">
        <f t="shared" si="566"/>
        <v/>
      </c>
      <c r="K3610" t="str">
        <f t="shared" si="567"/>
        <v/>
      </c>
      <c r="L3610" t="str">
        <f t="shared" si="568"/>
        <v/>
      </c>
      <c r="M3610" t="str">
        <f t="shared" si="569"/>
        <v/>
      </c>
    </row>
    <row r="3611" spans="1:13">
      <c r="A3611" t="s">
        <v>3919</v>
      </c>
      <c r="B3611">
        <v>1312.3096</v>
      </c>
      <c r="C3611" s="44">
        <v>41548</v>
      </c>
      <c r="D3611" t="str">
        <f t="shared" si="560"/>
        <v/>
      </c>
      <c r="E3611" t="str">
        <f t="shared" si="561"/>
        <v/>
      </c>
      <c r="F3611" t="str">
        <f t="shared" si="562"/>
        <v/>
      </c>
      <c r="G3611" t="str">
        <f t="shared" si="563"/>
        <v/>
      </c>
      <c r="H3611" t="str">
        <f t="shared" si="564"/>
        <v/>
      </c>
      <c r="I3611" t="str">
        <f t="shared" si="565"/>
        <v/>
      </c>
      <c r="J3611" t="str">
        <f t="shared" si="566"/>
        <v/>
      </c>
      <c r="K3611" t="str">
        <f t="shared" si="567"/>
        <v/>
      </c>
      <c r="L3611" t="str">
        <f t="shared" si="568"/>
        <v/>
      </c>
      <c r="M3611" t="str">
        <f t="shared" si="569"/>
        <v/>
      </c>
    </row>
    <row r="3612" spans="1:13">
      <c r="A3612" t="s">
        <v>3269</v>
      </c>
      <c r="B3612">
        <v>1253.8569</v>
      </c>
      <c r="C3612" s="44">
        <v>41548</v>
      </c>
      <c r="D3612" t="str">
        <f t="shared" si="560"/>
        <v/>
      </c>
      <c r="E3612" t="str">
        <f t="shared" si="561"/>
        <v/>
      </c>
      <c r="F3612" t="str">
        <f t="shared" si="562"/>
        <v/>
      </c>
      <c r="G3612" t="str">
        <f t="shared" si="563"/>
        <v/>
      </c>
      <c r="H3612" t="str">
        <f t="shared" si="564"/>
        <v/>
      </c>
      <c r="I3612" t="str">
        <f t="shared" si="565"/>
        <v/>
      </c>
      <c r="J3612" t="str">
        <f t="shared" si="566"/>
        <v/>
      </c>
      <c r="K3612" t="str">
        <f t="shared" si="567"/>
        <v/>
      </c>
      <c r="L3612" t="str">
        <f t="shared" si="568"/>
        <v/>
      </c>
      <c r="M3612" t="str">
        <f t="shared" si="569"/>
        <v/>
      </c>
    </row>
    <row r="3613" spans="1:13">
      <c r="A3613" t="s">
        <v>3270</v>
      </c>
      <c r="B3613">
        <v>1000.3693</v>
      </c>
      <c r="C3613" s="44">
        <v>41086</v>
      </c>
      <c r="D3613" t="str">
        <f t="shared" si="560"/>
        <v/>
      </c>
      <c r="E3613" t="str">
        <f t="shared" si="561"/>
        <v/>
      </c>
      <c r="F3613" t="str">
        <f t="shared" si="562"/>
        <v/>
      </c>
      <c r="G3613" t="str">
        <f t="shared" si="563"/>
        <v/>
      </c>
      <c r="H3613" t="str">
        <f t="shared" si="564"/>
        <v/>
      </c>
      <c r="I3613" t="str">
        <f t="shared" si="565"/>
        <v/>
      </c>
      <c r="J3613" t="str">
        <f t="shared" si="566"/>
        <v/>
      </c>
      <c r="K3613" t="str">
        <f t="shared" si="567"/>
        <v/>
      </c>
      <c r="L3613" t="str">
        <f t="shared" si="568"/>
        <v/>
      </c>
      <c r="M3613" t="str">
        <f t="shared" si="569"/>
        <v/>
      </c>
    </row>
    <row r="3614" spans="1:13">
      <c r="A3614" t="s">
        <v>3271</v>
      </c>
      <c r="B3614">
        <v>1250.7909999999999</v>
      </c>
      <c r="C3614" s="44">
        <v>41548</v>
      </c>
      <c r="D3614" t="str">
        <f t="shared" si="560"/>
        <v/>
      </c>
      <c r="E3614" t="str">
        <f t="shared" si="561"/>
        <v/>
      </c>
      <c r="F3614" t="str">
        <f t="shared" si="562"/>
        <v/>
      </c>
      <c r="G3614" t="str">
        <f t="shared" si="563"/>
        <v/>
      </c>
      <c r="H3614" t="str">
        <f t="shared" si="564"/>
        <v/>
      </c>
      <c r="I3614" t="str">
        <f t="shared" si="565"/>
        <v/>
      </c>
      <c r="J3614" t="str">
        <f t="shared" si="566"/>
        <v/>
      </c>
      <c r="K3614" t="str">
        <f t="shared" si="567"/>
        <v/>
      </c>
      <c r="L3614" t="str">
        <f t="shared" si="568"/>
        <v/>
      </c>
      <c r="M3614" t="str">
        <f t="shared" si="569"/>
        <v/>
      </c>
    </row>
    <row r="3615" spans="1:13">
      <c r="A3615" t="s">
        <v>3272</v>
      </c>
      <c r="B3615">
        <v>947.9742</v>
      </c>
      <c r="C3615" s="44">
        <v>39737</v>
      </c>
      <c r="D3615" t="str">
        <f t="shared" si="560"/>
        <v/>
      </c>
      <c r="E3615" t="str">
        <f t="shared" si="561"/>
        <v/>
      </c>
      <c r="F3615" t="str">
        <f t="shared" si="562"/>
        <v/>
      </c>
      <c r="G3615" t="str">
        <f t="shared" si="563"/>
        <v/>
      </c>
      <c r="H3615" t="str">
        <f t="shared" si="564"/>
        <v/>
      </c>
      <c r="I3615" t="str">
        <f t="shared" si="565"/>
        <v/>
      </c>
      <c r="J3615" t="str">
        <f t="shared" si="566"/>
        <v/>
      </c>
      <c r="K3615" t="str">
        <f t="shared" si="567"/>
        <v/>
      </c>
      <c r="L3615" t="str">
        <f t="shared" si="568"/>
        <v/>
      </c>
      <c r="M3615" t="str">
        <f t="shared" si="569"/>
        <v/>
      </c>
    </row>
    <row r="3616" spans="1:13">
      <c r="A3616" t="s">
        <v>3920</v>
      </c>
      <c r="B3616">
        <v>998.33109999999999</v>
      </c>
      <c r="C3616" s="44">
        <v>39737</v>
      </c>
      <c r="D3616" t="str">
        <f t="shared" si="560"/>
        <v/>
      </c>
      <c r="E3616" t="str">
        <f t="shared" si="561"/>
        <v/>
      </c>
      <c r="F3616" t="str">
        <f t="shared" si="562"/>
        <v/>
      </c>
      <c r="G3616" t="str">
        <f t="shared" si="563"/>
        <v/>
      </c>
      <c r="H3616" t="str">
        <f t="shared" si="564"/>
        <v/>
      </c>
      <c r="I3616" t="str">
        <f t="shared" si="565"/>
        <v/>
      </c>
      <c r="J3616" t="str">
        <f t="shared" si="566"/>
        <v/>
      </c>
      <c r="K3616" t="str">
        <f t="shared" si="567"/>
        <v/>
      </c>
      <c r="L3616" t="str">
        <f t="shared" si="568"/>
        <v/>
      </c>
      <c r="M3616" t="str">
        <f t="shared" si="569"/>
        <v/>
      </c>
    </row>
    <row r="3617" spans="1:13">
      <c r="A3617" t="s">
        <v>3273</v>
      </c>
      <c r="B3617">
        <v>1008.1227</v>
      </c>
      <c r="C3617" s="44">
        <v>39714</v>
      </c>
      <c r="D3617" t="str">
        <f t="shared" si="560"/>
        <v/>
      </c>
      <c r="E3617" t="str">
        <f t="shared" si="561"/>
        <v/>
      </c>
      <c r="F3617" t="str">
        <f t="shared" si="562"/>
        <v/>
      </c>
      <c r="G3617" t="str">
        <f t="shared" si="563"/>
        <v/>
      </c>
      <c r="H3617" t="str">
        <f t="shared" si="564"/>
        <v/>
      </c>
      <c r="I3617" t="str">
        <f t="shared" si="565"/>
        <v/>
      </c>
      <c r="J3617" t="str">
        <f t="shared" si="566"/>
        <v/>
      </c>
      <c r="K3617" t="str">
        <f t="shared" si="567"/>
        <v/>
      </c>
      <c r="L3617" t="str">
        <f t="shared" si="568"/>
        <v/>
      </c>
      <c r="M3617" t="str">
        <f t="shared" si="569"/>
        <v/>
      </c>
    </row>
    <row r="3618" spans="1:13">
      <c r="A3618" t="s">
        <v>3274</v>
      </c>
      <c r="B3618">
        <v>948.02200000000005</v>
      </c>
      <c r="C3618" s="44">
        <v>39737</v>
      </c>
      <c r="D3618" t="str">
        <f t="shared" si="560"/>
        <v/>
      </c>
      <c r="E3618" t="str">
        <f t="shared" si="561"/>
        <v/>
      </c>
      <c r="F3618" t="str">
        <f t="shared" si="562"/>
        <v/>
      </c>
      <c r="G3618" t="str">
        <f t="shared" si="563"/>
        <v/>
      </c>
      <c r="H3618" t="str">
        <f t="shared" si="564"/>
        <v/>
      </c>
      <c r="I3618" t="str">
        <f t="shared" si="565"/>
        <v/>
      </c>
      <c r="J3618" t="str">
        <f t="shared" si="566"/>
        <v/>
      </c>
      <c r="K3618" t="str">
        <f t="shared" si="567"/>
        <v/>
      </c>
      <c r="L3618" t="str">
        <f t="shared" si="568"/>
        <v/>
      </c>
      <c r="M3618" t="str">
        <f t="shared" si="569"/>
        <v/>
      </c>
    </row>
    <row r="3619" spans="1:13">
      <c r="A3619" t="s">
        <v>3812</v>
      </c>
      <c r="B3619">
        <v>14.164</v>
      </c>
      <c r="C3619" s="44">
        <v>41548</v>
      </c>
      <c r="D3619" t="str">
        <f t="shared" si="560"/>
        <v/>
      </c>
      <c r="E3619" t="str">
        <f t="shared" si="561"/>
        <v/>
      </c>
      <c r="F3619" t="str">
        <f t="shared" si="562"/>
        <v/>
      </c>
      <c r="G3619" t="str">
        <f t="shared" si="563"/>
        <v/>
      </c>
      <c r="H3619" t="str">
        <f t="shared" si="564"/>
        <v/>
      </c>
      <c r="I3619" t="str">
        <f t="shared" si="565"/>
        <v/>
      </c>
      <c r="J3619" t="str">
        <f t="shared" si="566"/>
        <v/>
      </c>
      <c r="K3619" t="str">
        <f t="shared" si="567"/>
        <v/>
      </c>
      <c r="L3619" t="str">
        <f t="shared" si="568"/>
        <v/>
      </c>
      <c r="M3619" t="str">
        <f t="shared" si="569"/>
        <v/>
      </c>
    </row>
    <row r="3620" spans="1:13">
      <c r="A3620" t="s">
        <v>3158</v>
      </c>
      <c r="B3620">
        <v>15.045999999999999</v>
      </c>
      <c r="C3620" s="44">
        <v>41548</v>
      </c>
      <c r="D3620" t="str">
        <f t="shared" si="560"/>
        <v/>
      </c>
      <c r="E3620" t="str">
        <f t="shared" si="561"/>
        <v/>
      </c>
      <c r="F3620" t="str">
        <f t="shared" si="562"/>
        <v/>
      </c>
      <c r="G3620" t="str">
        <f t="shared" si="563"/>
        <v/>
      </c>
      <c r="H3620" t="str">
        <f t="shared" si="564"/>
        <v/>
      </c>
      <c r="I3620" t="str">
        <f t="shared" si="565"/>
        <v/>
      </c>
      <c r="J3620" t="str">
        <f t="shared" si="566"/>
        <v/>
      </c>
      <c r="K3620" t="str">
        <f t="shared" si="567"/>
        <v/>
      </c>
      <c r="L3620" t="str">
        <f t="shared" si="568"/>
        <v/>
      </c>
      <c r="M3620" t="str">
        <f t="shared" si="569"/>
        <v/>
      </c>
    </row>
    <row r="3621" spans="1:13">
      <c r="A3621" t="s">
        <v>3813</v>
      </c>
      <c r="B3621">
        <v>14.217000000000001</v>
      </c>
      <c r="C3621" s="44">
        <v>41548</v>
      </c>
      <c r="D3621" t="str">
        <f t="shared" si="560"/>
        <v/>
      </c>
      <c r="E3621" t="str">
        <f t="shared" si="561"/>
        <v/>
      </c>
      <c r="F3621" t="str">
        <f t="shared" si="562"/>
        <v/>
      </c>
      <c r="G3621" t="str">
        <f t="shared" si="563"/>
        <v/>
      </c>
      <c r="H3621" t="str">
        <f t="shared" si="564"/>
        <v/>
      </c>
      <c r="I3621" t="str">
        <f t="shared" si="565"/>
        <v/>
      </c>
      <c r="J3621" t="str">
        <f t="shared" si="566"/>
        <v/>
      </c>
      <c r="K3621" t="str">
        <f t="shared" si="567"/>
        <v/>
      </c>
      <c r="L3621" t="str">
        <f t="shared" si="568"/>
        <v/>
      </c>
      <c r="M3621" t="str">
        <f t="shared" si="569"/>
        <v/>
      </c>
    </row>
    <row r="3622" spans="1:13">
      <c r="A3622" t="s">
        <v>3159</v>
      </c>
      <c r="B3622">
        <v>15.102</v>
      </c>
      <c r="C3622" s="44">
        <v>41548</v>
      </c>
      <c r="D3622" t="str">
        <f t="shared" si="560"/>
        <v/>
      </c>
      <c r="E3622" t="str">
        <f t="shared" si="561"/>
        <v/>
      </c>
      <c r="F3622" t="str">
        <f t="shared" si="562"/>
        <v/>
      </c>
      <c r="G3622" t="str">
        <f t="shared" si="563"/>
        <v/>
      </c>
      <c r="H3622" t="str">
        <f t="shared" si="564"/>
        <v/>
      </c>
      <c r="I3622" t="str">
        <f t="shared" si="565"/>
        <v/>
      </c>
      <c r="J3622" t="str">
        <f t="shared" si="566"/>
        <v/>
      </c>
      <c r="K3622" t="str">
        <f t="shared" si="567"/>
        <v/>
      </c>
      <c r="L3622" t="str">
        <f t="shared" si="568"/>
        <v/>
      </c>
      <c r="M3622" t="str">
        <f t="shared" si="569"/>
        <v/>
      </c>
    </row>
    <row r="3623" spans="1:13">
      <c r="A3623" t="s">
        <v>3921</v>
      </c>
      <c r="B3623">
        <v>12.589700000000001</v>
      </c>
      <c r="C3623" s="44">
        <v>41548</v>
      </c>
      <c r="D3623" t="str">
        <f t="shared" si="560"/>
        <v/>
      </c>
      <c r="E3623" t="str">
        <f t="shared" si="561"/>
        <v/>
      </c>
      <c r="F3623" t="str">
        <f t="shared" si="562"/>
        <v/>
      </c>
      <c r="G3623" t="str">
        <f t="shared" si="563"/>
        <v/>
      </c>
      <c r="H3623" t="str">
        <f t="shared" si="564"/>
        <v/>
      </c>
      <c r="I3623" t="str">
        <f t="shared" si="565"/>
        <v/>
      </c>
      <c r="J3623" t="str">
        <f t="shared" si="566"/>
        <v/>
      </c>
      <c r="K3623" t="str">
        <f t="shared" si="567"/>
        <v/>
      </c>
      <c r="L3623" t="str">
        <f t="shared" si="568"/>
        <v/>
      </c>
      <c r="M3623" t="str">
        <f t="shared" si="569"/>
        <v/>
      </c>
    </row>
    <row r="3624" spans="1:13">
      <c r="A3624" t="s">
        <v>3275</v>
      </c>
      <c r="B3624">
        <v>11.5647</v>
      </c>
      <c r="C3624" s="44">
        <v>41548</v>
      </c>
      <c r="D3624" t="str">
        <f t="shared" si="560"/>
        <v/>
      </c>
      <c r="E3624" t="str">
        <f t="shared" si="561"/>
        <v/>
      </c>
      <c r="F3624" t="str">
        <f t="shared" si="562"/>
        <v/>
      </c>
      <c r="G3624" t="str">
        <f t="shared" si="563"/>
        <v/>
      </c>
      <c r="H3624" t="str">
        <f t="shared" si="564"/>
        <v/>
      </c>
      <c r="I3624" t="str">
        <f t="shared" si="565"/>
        <v/>
      </c>
      <c r="J3624" t="str">
        <f t="shared" si="566"/>
        <v/>
      </c>
      <c r="K3624" t="str">
        <f t="shared" si="567"/>
        <v/>
      </c>
      <c r="L3624" t="str">
        <f t="shared" si="568"/>
        <v/>
      </c>
      <c r="M3624" t="str">
        <f t="shared" si="569"/>
        <v/>
      </c>
    </row>
    <row r="3625" spans="1:13">
      <c r="A3625" t="s">
        <v>3922</v>
      </c>
      <c r="B3625">
        <v>12.504899999999999</v>
      </c>
      <c r="C3625" s="44">
        <v>41548</v>
      </c>
      <c r="D3625" t="str">
        <f t="shared" si="560"/>
        <v/>
      </c>
      <c r="E3625" t="str">
        <f t="shared" si="561"/>
        <v/>
      </c>
      <c r="F3625" t="str">
        <f t="shared" si="562"/>
        <v/>
      </c>
      <c r="G3625" t="str">
        <f t="shared" si="563"/>
        <v/>
      </c>
      <c r="H3625" t="str">
        <f t="shared" si="564"/>
        <v/>
      </c>
      <c r="I3625" t="str">
        <f t="shared" si="565"/>
        <v/>
      </c>
      <c r="J3625" t="str">
        <f t="shared" si="566"/>
        <v/>
      </c>
      <c r="K3625" t="str">
        <f t="shared" si="567"/>
        <v/>
      </c>
      <c r="L3625" t="str">
        <f t="shared" si="568"/>
        <v/>
      </c>
      <c r="M3625" t="str">
        <f t="shared" si="569"/>
        <v/>
      </c>
    </row>
    <row r="3626" spans="1:13">
      <c r="A3626" t="s">
        <v>3276</v>
      </c>
      <c r="B3626">
        <v>11.647600000000001</v>
      </c>
      <c r="C3626" s="44">
        <v>41548</v>
      </c>
      <c r="D3626" t="str">
        <f t="shared" si="560"/>
        <v/>
      </c>
      <c r="E3626" t="str">
        <f t="shared" si="561"/>
        <v/>
      </c>
      <c r="F3626" t="str">
        <f t="shared" si="562"/>
        <v/>
      </c>
      <c r="G3626" t="str">
        <f t="shared" si="563"/>
        <v/>
      </c>
      <c r="H3626" t="str">
        <f t="shared" si="564"/>
        <v/>
      </c>
      <c r="I3626" t="str">
        <f t="shared" si="565"/>
        <v/>
      </c>
      <c r="J3626" t="str">
        <f t="shared" si="566"/>
        <v/>
      </c>
      <c r="K3626" t="str">
        <f t="shared" si="567"/>
        <v/>
      </c>
      <c r="L3626" t="str">
        <f t="shared" si="568"/>
        <v/>
      </c>
      <c r="M3626" t="str">
        <f t="shared" si="569"/>
        <v/>
      </c>
    </row>
    <row r="3627" spans="1:13">
      <c r="A3627" t="s">
        <v>4379</v>
      </c>
      <c r="B3627">
        <v>10.206200000000001</v>
      </c>
      <c r="C3627" s="44">
        <v>41548</v>
      </c>
      <c r="D3627" t="str">
        <f t="shared" si="560"/>
        <v/>
      </c>
      <c r="E3627" t="str">
        <f t="shared" si="561"/>
        <v/>
      </c>
      <c r="F3627" t="str">
        <f t="shared" si="562"/>
        <v/>
      </c>
      <c r="G3627" t="str">
        <f t="shared" si="563"/>
        <v/>
      </c>
      <c r="H3627" t="str">
        <f t="shared" si="564"/>
        <v/>
      </c>
      <c r="I3627" t="str">
        <f t="shared" si="565"/>
        <v/>
      </c>
      <c r="J3627" t="str">
        <f t="shared" si="566"/>
        <v/>
      </c>
      <c r="K3627" t="str">
        <f t="shared" si="567"/>
        <v/>
      </c>
      <c r="L3627" t="str">
        <f t="shared" si="568"/>
        <v/>
      </c>
      <c r="M3627" t="str">
        <f t="shared" si="569"/>
        <v/>
      </c>
    </row>
    <row r="3628" spans="1:13">
      <c r="A3628" t="s">
        <v>3618</v>
      </c>
      <c r="B3628">
        <v>9.9662000000000006</v>
      </c>
      <c r="C3628" s="44">
        <v>41548</v>
      </c>
      <c r="D3628" t="str">
        <f t="shared" si="560"/>
        <v/>
      </c>
      <c r="E3628" t="str">
        <f t="shared" si="561"/>
        <v/>
      </c>
      <c r="F3628" t="str">
        <f t="shared" si="562"/>
        <v/>
      </c>
      <c r="G3628" t="str">
        <f t="shared" si="563"/>
        <v/>
      </c>
      <c r="H3628" t="str">
        <f t="shared" si="564"/>
        <v/>
      </c>
      <c r="I3628" t="str">
        <f t="shared" si="565"/>
        <v/>
      </c>
      <c r="J3628" t="str">
        <f t="shared" si="566"/>
        <v/>
      </c>
      <c r="K3628" t="str">
        <f t="shared" si="567"/>
        <v/>
      </c>
      <c r="L3628" t="str">
        <f t="shared" si="568"/>
        <v/>
      </c>
      <c r="M3628" t="str">
        <f t="shared" si="569"/>
        <v/>
      </c>
    </row>
    <row r="3629" spans="1:13">
      <c r="A3629" t="s">
        <v>4380</v>
      </c>
      <c r="B3629">
        <v>10.161799999999999</v>
      </c>
      <c r="C3629" s="44">
        <v>41548</v>
      </c>
      <c r="D3629" t="str">
        <f t="shared" si="560"/>
        <v/>
      </c>
      <c r="E3629" t="str">
        <f t="shared" si="561"/>
        <v/>
      </c>
      <c r="F3629" t="str">
        <f t="shared" si="562"/>
        <v/>
      </c>
      <c r="G3629" t="str">
        <f t="shared" si="563"/>
        <v/>
      </c>
      <c r="H3629" t="str">
        <f t="shared" si="564"/>
        <v/>
      </c>
      <c r="I3629" t="str">
        <f t="shared" si="565"/>
        <v/>
      </c>
      <c r="J3629" t="str">
        <f t="shared" si="566"/>
        <v/>
      </c>
      <c r="K3629" t="str">
        <f t="shared" si="567"/>
        <v/>
      </c>
      <c r="L3629" t="str">
        <f t="shared" si="568"/>
        <v/>
      </c>
      <c r="M3629" t="str">
        <f t="shared" si="569"/>
        <v/>
      </c>
    </row>
    <row r="3630" spans="1:13">
      <c r="A3630" t="s">
        <v>3619</v>
      </c>
      <c r="B3630">
        <v>9.9223999999999997</v>
      </c>
      <c r="C3630" s="44">
        <v>41548</v>
      </c>
      <c r="D3630" t="str">
        <f t="shared" si="560"/>
        <v/>
      </c>
      <c r="E3630" t="str">
        <f t="shared" si="561"/>
        <v/>
      </c>
      <c r="F3630" t="str">
        <f t="shared" si="562"/>
        <v/>
      </c>
      <c r="G3630" t="str">
        <f t="shared" si="563"/>
        <v/>
      </c>
      <c r="H3630" t="str">
        <f t="shared" si="564"/>
        <v/>
      </c>
      <c r="I3630" t="str">
        <f t="shared" si="565"/>
        <v/>
      </c>
      <c r="J3630" t="str">
        <f t="shared" si="566"/>
        <v/>
      </c>
      <c r="K3630" t="str">
        <f t="shared" si="567"/>
        <v/>
      </c>
      <c r="L3630" t="str">
        <f t="shared" si="568"/>
        <v/>
      </c>
      <c r="M3630" t="str">
        <f t="shared" si="569"/>
        <v/>
      </c>
    </row>
    <row r="3631" spans="1:13">
      <c r="A3631" t="s">
        <v>3160</v>
      </c>
      <c r="B3631">
        <v>19.484999999999999</v>
      </c>
      <c r="C3631" s="44">
        <v>41548</v>
      </c>
      <c r="D3631" t="str">
        <f t="shared" si="560"/>
        <v/>
      </c>
      <c r="E3631" t="str">
        <f t="shared" si="561"/>
        <v/>
      </c>
      <c r="F3631" t="str">
        <f t="shared" si="562"/>
        <v/>
      </c>
      <c r="G3631" t="str">
        <f t="shared" si="563"/>
        <v/>
      </c>
      <c r="H3631" t="str">
        <f t="shared" si="564"/>
        <v/>
      </c>
      <c r="I3631" t="str">
        <f t="shared" si="565"/>
        <v/>
      </c>
      <c r="J3631" t="str">
        <f t="shared" si="566"/>
        <v/>
      </c>
      <c r="K3631" t="str">
        <f t="shared" si="567"/>
        <v/>
      </c>
      <c r="L3631" t="str">
        <f t="shared" si="568"/>
        <v/>
      </c>
      <c r="M3631" t="str">
        <f t="shared" si="569"/>
        <v/>
      </c>
    </row>
    <row r="3632" spans="1:13">
      <c r="A3632" t="s">
        <v>3161</v>
      </c>
      <c r="B3632">
        <v>63.832999999999998</v>
      </c>
      <c r="C3632" s="44">
        <v>41548</v>
      </c>
      <c r="D3632" t="str">
        <f t="shared" si="560"/>
        <v/>
      </c>
      <c r="E3632" t="str">
        <f t="shared" si="561"/>
        <v/>
      </c>
      <c r="F3632" t="str">
        <f t="shared" si="562"/>
        <v/>
      </c>
      <c r="G3632" t="str">
        <f t="shared" si="563"/>
        <v/>
      </c>
      <c r="H3632" t="str">
        <f t="shared" si="564"/>
        <v/>
      </c>
      <c r="I3632" t="str">
        <f t="shared" si="565"/>
        <v/>
      </c>
      <c r="J3632" t="str">
        <f t="shared" si="566"/>
        <v/>
      </c>
      <c r="K3632" t="str">
        <f t="shared" si="567"/>
        <v/>
      </c>
      <c r="L3632" t="str">
        <f t="shared" si="568"/>
        <v/>
      </c>
      <c r="M3632" t="str">
        <f t="shared" si="569"/>
        <v/>
      </c>
    </row>
    <row r="3633" spans="1:13">
      <c r="A3633" t="s">
        <v>3162</v>
      </c>
      <c r="B3633">
        <v>19.442</v>
      </c>
      <c r="C3633" s="44">
        <v>41548</v>
      </c>
      <c r="D3633" t="str">
        <f t="shared" si="560"/>
        <v/>
      </c>
      <c r="E3633" t="str">
        <f t="shared" si="561"/>
        <v/>
      </c>
      <c r="F3633" t="str">
        <f t="shared" si="562"/>
        <v/>
      </c>
      <c r="G3633" t="str">
        <f t="shared" si="563"/>
        <v/>
      </c>
      <c r="H3633" t="str">
        <f t="shared" si="564"/>
        <v/>
      </c>
      <c r="I3633" t="str">
        <f t="shared" si="565"/>
        <v/>
      </c>
      <c r="J3633" t="str">
        <f t="shared" si="566"/>
        <v/>
      </c>
      <c r="K3633" t="str">
        <f t="shared" si="567"/>
        <v/>
      </c>
      <c r="L3633" t="str">
        <f t="shared" si="568"/>
        <v/>
      </c>
      <c r="M3633" t="str">
        <f t="shared" si="569"/>
        <v/>
      </c>
    </row>
    <row r="3634" spans="1:13">
      <c r="A3634" t="s">
        <v>3163</v>
      </c>
      <c r="B3634">
        <v>63.689</v>
      </c>
      <c r="C3634" s="44">
        <v>41548</v>
      </c>
      <c r="D3634" t="str">
        <f t="shared" si="560"/>
        <v/>
      </c>
      <c r="E3634" t="str">
        <f t="shared" si="561"/>
        <v/>
      </c>
      <c r="F3634" t="str">
        <f t="shared" si="562"/>
        <v/>
      </c>
      <c r="G3634" t="str">
        <f t="shared" si="563"/>
        <v/>
      </c>
      <c r="H3634" t="str">
        <f t="shared" si="564"/>
        <v/>
      </c>
      <c r="I3634" t="str">
        <f t="shared" si="565"/>
        <v/>
      </c>
      <c r="J3634" t="str">
        <f t="shared" si="566"/>
        <v/>
      </c>
      <c r="K3634" t="str">
        <f t="shared" si="567"/>
        <v/>
      </c>
      <c r="L3634" t="str">
        <f t="shared" si="568"/>
        <v/>
      </c>
      <c r="M3634" t="str">
        <f t="shared" si="569"/>
        <v/>
      </c>
    </row>
    <row r="3635" spans="1:13">
      <c r="A3635" t="s">
        <v>2779</v>
      </c>
      <c r="B3635">
        <v>1009.4013</v>
      </c>
      <c r="C3635" s="44">
        <v>41549</v>
      </c>
      <c r="D3635" t="str">
        <f t="shared" si="560"/>
        <v/>
      </c>
      <c r="E3635" t="str">
        <f t="shared" si="561"/>
        <v/>
      </c>
      <c r="F3635" t="str">
        <f t="shared" si="562"/>
        <v/>
      </c>
      <c r="G3635" t="str">
        <f t="shared" si="563"/>
        <v/>
      </c>
      <c r="H3635" t="str">
        <f t="shared" si="564"/>
        <v/>
      </c>
      <c r="I3635" t="str">
        <f t="shared" si="565"/>
        <v/>
      </c>
      <c r="J3635" t="str">
        <f t="shared" si="566"/>
        <v/>
      </c>
      <c r="K3635" t="str">
        <f t="shared" si="567"/>
        <v/>
      </c>
      <c r="L3635" t="str">
        <f t="shared" si="568"/>
        <v/>
      </c>
      <c r="M3635" t="str">
        <f t="shared" si="569"/>
        <v/>
      </c>
    </row>
    <row r="3636" spans="1:13">
      <c r="A3636" t="s">
        <v>3704</v>
      </c>
      <c r="B3636">
        <v>1206.6469</v>
      </c>
      <c r="C3636" s="44">
        <v>41549</v>
      </c>
      <c r="D3636" t="str">
        <f t="shared" si="560"/>
        <v/>
      </c>
      <c r="E3636" t="str">
        <f t="shared" si="561"/>
        <v/>
      </c>
      <c r="F3636" t="str">
        <f t="shared" si="562"/>
        <v/>
      </c>
      <c r="G3636" t="str">
        <f t="shared" si="563"/>
        <v/>
      </c>
      <c r="H3636" t="str">
        <f t="shared" si="564"/>
        <v/>
      </c>
      <c r="I3636" t="str">
        <f t="shared" si="565"/>
        <v/>
      </c>
      <c r="J3636" t="str">
        <f t="shared" si="566"/>
        <v/>
      </c>
      <c r="K3636" t="str">
        <f t="shared" si="567"/>
        <v/>
      </c>
      <c r="L3636" t="str">
        <f t="shared" si="568"/>
        <v/>
      </c>
      <c r="M3636" t="str">
        <f t="shared" si="569"/>
        <v/>
      </c>
    </row>
    <row r="3637" spans="1:13">
      <c r="A3637" t="s">
        <v>2780</v>
      </c>
      <c r="B3637">
        <v>1004.0571</v>
      </c>
      <c r="C3637" s="44">
        <v>41549</v>
      </c>
      <c r="D3637" t="str">
        <f t="shared" si="560"/>
        <v/>
      </c>
      <c r="E3637" t="str">
        <f t="shared" si="561"/>
        <v/>
      </c>
      <c r="F3637" t="str">
        <f t="shared" si="562"/>
        <v/>
      </c>
      <c r="G3637" t="str">
        <f t="shared" si="563"/>
        <v/>
      </c>
      <c r="H3637" t="str">
        <f t="shared" si="564"/>
        <v/>
      </c>
      <c r="I3637" t="str">
        <f t="shared" si="565"/>
        <v/>
      </c>
      <c r="J3637" t="str">
        <f t="shared" si="566"/>
        <v/>
      </c>
      <c r="K3637" t="str">
        <f t="shared" si="567"/>
        <v/>
      </c>
      <c r="L3637" t="str">
        <f t="shared" si="568"/>
        <v/>
      </c>
      <c r="M3637" t="str">
        <f t="shared" si="569"/>
        <v/>
      </c>
    </row>
    <row r="3638" spans="1:13">
      <c r="A3638" t="s">
        <v>2781</v>
      </c>
      <c r="B3638">
        <v>1002.1743</v>
      </c>
      <c r="C3638" s="44">
        <v>41549</v>
      </c>
      <c r="D3638" t="str">
        <f t="shared" si="560"/>
        <v/>
      </c>
      <c r="E3638" t="str">
        <f t="shared" si="561"/>
        <v/>
      </c>
      <c r="F3638" t="str">
        <f t="shared" si="562"/>
        <v/>
      </c>
      <c r="G3638" t="str">
        <f t="shared" si="563"/>
        <v/>
      </c>
      <c r="H3638" t="str">
        <f t="shared" si="564"/>
        <v/>
      </c>
      <c r="I3638" t="str">
        <f t="shared" si="565"/>
        <v/>
      </c>
      <c r="J3638" t="str">
        <f t="shared" si="566"/>
        <v/>
      </c>
      <c r="K3638" t="str">
        <f t="shared" si="567"/>
        <v/>
      </c>
      <c r="L3638" t="str">
        <f t="shared" si="568"/>
        <v/>
      </c>
      <c r="M3638" t="str">
        <f t="shared" si="569"/>
        <v/>
      </c>
    </row>
    <row r="3639" spans="1:13">
      <c r="A3639" t="s">
        <v>3923</v>
      </c>
      <c r="B3639">
        <v>11.2338</v>
      </c>
      <c r="C3639" s="44">
        <v>41548</v>
      </c>
      <c r="D3639" t="str">
        <f t="shared" si="560"/>
        <v/>
      </c>
      <c r="E3639" t="str">
        <f t="shared" si="561"/>
        <v/>
      </c>
      <c r="F3639" t="str">
        <f t="shared" si="562"/>
        <v/>
      </c>
      <c r="G3639" t="str">
        <f t="shared" si="563"/>
        <v/>
      </c>
      <c r="H3639" t="str">
        <f t="shared" si="564"/>
        <v/>
      </c>
      <c r="I3639" t="str">
        <f t="shared" si="565"/>
        <v/>
      </c>
      <c r="J3639" t="str">
        <f t="shared" si="566"/>
        <v/>
      </c>
      <c r="K3639" t="str">
        <f t="shared" si="567"/>
        <v/>
      </c>
      <c r="L3639" t="str">
        <f t="shared" si="568"/>
        <v/>
      </c>
      <c r="M3639" t="str">
        <f t="shared" si="569"/>
        <v/>
      </c>
    </row>
    <row r="3640" spans="1:13">
      <c r="A3640" t="s">
        <v>3281</v>
      </c>
      <c r="B3640">
        <v>10.2357</v>
      </c>
      <c r="C3640" s="44">
        <v>41548</v>
      </c>
      <c r="D3640" t="str">
        <f t="shared" si="560"/>
        <v/>
      </c>
      <c r="E3640" t="str">
        <f t="shared" si="561"/>
        <v/>
      </c>
      <c r="F3640" t="str">
        <f t="shared" si="562"/>
        <v/>
      </c>
      <c r="G3640" t="str">
        <f t="shared" si="563"/>
        <v/>
      </c>
      <c r="H3640" t="str">
        <f t="shared" si="564"/>
        <v/>
      </c>
      <c r="I3640" t="str">
        <f t="shared" si="565"/>
        <v/>
      </c>
      <c r="J3640" t="str">
        <f t="shared" si="566"/>
        <v/>
      </c>
      <c r="K3640" t="str">
        <f t="shared" si="567"/>
        <v/>
      </c>
      <c r="L3640" t="str">
        <f t="shared" si="568"/>
        <v/>
      </c>
      <c r="M3640" t="str">
        <f t="shared" si="569"/>
        <v/>
      </c>
    </row>
    <row r="3641" spans="1:13">
      <c r="A3641" t="s">
        <v>3282</v>
      </c>
      <c r="B3641">
        <v>10.1875</v>
      </c>
      <c r="C3641" s="44">
        <v>41548</v>
      </c>
      <c r="D3641" t="str">
        <f t="shared" si="560"/>
        <v/>
      </c>
      <c r="E3641" t="str">
        <f t="shared" si="561"/>
        <v/>
      </c>
      <c r="F3641" t="str">
        <f t="shared" si="562"/>
        <v/>
      </c>
      <c r="G3641" t="str">
        <f t="shared" si="563"/>
        <v/>
      </c>
      <c r="H3641" t="str">
        <f t="shared" si="564"/>
        <v/>
      </c>
      <c r="I3641" t="str">
        <f t="shared" si="565"/>
        <v/>
      </c>
      <c r="J3641" t="str">
        <f t="shared" si="566"/>
        <v/>
      </c>
      <c r="K3641" t="str">
        <f t="shared" si="567"/>
        <v/>
      </c>
      <c r="L3641" t="str">
        <f t="shared" si="568"/>
        <v/>
      </c>
      <c r="M3641" t="str">
        <f t="shared" si="569"/>
        <v/>
      </c>
    </row>
    <row r="3642" spans="1:13">
      <c r="A3642" t="s">
        <v>3924</v>
      </c>
      <c r="B3642">
        <v>11.1919</v>
      </c>
      <c r="C3642" s="44">
        <v>41548</v>
      </c>
      <c r="D3642" t="str">
        <f t="shared" si="560"/>
        <v/>
      </c>
      <c r="E3642" t="str">
        <f t="shared" si="561"/>
        <v/>
      </c>
      <c r="F3642" t="str">
        <f t="shared" si="562"/>
        <v/>
      </c>
      <c r="G3642" t="str">
        <f t="shared" si="563"/>
        <v/>
      </c>
      <c r="H3642" t="str">
        <f t="shared" si="564"/>
        <v/>
      </c>
      <c r="I3642" t="str">
        <f t="shared" si="565"/>
        <v/>
      </c>
      <c r="J3642" t="str">
        <f t="shared" si="566"/>
        <v/>
      </c>
      <c r="K3642" t="str">
        <f t="shared" si="567"/>
        <v/>
      </c>
      <c r="L3642" t="str">
        <f t="shared" si="568"/>
        <v/>
      </c>
      <c r="M3642" t="str">
        <f t="shared" si="569"/>
        <v/>
      </c>
    </row>
    <row r="3643" spans="1:13">
      <c r="A3643" t="s">
        <v>3278</v>
      </c>
      <c r="B3643">
        <v>10.1668</v>
      </c>
      <c r="C3643" s="44">
        <v>41548</v>
      </c>
      <c r="D3643" t="str">
        <f t="shared" si="560"/>
        <v/>
      </c>
      <c r="E3643" t="str">
        <f t="shared" si="561"/>
        <v/>
      </c>
      <c r="F3643" t="str">
        <f t="shared" si="562"/>
        <v/>
      </c>
      <c r="G3643" t="str">
        <f t="shared" si="563"/>
        <v/>
      </c>
      <c r="H3643" t="str">
        <f t="shared" si="564"/>
        <v/>
      </c>
      <c r="I3643" t="str">
        <f t="shared" si="565"/>
        <v/>
      </c>
      <c r="J3643" t="str">
        <f t="shared" si="566"/>
        <v/>
      </c>
      <c r="K3643" t="str">
        <f t="shared" si="567"/>
        <v/>
      </c>
      <c r="L3643" t="str">
        <f t="shared" si="568"/>
        <v/>
      </c>
      <c r="M3643" t="str">
        <f t="shared" si="569"/>
        <v/>
      </c>
    </row>
    <row r="3644" spans="1:13">
      <c r="A3644" t="s">
        <v>3277</v>
      </c>
      <c r="B3644">
        <v>10.138500000000001</v>
      </c>
      <c r="C3644" s="44">
        <v>41548</v>
      </c>
      <c r="D3644" t="str">
        <f t="shared" si="560"/>
        <v/>
      </c>
      <c r="E3644" t="str">
        <f t="shared" si="561"/>
        <v/>
      </c>
      <c r="F3644" t="str">
        <f t="shared" si="562"/>
        <v/>
      </c>
      <c r="G3644" t="str">
        <f t="shared" si="563"/>
        <v/>
      </c>
      <c r="H3644" t="str">
        <f t="shared" si="564"/>
        <v/>
      </c>
      <c r="I3644" t="str">
        <f t="shared" si="565"/>
        <v/>
      </c>
      <c r="J3644" t="str">
        <f t="shared" si="566"/>
        <v/>
      </c>
      <c r="K3644" t="str">
        <f t="shared" si="567"/>
        <v/>
      </c>
      <c r="L3644" t="str">
        <f t="shared" si="568"/>
        <v/>
      </c>
      <c r="M3644" t="str">
        <f t="shared" si="569"/>
        <v/>
      </c>
    </row>
    <row r="3645" spans="1:13">
      <c r="A3645" t="s">
        <v>3925</v>
      </c>
      <c r="B3645">
        <v>10.9392</v>
      </c>
      <c r="C3645" s="44">
        <v>41548</v>
      </c>
      <c r="D3645" t="str">
        <f t="shared" si="560"/>
        <v/>
      </c>
      <c r="E3645" t="str">
        <f t="shared" si="561"/>
        <v/>
      </c>
      <c r="F3645" t="str">
        <f t="shared" si="562"/>
        <v/>
      </c>
      <c r="G3645" t="str">
        <f t="shared" si="563"/>
        <v/>
      </c>
      <c r="H3645" t="str">
        <f t="shared" si="564"/>
        <v/>
      </c>
      <c r="I3645" t="str">
        <f t="shared" si="565"/>
        <v/>
      </c>
      <c r="J3645" t="str">
        <f t="shared" si="566"/>
        <v/>
      </c>
      <c r="K3645" t="str">
        <f t="shared" si="567"/>
        <v/>
      </c>
      <c r="L3645" t="str">
        <f t="shared" si="568"/>
        <v/>
      </c>
      <c r="M3645" t="str">
        <f t="shared" si="569"/>
        <v/>
      </c>
    </row>
    <row r="3646" spans="1:13">
      <c r="A3646" t="s">
        <v>3283</v>
      </c>
      <c r="B3646">
        <v>10.082100000000001</v>
      </c>
      <c r="C3646" s="44">
        <v>41548</v>
      </c>
      <c r="D3646" t="str">
        <f t="shared" si="560"/>
        <v/>
      </c>
      <c r="E3646" t="str">
        <f t="shared" si="561"/>
        <v/>
      </c>
      <c r="F3646" t="str">
        <f t="shared" si="562"/>
        <v/>
      </c>
      <c r="G3646" t="str">
        <f t="shared" si="563"/>
        <v/>
      </c>
      <c r="H3646" t="str">
        <f t="shared" si="564"/>
        <v/>
      </c>
      <c r="I3646" t="str">
        <f t="shared" si="565"/>
        <v/>
      </c>
      <c r="J3646" t="str">
        <f t="shared" si="566"/>
        <v/>
      </c>
      <c r="K3646" t="str">
        <f t="shared" si="567"/>
        <v/>
      </c>
      <c r="L3646" t="str">
        <f t="shared" si="568"/>
        <v/>
      </c>
      <c r="M3646" t="str">
        <f t="shared" si="569"/>
        <v/>
      </c>
    </row>
    <row r="3647" spans="1:13">
      <c r="A3647" t="s">
        <v>3284</v>
      </c>
      <c r="B3647">
        <v>10.2051</v>
      </c>
      <c r="C3647" s="44">
        <v>41548</v>
      </c>
      <c r="D3647" t="str">
        <f t="shared" si="560"/>
        <v/>
      </c>
      <c r="E3647" t="str">
        <f t="shared" si="561"/>
        <v/>
      </c>
      <c r="F3647" t="str">
        <f t="shared" si="562"/>
        <v/>
      </c>
      <c r="G3647" t="str">
        <f t="shared" si="563"/>
        <v/>
      </c>
      <c r="H3647" t="str">
        <f t="shared" si="564"/>
        <v/>
      </c>
      <c r="I3647" t="str">
        <f t="shared" si="565"/>
        <v/>
      </c>
      <c r="J3647" t="str">
        <f t="shared" si="566"/>
        <v/>
      </c>
      <c r="K3647" t="str">
        <f t="shared" si="567"/>
        <v/>
      </c>
      <c r="L3647" t="str">
        <f t="shared" si="568"/>
        <v/>
      </c>
      <c r="M3647" t="str">
        <f t="shared" si="569"/>
        <v/>
      </c>
    </row>
    <row r="3648" spans="1:13">
      <c r="A3648" t="s">
        <v>3926</v>
      </c>
      <c r="B3648">
        <v>10.898199999999999</v>
      </c>
      <c r="C3648" s="44">
        <v>41548</v>
      </c>
      <c r="D3648" t="str">
        <f t="shared" si="560"/>
        <v/>
      </c>
      <c r="E3648" t="str">
        <f t="shared" si="561"/>
        <v/>
      </c>
      <c r="F3648" t="str">
        <f t="shared" si="562"/>
        <v/>
      </c>
      <c r="G3648" t="str">
        <f t="shared" si="563"/>
        <v/>
      </c>
      <c r="H3648" t="str">
        <f t="shared" si="564"/>
        <v/>
      </c>
      <c r="I3648" t="str">
        <f t="shared" si="565"/>
        <v/>
      </c>
      <c r="J3648" t="str">
        <f t="shared" si="566"/>
        <v/>
      </c>
      <c r="K3648" t="str">
        <f t="shared" si="567"/>
        <v/>
      </c>
      <c r="L3648" t="str">
        <f t="shared" si="568"/>
        <v/>
      </c>
      <c r="M3648" t="str">
        <f t="shared" si="569"/>
        <v/>
      </c>
    </row>
    <row r="3649" spans="1:13">
      <c r="A3649" t="s">
        <v>3279</v>
      </c>
      <c r="B3649">
        <v>9.9648000000000003</v>
      </c>
      <c r="C3649" s="44">
        <v>41548</v>
      </c>
      <c r="D3649" t="str">
        <f t="shared" si="560"/>
        <v/>
      </c>
      <c r="E3649" t="str">
        <f t="shared" si="561"/>
        <v/>
      </c>
      <c r="F3649" t="str">
        <f t="shared" si="562"/>
        <v/>
      </c>
      <c r="G3649" t="str">
        <f t="shared" si="563"/>
        <v/>
      </c>
      <c r="H3649" t="str">
        <f t="shared" si="564"/>
        <v/>
      </c>
      <c r="I3649" t="str">
        <f t="shared" si="565"/>
        <v/>
      </c>
      <c r="J3649" t="str">
        <f t="shared" si="566"/>
        <v/>
      </c>
      <c r="K3649" t="str">
        <f t="shared" si="567"/>
        <v/>
      </c>
      <c r="L3649" t="str">
        <f t="shared" si="568"/>
        <v/>
      </c>
      <c r="M3649" t="str">
        <f t="shared" si="569"/>
        <v/>
      </c>
    </row>
    <row r="3650" spans="1:13">
      <c r="A3650" t="s">
        <v>3280</v>
      </c>
      <c r="B3650">
        <v>10.026</v>
      </c>
      <c r="C3650" s="44">
        <v>41548</v>
      </c>
      <c r="D3650" t="str">
        <f t="shared" si="560"/>
        <v/>
      </c>
      <c r="E3650" t="str">
        <f t="shared" si="561"/>
        <v/>
      </c>
      <c r="F3650" t="str">
        <f t="shared" si="562"/>
        <v/>
      </c>
      <c r="G3650" t="str">
        <f t="shared" si="563"/>
        <v/>
      </c>
      <c r="H3650" t="str">
        <f t="shared" si="564"/>
        <v/>
      </c>
      <c r="I3650" t="str">
        <f t="shared" si="565"/>
        <v/>
      </c>
      <c r="J3650" t="str">
        <f t="shared" si="566"/>
        <v/>
      </c>
      <c r="K3650" t="str">
        <f t="shared" si="567"/>
        <v/>
      </c>
      <c r="L3650" t="str">
        <f t="shared" si="568"/>
        <v/>
      </c>
      <c r="M3650" t="str">
        <f t="shared" si="569"/>
        <v/>
      </c>
    </row>
    <row r="3651" spans="1:13">
      <c r="A3651" t="s">
        <v>3927</v>
      </c>
      <c r="B3651">
        <v>13.863799999999999</v>
      </c>
      <c r="C3651" s="44">
        <v>41548</v>
      </c>
      <c r="D3651" t="str">
        <f t="shared" si="560"/>
        <v/>
      </c>
      <c r="E3651" t="str">
        <f t="shared" si="561"/>
        <v/>
      </c>
      <c r="F3651" t="str">
        <f t="shared" si="562"/>
        <v/>
      </c>
      <c r="G3651" t="str">
        <f t="shared" si="563"/>
        <v/>
      </c>
      <c r="H3651" t="str">
        <f t="shared" si="564"/>
        <v/>
      </c>
      <c r="I3651" t="str">
        <f t="shared" si="565"/>
        <v/>
      </c>
      <c r="J3651" t="str">
        <f t="shared" si="566"/>
        <v/>
      </c>
      <c r="K3651" t="str">
        <f t="shared" si="567"/>
        <v/>
      </c>
      <c r="L3651" t="str">
        <f t="shared" si="568"/>
        <v/>
      </c>
      <c r="M3651" t="str">
        <f t="shared" si="569"/>
        <v/>
      </c>
    </row>
    <row r="3652" spans="1:13">
      <c r="A3652" t="s">
        <v>3285</v>
      </c>
      <c r="B3652">
        <v>10.345000000000001</v>
      </c>
      <c r="C3652" s="44">
        <v>41548</v>
      </c>
      <c r="D3652" t="str">
        <f t="shared" si="560"/>
        <v/>
      </c>
      <c r="E3652" t="str">
        <f t="shared" si="561"/>
        <v/>
      </c>
      <c r="F3652" t="str">
        <f t="shared" si="562"/>
        <v/>
      </c>
      <c r="G3652" t="str">
        <f t="shared" si="563"/>
        <v/>
      </c>
      <c r="H3652" t="str">
        <f t="shared" si="564"/>
        <v/>
      </c>
      <c r="I3652" t="str">
        <f t="shared" si="565"/>
        <v/>
      </c>
      <c r="J3652" t="str">
        <f t="shared" si="566"/>
        <v/>
      </c>
      <c r="K3652" t="str">
        <f t="shared" si="567"/>
        <v/>
      </c>
      <c r="L3652" t="str">
        <f t="shared" si="568"/>
        <v/>
      </c>
      <c r="M3652" t="str">
        <f t="shared" si="569"/>
        <v/>
      </c>
    </row>
    <row r="3653" spans="1:13">
      <c r="A3653" t="s">
        <v>3286</v>
      </c>
      <c r="B3653">
        <v>10.366199999999999</v>
      </c>
      <c r="C3653" s="44">
        <v>41548</v>
      </c>
      <c r="D3653" t="str">
        <f t="shared" si="560"/>
        <v/>
      </c>
      <c r="E3653" t="str">
        <f t="shared" si="561"/>
        <v/>
      </c>
      <c r="F3653" t="str">
        <f t="shared" si="562"/>
        <v/>
      </c>
      <c r="G3653" t="str">
        <f t="shared" si="563"/>
        <v/>
      </c>
      <c r="H3653" t="str">
        <f t="shared" si="564"/>
        <v/>
      </c>
      <c r="I3653" t="str">
        <f t="shared" si="565"/>
        <v/>
      </c>
      <c r="J3653" t="str">
        <f t="shared" si="566"/>
        <v/>
      </c>
      <c r="K3653" t="str">
        <f t="shared" si="567"/>
        <v/>
      </c>
      <c r="L3653" t="str">
        <f t="shared" si="568"/>
        <v/>
      </c>
      <c r="M3653" t="str">
        <f t="shared" si="569"/>
        <v/>
      </c>
    </row>
    <row r="3654" spans="1:13">
      <c r="A3654" t="s">
        <v>3287</v>
      </c>
      <c r="B3654">
        <v>10.2578</v>
      </c>
      <c r="C3654" s="44">
        <v>41548</v>
      </c>
      <c r="D3654" t="str">
        <f t="shared" si="560"/>
        <v/>
      </c>
      <c r="E3654" t="str">
        <f t="shared" si="561"/>
        <v/>
      </c>
      <c r="F3654" t="str">
        <f t="shared" si="562"/>
        <v/>
      </c>
      <c r="G3654" t="str">
        <f t="shared" si="563"/>
        <v/>
      </c>
      <c r="H3654" t="str">
        <f t="shared" si="564"/>
        <v/>
      </c>
      <c r="I3654" t="str">
        <f t="shared" si="565"/>
        <v/>
      </c>
      <c r="J3654" t="str">
        <f t="shared" si="566"/>
        <v/>
      </c>
      <c r="K3654" t="str">
        <f t="shared" si="567"/>
        <v/>
      </c>
      <c r="L3654" t="str">
        <f t="shared" si="568"/>
        <v/>
      </c>
      <c r="M3654" t="str">
        <f t="shared" si="569"/>
        <v/>
      </c>
    </row>
    <row r="3655" spans="1:13">
      <c r="A3655" t="s">
        <v>3288</v>
      </c>
      <c r="B3655">
        <v>10.325200000000001</v>
      </c>
      <c r="C3655" s="44">
        <v>41548</v>
      </c>
      <c r="D3655" t="str">
        <f t="shared" ref="D3655:D3718" si="570">IF(A3655=mfund1,B3655,"")</f>
        <v/>
      </c>
      <c r="E3655" t="str">
        <f t="shared" ref="E3655:E3718" si="571">IF(A3655=mfund2,B3655,"")</f>
        <v/>
      </c>
      <c r="F3655" t="str">
        <f t="shared" ref="F3655:F3718" si="572">IF(A3655=mfund3,B3655,"")</f>
        <v/>
      </c>
      <c r="G3655" t="str">
        <f t="shared" ref="G3655:G3718" si="573">IF(A3655=mfund4,B3655,"")</f>
        <v/>
      </c>
      <c r="H3655" t="str">
        <f t="shared" ref="H3655:H3718" si="574">IF(A3655=mfudn5,B3655,"")</f>
        <v/>
      </c>
      <c r="I3655" t="str">
        <f t="shared" ref="I3655:I3718" si="575">IF(A3655=mfund6,B3655,"")</f>
        <v/>
      </c>
      <c r="J3655" t="str">
        <f t="shared" ref="J3655:J3718" si="576">IF(A3655=mfund7,B3655,"")</f>
        <v/>
      </c>
      <c r="K3655" t="str">
        <f t="shared" ref="K3655:K3718" si="577">IF(A3655=mfund8,B3655,"")</f>
        <v/>
      </c>
      <c r="L3655" t="str">
        <f t="shared" ref="L3655:L3718" si="578">IF(A3655=mfund9,B3655,"")</f>
        <v/>
      </c>
      <c r="M3655" t="str">
        <f t="shared" ref="M3655:M3718" si="579">IF(A3655=mfund10,B3655,"")</f>
        <v/>
      </c>
    </row>
    <row r="3656" spans="1:13">
      <c r="A3656" t="s">
        <v>3928</v>
      </c>
      <c r="B3656">
        <v>14.047700000000001</v>
      </c>
      <c r="C3656" s="44">
        <v>41548</v>
      </c>
      <c r="D3656" t="str">
        <f t="shared" si="570"/>
        <v/>
      </c>
      <c r="E3656" t="str">
        <f t="shared" si="571"/>
        <v/>
      </c>
      <c r="F3656" t="str">
        <f t="shared" si="572"/>
        <v/>
      </c>
      <c r="G3656" t="str">
        <f t="shared" si="573"/>
        <v/>
      </c>
      <c r="H3656" t="str">
        <f t="shared" si="574"/>
        <v/>
      </c>
      <c r="I3656" t="str">
        <f t="shared" si="575"/>
        <v/>
      </c>
      <c r="J3656" t="str">
        <f t="shared" si="576"/>
        <v/>
      </c>
      <c r="K3656" t="str">
        <f t="shared" si="577"/>
        <v/>
      </c>
      <c r="L3656" t="str">
        <f t="shared" si="578"/>
        <v/>
      </c>
      <c r="M3656" t="str">
        <f t="shared" si="579"/>
        <v/>
      </c>
    </row>
    <row r="3657" spans="1:13">
      <c r="A3657" t="s">
        <v>3289</v>
      </c>
      <c r="B3657">
        <v>10.269399999999999</v>
      </c>
      <c r="C3657" s="44">
        <v>41548</v>
      </c>
      <c r="D3657" t="str">
        <f t="shared" si="570"/>
        <v/>
      </c>
      <c r="E3657" t="str">
        <f t="shared" si="571"/>
        <v/>
      </c>
      <c r="F3657" t="str">
        <f t="shared" si="572"/>
        <v/>
      </c>
      <c r="G3657" t="str">
        <f t="shared" si="573"/>
        <v/>
      </c>
      <c r="H3657" t="str">
        <f t="shared" si="574"/>
        <v/>
      </c>
      <c r="I3657" t="str">
        <f t="shared" si="575"/>
        <v/>
      </c>
      <c r="J3657" t="str">
        <f t="shared" si="576"/>
        <v/>
      </c>
      <c r="K3657" t="str">
        <f t="shared" si="577"/>
        <v/>
      </c>
      <c r="L3657" t="str">
        <f t="shared" si="578"/>
        <v/>
      </c>
      <c r="M3657" t="str">
        <f t="shared" si="579"/>
        <v/>
      </c>
    </row>
    <row r="3658" spans="1:13">
      <c r="A3658" t="s">
        <v>3290</v>
      </c>
      <c r="B3658">
        <v>10.298299999999999</v>
      </c>
      <c r="C3658" s="44">
        <v>41548</v>
      </c>
      <c r="D3658" t="str">
        <f t="shared" si="570"/>
        <v/>
      </c>
      <c r="E3658" t="str">
        <f t="shared" si="571"/>
        <v/>
      </c>
      <c r="F3658" t="str">
        <f t="shared" si="572"/>
        <v/>
      </c>
      <c r="G3658" t="str">
        <f t="shared" si="573"/>
        <v/>
      </c>
      <c r="H3658" t="str">
        <f t="shared" si="574"/>
        <v/>
      </c>
      <c r="I3658" t="str">
        <f t="shared" si="575"/>
        <v/>
      </c>
      <c r="J3658" t="str">
        <f t="shared" si="576"/>
        <v/>
      </c>
      <c r="K3658" t="str">
        <f t="shared" si="577"/>
        <v/>
      </c>
      <c r="L3658" t="str">
        <f t="shared" si="578"/>
        <v/>
      </c>
      <c r="M3658" t="str">
        <f t="shared" si="579"/>
        <v/>
      </c>
    </row>
    <row r="3659" spans="1:13">
      <c r="A3659" t="s">
        <v>3929</v>
      </c>
      <c r="B3659">
        <v>13.801600000000001</v>
      </c>
      <c r="C3659" s="44">
        <v>41548</v>
      </c>
      <c r="D3659" t="str">
        <f t="shared" si="570"/>
        <v/>
      </c>
      <c r="E3659" t="str">
        <f t="shared" si="571"/>
        <v/>
      </c>
      <c r="F3659" t="str">
        <f t="shared" si="572"/>
        <v/>
      </c>
      <c r="G3659" t="str">
        <f t="shared" si="573"/>
        <v/>
      </c>
      <c r="H3659" t="str">
        <f t="shared" si="574"/>
        <v/>
      </c>
      <c r="I3659" t="str">
        <f t="shared" si="575"/>
        <v/>
      </c>
      <c r="J3659" t="str">
        <f t="shared" si="576"/>
        <v/>
      </c>
      <c r="K3659" t="str">
        <f t="shared" si="577"/>
        <v/>
      </c>
      <c r="L3659" t="str">
        <f t="shared" si="578"/>
        <v/>
      </c>
      <c r="M3659" t="str">
        <f t="shared" si="579"/>
        <v/>
      </c>
    </row>
    <row r="3660" spans="1:13">
      <c r="A3660" t="s">
        <v>5670</v>
      </c>
      <c r="B3660">
        <v>1022.6797</v>
      </c>
      <c r="C3660" s="44">
        <v>41548</v>
      </c>
      <c r="D3660" t="str">
        <f t="shared" si="570"/>
        <v/>
      </c>
      <c r="E3660" t="str">
        <f t="shared" si="571"/>
        <v/>
      </c>
      <c r="F3660" t="str">
        <f t="shared" si="572"/>
        <v/>
      </c>
      <c r="G3660" t="str">
        <f t="shared" si="573"/>
        <v/>
      </c>
      <c r="H3660" t="str">
        <f t="shared" si="574"/>
        <v/>
      </c>
      <c r="I3660" t="str">
        <f t="shared" si="575"/>
        <v/>
      </c>
      <c r="J3660" t="str">
        <f t="shared" si="576"/>
        <v/>
      </c>
      <c r="K3660" t="str">
        <f t="shared" si="577"/>
        <v/>
      </c>
      <c r="L3660" t="str">
        <f t="shared" si="578"/>
        <v/>
      </c>
      <c r="M3660" t="str">
        <f t="shared" si="579"/>
        <v/>
      </c>
    </row>
    <row r="3661" spans="1:13">
      <c r="A3661" t="s">
        <v>5671</v>
      </c>
      <c r="B3661">
        <v>1023.6187</v>
      </c>
      <c r="C3661" s="44">
        <v>41548</v>
      </c>
      <c r="D3661" t="str">
        <f t="shared" si="570"/>
        <v/>
      </c>
      <c r="E3661" t="str">
        <f t="shared" si="571"/>
        <v/>
      </c>
      <c r="F3661" t="str">
        <f t="shared" si="572"/>
        <v/>
      </c>
      <c r="G3661" t="str">
        <f t="shared" si="573"/>
        <v/>
      </c>
      <c r="H3661" t="str">
        <f t="shared" si="574"/>
        <v/>
      </c>
      <c r="I3661" t="str">
        <f t="shared" si="575"/>
        <v/>
      </c>
      <c r="J3661" t="str">
        <f t="shared" si="576"/>
        <v/>
      </c>
      <c r="K3661" t="str">
        <f t="shared" si="577"/>
        <v/>
      </c>
      <c r="L3661" t="str">
        <f t="shared" si="578"/>
        <v/>
      </c>
      <c r="M3661" t="str">
        <f t="shared" si="579"/>
        <v/>
      </c>
    </row>
    <row r="3662" spans="1:13">
      <c r="A3662" t="s">
        <v>5672</v>
      </c>
      <c r="B3662">
        <v>1011.3288</v>
      </c>
      <c r="C3662" s="44">
        <v>41548</v>
      </c>
      <c r="D3662" t="str">
        <f t="shared" si="570"/>
        <v/>
      </c>
      <c r="E3662" t="str">
        <f t="shared" si="571"/>
        <v/>
      </c>
      <c r="F3662" t="str">
        <f t="shared" si="572"/>
        <v/>
      </c>
      <c r="G3662" t="str">
        <f t="shared" si="573"/>
        <v/>
      </c>
      <c r="H3662" t="str">
        <f t="shared" si="574"/>
        <v/>
      </c>
      <c r="I3662" t="str">
        <f t="shared" si="575"/>
        <v/>
      </c>
      <c r="J3662" t="str">
        <f t="shared" si="576"/>
        <v/>
      </c>
      <c r="K3662" t="str">
        <f t="shared" si="577"/>
        <v/>
      </c>
      <c r="L3662" t="str">
        <f t="shared" si="578"/>
        <v/>
      </c>
      <c r="M3662" t="str">
        <f t="shared" si="579"/>
        <v/>
      </c>
    </row>
    <row r="3663" spans="1:13">
      <c r="A3663" t="s">
        <v>5673</v>
      </c>
      <c r="B3663">
        <v>1007.2344000000001</v>
      </c>
      <c r="C3663" s="44">
        <v>41548</v>
      </c>
      <c r="D3663" t="str">
        <f t="shared" si="570"/>
        <v/>
      </c>
      <c r="E3663" t="str">
        <f t="shared" si="571"/>
        <v/>
      </c>
      <c r="F3663" t="str">
        <f t="shared" si="572"/>
        <v/>
      </c>
      <c r="G3663" t="str">
        <f t="shared" si="573"/>
        <v/>
      </c>
      <c r="H3663" t="str">
        <f t="shared" si="574"/>
        <v/>
      </c>
      <c r="I3663" t="str">
        <f t="shared" si="575"/>
        <v/>
      </c>
      <c r="J3663" t="str">
        <f t="shared" si="576"/>
        <v/>
      </c>
      <c r="K3663" t="str">
        <f t="shared" si="577"/>
        <v/>
      </c>
      <c r="L3663" t="str">
        <f t="shared" si="578"/>
        <v/>
      </c>
      <c r="M3663" t="str">
        <f t="shared" si="579"/>
        <v/>
      </c>
    </row>
    <row r="3664" spans="1:13">
      <c r="A3664" t="s">
        <v>5674</v>
      </c>
      <c r="B3664">
        <v>1010.5681</v>
      </c>
      <c r="C3664" s="44">
        <v>41548</v>
      </c>
      <c r="D3664" t="str">
        <f t="shared" si="570"/>
        <v/>
      </c>
      <c r="E3664" t="str">
        <f t="shared" si="571"/>
        <v/>
      </c>
      <c r="F3664" t="str">
        <f t="shared" si="572"/>
        <v/>
      </c>
      <c r="G3664" t="str">
        <f t="shared" si="573"/>
        <v/>
      </c>
      <c r="H3664" t="str">
        <f t="shared" si="574"/>
        <v/>
      </c>
      <c r="I3664" t="str">
        <f t="shared" si="575"/>
        <v/>
      </c>
      <c r="J3664" t="str">
        <f t="shared" si="576"/>
        <v/>
      </c>
      <c r="K3664" t="str">
        <f t="shared" si="577"/>
        <v/>
      </c>
      <c r="L3664" t="str">
        <f t="shared" si="578"/>
        <v/>
      </c>
      <c r="M3664" t="str">
        <f t="shared" si="579"/>
        <v/>
      </c>
    </row>
    <row r="3665" spans="1:13">
      <c r="A3665" t="s">
        <v>5675</v>
      </c>
      <c r="B3665">
        <v>1001.5234</v>
      </c>
      <c r="C3665" s="44">
        <v>41548</v>
      </c>
      <c r="D3665" t="str">
        <f t="shared" si="570"/>
        <v/>
      </c>
      <c r="E3665" t="str">
        <f t="shared" si="571"/>
        <v/>
      </c>
      <c r="F3665" t="str">
        <f t="shared" si="572"/>
        <v/>
      </c>
      <c r="G3665" t="str">
        <f t="shared" si="573"/>
        <v/>
      </c>
      <c r="H3665" t="str">
        <f t="shared" si="574"/>
        <v/>
      </c>
      <c r="I3665" t="str">
        <f t="shared" si="575"/>
        <v/>
      </c>
      <c r="J3665" t="str">
        <f t="shared" si="576"/>
        <v/>
      </c>
      <c r="K3665" t="str">
        <f t="shared" si="577"/>
        <v/>
      </c>
      <c r="L3665" t="str">
        <f t="shared" si="578"/>
        <v/>
      </c>
      <c r="M3665" t="str">
        <f t="shared" si="579"/>
        <v/>
      </c>
    </row>
    <row r="3666" spans="1:13">
      <c r="A3666" t="s">
        <v>5676</v>
      </c>
      <c r="B3666">
        <v>1010.789</v>
      </c>
      <c r="C3666" s="44">
        <v>41548</v>
      </c>
      <c r="D3666" t="str">
        <f t="shared" si="570"/>
        <v/>
      </c>
      <c r="E3666" t="str">
        <f t="shared" si="571"/>
        <v/>
      </c>
      <c r="F3666" t="str">
        <f t="shared" si="572"/>
        <v/>
      </c>
      <c r="G3666" t="str">
        <f t="shared" si="573"/>
        <v/>
      </c>
      <c r="H3666" t="str">
        <f t="shared" si="574"/>
        <v/>
      </c>
      <c r="I3666" t="str">
        <f t="shared" si="575"/>
        <v/>
      </c>
      <c r="J3666" t="str">
        <f t="shared" si="576"/>
        <v/>
      </c>
      <c r="K3666" t="str">
        <f t="shared" si="577"/>
        <v/>
      </c>
      <c r="L3666" t="str">
        <f t="shared" si="578"/>
        <v/>
      </c>
      <c r="M3666" t="str">
        <f t="shared" si="579"/>
        <v/>
      </c>
    </row>
    <row r="3667" spans="1:13">
      <c r="A3667" t="s">
        <v>5677</v>
      </c>
      <c r="B3667">
        <v>1005.1826</v>
      </c>
      <c r="C3667" s="44">
        <v>41548</v>
      </c>
      <c r="D3667" t="str">
        <f t="shared" si="570"/>
        <v/>
      </c>
      <c r="E3667" t="str">
        <f t="shared" si="571"/>
        <v/>
      </c>
      <c r="F3667" t="str">
        <f t="shared" si="572"/>
        <v/>
      </c>
      <c r="G3667" t="str">
        <f t="shared" si="573"/>
        <v/>
      </c>
      <c r="H3667" t="str">
        <f t="shared" si="574"/>
        <v/>
      </c>
      <c r="I3667" t="str">
        <f t="shared" si="575"/>
        <v/>
      </c>
      <c r="J3667" t="str">
        <f t="shared" si="576"/>
        <v/>
      </c>
      <c r="K3667" t="str">
        <f t="shared" si="577"/>
        <v/>
      </c>
      <c r="L3667" t="str">
        <f t="shared" si="578"/>
        <v/>
      </c>
      <c r="M3667" t="str">
        <f t="shared" si="579"/>
        <v/>
      </c>
    </row>
    <row r="3668" spans="1:13">
      <c r="A3668" t="s">
        <v>549</v>
      </c>
      <c r="B3668">
        <v>9.9695</v>
      </c>
      <c r="C3668" s="44">
        <v>41548</v>
      </c>
      <c r="D3668" t="str">
        <f t="shared" si="570"/>
        <v/>
      </c>
      <c r="E3668" t="str">
        <f t="shared" si="571"/>
        <v/>
      </c>
      <c r="F3668" t="str">
        <f t="shared" si="572"/>
        <v/>
      </c>
      <c r="G3668" t="str">
        <f t="shared" si="573"/>
        <v/>
      </c>
      <c r="H3668" t="str">
        <f t="shared" si="574"/>
        <v/>
      </c>
      <c r="I3668" t="str">
        <f t="shared" si="575"/>
        <v/>
      </c>
      <c r="J3668" t="str">
        <f t="shared" si="576"/>
        <v/>
      </c>
      <c r="K3668" t="str">
        <f t="shared" si="577"/>
        <v/>
      </c>
      <c r="L3668" t="str">
        <f t="shared" si="578"/>
        <v/>
      </c>
      <c r="M3668" t="str">
        <f t="shared" si="579"/>
        <v/>
      </c>
    </row>
    <row r="3669" spans="1:13">
      <c r="A3669" t="s">
        <v>4983</v>
      </c>
      <c r="B3669">
        <v>10.7415</v>
      </c>
      <c r="C3669" s="44">
        <v>41548</v>
      </c>
      <c r="D3669" t="str">
        <f t="shared" si="570"/>
        <v/>
      </c>
      <c r="E3669" t="str">
        <f t="shared" si="571"/>
        <v/>
      </c>
      <c r="F3669" t="str">
        <f t="shared" si="572"/>
        <v/>
      </c>
      <c r="G3669" t="str">
        <f t="shared" si="573"/>
        <v/>
      </c>
      <c r="H3669" t="str">
        <f t="shared" si="574"/>
        <v/>
      </c>
      <c r="I3669" t="str">
        <f t="shared" si="575"/>
        <v/>
      </c>
      <c r="J3669" t="str">
        <f t="shared" si="576"/>
        <v/>
      </c>
      <c r="K3669" t="str">
        <f t="shared" si="577"/>
        <v/>
      </c>
      <c r="L3669" t="str">
        <f t="shared" si="578"/>
        <v/>
      </c>
      <c r="M3669" t="str">
        <f t="shared" si="579"/>
        <v/>
      </c>
    </row>
    <row r="3670" spans="1:13">
      <c r="A3670" t="s">
        <v>550</v>
      </c>
      <c r="B3670">
        <v>10.0419</v>
      </c>
      <c r="C3670" s="44">
        <v>41548</v>
      </c>
      <c r="D3670" t="str">
        <f t="shared" si="570"/>
        <v/>
      </c>
      <c r="E3670" t="str">
        <f t="shared" si="571"/>
        <v/>
      </c>
      <c r="F3670" t="str">
        <f t="shared" si="572"/>
        <v/>
      </c>
      <c r="G3670" t="str">
        <f t="shared" si="573"/>
        <v/>
      </c>
      <c r="H3670" t="str">
        <f t="shared" si="574"/>
        <v/>
      </c>
      <c r="I3670" t="str">
        <f t="shared" si="575"/>
        <v/>
      </c>
      <c r="J3670" t="str">
        <f t="shared" si="576"/>
        <v/>
      </c>
      <c r="K3670" t="str">
        <f t="shared" si="577"/>
        <v/>
      </c>
      <c r="L3670" t="str">
        <f t="shared" si="578"/>
        <v/>
      </c>
      <c r="M3670" t="str">
        <f t="shared" si="579"/>
        <v/>
      </c>
    </row>
    <row r="3671" spans="1:13">
      <c r="A3671" t="s">
        <v>4984</v>
      </c>
      <c r="B3671">
        <v>10.749000000000001</v>
      </c>
      <c r="C3671" s="44">
        <v>41548</v>
      </c>
      <c r="D3671" t="str">
        <f t="shared" si="570"/>
        <v/>
      </c>
      <c r="E3671" t="str">
        <f t="shared" si="571"/>
        <v/>
      </c>
      <c r="F3671" t="str">
        <f t="shared" si="572"/>
        <v/>
      </c>
      <c r="G3671" t="str">
        <f t="shared" si="573"/>
        <v/>
      </c>
      <c r="H3671" t="str">
        <f t="shared" si="574"/>
        <v/>
      </c>
      <c r="I3671" t="str">
        <f t="shared" si="575"/>
        <v/>
      </c>
      <c r="J3671" t="str">
        <f t="shared" si="576"/>
        <v/>
      </c>
      <c r="K3671" t="str">
        <f t="shared" si="577"/>
        <v/>
      </c>
      <c r="L3671" t="str">
        <f t="shared" si="578"/>
        <v/>
      </c>
      <c r="M3671" t="str">
        <f t="shared" si="579"/>
        <v/>
      </c>
    </row>
    <row r="3672" spans="1:13">
      <c r="A3672" t="s">
        <v>5937</v>
      </c>
      <c r="B3672">
        <v>9.49</v>
      </c>
      <c r="C3672" s="44">
        <v>41548</v>
      </c>
      <c r="D3672" t="str">
        <f t="shared" si="570"/>
        <v/>
      </c>
      <c r="E3672" t="str">
        <f t="shared" si="571"/>
        <v/>
      </c>
      <c r="F3672" t="str">
        <f t="shared" si="572"/>
        <v/>
      </c>
      <c r="G3672" t="str">
        <f t="shared" si="573"/>
        <v/>
      </c>
      <c r="H3672" t="str">
        <f t="shared" si="574"/>
        <v/>
      </c>
      <c r="I3672" t="str">
        <f t="shared" si="575"/>
        <v/>
      </c>
      <c r="J3672" t="str">
        <f t="shared" si="576"/>
        <v/>
      </c>
      <c r="K3672" t="str">
        <f t="shared" si="577"/>
        <v/>
      </c>
      <c r="L3672" t="str">
        <f t="shared" si="578"/>
        <v/>
      </c>
      <c r="M3672" t="str">
        <f t="shared" si="579"/>
        <v/>
      </c>
    </row>
    <row r="3673" spans="1:13">
      <c r="A3673" t="s">
        <v>5938</v>
      </c>
      <c r="B3673">
        <v>9.49</v>
      </c>
      <c r="C3673" s="44">
        <v>41548</v>
      </c>
      <c r="D3673" t="str">
        <f t="shared" si="570"/>
        <v/>
      </c>
      <c r="E3673" t="str">
        <f t="shared" si="571"/>
        <v/>
      </c>
      <c r="F3673" t="str">
        <f t="shared" si="572"/>
        <v/>
      </c>
      <c r="G3673" t="str">
        <f t="shared" si="573"/>
        <v/>
      </c>
      <c r="H3673" t="str">
        <f t="shared" si="574"/>
        <v/>
      </c>
      <c r="I3673" t="str">
        <f t="shared" si="575"/>
        <v/>
      </c>
      <c r="J3673" t="str">
        <f t="shared" si="576"/>
        <v/>
      </c>
      <c r="K3673" t="str">
        <f t="shared" si="577"/>
        <v/>
      </c>
      <c r="L3673" t="str">
        <f t="shared" si="578"/>
        <v/>
      </c>
      <c r="M3673" t="str">
        <f t="shared" si="579"/>
        <v/>
      </c>
    </row>
    <row r="3674" spans="1:13">
      <c r="A3674" t="s">
        <v>5939</v>
      </c>
      <c r="B3674">
        <v>9.4320000000000004</v>
      </c>
      <c r="C3674" s="44">
        <v>41548</v>
      </c>
      <c r="D3674" t="str">
        <f t="shared" si="570"/>
        <v/>
      </c>
      <c r="E3674" t="str">
        <f t="shared" si="571"/>
        <v/>
      </c>
      <c r="F3674" t="str">
        <f t="shared" si="572"/>
        <v/>
      </c>
      <c r="G3674" t="str">
        <f t="shared" si="573"/>
        <v/>
      </c>
      <c r="H3674" t="str">
        <f t="shared" si="574"/>
        <v/>
      </c>
      <c r="I3674" t="str">
        <f t="shared" si="575"/>
        <v/>
      </c>
      <c r="J3674" t="str">
        <f t="shared" si="576"/>
        <v/>
      </c>
      <c r="K3674" t="str">
        <f t="shared" si="577"/>
        <v/>
      </c>
      <c r="L3674" t="str">
        <f t="shared" si="578"/>
        <v/>
      </c>
      <c r="M3674" t="str">
        <f t="shared" si="579"/>
        <v/>
      </c>
    </row>
    <row r="3675" spans="1:13">
      <c r="A3675" t="s">
        <v>5940</v>
      </c>
      <c r="B3675">
        <v>9.4320000000000004</v>
      </c>
      <c r="C3675" s="44">
        <v>41548</v>
      </c>
      <c r="D3675" t="str">
        <f t="shared" si="570"/>
        <v/>
      </c>
      <c r="E3675" t="str">
        <f t="shared" si="571"/>
        <v/>
      </c>
      <c r="F3675" t="str">
        <f t="shared" si="572"/>
        <v/>
      </c>
      <c r="G3675" t="str">
        <f t="shared" si="573"/>
        <v/>
      </c>
      <c r="H3675" t="str">
        <f t="shared" si="574"/>
        <v/>
      </c>
      <c r="I3675" t="str">
        <f t="shared" si="575"/>
        <v/>
      </c>
      <c r="J3675" t="str">
        <f t="shared" si="576"/>
        <v/>
      </c>
      <c r="K3675" t="str">
        <f t="shared" si="577"/>
        <v/>
      </c>
      <c r="L3675" t="str">
        <f t="shared" si="578"/>
        <v/>
      </c>
      <c r="M3675" t="str">
        <f t="shared" si="579"/>
        <v/>
      </c>
    </row>
    <row r="3676" spans="1:13">
      <c r="A3676" t="s">
        <v>551</v>
      </c>
      <c r="B3676">
        <v>7.3075999999999999</v>
      </c>
      <c r="C3676" s="44">
        <v>41548</v>
      </c>
      <c r="D3676" t="str">
        <f t="shared" si="570"/>
        <v/>
      </c>
      <c r="E3676" t="str">
        <f t="shared" si="571"/>
        <v/>
      </c>
      <c r="F3676" t="str">
        <f t="shared" si="572"/>
        <v/>
      </c>
      <c r="G3676" t="str">
        <f t="shared" si="573"/>
        <v/>
      </c>
      <c r="H3676" t="str">
        <f t="shared" si="574"/>
        <v/>
      </c>
      <c r="I3676" t="str">
        <f t="shared" si="575"/>
        <v/>
      </c>
      <c r="J3676" t="str">
        <f t="shared" si="576"/>
        <v/>
      </c>
      <c r="K3676" t="str">
        <f t="shared" si="577"/>
        <v/>
      </c>
      <c r="L3676" t="str">
        <f t="shared" si="578"/>
        <v/>
      </c>
      <c r="M3676" t="str">
        <f t="shared" si="579"/>
        <v/>
      </c>
    </row>
    <row r="3677" spans="1:13">
      <c r="A3677" t="s">
        <v>552</v>
      </c>
      <c r="B3677">
        <v>76.755300000000005</v>
      </c>
      <c r="C3677" s="44">
        <v>41548</v>
      </c>
      <c r="D3677" t="str">
        <f t="shared" si="570"/>
        <v/>
      </c>
      <c r="E3677" t="str">
        <f t="shared" si="571"/>
        <v/>
      </c>
      <c r="F3677" t="str">
        <f t="shared" si="572"/>
        <v/>
      </c>
      <c r="G3677" t="str">
        <f t="shared" si="573"/>
        <v/>
      </c>
      <c r="H3677" t="str">
        <f t="shared" si="574"/>
        <v/>
      </c>
      <c r="I3677" t="str">
        <f t="shared" si="575"/>
        <v/>
      </c>
      <c r="J3677" t="str">
        <f t="shared" si="576"/>
        <v/>
      </c>
      <c r="K3677" t="str">
        <f t="shared" si="577"/>
        <v/>
      </c>
      <c r="L3677" t="str">
        <f t="shared" si="578"/>
        <v/>
      </c>
      <c r="M3677" t="str">
        <f t="shared" si="579"/>
        <v/>
      </c>
    </row>
    <row r="3678" spans="1:13">
      <c r="A3678" t="s">
        <v>5941</v>
      </c>
      <c r="B3678">
        <v>10.070399999999999</v>
      </c>
      <c r="C3678" s="44">
        <v>41548</v>
      </c>
      <c r="D3678" t="str">
        <f t="shared" si="570"/>
        <v/>
      </c>
      <c r="E3678" t="str">
        <f t="shared" si="571"/>
        <v/>
      </c>
      <c r="F3678" t="str">
        <f t="shared" si="572"/>
        <v/>
      </c>
      <c r="G3678" t="str">
        <f t="shared" si="573"/>
        <v/>
      </c>
      <c r="H3678" t="str">
        <f t="shared" si="574"/>
        <v/>
      </c>
      <c r="I3678" t="str">
        <f t="shared" si="575"/>
        <v/>
      </c>
      <c r="J3678" t="str">
        <f t="shared" si="576"/>
        <v/>
      </c>
      <c r="K3678" t="str">
        <f t="shared" si="577"/>
        <v/>
      </c>
      <c r="L3678" t="str">
        <f t="shared" si="578"/>
        <v/>
      </c>
      <c r="M3678" t="str">
        <f t="shared" si="579"/>
        <v/>
      </c>
    </row>
    <row r="3679" spans="1:13">
      <c r="A3679" t="s">
        <v>5942</v>
      </c>
      <c r="B3679">
        <v>10.000299999999999</v>
      </c>
      <c r="C3679" s="44">
        <v>41548</v>
      </c>
      <c r="D3679" t="str">
        <f t="shared" si="570"/>
        <v/>
      </c>
      <c r="E3679" t="str">
        <f t="shared" si="571"/>
        <v/>
      </c>
      <c r="F3679" t="str">
        <f t="shared" si="572"/>
        <v/>
      </c>
      <c r="G3679" t="str">
        <f t="shared" si="573"/>
        <v/>
      </c>
      <c r="H3679" t="str">
        <f t="shared" si="574"/>
        <v/>
      </c>
      <c r="I3679" t="str">
        <f t="shared" si="575"/>
        <v/>
      </c>
      <c r="J3679" t="str">
        <f t="shared" si="576"/>
        <v/>
      </c>
      <c r="K3679" t="str">
        <f t="shared" si="577"/>
        <v/>
      </c>
      <c r="L3679" t="str">
        <f t="shared" si="578"/>
        <v/>
      </c>
      <c r="M3679" t="str">
        <f t="shared" si="579"/>
        <v/>
      </c>
    </row>
    <row r="3680" spans="1:13">
      <c r="A3680" t="s">
        <v>5943</v>
      </c>
      <c r="B3680">
        <v>10.022399999999999</v>
      </c>
      <c r="C3680" s="44">
        <v>41536</v>
      </c>
      <c r="D3680" t="str">
        <f t="shared" si="570"/>
        <v/>
      </c>
      <c r="E3680" t="str">
        <f t="shared" si="571"/>
        <v/>
      </c>
      <c r="F3680" t="str">
        <f t="shared" si="572"/>
        <v/>
      </c>
      <c r="G3680" t="str">
        <f t="shared" si="573"/>
        <v/>
      </c>
      <c r="H3680" t="str">
        <f t="shared" si="574"/>
        <v/>
      </c>
      <c r="I3680" t="str">
        <f t="shared" si="575"/>
        <v/>
      </c>
      <c r="J3680" t="str">
        <f t="shared" si="576"/>
        <v/>
      </c>
      <c r="K3680" t="str">
        <f t="shared" si="577"/>
        <v/>
      </c>
      <c r="L3680" t="str">
        <f t="shared" si="578"/>
        <v/>
      </c>
      <c r="M3680" t="str">
        <f t="shared" si="579"/>
        <v/>
      </c>
    </row>
    <row r="3681" spans="1:13">
      <c r="A3681" t="s">
        <v>5944</v>
      </c>
      <c r="B3681">
        <v>10.065</v>
      </c>
      <c r="C3681" s="44">
        <v>41548</v>
      </c>
      <c r="D3681" t="str">
        <f t="shared" si="570"/>
        <v/>
      </c>
      <c r="E3681" t="str">
        <f t="shared" si="571"/>
        <v/>
      </c>
      <c r="F3681" t="str">
        <f t="shared" si="572"/>
        <v/>
      </c>
      <c r="G3681" t="str">
        <f t="shared" si="573"/>
        <v/>
      </c>
      <c r="H3681" t="str">
        <f t="shared" si="574"/>
        <v/>
      </c>
      <c r="I3681" t="str">
        <f t="shared" si="575"/>
        <v/>
      </c>
      <c r="J3681" t="str">
        <f t="shared" si="576"/>
        <v/>
      </c>
      <c r="K3681" t="str">
        <f t="shared" si="577"/>
        <v/>
      </c>
      <c r="L3681" t="str">
        <f t="shared" si="578"/>
        <v/>
      </c>
      <c r="M3681" t="str">
        <f t="shared" si="579"/>
        <v/>
      </c>
    </row>
    <row r="3682" spans="1:13">
      <c r="A3682" t="s">
        <v>5945</v>
      </c>
      <c r="B3682">
        <v>10.000299999999999</v>
      </c>
      <c r="C3682" s="44">
        <v>41548</v>
      </c>
      <c r="D3682" t="str">
        <f t="shared" si="570"/>
        <v/>
      </c>
      <c r="E3682" t="str">
        <f t="shared" si="571"/>
        <v/>
      </c>
      <c r="F3682" t="str">
        <f t="shared" si="572"/>
        <v/>
      </c>
      <c r="G3682" t="str">
        <f t="shared" si="573"/>
        <v/>
      </c>
      <c r="H3682" t="str">
        <f t="shared" si="574"/>
        <v/>
      </c>
      <c r="I3682" t="str">
        <f t="shared" si="575"/>
        <v/>
      </c>
      <c r="J3682" t="str">
        <f t="shared" si="576"/>
        <v/>
      </c>
      <c r="K3682" t="str">
        <f t="shared" si="577"/>
        <v/>
      </c>
      <c r="L3682" t="str">
        <f t="shared" si="578"/>
        <v/>
      </c>
      <c r="M3682" t="str">
        <f t="shared" si="579"/>
        <v/>
      </c>
    </row>
    <row r="3683" spans="1:13">
      <c r="A3683" t="s">
        <v>5946</v>
      </c>
      <c r="B3683">
        <v>10.002700000000001</v>
      </c>
      <c r="C3683" s="44">
        <v>41548</v>
      </c>
      <c r="D3683" t="str">
        <f t="shared" si="570"/>
        <v/>
      </c>
      <c r="E3683" t="str">
        <f t="shared" si="571"/>
        <v/>
      </c>
      <c r="F3683" t="str">
        <f t="shared" si="572"/>
        <v/>
      </c>
      <c r="G3683" t="str">
        <f t="shared" si="573"/>
        <v/>
      </c>
      <c r="H3683" t="str">
        <f t="shared" si="574"/>
        <v/>
      </c>
      <c r="I3683" t="str">
        <f t="shared" si="575"/>
        <v/>
      </c>
      <c r="J3683" t="str">
        <f t="shared" si="576"/>
        <v/>
      </c>
      <c r="K3683" t="str">
        <f t="shared" si="577"/>
        <v/>
      </c>
      <c r="L3683" t="str">
        <f t="shared" si="578"/>
        <v/>
      </c>
      <c r="M3683" t="str">
        <f t="shared" si="579"/>
        <v/>
      </c>
    </row>
    <row r="3684" spans="1:13">
      <c r="A3684" t="s">
        <v>5947</v>
      </c>
      <c r="B3684">
        <v>10.002700000000001</v>
      </c>
      <c r="C3684" s="44">
        <v>41548</v>
      </c>
      <c r="D3684" t="str">
        <f t="shared" si="570"/>
        <v/>
      </c>
      <c r="E3684" t="str">
        <f t="shared" si="571"/>
        <v/>
      </c>
      <c r="F3684" t="str">
        <f t="shared" si="572"/>
        <v/>
      </c>
      <c r="G3684" t="str">
        <f t="shared" si="573"/>
        <v/>
      </c>
      <c r="H3684" t="str">
        <f t="shared" si="574"/>
        <v/>
      </c>
      <c r="I3684" t="str">
        <f t="shared" si="575"/>
        <v/>
      </c>
      <c r="J3684" t="str">
        <f t="shared" si="576"/>
        <v/>
      </c>
      <c r="K3684" t="str">
        <f t="shared" si="577"/>
        <v/>
      </c>
      <c r="L3684" t="str">
        <f t="shared" si="578"/>
        <v/>
      </c>
      <c r="M3684" t="str">
        <f t="shared" si="579"/>
        <v/>
      </c>
    </row>
    <row r="3685" spans="1:13">
      <c r="A3685" t="s">
        <v>5948</v>
      </c>
      <c r="B3685">
        <v>10.0037</v>
      </c>
      <c r="C3685" s="44">
        <v>41548</v>
      </c>
      <c r="D3685" t="str">
        <f t="shared" si="570"/>
        <v/>
      </c>
      <c r="E3685" t="str">
        <f t="shared" si="571"/>
        <v/>
      </c>
      <c r="F3685" t="str">
        <f t="shared" si="572"/>
        <v/>
      </c>
      <c r="G3685" t="str">
        <f t="shared" si="573"/>
        <v/>
      </c>
      <c r="H3685" t="str">
        <f t="shared" si="574"/>
        <v/>
      </c>
      <c r="I3685" t="str">
        <f t="shared" si="575"/>
        <v/>
      </c>
      <c r="J3685" t="str">
        <f t="shared" si="576"/>
        <v/>
      </c>
      <c r="K3685" t="str">
        <f t="shared" si="577"/>
        <v/>
      </c>
      <c r="L3685" t="str">
        <f t="shared" si="578"/>
        <v/>
      </c>
      <c r="M3685" t="str">
        <f t="shared" si="579"/>
        <v/>
      </c>
    </row>
    <row r="3686" spans="1:13">
      <c r="A3686" t="s">
        <v>553</v>
      </c>
      <c r="B3686">
        <v>2914.2276000000002</v>
      </c>
      <c r="C3686" s="44">
        <v>41548</v>
      </c>
      <c r="D3686" t="str">
        <f t="shared" si="570"/>
        <v/>
      </c>
      <c r="E3686" t="str">
        <f t="shared" si="571"/>
        <v/>
      </c>
      <c r="F3686" t="str">
        <f t="shared" si="572"/>
        <v/>
      </c>
      <c r="G3686" t="str">
        <f t="shared" si="573"/>
        <v/>
      </c>
      <c r="H3686" t="str">
        <f t="shared" si="574"/>
        <v/>
      </c>
      <c r="I3686" t="str">
        <f t="shared" si="575"/>
        <v/>
      </c>
      <c r="J3686" t="str">
        <f t="shared" si="576"/>
        <v/>
      </c>
      <c r="K3686" t="str">
        <f t="shared" si="577"/>
        <v/>
      </c>
      <c r="L3686" t="str">
        <f t="shared" si="578"/>
        <v/>
      </c>
      <c r="M3686" t="str">
        <f t="shared" si="579"/>
        <v/>
      </c>
    </row>
    <row r="3687" spans="1:13">
      <c r="A3687" t="s">
        <v>554</v>
      </c>
      <c r="B3687">
        <v>201.05340000000001</v>
      </c>
      <c r="C3687" s="44">
        <v>41548</v>
      </c>
      <c r="D3687" t="str">
        <f t="shared" si="570"/>
        <v/>
      </c>
      <c r="E3687" t="str">
        <f t="shared" si="571"/>
        <v/>
      </c>
      <c r="F3687" t="str">
        <f t="shared" si="572"/>
        <v/>
      </c>
      <c r="G3687" t="str">
        <f t="shared" si="573"/>
        <v/>
      </c>
      <c r="H3687" t="str">
        <f t="shared" si="574"/>
        <v/>
      </c>
      <c r="I3687" t="str">
        <f t="shared" si="575"/>
        <v/>
      </c>
      <c r="J3687" t="str">
        <f t="shared" si="576"/>
        <v/>
      </c>
      <c r="K3687" t="str">
        <f t="shared" si="577"/>
        <v/>
      </c>
      <c r="L3687" t="str">
        <f t="shared" si="578"/>
        <v/>
      </c>
      <c r="M3687" t="str">
        <f t="shared" si="579"/>
        <v/>
      </c>
    </row>
    <row r="3688" spans="1:13">
      <c r="A3688" t="s">
        <v>4985</v>
      </c>
      <c r="B3688">
        <v>1206.1014</v>
      </c>
      <c r="C3688" s="44">
        <v>41549</v>
      </c>
      <c r="D3688" t="str">
        <f t="shared" si="570"/>
        <v/>
      </c>
      <c r="E3688" t="str">
        <f t="shared" si="571"/>
        <v/>
      </c>
      <c r="F3688" t="str">
        <f t="shared" si="572"/>
        <v/>
      </c>
      <c r="G3688" t="str">
        <f t="shared" si="573"/>
        <v/>
      </c>
      <c r="H3688" t="str">
        <f t="shared" si="574"/>
        <v/>
      </c>
      <c r="I3688" t="str">
        <f t="shared" si="575"/>
        <v/>
      </c>
      <c r="J3688" t="str">
        <f t="shared" si="576"/>
        <v/>
      </c>
      <c r="K3688" t="str">
        <f t="shared" si="577"/>
        <v/>
      </c>
      <c r="L3688" t="str">
        <f t="shared" si="578"/>
        <v/>
      </c>
      <c r="M3688" t="str">
        <f t="shared" si="579"/>
        <v/>
      </c>
    </row>
    <row r="3689" spans="1:13">
      <c r="A3689" t="s">
        <v>555</v>
      </c>
      <c r="B3689">
        <v>1002.1612</v>
      </c>
      <c r="C3689" s="44">
        <v>41549</v>
      </c>
      <c r="D3689" t="str">
        <f t="shared" si="570"/>
        <v/>
      </c>
      <c r="E3689" t="str">
        <f t="shared" si="571"/>
        <v/>
      </c>
      <c r="F3689" t="str">
        <f t="shared" si="572"/>
        <v/>
      </c>
      <c r="G3689" t="str">
        <f t="shared" si="573"/>
        <v/>
      </c>
      <c r="H3689" t="str">
        <f t="shared" si="574"/>
        <v/>
      </c>
      <c r="I3689" t="str">
        <f t="shared" si="575"/>
        <v/>
      </c>
      <c r="J3689" t="str">
        <f t="shared" si="576"/>
        <v/>
      </c>
      <c r="K3689" t="str">
        <f t="shared" si="577"/>
        <v/>
      </c>
      <c r="L3689" t="str">
        <f t="shared" si="578"/>
        <v/>
      </c>
      <c r="M3689" t="str">
        <f t="shared" si="579"/>
        <v/>
      </c>
    </row>
    <row r="3690" spans="1:13">
      <c r="A3690" t="s">
        <v>556</v>
      </c>
      <c r="B3690">
        <v>1000.5001</v>
      </c>
      <c r="C3690" s="44">
        <v>41549</v>
      </c>
      <c r="D3690" t="str">
        <f t="shared" si="570"/>
        <v/>
      </c>
      <c r="E3690" t="str">
        <f t="shared" si="571"/>
        <v/>
      </c>
      <c r="F3690" t="str">
        <f t="shared" si="572"/>
        <v/>
      </c>
      <c r="G3690" t="str">
        <f t="shared" si="573"/>
        <v/>
      </c>
      <c r="H3690" t="str">
        <f t="shared" si="574"/>
        <v/>
      </c>
      <c r="I3690" t="str">
        <f t="shared" si="575"/>
        <v/>
      </c>
      <c r="J3690" t="str">
        <f t="shared" si="576"/>
        <v/>
      </c>
      <c r="K3690" t="str">
        <f t="shared" si="577"/>
        <v/>
      </c>
      <c r="L3690" t="str">
        <f t="shared" si="578"/>
        <v/>
      </c>
      <c r="M3690" t="str">
        <f t="shared" si="579"/>
        <v/>
      </c>
    </row>
    <row r="3691" spans="1:13">
      <c r="A3691" t="s">
        <v>557</v>
      </c>
      <c r="B3691">
        <v>1002.4745</v>
      </c>
      <c r="C3691" s="44">
        <v>41549</v>
      </c>
      <c r="D3691" t="str">
        <f t="shared" si="570"/>
        <v/>
      </c>
      <c r="E3691" t="str">
        <f t="shared" si="571"/>
        <v/>
      </c>
      <c r="F3691" t="str">
        <f t="shared" si="572"/>
        <v/>
      </c>
      <c r="G3691" t="str">
        <f t="shared" si="573"/>
        <v/>
      </c>
      <c r="H3691" t="str">
        <f t="shared" si="574"/>
        <v/>
      </c>
      <c r="I3691" t="str">
        <f t="shared" si="575"/>
        <v/>
      </c>
      <c r="J3691" t="str">
        <f t="shared" si="576"/>
        <v/>
      </c>
      <c r="K3691" t="str">
        <f t="shared" si="577"/>
        <v/>
      </c>
      <c r="L3691" t="str">
        <f t="shared" si="578"/>
        <v/>
      </c>
      <c r="M3691" t="str">
        <f t="shared" si="579"/>
        <v/>
      </c>
    </row>
    <row r="3692" spans="1:13">
      <c r="A3692" t="s">
        <v>4986</v>
      </c>
      <c r="B3692">
        <v>23.15</v>
      </c>
      <c r="C3692" s="44">
        <v>41548</v>
      </c>
      <c r="D3692" t="str">
        <f t="shared" si="570"/>
        <v/>
      </c>
      <c r="E3692" t="str">
        <f t="shared" si="571"/>
        <v/>
      </c>
      <c r="F3692" t="str">
        <f t="shared" si="572"/>
        <v/>
      </c>
      <c r="G3692" t="str">
        <f t="shared" si="573"/>
        <v/>
      </c>
      <c r="H3692" t="str">
        <f t="shared" si="574"/>
        <v/>
      </c>
      <c r="I3692" t="str">
        <f t="shared" si="575"/>
        <v/>
      </c>
      <c r="J3692" t="str">
        <f t="shared" si="576"/>
        <v/>
      </c>
      <c r="K3692" t="str">
        <f t="shared" si="577"/>
        <v/>
      </c>
      <c r="L3692" t="str">
        <f t="shared" si="578"/>
        <v/>
      </c>
      <c r="M3692" t="str">
        <f t="shared" si="579"/>
        <v/>
      </c>
    </row>
    <row r="3693" spans="1:13">
      <c r="A3693" t="s">
        <v>558</v>
      </c>
      <c r="B3693" t="s">
        <v>3371</v>
      </c>
      <c r="C3693" s="44">
        <v>41548</v>
      </c>
      <c r="D3693" t="str">
        <f t="shared" si="570"/>
        <v/>
      </c>
      <c r="E3693" t="str">
        <f t="shared" si="571"/>
        <v/>
      </c>
      <c r="F3693" t="str">
        <f t="shared" si="572"/>
        <v/>
      </c>
      <c r="G3693" t="str">
        <f t="shared" si="573"/>
        <v/>
      </c>
      <c r="H3693" t="str">
        <f t="shared" si="574"/>
        <v/>
      </c>
      <c r="I3693" t="str">
        <f t="shared" si="575"/>
        <v/>
      </c>
      <c r="J3693" t="str">
        <f t="shared" si="576"/>
        <v/>
      </c>
      <c r="K3693" t="str">
        <f t="shared" si="577"/>
        <v/>
      </c>
      <c r="L3693" t="str">
        <f t="shared" si="578"/>
        <v/>
      </c>
      <c r="M3693" t="str">
        <f t="shared" si="579"/>
        <v/>
      </c>
    </row>
    <row r="3694" spans="1:13">
      <c r="A3694" t="s">
        <v>3814</v>
      </c>
      <c r="B3694">
        <v>11.354900000000001</v>
      </c>
      <c r="C3694" s="44">
        <v>41548</v>
      </c>
      <c r="D3694" t="str">
        <f t="shared" si="570"/>
        <v/>
      </c>
      <c r="E3694" t="str">
        <f t="shared" si="571"/>
        <v/>
      </c>
      <c r="F3694" t="str">
        <f t="shared" si="572"/>
        <v/>
      </c>
      <c r="G3694" t="str">
        <f t="shared" si="573"/>
        <v/>
      </c>
      <c r="H3694" t="str">
        <f t="shared" si="574"/>
        <v/>
      </c>
      <c r="I3694" t="str">
        <f t="shared" si="575"/>
        <v/>
      </c>
      <c r="J3694" t="str">
        <f t="shared" si="576"/>
        <v/>
      </c>
      <c r="K3694" t="str">
        <f t="shared" si="577"/>
        <v/>
      </c>
      <c r="L3694" t="str">
        <f t="shared" si="578"/>
        <v/>
      </c>
      <c r="M3694" t="str">
        <f t="shared" si="579"/>
        <v/>
      </c>
    </row>
    <row r="3695" spans="1:13">
      <c r="A3695" t="s">
        <v>3164</v>
      </c>
      <c r="B3695">
        <v>11.353</v>
      </c>
      <c r="C3695" s="44">
        <v>41548</v>
      </c>
      <c r="D3695" t="str">
        <f t="shared" si="570"/>
        <v/>
      </c>
      <c r="E3695" t="str">
        <f t="shared" si="571"/>
        <v/>
      </c>
      <c r="F3695" t="str">
        <f t="shared" si="572"/>
        <v/>
      </c>
      <c r="G3695" t="str">
        <f t="shared" si="573"/>
        <v/>
      </c>
      <c r="H3695" t="str">
        <f t="shared" si="574"/>
        <v/>
      </c>
      <c r="I3695" t="str">
        <f t="shared" si="575"/>
        <v/>
      </c>
      <c r="J3695" t="str">
        <f t="shared" si="576"/>
        <v/>
      </c>
      <c r="K3695" t="str">
        <f t="shared" si="577"/>
        <v/>
      </c>
      <c r="L3695" t="str">
        <f t="shared" si="578"/>
        <v/>
      </c>
      <c r="M3695" t="str">
        <f t="shared" si="579"/>
        <v/>
      </c>
    </row>
    <row r="3696" spans="1:13">
      <c r="A3696" t="s">
        <v>3815</v>
      </c>
      <c r="B3696">
        <v>11.417199999999999</v>
      </c>
      <c r="C3696" s="44">
        <v>41548</v>
      </c>
      <c r="D3696" t="str">
        <f t="shared" si="570"/>
        <v/>
      </c>
      <c r="E3696" t="str">
        <f t="shared" si="571"/>
        <v/>
      </c>
      <c r="F3696" t="str">
        <f t="shared" si="572"/>
        <v/>
      </c>
      <c r="G3696" t="str">
        <f t="shared" si="573"/>
        <v/>
      </c>
      <c r="H3696" t="str">
        <f t="shared" si="574"/>
        <v/>
      </c>
      <c r="I3696" t="str">
        <f t="shared" si="575"/>
        <v/>
      </c>
      <c r="J3696" t="str">
        <f t="shared" si="576"/>
        <v/>
      </c>
      <c r="K3696" t="str">
        <f t="shared" si="577"/>
        <v/>
      </c>
      <c r="L3696" t="str">
        <f t="shared" si="578"/>
        <v/>
      </c>
      <c r="M3696" t="str">
        <f t="shared" si="579"/>
        <v/>
      </c>
    </row>
    <row r="3697" spans="1:13">
      <c r="A3697" t="s">
        <v>3165</v>
      </c>
      <c r="B3697">
        <v>11.4237</v>
      </c>
      <c r="C3697" s="44">
        <v>41548</v>
      </c>
      <c r="D3697" t="str">
        <f t="shared" si="570"/>
        <v/>
      </c>
      <c r="E3697" t="str">
        <f t="shared" si="571"/>
        <v/>
      </c>
      <c r="F3697" t="str">
        <f t="shared" si="572"/>
        <v/>
      </c>
      <c r="G3697" t="str">
        <f t="shared" si="573"/>
        <v/>
      </c>
      <c r="H3697" t="str">
        <f t="shared" si="574"/>
        <v/>
      </c>
      <c r="I3697" t="str">
        <f t="shared" si="575"/>
        <v/>
      </c>
      <c r="J3697" t="str">
        <f t="shared" si="576"/>
        <v/>
      </c>
      <c r="K3697" t="str">
        <f t="shared" si="577"/>
        <v/>
      </c>
      <c r="L3697" t="str">
        <f t="shared" si="578"/>
        <v/>
      </c>
      <c r="M3697" t="str">
        <f t="shared" si="579"/>
        <v/>
      </c>
    </row>
    <row r="3698" spans="1:13">
      <c r="A3698" t="s">
        <v>559</v>
      </c>
      <c r="B3698">
        <v>10.062099999999999</v>
      </c>
      <c r="C3698" s="44">
        <v>41548</v>
      </c>
      <c r="D3698" t="str">
        <f t="shared" si="570"/>
        <v/>
      </c>
      <c r="E3698" t="str">
        <f t="shared" si="571"/>
        <v/>
      </c>
      <c r="F3698" t="str">
        <f t="shared" si="572"/>
        <v/>
      </c>
      <c r="G3698" t="str">
        <f t="shared" si="573"/>
        <v/>
      </c>
      <c r="H3698" t="str">
        <f t="shared" si="574"/>
        <v/>
      </c>
      <c r="I3698" t="str">
        <f t="shared" si="575"/>
        <v/>
      </c>
      <c r="J3698" t="str">
        <f t="shared" si="576"/>
        <v/>
      </c>
      <c r="K3698" t="str">
        <f t="shared" si="577"/>
        <v/>
      </c>
      <c r="L3698" t="str">
        <f t="shared" si="578"/>
        <v/>
      </c>
      <c r="M3698" t="str">
        <f t="shared" si="579"/>
        <v/>
      </c>
    </row>
    <row r="3699" spans="1:13">
      <c r="A3699" t="s">
        <v>560</v>
      </c>
      <c r="B3699">
        <v>9.7807999999999993</v>
      </c>
      <c r="C3699" s="44">
        <v>41548</v>
      </c>
      <c r="D3699" t="str">
        <f t="shared" si="570"/>
        <v/>
      </c>
      <c r="E3699" t="str">
        <f t="shared" si="571"/>
        <v/>
      </c>
      <c r="F3699" t="str">
        <f t="shared" si="572"/>
        <v/>
      </c>
      <c r="G3699" t="str">
        <f t="shared" si="573"/>
        <v/>
      </c>
      <c r="H3699" t="str">
        <f t="shared" si="574"/>
        <v/>
      </c>
      <c r="I3699" t="str">
        <f t="shared" si="575"/>
        <v/>
      </c>
      <c r="J3699" t="str">
        <f t="shared" si="576"/>
        <v/>
      </c>
      <c r="K3699" t="str">
        <f t="shared" si="577"/>
        <v/>
      </c>
      <c r="L3699" t="str">
        <f t="shared" si="578"/>
        <v/>
      </c>
      <c r="M3699" t="str">
        <f t="shared" si="579"/>
        <v/>
      </c>
    </row>
    <row r="3700" spans="1:13">
      <c r="A3700" t="s">
        <v>4987</v>
      </c>
      <c r="B3700">
        <v>10.719200000000001</v>
      </c>
      <c r="C3700" s="44">
        <v>41548</v>
      </c>
      <c r="D3700" t="str">
        <f t="shared" si="570"/>
        <v/>
      </c>
      <c r="E3700" t="str">
        <f t="shared" si="571"/>
        <v/>
      </c>
      <c r="F3700" t="str">
        <f t="shared" si="572"/>
        <v/>
      </c>
      <c r="G3700" t="str">
        <f t="shared" si="573"/>
        <v/>
      </c>
      <c r="H3700" t="str">
        <f t="shared" si="574"/>
        <v/>
      </c>
      <c r="I3700" t="str">
        <f t="shared" si="575"/>
        <v/>
      </c>
      <c r="J3700" t="str">
        <f t="shared" si="576"/>
        <v/>
      </c>
      <c r="K3700" t="str">
        <f t="shared" si="577"/>
        <v/>
      </c>
      <c r="L3700" t="str">
        <f t="shared" si="578"/>
        <v/>
      </c>
      <c r="M3700" t="str">
        <f t="shared" si="579"/>
        <v/>
      </c>
    </row>
    <row r="3701" spans="1:13">
      <c r="A3701" t="s">
        <v>561</v>
      </c>
      <c r="B3701">
        <v>9.7774999999999999</v>
      </c>
      <c r="C3701" s="44">
        <v>41548</v>
      </c>
      <c r="D3701" t="str">
        <f t="shared" si="570"/>
        <v/>
      </c>
      <c r="E3701" t="str">
        <f t="shared" si="571"/>
        <v/>
      </c>
      <c r="F3701" t="str">
        <f t="shared" si="572"/>
        <v/>
      </c>
      <c r="G3701" t="str">
        <f t="shared" si="573"/>
        <v/>
      </c>
      <c r="H3701" t="str">
        <f t="shared" si="574"/>
        <v/>
      </c>
      <c r="I3701" t="str">
        <f t="shared" si="575"/>
        <v/>
      </c>
      <c r="J3701" t="str">
        <f t="shared" si="576"/>
        <v/>
      </c>
      <c r="K3701" t="str">
        <f t="shared" si="577"/>
        <v/>
      </c>
      <c r="L3701" t="str">
        <f t="shared" si="578"/>
        <v/>
      </c>
      <c r="M3701" t="str">
        <f t="shared" si="579"/>
        <v/>
      </c>
    </row>
    <row r="3702" spans="1:13">
      <c r="A3702" t="s">
        <v>562</v>
      </c>
      <c r="B3702">
        <v>10.2159</v>
      </c>
      <c r="C3702" s="44">
        <v>41548</v>
      </c>
      <c r="D3702" t="str">
        <f t="shared" si="570"/>
        <v/>
      </c>
      <c r="E3702" t="str">
        <f t="shared" si="571"/>
        <v/>
      </c>
      <c r="F3702" t="str">
        <f t="shared" si="572"/>
        <v/>
      </c>
      <c r="G3702" t="str">
        <f t="shared" si="573"/>
        <v/>
      </c>
      <c r="H3702" t="str">
        <f t="shared" si="574"/>
        <v/>
      </c>
      <c r="I3702" t="str">
        <f t="shared" si="575"/>
        <v/>
      </c>
      <c r="J3702" t="str">
        <f t="shared" si="576"/>
        <v/>
      </c>
      <c r="K3702" t="str">
        <f t="shared" si="577"/>
        <v/>
      </c>
      <c r="L3702" t="str">
        <f t="shared" si="578"/>
        <v/>
      </c>
      <c r="M3702" t="str">
        <f t="shared" si="579"/>
        <v/>
      </c>
    </row>
    <row r="3703" spans="1:13">
      <c r="A3703" t="s">
        <v>4988</v>
      </c>
      <c r="B3703">
        <v>10.6684</v>
      </c>
      <c r="C3703" s="44">
        <v>41548</v>
      </c>
      <c r="D3703" t="str">
        <f t="shared" si="570"/>
        <v/>
      </c>
      <c r="E3703" t="str">
        <f t="shared" si="571"/>
        <v/>
      </c>
      <c r="F3703" t="str">
        <f t="shared" si="572"/>
        <v/>
      </c>
      <c r="G3703" t="str">
        <f t="shared" si="573"/>
        <v/>
      </c>
      <c r="H3703" t="str">
        <f t="shared" si="574"/>
        <v/>
      </c>
      <c r="I3703" t="str">
        <f t="shared" si="575"/>
        <v/>
      </c>
      <c r="J3703" t="str">
        <f t="shared" si="576"/>
        <v/>
      </c>
      <c r="K3703" t="str">
        <f t="shared" si="577"/>
        <v/>
      </c>
      <c r="L3703" t="str">
        <f t="shared" si="578"/>
        <v/>
      </c>
      <c r="M3703" t="str">
        <f t="shared" si="579"/>
        <v/>
      </c>
    </row>
    <row r="3704" spans="1:13">
      <c r="A3704" t="s">
        <v>4989</v>
      </c>
      <c r="B3704">
        <v>12.563599999999999</v>
      </c>
      <c r="C3704" s="44">
        <v>41548</v>
      </c>
      <c r="D3704" t="str">
        <f t="shared" si="570"/>
        <v/>
      </c>
      <c r="E3704" t="str">
        <f t="shared" si="571"/>
        <v/>
      </c>
      <c r="F3704" t="str">
        <f t="shared" si="572"/>
        <v/>
      </c>
      <c r="G3704" t="str">
        <f t="shared" si="573"/>
        <v/>
      </c>
      <c r="H3704" t="str">
        <f t="shared" si="574"/>
        <v/>
      </c>
      <c r="I3704" t="str">
        <f t="shared" si="575"/>
        <v/>
      </c>
      <c r="J3704" t="str">
        <f t="shared" si="576"/>
        <v/>
      </c>
      <c r="K3704" t="str">
        <f t="shared" si="577"/>
        <v/>
      </c>
      <c r="L3704" t="str">
        <f t="shared" si="578"/>
        <v/>
      </c>
      <c r="M3704" t="str">
        <f t="shared" si="579"/>
        <v/>
      </c>
    </row>
    <row r="3705" spans="1:13">
      <c r="A3705" t="s">
        <v>563</v>
      </c>
      <c r="B3705">
        <v>10.569000000000001</v>
      </c>
      <c r="C3705" s="44">
        <v>41548</v>
      </c>
      <c r="D3705" t="str">
        <f t="shared" si="570"/>
        <v/>
      </c>
      <c r="E3705" t="str">
        <f t="shared" si="571"/>
        <v/>
      </c>
      <c r="F3705" t="str">
        <f t="shared" si="572"/>
        <v/>
      </c>
      <c r="G3705" t="str">
        <f t="shared" si="573"/>
        <v/>
      </c>
      <c r="H3705" t="str">
        <f t="shared" si="574"/>
        <v/>
      </c>
      <c r="I3705" t="str">
        <f t="shared" si="575"/>
        <v/>
      </c>
      <c r="J3705" t="str">
        <f t="shared" si="576"/>
        <v/>
      </c>
      <c r="K3705" t="str">
        <f t="shared" si="577"/>
        <v/>
      </c>
      <c r="L3705" t="str">
        <f t="shared" si="578"/>
        <v/>
      </c>
      <c r="M3705" t="str">
        <f t="shared" si="579"/>
        <v/>
      </c>
    </row>
    <row r="3706" spans="1:13">
      <c r="A3706" t="s">
        <v>3291</v>
      </c>
      <c r="B3706">
        <v>10.739699999999999</v>
      </c>
      <c r="C3706" s="44">
        <v>41548</v>
      </c>
      <c r="D3706" t="str">
        <f t="shared" si="570"/>
        <v/>
      </c>
      <c r="E3706" t="str">
        <f t="shared" si="571"/>
        <v/>
      </c>
      <c r="F3706" t="str">
        <f t="shared" si="572"/>
        <v/>
      </c>
      <c r="G3706" t="str">
        <f t="shared" si="573"/>
        <v/>
      </c>
      <c r="H3706" t="str">
        <f t="shared" si="574"/>
        <v/>
      </c>
      <c r="I3706" t="str">
        <f t="shared" si="575"/>
        <v/>
      </c>
      <c r="J3706" t="str">
        <f t="shared" si="576"/>
        <v/>
      </c>
      <c r="K3706" t="str">
        <f t="shared" si="577"/>
        <v/>
      </c>
      <c r="L3706" t="str">
        <f t="shared" si="578"/>
        <v/>
      </c>
      <c r="M3706" t="str">
        <f t="shared" si="579"/>
        <v/>
      </c>
    </row>
    <row r="3707" spans="1:13">
      <c r="A3707" t="s">
        <v>3292</v>
      </c>
      <c r="B3707">
        <v>10.291399999999999</v>
      </c>
      <c r="C3707" s="44">
        <v>41548</v>
      </c>
      <c r="D3707" t="str">
        <f t="shared" si="570"/>
        <v/>
      </c>
      <c r="E3707" t="str">
        <f t="shared" si="571"/>
        <v/>
      </c>
      <c r="F3707" t="str">
        <f t="shared" si="572"/>
        <v/>
      </c>
      <c r="G3707" t="str">
        <f t="shared" si="573"/>
        <v/>
      </c>
      <c r="H3707" t="str">
        <f t="shared" si="574"/>
        <v/>
      </c>
      <c r="I3707" t="str">
        <f t="shared" si="575"/>
        <v/>
      </c>
      <c r="J3707" t="str">
        <f t="shared" si="576"/>
        <v/>
      </c>
      <c r="K3707" t="str">
        <f t="shared" si="577"/>
        <v/>
      </c>
      <c r="L3707" t="str">
        <f t="shared" si="578"/>
        <v/>
      </c>
      <c r="M3707" t="str">
        <f t="shared" si="579"/>
        <v/>
      </c>
    </row>
    <row r="3708" spans="1:13">
      <c r="A3708" t="s">
        <v>3293</v>
      </c>
      <c r="B3708">
        <v>10.448700000000001</v>
      </c>
      <c r="C3708" s="44">
        <v>41548</v>
      </c>
      <c r="D3708" t="str">
        <f t="shared" si="570"/>
        <v/>
      </c>
      <c r="E3708" t="str">
        <f t="shared" si="571"/>
        <v/>
      </c>
      <c r="F3708" t="str">
        <f t="shared" si="572"/>
        <v/>
      </c>
      <c r="G3708" t="str">
        <f t="shared" si="573"/>
        <v/>
      </c>
      <c r="H3708" t="str">
        <f t="shared" si="574"/>
        <v/>
      </c>
      <c r="I3708" t="str">
        <f t="shared" si="575"/>
        <v/>
      </c>
      <c r="J3708" t="str">
        <f t="shared" si="576"/>
        <v/>
      </c>
      <c r="K3708" t="str">
        <f t="shared" si="577"/>
        <v/>
      </c>
      <c r="L3708" t="str">
        <f t="shared" si="578"/>
        <v/>
      </c>
      <c r="M3708" t="str">
        <f t="shared" si="579"/>
        <v/>
      </c>
    </row>
    <row r="3709" spans="1:13">
      <c r="A3709" t="s">
        <v>3930</v>
      </c>
      <c r="B3709">
        <v>12.488200000000001</v>
      </c>
      <c r="C3709" s="44">
        <v>41548</v>
      </c>
      <c r="D3709" t="str">
        <f t="shared" si="570"/>
        <v/>
      </c>
      <c r="E3709" t="str">
        <f t="shared" si="571"/>
        <v/>
      </c>
      <c r="F3709" t="str">
        <f t="shared" si="572"/>
        <v/>
      </c>
      <c r="G3709" t="str">
        <f t="shared" si="573"/>
        <v/>
      </c>
      <c r="H3709" t="str">
        <f t="shared" si="574"/>
        <v/>
      </c>
      <c r="I3709" t="str">
        <f t="shared" si="575"/>
        <v/>
      </c>
      <c r="J3709" t="str">
        <f t="shared" si="576"/>
        <v/>
      </c>
      <c r="K3709" t="str">
        <f t="shared" si="577"/>
        <v/>
      </c>
      <c r="L3709" t="str">
        <f t="shared" si="578"/>
        <v/>
      </c>
      <c r="M3709" t="str">
        <f t="shared" si="579"/>
        <v/>
      </c>
    </row>
    <row r="3710" spans="1:13">
      <c r="A3710" t="s">
        <v>2782</v>
      </c>
      <c r="B3710">
        <v>10.0052</v>
      </c>
      <c r="C3710" s="44">
        <v>41549</v>
      </c>
      <c r="D3710" t="str">
        <f t="shared" si="570"/>
        <v/>
      </c>
      <c r="E3710" t="str">
        <f t="shared" si="571"/>
        <v/>
      </c>
      <c r="F3710" t="str">
        <f t="shared" si="572"/>
        <v/>
      </c>
      <c r="G3710" t="str">
        <f t="shared" si="573"/>
        <v/>
      </c>
      <c r="H3710" t="str">
        <f t="shared" si="574"/>
        <v/>
      </c>
      <c r="I3710" t="str">
        <f t="shared" si="575"/>
        <v/>
      </c>
      <c r="J3710" t="str">
        <f t="shared" si="576"/>
        <v/>
      </c>
      <c r="K3710" t="str">
        <f t="shared" si="577"/>
        <v/>
      </c>
      <c r="L3710" t="str">
        <f t="shared" si="578"/>
        <v/>
      </c>
      <c r="M3710" t="str">
        <f t="shared" si="579"/>
        <v/>
      </c>
    </row>
    <row r="3711" spans="1:13">
      <c r="A3711" t="s">
        <v>2783</v>
      </c>
      <c r="B3711">
        <v>10.020799999999999</v>
      </c>
      <c r="C3711" s="44">
        <v>41549</v>
      </c>
      <c r="D3711" t="str">
        <f t="shared" si="570"/>
        <v/>
      </c>
      <c r="E3711" t="str">
        <f t="shared" si="571"/>
        <v/>
      </c>
      <c r="F3711" t="str">
        <f t="shared" si="572"/>
        <v/>
      </c>
      <c r="G3711" t="str">
        <f t="shared" si="573"/>
        <v/>
      </c>
      <c r="H3711" t="str">
        <f t="shared" si="574"/>
        <v/>
      </c>
      <c r="I3711" t="str">
        <f t="shared" si="575"/>
        <v/>
      </c>
      <c r="J3711" t="str">
        <f t="shared" si="576"/>
        <v/>
      </c>
      <c r="K3711" t="str">
        <f t="shared" si="577"/>
        <v/>
      </c>
      <c r="L3711" t="str">
        <f t="shared" si="578"/>
        <v/>
      </c>
      <c r="M3711" t="str">
        <f t="shared" si="579"/>
        <v/>
      </c>
    </row>
    <row r="3712" spans="1:13">
      <c r="A3712" t="s">
        <v>2784</v>
      </c>
      <c r="B3712">
        <v>10.0312</v>
      </c>
      <c r="C3712" s="44">
        <v>41549</v>
      </c>
      <c r="D3712" t="str">
        <f t="shared" si="570"/>
        <v/>
      </c>
      <c r="E3712" t="str">
        <f t="shared" si="571"/>
        <v/>
      </c>
      <c r="F3712" t="str">
        <f t="shared" si="572"/>
        <v/>
      </c>
      <c r="G3712" t="str">
        <f t="shared" si="573"/>
        <v/>
      </c>
      <c r="H3712" t="str">
        <f t="shared" si="574"/>
        <v/>
      </c>
      <c r="I3712" t="str">
        <f t="shared" si="575"/>
        <v/>
      </c>
      <c r="J3712" t="str">
        <f t="shared" si="576"/>
        <v/>
      </c>
      <c r="K3712" t="str">
        <f t="shared" si="577"/>
        <v/>
      </c>
      <c r="L3712" t="str">
        <f t="shared" si="578"/>
        <v/>
      </c>
      <c r="M3712" t="str">
        <f t="shared" si="579"/>
        <v/>
      </c>
    </row>
    <row r="3713" spans="1:13">
      <c r="A3713" t="s">
        <v>3705</v>
      </c>
      <c r="B3713">
        <v>13.4415</v>
      </c>
      <c r="C3713" s="44">
        <v>41549</v>
      </c>
      <c r="D3713" t="str">
        <f t="shared" si="570"/>
        <v/>
      </c>
      <c r="E3713" t="str">
        <f t="shared" si="571"/>
        <v/>
      </c>
      <c r="F3713" t="str">
        <f t="shared" si="572"/>
        <v/>
      </c>
      <c r="G3713" t="str">
        <f t="shared" si="573"/>
        <v/>
      </c>
      <c r="H3713" t="str">
        <f t="shared" si="574"/>
        <v/>
      </c>
      <c r="I3713" t="str">
        <f t="shared" si="575"/>
        <v/>
      </c>
      <c r="J3713" t="str">
        <f t="shared" si="576"/>
        <v/>
      </c>
      <c r="K3713" t="str">
        <f t="shared" si="577"/>
        <v/>
      </c>
      <c r="L3713" t="str">
        <f t="shared" si="578"/>
        <v/>
      </c>
      <c r="M3713" t="str">
        <f t="shared" si="579"/>
        <v/>
      </c>
    </row>
    <row r="3714" spans="1:13">
      <c r="A3714" t="s">
        <v>2785</v>
      </c>
      <c r="B3714">
        <v>10.0052</v>
      </c>
      <c r="C3714" s="44">
        <v>41549</v>
      </c>
      <c r="D3714" t="str">
        <f t="shared" si="570"/>
        <v/>
      </c>
      <c r="E3714" t="str">
        <f t="shared" si="571"/>
        <v/>
      </c>
      <c r="F3714" t="str">
        <f t="shared" si="572"/>
        <v/>
      </c>
      <c r="G3714" t="str">
        <f t="shared" si="573"/>
        <v/>
      </c>
      <c r="H3714" t="str">
        <f t="shared" si="574"/>
        <v/>
      </c>
      <c r="I3714" t="str">
        <f t="shared" si="575"/>
        <v/>
      </c>
      <c r="J3714" t="str">
        <f t="shared" si="576"/>
        <v/>
      </c>
      <c r="K3714" t="str">
        <f t="shared" si="577"/>
        <v/>
      </c>
      <c r="L3714" t="str">
        <f t="shared" si="578"/>
        <v/>
      </c>
      <c r="M3714" t="str">
        <f t="shared" si="579"/>
        <v/>
      </c>
    </row>
    <row r="3715" spans="1:13">
      <c r="A3715" t="s">
        <v>2786</v>
      </c>
      <c r="B3715">
        <v>10</v>
      </c>
      <c r="C3715" s="44">
        <v>40268</v>
      </c>
      <c r="D3715" t="str">
        <f t="shared" si="570"/>
        <v/>
      </c>
      <c r="E3715" t="str">
        <f t="shared" si="571"/>
        <v/>
      </c>
      <c r="F3715" t="str">
        <f t="shared" si="572"/>
        <v/>
      </c>
      <c r="G3715" t="str">
        <f t="shared" si="573"/>
        <v/>
      </c>
      <c r="H3715" t="str">
        <f t="shared" si="574"/>
        <v/>
      </c>
      <c r="I3715" t="str">
        <f t="shared" si="575"/>
        <v/>
      </c>
      <c r="J3715" t="str">
        <f t="shared" si="576"/>
        <v/>
      </c>
      <c r="K3715" t="str">
        <f t="shared" si="577"/>
        <v/>
      </c>
      <c r="L3715" t="str">
        <f t="shared" si="578"/>
        <v/>
      </c>
      <c r="M3715" t="str">
        <f t="shared" si="579"/>
        <v/>
      </c>
    </row>
    <row r="3716" spans="1:13">
      <c r="A3716" t="s">
        <v>2787</v>
      </c>
      <c r="B3716">
        <v>10.002000000000001</v>
      </c>
      <c r="C3716" s="44">
        <v>40303</v>
      </c>
      <c r="D3716" t="str">
        <f t="shared" si="570"/>
        <v/>
      </c>
      <c r="E3716" t="str">
        <f t="shared" si="571"/>
        <v/>
      </c>
      <c r="F3716" t="str">
        <f t="shared" si="572"/>
        <v/>
      </c>
      <c r="G3716" t="str">
        <f t="shared" si="573"/>
        <v/>
      </c>
      <c r="H3716" t="str">
        <f t="shared" si="574"/>
        <v/>
      </c>
      <c r="I3716" t="str">
        <f t="shared" si="575"/>
        <v/>
      </c>
      <c r="J3716" t="str">
        <f t="shared" si="576"/>
        <v/>
      </c>
      <c r="K3716" t="str">
        <f t="shared" si="577"/>
        <v/>
      </c>
      <c r="L3716" t="str">
        <f t="shared" si="578"/>
        <v/>
      </c>
      <c r="M3716" t="str">
        <f t="shared" si="579"/>
        <v/>
      </c>
    </row>
    <row r="3717" spans="1:13">
      <c r="A3717" t="s">
        <v>3706</v>
      </c>
      <c r="B3717">
        <v>12.995699999999999</v>
      </c>
      <c r="C3717" s="44">
        <v>41549</v>
      </c>
      <c r="D3717" t="str">
        <f t="shared" si="570"/>
        <v/>
      </c>
      <c r="E3717" t="str">
        <f t="shared" si="571"/>
        <v/>
      </c>
      <c r="F3717" t="str">
        <f t="shared" si="572"/>
        <v/>
      </c>
      <c r="G3717" t="str">
        <f t="shared" si="573"/>
        <v/>
      </c>
      <c r="H3717" t="str">
        <f t="shared" si="574"/>
        <v/>
      </c>
      <c r="I3717" t="str">
        <f t="shared" si="575"/>
        <v/>
      </c>
      <c r="J3717" t="str">
        <f t="shared" si="576"/>
        <v/>
      </c>
      <c r="K3717" t="str">
        <f t="shared" si="577"/>
        <v/>
      </c>
      <c r="L3717" t="str">
        <f t="shared" si="578"/>
        <v/>
      </c>
      <c r="M3717" t="str">
        <f t="shared" si="579"/>
        <v/>
      </c>
    </row>
    <row r="3718" spans="1:13">
      <c r="A3718" t="s">
        <v>2788</v>
      </c>
      <c r="B3718">
        <v>10.0052</v>
      </c>
      <c r="C3718" s="44">
        <v>41549</v>
      </c>
      <c r="D3718" t="str">
        <f t="shared" si="570"/>
        <v/>
      </c>
      <c r="E3718" t="str">
        <f t="shared" si="571"/>
        <v/>
      </c>
      <c r="F3718" t="str">
        <f t="shared" si="572"/>
        <v/>
      </c>
      <c r="G3718" t="str">
        <f t="shared" si="573"/>
        <v/>
      </c>
      <c r="H3718" t="str">
        <f t="shared" si="574"/>
        <v/>
      </c>
      <c r="I3718" t="str">
        <f t="shared" si="575"/>
        <v/>
      </c>
      <c r="J3718" t="str">
        <f t="shared" si="576"/>
        <v/>
      </c>
      <c r="K3718" t="str">
        <f t="shared" si="577"/>
        <v/>
      </c>
      <c r="L3718" t="str">
        <f t="shared" si="578"/>
        <v/>
      </c>
      <c r="M3718" t="str">
        <f t="shared" si="579"/>
        <v/>
      </c>
    </row>
    <row r="3719" spans="1:13">
      <c r="A3719" t="s">
        <v>2789</v>
      </c>
      <c r="B3719">
        <v>10.016299999999999</v>
      </c>
      <c r="C3719" s="44">
        <v>41549</v>
      </c>
      <c r="D3719" t="str">
        <f t="shared" ref="D3719:D3782" si="580">IF(A3719=mfund1,B3719,"")</f>
        <v/>
      </c>
      <c r="E3719" t="str">
        <f t="shared" ref="E3719:E3782" si="581">IF(A3719=mfund2,B3719,"")</f>
        <v/>
      </c>
      <c r="F3719" t="str">
        <f t="shared" ref="F3719:F3782" si="582">IF(A3719=mfund3,B3719,"")</f>
        <v/>
      </c>
      <c r="G3719" t="str">
        <f t="shared" ref="G3719:G3782" si="583">IF(A3719=mfund4,B3719,"")</f>
        <v/>
      </c>
      <c r="H3719" t="str">
        <f t="shared" ref="H3719:H3782" si="584">IF(A3719=mfudn5,B3719,"")</f>
        <v/>
      </c>
      <c r="I3719" t="str">
        <f t="shared" ref="I3719:I3782" si="585">IF(A3719=mfund6,B3719,"")</f>
        <v/>
      </c>
      <c r="J3719" t="str">
        <f t="shared" ref="J3719:J3782" si="586">IF(A3719=mfund7,B3719,"")</f>
        <v/>
      </c>
      <c r="K3719" t="str">
        <f t="shared" ref="K3719:K3782" si="587">IF(A3719=mfund8,B3719,"")</f>
        <v/>
      </c>
      <c r="L3719" t="str">
        <f t="shared" ref="L3719:L3782" si="588">IF(A3719=mfund9,B3719,"")</f>
        <v/>
      </c>
      <c r="M3719" t="str">
        <f t="shared" ref="M3719:M3782" si="589">IF(A3719=mfund10,B3719,"")</f>
        <v/>
      </c>
    </row>
    <row r="3720" spans="1:13">
      <c r="A3720" t="s">
        <v>2790</v>
      </c>
      <c r="B3720">
        <v>10.0091</v>
      </c>
      <c r="C3720" s="44">
        <v>41549</v>
      </c>
      <c r="D3720" t="str">
        <f t="shared" si="580"/>
        <v/>
      </c>
      <c r="E3720" t="str">
        <f t="shared" si="581"/>
        <v/>
      </c>
      <c r="F3720" t="str">
        <f t="shared" si="582"/>
        <v/>
      </c>
      <c r="G3720" t="str">
        <f t="shared" si="583"/>
        <v/>
      </c>
      <c r="H3720" t="str">
        <f t="shared" si="584"/>
        <v/>
      </c>
      <c r="I3720" t="str">
        <f t="shared" si="585"/>
        <v/>
      </c>
      <c r="J3720" t="str">
        <f t="shared" si="586"/>
        <v/>
      </c>
      <c r="K3720" t="str">
        <f t="shared" si="587"/>
        <v/>
      </c>
      <c r="L3720" t="str">
        <f t="shared" si="588"/>
        <v/>
      </c>
      <c r="M3720" t="str">
        <f t="shared" si="589"/>
        <v/>
      </c>
    </row>
    <row r="3721" spans="1:13">
      <c r="A3721" t="s">
        <v>3707</v>
      </c>
      <c r="B3721">
        <v>12.7516</v>
      </c>
      <c r="C3721" s="44">
        <v>41549</v>
      </c>
      <c r="D3721" t="str">
        <f t="shared" si="580"/>
        <v/>
      </c>
      <c r="E3721" t="str">
        <f t="shared" si="581"/>
        <v/>
      </c>
      <c r="F3721" t="str">
        <f t="shared" si="582"/>
        <v/>
      </c>
      <c r="G3721" t="str">
        <f t="shared" si="583"/>
        <v/>
      </c>
      <c r="H3721" t="str">
        <f t="shared" si="584"/>
        <v/>
      </c>
      <c r="I3721" t="str">
        <f t="shared" si="585"/>
        <v/>
      </c>
      <c r="J3721" t="str">
        <f t="shared" si="586"/>
        <v/>
      </c>
      <c r="K3721" t="str">
        <f t="shared" si="587"/>
        <v/>
      </c>
      <c r="L3721" t="str">
        <f t="shared" si="588"/>
        <v/>
      </c>
      <c r="M3721" t="str">
        <f t="shared" si="589"/>
        <v/>
      </c>
    </row>
    <row r="3722" spans="1:13">
      <c r="A3722" t="s">
        <v>2791</v>
      </c>
      <c r="B3722">
        <v>10.0052</v>
      </c>
      <c r="C3722" s="44">
        <v>41549</v>
      </c>
      <c r="D3722" t="str">
        <f t="shared" si="580"/>
        <v/>
      </c>
      <c r="E3722" t="str">
        <f t="shared" si="581"/>
        <v/>
      </c>
      <c r="F3722" t="str">
        <f t="shared" si="582"/>
        <v/>
      </c>
      <c r="G3722" t="str">
        <f t="shared" si="583"/>
        <v/>
      </c>
      <c r="H3722" t="str">
        <f t="shared" si="584"/>
        <v/>
      </c>
      <c r="I3722" t="str">
        <f t="shared" si="585"/>
        <v/>
      </c>
      <c r="J3722" t="str">
        <f t="shared" si="586"/>
        <v/>
      </c>
      <c r="K3722" t="str">
        <f t="shared" si="587"/>
        <v/>
      </c>
      <c r="L3722" t="str">
        <f t="shared" si="588"/>
        <v/>
      </c>
      <c r="M3722" t="str">
        <f t="shared" si="589"/>
        <v/>
      </c>
    </row>
    <row r="3723" spans="1:13">
      <c r="A3723" t="s">
        <v>2792</v>
      </c>
      <c r="B3723">
        <v>10.020300000000001</v>
      </c>
      <c r="C3723" s="44">
        <v>41549</v>
      </c>
      <c r="D3723" t="str">
        <f t="shared" si="580"/>
        <v/>
      </c>
      <c r="E3723" t="str">
        <f t="shared" si="581"/>
        <v/>
      </c>
      <c r="F3723" t="str">
        <f t="shared" si="582"/>
        <v/>
      </c>
      <c r="G3723" t="str">
        <f t="shared" si="583"/>
        <v/>
      </c>
      <c r="H3723" t="str">
        <f t="shared" si="584"/>
        <v/>
      </c>
      <c r="I3723" t="str">
        <f t="shared" si="585"/>
        <v/>
      </c>
      <c r="J3723" t="str">
        <f t="shared" si="586"/>
        <v/>
      </c>
      <c r="K3723" t="str">
        <f t="shared" si="587"/>
        <v/>
      </c>
      <c r="L3723" t="str">
        <f t="shared" si="588"/>
        <v/>
      </c>
      <c r="M3723" t="str">
        <f t="shared" si="589"/>
        <v/>
      </c>
    </row>
    <row r="3724" spans="1:13">
      <c r="A3724" t="s">
        <v>2793</v>
      </c>
      <c r="B3724">
        <v>10.010400000000001</v>
      </c>
      <c r="C3724" s="44">
        <v>41549</v>
      </c>
      <c r="D3724" t="str">
        <f t="shared" si="580"/>
        <v/>
      </c>
      <c r="E3724" t="str">
        <f t="shared" si="581"/>
        <v/>
      </c>
      <c r="F3724" t="str">
        <f t="shared" si="582"/>
        <v/>
      </c>
      <c r="G3724" t="str">
        <f t="shared" si="583"/>
        <v/>
      </c>
      <c r="H3724" t="str">
        <f t="shared" si="584"/>
        <v/>
      </c>
      <c r="I3724" t="str">
        <f t="shared" si="585"/>
        <v/>
      </c>
      <c r="J3724" t="str">
        <f t="shared" si="586"/>
        <v/>
      </c>
      <c r="K3724" t="str">
        <f t="shared" si="587"/>
        <v/>
      </c>
      <c r="L3724" t="str">
        <f t="shared" si="588"/>
        <v/>
      </c>
      <c r="M3724" t="str">
        <f t="shared" si="589"/>
        <v/>
      </c>
    </row>
    <row r="3725" spans="1:13">
      <c r="A3725" t="s">
        <v>3708</v>
      </c>
      <c r="B3725">
        <v>13.4367</v>
      </c>
      <c r="C3725" s="44">
        <v>41549</v>
      </c>
      <c r="D3725" t="str">
        <f t="shared" si="580"/>
        <v/>
      </c>
      <c r="E3725" t="str">
        <f t="shared" si="581"/>
        <v/>
      </c>
      <c r="F3725" t="str">
        <f t="shared" si="582"/>
        <v/>
      </c>
      <c r="G3725" t="str">
        <f t="shared" si="583"/>
        <v/>
      </c>
      <c r="H3725" t="str">
        <f t="shared" si="584"/>
        <v/>
      </c>
      <c r="I3725" t="str">
        <f t="shared" si="585"/>
        <v/>
      </c>
      <c r="J3725" t="str">
        <f t="shared" si="586"/>
        <v/>
      </c>
      <c r="K3725" t="str">
        <f t="shared" si="587"/>
        <v/>
      </c>
      <c r="L3725" t="str">
        <f t="shared" si="588"/>
        <v/>
      </c>
      <c r="M3725" t="str">
        <f t="shared" si="589"/>
        <v/>
      </c>
    </row>
    <row r="3726" spans="1:13">
      <c r="A3726" t="s">
        <v>564</v>
      </c>
      <c r="B3726">
        <v>12.264200000000001</v>
      </c>
      <c r="C3726" s="44">
        <v>41548</v>
      </c>
      <c r="D3726" t="str">
        <f t="shared" si="580"/>
        <v/>
      </c>
      <c r="E3726" t="str">
        <f t="shared" si="581"/>
        <v/>
      </c>
      <c r="F3726" t="str">
        <f t="shared" si="582"/>
        <v/>
      </c>
      <c r="G3726" t="str">
        <f t="shared" si="583"/>
        <v/>
      </c>
      <c r="H3726" t="str">
        <f t="shared" si="584"/>
        <v/>
      </c>
      <c r="I3726" t="str">
        <f t="shared" si="585"/>
        <v/>
      </c>
      <c r="J3726" t="str">
        <f t="shared" si="586"/>
        <v/>
      </c>
      <c r="K3726" t="str">
        <f t="shared" si="587"/>
        <v/>
      </c>
      <c r="L3726" t="str">
        <f t="shared" si="588"/>
        <v/>
      </c>
      <c r="M3726" t="str">
        <f t="shared" si="589"/>
        <v/>
      </c>
    </row>
    <row r="3727" spans="1:13">
      <c r="A3727" t="s">
        <v>565</v>
      </c>
      <c r="B3727">
        <v>12.2264</v>
      </c>
      <c r="C3727" s="44">
        <v>41548</v>
      </c>
      <c r="D3727" t="str">
        <f t="shared" si="580"/>
        <v/>
      </c>
      <c r="E3727" t="str">
        <f t="shared" si="581"/>
        <v/>
      </c>
      <c r="F3727" t="str">
        <f t="shared" si="582"/>
        <v/>
      </c>
      <c r="G3727" t="str">
        <f t="shared" si="583"/>
        <v/>
      </c>
      <c r="H3727" t="str">
        <f t="shared" si="584"/>
        <v/>
      </c>
      <c r="I3727" t="str">
        <f t="shared" si="585"/>
        <v/>
      </c>
      <c r="J3727" t="str">
        <f t="shared" si="586"/>
        <v/>
      </c>
      <c r="K3727" t="str">
        <f t="shared" si="587"/>
        <v/>
      </c>
      <c r="L3727" t="str">
        <f t="shared" si="588"/>
        <v/>
      </c>
      <c r="M3727" t="str">
        <f t="shared" si="589"/>
        <v/>
      </c>
    </row>
    <row r="3728" spans="1:13">
      <c r="A3728" t="s">
        <v>4990</v>
      </c>
      <c r="B3728">
        <v>12.2811</v>
      </c>
      <c r="C3728" s="44">
        <v>41548</v>
      </c>
      <c r="D3728" t="str">
        <f t="shared" si="580"/>
        <v/>
      </c>
      <c r="E3728" t="str">
        <f t="shared" si="581"/>
        <v/>
      </c>
      <c r="F3728" t="str">
        <f t="shared" si="582"/>
        <v/>
      </c>
      <c r="G3728" t="str">
        <f t="shared" si="583"/>
        <v/>
      </c>
      <c r="H3728" t="str">
        <f t="shared" si="584"/>
        <v/>
      </c>
      <c r="I3728" t="str">
        <f t="shared" si="585"/>
        <v/>
      </c>
      <c r="J3728" t="str">
        <f t="shared" si="586"/>
        <v/>
      </c>
      <c r="K3728" t="str">
        <f t="shared" si="587"/>
        <v/>
      </c>
      <c r="L3728" t="str">
        <f t="shared" si="588"/>
        <v/>
      </c>
      <c r="M3728" t="str">
        <f t="shared" si="589"/>
        <v/>
      </c>
    </row>
    <row r="3729" spans="1:13">
      <c r="A3729" t="s">
        <v>566</v>
      </c>
      <c r="B3729">
        <v>12.207700000000001</v>
      </c>
      <c r="C3729" s="44">
        <v>41548</v>
      </c>
      <c r="D3729" t="str">
        <f t="shared" si="580"/>
        <v/>
      </c>
      <c r="E3729" t="str">
        <f t="shared" si="581"/>
        <v/>
      </c>
      <c r="F3729" t="str">
        <f t="shared" si="582"/>
        <v/>
      </c>
      <c r="G3729" t="str">
        <f t="shared" si="583"/>
        <v/>
      </c>
      <c r="H3729" t="str">
        <f t="shared" si="584"/>
        <v/>
      </c>
      <c r="I3729" t="str">
        <f t="shared" si="585"/>
        <v/>
      </c>
      <c r="J3729" t="str">
        <f t="shared" si="586"/>
        <v/>
      </c>
      <c r="K3729" t="str">
        <f t="shared" si="587"/>
        <v/>
      </c>
      <c r="L3729" t="str">
        <f t="shared" si="588"/>
        <v/>
      </c>
      <c r="M3729" t="str">
        <f t="shared" si="589"/>
        <v/>
      </c>
    </row>
    <row r="3730" spans="1:13">
      <c r="A3730" t="s">
        <v>567</v>
      </c>
      <c r="B3730">
        <v>12.2072</v>
      </c>
      <c r="C3730" s="44">
        <v>41548</v>
      </c>
      <c r="D3730" t="str">
        <f t="shared" si="580"/>
        <v/>
      </c>
      <c r="E3730" t="str">
        <f t="shared" si="581"/>
        <v/>
      </c>
      <c r="F3730" t="str">
        <f t="shared" si="582"/>
        <v/>
      </c>
      <c r="G3730" t="str">
        <f t="shared" si="583"/>
        <v/>
      </c>
      <c r="H3730" t="str">
        <f t="shared" si="584"/>
        <v/>
      </c>
      <c r="I3730" t="str">
        <f t="shared" si="585"/>
        <v/>
      </c>
      <c r="J3730" t="str">
        <f t="shared" si="586"/>
        <v/>
      </c>
      <c r="K3730" t="str">
        <f t="shared" si="587"/>
        <v/>
      </c>
      <c r="L3730" t="str">
        <f t="shared" si="588"/>
        <v/>
      </c>
      <c r="M3730" t="str">
        <f t="shared" si="589"/>
        <v/>
      </c>
    </row>
    <row r="3731" spans="1:13">
      <c r="A3731" t="s">
        <v>4991</v>
      </c>
      <c r="B3731">
        <v>12.207700000000001</v>
      </c>
      <c r="C3731" s="44">
        <v>41548</v>
      </c>
      <c r="D3731" t="str">
        <f t="shared" si="580"/>
        <v/>
      </c>
      <c r="E3731" t="str">
        <f t="shared" si="581"/>
        <v/>
      </c>
      <c r="F3731" t="str">
        <f t="shared" si="582"/>
        <v/>
      </c>
      <c r="G3731" t="str">
        <f t="shared" si="583"/>
        <v/>
      </c>
      <c r="H3731" t="str">
        <f t="shared" si="584"/>
        <v/>
      </c>
      <c r="I3731" t="str">
        <f t="shared" si="585"/>
        <v/>
      </c>
      <c r="J3731" t="str">
        <f t="shared" si="586"/>
        <v/>
      </c>
      <c r="K3731" t="str">
        <f t="shared" si="587"/>
        <v/>
      </c>
      <c r="L3731" t="str">
        <f t="shared" si="588"/>
        <v/>
      </c>
      <c r="M3731" t="str">
        <f t="shared" si="589"/>
        <v/>
      </c>
    </row>
    <row r="3732" spans="1:13">
      <c r="A3732" t="s">
        <v>3294</v>
      </c>
      <c r="B3732">
        <v>11.0251</v>
      </c>
      <c r="C3732" s="44">
        <v>41548</v>
      </c>
      <c r="D3732" t="str">
        <f t="shared" si="580"/>
        <v/>
      </c>
      <c r="E3732" t="str">
        <f t="shared" si="581"/>
        <v/>
      </c>
      <c r="F3732" t="str">
        <f t="shared" si="582"/>
        <v/>
      </c>
      <c r="G3732" t="str">
        <f t="shared" si="583"/>
        <v/>
      </c>
      <c r="H3732" t="str">
        <f t="shared" si="584"/>
        <v/>
      </c>
      <c r="I3732" t="str">
        <f t="shared" si="585"/>
        <v/>
      </c>
      <c r="J3732" t="str">
        <f t="shared" si="586"/>
        <v/>
      </c>
      <c r="K3732" t="str">
        <f t="shared" si="587"/>
        <v/>
      </c>
      <c r="L3732" t="str">
        <f t="shared" si="588"/>
        <v/>
      </c>
      <c r="M3732" t="str">
        <f t="shared" si="589"/>
        <v/>
      </c>
    </row>
    <row r="3733" spans="1:13">
      <c r="A3733" t="s">
        <v>3295</v>
      </c>
      <c r="B3733">
        <v>11.2514</v>
      </c>
      <c r="C3733" s="44">
        <v>41548</v>
      </c>
      <c r="D3733" t="str">
        <f t="shared" si="580"/>
        <v/>
      </c>
      <c r="E3733" t="str">
        <f t="shared" si="581"/>
        <v/>
      </c>
      <c r="F3733" t="str">
        <f t="shared" si="582"/>
        <v/>
      </c>
      <c r="G3733" t="str">
        <f t="shared" si="583"/>
        <v/>
      </c>
      <c r="H3733" t="str">
        <f t="shared" si="584"/>
        <v/>
      </c>
      <c r="I3733" t="str">
        <f t="shared" si="585"/>
        <v/>
      </c>
      <c r="J3733" t="str">
        <f t="shared" si="586"/>
        <v/>
      </c>
      <c r="K3733" t="str">
        <f t="shared" si="587"/>
        <v/>
      </c>
      <c r="L3733" t="str">
        <f t="shared" si="588"/>
        <v/>
      </c>
      <c r="M3733" t="str">
        <f t="shared" si="589"/>
        <v/>
      </c>
    </row>
    <row r="3734" spans="1:13">
      <c r="A3734" t="s">
        <v>3931</v>
      </c>
      <c r="B3734">
        <v>13.7234</v>
      </c>
      <c r="C3734" s="44">
        <v>41548</v>
      </c>
      <c r="D3734" t="str">
        <f t="shared" si="580"/>
        <v/>
      </c>
      <c r="E3734" t="str">
        <f t="shared" si="581"/>
        <v/>
      </c>
      <c r="F3734" t="str">
        <f t="shared" si="582"/>
        <v/>
      </c>
      <c r="G3734" t="str">
        <f t="shared" si="583"/>
        <v/>
      </c>
      <c r="H3734" t="str">
        <f t="shared" si="584"/>
        <v/>
      </c>
      <c r="I3734" t="str">
        <f t="shared" si="585"/>
        <v/>
      </c>
      <c r="J3734" t="str">
        <f t="shared" si="586"/>
        <v/>
      </c>
      <c r="K3734" t="str">
        <f t="shared" si="587"/>
        <v/>
      </c>
      <c r="L3734" t="str">
        <f t="shared" si="588"/>
        <v/>
      </c>
      <c r="M3734" t="str">
        <f t="shared" si="589"/>
        <v/>
      </c>
    </row>
    <row r="3735" spans="1:13">
      <c r="A3735" t="s">
        <v>3296</v>
      </c>
      <c r="B3735">
        <v>10.8597</v>
      </c>
      <c r="C3735" s="44">
        <v>41548</v>
      </c>
      <c r="D3735" t="str">
        <f t="shared" si="580"/>
        <v/>
      </c>
      <c r="E3735" t="str">
        <f t="shared" si="581"/>
        <v/>
      </c>
      <c r="F3735" t="str">
        <f t="shared" si="582"/>
        <v/>
      </c>
      <c r="G3735" t="str">
        <f t="shared" si="583"/>
        <v/>
      </c>
      <c r="H3735" t="str">
        <f t="shared" si="584"/>
        <v/>
      </c>
      <c r="I3735" t="str">
        <f t="shared" si="585"/>
        <v/>
      </c>
      <c r="J3735" t="str">
        <f t="shared" si="586"/>
        <v/>
      </c>
      <c r="K3735" t="str">
        <f t="shared" si="587"/>
        <v/>
      </c>
      <c r="L3735" t="str">
        <f t="shared" si="588"/>
        <v/>
      </c>
      <c r="M3735" t="str">
        <f t="shared" si="589"/>
        <v/>
      </c>
    </row>
    <row r="3736" spans="1:13">
      <c r="A3736" t="s">
        <v>3297</v>
      </c>
      <c r="B3736">
        <v>11.186500000000001</v>
      </c>
      <c r="C3736" s="44">
        <v>41548</v>
      </c>
      <c r="D3736" t="str">
        <f t="shared" si="580"/>
        <v/>
      </c>
      <c r="E3736" t="str">
        <f t="shared" si="581"/>
        <v/>
      </c>
      <c r="F3736" t="str">
        <f t="shared" si="582"/>
        <v/>
      </c>
      <c r="G3736" t="str">
        <f t="shared" si="583"/>
        <v/>
      </c>
      <c r="H3736" t="str">
        <f t="shared" si="584"/>
        <v/>
      </c>
      <c r="I3736" t="str">
        <f t="shared" si="585"/>
        <v/>
      </c>
      <c r="J3736" t="str">
        <f t="shared" si="586"/>
        <v/>
      </c>
      <c r="K3736" t="str">
        <f t="shared" si="587"/>
        <v/>
      </c>
      <c r="L3736" t="str">
        <f t="shared" si="588"/>
        <v/>
      </c>
      <c r="M3736" t="str">
        <f t="shared" si="589"/>
        <v/>
      </c>
    </row>
    <row r="3737" spans="1:13">
      <c r="A3737" t="s">
        <v>3932</v>
      </c>
      <c r="B3737">
        <v>13.648099999999999</v>
      </c>
      <c r="C3737" s="44">
        <v>41548</v>
      </c>
      <c r="D3737" t="str">
        <f t="shared" si="580"/>
        <v/>
      </c>
      <c r="E3737" t="str">
        <f t="shared" si="581"/>
        <v/>
      </c>
      <c r="F3737" t="str">
        <f t="shared" si="582"/>
        <v/>
      </c>
      <c r="G3737" t="str">
        <f t="shared" si="583"/>
        <v/>
      </c>
      <c r="H3737" t="str">
        <f t="shared" si="584"/>
        <v/>
      </c>
      <c r="I3737" t="str">
        <f t="shared" si="585"/>
        <v/>
      </c>
      <c r="J3737" t="str">
        <f t="shared" si="586"/>
        <v/>
      </c>
      <c r="K3737" t="str">
        <f t="shared" si="587"/>
        <v/>
      </c>
      <c r="L3737" t="str">
        <f t="shared" si="588"/>
        <v/>
      </c>
      <c r="M3737" t="str">
        <f t="shared" si="589"/>
        <v/>
      </c>
    </row>
    <row r="3738" spans="1:13">
      <c r="A3738" t="s">
        <v>568</v>
      </c>
      <c r="B3738">
        <v>10.0665</v>
      </c>
      <c r="C3738" s="44">
        <v>41548</v>
      </c>
      <c r="D3738" t="str">
        <f t="shared" si="580"/>
        <v/>
      </c>
      <c r="E3738" t="str">
        <f t="shared" si="581"/>
        <v/>
      </c>
      <c r="F3738" t="str">
        <f t="shared" si="582"/>
        <v/>
      </c>
      <c r="G3738" t="str">
        <f t="shared" si="583"/>
        <v/>
      </c>
      <c r="H3738" t="str">
        <f t="shared" si="584"/>
        <v/>
      </c>
      <c r="I3738" t="str">
        <f t="shared" si="585"/>
        <v/>
      </c>
      <c r="J3738" t="str">
        <f t="shared" si="586"/>
        <v/>
      </c>
      <c r="K3738" t="str">
        <f t="shared" si="587"/>
        <v/>
      </c>
      <c r="L3738" t="str">
        <f t="shared" si="588"/>
        <v/>
      </c>
      <c r="M3738" t="str">
        <f t="shared" si="589"/>
        <v/>
      </c>
    </row>
    <row r="3739" spans="1:13">
      <c r="A3739" t="s">
        <v>569</v>
      </c>
      <c r="B3739">
        <v>10.143000000000001</v>
      </c>
      <c r="C3739" s="44">
        <v>41548</v>
      </c>
      <c r="D3739" t="str">
        <f t="shared" si="580"/>
        <v/>
      </c>
      <c r="E3739" t="str">
        <f t="shared" si="581"/>
        <v/>
      </c>
      <c r="F3739" t="str">
        <f t="shared" si="582"/>
        <v/>
      </c>
      <c r="G3739" t="str">
        <f t="shared" si="583"/>
        <v/>
      </c>
      <c r="H3739" t="str">
        <f t="shared" si="584"/>
        <v/>
      </c>
      <c r="I3739" t="str">
        <f t="shared" si="585"/>
        <v/>
      </c>
      <c r="J3739" t="str">
        <f t="shared" si="586"/>
        <v/>
      </c>
      <c r="K3739" t="str">
        <f t="shared" si="587"/>
        <v/>
      </c>
      <c r="L3739" t="str">
        <f t="shared" si="588"/>
        <v/>
      </c>
      <c r="M3739" t="str">
        <f t="shared" si="589"/>
        <v/>
      </c>
    </row>
    <row r="3740" spans="1:13">
      <c r="A3740" t="s">
        <v>570</v>
      </c>
      <c r="B3740">
        <v>10.0657</v>
      </c>
      <c r="C3740" s="44">
        <v>41548</v>
      </c>
      <c r="D3740" t="str">
        <f t="shared" si="580"/>
        <v/>
      </c>
      <c r="E3740" t="str">
        <f t="shared" si="581"/>
        <v/>
      </c>
      <c r="F3740" t="str">
        <f t="shared" si="582"/>
        <v/>
      </c>
      <c r="G3740" t="str">
        <f t="shared" si="583"/>
        <v/>
      </c>
      <c r="H3740" t="str">
        <f t="shared" si="584"/>
        <v/>
      </c>
      <c r="I3740" t="str">
        <f t="shared" si="585"/>
        <v/>
      </c>
      <c r="J3740" t="str">
        <f t="shared" si="586"/>
        <v/>
      </c>
      <c r="K3740" t="str">
        <f t="shared" si="587"/>
        <v/>
      </c>
      <c r="L3740" t="str">
        <f t="shared" si="588"/>
        <v/>
      </c>
      <c r="M3740" t="str">
        <f t="shared" si="589"/>
        <v/>
      </c>
    </row>
    <row r="3741" spans="1:13">
      <c r="A3741" t="s">
        <v>4992</v>
      </c>
      <c r="B3741">
        <v>13.5207</v>
      </c>
      <c r="C3741" s="44">
        <v>41548</v>
      </c>
      <c r="D3741" t="str">
        <f t="shared" si="580"/>
        <v/>
      </c>
      <c r="E3741" t="str">
        <f t="shared" si="581"/>
        <v/>
      </c>
      <c r="F3741" t="str">
        <f t="shared" si="582"/>
        <v/>
      </c>
      <c r="G3741" t="str">
        <f t="shared" si="583"/>
        <v/>
      </c>
      <c r="H3741" t="str">
        <f t="shared" si="584"/>
        <v/>
      </c>
      <c r="I3741" t="str">
        <f t="shared" si="585"/>
        <v/>
      </c>
      <c r="J3741" t="str">
        <f t="shared" si="586"/>
        <v/>
      </c>
      <c r="K3741" t="str">
        <f t="shared" si="587"/>
        <v/>
      </c>
      <c r="L3741" t="str">
        <f t="shared" si="588"/>
        <v/>
      </c>
      <c r="M3741" t="str">
        <f t="shared" si="589"/>
        <v/>
      </c>
    </row>
    <row r="3742" spans="1:13">
      <c r="A3742" t="s">
        <v>571</v>
      </c>
      <c r="B3742">
        <v>10.0007</v>
      </c>
      <c r="C3742" s="44">
        <v>40542</v>
      </c>
      <c r="D3742" t="str">
        <f t="shared" si="580"/>
        <v/>
      </c>
      <c r="E3742" t="str">
        <f t="shared" si="581"/>
        <v/>
      </c>
      <c r="F3742" t="str">
        <f t="shared" si="582"/>
        <v/>
      </c>
      <c r="G3742" t="str">
        <f t="shared" si="583"/>
        <v/>
      </c>
      <c r="H3742" t="str">
        <f t="shared" si="584"/>
        <v/>
      </c>
      <c r="I3742" t="str">
        <f t="shared" si="585"/>
        <v/>
      </c>
      <c r="J3742" t="str">
        <f t="shared" si="586"/>
        <v/>
      </c>
      <c r="K3742" t="str">
        <f t="shared" si="587"/>
        <v/>
      </c>
      <c r="L3742" t="str">
        <f t="shared" si="588"/>
        <v/>
      </c>
      <c r="M3742" t="str">
        <f t="shared" si="589"/>
        <v/>
      </c>
    </row>
    <row r="3743" spans="1:13">
      <c r="A3743" t="s">
        <v>572</v>
      </c>
      <c r="B3743">
        <v>10.065799999999999</v>
      </c>
      <c r="C3743" s="44">
        <v>40543</v>
      </c>
      <c r="D3743" t="str">
        <f t="shared" si="580"/>
        <v/>
      </c>
      <c r="E3743" t="str">
        <f t="shared" si="581"/>
        <v/>
      </c>
      <c r="F3743" t="str">
        <f t="shared" si="582"/>
        <v/>
      </c>
      <c r="G3743" t="str">
        <f t="shared" si="583"/>
        <v/>
      </c>
      <c r="H3743" t="str">
        <f t="shared" si="584"/>
        <v/>
      </c>
      <c r="I3743" t="str">
        <f t="shared" si="585"/>
        <v/>
      </c>
      <c r="J3743" t="str">
        <f t="shared" si="586"/>
        <v/>
      </c>
      <c r="K3743" t="str">
        <f t="shared" si="587"/>
        <v/>
      </c>
      <c r="L3743" t="str">
        <f t="shared" si="588"/>
        <v/>
      </c>
      <c r="M3743" t="str">
        <f t="shared" si="589"/>
        <v/>
      </c>
    </row>
    <row r="3744" spans="1:13">
      <c r="A3744" t="s">
        <v>573</v>
      </c>
      <c r="B3744">
        <v>10</v>
      </c>
      <c r="C3744" s="44">
        <v>40268</v>
      </c>
      <c r="D3744" t="str">
        <f t="shared" si="580"/>
        <v/>
      </c>
      <c r="E3744" t="str">
        <f t="shared" si="581"/>
        <v/>
      </c>
      <c r="F3744" t="str">
        <f t="shared" si="582"/>
        <v/>
      </c>
      <c r="G3744" t="str">
        <f t="shared" si="583"/>
        <v/>
      </c>
      <c r="H3744" t="str">
        <f t="shared" si="584"/>
        <v/>
      </c>
      <c r="I3744" t="str">
        <f t="shared" si="585"/>
        <v/>
      </c>
      <c r="J3744" t="str">
        <f t="shared" si="586"/>
        <v/>
      </c>
      <c r="K3744" t="str">
        <f t="shared" si="587"/>
        <v/>
      </c>
      <c r="L3744" t="str">
        <f t="shared" si="588"/>
        <v/>
      </c>
      <c r="M3744" t="str">
        <f t="shared" si="589"/>
        <v/>
      </c>
    </row>
    <row r="3745" spans="1:13">
      <c r="A3745" t="s">
        <v>4993</v>
      </c>
      <c r="B3745">
        <v>10.494999999999999</v>
      </c>
      <c r="C3745" s="44">
        <v>40543</v>
      </c>
      <c r="D3745" t="str">
        <f t="shared" si="580"/>
        <v/>
      </c>
      <c r="E3745" t="str">
        <f t="shared" si="581"/>
        <v/>
      </c>
      <c r="F3745" t="str">
        <f t="shared" si="582"/>
        <v/>
      </c>
      <c r="G3745" t="str">
        <f t="shared" si="583"/>
        <v/>
      </c>
      <c r="H3745" t="str">
        <f t="shared" si="584"/>
        <v/>
      </c>
      <c r="I3745" t="str">
        <f t="shared" si="585"/>
        <v/>
      </c>
      <c r="J3745" t="str">
        <f t="shared" si="586"/>
        <v/>
      </c>
      <c r="K3745" t="str">
        <f t="shared" si="587"/>
        <v/>
      </c>
      <c r="L3745" t="str">
        <f t="shared" si="588"/>
        <v/>
      </c>
      <c r="M3745" t="str">
        <f t="shared" si="589"/>
        <v/>
      </c>
    </row>
    <row r="3746" spans="1:13">
      <c r="A3746" t="s">
        <v>574</v>
      </c>
      <c r="B3746">
        <v>10.0322</v>
      </c>
      <c r="C3746" s="44">
        <v>41548</v>
      </c>
      <c r="D3746" t="str">
        <f t="shared" si="580"/>
        <v/>
      </c>
      <c r="E3746" t="str">
        <f t="shared" si="581"/>
        <v/>
      </c>
      <c r="F3746" t="str">
        <f t="shared" si="582"/>
        <v/>
      </c>
      <c r="G3746" t="str">
        <f t="shared" si="583"/>
        <v/>
      </c>
      <c r="H3746" t="str">
        <f t="shared" si="584"/>
        <v/>
      </c>
      <c r="I3746" t="str">
        <f t="shared" si="585"/>
        <v/>
      </c>
      <c r="J3746" t="str">
        <f t="shared" si="586"/>
        <v/>
      </c>
      <c r="K3746" t="str">
        <f t="shared" si="587"/>
        <v/>
      </c>
      <c r="L3746" t="str">
        <f t="shared" si="588"/>
        <v/>
      </c>
      <c r="M3746" t="str">
        <f t="shared" si="589"/>
        <v/>
      </c>
    </row>
    <row r="3747" spans="1:13">
      <c r="A3747" t="s">
        <v>575</v>
      </c>
      <c r="B3747">
        <v>10.0556</v>
      </c>
      <c r="C3747" s="44">
        <v>41548</v>
      </c>
      <c r="D3747" t="str">
        <f t="shared" si="580"/>
        <v/>
      </c>
      <c r="E3747" t="str">
        <f t="shared" si="581"/>
        <v/>
      </c>
      <c r="F3747" t="str">
        <f t="shared" si="582"/>
        <v/>
      </c>
      <c r="G3747" t="str">
        <f t="shared" si="583"/>
        <v/>
      </c>
      <c r="H3747" t="str">
        <f t="shared" si="584"/>
        <v/>
      </c>
      <c r="I3747" t="str">
        <f t="shared" si="585"/>
        <v/>
      </c>
      <c r="J3747" t="str">
        <f t="shared" si="586"/>
        <v/>
      </c>
      <c r="K3747" t="str">
        <f t="shared" si="587"/>
        <v/>
      </c>
      <c r="L3747" t="str">
        <f t="shared" si="588"/>
        <v/>
      </c>
      <c r="M3747" t="str">
        <f t="shared" si="589"/>
        <v/>
      </c>
    </row>
    <row r="3748" spans="1:13">
      <c r="A3748" t="s">
        <v>576</v>
      </c>
      <c r="B3748">
        <v>10.0349</v>
      </c>
      <c r="C3748" s="44">
        <v>41548</v>
      </c>
      <c r="D3748" t="str">
        <f t="shared" si="580"/>
        <v/>
      </c>
      <c r="E3748" t="str">
        <f t="shared" si="581"/>
        <v/>
      </c>
      <c r="F3748" t="str">
        <f t="shared" si="582"/>
        <v/>
      </c>
      <c r="G3748" t="str">
        <f t="shared" si="583"/>
        <v/>
      </c>
      <c r="H3748" t="str">
        <f t="shared" si="584"/>
        <v/>
      </c>
      <c r="I3748" t="str">
        <f t="shared" si="585"/>
        <v/>
      </c>
      <c r="J3748" t="str">
        <f t="shared" si="586"/>
        <v/>
      </c>
      <c r="K3748" t="str">
        <f t="shared" si="587"/>
        <v/>
      </c>
      <c r="L3748" t="str">
        <f t="shared" si="588"/>
        <v/>
      </c>
      <c r="M3748" t="str">
        <f t="shared" si="589"/>
        <v/>
      </c>
    </row>
    <row r="3749" spans="1:13">
      <c r="A3749" t="s">
        <v>4994</v>
      </c>
      <c r="B3749">
        <v>13.0143</v>
      </c>
      <c r="C3749" s="44">
        <v>41548</v>
      </c>
      <c r="D3749" t="str">
        <f t="shared" si="580"/>
        <v/>
      </c>
      <c r="E3749" t="str">
        <f t="shared" si="581"/>
        <v/>
      </c>
      <c r="F3749" t="str">
        <f t="shared" si="582"/>
        <v/>
      </c>
      <c r="G3749" t="str">
        <f t="shared" si="583"/>
        <v/>
      </c>
      <c r="H3749" t="str">
        <f t="shared" si="584"/>
        <v/>
      </c>
      <c r="I3749" t="str">
        <f t="shared" si="585"/>
        <v/>
      </c>
      <c r="J3749" t="str">
        <f t="shared" si="586"/>
        <v/>
      </c>
      <c r="K3749" t="str">
        <f t="shared" si="587"/>
        <v/>
      </c>
      <c r="L3749" t="str">
        <f t="shared" si="588"/>
        <v/>
      </c>
      <c r="M3749" t="str">
        <f t="shared" si="589"/>
        <v/>
      </c>
    </row>
    <row r="3750" spans="1:13">
      <c r="A3750" t="s">
        <v>577</v>
      </c>
      <c r="B3750">
        <v>10.054600000000001</v>
      </c>
      <c r="C3750" s="44">
        <v>41548</v>
      </c>
      <c r="D3750" t="str">
        <f t="shared" si="580"/>
        <v/>
      </c>
      <c r="E3750" t="str">
        <f t="shared" si="581"/>
        <v/>
      </c>
      <c r="F3750" t="str">
        <f t="shared" si="582"/>
        <v/>
      </c>
      <c r="G3750" t="str">
        <f t="shared" si="583"/>
        <v/>
      </c>
      <c r="H3750" t="str">
        <f t="shared" si="584"/>
        <v/>
      </c>
      <c r="I3750" t="str">
        <f t="shared" si="585"/>
        <v/>
      </c>
      <c r="J3750" t="str">
        <f t="shared" si="586"/>
        <v/>
      </c>
      <c r="K3750" t="str">
        <f t="shared" si="587"/>
        <v/>
      </c>
      <c r="L3750" t="str">
        <f t="shared" si="588"/>
        <v/>
      </c>
      <c r="M3750" t="str">
        <f t="shared" si="589"/>
        <v/>
      </c>
    </row>
    <row r="3751" spans="1:13">
      <c r="A3751" t="s">
        <v>578</v>
      </c>
      <c r="B3751">
        <v>10.0717</v>
      </c>
      <c r="C3751" s="44">
        <v>41548</v>
      </c>
      <c r="D3751" t="str">
        <f t="shared" si="580"/>
        <v/>
      </c>
      <c r="E3751" t="str">
        <f t="shared" si="581"/>
        <v/>
      </c>
      <c r="F3751" t="str">
        <f t="shared" si="582"/>
        <v/>
      </c>
      <c r="G3751" t="str">
        <f t="shared" si="583"/>
        <v/>
      </c>
      <c r="H3751" t="str">
        <f t="shared" si="584"/>
        <v/>
      </c>
      <c r="I3751" t="str">
        <f t="shared" si="585"/>
        <v/>
      </c>
      <c r="J3751" t="str">
        <f t="shared" si="586"/>
        <v/>
      </c>
      <c r="K3751" t="str">
        <f t="shared" si="587"/>
        <v/>
      </c>
      <c r="L3751" t="str">
        <f t="shared" si="588"/>
        <v/>
      </c>
      <c r="M3751" t="str">
        <f t="shared" si="589"/>
        <v/>
      </c>
    </row>
    <row r="3752" spans="1:13">
      <c r="A3752" t="s">
        <v>579</v>
      </c>
      <c r="B3752">
        <v>10.0372</v>
      </c>
      <c r="C3752" s="44">
        <v>41548</v>
      </c>
      <c r="D3752" t="str">
        <f t="shared" si="580"/>
        <v/>
      </c>
      <c r="E3752" t="str">
        <f t="shared" si="581"/>
        <v/>
      </c>
      <c r="F3752" t="str">
        <f t="shared" si="582"/>
        <v/>
      </c>
      <c r="G3752" t="str">
        <f t="shared" si="583"/>
        <v/>
      </c>
      <c r="H3752" t="str">
        <f t="shared" si="584"/>
        <v/>
      </c>
      <c r="I3752" t="str">
        <f t="shared" si="585"/>
        <v/>
      </c>
      <c r="J3752" t="str">
        <f t="shared" si="586"/>
        <v/>
      </c>
      <c r="K3752" t="str">
        <f t="shared" si="587"/>
        <v/>
      </c>
      <c r="L3752" t="str">
        <f t="shared" si="588"/>
        <v/>
      </c>
      <c r="M3752" t="str">
        <f t="shared" si="589"/>
        <v/>
      </c>
    </row>
    <row r="3753" spans="1:13">
      <c r="A3753" t="s">
        <v>4995</v>
      </c>
      <c r="B3753">
        <v>13.4924</v>
      </c>
      <c r="C3753" s="44">
        <v>41548</v>
      </c>
      <c r="D3753" t="str">
        <f t="shared" si="580"/>
        <v/>
      </c>
      <c r="E3753" t="str">
        <f t="shared" si="581"/>
        <v/>
      </c>
      <c r="F3753" t="str">
        <f t="shared" si="582"/>
        <v/>
      </c>
      <c r="G3753" t="str">
        <f t="shared" si="583"/>
        <v/>
      </c>
      <c r="H3753" t="str">
        <f t="shared" si="584"/>
        <v/>
      </c>
      <c r="I3753" t="str">
        <f t="shared" si="585"/>
        <v/>
      </c>
      <c r="J3753" t="str">
        <f t="shared" si="586"/>
        <v/>
      </c>
      <c r="K3753" t="str">
        <f t="shared" si="587"/>
        <v/>
      </c>
      <c r="L3753" t="str">
        <f t="shared" si="588"/>
        <v/>
      </c>
      <c r="M3753" t="str">
        <f t="shared" si="589"/>
        <v/>
      </c>
    </row>
    <row r="3754" spans="1:13">
      <c r="A3754" t="s">
        <v>580</v>
      </c>
      <c r="B3754">
        <v>1028.1783</v>
      </c>
      <c r="C3754" s="44">
        <v>41548</v>
      </c>
      <c r="D3754" t="str">
        <f t="shared" si="580"/>
        <v/>
      </c>
      <c r="E3754" t="str">
        <f t="shared" si="581"/>
        <v/>
      </c>
      <c r="F3754" t="str">
        <f t="shared" si="582"/>
        <v/>
      </c>
      <c r="G3754" t="str">
        <f t="shared" si="583"/>
        <v/>
      </c>
      <c r="H3754" t="str">
        <f t="shared" si="584"/>
        <v/>
      </c>
      <c r="I3754" t="str">
        <f t="shared" si="585"/>
        <v/>
      </c>
      <c r="J3754" t="str">
        <f t="shared" si="586"/>
        <v/>
      </c>
      <c r="K3754" t="str">
        <f t="shared" si="587"/>
        <v/>
      </c>
      <c r="L3754" t="str">
        <f t="shared" si="588"/>
        <v/>
      </c>
      <c r="M3754" t="str">
        <f t="shared" si="589"/>
        <v/>
      </c>
    </row>
    <row r="3755" spans="1:13">
      <c r="A3755" t="s">
        <v>581</v>
      </c>
      <c r="B3755">
        <v>12.965</v>
      </c>
      <c r="C3755" s="44">
        <v>41548</v>
      </c>
      <c r="D3755" t="str">
        <f t="shared" si="580"/>
        <v/>
      </c>
      <c r="E3755" t="str">
        <f t="shared" si="581"/>
        <v/>
      </c>
      <c r="F3755" t="str">
        <f t="shared" si="582"/>
        <v/>
      </c>
      <c r="G3755" t="str">
        <f t="shared" si="583"/>
        <v/>
      </c>
      <c r="H3755" t="str">
        <f t="shared" si="584"/>
        <v/>
      </c>
      <c r="I3755" t="str">
        <f t="shared" si="585"/>
        <v/>
      </c>
      <c r="J3755" t="str">
        <f t="shared" si="586"/>
        <v/>
      </c>
      <c r="K3755" t="str">
        <f t="shared" si="587"/>
        <v/>
      </c>
      <c r="L3755" t="str">
        <f t="shared" si="588"/>
        <v/>
      </c>
      <c r="M3755" t="str">
        <f t="shared" si="589"/>
        <v/>
      </c>
    </row>
    <row r="3756" spans="1:13">
      <c r="A3756" t="s">
        <v>4996</v>
      </c>
      <c r="B3756">
        <v>12.965</v>
      </c>
      <c r="C3756" s="44">
        <v>41548</v>
      </c>
      <c r="D3756" t="str">
        <f t="shared" si="580"/>
        <v/>
      </c>
      <c r="E3756" t="str">
        <f t="shared" si="581"/>
        <v/>
      </c>
      <c r="F3756" t="str">
        <f t="shared" si="582"/>
        <v/>
      </c>
      <c r="G3756" t="str">
        <f t="shared" si="583"/>
        <v/>
      </c>
      <c r="H3756" t="str">
        <f t="shared" si="584"/>
        <v/>
      </c>
      <c r="I3756" t="str">
        <f t="shared" si="585"/>
        <v/>
      </c>
      <c r="J3756" t="str">
        <f t="shared" si="586"/>
        <v/>
      </c>
      <c r="K3756" t="str">
        <f t="shared" si="587"/>
        <v/>
      </c>
      <c r="L3756" t="str">
        <f t="shared" si="588"/>
        <v/>
      </c>
      <c r="M3756" t="str">
        <f t="shared" si="589"/>
        <v/>
      </c>
    </row>
    <row r="3757" spans="1:13">
      <c r="A3757" t="s">
        <v>582</v>
      </c>
      <c r="B3757">
        <v>12.148999999999999</v>
      </c>
      <c r="C3757" s="44">
        <v>41548</v>
      </c>
      <c r="D3757" t="str">
        <f t="shared" si="580"/>
        <v/>
      </c>
      <c r="E3757" t="str">
        <f t="shared" si="581"/>
        <v/>
      </c>
      <c r="F3757" t="str">
        <f t="shared" si="582"/>
        <v/>
      </c>
      <c r="G3757" t="str">
        <f t="shared" si="583"/>
        <v/>
      </c>
      <c r="H3757" t="str">
        <f t="shared" si="584"/>
        <v/>
      </c>
      <c r="I3757" t="str">
        <f t="shared" si="585"/>
        <v/>
      </c>
      <c r="J3757" t="str">
        <f t="shared" si="586"/>
        <v/>
      </c>
      <c r="K3757" t="str">
        <f t="shared" si="587"/>
        <v/>
      </c>
      <c r="L3757" t="str">
        <f t="shared" si="588"/>
        <v/>
      </c>
      <c r="M3757" t="str">
        <f t="shared" si="589"/>
        <v/>
      </c>
    </row>
    <row r="3758" spans="1:13">
      <c r="A3758" t="s">
        <v>4997</v>
      </c>
      <c r="B3758">
        <v>12.914999999999999</v>
      </c>
      <c r="C3758" s="44">
        <v>41548</v>
      </c>
      <c r="D3758" t="str">
        <f t="shared" si="580"/>
        <v/>
      </c>
      <c r="E3758" t="str">
        <f t="shared" si="581"/>
        <v/>
      </c>
      <c r="F3758" t="str">
        <f t="shared" si="582"/>
        <v/>
      </c>
      <c r="G3758" t="str">
        <f t="shared" si="583"/>
        <v/>
      </c>
      <c r="H3758" t="str">
        <f t="shared" si="584"/>
        <v/>
      </c>
      <c r="I3758" t="str">
        <f t="shared" si="585"/>
        <v/>
      </c>
      <c r="J3758" t="str">
        <f t="shared" si="586"/>
        <v/>
      </c>
      <c r="K3758" t="str">
        <f t="shared" si="587"/>
        <v/>
      </c>
      <c r="L3758" t="str">
        <f t="shared" si="588"/>
        <v/>
      </c>
      <c r="M3758">
        <f t="shared" si="589"/>
        <v>12.914999999999999</v>
      </c>
    </row>
    <row r="3759" spans="1:13">
      <c r="A3759" t="s">
        <v>583</v>
      </c>
      <c r="B3759">
        <v>1032.2941000000001</v>
      </c>
      <c r="C3759" s="44">
        <v>41358</v>
      </c>
      <c r="D3759" t="str">
        <f t="shared" si="580"/>
        <v/>
      </c>
      <c r="E3759" t="str">
        <f t="shared" si="581"/>
        <v/>
      </c>
      <c r="F3759" t="str">
        <f t="shared" si="582"/>
        <v/>
      </c>
      <c r="G3759" t="str">
        <f t="shared" si="583"/>
        <v/>
      </c>
      <c r="H3759" t="str">
        <f t="shared" si="584"/>
        <v/>
      </c>
      <c r="I3759" t="str">
        <f t="shared" si="585"/>
        <v/>
      </c>
      <c r="J3759" t="str">
        <f t="shared" si="586"/>
        <v/>
      </c>
      <c r="K3759" t="str">
        <f t="shared" si="587"/>
        <v/>
      </c>
      <c r="L3759" t="str">
        <f t="shared" si="588"/>
        <v/>
      </c>
      <c r="M3759" t="str">
        <f t="shared" si="589"/>
        <v/>
      </c>
    </row>
    <row r="3760" spans="1:13">
      <c r="A3760" t="s">
        <v>584</v>
      </c>
      <c r="B3760">
        <v>1001</v>
      </c>
      <c r="C3760" s="44">
        <v>41548</v>
      </c>
      <c r="D3760" t="str">
        <f t="shared" si="580"/>
        <v/>
      </c>
      <c r="E3760" t="str">
        <f t="shared" si="581"/>
        <v/>
      </c>
      <c r="F3760" t="str">
        <f t="shared" si="582"/>
        <v/>
      </c>
      <c r="G3760" t="str">
        <f t="shared" si="583"/>
        <v/>
      </c>
      <c r="H3760" t="str">
        <f t="shared" si="584"/>
        <v/>
      </c>
      <c r="I3760" t="str">
        <f t="shared" si="585"/>
        <v/>
      </c>
      <c r="J3760" t="str">
        <f t="shared" si="586"/>
        <v/>
      </c>
      <c r="K3760" t="str">
        <f t="shared" si="587"/>
        <v/>
      </c>
      <c r="L3760" t="str">
        <f t="shared" si="588"/>
        <v/>
      </c>
      <c r="M3760" t="str">
        <f t="shared" si="589"/>
        <v/>
      </c>
    </row>
    <row r="3761" spans="1:13">
      <c r="A3761" t="s">
        <v>4998</v>
      </c>
      <c r="B3761">
        <v>1546.0739000000001</v>
      </c>
      <c r="C3761" s="44">
        <v>41548</v>
      </c>
      <c r="D3761" t="str">
        <f t="shared" si="580"/>
        <v/>
      </c>
      <c r="E3761" t="str">
        <f t="shared" si="581"/>
        <v/>
      </c>
      <c r="F3761" t="str">
        <f t="shared" si="582"/>
        <v/>
      </c>
      <c r="G3761" t="str">
        <f t="shared" si="583"/>
        <v/>
      </c>
      <c r="H3761" t="str">
        <f t="shared" si="584"/>
        <v/>
      </c>
      <c r="I3761" t="str">
        <f t="shared" si="585"/>
        <v/>
      </c>
      <c r="J3761" t="str">
        <f t="shared" si="586"/>
        <v/>
      </c>
      <c r="K3761" t="str">
        <f t="shared" si="587"/>
        <v/>
      </c>
      <c r="L3761" t="str">
        <f t="shared" si="588"/>
        <v/>
      </c>
      <c r="M3761" t="str">
        <f t="shared" si="589"/>
        <v/>
      </c>
    </row>
    <row r="3762" spans="1:13">
      <c r="A3762" t="s">
        <v>585</v>
      </c>
      <c r="B3762">
        <v>1004.7191</v>
      </c>
      <c r="C3762" s="44">
        <v>41358</v>
      </c>
      <c r="D3762" t="str">
        <f t="shared" si="580"/>
        <v/>
      </c>
      <c r="E3762" t="str">
        <f t="shared" si="581"/>
        <v/>
      </c>
      <c r="F3762" t="str">
        <f t="shared" si="582"/>
        <v/>
      </c>
      <c r="G3762" t="str">
        <f t="shared" si="583"/>
        <v/>
      </c>
      <c r="H3762" t="str">
        <f t="shared" si="584"/>
        <v/>
      </c>
      <c r="I3762" t="str">
        <f t="shared" si="585"/>
        <v/>
      </c>
      <c r="J3762" t="str">
        <f t="shared" si="586"/>
        <v/>
      </c>
      <c r="K3762" t="str">
        <f t="shared" si="587"/>
        <v/>
      </c>
      <c r="L3762" t="str">
        <f t="shared" si="588"/>
        <v/>
      </c>
      <c r="M3762" t="str">
        <f t="shared" si="589"/>
        <v/>
      </c>
    </row>
    <row r="3763" spans="1:13">
      <c r="A3763" t="s">
        <v>586</v>
      </c>
      <c r="B3763">
        <v>1003.7098</v>
      </c>
      <c r="C3763" s="44">
        <v>41358</v>
      </c>
      <c r="D3763" t="str">
        <f t="shared" si="580"/>
        <v/>
      </c>
      <c r="E3763" t="str">
        <f t="shared" si="581"/>
        <v/>
      </c>
      <c r="F3763" t="str">
        <f t="shared" si="582"/>
        <v/>
      </c>
      <c r="G3763" t="str">
        <f t="shared" si="583"/>
        <v/>
      </c>
      <c r="H3763" t="str">
        <f t="shared" si="584"/>
        <v/>
      </c>
      <c r="I3763" t="str">
        <f t="shared" si="585"/>
        <v/>
      </c>
      <c r="J3763" t="str">
        <f t="shared" si="586"/>
        <v/>
      </c>
      <c r="K3763" t="str">
        <f t="shared" si="587"/>
        <v/>
      </c>
      <c r="L3763" t="str">
        <f t="shared" si="588"/>
        <v/>
      </c>
      <c r="M3763" t="str">
        <f t="shared" si="589"/>
        <v/>
      </c>
    </row>
    <row r="3764" spans="1:13">
      <c r="A3764" t="s">
        <v>587</v>
      </c>
      <c r="B3764">
        <v>1002.1979</v>
      </c>
      <c r="C3764" s="44">
        <v>41358</v>
      </c>
      <c r="D3764" t="str">
        <f t="shared" si="580"/>
        <v/>
      </c>
      <c r="E3764" t="str">
        <f t="shared" si="581"/>
        <v/>
      </c>
      <c r="F3764" t="str">
        <f t="shared" si="582"/>
        <v/>
      </c>
      <c r="G3764" t="str">
        <f t="shared" si="583"/>
        <v/>
      </c>
      <c r="H3764" t="str">
        <f t="shared" si="584"/>
        <v/>
      </c>
      <c r="I3764" t="str">
        <f t="shared" si="585"/>
        <v/>
      </c>
      <c r="J3764" t="str">
        <f t="shared" si="586"/>
        <v/>
      </c>
      <c r="K3764" t="str">
        <f t="shared" si="587"/>
        <v/>
      </c>
      <c r="L3764" t="str">
        <f t="shared" si="588"/>
        <v/>
      </c>
      <c r="M3764" t="str">
        <f t="shared" si="589"/>
        <v/>
      </c>
    </row>
    <row r="3765" spans="1:13">
      <c r="A3765" t="s">
        <v>588</v>
      </c>
      <c r="B3765">
        <v>1032.1722</v>
      </c>
      <c r="C3765" s="44">
        <v>41358</v>
      </c>
      <c r="D3765" t="str">
        <f t="shared" si="580"/>
        <v/>
      </c>
      <c r="E3765" t="str">
        <f t="shared" si="581"/>
        <v/>
      </c>
      <c r="F3765" t="str">
        <f t="shared" si="582"/>
        <v/>
      </c>
      <c r="G3765" t="str">
        <f t="shared" si="583"/>
        <v/>
      </c>
      <c r="H3765" t="str">
        <f t="shared" si="584"/>
        <v/>
      </c>
      <c r="I3765" t="str">
        <f t="shared" si="585"/>
        <v/>
      </c>
      <c r="J3765" t="str">
        <f t="shared" si="586"/>
        <v/>
      </c>
      <c r="K3765" t="str">
        <f t="shared" si="587"/>
        <v/>
      </c>
      <c r="L3765" t="str">
        <f t="shared" si="588"/>
        <v/>
      </c>
      <c r="M3765" t="str">
        <f t="shared" si="589"/>
        <v/>
      </c>
    </row>
    <row r="3766" spans="1:13">
      <c r="A3766" t="s">
        <v>589</v>
      </c>
      <c r="B3766">
        <v>1001</v>
      </c>
      <c r="C3766" s="44">
        <v>41548</v>
      </c>
      <c r="D3766" t="str">
        <f t="shared" si="580"/>
        <v/>
      </c>
      <c r="E3766" t="str">
        <f t="shared" si="581"/>
        <v/>
      </c>
      <c r="F3766" t="str">
        <f t="shared" si="582"/>
        <v/>
      </c>
      <c r="G3766" t="str">
        <f t="shared" si="583"/>
        <v/>
      </c>
      <c r="H3766" t="str">
        <f t="shared" si="584"/>
        <v/>
      </c>
      <c r="I3766" t="str">
        <f t="shared" si="585"/>
        <v/>
      </c>
      <c r="J3766" t="str">
        <f t="shared" si="586"/>
        <v/>
      </c>
      <c r="K3766" t="str">
        <f t="shared" si="587"/>
        <v/>
      </c>
      <c r="L3766" t="str">
        <f t="shared" si="588"/>
        <v/>
      </c>
      <c r="M3766" t="str">
        <f t="shared" si="589"/>
        <v/>
      </c>
    </row>
    <row r="3767" spans="1:13">
      <c r="A3767" t="s">
        <v>4999</v>
      </c>
      <c r="B3767">
        <v>1545.4161999999999</v>
      </c>
      <c r="C3767" s="44">
        <v>41548</v>
      </c>
      <c r="D3767" t="str">
        <f t="shared" si="580"/>
        <v/>
      </c>
      <c r="E3767" t="str">
        <f t="shared" si="581"/>
        <v/>
      </c>
      <c r="F3767" t="str">
        <f t="shared" si="582"/>
        <v/>
      </c>
      <c r="G3767" t="str">
        <f t="shared" si="583"/>
        <v/>
      </c>
      <c r="H3767" t="str">
        <f t="shared" si="584"/>
        <v/>
      </c>
      <c r="I3767" t="str">
        <f t="shared" si="585"/>
        <v/>
      </c>
      <c r="J3767" t="str">
        <f t="shared" si="586"/>
        <v/>
      </c>
      <c r="K3767" t="str">
        <f t="shared" si="587"/>
        <v/>
      </c>
      <c r="L3767" t="str">
        <f t="shared" si="588"/>
        <v/>
      </c>
      <c r="M3767" t="str">
        <f t="shared" si="589"/>
        <v/>
      </c>
    </row>
    <row r="3768" spans="1:13">
      <c r="A3768" t="s">
        <v>590</v>
      </c>
      <c r="B3768">
        <v>1002.5333000000001</v>
      </c>
      <c r="C3768" s="44">
        <v>41548</v>
      </c>
      <c r="D3768" t="str">
        <f t="shared" si="580"/>
        <v/>
      </c>
      <c r="E3768" t="str">
        <f t="shared" si="581"/>
        <v/>
      </c>
      <c r="F3768" t="str">
        <f t="shared" si="582"/>
        <v/>
      </c>
      <c r="G3768" t="str">
        <f t="shared" si="583"/>
        <v/>
      </c>
      <c r="H3768" t="str">
        <f t="shared" si="584"/>
        <v/>
      </c>
      <c r="I3768" t="str">
        <f t="shared" si="585"/>
        <v/>
      </c>
      <c r="J3768" t="str">
        <f t="shared" si="586"/>
        <v/>
      </c>
      <c r="K3768" t="str">
        <f t="shared" si="587"/>
        <v/>
      </c>
      <c r="L3768" t="str">
        <f t="shared" si="588"/>
        <v/>
      </c>
      <c r="M3768" t="str">
        <f t="shared" si="589"/>
        <v/>
      </c>
    </row>
    <row r="3769" spans="1:13">
      <c r="A3769" t="s">
        <v>591</v>
      </c>
      <c r="B3769">
        <v>1002.533</v>
      </c>
      <c r="C3769" s="44">
        <v>41548</v>
      </c>
      <c r="D3769" t="str">
        <f t="shared" si="580"/>
        <v/>
      </c>
      <c r="E3769" t="str">
        <f t="shared" si="581"/>
        <v/>
      </c>
      <c r="F3769" t="str">
        <f t="shared" si="582"/>
        <v/>
      </c>
      <c r="G3769" t="str">
        <f t="shared" si="583"/>
        <v/>
      </c>
      <c r="H3769" t="str">
        <f t="shared" si="584"/>
        <v/>
      </c>
      <c r="I3769" t="str">
        <f t="shared" si="585"/>
        <v/>
      </c>
      <c r="J3769" t="str">
        <f t="shared" si="586"/>
        <v/>
      </c>
      <c r="K3769" t="str">
        <f t="shared" si="587"/>
        <v/>
      </c>
      <c r="L3769" t="str">
        <f t="shared" si="588"/>
        <v/>
      </c>
      <c r="M3769" t="str">
        <f t="shared" si="589"/>
        <v/>
      </c>
    </row>
    <row r="3770" spans="1:13">
      <c r="A3770" t="s">
        <v>592</v>
      </c>
      <c r="B3770">
        <v>1001.2542</v>
      </c>
      <c r="C3770" s="44">
        <v>41548</v>
      </c>
      <c r="D3770" t="str">
        <f t="shared" si="580"/>
        <v/>
      </c>
      <c r="E3770" t="str">
        <f t="shared" si="581"/>
        <v/>
      </c>
      <c r="F3770" t="str">
        <f t="shared" si="582"/>
        <v/>
      </c>
      <c r="G3770" t="str">
        <f t="shared" si="583"/>
        <v/>
      </c>
      <c r="H3770" t="str">
        <f t="shared" si="584"/>
        <v/>
      </c>
      <c r="I3770" t="str">
        <f t="shared" si="585"/>
        <v/>
      </c>
      <c r="J3770" t="str">
        <f t="shared" si="586"/>
        <v/>
      </c>
      <c r="K3770" t="str">
        <f t="shared" si="587"/>
        <v/>
      </c>
      <c r="L3770" t="str">
        <f t="shared" si="588"/>
        <v/>
      </c>
      <c r="M3770" t="str">
        <f t="shared" si="589"/>
        <v/>
      </c>
    </row>
    <row r="3771" spans="1:13">
      <c r="A3771" t="s">
        <v>593</v>
      </c>
      <c r="B3771">
        <v>1001</v>
      </c>
      <c r="C3771" s="44">
        <v>41287</v>
      </c>
      <c r="D3771" t="str">
        <f t="shared" si="580"/>
        <v/>
      </c>
      <c r="E3771" t="str">
        <f t="shared" si="581"/>
        <v/>
      </c>
      <c r="F3771" t="str">
        <f t="shared" si="582"/>
        <v/>
      </c>
      <c r="G3771" t="str">
        <f t="shared" si="583"/>
        <v/>
      </c>
      <c r="H3771" t="str">
        <f t="shared" si="584"/>
        <v/>
      </c>
      <c r="I3771" t="str">
        <f t="shared" si="585"/>
        <v/>
      </c>
      <c r="J3771" t="str">
        <f t="shared" si="586"/>
        <v/>
      </c>
      <c r="K3771" t="str">
        <f t="shared" si="587"/>
        <v/>
      </c>
      <c r="L3771" t="str">
        <f t="shared" si="588"/>
        <v/>
      </c>
      <c r="M3771" t="str">
        <f t="shared" si="589"/>
        <v/>
      </c>
    </row>
    <row r="3772" spans="1:13">
      <c r="A3772" t="s">
        <v>5000</v>
      </c>
      <c r="B3772">
        <v>1453.2242000000001</v>
      </c>
      <c r="C3772" s="44">
        <v>41287</v>
      </c>
      <c r="D3772" t="str">
        <f t="shared" si="580"/>
        <v/>
      </c>
      <c r="E3772" t="str">
        <f t="shared" si="581"/>
        <v/>
      </c>
      <c r="F3772" t="str">
        <f t="shared" si="582"/>
        <v/>
      </c>
      <c r="G3772" t="str">
        <f t="shared" si="583"/>
        <v/>
      </c>
      <c r="H3772" t="str">
        <f t="shared" si="584"/>
        <v/>
      </c>
      <c r="I3772" t="str">
        <f t="shared" si="585"/>
        <v/>
      </c>
      <c r="J3772" t="str">
        <f t="shared" si="586"/>
        <v/>
      </c>
      <c r="K3772" t="str">
        <f t="shared" si="587"/>
        <v/>
      </c>
      <c r="L3772" t="str">
        <f t="shared" si="588"/>
        <v/>
      </c>
      <c r="M3772" t="str">
        <f t="shared" si="589"/>
        <v/>
      </c>
    </row>
    <row r="3773" spans="1:13">
      <c r="A3773" t="s">
        <v>594</v>
      </c>
      <c r="B3773">
        <v>1002.1849</v>
      </c>
      <c r="C3773" s="44">
        <v>41287</v>
      </c>
      <c r="D3773" t="str">
        <f t="shared" si="580"/>
        <v/>
      </c>
      <c r="E3773" t="str">
        <f t="shared" si="581"/>
        <v/>
      </c>
      <c r="F3773" t="str">
        <f t="shared" si="582"/>
        <v/>
      </c>
      <c r="G3773" t="str">
        <f t="shared" si="583"/>
        <v/>
      </c>
      <c r="H3773" t="str">
        <f t="shared" si="584"/>
        <v/>
      </c>
      <c r="I3773" t="str">
        <f t="shared" si="585"/>
        <v/>
      </c>
      <c r="J3773" t="str">
        <f t="shared" si="586"/>
        <v/>
      </c>
      <c r="K3773" t="str">
        <f t="shared" si="587"/>
        <v/>
      </c>
      <c r="L3773" t="str">
        <f t="shared" si="588"/>
        <v/>
      </c>
      <c r="M3773" t="str">
        <f t="shared" si="589"/>
        <v/>
      </c>
    </row>
    <row r="3774" spans="1:13">
      <c r="A3774" t="s">
        <v>595</v>
      </c>
      <c r="B3774">
        <v>1001</v>
      </c>
      <c r="C3774" s="44">
        <v>41548</v>
      </c>
      <c r="D3774" t="str">
        <f t="shared" si="580"/>
        <v/>
      </c>
      <c r="E3774" t="str">
        <f t="shared" si="581"/>
        <v/>
      </c>
      <c r="F3774" t="str">
        <f t="shared" si="582"/>
        <v/>
      </c>
      <c r="G3774" t="str">
        <f t="shared" si="583"/>
        <v/>
      </c>
      <c r="H3774" t="str">
        <f t="shared" si="584"/>
        <v/>
      </c>
      <c r="I3774" t="str">
        <f t="shared" si="585"/>
        <v/>
      </c>
      <c r="J3774" t="str">
        <f t="shared" si="586"/>
        <v/>
      </c>
      <c r="K3774" t="str">
        <f t="shared" si="587"/>
        <v/>
      </c>
      <c r="L3774" t="str">
        <f t="shared" si="588"/>
        <v/>
      </c>
      <c r="M3774" t="str">
        <f t="shared" si="589"/>
        <v/>
      </c>
    </row>
    <row r="3775" spans="1:13">
      <c r="A3775" t="s">
        <v>5001</v>
      </c>
      <c r="B3775">
        <v>1509.5903000000001</v>
      </c>
      <c r="C3775" s="44">
        <v>41548</v>
      </c>
      <c r="D3775" t="str">
        <f t="shared" si="580"/>
        <v/>
      </c>
      <c r="E3775" t="str">
        <f t="shared" si="581"/>
        <v/>
      </c>
      <c r="F3775" t="str">
        <f t="shared" si="582"/>
        <v/>
      </c>
      <c r="G3775" t="str">
        <f t="shared" si="583"/>
        <v/>
      </c>
      <c r="H3775" t="str">
        <f t="shared" si="584"/>
        <v/>
      </c>
      <c r="I3775" t="str">
        <f t="shared" si="585"/>
        <v/>
      </c>
      <c r="J3775" t="str">
        <f t="shared" si="586"/>
        <v/>
      </c>
      <c r="K3775" t="str">
        <f t="shared" si="587"/>
        <v/>
      </c>
      <c r="L3775" t="str">
        <f t="shared" si="588"/>
        <v/>
      </c>
      <c r="M3775" t="str">
        <f t="shared" si="589"/>
        <v/>
      </c>
    </row>
    <row r="3776" spans="1:13">
      <c r="A3776" t="s">
        <v>596</v>
      </c>
      <c r="B3776">
        <v>1002.5327</v>
      </c>
      <c r="C3776" s="44">
        <v>41548</v>
      </c>
      <c r="D3776" t="str">
        <f t="shared" si="580"/>
        <v/>
      </c>
      <c r="E3776" t="str">
        <f t="shared" si="581"/>
        <v/>
      </c>
      <c r="F3776" t="str">
        <f t="shared" si="582"/>
        <v/>
      </c>
      <c r="G3776" t="str">
        <f t="shared" si="583"/>
        <v/>
      </c>
      <c r="H3776" t="str">
        <f t="shared" si="584"/>
        <v/>
      </c>
      <c r="I3776" t="str">
        <f t="shared" si="585"/>
        <v/>
      </c>
      <c r="J3776" t="str">
        <f t="shared" si="586"/>
        <v/>
      </c>
      <c r="K3776" t="str">
        <f t="shared" si="587"/>
        <v/>
      </c>
      <c r="L3776" t="str">
        <f t="shared" si="588"/>
        <v/>
      </c>
      <c r="M3776" t="str">
        <f t="shared" si="589"/>
        <v/>
      </c>
    </row>
    <row r="3777" spans="1:13">
      <c r="A3777" t="s">
        <v>597</v>
      </c>
      <c r="B3777">
        <v>1019.8955</v>
      </c>
      <c r="C3777" s="44">
        <v>41260</v>
      </c>
      <c r="D3777" t="str">
        <f t="shared" si="580"/>
        <v/>
      </c>
      <c r="E3777" t="str">
        <f t="shared" si="581"/>
        <v/>
      </c>
      <c r="F3777" t="str">
        <f t="shared" si="582"/>
        <v/>
      </c>
      <c r="G3777" t="str">
        <f t="shared" si="583"/>
        <v/>
      </c>
      <c r="H3777" t="str">
        <f t="shared" si="584"/>
        <v/>
      </c>
      <c r="I3777" t="str">
        <f t="shared" si="585"/>
        <v/>
      </c>
      <c r="J3777" t="str">
        <f t="shared" si="586"/>
        <v/>
      </c>
      <c r="K3777" t="str">
        <f t="shared" si="587"/>
        <v/>
      </c>
      <c r="L3777" t="str">
        <f t="shared" si="588"/>
        <v/>
      </c>
      <c r="M3777" t="str">
        <f t="shared" si="589"/>
        <v/>
      </c>
    </row>
    <row r="3778" spans="1:13">
      <c r="A3778" t="s">
        <v>598</v>
      </c>
      <c r="B3778">
        <v>1001.2542999999999</v>
      </c>
      <c r="C3778" s="44">
        <v>41548</v>
      </c>
      <c r="D3778" t="str">
        <f t="shared" si="580"/>
        <v/>
      </c>
      <c r="E3778" t="str">
        <f t="shared" si="581"/>
        <v/>
      </c>
      <c r="F3778" t="str">
        <f t="shared" si="582"/>
        <v/>
      </c>
      <c r="G3778" t="str">
        <f t="shared" si="583"/>
        <v/>
      </c>
      <c r="H3778" t="str">
        <f t="shared" si="584"/>
        <v/>
      </c>
      <c r="I3778" t="str">
        <f t="shared" si="585"/>
        <v/>
      </c>
      <c r="J3778" t="str">
        <f t="shared" si="586"/>
        <v/>
      </c>
      <c r="K3778" t="str">
        <f t="shared" si="587"/>
        <v/>
      </c>
      <c r="L3778" t="str">
        <f t="shared" si="588"/>
        <v/>
      </c>
      <c r="M3778" t="str">
        <f t="shared" si="589"/>
        <v/>
      </c>
    </row>
    <row r="3779" spans="1:13">
      <c r="A3779" t="s">
        <v>599</v>
      </c>
      <c r="B3779">
        <v>1067.2773</v>
      </c>
      <c r="C3779" s="44">
        <v>41548</v>
      </c>
      <c r="D3779" t="str">
        <f t="shared" si="580"/>
        <v/>
      </c>
      <c r="E3779" t="str">
        <f t="shared" si="581"/>
        <v/>
      </c>
      <c r="F3779" t="str">
        <f t="shared" si="582"/>
        <v/>
      </c>
      <c r="G3779" t="str">
        <f t="shared" si="583"/>
        <v/>
      </c>
      <c r="H3779" t="str">
        <f t="shared" si="584"/>
        <v/>
      </c>
      <c r="I3779" t="str">
        <f t="shared" si="585"/>
        <v/>
      </c>
      <c r="J3779" t="str">
        <f t="shared" si="586"/>
        <v/>
      </c>
      <c r="K3779" t="str">
        <f t="shared" si="587"/>
        <v/>
      </c>
      <c r="L3779" t="str">
        <f t="shared" si="588"/>
        <v/>
      </c>
      <c r="M3779" t="str">
        <f t="shared" si="589"/>
        <v/>
      </c>
    </row>
    <row r="3780" spans="1:13">
      <c r="A3780" t="s">
        <v>5002</v>
      </c>
      <c r="B3780">
        <v>1467.4386999999999</v>
      </c>
      <c r="C3780" s="44">
        <v>41548</v>
      </c>
      <c r="D3780" t="str">
        <f t="shared" si="580"/>
        <v/>
      </c>
      <c r="E3780" t="str">
        <f t="shared" si="581"/>
        <v/>
      </c>
      <c r="F3780" t="str">
        <f t="shared" si="582"/>
        <v/>
      </c>
      <c r="G3780" t="str">
        <f t="shared" si="583"/>
        <v/>
      </c>
      <c r="H3780" t="str">
        <f t="shared" si="584"/>
        <v/>
      </c>
      <c r="I3780" t="str">
        <f t="shared" si="585"/>
        <v/>
      </c>
      <c r="J3780" t="str">
        <f t="shared" si="586"/>
        <v/>
      </c>
      <c r="K3780" t="str">
        <f t="shared" si="587"/>
        <v/>
      </c>
      <c r="L3780" t="str">
        <f t="shared" si="588"/>
        <v/>
      </c>
      <c r="M3780" t="str">
        <f t="shared" si="589"/>
        <v/>
      </c>
    </row>
    <row r="3781" spans="1:13">
      <c r="A3781" t="s">
        <v>600</v>
      </c>
      <c r="B3781">
        <v>1020.6041</v>
      </c>
      <c r="C3781" s="44">
        <v>41548</v>
      </c>
      <c r="D3781" t="str">
        <f t="shared" si="580"/>
        <v/>
      </c>
      <c r="E3781" t="str">
        <f t="shared" si="581"/>
        <v/>
      </c>
      <c r="F3781" t="str">
        <f t="shared" si="582"/>
        <v/>
      </c>
      <c r="G3781" t="str">
        <f t="shared" si="583"/>
        <v/>
      </c>
      <c r="H3781" t="str">
        <f t="shared" si="584"/>
        <v/>
      </c>
      <c r="I3781" t="str">
        <f t="shared" si="585"/>
        <v/>
      </c>
      <c r="J3781" t="str">
        <f t="shared" si="586"/>
        <v/>
      </c>
      <c r="K3781" t="str">
        <f t="shared" si="587"/>
        <v/>
      </c>
      <c r="L3781" t="str">
        <f t="shared" si="588"/>
        <v/>
      </c>
      <c r="M3781" t="str">
        <f t="shared" si="589"/>
        <v/>
      </c>
    </row>
    <row r="3782" spans="1:13">
      <c r="A3782" t="s">
        <v>601</v>
      </c>
      <c r="B3782">
        <v>1064.0467000000001</v>
      </c>
      <c r="C3782" s="44">
        <v>41548</v>
      </c>
      <c r="D3782" t="str">
        <f t="shared" si="580"/>
        <v/>
      </c>
      <c r="E3782" t="str">
        <f t="shared" si="581"/>
        <v/>
      </c>
      <c r="F3782" t="str">
        <f t="shared" si="582"/>
        <v/>
      </c>
      <c r="G3782" t="str">
        <f t="shared" si="583"/>
        <v/>
      </c>
      <c r="H3782" t="str">
        <f t="shared" si="584"/>
        <v/>
      </c>
      <c r="I3782" t="str">
        <f t="shared" si="585"/>
        <v/>
      </c>
      <c r="J3782" t="str">
        <f t="shared" si="586"/>
        <v/>
      </c>
      <c r="K3782" t="str">
        <f t="shared" si="587"/>
        <v/>
      </c>
      <c r="L3782" t="str">
        <f t="shared" si="588"/>
        <v/>
      </c>
      <c r="M3782" t="str">
        <f t="shared" si="589"/>
        <v/>
      </c>
    </row>
    <row r="3783" spans="1:13">
      <c r="A3783" t="s">
        <v>5003</v>
      </c>
      <c r="B3783">
        <v>1462.9021</v>
      </c>
      <c r="C3783" s="44">
        <v>41548</v>
      </c>
      <c r="D3783" t="str">
        <f t="shared" ref="D3783:D3846" si="590">IF(A3783=mfund1,B3783,"")</f>
        <v/>
      </c>
      <c r="E3783" t="str">
        <f t="shared" ref="E3783:E3846" si="591">IF(A3783=mfund2,B3783,"")</f>
        <v/>
      </c>
      <c r="F3783" t="str">
        <f t="shared" ref="F3783:F3846" si="592">IF(A3783=mfund3,B3783,"")</f>
        <v/>
      </c>
      <c r="G3783" t="str">
        <f t="shared" ref="G3783:G3846" si="593">IF(A3783=mfund4,B3783,"")</f>
        <v/>
      </c>
      <c r="H3783" t="str">
        <f t="shared" ref="H3783:H3846" si="594">IF(A3783=mfudn5,B3783,"")</f>
        <v/>
      </c>
      <c r="I3783" t="str">
        <f t="shared" ref="I3783:I3846" si="595">IF(A3783=mfund6,B3783,"")</f>
        <v/>
      </c>
      <c r="J3783" t="str">
        <f t="shared" ref="J3783:J3846" si="596">IF(A3783=mfund7,B3783,"")</f>
        <v/>
      </c>
      <c r="K3783" t="str">
        <f t="shared" ref="K3783:K3846" si="597">IF(A3783=mfund8,B3783,"")</f>
        <v/>
      </c>
      <c r="L3783" t="str">
        <f t="shared" ref="L3783:L3846" si="598">IF(A3783=mfund9,B3783,"")</f>
        <v/>
      </c>
      <c r="M3783" t="str">
        <f t="shared" ref="M3783:M3846" si="599">IF(A3783=mfund10,B3783,"")</f>
        <v/>
      </c>
    </row>
    <row r="3784" spans="1:13">
      <c r="A3784" t="s">
        <v>602</v>
      </c>
      <c r="B3784">
        <v>1011.957</v>
      </c>
      <c r="C3784" s="44">
        <v>41548</v>
      </c>
      <c r="D3784" t="str">
        <f t="shared" si="590"/>
        <v/>
      </c>
      <c r="E3784" t="str">
        <f t="shared" si="591"/>
        <v/>
      </c>
      <c r="F3784" t="str">
        <f t="shared" si="592"/>
        <v/>
      </c>
      <c r="G3784" t="str">
        <f t="shared" si="593"/>
        <v/>
      </c>
      <c r="H3784" t="str">
        <f t="shared" si="594"/>
        <v/>
      </c>
      <c r="I3784" t="str">
        <f t="shared" si="595"/>
        <v/>
      </c>
      <c r="J3784" t="str">
        <f t="shared" si="596"/>
        <v/>
      </c>
      <c r="K3784" t="str">
        <f t="shared" si="597"/>
        <v/>
      </c>
      <c r="L3784" t="str">
        <f t="shared" si="598"/>
        <v/>
      </c>
      <c r="M3784" t="str">
        <f t="shared" si="599"/>
        <v/>
      </c>
    </row>
    <row r="3785" spans="1:13">
      <c r="A3785" t="s">
        <v>603</v>
      </c>
      <c r="B3785">
        <v>1011.2294000000001</v>
      </c>
      <c r="C3785" s="44">
        <v>41548</v>
      </c>
      <c r="D3785" t="str">
        <f t="shared" si="590"/>
        <v/>
      </c>
      <c r="E3785" t="str">
        <f t="shared" si="591"/>
        <v/>
      </c>
      <c r="F3785" t="str">
        <f t="shared" si="592"/>
        <v/>
      </c>
      <c r="G3785" t="str">
        <f t="shared" si="593"/>
        <v/>
      </c>
      <c r="H3785" t="str">
        <f t="shared" si="594"/>
        <v/>
      </c>
      <c r="I3785" t="str">
        <f t="shared" si="595"/>
        <v/>
      </c>
      <c r="J3785" t="str">
        <f t="shared" si="596"/>
        <v/>
      </c>
      <c r="K3785" t="str">
        <f t="shared" si="597"/>
        <v/>
      </c>
      <c r="L3785" t="str">
        <f t="shared" si="598"/>
        <v/>
      </c>
      <c r="M3785" t="str">
        <f t="shared" si="599"/>
        <v/>
      </c>
    </row>
    <row r="3786" spans="1:13">
      <c r="A3786" t="s">
        <v>604</v>
      </c>
      <c r="B3786">
        <v>1010.1682</v>
      </c>
      <c r="C3786" s="44">
        <v>39547</v>
      </c>
      <c r="D3786" t="str">
        <f t="shared" si="590"/>
        <v/>
      </c>
      <c r="E3786" t="str">
        <f t="shared" si="591"/>
        <v/>
      </c>
      <c r="F3786" t="str">
        <f t="shared" si="592"/>
        <v/>
      </c>
      <c r="G3786" t="str">
        <f t="shared" si="593"/>
        <v/>
      </c>
      <c r="H3786" t="str">
        <f t="shared" si="594"/>
        <v/>
      </c>
      <c r="I3786" t="str">
        <f t="shared" si="595"/>
        <v/>
      </c>
      <c r="J3786" t="str">
        <f t="shared" si="596"/>
        <v/>
      </c>
      <c r="K3786" t="str">
        <f t="shared" si="597"/>
        <v/>
      </c>
      <c r="L3786" t="str">
        <f t="shared" si="598"/>
        <v/>
      </c>
      <c r="M3786" t="str">
        <f t="shared" si="599"/>
        <v/>
      </c>
    </row>
    <row r="3787" spans="1:13">
      <c r="A3787" t="s">
        <v>5004</v>
      </c>
      <c r="B3787">
        <v>1503.558</v>
      </c>
      <c r="C3787" s="44">
        <v>41548</v>
      </c>
      <c r="D3787" t="str">
        <f t="shared" si="590"/>
        <v/>
      </c>
      <c r="E3787" t="str">
        <f t="shared" si="591"/>
        <v/>
      </c>
      <c r="F3787" t="str">
        <f t="shared" si="592"/>
        <v/>
      </c>
      <c r="G3787" t="str">
        <f t="shared" si="593"/>
        <v/>
      </c>
      <c r="H3787" t="str">
        <f t="shared" si="594"/>
        <v/>
      </c>
      <c r="I3787" t="str">
        <f t="shared" si="595"/>
        <v/>
      </c>
      <c r="J3787" t="str">
        <f t="shared" si="596"/>
        <v/>
      </c>
      <c r="K3787" t="str">
        <f t="shared" si="597"/>
        <v/>
      </c>
      <c r="L3787" t="str">
        <f t="shared" si="598"/>
        <v/>
      </c>
      <c r="M3787" t="str">
        <f t="shared" si="599"/>
        <v/>
      </c>
    </row>
    <row r="3788" spans="1:13">
      <c r="A3788" t="s">
        <v>605</v>
      </c>
      <c r="B3788">
        <v>1005.2291</v>
      </c>
      <c r="C3788" s="44">
        <v>41548</v>
      </c>
      <c r="D3788" t="str">
        <f t="shared" si="590"/>
        <v/>
      </c>
      <c r="E3788" t="str">
        <f t="shared" si="591"/>
        <v/>
      </c>
      <c r="F3788" t="str">
        <f t="shared" si="592"/>
        <v/>
      </c>
      <c r="G3788" t="str">
        <f t="shared" si="593"/>
        <v/>
      </c>
      <c r="H3788" t="str">
        <f t="shared" si="594"/>
        <v/>
      </c>
      <c r="I3788" t="str">
        <f t="shared" si="595"/>
        <v/>
      </c>
      <c r="J3788" t="str">
        <f t="shared" si="596"/>
        <v/>
      </c>
      <c r="K3788" t="str">
        <f t="shared" si="597"/>
        <v/>
      </c>
      <c r="L3788" t="str">
        <f t="shared" si="598"/>
        <v/>
      </c>
      <c r="M3788" t="str">
        <f t="shared" si="599"/>
        <v/>
      </c>
    </row>
    <row r="3789" spans="1:13">
      <c r="A3789" t="s">
        <v>606</v>
      </c>
      <c r="B3789">
        <v>1006.0231</v>
      </c>
      <c r="C3789" s="44">
        <v>41548</v>
      </c>
      <c r="D3789" t="str">
        <f t="shared" si="590"/>
        <v/>
      </c>
      <c r="E3789" t="str">
        <f t="shared" si="591"/>
        <v/>
      </c>
      <c r="F3789" t="str">
        <f t="shared" si="592"/>
        <v/>
      </c>
      <c r="G3789" t="str">
        <f t="shared" si="593"/>
        <v/>
      </c>
      <c r="H3789" t="str">
        <f t="shared" si="594"/>
        <v/>
      </c>
      <c r="I3789" t="str">
        <f t="shared" si="595"/>
        <v/>
      </c>
      <c r="J3789" t="str">
        <f t="shared" si="596"/>
        <v/>
      </c>
      <c r="K3789" t="str">
        <f t="shared" si="597"/>
        <v/>
      </c>
      <c r="L3789" t="str">
        <f t="shared" si="598"/>
        <v/>
      </c>
      <c r="M3789" t="str">
        <f t="shared" si="599"/>
        <v/>
      </c>
    </row>
    <row r="3790" spans="1:13">
      <c r="A3790" t="s">
        <v>607</v>
      </c>
      <c r="B3790">
        <v>1070.8246999999999</v>
      </c>
      <c r="C3790" s="44">
        <v>41548</v>
      </c>
      <c r="D3790" t="str">
        <f t="shared" si="590"/>
        <v/>
      </c>
      <c r="E3790" t="str">
        <f t="shared" si="591"/>
        <v/>
      </c>
      <c r="F3790" t="str">
        <f t="shared" si="592"/>
        <v/>
      </c>
      <c r="G3790" t="str">
        <f t="shared" si="593"/>
        <v/>
      </c>
      <c r="H3790" t="str">
        <f t="shared" si="594"/>
        <v/>
      </c>
      <c r="I3790" t="str">
        <f t="shared" si="595"/>
        <v/>
      </c>
      <c r="J3790" t="str">
        <f t="shared" si="596"/>
        <v/>
      </c>
      <c r="K3790" t="str">
        <f t="shared" si="597"/>
        <v/>
      </c>
      <c r="L3790" t="str">
        <f t="shared" si="598"/>
        <v/>
      </c>
      <c r="M3790" t="str">
        <f t="shared" si="599"/>
        <v/>
      </c>
    </row>
    <row r="3791" spans="1:13">
      <c r="A3791" t="s">
        <v>608</v>
      </c>
      <c r="B3791">
        <v>1002.7981</v>
      </c>
      <c r="C3791" s="44">
        <v>41358</v>
      </c>
      <c r="D3791" t="str">
        <f t="shared" si="590"/>
        <v/>
      </c>
      <c r="E3791" t="str">
        <f t="shared" si="591"/>
        <v/>
      </c>
      <c r="F3791" t="str">
        <f t="shared" si="592"/>
        <v/>
      </c>
      <c r="G3791" t="str">
        <f t="shared" si="593"/>
        <v/>
      </c>
      <c r="H3791" t="str">
        <f t="shared" si="594"/>
        <v/>
      </c>
      <c r="I3791" t="str">
        <f t="shared" si="595"/>
        <v/>
      </c>
      <c r="J3791" t="str">
        <f t="shared" si="596"/>
        <v/>
      </c>
      <c r="K3791" t="str">
        <f t="shared" si="597"/>
        <v/>
      </c>
      <c r="L3791" t="str">
        <f t="shared" si="598"/>
        <v/>
      </c>
      <c r="M3791" t="str">
        <f t="shared" si="599"/>
        <v/>
      </c>
    </row>
    <row r="3792" spans="1:13">
      <c r="A3792" t="s">
        <v>5005</v>
      </c>
      <c r="B3792">
        <v>1574.7273</v>
      </c>
      <c r="C3792" s="44">
        <v>41548</v>
      </c>
      <c r="D3792" t="str">
        <f t="shared" si="590"/>
        <v/>
      </c>
      <c r="E3792" t="str">
        <f t="shared" si="591"/>
        <v/>
      </c>
      <c r="F3792" t="str">
        <f t="shared" si="592"/>
        <v/>
      </c>
      <c r="G3792" t="str">
        <f t="shared" si="593"/>
        <v/>
      </c>
      <c r="H3792" t="str">
        <f t="shared" si="594"/>
        <v/>
      </c>
      <c r="I3792" t="str">
        <f t="shared" si="595"/>
        <v/>
      </c>
      <c r="J3792" t="str">
        <f t="shared" si="596"/>
        <v/>
      </c>
      <c r="K3792" t="str">
        <f t="shared" si="597"/>
        <v/>
      </c>
      <c r="L3792" t="str">
        <f t="shared" si="598"/>
        <v/>
      </c>
      <c r="M3792" t="str">
        <f t="shared" si="599"/>
        <v/>
      </c>
    </row>
    <row r="3793" spans="1:13">
      <c r="A3793" t="s">
        <v>609</v>
      </c>
      <c r="B3793">
        <v>996.26649999999995</v>
      </c>
      <c r="C3793" s="44">
        <v>41548</v>
      </c>
      <c r="D3793" t="str">
        <f t="shared" si="590"/>
        <v/>
      </c>
      <c r="E3793" t="str">
        <f t="shared" si="591"/>
        <v/>
      </c>
      <c r="F3793" t="str">
        <f t="shared" si="592"/>
        <v/>
      </c>
      <c r="G3793" t="str">
        <f t="shared" si="593"/>
        <v/>
      </c>
      <c r="H3793" t="str">
        <f t="shared" si="594"/>
        <v/>
      </c>
      <c r="I3793" t="str">
        <f t="shared" si="595"/>
        <v/>
      </c>
      <c r="J3793" t="str">
        <f t="shared" si="596"/>
        <v/>
      </c>
      <c r="K3793" t="str">
        <f t="shared" si="597"/>
        <v/>
      </c>
      <c r="L3793" t="str">
        <f t="shared" si="598"/>
        <v/>
      </c>
      <c r="M3793" t="str">
        <f t="shared" si="599"/>
        <v/>
      </c>
    </row>
    <row r="3794" spans="1:13">
      <c r="A3794" t="s">
        <v>610</v>
      </c>
      <c r="B3794">
        <v>1002.0491</v>
      </c>
      <c r="C3794" s="44">
        <v>41548</v>
      </c>
      <c r="D3794" t="str">
        <f t="shared" si="590"/>
        <v/>
      </c>
      <c r="E3794" t="str">
        <f t="shared" si="591"/>
        <v/>
      </c>
      <c r="F3794" t="str">
        <f t="shared" si="592"/>
        <v/>
      </c>
      <c r="G3794" t="str">
        <f t="shared" si="593"/>
        <v/>
      </c>
      <c r="H3794" t="str">
        <f t="shared" si="594"/>
        <v/>
      </c>
      <c r="I3794" t="str">
        <f t="shared" si="595"/>
        <v/>
      </c>
      <c r="J3794" t="str">
        <f t="shared" si="596"/>
        <v/>
      </c>
      <c r="K3794" t="str">
        <f t="shared" si="597"/>
        <v/>
      </c>
      <c r="L3794" t="str">
        <f t="shared" si="598"/>
        <v/>
      </c>
      <c r="M3794" t="str">
        <f t="shared" si="599"/>
        <v/>
      </c>
    </row>
    <row r="3795" spans="1:13">
      <c r="A3795" t="s">
        <v>611</v>
      </c>
      <c r="B3795">
        <v>997.15020000000004</v>
      </c>
      <c r="C3795" s="44">
        <v>41527</v>
      </c>
      <c r="D3795" t="str">
        <f t="shared" si="590"/>
        <v/>
      </c>
      <c r="E3795" t="str">
        <f t="shared" si="591"/>
        <v/>
      </c>
      <c r="F3795" t="str">
        <f t="shared" si="592"/>
        <v/>
      </c>
      <c r="G3795" t="str">
        <f t="shared" si="593"/>
        <v/>
      </c>
      <c r="H3795" t="str">
        <f t="shared" si="594"/>
        <v/>
      </c>
      <c r="I3795" t="str">
        <f t="shared" si="595"/>
        <v/>
      </c>
      <c r="J3795" t="str">
        <f t="shared" si="596"/>
        <v/>
      </c>
      <c r="K3795" t="str">
        <f t="shared" si="597"/>
        <v/>
      </c>
      <c r="L3795" t="str">
        <f t="shared" si="598"/>
        <v/>
      </c>
      <c r="M3795" t="str">
        <f t="shared" si="599"/>
        <v/>
      </c>
    </row>
    <row r="3796" spans="1:13">
      <c r="A3796" t="s">
        <v>612</v>
      </c>
      <c r="B3796">
        <v>1001.1</v>
      </c>
      <c r="C3796" s="44">
        <v>41318</v>
      </c>
      <c r="D3796" t="str">
        <f t="shared" si="590"/>
        <v/>
      </c>
      <c r="E3796" t="str">
        <f t="shared" si="591"/>
        <v/>
      </c>
      <c r="F3796" t="str">
        <f t="shared" si="592"/>
        <v/>
      </c>
      <c r="G3796" t="str">
        <f t="shared" si="593"/>
        <v/>
      </c>
      <c r="H3796" t="str">
        <f t="shared" si="594"/>
        <v/>
      </c>
      <c r="I3796" t="str">
        <f t="shared" si="595"/>
        <v/>
      </c>
      <c r="J3796" t="str">
        <f t="shared" si="596"/>
        <v/>
      </c>
      <c r="K3796" t="str">
        <f t="shared" si="597"/>
        <v/>
      </c>
      <c r="L3796" t="str">
        <f t="shared" si="598"/>
        <v/>
      </c>
      <c r="M3796" t="str">
        <f t="shared" si="599"/>
        <v/>
      </c>
    </row>
    <row r="3797" spans="1:13">
      <c r="A3797" t="s">
        <v>5006</v>
      </c>
      <c r="B3797">
        <v>1566.4345000000001</v>
      </c>
      <c r="C3797" s="44">
        <v>41548</v>
      </c>
      <c r="D3797" t="str">
        <f t="shared" si="590"/>
        <v/>
      </c>
      <c r="E3797" t="str">
        <f t="shared" si="591"/>
        <v/>
      </c>
      <c r="F3797" t="str">
        <f t="shared" si="592"/>
        <v/>
      </c>
      <c r="G3797" t="str">
        <f t="shared" si="593"/>
        <v/>
      </c>
      <c r="H3797" t="str">
        <f t="shared" si="594"/>
        <v/>
      </c>
      <c r="I3797" t="str">
        <f t="shared" si="595"/>
        <v/>
      </c>
      <c r="J3797" t="str">
        <f t="shared" si="596"/>
        <v/>
      </c>
      <c r="K3797" t="str">
        <f t="shared" si="597"/>
        <v/>
      </c>
      <c r="L3797" t="str">
        <f t="shared" si="598"/>
        <v/>
      </c>
      <c r="M3797" t="str">
        <f t="shared" si="599"/>
        <v/>
      </c>
    </row>
    <row r="3798" spans="1:13">
      <c r="A3798" t="s">
        <v>613</v>
      </c>
      <c r="B3798">
        <v>1004.4118</v>
      </c>
      <c r="C3798" s="44">
        <v>41285</v>
      </c>
      <c r="D3798" t="str">
        <f t="shared" si="590"/>
        <v/>
      </c>
      <c r="E3798" t="str">
        <f t="shared" si="591"/>
        <v/>
      </c>
      <c r="F3798" t="str">
        <f t="shared" si="592"/>
        <v/>
      </c>
      <c r="G3798" t="str">
        <f t="shared" si="593"/>
        <v/>
      </c>
      <c r="H3798" t="str">
        <f t="shared" si="594"/>
        <v/>
      </c>
      <c r="I3798" t="str">
        <f t="shared" si="595"/>
        <v/>
      </c>
      <c r="J3798" t="str">
        <f t="shared" si="596"/>
        <v/>
      </c>
      <c r="K3798" t="str">
        <f t="shared" si="597"/>
        <v/>
      </c>
      <c r="L3798" t="str">
        <f t="shared" si="598"/>
        <v/>
      </c>
      <c r="M3798" t="str">
        <f t="shared" si="599"/>
        <v/>
      </c>
    </row>
    <row r="3799" spans="1:13">
      <c r="A3799" t="s">
        <v>614</v>
      </c>
      <c r="B3799">
        <v>1001.9112</v>
      </c>
      <c r="C3799" s="44">
        <v>41285</v>
      </c>
      <c r="D3799" t="str">
        <f t="shared" si="590"/>
        <v/>
      </c>
      <c r="E3799" t="str">
        <f t="shared" si="591"/>
        <v/>
      </c>
      <c r="F3799" t="str">
        <f t="shared" si="592"/>
        <v/>
      </c>
      <c r="G3799" t="str">
        <f t="shared" si="593"/>
        <v/>
      </c>
      <c r="H3799" t="str">
        <f t="shared" si="594"/>
        <v/>
      </c>
      <c r="I3799" t="str">
        <f t="shared" si="595"/>
        <v/>
      </c>
      <c r="J3799" t="str">
        <f t="shared" si="596"/>
        <v/>
      </c>
      <c r="K3799" t="str">
        <f t="shared" si="597"/>
        <v/>
      </c>
      <c r="L3799" t="str">
        <f t="shared" si="598"/>
        <v/>
      </c>
      <c r="M3799" t="str">
        <f t="shared" si="599"/>
        <v/>
      </c>
    </row>
    <row r="3800" spans="1:13">
      <c r="A3800" t="s">
        <v>615</v>
      </c>
      <c r="B3800">
        <v>994.01089999999999</v>
      </c>
      <c r="C3800" s="44">
        <v>41548</v>
      </c>
      <c r="D3800" t="str">
        <f t="shared" si="590"/>
        <v/>
      </c>
      <c r="E3800" t="str">
        <f t="shared" si="591"/>
        <v/>
      </c>
      <c r="F3800" t="str">
        <f t="shared" si="592"/>
        <v/>
      </c>
      <c r="G3800" t="str">
        <f t="shared" si="593"/>
        <v/>
      </c>
      <c r="H3800" t="str">
        <f t="shared" si="594"/>
        <v/>
      </c>
      <c r="I3800" t="str">
        <f t="shared" si="595"/>
        <v/>
      </c>
      <c r="J3800" t="str">
        <f t="shared" si="596"/>
        <v/>
      </c>
      <c r="K3800" t="str">
        <f t="shared" si="597"/>
        <v/>
      </c>
      <c r="L3800" t="str">
        <f t="shared" si="598"/>
        <v/>
      </c>
      <c r="M3800" t="str">
        <f t="shared" si="599"/>
        <v/>
      </c>
    </row>
    <row r="3801" spans="1:13">
      <c r="A3801" t="s">
        <v>616</v>
      </c>
      <c r="B3801">
        <v>1041.9178999999999</v>
      </c>
      <c r="C3801" s="44">
        <v>41421</v>
      </c>
      <c r="D3801" t="str">
        <f t="shared" si="590"/>
        <v/>
      </c>
      <c r="E3801" t="str">
        <f t="shared" si="591"/>
        <v/>
      </c>
      <c r="F3801" t="str">
        <f t="shared" si="592"/>
        <v/>
      </c>
      <c r="G3801" t="str">
        <f t="shared" si="593"/>
        <v/>
      </c>
      <c r="H3801" t="str">
        <f t="shared" si="594"/>
        <v/>
      </c>
      <c r="I3801" t="str">
        <f t="shared" si="595"/>
        <v/>
      </c>
      <c r="J3801" t="str">
        <f t="shared" si="596"/>
        <v/>
      </c>
      <c r="K3801" t="str">
        <f t="shared" si="597"/>
        <v/>
      </c>
      <c r="L3801" t="str">
        <f t="shared" si="598"/>
        <v/>
      </c>
      <c r="M3801" t="str">
        <f t="shared" si="599"/>
        <v/>
      </c>
    </row>
    <row r="3802" spans="1:13">
      <c r="A3802" t="s">
        <v>617</v>
      </c>
      <c r="B3802">
        <v>1002.4625</v>
      </c>
      <c r="C3802" s="44">
        <v>41548</v>
      </c>
      <c r="D3802" t="str">
        <f t="shared" si="590"/>
        <v/>
      </c>
      <c r="E3802" t="str">
        <f t="shared" si="591"/>
        <v/>
      </c>
      <c r="F3802" t="str">
        <f t="shared" si="592"/>
        <v/>
      </c>
      <c r="G3802" t="str">
        <f t="shared" si="593"/>
        <v/>
      </c>
      <c r="H3802" t="str">
        <f t="shared" si="594"/>
        <v/>
      </c>
      <c r="I3802" t="str">
        <f t="shared" si="595"/>
        <v/>
      </c>
      <c r="J3802" t="str">
        <f t="shared" si="596"/>
        <v/>
      </c>
      <c r="K3802" t="str">
        <f t="shared" si="597"/>
        <v/>
      </c>
      <c r="L3802" t="str">
        <f t="shared" si="598"/>
        <v/>
      </c>
      <c r="M3802" t="str">
        <f t="shared" si="599"/>
        <v/>
      </c>
    </row>
    <row r="3803" spans="1:13">
      <c r="A3803" t="s">
        <v>618</v>
      </c>
      <c r="B3803">
        <v>10.938599999999999</v>
      </c>
      <c r="C3803" s="44">
        <v>39745</v>
      </c>
      <c r="D3803" t="str">
        <f t="shared" si="590"/>
        <v/>
      </c>
      <c r="E3803" t="str">
        <f t="shared" si="591"/>
        <v/>
      </c>
      <c r="F3803" t="str">
        <f t="shared" si="592"/>
        <v/>
      </c>
      <c r="G3803" t="str">
        <f t="shared" si="593"/>
        <v/>
      </c>
      <c r="H3803" t="str">
        <f t="shared" si="594"/>
        <v/>
      </c>
      <c r="I3803" t="str">
        <f t="shared" si="595"/>
        <v/>
      </c>
      <c r="J3803" t="str">
        <f t="shared" si="596"/>
        <v/>
      </c>
      <c r="K3803" t="str">
        <f t="shared" si="597"/>
        <v/>
      </c>
      <c r="L3803" t="str">
        <f t="shared" si="598"/>
        <v/>
      </c>
      <c r="M3803" t="str">
        <f t="shared" si="599"/>
        <v/>
      </c>
    </row>
    <row r="3804" spans="1:13">
      <c r="A3804" t="s">
        <v>619</v>
      </c>
      <c r="B3804">
        <v>1002.9435</v>
      </c>
      <c r="C3804" s="44">
        <v>41548</v>
      </c>
      <c r="D3804" t="str">
        <f t="shared" si="590"/>
        <v/>
      </c>
      <c r="E3804" t="str">
        <f t="shared" si="591"/>
        <v/>
      </c>
      <c r="F3804" t="str">
        <f t="shared" si="592"/>
        <v/>
      </c>
      <c r="G3804" t="str">
        <f t="shared" si="593"/>
        <v/>
      </c>
      <c r="H3804" t="str">
        <f t="shared" si="594"/>
        <v/>
      </c>
      <c r="I3804" t="str">
        <f t="shared" si="595"/>
        <v/>
      </c>
      <c r="J3804" t="str">
        <f t="shared" si="596"/>
        <v/>
      </c>
      <c r="K3804" t="str">
        <f t="shared" si="597"/>
        <v/>
      </c>
      <c r="L3804" t="str">
        <f t="shared" si="598"/>
        <v/>
      </c>
      <c r="M3804" t="str">
        <f t="shared" si="599"/>
        <v/>
      </c>
    </row>
    <row r="3805" spans="1:13">
      <c r="A3805" t="s">
        <v>5007</v>
      </c>
      <c r="B3805">
        <v>1536.9715000000001</v>
      </c>
      <c r="C3805" s="44">
        <v>41548</v>
      </c>
      <c r="D3805" t="str">
        <f t="shared" si="590"/>
        <v/>
      </c>
      <c r="E3805" t="str">
        <f t="shared" si="591"/>
        <v/>
      </c>
      <c r="F3805" t="str">
        <f t="shared" si="592"/>
        <v/>
      </c>
      <c r="G3805" t="str">
        <f t="shared" si="593"/>
        <v/>
      </c>
      <c r="H3805" t="str">
        <f t="shared" si="594"/>
        <v/>
      </c>
      <c r="I3805" t="str">
        <f t="shared" si="595"/>
        <v/>
      </c>
      <c r="J3805" t="str">
        <f t="shared" si="596"/>
        <v/>
      </c>
      <c r="K3805" t="str">
        <f t="shared" si="597"/>
        <v/>
      </c>
      <c r="L3805" t="str">
        <f t="shared" si="598"/>
        <v/>
      </c>
      <c r="M3805" t="str">
        <f t="shared" si="599"/>
        <v/>
      </c>
    </row>
    <row r="3806" spans="1:13">
      <c r="A3806" t="s">
        <v>620</v>
      </c>
      <c r="B3806">
        <v>1066.6993</v>
      </c>
      <c r="C3806" s="44">
        <v>41548</v>
      </c>
      <c r="D3806" t="str">
        <f t="shared" si="590"/>
        <v/>
      </c>
      <c r="E3806" t="str">
        <f t="shared" si="591"/>
        <v/>
      </c>
      <c r="F3806" t="str">
        <f t="shared" si="592"/>
        <v/>
      </c>
      <c r="G3806" t="str">
        <f t="shared" si="593"/>
        <v/>
      </c>
      <c r="H3806" t="str">
        <f t="shared" si="594"/>
        <v/>
      </c>
      <c r="I3806" t="str">
        <f t="shared" si="595"/>
        <v/>
      </c>
      <c r="J3806" t="str">
        <f t="shared" si="596"/>
        <v/>
      </c>
      <c r="K3806" t="str">
        <f t="shared" si="597"/>
        <v/>
      </c>
      <c r="L3806" t="str">
        <f t="shared" si="598"/>
        <v/>
      </c>
      <c r="M3806" t="str">
        <f t="shared" si="599"/>
        <v/>
      </c>
    </row>
    <row r="3807" spans="1:13">
      <c r="A3807" t="s">
        <v>621</v>
      </c>
      <c r="B3807">
        <v>1001.83</v>
      </c>
      <c r="C3807" s="44">
        <v>41548</v>
      </c>
      <c r="D3807" t="str">
        <f t="shared" si="590"/>
        <v/>
      </c>
      <c r="E3807" t="str">
        <f t="shared" si="591"/>
        <v/>
      </c>
      <c r="F3807" t="str">
        <f t="shared" si="592"/>
        <v/>
      </c>
      <c r="G3807" t="str">
        <f t="shared" si="593"/>
        <v/>
      </c>
      <c r="H3807" t="str">
        <f t="shared" si="594"/>
        <v/>
      </c>
      <c r="I3807" t="str">
        <f t="shared" si="595"/>
        <v/>
      </c>
      <c r="J3807" t="str">
        <f t="shared" si="596"/>
        <v/>
      </c>
      <c r="K3807" t="str">
        <f t="shared" si="597"/>
        <v/>
      </c>
      <c r="L3807" t="str">
        <f t="shared" si="598"/>
        <v/>
      </c>
      <c r="M3807" t="str">
        <f t="shared" si="599"/>
        <v/>
      </c>
    </row>
    <row r="3808" spans="1:13">
      <c r="A3808" t="s">
        <v>5008</v>
      </c>
      <c r="B3808">
        <v>1568.6737000000001</v>
      </c>
      <c r="C3808" s="44">
        <v>41548</v>
      </c>
      <c r="D3808" t="str">
        <f t="shared" si="590"/>
        <v/>
      </c>
      <c r="E3808" t="str">
        <f t="shared" si="591"/>
        <v/>
      </c>
      <c r="F3808" t="str">
        <f t="shared" si="592"/>
        <v/>
      </c>
      <c r="G3808" t="str">
        <f t="shared" si="593"/>
        <v/>
      </c>
      <c r="H3808" t="str">
        <f t="shared" si="594"/>
        <v/>
      </c>
      <c r="I3808" t="str">
        <f t="shared" si="595"/>
        <v/>
      </c>
      <c r="J3808" t="str">
        <f t="shared" si="596"/>
        <v/>
      </c>
      <c r="K3808" t="str">
        <f t="shared" si="597"/>
        <v/>
      </c>
      <c r="L3808" t="str">
        <f t="shared" si="598"/>
        <v/>
      </c>
      <c r="M3808" t="str">
        <f t="shared" si="599"/>
        <v/>
      </c>
    </row>
    <row r="3809" spans="1:13">
      <c r="A3809" t="s">
        <v>622</v>
      </c>
      <c r="B3809">
        <v>1002.6363</v>
      </c>
      <c r="C3809" s="44">
        <v>41548</v>
      </c>
      <c r="D3809" t="str">
        <f t="shared" si="590"/>
        <v/>
      </c>
      <c r="E3809" t="str">
        <f t="shared" si="591"/>
        <v/>
      </c>
      <c r="F3809" t="str">
        <f t="shared" si="592"/>
        <v/>
      </c>
      <c r="G3809" t="str">
        <f t="shared" si="593"/>
        <v/>
      </c>
      <c r="H3809" t="str">
        <f t="shared" si="594"/>
        <v/>
      </c>
      <c r="I3809" t="str">
        <f t="shared" si="595"/>
        <v/>
      </c>
      <c r="J3809" t="str">
        <f t="shared" si="596"/>
        <v/>
      </c>
      <c r="K3809" t="str">
        <f t="shared" si="597"/>
        <v/>
      </c>
      <c r="L3809" t="str">
        <f t="shared" si="598"/>
        <v/>
      </c>
      <c r="M3809" t="str">
        <f t="shared" si="599"/>
        <v/>
      </c>
    </row>
    <row r="3810" spans="1:13">
      <c r="A3810" t="s">
        <v>623</v>
      </c>
      <c r="B3810">
        <v>997.17819999999995</v>
      </c>
      <c r="C3810" s="44">
        <v>41548</v>
      </c>
      <c r="D3810" t="str">
        <f t="shared" si="590"/>
        <v/>
      </c>
      <c r="E3810" t="str">
        <f t="shared" si="591"/>
        <v/>
      </c>
      <c r="F3810" t="str">
        <f t="shared" si="592"/>
        <v/>
      </c>
      <c r="G3810" t="str">
        <f t="shared" si="593"/>
        <v/>
      </c>
      <c r="H3810" t="str">
        <f t="shared" si="594"/>
        <v/>
      </c>
      <c r="I3810" t="str">
        <f t="shared" si="595"/>
        <v/>
      </c>
      <c r="J3810" t="str">
        <f t="shared" si="596"/>
        <v/>
      </c>
      <c r="K3810" t="str">
        <f t="shared" si="597"/>
        <v/>
      </c>
      <c r="L3810" t="str">
        <f t="shared" si="598"/>
        <v/>
      </c>
      <c r="M3810" t="str">
        <f t="shared" si="599"/>
        <v/>
      </c>
    </row>
    <row r="3811" spans="1:13">
      <c r="A3811" t="s">
        <v>624</v>
      </c>
      <c r="B3811">
        <v>1001.3493999999999</v>
      </c>
      <c r="C3811" s="44">
        <v>41548</v>
      </c>
      <c r="D3811" t="str">
        <f t="shared" si="590"/>
        <v/>
      </c>
      <c r="E3811" t="str">
        <f t="shared" si="591"/>
        <v/>
      </c>
      <c r="F3811" t="str">
        <f t="shared" si="592"/>
        <v/>
      </c>
      <c r="G3811" t="str">
        <f t="shared" si="593"/>
        <v/>
      </c>
      <c r="H3811" t="str">
        <f t="shared" si="594"/>
        <v/>
      </c>
      <c r="I3811" t="str">
        <f t="shared" si="595"/>
        <v/>
      </c>
      <c r="J3811" t="str">
        <f t="shared" si="596"/>
        <v/>
      </c>
      <c r="K3811" t="str">
        <f t="shared" si="597"/>
        <v/>
      </c>
      <c r="L3811" t="str">
        <f t="shared" si="598"/>
        <v/>
      </c>
      <c r="M3811" t="str">
        <f t="shared" si="599"/>
        <v/>
      </c>
    </row>
    <row r="3812" spans="1:13">
      <c r="A3812" t="s">
        <v>625</v>
      </c>
      <c r="B3812">
        <v>9.0820000000000007</v>
      </c>
      <c r="C3812" s="44">
        <v>41296</v>
      </c>
      <c r="D3812" t="str">
        <f t="shared" si="590"/>
        <v/>
      </c>
      <c r="E3812" t="str">
        <f t="shared" si="591"/>
        <v/>
      </c>
      <c r="F3812" t="str">
        <f t="shared" si="592"/>
        <v/>
      </c>
      <c r="G3812" t="str">
        <f t="shared" si="593"/>
        <v/>
      </c>
      <c r="H3812" t="str">
        <f t="shared" si="594"/>
        <v/>
      </c>
      <c r="I3812" t="str">
        <f t="shared" si="595"/>
        <v/>
      </c>
      <c r="J3812" t="str">
        <f t="shared" si="596"/>
        <v/>
      </c>
      <c r="K3812" t="str">
        <f t="shared" si="597"/>
        <v/>
      </c>
      <c r="L3812" t="str">
        <f t="shared" si="598"/>
        <v/>
      </c>
      <c r="M3812" t="str">
        <f t="shared" si="599"/>
        <v/>
      </c>
    </row>
    <row r="3813" spans="1:13">
      <c r="A3813" t="s">
        <v>5009</v>
      </c>
      <c r="B3813">
        <v>7.6079999999999997</v>
      </c>
      <c r="C3813" s="44">
        <v>41548</v>
      </c>
      <c r="D3813" t="str">
        <f t="shared" si="590"/>
        <v/>
      </c>
      <c r="E3813" t="str">
        <f t="shared" si="591"/>
        <v/>
      </c>
      <c r="F3813" t="str">
        <f t="shared" si="592"/>
        <v/>
      </c>
      <c r="G3813" t="str">
        <f t="shared" si="593"/>
        <v/>
      </c>
      <c r="H3813" t="str">
        <f t="shared" si="594"/>
        <v/>
      </c>
      <c r="I3813" t="str">
        <f t="shared" si="595"/>
        <v/>
      </c>
      <c r="J3813" t="str">
        <f t="shared" si="596"/>
        <v/>
      </c>
      <c r="K3813" t="str">
        <f t="shared" si="597"/>
        <v/>
      </c>
      <c r="L3813" t="str">
        <f t="shared" si="598"/>
        <v/>
      </c>
      <c r="M3813" t="str">
        <f t="shared" si="599"/>
        <v/>
      </c>
    </row>
    <row r="3814" spans="1:13">
      <c r="A3814" t="s">
        <v>626</v>
      </c>
      <c r="B3814">
        <v>7.29</v>
      </c>
      <c r="C3814" s="44">
        <v>41548</v>
      </c>
      <c r="D3814" t="str">
        <f t="shared" si="590"/>
        <v/>
      </c>
      <c r="E3814" t="str">
        <f t="shared" si="591"/>
        <v/>
      </c>
      <c r="F3814" t="str">
        <f t="shared" si="592"/>
        <v/>
      </c>
      <c r="G3814" t="str">
        <f t="shared" si="593"/>
        <v/>
      </c>
      <c r="H3814" t="str">
        <f t="shared" si="594"/>
        <v/>
      </c>
      <c r="I3814" t="str">
        <f t="shared" si="595"/>
        <v/>
      </c>
      <c r="J3814" t="str">
        <f t="shared" si="596"/>
        <v/>
      </c>
      <c r="K3814" t="str">
        <f t="shared" si="597"/>
        <v/>
      </c>
      <c r="L3814" t="str">
        <f t="shared" si="598"/>
        <v/>
      </c>
      <c r="M3814" t="str">
        <f t="shared" si="599"/>
        <v/>
      </c>
    </row>
    <row r="3815" spans="1:13">
      <c r="A3815" t="s">
        <v>5010</v>
      </c>
      <c r="B3815">
        <v>7.29</v>
      </c>
      <c r="C3815" s="44">
        <v>41548</v>
      </c>
      <c r="D3815" t="str">
        <f t="shared" si="590"/>
        <v/>
      </c>
      <c r="E3815" t="str">
        <f t="shared" si="591"/>
        <v/>
      </c>
      <c r="F3815" t="str">
        <f t="shared" si="592"/>
        <v/>
      </c>
      <c r="G3815" t="str">
        <f t="shared" si="593"/>
        <v/>
      </c>
      <c r="H3815" t="str">
        <f t="shared" si="594"/>
        <v/>
      </c>
      <c r="I3815" t="str">
        <f t="shared" si="595"/>
        <v/>
      </c>
      <c r="J3815" t="str">
        <f t="shared" si="596"/>
        <v/>
      </c>
      <c r="K3815" t="str">
        <f t="shared" si="597"/>
        <v/>
      </c>
      <c r="L3815" t="str">
        <f t="shared" si="598"/>
        <v/>
      </c>
      <c r="M3815" t="str">
        <f t="shared" si="599"/>
        <v/>
      </c>
    </row>
    <row r="3816" spans="1:13">
      <c r="A3816" t="s">
        <v>627</v>
      </c>
      <c r="B3816">
        <v>7.3159999999999998</v>
      </c>
      <c r="C3816" s="44">
        <v>41548</v>
      </c>
      <c r="D3816" t="str">
        <f t="shared" si="590"/>
        <v/>
      </c>
      <c r="E3816" t="str">
        <f t="shared" si="591"/>
        <v/>
      </c>
      <c r="F3816" t="str">
        <f t="shared" si="592"/>
        <v/>
      </c>
      <c r="G3816" t="str">
        <f t="shared" si="593"/>
        <v/>
      </c>
      <c r="H3816" t="str">
        <f t="shared" si="594"/>
        <v/>
      </c>
      <c r="I3816" t="str">
        <f t="shared" si="595"/>
        <v/>
      </c>
      <c r="J3816" t="str">
        <f t="shared" si="596"/>
        <v/>
      </c>
      <c r="K3816" t="str">
        <f t="shared" si="597"/>
        <v/>
      </c>
      <c r="L3816" t="str">
        <f t="shared" si="598"/>
        <v/>
      </c>
      <c r="M3816" t="str">
        <f t="shared" si="599"/>
        <v/>
      </c>
    </row>
    <row r="3817" spans="1:13">
      <c r="A3817" t="s">
        <v>5011</v>
      </c>
      <c r="B3817">
        <v>7.3159999999999998</v>
      </c>
      <c r="C3817" s="44">
        <v>41548</v>
      </c>
      <c r="D3817" t="str">
        <f t="shared" si="590"/>
        <v/>
      </c>
      <c r="E3817" t="str">
        <f t="shared" si="591"/>
        <v/>
      </c>
      <c r="F3817" t="str">
        <f t="shared" si="592"/>
        <v/>
      </c>
      <c r="G3817" t="str">
        <f t="shared" si="593"/>
        <v/>
      </c>
      <c r="H3817" t="str">
        <f t="shared" si="594"/>
        <v/>
      </c>
      <c r="I3817" t="str">
        <f t="shared" si="595"/>
        <v/>
      </c>
      <c r="J3817" t="str">
        <f t="shared" si="596"/>
        <v/>
      </c>
      <c r="K3817" t="str">
        <f t="shared" si="597"/>
        <v/>
      </c>
      <c r="L3817" t="str">
        <f t="shared" si="598"/>
        <v/>
      </c>
      <c r="M3817" t="str">
        <f t="shared" si="599"/>
        <v/>
      </c>
    </row>
    <row r="3818" spans="1:13">
      <c r="A3818" t="s">
        <v>628</v>
      </c>
      <c r="B3818">
        <v>8.0139999999999993</v>
      </c>
      <c r="C3818" s="44">
        <v>41547</v>
      </c>
      <c r="D3818" t="str">
        <f t="shared" si="590"/>
        <v/>
      </c>
      <c r="E3818" t="str">
        <f t="shared" si="591"/>
        <v/>
      </c>
      <c r="F3818" t="str">
        <f t="shared" si="592"/>
        <v/>
      </c>
      <c r="G3818" t="str">
        <f t="shared" si="593"/>
        <v/>
      </c>
      <c r="H3818" t="str">
        <f t="shared" si="594"/>
        <v/>
      </c>
      <c r="I3818" t="str">
        <f t="shared" si="595"/>
        <v/>
      </c>
      <c r="J3818" t="str">
        <f t="shared" si="596"/>
        <v/>
      </c>
      <c r="K3818" t="str">
        <f t="shared" si="597"/>
        <v/>
      </c>
      <c r="L3818" t="str">
        <f t="shared" si="598"/>
        <v/>
      </c>
      <c r="M3818" t="str">
        <f t="shared" si="599"/>
        <v/>
      </c>
    </row>
    <row r="3819" spans="1:13">
      <c r="A3819" t="s">
        <v>5012</v>
      </c>
      <c r="B3819">
        <v>9.6679999999999993</v>
      </c>
      <c r="C3819" s="44">
        <v>41547</v>
      </c>
      <c r="D3819" t="str">
        <f t="shared" si="590"/>
        <v/>
      </c>
      <c r="E3819" t="str">
        <f t="shared" si="591"/>
        <v/>
      </c>
      <c r="F3819" t="str">
        <f t="shared" si="592"/>
        <v/>
      </c>
      <c r="G3819" t="str">
        <f t="shared" si="593"/>
        <v/>
      </c>
      <c r="H3819" t="str">
        <f t="shared" si="594"/>
        <v/>
      </c>
      <c r="I3819" t="str">
        <f t="shared" si="595"/>
        <v/>
      </c>
      <c r="J3819" t="str">
        <f t="shared" si="596"/>
        <v/>
      </c>
      <c r="K3819" t="str">
        <f t="shared" si="597"/>
        <v/>
      </c>
      <c r="L3819" t="str">
        <f t="shared" si="598"/>
        <v/>
      </c>
      <c r="M3819" t="str">
        <f t="shared" si="599"/>
        <v/>
      </c>
    </row>
    <row r="3820" spans="1:13">
      <c r="A3820" t="s">
        <v>629</v>
      </c>
      <c r="B3820">
        <v>8.0419999999999998</v>
      </c>
      <c r="C3820" s="44">
        <v>41547</v>
      </c>
      <c r="D3820" t="str">
        <f t="shared" si="590"/>
        <v/>
      </c>
      <c r="E3820" t="str">
        <f t="shared" si="591"/>
        <v/>
      </c>
      <c r="F3820" t="str">
        <f t="shared" si="592"/>
        <v/>
      </c>
      <c r="G3820" t="str">
        <f t="shared" si="593"/>
        <v/>
      </c>
      <c r="H3820" t="str">
        <f t="shared" si="594"/>
        <v/>
      </c>
      <c r="I3820" t="str">
        <f t="shared" si="595"/>
        <v/>
      </c>
      <c r="J3820" t="str">
        <f t="shared" si="596"/>
        <v/>
      </c>
      <c r="K3820" t="str">
        <f t="shared" si="597"/>
        <v/>
      </c>
      <c r="L3820" t="str">
        <f t="shared" si="598"/>
        <v/>
      </c>
      <c r="M3820" t="str">
        <f t="shared" si="599"/>
        <v/>
      </c>
    </row>
    <row r="3821" spans="1:13">
      <c r="A3821" t="s">
        <v>5013</v>
      </c>
      <c r="B3821">
        <v>9.7050000000000001</v>
      </c>
      <c r="C3821" s="44">
        <v>41547</v>
      </c>
      <c r="D3821" t="str">
        <f t="shared" si="590"/>
        <v/>
      </c>
      <c r="E3821" t="str">
        <f t="shared" si="591"/>
        <v/>
      </c>
      <c r="F3821" t="str">
        <f t="shared" si="592"/>
        <v/>
      </c>
      <c r="G3821" t="str">
        <f t="shared" si="593"/>
        <v/>
      </c>
      <c r="H3821" t="str">
        <f t="shared" si="594"/>
        <v/>
      </c>
      <c r="I3821" t="str">
        <f t="shared" si="595"/>
        <v/>
      </c>
      <c r="J3821" t="str">
        <f t="shared" si="596"/>
        <v/>
      </c>
      <c r="K3821" t="str">
        <f t="shared" si="597"/>
        <v/>
      </c>
      <c r="L3821" t="str">
        <f t="shared" si="598"/>
        <v/>
      </c>
      <c r="M3821" t="str">
        <f t="shared" si="599"/>
        <v/>
      </c>
    </row>
    <row r="3822" spans="1:13">
      <c r="A3822" t="s">
        <v>5949</v>
      </c>
      <c r="B3822">
        <v>10.189</v>
      </c>
      <c r="C3822" s="44">
        <v>41548</v>
      </c>
      <c r="D3822" t="str">
        <f t="shared" si="590"/>
        <v/>
      </c>
      <c r="E3822" t="str">
        <f t="shared" si="591"/>
        <v/>
      </c>
      <c r="F3822" t="str">
        <f t="shared" si="592"/>
        <v/>
      </c>
      <c r="G3822" t="str">
        <f t="shared" si="593"/>
        <v/>
      </c>
      <c r="H3822" t="str">
        <f t="shared" si="594"/>
        <v/>
      </c>
      <c r="I3822" t="str">
        <f t="shared" si="595"/>
        <v/>
      </c>
      <c r="J3822" t="str">
        <f t="shared" si="596"/>
        <v/>
      </c>
      <c r="K3822" t="str">
        <f t="shared" si="597"/>
        <v/>
      </c>
      <c r="L3822" t="str">
        <f t="shared" si="598"/>
        <v/>
      </c>
      <c r="M3822" t="str">
        <f t="shared" si="599"/>
        <v/>
      </c>
    </row>
    <row r="3823" spans="1:13">
      <c r="A3823" t="s">
        <v>5950</v>
      </c>
      <c r="B3823">
        <v>10.1737</v>
      </c>
      <c r="C3823" s="44">
        <v>41548</v>
      </c>
      <c r="D3823" t="str">
        <f t="shared" si="590"/>
        <v/>
      </c>
      <c r="E3823" t="str">
        <f t="shared" si="591"/>
        <v/>
      </c>
      <c r="F3823" t="str">
        <f t="shared" si="592"/>
        <v/>
      </c>
      <c r="G3823" t="str">
        <f t="shared" si="593"/>
        <v/>
      </c>
      <c r="H3823" t="str">
        <f t="shared" si="594"/>
        <v/>
      </c>
      <c r="I3823" t="str">
        <f t="shared" si="595"/>
        <v/>
      </c>
      <c r="J3823" t="str">
        <f t="shared" si="596"/>
        <v/>
      </c>
      <c r="K3823" t="str">
        <f t="shared" si="597"/>
        <v/>
      </c>
      <c r="L3823" t="str">
        <f t="shared" si="598"/>
        <v/>
      </c>
      <c r="M3823" t="str">
        <f t="shared" si="599"/>
        <v/>
      </c>
    </row>
    <row r="3824" spans="1:13">
      <c r="A3824" t="s">
        <v>3933</v>
      </c>
      <c r="B3824">
        <v>1180.6695999999999</v>
      </c>
      <c r="C3824" s="44">
        <v>41548</v>
      </c>
      <c r="D3824" t="str">
        <f t="shared" si="590"/>
        <v/>
      </c>
      <c r="E3824" t="str">
        <f t="shared" si="591"/>
        <v/>
      </c>
      <c r="F3824" t="str">
        <f t="shared" si="592"/>
        <v/>
      </c>
      <c r="G3824" t="str">
        <f t="shared" si="593"/>
        <v/>
      </c>
      <c r="H3824" t="str">
        <f t="shared" si="594"/>
        <v/>
      </c>
      <c r="I3824" t="str">
        <f t="shared" si="595"/>
        <v/>
      </c>
      <c r="J3824" t="str">
        <f t="shared" si="596"/>
        <v/>
      </c>
      <c r="K3824" t="str">
        <f t="shared" si="597"/>
        <v/>
      </c>
      <c r="L3824" t="str">
        <f t="shared" si="598"/>
        <v/>
      </c>
      <c r="M3824" t="str">
        <f t="shared" si="599"/>
        <v/>
      </c>
    </row>
    <row r="3825" spans="1:13">
      <c r="A3825" t="s">
        <v>3298</v>
      </c>
      <c r="B3825">
        <v>1007.8244</v>
      </c>
      <c r="C3825" s="44">
        <v>41548</v>
      </c>
      <c r="D3825" t="str">
        <f t="shared" si="590"/>
        <v/>
      </c>
      <c r="E3825" t="str">
        <f t="shared" si="591"/>
        <v/>
      </c>
      <c r="F3825" t="str">
        <f t="shared" si="592"/>
        <v/>
      </c>
      <c r="G3825" t="str">
        <f t="shared" si="593"/>
        <v/>
      </c>
      <c r="H3825" t="str">
        <f t="shared" si="594"/>
        <v/>
      </c>
      <c r="I3825" t="str">
        <f t="shared" si="595"/>
        <v/>
      </c>
      <c r="J3825" t="str">
        <f t="shared" si="596"/>
        <v/>
      </c>
      <c r="K3825" t="str">
        <f t="shared" si="597"/>
        <v/>
      </c>
      <c r="L3825" t="str">
        <f t="shared" si="598"/>
        <v/>
      </c>
      <c r="M3825" t="str">
        <f t="shared" si="599"/>
        <v/>
      </c>
    </row>
    <row r="3826" spans="1:13">
      <c r="A3826" t="s">
        <v>3299</v>
      </c>
      <c r="B3826">
        <v>1006.8208</v>
      </c>
      <c r="C3826" s="44">
        <v>41548</v>
      </c>
      <c r="D3826" t="str">
        <f t="shared" si="590"/>
        <v/>
      </c>
      <c r="E3826" t="str">
        <f t="shared" si="591"/>
        <v/>
      </c>
      <c r="F3826" t="str">
        <f t="shared" si="592"/>
        <v/>
      </c>
      <c r="G3826" t="str">
        <f t="shared" si="593"/>
        <v/>
      </c>
      <c r="H3826" t="str">
        <f t="shared" si="594"/>
        <v/>
      </c>
      <c r="I3826" t="str">
        <f t="shared" si="595"/>
        <v/>
      </c>
      <c r="J3826" t="str">
        <f t="shared" si="596"/>
        <v/>
      </c>
      <c r="K3826" t="str">
        <f t="shared" si="597"/>
        <v/>
      </c>
      <c r="L3826" t="str">
        <f t="shared" si="598"/>
        <v/>
      </c>
      <c r="M3826" t="str">
        <f t="shared" si="599"/>
        <v/>
      </c>
    </row>
    <row r="3827" spans="1:13">
      <c r="A3827" t="s">
        <v>3934</v>
      </c>
      <c r="B3827">
        <v>1176.6431</v>
      </c>
      <c r="C3827" s="44">
        <v>41548</v>
      </c>
      <c r="D3827" t="str">
        <f t="shared" si="590"/>
        <v/>
      </c>
      <c r="E3827" t="str">
        <f t="shared" si="591"/>
        <v/>
      </c>
      <c r="F3827" t="str">
        <f t="shared" si="592"/>
        <v/>
      </c>
      <c r="G3827" t="str">
        <f t="shared" si="593"/>
        <v/>
      </c>
      <c r="H3827" t="str">
        <f t="shared" si="594"/>
        <v/>
      </c>
      <c r="I3827" t="str">
        <f t="shared" si="595"/>
        <v/>
      </c>
      <c r="J3827" t="str">
        <f t="shared" si="596"/>
        <v/>
      </c>
      <c r="K3827" t="str">
        <f t="shared" si="597"/>
        <v/>
      </c>
      <c r="L3827" t="str">
        <f t="shared" si="598"/>
        <v/>
      </c>
      <c r="M3827" t="str">
        <f t="shared" si="599"/>
        <v/>
      </c>
    </row>
    <row r="3828" spans="1:13">
      <c r="A3828" t="s">
        <v>3300</v>
      </c>
      <c r="B3828">
        <v>1176.7954</v>
      </c>
      <c r="C3828" s="44">
        <v>41548</v>
      </c>
      <c r="D3828" t="str">
        <f t="shared" si="590"/>
        <v/>
      </c>
      <c r="E3828" t="str">
        <f t="shared" si="591"/>
        <v/>
      </c>
      <c r="F3828" t="str">
        <f t="shared" si="592"/>
        <v/>
      </c>
      <c r="G3828" t="str">
        <f t="shared" si="593"/>
        <v/>
      </c>
      <c r="H3828" t="str">
        <f t="shared" si="594"/>
        <v/>
      </c>
      <c r="I3828" t="str">
        <f t="shared" si="595"/>
        <v/>
      </c>
      <c r="J3828" t="str">
        <f t="shared" si="596"/>
        <v/>
      </c>
      <c r="K3828" t="str">
        <f t="shared" si="597"/>
        <v/>
      </c>
      <c r="L3828" t="str">
        <f t="shared" si="598"/>
        <v/>
      </c>
      <c r="M3828" t="str">
        <f t="shared" si="599"/>
        <v/>
      </c>
    </row>
    <row r="3829" spans="1:13">
      <c r="A3829" t="s">
        <v>3301</v>
      </c>
      <c r="B3829">
        <v>1180.6873000000001</v>
      </c>
      <c r="C3829" s="44">
        <v>41548</v>
      </c>
      <c r="D3829" t="str">
        <f t="shared" si="590"/>
        <v/>
      </c>
      <c r="E3829" t="str">
        <f t="shared" si="591"/>
        <v/>
      </c>
      <c r="F3829" t="str">
        <f t="shared" si="592"/>
        <v/>
      </c>
      <c r="G3829" t="str">
        <f t="shared" si="593"/>
        <v/>
      </c>
      <c r="H3829" t="str">
        <f t="shared" si="594"/>
        <v/>
      </c>
      <c r="I3829" t="str">
        <f t="shared" si="595"/>
        <v/>
      </c>
      <c r="J3829" t="str">
        <f t="shared" si="596"/>
        <v/>
      </c>
      <c r="K3829" t="str">
        <f t="shared" si="597"/>
        <v/>
      </c>
      <c r="L3829" t="str">
        <f t="shared" si="598"/>
        <v/>
      </c>
      <c r="M3829" t="str">
        <f t="shared" si="599"/>
        <v/>
      </c>
    </row>
    <row r="3830" spans="1:13">
      <c r="A3830" t="s">
        <v>5595</v>
      </c>
      <c r="B3830">
        <v>9.94</v>
      </c>
      <c r="C3830" s="44">
        <v>41548</v>
      </c>
      <c r="D3830" t="str">
        <f t="shared" si="590"/>
        <v/>
      </c>
      <c r="E3830" t="str">
        <f t="shared" si="591"/>
        <v/>
      </c>
      <c r="F3830" t="str">
        <f t="shared" si="592"/>
        <v/>
      </c>
      <c r="G3830" t="str">
        <f t="shared" si="593"/>
        <v/>
      </c>
      <c r="H3830" t="str">
        <f t="shared" si="594"/>
        <v/>
      </c>
      <c r="I3830" t="str">
        <f t="shared" si="595"/>
        <v/>
      </c>
      <c r="J3830" t="str">
        <f t="shared" si="596"/>
        <v/>
      </c>
      <c r="K3830" t="str">
        <f t="shared" si="597"/>
        <v/>
      </c>
      <c r="L3830" t="str">
        <f t="shared" si="598"/>
        <v/>
      </c>
      <c r="M3830" t="str">
        <f t="shared" si="599"/>
        <v/>
      </c>
    </row>
    <row r="3831" spans="1:13">
      <c r="A3831" t="s">
        <v>5596</v>
      </c>
      <c r="B3831">
        <v>9.91</v>
      </c>
      <c r="C3831" s="44">
        <v>41548</v>
      </c>
      <c r="D3831" t="str">
        <f t="shared" si="590"/>
        <v/>
      </c>
      <c r="E3831" t="str">
        <f t="shared" si="591"/>
        <v/>
      </c>
      <c r="F3831" t="str">
        <f t="shared" si="592"/>
        <v/>
      </c>
      <c r="G3831" t="str">
        <f t="shared" si="593"/>
        <v/>
      </c>
      <c r="H3831" t="str">
        <f t="shared" si="594"/>
        <v/>
      </c>
      <c r="I3831" t="str">
        <f t="shared" si="595"/>
        <v/>
      </c>
      <c r="J3831" t="str">
        <f t="shared" si="596"/>
        <v/>
      </c>
      <c r="K3831" t="str">
        <f t="shared" si="597"/>
        <v/>
      </c>
      <c r="L3831" t="str">
        <f t="shared" si="598"/>
        <v/>
      </c>
      <c r="M3831" t="str">
        <f t="shared" si="599"/>
        <v/>
      </c>
    </row>
    <row r="3832" spans="1:13">
      <c r="A3832" t="s">
        <v>5597</v>
      </c>
      <c r="B3832">
        <v>9.91</v>
      </c>
      <c r="C3832" s="44">
        <v>41548</v>
      </c>
      <c r="D3832" t="str">
        <f t="shared" si="590"/>
        <v/>
      </c>
      <c r="E3832" t="str">
        <f t="shared" si="591"/>
        <v/>
      </c>
      <c r="F3832" t="str">
        <f t="shared" si="592"/>
        <v/>
      </c>
      <c r="G3832" t="str">
        <f t="shared" si="593"/>
        <v/>
      </c>
      <c r="H3832" t="str">
        <f t="shared" si="594"/>
        <v/>
      </c>
      <c r="I3832" t="str">
        <f t="shared" si="595"/>
        <v/>
      </c>
      <c r="J3832" t="str">
        <f t="shared" si="596"/>
        <v/>
      </c>
      <c r="K3832" t="str">
        <f t="shared" si="597"/>
        <v/>
      </c>
      <c r="L3832" t="str">
        <f t="shared" si="598"/>
        <v/>
      </c>
      <c r="M3832" t="str">
        <f t="shared" si="599"/>
        <v/>
      </c>
    </row>
    <row r="3833" spans="1:13">
      <c r="A3833" t="s">
        <v>5598</v>
      </c>
      <c r="B3833">
        <v>9.94</v>
      </c>
      <c r="C3833" s="44">
        <v>41548</v>
      </c>
      <c r="D3833" t="str">
        <f t="shared" si="590"/>
        <v/>
      </c>
      <c r="E3833" t="str">
        <f t="shared" si="591"/>
        <v/>
      </c>
      <c r="F3833" t="str">
        <f t="shared" si="592"/>
        <v/>
      </c>
      <c r="G3833" t="str">
        <f t="shared" si="593"/>
        <v/>
      </c>
      <c r="H3833" t="str">
        <f t="shared" si="594"/>
        <v/>
      </c>
      <c r="I3833" t="str">
        <f t="shared" si="595"/>
        <v/>
      </c>
      <c r="J3833" t="str">
        <f t="shared" si="596"/>
        <v/>
      </c>
      <c r="K3833" t="str">
        <f t="shared" si="597"/>
        <v/>
      </c>
      <c r="L3833" t="str">
        <f t="shared" si="598"/>
        <v/>
      </c>
      <c r="M3833" t="str">
        <f t="shared" si="599"/>
        <v/>
      </c>
    </row>
    <row r="3834" spans="1:13">
      <c r="A3834" t="s">
        <v>3935</v>
      </c>
      <c r="B3834">
        <v>1131.8784000000001</v>
      </c>
      <c r="C3834" s="44">
        <v>41548</v>
      </c>
      <c r="D3834" t="str">
        <f t="shared" si="590"/>
        <v/>
      </c>
      <c r="E3834" t="str">
        <f t="shared" si="591"/>
        <v/>
      </c>
      <c r="F3834" t="str">
        <f t="shared" si="592"/>
        <v/>
      </c>
      <c r="G3834" t="str">
        <f t="shared" si="593"/>
        <v/>
      </c>
      <c r="H3834" t="str">
        <f t="shared" si="594"/>
        <v/>
      </c>
      <c r="I3834" t="str">
        <f t="shared" si="595"/>
        <v/>
      </c>
      <c r="J3834" t="str">
        <f t="shared" si="596"/>
        <v/>
      </c>
      <c r="K3834" t="str">
        <f t="shared" si="597"/>
        <v/>
      </c>
      <c r="L3834" t="str">
        <f t="shared" si="598"/>
        <v/>
      </c>
      <c r="M3834" t="str">
        <f t="shared" si="599"/>
        <v/>
      </c>
    </row>
    <row r="3835" spans="1:13">
      <c r="A3835" t="s">
        <v>3302</v>
      </c>
      <c r="B3835">
        <v>985.96469999999999</v>
      </c>
      <c r="C3835" s="44">
        <v>41548</v>
      </c>
      <c r="D3835" t="str">
        <f t="shared" si="590"/>
        <v/>
      </c>
      <c r="E3835" t="str">
        <f t="shared" si="591"/>
        <v/>
      </c>
      <c r="F3835" t="str">
        <f t="shared" si="592"/>
        <v/>
      </c>
      <c r="G3835" t="str">
        <f t="shared" si="593"/>
        <v/>
      </c>
      <c r="H3835" t="str">
        <f t="shared" si="594"/>
        <v/>
      </c>
      <c r="I3835" t="str">
        <f t="shared" si="595"/>
        <v/>
      </c>
      <c r="J3835" t="str">
        <f t="shared" si="596"/>
        <v/>
      </c>
      <c r="K3835" t="str">
        <f t="shared" si="597"/>
        <v/>
      </c>
      <c r="L3835" t="str">
        <f t="shared" si="598"/>
        <v/>
      </c>
      <c r="M3835" t="str">
        <f t="shared" si="599"/>
        <v/>
      </c>
    </row>
    <row r="3836" spans="1:13">
      <c r="A3836" t="s">
        <v>5678</v>
      </c>
      <c r="B3836">
        <v>991.36130000000003</v>
      </c>
      <c r="C3836" s="44">
        <v>41548</v>
      </c>
      <c r="D3836" t="str">
        <f t="shared" si="590"/>
        <v/>
      </c>
      <c r="E3836" t="str">
        <f t="shared" si="591"/>
        <v/>
      </c>
      <c r="F3836" t="str">
        <f t="shared" si="592"/>
        <v/>
      </c>
      <c r="G3836" t="str">
        <f t="shared" si="593"/>
        <v/>
      </c>
      <c r="H3836" t="str">
        <f t="shared" si="594"/>
        <v/>
      </c>
      <c r="I3836" t="str">
        <f t="shared" si="595"/>
        <v/>
      </c>
      <c r="J3836" t="str">
        <f t="shared" si="596"/>
        <v/>
      </c>
      <c r="K3836" t="str">
        <f t="shared" si="597"/>
        <v/>
      </c>
      <c r="L3836" t="str">
        <f t="shared" si="598"/>
        <v/>
      </c>
      <c r="M3836" t="str">
        <f t="shared" si="599"/>
        <v/>
      </c>
    </row>
    <row r="3837" spans="1:13">
      <c r="A3837" t="s">
        <v>3303</v>
      </c>
      <c r="B3837">
        <v>978.62969999999996</v>
      </c>
      <c r="C3837" s="44">
        <v>41548</v>
      </c>
      <c r="D3837" t="str">
        <f t="shared" si="590"/>
        <v/>
      </c>
      <c r="E3837" t="str">
        <f t="shared" si="591"/>
        <v/>
      </c>
      <c r="F3837" t="str">
        <f t="shared" si="592"/>
        <v/>
      </c>
      <c r="G3837" t="str">
        <f t="shared" si="593"/>
        <v/>
      </c>
      <c r="H3837" t="str">
        <f t="shared" si="594"/>
        <v/>
      </c>
      <c r="I3837" t="str">
        <f t="shared" si="595"/>
        <v/>
      </c>
      <c r="J3837" t="str">
        <f t="shared" si="596"/>
        <v/>
      </c>
      <c r="K3837" t="str">
        <f t="shared" si="597"/>
        <v/>
      </c>
      <c r="L3837" t="str">
        <f t="shared" si="598"/>
        <v/>
      </c>
      <c r="M3837" t="str">
        <f t="shared" si="599"/>
        <v/>
      </c>
    </row>
    <row r="3838" spans="1:13">
      <c r="A3838" t="s">
        <v>3304</v>
      </c>
      <c r="B3838">
        <v>990.41110000000003</v>
      </c>
      <c r="C3838" s="44">
        <v>41548</v>
      </c>
      <c r="D3838" t="str">
        <f t="shared" si="590"/>
        <v/>
      </c>
      <c r="E3838" t="str">
        <f t="shared" si="591"/>
        <v/>
      </c>
      <c r="F3838" t="str">
        <f t="shared" si="592"/>
        <v/>
      </c>
      <c r="G3838" t="str">
        <f t="shared" si="593"/>
        <v/>
      </c>
      <c r="H3838" t="str">
        <f t="shared" si="594"/>
        <v/>
      </c>
      <c r="I3838" t="str">
        <f t="shared" si="595"/>
        <v/>
      </c>
      <c r="J3838" t="str">
        <f t="shared" si="596"/>
        <v/>
      </c>
      <c r="K3838" t="str">
        <f t="shared" si="597"/>
        <v/>
      </c>
      <c r="L3838" t="str">
        <f t="shared" si="598"/>
        <v/>
      </c>
      <c r="M3838" t="str">
        <f t="shared" si="599"/>
        <v/>
      </c>
    </row>
    <row r="3839" spans="1:13">
      <c r="A3839" t="s">
        <v>3936</v>
      </c>
      <c r="B3839">
        <v>1127.6558</v>
      </c>
      <c r="C3839" s="44">
        <v>41548</v>
      </c>
      <c r="D3839" t="str">
        <f t="shared" si="590"/>
        <v/>
      </c>
      <c r="E3839" t="str">
        <f t="shared" si="591"/>
        <v/>
      </c>
      <c r="F3839" t="str">
        <f t="shared" si="592"/>
        <v/>
      </c>
      <c r="G3839" t="str">
        <f t="shared" si="593"/>
        <v/>
      </c>
      <c r="H3839" t="str">
        <f t="shared" si="594"/>
        <v/>
      </c>
      <c r="I3839" t="str">
        <f t="shared" si="595"/>
        <v/>
      </c>
      <c r="J3839" t="str">
        <f t="shared" si="596"/>
        <v/>
      </c>
      <c r="K3839" t="str">
        <f t="shared" si="597"/>
        <v/>
      </c>
      <c r="L3839" t="str">
        <f t="shared" si="598"/>
        <v/>
      </c>
      <c r="M3839" t="str">
        <f t="shared" si="599"/>
        <v/>
      </c>
    </row>
    <row r="3840" spans="1:13">
      <c r="A3840" t="s">
        <v>3305</v>
      </c>
      <c r="B3840">
        <v>1127.9392</v>
      </c>
      <c r="C3840" s="44">
        <v>41548</v>
      </c>
      <c r="D3840" t="str">
        <f t="shared" si="590"/>
        <v/>
      </c>
      <c r="E3840" t="str">
        <f t="shared" si="591"/>
        <v/>
      </c>
      <c r="F3840" t="str">
        <f t="shared" si="592"/>
        <v/>
      </c>
      <c r="G3840" t="str">
        <f t="shared" si="593"/>
        <v/>
      </c>
      <c r="H3840" t="str">
        <f t="shared" si="594"/>
        <v/>
      </c>
      <c r="I3840" t="str">
        <f t="shared" si="595"/>
        <v/>
      </c>
      <c r="J3840" t="str">
        <f t="shared" si="596"/>
        <v/>
      </c>
      <c r="K3840" t="str">
        <f t="shared" si="597"/>
        <v/>
      </c>
      <c r="L3840" t="str">
        <f t="shared" si="598"/>
        <v/>
      </c>
      <c r="M3840" t="str">
        <f t="shared" si="599"/>
        <v/>
      </c>
    </row>
    <row r="3841" spans="1:13">
      <c r="A3841" t="s">
        <v>3306</v>
      </c>
      <c r="B3841">
        <v>1131.9730999999999</v>
      </c>
      <c r="C3841" s="44">
        <v>41548</v>
      </c>
      <c r="D3841" t="str">
        <f t="shared" si="590"/>
        <v/>
      </c>
      <c r="E3841" t="str">
        <f t="shared" si="591"/>
        <v/>
      </c>
      <c r="F3841" t="str">
        <f t="shared" si="592"/>
        <v/>
      </c>
      <c r="G3841" t="str">
        <f t="shared" si="593"/>
        <v/>
      </c>
      <c r="H3841" t="str">
        <f t="shared" si="594"/>
        <v/>
      </c>
      <c r="I3841" t="str">
        <f t="shared" si="595"/>
        <v/>
      </c>
      <c r="J3841" t="str">
        <f t="shared" si="596"/>
        <v/>
      </c>
      <c r="K3841" t="str">
        <f t="shared" si="597"/>
        <v/>
      </c>
      <c r="L3841" t="str">
        <f t="shared" si="598"/>
        <v/>
      </c>
      <c r="M3841" t="str">
        <f t="shared" si="599"/>
        <v/>
      </c>
    </row>
    <row r="3842" spans="1:13">
      <c r="A3842" t="s">
        <v>3937</v>
      </c>
      <c r="B3842">
        <v>11.721399999999999</v>
      </c>
      <c r="C3842" s="44">
        <v>41548</v>
      </c>
      <c r="D3842" t="str">
        <f t="shared" si="590"/>
        <v/>
      </c>
      <c r="E3842" t="str">
        <f t="shared" si="591"/>
        <v/>
      </c>
      <c r="F3842" t="str">
        <f t="shared" si="592"/>
        <v/>
      </c>
      <c r="G3842" t="str">
        <f t="shared" si="593"/>
        <v/>
      </c>
      <c r="H3842" t="str">
        <f t="shared" si="594"/>
        <v/>
      </c>
      <c r="I3842" t="str">
        <f t="shared" si="595"/>
        <v/>
      </c>
      <c r="J3842" t="str">
        <f t="shared" si="596"/>
        <v/>
      </c>
      <c r="K3842" t="str">
        <f t="shared" si="597"/>
        <v/>
      </c>
      <c r="L3842" t="str">
        <f t="shared" si="598"/>
        <v/>
      </c>
      <c r="M3842" t="str">
        <f t="shared" si="599"/>
        <v/>
      </c>
    </row>
    <row r="3843" spans="1:13">
      <c r="A3843" t="s">
        <v>3307</v>
      </c>
      <c r="B3843">
        <v>10.2624</v>
      </c>
      <c r="C3843" s="44">
        <v>41548</v>
      </c>
      <c r="D3843" t="str">
        <f t="shared" si="590"/>
        <v/>
      </c>
      <c r="E3843" t="str">
        <f t="shared" si="591"/>
        <v/>
      </c>
      <c r="F3843" t="str">
        <f t="shared" si="592"/>
        <v/>
      </c>
      <c r="G3843" t="str">
        <f t="shared" si="593"/>
        <v/>
      </c>
      <c r="H3843" t="str">
        <f t="shared" si="594"/>
        <v/>
      </c>
      <c r="I3843" t="str">
        <f t="shared" si="595"/>
        <v/>
      </c>
      <c r="J3843" t="str">
        <f t="shared" si="596"/>
        <v/>
      </c>
      <c r="K3843" t="str">
        <f t="shared" si="597"/>
        <v/>
      </c>
      <c r="L3843" t="str">
        <f t="shared" si="598"/>
        <v/>
      </c>
      <c r="M3843" t="str">
        <f t="shared" si="599"/>
        <v/>
      </c>
    </row>
    <row r="3844" spans="1:13">
      <c r="A3844" t="s">
        <v>3308</v>
      </c>
      <c r="B3844">
        <v>10.091100000000001</v>
      </c>
      <c r="C3844" s="44">
        <v>41548</v>
      </c>
      <c r="D3844" t="str">
        <f t="shared" si="590"/>
        <v/>
      </c>
      <c r="E3844" t="str">
        <f t="shared" si="591"/>
        <v/>
      </c>
      <c r="F3844" t="str">
        <f t="shared" si="592"/>
        <v/>
      </c>
      <c r="G3844" t="str">
        <f t="shared" si="593"/>
        <v/>
      </c>
      <c r="H3844" t="str">
        <f t="shared" si="594"/>
        <v/>
      </c>
      <c r="I3844" t="str">
        <f t="shared" si="595"/>
        <v/>
      </c>
      <c r="J3844" t="str">
        <f t="shared" si="596"/>
        <v/>
      </c>
      <c r="K3844" t="str">
        <f t="shared" si="597"/>
        <v/>
      </c>
      <c r="L3844" t="str">
        <f t="shared" si="598"/>
        <v/>
      </c>
      <c r="M3844" t="str">
        <f t="shared" si="599"/>
        <v/>
      </c>
    </row>
    <row r="3845" spans="1:13">
      <c r="A3845" t="s">
        <v>3938</v>
      </c>
      <c r="B3845">
        <v>11.6214</v>
      </c>
      <c r="C3845" s="44">
        <v>41548</v>
      </c>
      <c r="D3845" t="str">
        <f t="shared" si="590"/>
        <v/>
      </c>
      <c r="E3845" t="str">
        <f t="shared" si="591"/>
        <v/>
      </c>
      <c r="F3845" t="str">
        <f t="shared" si="592"/>
        <v/>
      </c>
      <c r="G3845" t="str">
        <f t="shared" si="593"/>
        <v/>
      </c>
      <c r="H3845" t="str">
        <f t="shared" si="594"/>
        <v/>
      </c>
      <c r="I3845" t="str">
        <f t="shared" si="595"/>
        <v/>
      </c>
      <c r="J3845" t="str">
        <f t="shared" si="596"/>
        <v/>
      </c>
      <c r="K3845" t="str">
        <f t="shared" si="597"/>
        <v/>
      </c>
      <c r="L3845" t="str">
        <f t="shared" si="598"/>
        <v/>
      </c>
      <c r="M3845" t="str">
        <f t="shared" si="599"/>
        <v/>
      </c>
    </row>
    <row r="3846" spans="1:13">
      <c r="A3846" t="s">
        <v>3309</v>
      </c>
      <c r="B3846">
        <v>11.673</v>
      </c>
      <c r="C3846" s="44">
        <v>41548</v>
      </c>
      <c r="D3846" t="str">
        <f t="shared" si="590"/>
        <v/>
      </c>
      <c r="E3846" t="str">
        <f t="shared" si="591"/>
        <v/>
      </c>
      <c r="F3846" t="str">
        <f t="shared" si="592"/>
        <v/>
      </c>
      <c r="G3846" t="str">
        <f t="shared" si="593"/>
        <v/>
      </c>
      <c r="H3846" t="str">
        <f t="shared" si="594"/>
        <v/>
      </c>
      <c r="I3846" t="str">
        <f t="shared" si="595"/>
        <v/>
      </c>
      <c r="J3846" t="str">
        <f t="shared" si="596"/>
        <v/>
      </c>
      <c r="K3846" t="str">
        <f t="shared" si="597"/>
        <v/>
      </c>
      <c r="L3846" t="str">
        <f t="shared" si="598"/>
        <v/>
      </c>
      <c r="M3846" t="str">
        <f t="shared" si="599"/>
        <v/>
      </c>
    </row>
    <row r="3847" spans="1:13">
      <c r="A3847" t="s">
        <v>5599</v>
      </c>
      <c r="B3847">
        <v>9.08</v>
      </c>
      <c r="C3847" s="44">
        <v>41548</v>
      </c>
      <c r="D3847" t="str">
        <f t="shared" ref="D3847:D3910" si="600">IF(A3847=mfund1,B3847,"")</f>
        <v/>
      </c>
      <c r="E3847" t="str">
        <f t="shared" ref="E3847:E3910" si="601">IF(A3847=mfund2,B3847,"")</f>
        <v/>
      </c>
      <c r="F3847" t="str">
        <f t="shared" ref="F3847:F3910" si="602">IF(A3847=mfund3,B3847,"")</f>
        <v/>
      </c>
      <c r="G3847" t="str">
        <f t="shared" ref="G3847:G3910" si="603">IF(A3847=mfund4,B3847,"")</f>
        <v/>
      </c>
      <c r="H3847" t="str">
        <f t="shared" ref="H3847:H3910" si="604">IF(A3847=mfudn5,B3847,"")</f>
        <v/>
      </c>
      <c r="I3847" t="str">
        <f t="shared" ref="I3847:I3910" si="605">IF(A3847=mfund6,B3847,"")</f>
        <v/>
      </c>
      <c r="J3847" t="str">
        <f t="shared" ref="J3847:J3910" si="606">IF(A3847=mfund7,B3847,"")</f>
        <v/>
      </c>
      <c r="K3847" t="str">
        <f t="shared" ref="K3847:K3910" si="607">IF(A3847=mfund8,B3847,"")</f>
        <v/>
      </c>
      <c r="L3847" t="str">
        <f t="shared" ref="L3847:L3910" si="608">IF(A3847=mfund9,B3847,"")</f>
        <v/>
      </c>
      <c r="M3847" t="str">
        <f t="shared" ref="M3847:M3910" si="609">IF(A3847=mfund10,B3847,"")</f>
        <v/>
      </c>
    </row>
    <row r="3848" spans="1:13">
      <c r="A3848" t="s">
        <v>5600</v>
      </c>
      <c r="B3848">
        <v>9.08</v>
      </c>
      <c r="C3848" s="44">
        <v>41548</v>
      </c>
      <c r="D3848" t="str">
        <f t="shared" si="600"/>
        <v/>
      </c>
      <c r="E3848" t="str">
        <f t="shared" si="601"/>
        <v/>
      </c>
      <c r="F3848" t="str">
        <f t="shared" si="602"/>
        <v/>
      </c>
      <c r="G3848" t="str">
        <f t="shared" si="603"/>
        <v/>
      </c>
      <c r="H3848" t="str">
        <f t="shared" si="604"/>
        <v/>
      </c>
      <c r="I3848" t="str">
        <f t="shared" si="605"/>
        <v/>
      </c>
      <c r="J3848" t="str">
        <f t="shared" si="606"/>
        <v/>
      </c>
      <c r="K3848" t="str">
        <f t="shared" si="607"/>
        <v/>
      </c>
      <c r="L3848" t="str">
        <f t="shared" si="608"/>
        <v/>
      </c>
      <c r="M3848" t="str">
        <f t="shared" si="609"/>
        <v/>
      </c>
    </row>
    <row r="3849" spans="1:13">
      <c r="A3849" t="s">
        <v>5601</v>
      </c>
      <c r="B3849">
        <v>9.0399999999999991</v>
      </c>
      <c r="C3849" s="44">
        <v>41548</v>
      </c>
      <c r="D3849" t="str">
        <f t="shared" si="600"/>
        <v/>
      </c>
      <c r="E3849" t="str">
        <f t="shared" si="601"/>
        <v/>
      </c>
      <c r="F3849" t="str">
        <f t="shared" si="602"/>
        <v/>
      </c>
      <c r="G3849" t="str">
        <f t="shared" si="603"/>
        <v/>
      </c>
      <c r="H3849" t="str">
        <f t="shared" si="604"/>
        <v/>
      </c>
      <c r="I3849" t="str">
        <f t="shared" si="605"/>
        <v/>
      </c>
      <c r="J3849" t="str">
        <f t="shared" si="606"/>
        <v/>
      </c>
      <c r="K3849" t="str">
        <f t="shared" si="607"/>
        <v/>
      </c>
      <c r="L3849" t="str">
        <f t="shared" si="608"/>
        <v/>
      </c>
      <c r="M3849" t="str">
        <f t="shared" si="609"/>
        <v/>
      </c>
    </row>
    <row r="3850" spans="1:13">
      <c r="A3850" t="s">
        <v>5602</v>
      </c>
      <c r="B3850">
        <v>9.0399999999999991</v>
      </c>
      <c r="C3850" s="44">
        <v>41548</v>
      </c>
      <c r="D3850" t="str">
        <f t="shared" si="600"/>
        <v/>
      </c>
      <c r="E3850" t="str">
        <f t="shared" si="601"/>
        <v/>
      </c>
      <c r="F3850" t="str">
        <f t="shared" si="602"/>
        <v/>
      </c>
      <c r="G3850" t="str">
        <f t="shared" si="603"/>
        <v/>
      </c>
      <c r="H3850" t="str">
        <f t="shared" si="604"/>
        <v/>
      </c>
      <c r="I3850" t="str">
        <f t="shared" si="605"/>
        <v/>
      </c>
      <c r="J3850" t="str">
        <f t="shared" si="606"/>
        <v/>
      </c>
      <c r="K3850" t="str">
        <f t="shared" si="607"/>
        <v/>
      </c>
      <c r="L3850" t="str">
        <f t="shared" si="608"/>
        <v/>
      </c>
      <c r="M3850" t="str">
        <f t="shared" si="609"/>
        <v/>
      </c>
    </row>
    <row r="3851" spans="1:13">
      <c r="A3851" t="s">
        <v>2794</v>
      </c>
      <c r="B3851">
        <v>1000.42</v>
      </c>
      <c r="C3851" s="44">
        <v>41549</v>
      </c>
      <c r="D3851" t="str">
        <f t="shared" si="600"/>
        <v/>
      </c>
      <c r="E3851" t="str">
        <f t="shared" si="601"/>
        <v/>
      </c>
      <c r="F3851" t="str">
        <f t="shared" si="602"/>
        <v/>
      </c>
      <c r="G3851" t="str">
        <f t="shared" si="603"/>
        <v/>
      </c>
      <c r="H3851" t="str">
        <f t="shared" si="604"/>
        <v/>
      </c>
      <c r="I3851" t="str">
        <f t="shared" si="605"/>
        <v/>
      </c>
      <c r="J3851" t="str">
        <f t="shared" si="606"/>
        <v/>
      </c>
      <c r="K3851" t="str">
        <f t="shared" si="607"/>
        <v/>
      </c>
      <c r="L3851" t="str">
        <f t="shared" si="608"/>
        <v/>
      </c>
      <c r="M3851" t="str">
        <f t="shared" si="609"/>
        <v/>
      </c>
    </row>
    <row r="3852" spans="1:13">
      <c r="A3852" t="s">
        <v>3709</v>
      </c>
      <c r="B3852">
        <v>1308.7418</v>
      </c>
      <c r="C3852" s="44">
        <v>41549</v>
      </c>
      <c r="D3852" t="str">
        <f t="shared" si="600"/>
        <v/>
      </c>
      <c r="E3852" t="str">
        <f t="shared" si="601"/>
        <v/>
      </c>
      <c r="F3852" t="str">
        <f t="shared" si="602"/>
        <v/>
      </c>
      <c r="G3852" t="str">
        <f t="shared" si="603"/>
        <v/>
      </c>
      <c r="H3852" t="str">
        <f t="shared" si="604"/>
        <v/>
      </c>
      <c r="I3852" t="str">
        <f t="shared" si="605"/>
        <v/>
      </c>
      <c r="J3852" t="str">
        <f t="shared" si="606"/>
        <v/>
      </c>
      <c r="K3852" t="str">
        <f t="shared" si="607"/>
        <v/>
      </c>
      <c r="L3852" t="str">
        <f t="shared" si="608"/>
        <v/>
      </c>
      <c r="M3852" t="str">
        <f t="shared" si="609"/>
        <v/>
      </c>
    </row>
    <row r="3853" spans="1:13">
      <c r="A3853" t="s">
        <v>2795</v>
      </c>
      <c r="B3853">
        <v>1002.0399</v>
      </c>
      <c r="C3853" s="44">
        <v>41549</v>
      </c>
      <c r="D3853" t="str">
        <f t="shared" si="600"/>
        <v/>
      </c>
      <c r="E3853" t="str">
        <f t="shared" si="601"/>
        <v/>
      </c>
      <c r="F3853" t="str">
        <f t="shared" si="602"/>
        <v/>
      </c>
      <c r="G3853" t="str">
        <f t="shared" si="603"/>
        <v/>
      </c>
      <c r="H3853" t="str">
        <f t="shared" si="604"/>
        <v/>
      </c>
      <c r="I3853" t="str">
        <f t="shared" si="605"/>
        <v/>
      </c>
      <c r="J3853" t="str">
        <f t="shared" si="606"/>
        <v/>
      </c>
      <c r="K3853" t="str">
        <f t="shared" si="607"/>
        <v/>
      </c>
      <c r="L3853" t="str">
        <f t="shared" si="608"/>
        <v/>
      </c>
      <c r="M3853" t="str">
        <f t="shared" si="609"/>
        <v/>
      </c>
    </row>
    <row r="3854" spans="1:13">
      <c r="A3854" t="s">
        <v>2796</v>
      </c>
      <c r="B3854">
        <v>1000.5526</v>
      </c>
      <c r="C3854" s="44">
        <v>41549</v>
      </c>
      <c r="D3854" t="str">
        <f t="shared" si="600"/>
        <v/>
      </c>
      <c r="E3854" t="str">
        <f t="shared" si="601"/>
        <v/>
      </c>
      <c r="F3854" t="str">
        <f t="shared" si="602"/>
        <v/>
      </c>
      <c r="G3854" t="str">
        <f t="shared" si="603"/>
        <v/>
      </c>
      <c r="H3854" t="str">
        <f t="shared" si="604"/>
        <v/>
      </c>
      <c r="I3854" t="str">
        <f t="shared" si="605"/>
        <v/>
      </c>
      <c r="J3854" t="str">
        <f t="shared" si="606"/>
        <v/>
      </c>
      <c r="K3854" t="str">
        <f t="shared" si="607"/>
        <v/>
      </c>
      <c r="L3854" t="str">
        <f t="shared" si="608"/>
        <v/>
      </c>
      <c r="M3854" t="str">
        <f t="shared" si="609"/>
        <v/>
      </c>
    </row>
    <row r="3855" spans="1:13">
      <c r="A3855" t="s">
        <v>2797</v>
      </c>
      <c r="B3855">
        <v>1000.37</v>
      </c>
      <c r="C3855" s="44">
        <v>41549</v>
      </c>
      <c r="D3855" t="str">
        <f t="shared" si="600"/>
        <v/>
      </c>
      <c r="E3855" t="str">
        <f t="shared" si="601"/>
        <v/>
      </c>
      <c r="F3855" t="str">
        <f t="shared" si="602"/>
        <v/>
      </c>
      <c r="G3855" t="str">
        <f t="shared" si="603"/>
        <v/>
      </c>
      <c r="H3855" t="str">
        <f t="shared" si="604"/>
        <v/>
      </c>
      <c r="I3855" t="str">
        <f t="shared" si="605"/>
        <v/>
      </c>
      <c r="J3855" t="str">
        <f t="shared" si="606"/>
        <v/>
      </c>
      <c r="K3855" t="str">
        <f t="shared" si="607"/>
        <v/>
      </c>
      <c r="L3855" t="str">
        <f t="shared" si="608"/>
        <v/>
      </c>
      <c r="M3855" t="str">
        <f t="shared" si="609"/>
        <v/>
      </c>
    </row>
    <row r="3856" spans="1:13">
      <c r="A3856" t="s">
        <v>2798</v>
      </c>
      <c r="B3856">
        <v>1001.8576</v>
      </c>
      <c r="C3856" s="44">
        <v>41549</v>
      </c>
      <c r="D3856" t="str">
        <f t="shared" si="600"/>
        <v/>
      </c>
      <c r="E3856" t="str">
        <f t="shared" si="601"/>
        <v/>
      </c>
      <c r="F3856" t="str">
        <f t="shared" si="602"/>
        <v/>
      </c>
      <c r="G3856" t="str">
        <f t="shared" si="603"/>
        <v/>
      </c>
      <c r="H3856" t="str">
        <f t="shared" si="604"/>
        <v/>
      </c>
      <c r="I3856" t="str">
        <f t="shared" si="605"/>
        <v/>
      </c>
      <c r="J3856" t="str">
        <f t="shared" si="606"/>
        <v/>
      </c>
      <c r="K3856" t="str">
        <f t="shared" si="607"/>
        <v/>
      </c>
      <c r="L3856" t="str">
        <f t="shared" si="608"/>
        <v/>
      </c>
      <c r="M3856" t="str">
        <f t="shared" si="609"/>
        <v/>
      </c>
    </row>
    <row r="3857" spans="1:13">
      <c r="A3857" t="s">
        <v>2799</v>
      </c>
      <c r="B3857">
        <v>1001.8586</v>
      </c>
      <c r="C3857" s="44">
        <v>41549</v>
      </c>
      <c r="D3857" t="str">
        <f t="shared" si="600"/>
        <v/>
      </c>
      <c r="E3857" t="str">
        <f t="shared" si="601"/>
        <v/>
      </c>
      <c r="F3857" t="str">
        <f t="shared" si="602"/>
        <v/>
      </c>
      <c r="G3857" t="str">
        <f t="shared" si="603"/>
        <v/>
      </c>
      <c r="H3857" t="str">
        <f t="shared" si="604"/>
        <v/>
      </c>
      <c r="I3857" t="str">
        <f t="shared" si="605"/>
        <v/>
      </c>
      <c r="J3857" t="str">
        <f t="shared" si="606"/>
        <v/>
      </c>
      <c r="K3857" t="str">
        <f t="shared" si="607"/>
        <v/>
      </c>
      <c r="L3857" t="str">
        <f t="shared" si="608"/>
        <v/>
      </c>
      <c r="M3857" t="str">
        <f t="shared" si="609"/>
        <v/>
      </c>
    </row>
    <row r="3858" spans="1:13">
      <c r="A3858" t="s">
        <v>3710</v>
      </c>
      <c r="B3858">
        <v>1307.5461</v>
      </c>
      <c r="C3858" s="44">
        <v>41549</v>
      </c>
      <c r="D3858" t="str">
        <f t="shared" si="600"/>
        <v/>
      </c>
      <c r="E3858" t="str">
        <f t="shared" si="601"/>
        <v/>
      </c>
      <c r="F3858" t="str">
        <f t="shared" si="602"/>
        <v/>
      </c>
      <c r="G3858" t="str">
        <f t="shared" si="603"/>
        <v/>
      </c>
      <c r="H3858" t="str">
        <f t="shared" si="604"/>
        <v/>
      </c>
      <c r="I3858" t="str">
        <f t="shared" si="605"/>
        <v/>
      </c>
      <c r="J3858" t="str">
        <f t="shared" si="606"/>
        <v/>
      </c>
      <c r="K3858" t="str">
        <f t="shared" si="607"/>
        <v/>
      </c>
      <c r="L3858" t="str">
        <f t="shared" si="608"/>
        <v/>
      </c>
      <c r="M3858" t="str">
        <f t="shared" si="609"/>
        <v/>
      </c>
    </row>
    <row r="3859" spans="1:13">
      <c r="A3859" t="s">
        <v>2800</v>
      </c>
      <c r="B3859">
        <v>1000.4109999999999</v>
      </c>
      <c r="C3859" s="44">
        <v>41549</v>
      </c>
      <c r="D3859" t="str">
        <f t="shared" si="600"/>
        <v/>
      </c>
      <c r="E3859" t="str">
        <f t="shared" si="601"/>
        <v/>
      </c>
      <c r="F3859" t="str">
        <f t="shared" si="602"/>
        <v/>
      </c>
      <c r="G3859" t="str">
        <f t="shared" si="603"/>
        <v/>
      </c>
      <c r="H3859" t="str">
        <f t="shared" si="604"/>
        <v/>
      </c>
      <c r="I3859" t="str">
        <f t="shared" si="605"/>
        <v/>
      </c>
      <c r="J3859" t="str">
        <f t="shared" si="606"/>
        <v/>
      </c>
      <c r="K3859" t="str">
        <f t="shared" si="607"/>
        <v/>
      </c>
      <c r="L3859" t="str">
        <f t="shared" si="608"/>
        <v/>
      </c>
      <c r="M3859" t="str">
        <f t="shared" si="609"/>
        <v/>
      </c>
    </row>
    <row r="3860" spans="1:13">
      <c r="A3860" t="s">
        <v>2801</v>
      </c>
      <c r="B3860">
        <v>1307.4689000000001</v>
      </c>
      <c r="C3860" s="44">
        <v>41549</v>
      </c>
      <c r="D3860" t="str">
        <f t="shared" si="600"/>
        <v/>
      </c>
      <c r="E3860" t="str">
        <f t="shared" si="601"/>
        <v/>
      </c>
      <c r="F3860" t="str">
        <f t="shared" si="602"/>
        <v/>
      </c>
      <c r="G3860" t="str">
        <f t="shared" si="603"/>
        <v/>
      </c>
      <c r="H3860" t="str">
        <f t="shared" si="604"/>
        <v/>
      </c>
      <c r="I3860" t="str">
        <f t="shared" si="605"/>
        <v/>
      </c>
      <c r="J3860" t="str">
        <f t="shared" si="606"/>
        <v/>
      </c>
      <c r="K3860" t="str">
        <f t="shared" si="607"/>
        <v/>
      </c>
      <c r="L3860" t="str">
        <f t="shared" si="608"/>
        <v/>
      </c>
      <c r="M3860" t="str">
        <f t="shared" si="609"/>
        <v/>
      </c>
    </row>
    <row r="3861" spans="1:13">
      <c r="A3861" t="s">
        <v>2802</v>
      </c>
      <c r="B3861">
        <v>1308.6955</v>
      </c>
      <c r="C3861" s="44">
        <v>41549</v>
      </c>
      <c r="D3861" t="str">
        <f t="shared" si="600"/>
        <v/>
      </c>
      <c r="E3861" t="str">
        <f t="shared" si="601"/>
        <v/>
      </c>
      <c r="F3861" t="str">
        <f t="shared" si="602"/>
        <v/>
      </c>
      <c r="G3861" t="str">
        <f t="shared" si="603"/>
        <v/>
      </c>
      <c r="H3861" t="str">
        <f t="shared" si="604"/>
        <v/>
      </c>
      <c r="I3861" t="str">
        <f t="shared" si="605"/>
        <v/>
      </c>
      <c r="J3861" t="str">
        <f t="shared" si="606"/>
        <v/>
      </c>
      <c r="K3861" t="str">
        <f t="shared" si="607"/>
        <v/>
      </c>
      <c r="L3861" t="str">
        <f t="shared" si="608"/>
        <v/>
      </c>
      <c r="M3861" t="str">
        <f t="shared" si="609"/>
        <v/>
      </c>
    </row>
    <row r="3862" spans="1:13">
      <c r="A3862" t="s">
        <v>630</v>
      </c>
      <c r="B3862">
        <v>1001.8</v>
      </c>
      <c r="C3862" s="44">
        <v>41548</v>
      </c>
      <c r="D3862" t="str">
        <f t="shared" si="600"/>
        <v/>
      </c>
      <c r="E3862" t="str">
        <f t="shared" si="601"/>
        <v/>
      </c>
      <c r="F3862" t="str">
        <f t="shared" si="602"/>
        <v/>
      </c>
      <c r="G3862" t="str">
        <f t="shared" si="603"/>
        <v/>
      </c>
      <c r="H3862" t="str">
        <f t="shared" si="604"/>
        <v/>
      </c>
      <c r="I3862" t="str">
        <f t="shared" si="605"/>
        <v/>
      </c>
      <c r="J3862" t="str">
        <f t="shared" si="606"/>
        <v/>
      </c>
      <c r="K3862" t="str">
        <f t="shared" si="607"/>
        <v/>
      </c>
      <c r="L3862" t="str">
        <f t="shared" si="608"/>
        <v/>
      </c>
      <c r="M3862" t="str">
        <f t="shared" si="609"/>
        <v/>
      </c>
    </row>
    <row r="3863" spans="1:13">
      <c r="A3863" t="s">
        <v>631</v>
      </c>
      <c r="B3863">
        <v>1001.795</v>
      </c>
      <c r="C3863" s="44">
        <v>41548</v>
      </c>
      <c r="D3863" t="str">
        <f t="shared" si="600"/>
        <v/>
      </c>
      <c r="E3863" t="str">
        <f t="shared" si="601"/>
        <v/>
      </c>
      <c r="F3863" t="str">
        <f t="shared" si="602"/>
        <v/>
      </c>
      <c r="G3863" t="str">
        <f t="shared" si="603"/>
        <v/>
      </c>
      <c r="H3863" t="str">
        <f t="shared" si="604"/>
        <v/>
      </c>
      <c r="I3863" t="str">
        <f t="shared" si="605"/>
        <v/>
      </c>
      <c r="J3863" t="str">
        <f t="shared" si="606"/>
        <v/>
      </c>
      <c r="K3863" t="str">
        <f t="shared" si="607"/>
        <v/>
      </c>
      <c r="L3863" t="str">
        <f t="shared" si="608"/>
        <v/>
      </c>
      <c r="M3863" t="str">
        <f t="shared" si="609"/>
        <v/>
      </c>
    </row>
    <row r="3864" spans="1:13">
      <c r="A3864" t="s">
        <v>5014</v>
      </c>
      <c r="B3864">
        <v>1157.2104999999999</v>
      </c>
      <c r="C3864" s="44">
        <v>41548</v>
      </c>
      <c r="D3864" t="str">
        <f t="shared" si="600"/>
        <v/>
      </c>
      <c r="E3864" t="str">
        <f t="shared" si="601"/>
        <v/>
      </c>
      <c r="F3864" t="str">
        <f t="shared" si="602"/>
        <v/>
      </c>
      <c r="G3864" t="str">
        <f t="shared" si="603"/>
        <v/>
      </c>
      <c r="H3864" t="str">
        <f t="shared" si="604"/>
        <v/>
      </c>
      <c r="I3864" t="str">
        <f t="shared" si="605"/>
        <v/>
      </c>
      <c r="J3864" t="str">
        <f t="shared" si="606"/>
        <v/>
      </c>
      <c r="K3864" t="str">
        <f t="shared" si="607"/>
        <v/>
      </c>
      <c r="L3864" t="str">
        <f t="shared" si="608"/>
        <v/>
      </c>
      <c r="M3864" t="str">
        <f t="shared" si="609"/>
        <v/>
      </c>
    </row>
    <row r="3865" spans="1:13">
      <c r="A3865" t="s">
        <v>632</v>
      </c>
      <c r="B3865">
        <v>1002.5768</v>
      </c>
      <c r="C3865" s="44">
        <v>41548</v>
      </c>
      <c r="D3865" t="str">
        <f t="shared" si="600"/>
        <v/>
      </c>
      <c r="E3865" t="str">
        <f t="shared" si="601"/>
        <v/>
      </c>
      <c r="F3865" t="str">
        <f t="shared" si="602"/>
        <v/>
      </c>
      <c r="G3865" t="str">
        <f t="shared" si="603"/>
        <v/>
      </c>
      <c r="H3865" t="str">
        <f t="shared" si="604"/>
        <v/>
      </c>
      <c r="I3865" t="str">
        <f t="shared" si="605"/>
        <v/>
      </c>
      <c r="J3865" t="str">
        <f t="shared" si="606"/>
        <v/>
      </c>
      <c r="K3865" t="str">
        <f t="shared" si="607"/>
        <v/>
      </c>
      <c r="L3865" t="str">
        <f t="shared" si="608"/>
        <v/>
      </c>
      <c r="M3865" t="str">
        <f t="shared" si="609"/>
        <v/>
      </c>
    </row>
    <row r="3866" spans="1:13">
      <c r="A3866" t="s">
        <v>633</v>
      </c>
      <c r="B3866">
        <v>1000.035</v>
      </c>
      <c r="C3866" s="44">
        <v>41548</v>
      </c>
      <c r="D3866" t="str">
        <f t="shared" si="600"/>
        <v/>
      </c>
      <c r="E3866" t="str">
        <f t="shared" si="601"/>
        <v/>
      </c>
      <c r="F3866" t="str">
        <f t="shared" si="602"/>
        <v/>
      </c>
      <c r="G3866" t="str">
        <f t="shared" si="603"/>
        <v/>
      </c>
      <c r="H3866" t="str">
        <f t="shared" si="604"/>
        <v/>
      </c>
      <c r="I3866" t="str">
        <f t="shared" si="605"/>
        <v/>
      </c>
      <c r="J3866" t="str">
        <f t="shared" si="606"/>
        <v/>
      </c>
      <c r="K3866" t="str">
        <f t="shared" si="607"/>
        <v/>
      </c>
      <c r="L3866" t="str">
        <f t="shared" si="608"/>
        <v/>
      </c>
      <c r="M3866" t="str">
        <f t="shared" si="609"/>
        <v/>
      </c>
    </row>
    <row r="3867" spans="1:13">
      <c r="A3867" t="s">
        <v>5015</v>
      </c>
      <c r="B3867">
        <v>1156.3378</v>
      </c>
      <c r="C3867" s="44">
        <v>41548</v>
      </c>
      <c r="D3867" t="str">
        <f t="shared" si="600"/>
        <v/>
      </c>
      <c r="E3867" t="str">
        <f t="shared" si="601"/>
        <v/>
      </c>
      <c r="F3867" t="str">
        <f t="shared" si="602"/>
        <v/>
      </c>
      <c r="G3867" t="str">
        <f t="shared" si="603"/>
        <v/>
      </c>
      <c r="H3867" t="str">
        <f t="shared" si="604"/>
        <v/>
      </c>
      <c r="I3867" t="str">
        <f t="shared" si="605"/>
        <v/>
      </c>
      <c r="J3867" t="str">
        <f t="shared" si="606"/>
        <v/>
      </c>
      <c r="K3867" t="str">
        <f t="shared" si="607"/>
        <v/>
      </c>
      <c r="L3867" t="str">
        <f t="shared" si="608"/>
        <v/>
      </c>
      <c r="M3867" t="str">
        <f t="shared" si="609"/>
        <v/>
      </c>
    </row>
    <row r="3868" spans="1:13">
      <c r="A3868" t="s">
        <v>634</v>
      </c>
      <c r="B3868">
        <v>1002.5725</v>
      </c>
      <c r="C3868" s="44">
        <v>41548</v>
      </c>
      <c r="D3868" t="str">
        <f t="shared" si="600"/>
        <v/>
      </c>
      <c r="E3868" t="str">
        <f t="shared" si="601"/>
        <v/>
      </c>
      <c r="F3868" t="str">
        <f t="shared" si="602"/>
        <v/>
      </c>
      <c r="G3868" t="str">
        <f t="shared" si="603"/>
        <v/>
      </c>
      <c r="H3868" t="str">
        <f t="shared" si="604"/>
        <v/>
      </c>
      <c r="I3868" t="str">
        <f t="shared" si="605"/>
        <v/>
      </c>
      <c r="J3868" t="str">
        <f t="shared" si="606"/>
        <v/>
      </c>
      <c r="K3868" t="str">
        <f t="shared" si="607"/>
        <v/>
      </c>
      <c r="L3868" t="str">
        <f t="shared" si="608"/>
        <v/>
      </c>
      <c r="M3868" t="str">
        <f t="shared" si="609"/>
        <v/>
      </c>
    </row>
    <row r="3869" spans="1:13">
      <c r="A3869" t="s">
        <v>635</v>
      </c>
      <c r="B3869">
        <v>1000.2401</v>
      </c>
      <c r="C3869" s="44">
        <v>41514</v>
      </c>
      <c r="D3869" t="str">
        <f t="shared" si="600"/>
        <v/>
      </c>
      <c r="E3869" t="str">
        <f t="shared" si="601"/>
        <v/>
      </c>
      <c r="F3869" t="str">
        <f t="shared" si="602"/>
        <v/>
      </c>
      <c r="G3869" t="str">
        <f t="shared" si="603"/>
        <v/>
      </c>
      <c r="H3869" t="str">
        <f t="shared" si="604"/>
        <v/>
      </c>
      <c r="I3869" t="str">
        <f t="shared" si="605"/>
        <v/>
      </c>
      <c r="J3869" t="str">
        <f t="shared" si="606"/>
        <v/>
      </c>
      <c r="K3869" t="str">
        <f t="shared" si="607"/>
        <v/>
      </c>
      <c r="L3869" t="str">
        <f t="shared" si="608"/>
        <v/>
      </c>
      <c r="M3869" t="str">
        <f t="shared" si="609"/>
        <v/>
      </c>
    </row>
    <row r="3870" spans="1:13">
      <c r="A3870" t="s">
        <v>3310</v>
      </c>
      <c r="B3870">
        <v>1120.327</v>
      </c>
      <c r="C3870" s="44">
        <v>41409</v>
      </c>
      <c r="D3870" t="str">
        <f t="shared" si="600"/>
        <v/>
      </c>
      <c r="E3870" t="str">
        <f t="shared" si="601"/>
        <v/>
      </c>
      <c r="F3870" t="str">
        <f t="shared" si="602"/>
        <v/>
      </c>
      <c r="G3870" t="str">
        <f t="shared" si="603"/>
        <v/>
      </c>
      <c r="H3870" t="str">
        <f t="shared" si="604"/>
        <v/>
      </c>
      <c r="I3870" t="str">
        <f t="shared" si="605"/>
        <v/>
      </c>
      <c r="J3870" t="str">
        <f t="shared" si="606"/>
        <v/>
      </c>
      <c r="K3870" t="str">
        <f t="shared" si="607"/>
        <v/>
      </c>
      <c r="L3870" t="str">
        <f t="shared" si="608"/>
        <v/>
      </c>
      <c r="M3870" t="str">
        <f t="shared" si="609"/>
        <v/>
      </c>
    </row>
    <row r="3871" spans="1:13">
      <c r="A3871" t="s">
        <v>3311</v>
      </c>
      <c r="B3871">
        <v>1157.0472</v>
      </c>
      <c r="C3871" s="44">
        <v>41548</v>
      </c>
      <c r="D3871" t="str">
        <f t="shared" si="600"/>
        <v/>
      </c>
      <c r="E3871" t="str">
        <f t="shared" si="601"/>
        <v/>
      </c>
      <c r="F3871" t="str">
        <f t="shared" si="602"/>
        <v/>
      </c>
      <c r="G3871" t="str">
        <f t="shared" si="603"/>
        <v/>
      </c>
      <c r="H3871" t="str">
        <f t="shared" si="604"/>
        <v/>
      </c>
      <c r="I3871" t="str">
        <f t="shared" si="605"/>
        <v/>
      </c>
      <c r="J3871" t="str">
        <f t="shared" si="606"/>
        <v/>
      </c>
      <c r="K3871" t="str">
        <f t="shared" si="607"/>
        <v/>
      </c>
      <c r="L3871" t="str">
        <f t="shared" si="608"/>
        <v/>
      </c>
      <c r="M3871" t="str">
        <f t="shared" si="609"/>
        <v/>
      </c>
    </row>
    <row r="3872" spans="1:13">
      <c r="A3872" t="s">
        <v>3312</v>
      </c>
      <c r="B3872">
        <v>1002.0828</v>
      </c>
      <c r="C3872" s="44">
        <v>41548</v>
      </c>
      <c r="D3872" t="str">
        <f t="shared" si="600"/>
        <v/>
      </c>
      <c r="E3872" t="str">
        <f t="shared" si="601"/>
        <v/>
      </c>
      <c r="F3872" t="str">
        <f t="shared" si="602"/>
        <v/>
      </c>
      <c r="G3872" t="str">
        <f t="shared" si="603"/>
        <v/>
      </c>
      <c r="H3872" t="str">
        <f t="shared" si="604"/>
        <v/>
      </c>
      <c r="I3872" t="str">
        <f t="shared" si="605"/>
        <v/>
      </c>
      <c r="J3872" t="str">
        <f t="shared" si="606"/>
        <v/>
      </c>
      <c r="K3872" t="str">
        <f t="shared" si="607"/>
        <v/>
      </c>
      <c r="L3872" t="str">
        <f t="shared" si="608"/>
        <v/>
      </c>
      <c r="M3872" t="str">
        <f t="shared" si="609"/>
        <v/>
      </c>
    </row>
    <row r="3873" spans="1:13">
      <c r="A3873" t="s">
        <v>3939</v>
      </c>
      <c r="B3873">
        <v>1270.5462</v>
      </c>
      <c r="C3873" s="44">
        <v>41548</v>
      </c>
      <c r="D3873" t="str">
        <f t="shared" si="600"/>
        <v/>
      </c>
      <c r="E3873" t="str">
        <f t="shared" si="601"/>
        <v/>
      </c>
      <c r="F3873" t="str">
        <f t="shared" si="602"/>
        <v/>
      </c>
      <c r="G3873" t="str">
        <f t="shared" si="603"/>
        <v/>
      </c>
      <c r="H3873" t="str">
        <f t="shared" si="604"/>
        <v/>
      </c>
      <c r="I3873" t="str">
        <f t="shared" si="605"/>
        <v/>
      </c>
      <c r="J3873" t="str">
        <f t="shared" si="606"/>
        <v/>
      </c>
      <c r="K3873" t="str">
        <f t="shared" si="607"/>
        <v/>
      </c>
      <c r="L3873" t="str">
        <f t="shared" si="608"/>
        <v/>
      </c>
      <c r="M3873" t="str">
        <f t="shared" si="609"/>
        <v/>
      </c>
    </row>
    <row r="3874" spans="1:13">
      <c r="A3874" t="s">
        <v>3313</v>
      </c>
      <c r="B3874">
        <v>993.36099999999999</v>
      </c>
      <c r="C3874" s="44">
        <v>41479</v>
      </c>
      <c r="D3874" t="str">
        <f t="shared" si="600"/>
        <v/>
      </c>
      <c r="E3874" t="str">
        <f t="shared" si="601"/>
        <v/>
      </c>
      <c r="F3874" t="str">
        <f t="shared" si="602"/>
        <v/>
      </c>
      <c r="G3874" t="str">
        <f t="shared" si="603"/>
        <v/>
      </c>
      <c r="H3874" t="str">
        <f t="shared" si="604"/>
        <v/>
      </c>
      <c r="I3874" t="str">
        <f t="shared" si="605"/>
        <v/>
      </c>
      <c r="J3874" t="str">
        <f t="shared" si="606"/>
        <v/>
      </c>
      <c r="K3874" t="str">
        <f t="shared" si="607"/>
        <v/>
      </c>
      <c r="L3874" t="str">
        <f t="shared" si="608"/>
        <v/>
      </c>
      <c r="M3874" t="str">
        <f t="shared" si="609"/>
        <v/>
      </c>
    </row>
    <row r="3875" spans="1:13">
      <c r="A3875" t="s">
        <v>5679</v>
      </c>
      <c r="B3875">
        <v>1008.1806</v>
      </c>
      <c r="C3875" s="44">
        <v>41548</v>
      </c>
      <c r="D3875" t="str">
        <f t="shared" si="600"/>
        <v/>
      </c>
      <c r="E3875" t="str">
        <f t="shared" si="601"/>
        <v/>
      </c>
      <c r="F3875" t="str">
        <f t="shared" si="602"/>
        <v/>
      </c>
      <c r="G3875" t="str">
        <f t="shared" si="603"/>
        <v/>
      </c>
      <c r="H3875" t="str">
        <f t="shared" si="604"/>
        <v/>
      </c>
      <c r="I3875" t="str">
        <f t="shared" si="605"/>
        <v/>
      </c>
      <c r="J3875" t="str">
        <f t="shared" si="606"/>
        <v/>
      </c>
      <c r="K3875" t="str">
        <f t="shared" si="607"/>
        <v/>
      </c>
      <c r="L3875" t="str">
        <f t="shared" si="608"/>
        <v/>
      </c>
      <c r="M3875" t="str">
        <f t="shared" si="609"/>
        <v/>
      </c>
    </row>
    <row r="3876" spans="1:13">
      <c r="A3876" t="s">
        <v>3314</v>
      </c>
      <c r="B3876">
        <v>996.11130000000003</v>
      </c>
      <c r="C3876" s="44">
        <v>41498</v>
      </c>
      <c r="D3876" t="str">
        <f t="shared" si="600"/>
        <v/>
      </c>
      <c r="E3876" t="str">
        <f t="shared" si="601"/>
        <v/>
      </c>
      <c r="F3876" t="str">
        <f t="shared" si="602"/>
        <v/>
      </c>
      <c r="G3876" t="str">
        <f t="shared" si="603"/>
        <v/>
      </c>
      <c r="H3876" t="str">
        <f t="shared" si="604"/>
        <v/>
      </c>
      <c r="I3876" t="str">
        <f t="shared" si="605"/>
        <v/>
      </c>
      <c r="J3876" t="str">
        <f t="shared" si="606"/>
        <v/>
      </c>
      <c r="K3876" t="str">
        <f t="shared" si="607"/>
        <v/>
      </c>
      <c r="L3876" t="str">
        <f t="shared" si="608"/>
        <v/>
      </c>
      <c r="M3876" t="str">
        <f t="shared" si="609"/>
        <v/>
      </c>
    </row>
    <row r="3877" spans="1:13">
      <c r="A3877" t="s">
        <v>3315</v>
      </c>
      <c r="B3877">
        <v>1018.852</v>
      </c>
      <c r="C3877" s="44">
        <v>41548</v>
      </c>
      <c r="D3877" t="str">
        <f t="shared" si="600"/>
        <v/>
      </c>
      <c r="E3877" t="str">
        <f t="shared" si="601"/>
        <v/>
      </c>
      <c r="F3877" t="str">
        <f t="shared" si="602"/>
        <v/>
      </c>
      <c r="G3877" t="str">
        <f t="shared" si="603"/>
        <v/>
      </c>
      <c r="H3877" t="str">
        <f t="shared" si="604"/>
        <v/>
      </c>
      <c r="I3877" t="str">
        <f t="shared" si="605"/>
        <v/>
      </c>
      <c r="J3877" t="str">
        <f t="shared" si="606"/>
        <v/>
      </c>
      <c r="K3877" t="str">
        <f t="shared" si="607"/>
        <v/>
      </c>
      <c r="L3877" t="str">
        <f t="shared" si="608"/>
        <v/>
      </c>
      <c r="M3877" t="str">
        <f t="shared" si="609"/>
        <v/>
      </c>
    </row>
    <row r="3878" spans="1:13">
      <c r="A3878" t="s">
        <v>3940</v>
      </c>
      <c r="B3878">
        <v>1265.8751999999999</v>
      </c>
      <c r="C3878" s="44">
        <v>41548</v>
      </c>
      <c r="D3878" t="str">
        <f t="shared" si="600"/>
        <v/>
      </c>
      <c r="E3878" t="str">
        <f t="shared" si="601"/>
        <v/>
      </c>
      <c r="F3878" t="str">
        <f t="shared" si="602"/>
        <v/>
      </c>
      <c r="G3878" t="str">
        <f t="shared" si="603"/>
        <v/>
      </c>
      <c r="H3878" t="str">
        <f t="shared" si="604"/>
        <v/>
      </c>
      <c r="I3878" t="str">
        <f t="shared" si="605"/>
        <v/>
      </c>
      <c r="J3878" t="str">
        <f t="shared" si="606"/>
        <v/>
      </c>
      <c r="K3878" t="str">
        <f t="shared" si="607"/>
        <v/>
      </c>
      <c r="L3878" t="str">
        <f t="shared" si="608"/>
        <v/>
      </c>
      <c r="M3878" t="str">
        <f t="shared" si="609"/>
        <v/>
      </c>
    </row>
    <row r="3879" spans="1:13">
      <c r="A3879" t="s">
        <v>3316</v>
      </c>
      <c r="B3879">
        <v>1001.1913</v>
      </c>
      <c r="C3879" s="44">
        <v>41548</v>
      </c>
      <c r="D3879" t="str">
        <f t="shared" si="600"/>
        <v/>
      </c>
      <c r="E3879" t="str">
        <f t="shared" si="601"/>
        <v/>
      </c>
      <c r="F3879" t="str">
        <f t="shared" si="602"/>
        <v/>
      </c>
      <c r="G3879" t="str">
        <f t="shared" si="603"/>
        <v/>
      </c>
      <c r="H3879" t="str">
        <f t="shared" si="604"/>
        <v/>
      </c>
      <c r="I3879" t="str">
        <f t="shared" si="605"/>
        <v/>
      </c>
      <c r="J3879" t="str">
        <f t="shared" si="606"/>
        <v/>
      </c>
      <c r="K3879" t="str">
        <f t="shared" si="607"/>
        <v/>
      </c>
      <c r="L3879" t="str">
        <f t="shared" si="608"/>
        <v/>
      </c>
      <c r="M3879" t="str">
        <f t="shared" si="609"/>
        <v/>
      </c>
    </row>
    <row r="3880" spans="1:13">
      <c r="A3880" t="s">
        <v>3317</v>
      </c>
      <c r="B3880">
        <v>1007.6351</v>
      </c>
      <c r="C3880" s="44">
        <v>41548</v>
      </c>
      <c r="D3880" t="str">
        <f t="shared" si="600"/>
        <v/>
      </c>
      <c r="E3880" t="str">
        <f t="shared" si="601"/>
        <v/>
      </c>
      <c r="F3880" t="str">
        <f t="shared" si="602"/>
        <v/>
      </c>
      <c r="G3880" t="str">
        <f t="shared" si="603"/>
        <v/>
      </c>
      <c r="H3880" t="str">
        <f t="shared" si="604"/>
        <v/>
      </c>
      <c r="I3880" t="str">
        <f t="shared" si="605"/>
        <v/>
      </c>
      <c r="J3880" t="str">
        <f t="shared" si="606"/>
        <v/>
      </c>
      <c r="K3880" t="str">
        <f t="shared" si="607"/>
        <v/>
      </c>
      <c r="L3880" t="str">
        <f t="shared" si="608"/>
        <v/>
      </c>
      <c r="M3880" t="str">
        <f t="shared" si="609"/>
        <v/>
      </c>
    </row>
    <row r="3881" spans="1:13">
      <c r="A3881" t="s">
        <v>3318</v>
      </c>
      <c r="B3881">
        <v>1001.1177</v>
      </c>
      <c r="C3881" s="44">
        <v>41548</v>
      </c>
      <c r="D3881" t="str">
        <f t="shared" si="600"/>
        <v/>
      </c>
      <c r="E3881" t="str">
        <f t="shared" si="601"/>
        <v/>
      </c>
      <c r="F3881" t="str">
        <f t="shared" si="602"/>
        <v/>
      </c>
      <c r="G3881" t="str">
        <f t="shared" si="603"/>
        <v/>
      </c>
      <c r="H3881" t="str">
        <f t="shared" si="604"/>
        <v/>
      </c>
      <c r="I3881" t="str">
        <f t="shared" si="605"/>
        <v/>
      </c>
      <c r="J3881" t="str">
        <f t="shared" si="606"/>
        <v/>
      </c>
      <c r="K3881" t="str">
        <f t="shared" si="607"/>
        <v/>
      </c>
      <c r="L3881" t="str">
        <f t="shared" si="608"/>
        <v/>
      </c>
      <c r="M3881" t="str">
        <f t="shared" si="609"/>
        <v/>
      </c>
    </row>
    <row r="3882" spans="1:13">
      <c r="A3882" t="s">
        <v>3319</v>
      </c>
      <c r="B3882">
        <v>1266.1338000000001</v>
      </c>
      <c r="C3882" s="44">
        <v>41548</v>
      </c>
      <c r="D3882" t="str">
        <f t="shared" si="600"/>
        <v/>
      </c>
      <c r="E3882" t="str">
        <f t="shared" si="601"/>
        <v/>
      </c>
      <c r="F3882" t="str">
        <f t="shared" si="602"/>
        <v/>
      </c>
      <c r="G3882" t="str">
        <f t="shared" si="603"/>
        <v/>
      </c>
      <c r="H3882" t="str">
        <f t="shared" si="604"/>
        <v/>
      </c>
      <c r="I3882" t="str">
        <f t="shared" si="605"/>
        <v/>
      </c>
      <c r="J3882" t="str">
        <f t="shared" si="606"/>
        <v/>
      </c>
      <c r="K3882" t="str">
        <f t="shared" si="607"/>
        <v/>
      </c>
      <c r="L3882" t="str">
        <f t="shared" si="608"/>
        <v/>
      </c>
      <c r="M3882" t="str">
        <f t="shared" si="609"/>
        <v/>
      </c>
    </row>
    <row r="3883" spans="1:13">
      <c r="A3883" t="s">
        <v>3320</v>
      </c>
      <c r="B3883">
        <v>1270.7116000000001</v>
      </c>
      <c r="C3883" s="44">
        <v>41548</v>
      </c>
      <c r="D3883" t="str">
        <f t="shared" si="600"/>
        <v/>
      </c>
      <c r="E3883" t="str">
        <f t="shared" si="601"/>
        <v/>
      </c>
      <c r="F3883" t="str">
        <f t="shared" si="602"/>
        <v/>
      </c>
      <c r="G3883" t="str">
        <f t="shared" si="603"/>
        <v/>
      </c>
      <c r="H3883" t="str">
        <f t="shared" si="604"/>
        <v/>
      </c>
      <c r="I3883" t="str">
        <f t="shared" si="605"/>
        <v/>
      </c>
      <c r="J3883" t="str">
        <f t="shared" si="606"/>
        <v/>
      </c>
      <c r="K3883" t="str">
        <f t="shared" si="607"/>
        <v/>
      </c>
      <c r="L3883" t="str">
        <f t="shared" si="608"/>
        <v/>
      </c>
      <c r="M3883" t="str">
        <f t="shared" si="609"/>
        <v/>
      </c>
    </row>
    <row r="3884" spans="1:13">
      <c r="A3884" t="s">
        <v>3321</v>
      </c>
      <c r="B3884">
        <v>1012.2575000000001</v>
      </c>
      <c r="C3884" s="44">
        <v>41548</v>
      </c>
      <c r="D3884" t="str">
        <f t="shared" si="600"/>
        <v/>
      </c>
      <c r="E3884" t="str">
        <f t="shared" si="601"/>
        <v/>
      </c>
      <c r="F3884" t="str">
        <f t="shared" si="602"/>
        <v/>
      </c>
      <c r="G3884" t="str">
        <f t="shared" si="603"/>
        <v/>
      </c>
      <c r="H3884" t="str">
        <f t="shared" si="604"/>
        <v/>
      </c>
      <c r="I3884" t="str">
        <f t="shared" si="605"/>
        <v/>
      </c>
      <c r="J3884" t="str">
        <f t="shared" si="606"/>
        <v/>
      </c>
      <c r="K3884" t="str">
        <f t="shared" si="607"/>
        <v/>
      </c>
      <c r="L3884" t="str">
        <f t="shared" si="608"/>
        <v/>
      </c>
      <c r="M3884" t="str">
        <f t="shared" si="609"/>
        <v/>
      </c>
    </row>
    <row r="3885" spans="1:13">
      <c r="A3885" t="s">
        <v>3322</v>
      </c>
      <c r="B3885">
        <v>1002.15</v>
      </c>
      <c r="C3885" s="44">
        <v>41548</v>
      </c>
      <c r="D3885" t="str">
        <f t="shared" si="600"/>
        <v/>
      </c>
      <c r="E3885" t="str">
        <f t="shared" si="601"/>
        <v/>
      </c>
      <c r="F3885" t="str">
        <f t="shared" si="602"/>
        <v/>
      </c>
      <c r="G3885" t="str">
        <f t="shared" si="603"/>
        <v/>
      </c>
      <c r="H3885" t="str">
        <f t="shared" si="604"/>
        <v/>
      </c>
      <c r="I3885" t="str">
        <f t="shared" si="605"/>
        <v/>
      </c>
      <c r="J3885" t="str">
        <f t="shared" si="606"/>
        <v/>
      </c>
      <c r="K3885" t="str">
        <f t="shared" si="607"/>
        <v/>
      </c>
      <c r="L3885" t="str">
        <f t="shared" si="608"/>
        <v/>
      </c>
      <c r="M3885" t="str">
        <f t="shared" si="609"/>
        <v/>
      </c>
    </row>
    <row r="3886" spans="1:13">
      <c r="A3886" t="s">
        <v>4877</v>
      </c>
      <c r="B3886">
        <v>1212.9919</v>
      </c>
      <c r="C3886" s="44">
        <v>41548</v>
      </c>
      <c r="D3886" t="str">
        <f t="shared" si="600"/>
        <v/>
      </c>
      <c r="E3886" t="str">
        <f t="shared" si="601"/>
        <v/>
      </c>
      <c r="F3886" t="str">
        <f t="shared" si="602"/>
        <v/>
      </c>
      <c r="G3886" t="str">
        <f t="shared" si="603"/>
        <v/>
      </c>
      <c r="H3886" t="str">
        <f t="shared" si="604"/>
        <v/>
      </c>
      <c r="I3886" t="str">
        <f t="shared" si="605"/>
        <v/>
      </c>
      <c r="J3886" t="str">
        <f t="shared" si="606"/>
        <v/>
      </c>
      <c r="K3886" t="str">
        <f t="shared" si="607"/>
        <v/>
      </c>
      <c r="L3886" t="str">
        <f t="shared" si="608"/>
        <v/>
      </c>
      <c r="M3886" t="str">
        <f t="shared" si="609"/>
        <v/>
      </c>
    </row>
    <row r="3887" spans="1:13">
      <c r="A3887" t="s">
        <v>3323</v>
      </c>
      <c r="B3887">
        <v>1004.0797</v>
      </c>
      <c r="C3887" s="44">
        <v>41444</v>
      </c>
      <c r="D3887" t="str">
        <f t="shared" si="600"/>
        <v/>
      </c>
      <c r="E3887" t="str">
        <f t="shared" si="601"/>
        <v/>
      </c>
      <c r="F3887" t="str">
        <f t="shared" si="602"/>
        <v/>
      </c>
      <c r="G3887" t="str">
        <f t="shared" si="603"/>
        <v/>
      </c>
      <c r="H3887" t="str">
        <f t="shared" si="604"/>
        <v/>
      </c>
      <c r="I3887" t="str">
        <f t="shared" si="605"/>
        <v/>
      </c>
      <c r="J3887" t="str">
        <f t="shared" si="606"/>
        <v/>
      </c>
      <c r="K3887" t="str">
        <f t="shared" si="607"/>
        <v/>
      </c>
      <c r="L3887" t="str">
        <f t="shared" si="608"/>
        <v/>
      </c>
      <c r="M3887" t="str">
        <f t="shared" si="609"/>
        <v/>
      </c>
    </row>
    <row r="3888" spans="1:13">
      <c r="A3888" t="s">
        <v>3324</v>
      </c>
      <c r="B3888">
        <v>1003.4549</v>
      </c>
      <c r="C3888" s="44">
        <v>41548</v>
      </c>
      <c r="D3888" t="str">
        <f t="shared" si="600"/>
        <v/>
      </c>
      <c r="E3888" t="str">
        <f t="shared" si="601"/>
        <v/>
      </c>
      <c r="F3888" t="str">
        <f t="shared" si="602"/>
        <v/>
      </c>
      <c r="G3888" t="str">
        <f t="shared" si="603"/>
        <v/>
      </c>
      <c r="H3888" t="str">
        <f t="shared" si="604"/>
        <v/>
      </c>
      <c r="I3888" t="str">
        <f t="shared" si="605"/>
        <v/>
      </c>
      <c r="J3888" t="str">
        <f t="shared" si="606"/>
        <v/>
      </c>
      <c r="K3888" t="str">
        <f t="shared" si="607"/>
        <v/>
      </c>
      <c r="L3888" t="str">
        <f t="shared" si="608"/>
        <v/>
      </c>
      <c r="M3888" t="str">
        <f t="shared" si="609"/>
        <v/>
      </c>
    </row>
    <row r="3889" spans="1:13">
      <c r="A3889" t="s">
        <v>3325</v>
      </c>
      <c r="B3889">
        <v>1001.7358</v>
      </c>
      <c r="C3889" s="44">
        <v>41548</v>
      </c>
      <c r="D3889" t="str">
        <f t="shared" si="600"/>
        <v/>
      </c>
      <c r="E3889" t="str">
        <f t="shared" si="601"/>
        <v/>
      </c>
      <c r="F3889" t="str">
        <f t="shared" si="602"/>
        <v/>
      </c>
      <c r="G3889" t="str">
        <f t="shared" si="603"/>
        <v/>
      </c>
      <c r="H3889" t="str">
        <f t="shared" si="604"/>
        <v/>
      </c>
      <c r="I3889" t="str">
        <f t="shared" si="605"/>
        <v/>
      </c>
      <c r="J3889" t="str">
        <f t="shared" si="606"/>
        <v/>
      </c>
      <c r="K3889" t="str">
        <f t="shared" si="607"/>
        <v/>
      </c>
      <c r="L3889" t="str">
        <f t="shared" si="608"/>
        <v/>
      </c>
      <c r="M3889" t="str">
        <f t="shared" si="609"/>
        <v/>
      </c>
    </row>
    <row r="3890" spans="1:13">
      <c r="A3890" t="s">
        <v>4878</v>
      </c>
      <c r="B3890">
        <v>1209.5388</v>
      </c>
      <c r="C3890" s="44">
        <v>41548</v>
      </c>
      <c r="D3890" t="str">
        <f t="shared" si="600"/>
        <v/>
      </c>
      <c r="E3890" t="str">
        <f t="shared" si="601"/>
        <v/>
      </c>
      <c r="F3890" t="str">
        <f t="shared" si="602"/>
        <v/>
      </c>
      <c r="G3890" t="str">
        <f t="shared" si="603"/>
        <v/>
      </c>
      <c r="H3890" t="str">
        <f t="shared" si="604"/>
        <v/>
      </c>
      <c r="I3890" t="str">
        <f t="shared" si="605"/>
        <v/>
      </c>
      <c r="J3890" t="str">
        <f t="shared" si="606"/>
        <v/>
      </c>
      <c r="K3890" t="str">
        <f t="shared" si="607"/>
        <v/>
      </c>
      <c r="L3890" t="str">
        <f t="shared" si="608"/>
        <v/>
      </c>
      <c r="M3890" t="str">
        <f t="shared" si="609"/>
        <v/>
      </c>
    </row>
    <row r="3891" spans="1:13">
      <c r="A3891" t="s">
        <v>3326</v>
      </c>
      <c r="B3891">
        <v>1001.7319</v>
      </c>
      <c r="C3891" s="44">
        <v>41548</v>
      </c>
      <c r="D3891" t="str">
        <f t="shared" si="600"/>
        <v/>
      </c>
      <c r="E3891" t="str">
        <f t="shared" si="601"/>
        <v/>
      </c>
      <c r="F3891" t="str">
        <f t="shared" si="602"/>
        <v/>
      </c>
      <c r="G3891" t="str">
        <f t="shared" si="603"/>
        <v/>
      </c>
      <c r="H3891" t="str">
        <f t="shared" si="604"/>
        <v/>
      </c>
      <c r="I3891" t="str">
        <f t="shared" si="605"/>
        <v/>
      </c>
      <c r="J3891" t="str">
        <f t="shared" si="606"/>
        <v/>
      </c>
      <c r="K3891" t="str">
        <f t="shared" si="607"/>
        <v/>
      </c>
      <c r="L3891" t="str">
        <f t="shared" si="608"/>
        <v/>
      </c>
      <c r="M3891" t="str">
        <f t="shared" si="609"/>
        <v/>
      </c>
    </row>
    <row r="3892" spans="1:13">
      <c r="A3892" t="s">
        <v>3327</v>
      </c>
      <c r="B3892">
        <v>1000</v>
      </c>
      <c r="C3892" s="44">
        <v>41548</v>
      </c>
      <c r="D3892" t="str">
        <f t="shared" si="600"/>
        <v/>
      </c>
      <c r="E3892" t="str">
        <f t="shared" si="601"/>
        <v/>
      </c>
      <c r="F3892" t="str">
        <f t="shared" si="602"/>
        <v/>
      </c>
      <c r="G3892" t="str">
        <f t="shared" si="603"/>
        <v/>
      </c>
      <c r="H3892" t="str">
        <f t="shared" si="604"/>
        <v/>
      </c>
      <c r="I3892" t="str">
        <f t="shared" si="605"/>
        <v/>
      </c>
      <c r="J3892" t="str">
        <f t="shared" si="606"/>
        <v/>
      </c>
      <c r="K3892" t="str">
        <f t="shared" si="607"/>
        <v/>
      </c>
      <c r="L3892" t="str">
        <f t="shared" si="608"/>
        <v/>
      </c>
      <c r="M3892" t="str">
        <f t="shared" si="609"/>
        <v/>
      </c>
    </row>
    <row r="3893" spans="1:13">
      <c r="A3893" t="s">
        <v>3328</v>
      </c>
      <c r="B3893">
        <v>1209.6729</v>
      </c>
      <c r="C3893" s="44">
        <v>41548</v>
      </c>
      <c r="D3893" t="str">
        <f t="shared" si="600"/>
        <v/>
      </c>
      <c r="E3893" t="str">
        <f t="shared" si="601"/>
        <v/>
      </c>
      <c r="F3893" t="str">
        <f t="shared" si="602"/>
        <v/>
      </c>
      <c r="G3893" t="str">
        <f t="shared" si="603"/>
        <v/>
      </c>
      <c r="H3893" t="str">
        <f t="shared" si="604"/>
        <v/>
      </c>
      <c r="I3893" t="str">
        <f t="shared" si="605"/>
        <v/>
      </c>
      <c r="J3893" t="str">
        <f t="shared" si="606"/>
        <v/>
      </c>
      <c r="K3893" t="str">
        <f t="shared" si="607"/>
        <v/>
      </c>
      <c r="L3893" t="str">
        <f t="shared" si="608"/>
        <v/>
      </c>
      <c r="M3893" t="str">
        <f t="shared" si="609"/>
        <v/>
      </c>
    </row>
    <row r="3894" spans="1:13">
      <c r="A3894" t="s">
        <v>3329</v>
      </c>
      <c r="B3894">
        <v>1211.8124</v>
      </c>
      <c r="C3894" s="44">
        <v>41548</v>
      </c>
      <c r="D3894" t="str">
        <f t="shared" si="600"/>
        <v/>
      </c>
      <c r="E3894" t="str">
        <f t="shared" si="601"/>
        <v/>
      </c>
      <c r="F3894" t="str">
        <f t="shared" si="602"/>
        <v/>
      </c>
      <c r="G3894" t="str">
        <f t="shared" si="603"/>
        <v/>
      </c>
      <c r="H3894" t="str">
        <f t="shared" si="604"/>
        <v/>
      </c>
      <c r="I3894" t="str">
        <f t="shared" si="605"/>
        <v/>
      </c>
      <c r="J3894" t="str">
        <f t="shared" si="606"/>
        <v/>
      </c>
      <c r="K3894" t="str">
        <f t="shared" si="607"/>
        <v/>
      </c>
      <c r="L3894" t="str">
        <f t="shared" si="608"/>
        <v/>
      </c>
      <c r="M3894" t="str">
        <f t="shared" si="609"/>
        <v/>
      </c>
    </row>
    <row r="3895" spans="1:13">
      <c r="A3895" t="s">
        <v>3330</v>
      </c>
      <c r="B3895">
        <v>1001.5</v>
      </c>
      <c r="C3895" s="44">
        <v>41548</v>
      </c>
      <c r="D3895" t="str">
        <f t="shared" si="600"/>
        <v/>
      </c>
      <c r="E3895" t="str">
        <f t="shared" si="601"/>
        <v/>
      </c>
      <c r="F3895" t="str">
        <f t="shared" si="602"/>
        <v/>
      </c>
      <c r="G3895" t="str">
        <f t="shared" si="603"/>
        <v/>
      </c>
      <c r="H3895" t="str">
        <f t="shared" si="604"/>
        <v/>
      </c>
      <c r="I3895" t="str">
        <f t="shared" si="605"/>
        <v/>
      </c>
      <c r="J3895" t="str">
        <f t="shared" si="606"/>
        <v/>
      </c>
      <c r="K3895" t="str">
        <f t="shared" si="607"/>
        <v/>
      </c>
      <c r="L3895" t="str">
        <f t="shared" si="608"/>
        <v/>
      </c>
      <c r="M3895" t="str">
        <f t="shared" si="609"/>
        <v/>
      </c>
    </row>
    <row r="3896" spans="1:13">
      <c r="A3896" t="s">
        <v>3331</v>
      </c>
      <c r="B3896">
        <v>1002.4</v>
      </c>
      <c r="C3896" s="44">
        <v>41548</v>
      </c>
      <c r="D3896" t="str">
        <f t="shared" si="600"/>
        <v/>
      </c>
      <c r="E3896" t="str">
        <f t="shared" si="601"/>
        <v/>
      </c>
      <c r="F3896" t="str">
        <f t="shared" si="602"/>
        <v/>
      </c>
      <c r="G3896" t="str">
        <f t="shared" si="603"/>
        <v/>
      </c>
      <c r="H3896" t="str">
        <f t="shared" si="604"/>
        <v/>
      </c>
      <c r="I3896" t="str">
        <f t="shared" si="605"/>
        <v/>
      </c>
      <c r="J3896" t="str">
        <f t="shared" si="606"/>
        <v/>
      </c>
      <c r="K3896" t="str">
        <f t="shared" si="607"/>
        <v/>
      </c>
      <c r="L3896" t="str">
        <f t="shared" si="608"/>
        <v/>
      </c>
      <c r="M3896" t="str">
        <f t="shared" si="609"/>
        <v/>
      </c>
    </row>
    <row r="3897" spans="1:13">
      <c r="A3897" t="s">
        <v>4879</v>
      </c>
      <c r="B3897">
        <v>1303.0325</v>
      </c>
      <c r="C3897" s="44">
        <v>41548</v>
      </c>
      <c r="D3897" t="str">
        <f t="shared" si="600"/>
        <v/>
      </c>
      <c r="E3897" t="str">
        <f t="shared" si="601"/>
        <v/>
      </c>
      <c r="F3897" t="str">
        <f t="shared" si="602"/>
        <v/>
      </c>
      <c r="G3897" t="str">
        <f t="shared" si="603"/>
        <v/>
      </c>
      <c r="H3897" t="str">
        <f t="shared" si="604"/>
        <v/>
      </c>
      <c r="I3897" t="str">
        <f t="shared" si="605"/>
        <v/>
      </c>
      <c r="J3897" t="str">
        <f t="shared" si="606"/>
        <v/>
      </c>
      <c r="K3897" t="str">
        <f t="shared" si="607"/>
        <v/>
      </c>
      <c r="L3897" t="str">
        <f t="shared" si="608"/>
        <v/>
      </c>
      <c r="M3897" t="str">
        <f t="shared" si="609"/>
        <v/>
      </c>
    </row>
    <row r="3898" spans="1:13">
      <c r="A3898" t="s">
        <v>3332</v>
      </c>
      <c r="B3898">
        <v>1004.1446</v>
      </c>
      <c r="C3898" s="44">
        <v>41548</v>
      </c>
      <c r="D3898" t="str">
        <f t="shared" si="600"/>
        <v/>
      </c>
      <c r="E3898" t="str">
        <f t="shared" si="601"/>
        <v/>
      </c>
      <c r="F3898" t="str">
        <f t="shared" si="602"/>
        <v/>
      </c>
      <c r="G3898" t="str">
        <f t="shared" si="603"/>
        <v/>
      </c>
      <c r="H3898" t="str">
        <f t="shared" si="604"/>
        <v/>
      </c>
      <c r="I3898" t="str">
        <f t="shared" si="605"/>
        <v/>
      </c>
      <c r="J3898" t="str">
        <f t="shared" si="606"/>
        <v/>
      </c>
      <c r="K3898" t="str">
        <f t="shared" si="607"/>
        <v/>
      </c>
      <c r="L3898" t="str">
        <f t="shared" si="608"/>
        <v/>
      </c>
      <c r="M3898" t="str">
        <f t="shared" si="609"/>
        <v/>
      </c>
    </row>
    <row r="3899" spans="1:13">
      <c r="A3899" t="s">
        <v>3333</v>
      </c>
      <c r="B3899">
        <v>1002.5644</v>
      </c>
      <c r="C3899" s="44">
        <v>41548</v>
      </c>
      <c r="D3899" t="str">
        <f t="shared" si="600"/>
        <v/>
      </c>
      <c r="E3899" t="str">
        <f t="shared" si="601"/>
        <v/>
      </c>
      <c r="F3899" t="str">
        <f t="shared" si="602"/>
        <v/>
      </c>
      <c r="G3899" t="str">
        <f t="shared" si="603"/>
        <v/>
      </c>
      <c r="H3899" t="str">
        <f t="shared" si="604"/>
        <v/>
      </c>
      <c r="I3899" t="str">
        <f t="shared" si="605"/>
        <v/>
      </c>
      <c r="J3899" t="str">
        <f t="shared" si="606"/>
        <v/>
      </c>
      <c r="K3899" t="str">
        <f t="shared" si="607"/>
        <v/>
      </c>
      <c r="L3899" t="str">
        <f t="shared" si="608"/>
        <v/>
      </c>
      <c r="M3899" t="str">
        <f t="shared" si="609"/>
        <v/>
      </c>
    </row>
    <row r="3900" spans="1:13">
      <c r="A3900" t="s">
        <v>3334</v>
      </c>
      <c r="B3900">
        <v>1002.5338</v>
      </c>
      <c r="C3900" s="44">
        <v>41548</v>
      </c>
      <c r="D3900" t="str">
        <f t="shared" si="600"/>
        <v/>
      </c>
      <c r="E3900" t="str">
        <f t="shared" si="601"/>
        <v/>
      </c>
      <c r="F3900" t="str">
        <f t="shared" si="602"/>
        <v/>
      </c>
      <c r="G3900" t="str">
        <f t="shared" si="603"/>
        <v/>
      </c>
      <c r="H3900" t="str">
        <f t="shared" si="604"/>
        <v/>
      </c>
      <c r="I3900" t="str">
        <f t="shared" si="605"/>
        <v/>
      </c>
      <c r="J3900" t="str">
        <f t="shared" si="606"/>
        <v/>
      </c>
      <c r="K3900" t="str">
        <f t="shared" si="607"/>
        <v/>
      </c>
      <c r="L3900" t="str">
        <f t="shared" si="608"/>
        <v/>
      </c>
      <c r="M3900" t="str">
        <f t="shared" si="609"/>
        <v/>
      </c>
    </row>
    <row r="3901" spans="1:13">
      <c r="A3901" t="s">
        <v>4880</v>
      </c>
      <c r="B3901">
        <v>1299.9672</v>
      </c>
      <c r="C3901" s="44">
        <v>41548</v>
      </c>
      <c r="D3901" t="str">
        <f t="shared" si="600"/>
        <v/>
      </c>
      <c r="E3901" t="str">
        <f t="shared" si="601"/>
        <v/>
      </c>
      <c r="F3901" t="str">
        <f t="shared" si="602"/>
        <v/>
      </c>
      <c r="G3901" t="str">
        <f t="shared" si="603"/>
        <v/>
      </c>
      <c r="H3901" t="str">
        <f t="shared" si="604"/>
        <v/>
      </c>
      <c r="I3901" t="str">
        <f t="shared" si="605"/>
        <v/>
      </c>
      <c r="J3901" t="str">
        <f t="shared" si="606"/>
        <v/>
      </c>
      <c r="K3901" t="str">
        <f t="shared" si="607"/>
        <v/>
      </c>
      <c r="L3901" t="str">
        <f t="shared" si="608"/>
        <v/>
      </c>
      <c r="M3901" t="str">
        <f t="shared" si="609"/>
        <v/>
      </c>
    </row>
    <row r="3902" spans="1:13">
      <c r="A3902" t="s">
        <v>3335</v>
      </c>
      <c r="B3902">
        <v>1001.6518</v>
      </c>
      <c r="C3902" s="44">
        <v>41548</v>
      </c>
      <c r="D3902" t="str">
        <f t="shared" si="600"/>
        <v/>
      </c>
      <c r="E3902" t="str">
        <f t="shared" si="601"/>
        <v/>
      </c>
      <c r="F3902" t="str">
        <f t="shared" si="602"/>
        <v/>
      </c>
      <c r="G3902" t="str">
        <f t="shared" si="603"/>
        <v/>
      </c>
      <c r="H3902" t="str">
        <f t="shared" si="604"/>
        <v/>
      </c>
      <c r="I3902" t="str">
        <f t="shared" si="605"/>
        <v/>
      </c>
      <c r="J3902" t="str">
        <f t="shared" si="606"/>
        <v/>
      </c>
      <c r="K3902" t="str">
        <f t="shared" si="607"/>
        <v/>
      </c>
      <c r="L3902" t="str">
        <f t="shared" si="608"/>
        <v/>
      </c>
      <c r="M3902" t="str">
        <f t="shared" si="609"/>
        <v/>
      </c>
    </row>
    <row r="3903" spans="1:13">
      <c r="A3903" t="s">
        <v>3336</v>
      </c>
      <c r="B3903">
        <v>1000</v>
      </c>
      <c r="C3903" s="44">
        <v>41548</v>
      </c>
      <c r="D3903" t="str">
        <f t="shared" si="600"/>
        <v/>
      </c>
      <c r="E3903" t="str">
        <f t="shared" si="601"/>
        <v/>
      </c>
      <c r="F3903" t="str">
        <f t="shared" si="602"/>
        <v/>
      </c>
      <c r="G3903" t="str">
        <f t="shared" si="603"/>
        <v/>
      </c>
      <c r="H3903" t="str">
        <f t="shared" si="604"/>
        <v/>
      </c>
      <c r="I3903" t="str">
        <f t="shared" si="605"/>
        <v/>
      </c>
      <c r="J3903" t="str">
        <f t="shared" si="606"/>
        <v/>
      </c>
      <c r="K3903" t="str">
        <f t="shared" si="607"/>
        <v/>
      </c>
      <c r="L3903" t="str">
        <f t="shared" si="608"/>
        <v/>
      </c>
      <c r="M3903" t="str">
        <f t="shared" si="609"/>
        <v/>
      </c>
    </row>
    <row r="3904" spans="1:13">
      <c r="A3904" t="s">
        <v>3337</v>
      </c>
      <c r="B3904">
        <v>1299.8544999999999</v>
      </c>
      <c r="C3904" s="44">
        <v>41548</v>
      </c>
      <c r="D3904" t="str">
        <f t="shared" si="600"/>
        <v/>
      </c>
      <c r="E3904" t="str">
        <f t="shared" si="601"/>
        <v/>
      </c>
      <c r="F3904" t="str">
        <f t="shared" si="602"/>
        <v/>
      </c>
      <c r="G3904" t="str">
        <f t="shared" si="603"/>
        <v/>
      </c>
      <c r="H3904" t="str">
        <f t="shared" si="604"/>
        <v/>
      </c>
      <c r="I3904" t="str">
        <f t="shared" si="605"/>
        <v/>
      </c>
      <c r="J3904" t="str">
        <f t="shared" si="606"/>
        <v/>
      </c>
      <c r="K3904" t="str">
        <f t="shared" si="607"/>
        <v/>
      </c>
      <c r="L3904" t="str">
        <f t="shared" si="608"/>
        <v/>
      </c>
      <c r="M3904" t="str">
        <f t="shared" si="609"/>
        <v/>
      </c>
    </row>
    <row r="3905" spans="1:13">
      <c r="A3905" t="s">
        <v>3338</v>
      </c>
      <c r="B3905">
        <v>1302.9048</v>
      </c>
      <c r="C3905" s="44">
        <v>41548</v>
      </c>
      <c r="D3905" t="str">
        <f t="shared" si="600"/>
        <v/>
      </c>
      <c r="E3905" t="str">
        <f t="shared" si="601"/>
        <v/>
      </c>
      <c r="F3905" t="str">
        <f t="shared" si="602"/>
        <v/>
      </c>
      <c r="G3905" t="str">
        <f t="shared" si="603"/>
        <v/>
      </c>
      <c r="H3905" t="str">
        <f t="shared" si="604"/>
        <v/>
      </c>
      <c r="I3905" t="str">
        <f t="shared" si="605"/>
        <v/>
      </c>
      <c r="J3905" t="str">
        <f t="shared" si="606"/>
        <v/>
      </c>
      <c r="K3905" t="str">
        <f t="shared" si="607"/>
        <v/>
      </c>
      <c r="L3905" t="str">
        <f t="shared" si="608"/>
        <v/>
      </c>
      <c r="M3905" t="str">
        <f t="shared" si="609"/>
        <v/>
      </c>
    </row>
    <row r="3906" spans="1:13">
      <c r="A3906" t="s">
        <v>3406</v>
      </c>
      <c r="B3906">
        <v>32.96</v>
      </c>
      <c r="C3906" s="44">
        <v>41548</v>
      </c>
      <c r="D3906" t="str">
        <f t="shared" si="600"/>
        <v/>
      </c>
      <c r="E3906" t="str">
        <f t="shared" si="601"/>
        <v/>
      </c>
      <c r="F3906" t="str">
        <f t="shared" si="602"/>
        <v/>
      </c>
      <c r="G3906" t="str">
        <f t="shared" si="603"/>
        <v/>
      </c>
      <c r="H3906" t="str">
        <f t="shared" si="604"/>
        <v/>
      </c>
      <c r="I3906" t="str">
        <f t="shared" si="605"/>
        <v/>
      </c>
      <c r="J3906" t="str">
        <f t="shared" si="606"/>
        <v/>
      </c>
      <c r="K3906" t="str">
        <f t="shared" si="607"/>
        <v/>
      </c>
      <c r="L3906" t="str">
        <f t="shared" si="608"/>
        <v/>
      </c>
      <c r="M3906" t="str">
        <f t="shared" si="609"/>
        <v/>
      </c>
    </row>
    <row r="3907" spans="1:13">
      <c r="A3907" t="s">
        <v>3461</v>
      </c>
      <c r="B3907">
        <v>16.670000000000002</v>
      </c>
      <c r="C3907" s="44">
        <v>41548</v>
      </c>
      <c r="D3907" t="str">
        <f t="shared" si="600"/>
        <v/>
      </c>
      <c r="E3907" t="str">
        <f t="shared" si="601"/>
        <v/>
      </c>
      <c r="F3907" t="str">
        <f t="shared" si="602"/>
        <v/>
      </c>
      <c r="G3907" t="str">
        <f t="shared" si="603"/>
        <v/>
      </c>
      <c r="H3907" t="str">
        <f t="shared" si="604"/>
        <v/>
      </c>
      <c r="I3907" t="str">
        <f t="shared" si="605"/>
        <v/>
      </c>
      <c r="J3907" t="str">
        <f t="shared" si="606"/>
        <v/>
      </c>
      <c r="K3907" t="str">
        <f t="shared" si="607"/>
        <v/>
      </c>
      <c r="L3907" t="str">
        <f t="shared" si="608"/>
        <v/>
      </c>
      <c r="M3907" t="str">
        <f t="shared" si="609"/>
        <v/>
      </c>
    </row>
    <row r="3908" spans="1:13">
      <c r="A3908" t="s">
        <v>3462</v>
      </c>
      <c r="B3908">
        <v>16.55</v>
      </c>
      <c r="C3908" s="44">
        <v>41548</v>
      </c>
      <c r="D3908" t="str">
        <f t="shared" si="600"/>
        <v/>
      </c>
      <c r="E3908" t="str">
        <f t="shared" si="601"/>
        <v/>
      </c>
      <c r="F3908" t="str">
        <f t="shared" si="602"/>
        <v/>
      </c>
      <c r="G3908" t="str">
        <f t="shared" si="603"/>
        <v/>
      </c>
      <c r="H3908" t="str">
        <f t="shared" si="604"/>
        <v/>
      </c>
      <c r="I3908" t="str">
        <f t="shared" si="605"/>
        <v/>
      </c>
      <c r="J3908" t="str">
        <f t="shared" si="606"/>
        <v/>
      </c>
      <c r="K3908" t="str">
        <f t="shared" si="607"/>
        <v/>
      </c>
      <c r="L3908" t="str">
        <f t="shared" si="608"/>
        <v/>
      </c>
      <c r="M3908" t="str">
        <f t="shared" si="609"/>
        <v/>
      </c>
    </row>
    <row r="3909" spans="1:13">
      <c r="A3909" t="s">
        <v>3407</v>
      </c>
      <c r="B3909">
        <v>32.76</v>
      </c>
      <c r="C3909" s="44">
        <v>41548</v>
      </c>
      <c r="D3909" t="str">
        <f t="shared" si="600"/>
        <v/>
      </c>
      <c r="E3909" t="str">
        <f t="shared" si="601"/>
        <v/>
      </c>
      <c r="F3909" t="str">
        <f t="shared" si="602"/>
        <v/>
      </c>
      <c r="G3909" t="str">
        <f t="shared" si="603"/>
        <v/>
      </c>
      <c r="H3909" t="str">
        <f t="shared" si="604"/>
        <v/>
      </c>
      <c r="I3909" t="str">
        <f t="shared" si="605"/>
        <v/>
      </c>
      <c r="J3909" t="str">
        <f t="shared" si="606"/>
        <v/>
      </c>
      <c r="K3909" t="str">
        <f t="shared" si="607"/>
        <v/>
      </c>
      <c r="L3909" t="str">
        <f t="shared" si="608"/>
        <v/>
      </c>
      <c r="M3909" t="str">
        <f t="shared" si="609"/>
        <v/>
      </c>
    </row>
    <row r="3910" spans="1:13">
      <c r="A3910" t="s">
        <v>636</v>
      </c>
      <c r="B3910">
        <v>1128.6844000000001</v>
      </c>
      <c r="C3910" s="44">
        <v>41548</v>
      </c>
      <c r="D3910" t="str">
        <f t="shared" si="600"/>
        <v/>
      </c>
      <c r="E3910" t="str">
        <f t="shared" si="601"/>
        <v/>
      </c>
      <c r="F3910" t="str">
        <f t="shared" si="602"/>
        <v/>
      </c>
      <c r="G3910" t="str">
        <f t="shared" si="603"/>
        <v/>
      </c>
      <c r="H3910" t="str">
        <f t="shared" si="604"/>
        <v/>
      </c>
      <c r="I3910" t="str">
        <f t="shared" si="605"/>
        <v/>
      </c>
      <c r="J3910" t="str">
        <f t="shared" si="606"/>
        <v/>
      </c>
      <c r="K3910" t="str">
        <f t="shared" si="607"/>
        <v/>
      </c>
      <c r="L3910" t="str">
        <f t="shared" si="608"/>
        <v/>
      </c>
      <c r="M3910" t="str">
        <f t="shared" si="609"/>
        <v/>
      </c>
    </row>
    <row r="3911" spans="1:13">
      <c r="A3911" t="s">
        <v>5016</v>
      </c>
      <c r="B3911">
        <v>1568.5052000000001</v>
      </c>
      <c r="C3911" s="44">
        <v>41548</v>
      </c>
      <c r="D3911" t="str">
        <f t="shared" ref="D3911:D3974" si="610">IF(A3911=mfund1,B3911,"")</f>
        <v/>
      </c>
      <c r="E3911" t="str">
        <f t="shared" ref="E3911:E3974" si="611">IF(A3911=mfund2,B3911,"")</f>
        <v/>
      </c>
      <c r="F3911" t="str">
        <f t="shared" ref="F3911:F3974" si="612">IF(A3911=mfund3,B3911,"")</f>
        <v/>
      </c>
      <c r="G3911" t="str">
        <f t="shared" ref="G3911:G3974" si="613">IF(A3911=mfund4,B3911,"")</f>
        <v/>
      </c>
      <c r="H3911" t="str">
        <f t="shared" ref="H3911:H3974" si="614">IF(A3911=mfudn5,B3911,"")</f>
        <v/>
      </c>
      <c r="I3911" t="str">
        <f t="shared" ref="I3911:I3974" si="615">IF(A3911=mfund6,B3911,"")</f>
        <v/>
      </c>
      <c r="J3911" t="str">
        <f t="shared" ref="J3911:J3974" si="616">IF(A3911=mfund7,B3911,"")</f>
        <v/>
      </c>
      <c r="K3911" t="str">
        <f t="shared" ref="K3911:K3974" si="617">IF(A3911=mfund8,B3911,"")</f>
        <v/>
      </c>
      <c r="L3911" t="str">
        <f t="shared" ref="L3911:L3974" si="618">IF(A3911=mfund9,B3911,"")</f>
        <v/>
      </c>
      <c r="M3911" t="str">
        <f t="shared" ref="M3911:M3974" si="619">IF(A3911=mfund10,B3911,"")</f>
        <v/>
      </c>
    </row>
    <row r="3912" spans="1:13">
      <c r="A3912" t="s">
        <v>637</v>
      </c>
      <c r="B3912">
        <v>1127.5304000000001</v>
      </c>
      <c r="C3912" s="44">
        <v>41548</v>
      </c>
      <c r="D3912" t="str">
        <f t="shared" si="610"/>
        <v/>
      </c>
      <c r="E3912" t="str">
        <f t="shared" si="611"/>
        <v/>
      </c>
      <c r="F3912" t="str">
        <f t="shared" si="612"/>
        <v/>
      </c>
      <c r="G3912" t="str">
        <f t="shared" si="613"/>
        <v/>
      </c>
      <c r="H3912" t="str">
        <f t="shared" si="614"/>
        <v/>
      </c>
      <c r="I3912" t="str">
        <f t="shared" si="615"/>
        <v/>
      </c>
      <c r="J3912" t="str">
        <f t="shared" si="616"/>
        <v/>
      </c>
      <c r="K3912" t="str">
        <f t="shared" si="617"/>
        <v/>
      </c>
      <c r="L3912" t="str">
        <f t="shared" si="618"/>
        <v/>
      </c>
      <c r="M3912" t="str">
        <f t="shared" si="619"/>
        <v/>
      </c>
    </row>
    <row r="3913" spans="1:13">
      <c r="A3913" t="s">
        <v>2803</v>
      </c>
      <c r="B3913">
        <v>1000.1028</v>
      </c>
      <c r="C3913" s="44">
        <v>41549</v>
      </c>
      <c r="D3913" t="str">
        <f t="shared" si="610"/>
        <v/>
      </c>
      <c r="E3913" t="str">
        <f t="shared" si="611"/>
        <v/>
      </c>
      <c r="F3913" t="str">
        <f t="shared" si="612"/>
        <v/>
      </c>
      <c r="G3913" t="str">
        <f t="shared" si="613"/>
        <v/>
      </c>
      <c r="H3913" t="str">
        <f t="shared" si="614"/>
        <v/>
      </c>
      <c r="I3913" t="str">
        <f t="shared" si="615"/>
        <v/>
      </c>
      <c r="J3913" t="str">
        <f t="shared" si="616"/>
        <v/>
      </c>
      <c r="K3913" t="str">
        <f t="shared" si="617"/>
        <v/>
      </c>
      <c r="L3913" t="str">
        <f t="shared" si="618"/>
        <v/>
      </c>
      <c r="M3913" t="str">
        <f t="shared" si="619"/>
        <v/>
      </c>
    </row>
    <row r="3914" spans="1:13">
      <c r="A3914" t="s">
        <v>2804</v>
      </c>
      <c r="B3914">
        <v>1000.3869999999999</v>
      </c>
      <c r="C3914" s="44">
        <v>41549</v>
      </c>
      <c r="D3914" t="str">
        <f t="shared" si="610"/>
        <v/>
      </c>
      <c r="E3914" t="str">
        <f t="shared" si="611"/>
        <v/>
      </c>
      <c r="F3914" t="str">
        <f t="shared" si="612"/>
        <v/>
      </c>
      <c r="G3914" t="str">
        <f t="shared" si="613"/>
        <v/>
      </c>
      <c r="H3914" t="str">
        <f t="shared" si="614"/>
        <v/>
      </c>
      <c r="I3914" t="str">
        <f t="shared" si="615"/>
        <v/>
      </c>
      <c r="J3914" t="str">
        <f t="shared" si="616"/>
        <v/>
      </c>
      <c r="K3914" t="str">
        <f t="shared" si="617"/>
        <v/>
      </c>
      <c r="L3914" t="str">
        <f t="shared" si="618"/>
        <v/>
      </c>
      <c r="M3914" t="str">
        <f t="shared" si="619"/>
        <v/>
      </c>
    </row>
    <row r="3915" spans="1:13">
      <c r="A3915" t="s">
        <v>2805</v>
      </c>
      <c r="B3915">
        <v>1007.039</v>
      </c>
      <c r="C3915" s="44">
        <v>41549</v>
      </c>
      <c r="D3915" t="str">
        <f t="shared" si="610"/>
        <v/>
      </c>
      <c r="E3915" t="str">
        <f t="shared" si="611"/>
        <v/>
      </c>
      <c r="F3915" t="str">
        <f t="shared" si="612"/>
        <v/>
      </c>
      <c r="G3915" t="str">
        <f t="shared" si="613"/>
        <v/>
      </c>
      <c r="H3915" t="str">
        <f t="shared" si="614"/>
        <v/>
      </c>
      <c r="I3915" t="str">
        <f t="shared" si="615"/>
        <v/>
      </c>
      <c r="J3915" t="str">
        <f t="shared" si="616"/>
        <v/>
      </c>
      <c r="K3915" t="str">
        <f t="shared" si="617"/>
        <v/>
      </c>
      <c r="L3915" t="str">
        <f t="shared" si="618"/>
        <v/>
      </c>
      <c r="M3915" t="str">
        <f t="shared" si="619"/>
        <v/>
      </c>
    </row>
    <row r="3916" spans="1:13">
      <c r="A3916" t="s">
        <v>3711</v>
      </c>
      <c r="B3916">
        <v>1192.3815999999999</v>
      </c>
      <c r="C3916" s="44">
        <v>41549</v>
      </c>
      <c r="D3916" t="str">
        <f t="shared" si="610"/>
        <v/>
      </c>
      <c r="E3916" t="str">
        <f t="shared" si="611"/>
        <v/>
      </c>
      <c r="F3916" t="str">
        <f t="shared" si="612"/>
        <v/>
      </c>
      <c r="G3916" t="str">
        <f t="shared" si="613"/>
        <v/>
      </c>
      <c r="H3916" t="str">
        <f t="shared" si="614"/>
        <v/>
      </c>
      <c r="I3916" t="str">
        <f t="shared" si="615"/>
        <v/>
      </c>
      <c r="J3916" t="str">
        <f t="shared" si="616"/>
        <v/>
      </c>
      <c r="K3916" t="str">
        <f t="shared" si="617"/>
        <v/>
      </c>
      <c r="L3916" t="str">
        <f t="shared" si="618"/>
        <v/>
      </c>
      <c r="M3916" t="str">
        <f t="shared" si="619"/>
        <v/>
      </c>
    </row>
    <row r="3917" spans="1:13">
      <c r="A3917" t="s">
        <v>2806</v>
      </c>
      <c r="B3917">
        <v>1025.1027999999999</v>
      </c>
      <c r="C3917" s="44">
        <v>41549</v>
      </c>
      <c r="D3917" t="str">
        <f t="shared" si="610"/>
        <v/>
      </c>
      <c r="E3917" t="str">
        <f t="shared" si="611"/>
        <v/>
      </c>
      <c r="F3917" t="str">
        <f t="shared" si="612"/>
        <v/>
      </c>
      <c r="G3917" t="str">
        <f t="shared" si="613"/>
        <v/>
      </c>
      <c r="H3917" t="str">
        <f t="shared" si="614"/>
        <v/>
      </c>
      <c r="I3917" t="str">
        <f t="shared" si="615"/>
        <v/>
      </c>
      <c r="J3917" t="str">
        <f t="shared" si="616"/>
        <v/>
      </c>
      <c r="K3917" t="str">
        <f t="shared" si="617"/>
        <v/>
      </c>
      <c r="L3917" t="str">
        <f t="shared" si="618"/>
        <v/>
      </c>
      <c r="M3917" t="str">
        <f t="shared" si="619"/>
        <v/>
      </c>
    </row>
    <row r="3918" spans="1:13">
      <c r="A3918" t="s">
        <v>2807</v>
      </c>
      <c r="B3918">
        <v>1006.2854</v>
      </c>
      <c r="C3918" s="44">
        <v>41549</v>
      </c>
      <c r="D3918" t="str">
        <f t="shared" si="610"/>
        <v/>
      </c>
      <c r="E3918" t="str">
        <f t="shared" si="611"/>
        <v/>
      </c>
      <c r="F3918" t="str">
        <f t="shared" si="612"/>
        <v/>
      </c>
      <c r="G3918" t="str">
        <f t="shared" si="613"/>
        <v/>
      </c>
      <c r="H3918" t="str">
        <f t="shared" si="614"/>
        <v/>
      </c>
      <c r="I3918" t="str">
        <f t="shared" si="615"/>
        <v/>
      </c>
      <c r="J3918" t="str">
        <f t="shared" si="616"/>
        <v/>
      </c>
      <c r="K3918" t="str">
        <f t="shared" si="617"/>
        <v/>
      </c>
      <c r="L3918" t="str">
        <f t="shared" si="618"/>
        <v/>
      </c>
      <c r="M3918" t="str">
        <f t="shared" si="619"/>
        <v/>
      </c>
    </row>
    <row r="3919" spans="1:13">
      <c r="A3919" t="s">
        <v>2808</v>
      </c>
      <c r="B3919">
        <v>1025.1421</v>
      </c>
      <c r="C3919" s="44">
        <v>41549</v>
      </c>
      <c r="D3919" t="str">
        <f t="shared" si="610"/>
        <v/>
      </c>
      <c r="E3919" t="str">
        <f t="shared" si="611"/>
        <v/>
      </c>
      <c r="F3919" t="str">
        <f t="shared" si="612"/>
        <v/>
      </c>
      <c r="G3919" t="str">
        <f t="shared" si="613"/>
        <v/>
      </c>
      <c r="H3919" t="str">
        <f t="shared" si="614"/>
        <v/>
      </c>
      <c r="I3919" t="str">
        <f t="shared" si="615"/>
        <v/>
      </c>
      <c r="J3919" t="str">
        <f t="shared" si="616"/>
        <v/>
      </c>
      <c r="K3919" t="str">
        <f t="shared" si="617"/>
        <v/>
      </c>
      <c r="L3919" t="str">
        <f t="shared" si="618"/>
        <v/>
      </c>
      <c r="M3919" t="str">
        <f t="shared" si="619"/>
        <v/>
      </c>
    </row>
    <row r="3920" spans="1:13">
      <c r="A3920" t="s">
        <v>3712</v>
      </c>
      <c r="B3920">
        <v>1191.4582</v>
      </c>
      <c r="C3920" s="44">
        <v>41549</v>
      </c>
      <c r="D3920" t="str">
        <f t="shared" si="610"/>
        <v/>
      </c>
      <c r="E3920" t="str">
        <f t="shared" si="611"/>
        <v/>
      </c>
      <c r="F3920" t="str">
        <f t="shared" si="612"/>
        <v/>
      </c>
      <c r="G3920" t="str">
        <f t="shared" si="613"/>
        <v/>
      </c>
      <c r="H3920" t="str">
        <f t="shared" si="614"/>
        <v/>
      </c>
      <c r="I3920" t="str">
        <f t="shared" si="615"/>
        <v/>
      </c>
      <c r="J3920" t="str">
        <f t="shared" si="616"/>
        <v/>
      </c>
      <c r="K3920" t="str">
        <f t="shared" si="617"/>
        <v/>
      </c>
      <c r="L3920" t="str">
        <f t="shared" si="618"/>
        <v/>
      </c>
      <c r="M3920" t="str">
        <f t="shared" si="619"/>
        <v/>
      </c>
    </row>
    <row r="3921" spans="1:13">
      <c r="A3921" t="s">
        <v>3339</v>
      </c>
      <c r="B3921">
        <v>1001.3376</v>
      </c>
      <c r="C3921" s="44">
        <v>41548</v>
      </c>
      <c r="D3921" t="str">
        <f t="shared" si="610"/>
        <v/>
      </c>
      <c r="E3921" t="str">
        <f t="shared" si="611"/>
        <v/>
      </c>
      <c r="F3921" t="str">
        <f t="shared" si="612"/>
        <v/>
      </c>
      <c r="G3921" t="str">
        <f t="shared" si="613"/>
        <v/>
      </c>
      <c r="H3921" t="str">
        <f t="shared" si="614"/>
        <v/>
      </c>
      <c r="I3921" t="str">
        <f t="shared" si="615"/>
        <v/>
      </c>
      <c r="J3921" t="str">
        <f t="shared" si="616"/>
        <v/>
      </c>
      <c r="K3921" t="str">
        <f t="shared" si="617"/>
        <v/>
      </c>
      <c r="L3921" t="str">
        <f t="shared" si="618"/>
        <v/>
      </c>
      <c r="M3921" t="str">
        <f t="shared" si="619"/>
        <v/>
      </c>
    </row>
    <row r="3922" spans="1:13">
      <c r="A3922" t="s">
        <v>4881</v>
      </c>
      <c r="B3922">
        <v>1948.5300999999999</v>
      </c>
      <c r="C3922" s="44">
        <v>41548</v>
      </c>
      <c r="D3922" t="str">
        <f t="shared" si="610"/>
        <v/>
      </c>
      <c r="E3922" t="str">
        <f t="shared" si="611"/>
        <v/>
      </c>
      <c r="F3922" t="str">
        <f t="shared" si="612"/>
        <v/>
      </c>
      <c r="G3922" t="str">
        <f t="shared" si="613"/>
        <v/>
      </c>
      <c r="H3922" t="str">
        <f t="shared" si="614"/>
        <v/>
      </c>
      <c r="I3922" t="str">
        <f t="shared" si="615"/>
        <v/>
      </c>
      <c r="J3922" t="str">
        <f t="shared" si="616"/>
        <v/>
      </c>
      <c r="K3922" t="str">
        <f t="shared" si="617"/>
        <v/>
      </c>
      <c r="L3922" t="str">
        <f t="shared" si="618"/>
        <v/>
      </c>
      <c r="M3922" t="str">
        <f t="shared" si="619"/>
        <v/>
      </c>
    </row>
    <row r="3923" spans="1:13">
      <c r="A3923" t="s">
        <v>3340</v>
      </c>
      <c r="B3923">
        <v>1143.7280000000001</v>
      </c>
      <c r="C3923" s="44">
        <v>41548</v>
      </c>
      <c r="D3923" t="str">
        <f t="shared" si="610"/>
        <v/>
      </c>
      <c r="E3923" t="str">
        <f t="shared" si="611"/>
        <v/>
      </c>
      <c r="F3923" t="str">
        <f t="shared" si="612"/>
        <v/>
      </c>
      <c r="G3923" t="str">
        <f t="shared" si="613"/>
        <v/>
      </c>
      <c r="H3923" t="str">
        <f t="shared" si="614"/>
        <v/>
      </c>
      <c r="I3923" t="str">
        <f t="shared" si="615"/>
        <v/>
      </c>
      <c r="J3923" t="str">
        <f t="shared" si="616"/>
        <v/>
      </c>
      <c r="K3923" t="str">
        <f t="shared" si="617"/>
        <v/>
      </c>
      <c r="L3923" t="str">
        <f t="shared" si="618"/>
        <v/>
      </c>
      <c r="M3923" t="str">
        <f t="shared" si="619"/>
        <v/>
      </c>
    </row>
    <row r="3924" spans="1:13">
      <c r="A3924" t="s">
        <v>3341</v>
      </c>
      <c r="B3924">
        <v>1004.1492</v>
      </c>
      <c r="C3924" s="44">
        <v>41548</v>
      </c>
      <c r="D3924" t="str">
        <f t="shared" si="610"/>
        <v/>
      </c>
      <c r="E3924" t="str">
        <f t="shared" si="611"/>
        <v/>
      </c>
      <c r="F3924" t="str">
        <f t="shared" si="612"/>
        <v/>
      </c>
      <c r="G3924" t="str">
        <f t="shared" si="613"/>
        <v/>
      </c>
      <c r="H3924" t="str">
        <f t="shared" si="614"/>
        <v/>
      </c>
      <c r="I3924" t="str">
        <f t="shared" si="615"/>
        <v/>
      </c>
      <c r="J3924" t="str">
        <f t="shared" si="616"/>
        <v/>
      </c>
      <c r="K3924" t="str">
        <f t="shared" si="617"/>
        <v/>
      </c>
      <c r="L3924" t="str">
        <f t="shared" si="618"/>
        <v/>
      </c>
      <c r="M3924" t="str">
        <f t="shared" si="619"/>
        <v/>
      </c>
    </row>
    <row r="3925" spans="1:13">
      <c r="A3925" t="s">
        <v>4882</v>
      </c>
      <c r="B3925">
        <v>1943.6516999999999</v>
      </c>
      <c r="C3925" s="44">
        <v>41548</v>
      </c>
      <c r="D3925" t="str">
        <f t="shared" si="610"/>
        <v/>
      </c>
      <c r="E3925" t="str">
        <f t="shared" si="611"/>
        <v/>
      </c>
      <c r="F3925" t="str">
        <f t="shared" si="612"/>
        <v/>
      </c>
      <c r="G3925" t="str">
        <f t="shared" si="613"/>
        <v/>
      </c>
      <c r="H3925" t="str">
        <f t="shared" si="614"/>
        <v/>
      </c>
      <c r="I3925" t="str">
        <f t="shared" si="615"/>
        <v/>
      </c>
      <c r="J3925" t="str">
        <f t="shared" si="616"/>
        <v/>
      </c>
      <c r="K3925" t="str">
        <f t="shared" si="617"/>
        <v/>
      </c>
      <c r="L3925" t="str">
        <f t="shared" si="618"/>
        <v/>
      </c>
      <c r="M3925" t="str">
        <f t="shared" si="619"/>
        <v/>
      </c>
    </row>
    <row r="3926" spans="1:13">
      <c r="A3926" t="s">
        <v>2422</v>
      </c>
      <c r="B3926">
        <v>1141.7067999999999</v>
      </c>
      <c r="C3926" s="44">
        <v>41548</v>
      </c>
      <c r="D3926" t="str">
        <f t="shared" si="610"/>
        <v/>
      </c>
      <c r="E3926" t="str">
        <f t="shared" si="611"/>
        <v/>
      </c>
      <c r="F3926" t="str">
        <f t="shared" si="612"/>
        <v/>
      </c>
      <c r="G3926" t="str">
        <f t="shared" si="613"/>
        <v/>
      </c>
      <c r="H3926" t="str">
        <f t="shared" si="614"/>
        <v/>
      </c>
      <c r="I3926" t="str">
        <f t="shared" si="615"/>
        <v/>
      </c>
      <c r="J3926" t="str">
        <f t="shared" si="616"/>
        <v/>
      </c>
      <c r="K3926" t="str">
        <f t="shared" si="617"/>
        <v/>
      </c>
      <c r="L3926" t="str">
        <f t="shared" si="618"/>
        <v/>
      </c>
      <c r="M3926" t="str">
        <f t="shared" si="619"/>
        <v/>
      </c>
    </row>
    <row r="3927" spans="1:13">
      <c r="A3927" t="s">
        <v>2423</v>
      </c>
      <c r="B3927">
        <v>1002.3403</v>
      </c>
      <c r="C3927" s="44">
        <v>41548</v>
      </c>
      <c r="D3927" t="str">
        <f t="shared" si="610"/>
        <v/>
      </c>
      <c r="E3927" t="str">
        <f t="shared" si="611"/>
        <v/>
      </c>
      <c r="F3927" t="str">
        <f t="shared" si="612"/>
        <v/>
      </c>
      <c r="G3927" t="str">
        <f t="shared" si="613"/>
        <v/>
      </c>
      <c r="H3927" t="str">
        <f t="shared" si="614"/>
        <v/>
      </c>
      <c r="I3927" t="str">
        <f t="shared" si="615"/>
        <v/>
      </c>
      <c r="J3927" t="str">
        <f t="shared" si="616"/>
        <v/>
      </c>
      <c r="K3927" t="str">
        <f t="shared" si="617"/>
        <v/>
      </c>
      <c r="L3927" t="str">
        <f t="shared" si="618"/>
        <v/>
      </c>
      <c r="M3927" t="str">
        <f t="shared" si="619"/>
        <v/>
      </c>
    </row>
    <row r="3928" spans="1:13">
      <c r="A3928" t="s">
        <v>2424</v>
      </c>
      <c r="B3928">
        <v>1001.23</v>
      </c>
      <c r="C3928" s="44">
        <v>41548</v>
      </c>
      <c r="D3928" t="str">
        <f t="shared" si="610"/>
        <v/>
      </c>
      <c r="E3928" t="str">
        <f t="shared" si="611"/>
        <v/>
      </c>
      <c r="F3928" t="str">
        <f t="shared" si="612"/>
        <v/>
      </c>
      <c r="G3928" t="str">
        <f t="shared" si="613"/>
        <v/>
      </c>
      <c r="H3928" t="str">
        <f t="shared" si="614"/>
        <v/>
      </c>
      <c r="I3928" t="str">
        <f t="shared" si="615"/>
        <v/>
      </c>
      <c r="J3928" t="str">
        <f t="shared" si="616"/>
        <v/>
      </c>
      <c r="K3928" t="str">
        <f t="shared" si="617"/>
        <v/>
      </c>
      <c r="L3928" t="str">
        <f t="shared" si="618"/>
        <v/>
      </c>
      <c r="M3928" t="str">
        <f t="shared" si="619"/>
        <v/>
      </c>
    </row>
    <row r="3929" spans="1:13">
      <c r="A3929" t="s">
        <v>3713</v>
      </c>
      <c r="B3929">
        <v>1876.9294</v>
      </c>
      <c r="C3929" s="44">
        <v>41548</v>
      </c>
      <c r="D3929" t="str">
        <f t="shared" si="610"/>
        <v/>
      </c>
      <c r="E3929" t="str">
        <f t="shared" si="611"/>
        <v/>
      </c>
      <c r="F3929" t="str">
        <f t="shared" si="612"/>
        <v/>
      </c>
      <c r="G3929" t="str">
        <f t="shared" si="613"/>
        <v/>
      </c>
      <c r="H3929" t="str">
        <f t="shared" si="614"/>
        <v/>
      </c>
      <c r="I3929" t="str">
        <f t="shared" si="615"/>
        <v/>
      </c>
      <c r="J3929" t="str">
        <f t="shared" si="616"/>
        <v/>
      </c>
      <c r="K3929" t="str">
        <f t="shared" si="617"/>
        <v/>
      </c>
      <c r="L3929" t="str">
        <f t="shared" si="618"/>
        <v/>
      </c>
      <c r="M3929" t="str">
        <f t="shared" si="619"/>
        <v/>
      </c>
    </row>
    <row r="3930" spans="1:13">
      <c r="A3930" t="s">
        <v>3714</v>
      </c>
      <c r="B3930">
        <v>1869.7782</v>
      </c>
      <c r="C3930" s="44">
        <v>41548</v>
      </c>
      <c r="D3930" t="str">
        <f t="shared" si="610"/>
        <v/>
      </c>
      <c r="E3930" t="str">
        <f t="shared" si="611"/>
        <v/>
      </c>
      <c r="F3930" t="str">
        <f t="shared" si="612"/>
        <v/>
      </c>
      <c r="G3930" t="str">
        <f t="shared" si="613"/>
        <v/>
      </c>
      <c r="H3930" t="str">
        <f t="shared" si="614"/>
        <v/>
      </c>
      <c r="I3930" t="str">
        <f t="shared" si="615"/>
        <v/>
      </c>
      <c r="J3930" t="str">
        <f t="shared" si="616"/>
        <v/>
      </c>
      <c r="K3930" t="str">
        <f t="shared" si="617"/>
        <v/>
      </c>
      <c r="L3930" t="str">
        <f t="shared" si="618"/>
        <v/>
      </c>
      <c r="M3930" t="str">
        <f t="shared" si="619"/>
        <v/>
      </c>
    </row>
    <row r="3931" spans="1:13">
      <c r="A3931" t="s">
        <v>2809</v>
      </c>
      <c r="B3931">
        <v>1244.3372999999999</v>
      </c>
      <c r="C3931" s="44">
        <v>41548</v>
      </c>
      <c r="D3931" t="str">
        <f t="shared" si="610"/>
        <v/>
      </c>
      <c r="E3931" t="str">
        <f t="shared" si="611"/>
        <v/>
      </c>
      <c r="F3931" t="str">
        <f t="shared" si="612"/>
        <v/>
      </c>
      <c r="G3931" t="str">
        <f t="shared" si="613"/>
        <v/>
      </c>
      <c r="H3931" t="str">
        <f t="shared" si="614"/>
        <v/>
      </c>
      <c r="I3931" t="str">
        <f t="shared" si="615"/>
        <v/>
      </c>
      <c r="J3931" t="str">
        <f t="shared" si="616"/>
        <v/>
      </c>
      <c r="K3931" t="str">
        <f t="shared" si="617"/>
        <v/>
      </c>
      <c r="L3931" t="str">
        <f t="shared" si="618"/>
        <v/>
      </c>
      <c r="M3931" t="str">
        <f t="shared" si="619"/>
        <v/>
      </c>
    </row>
    <row r="3932" spans="1:13">
      <c r="A3932" t="s">
        <v>2810</v>
      </c>
      <c r="B3932">
        <v>1241.2524000000001</v>
      </c>
      <c r="C3932" s="44">
        <v>41548</v>
      </c>
      <c r="D3932" t="str">
        <f t="shared" si="610"/>
        <v/>
      </c>
      <c r="E3932" t="str">
        <f t="shared" si="611"/>
        <v/>
      </c>
      <c r="F3932" t="str">
        <f t="shared" si="612"/>
        <v/>
      </c>
      <c r="G3932" t="str">
        <f t="shared" si="613"/>
        <v/>
      </c>
      <c r="H3932" t="str">
        <f t="shared" si="614"/>
        <v/>
      </c>
      <c r="I3932" t="str">
        <f t="shared" si="615"/>
        <v/>
      </c>
      <c r="J3932" t="str">
        <f t="shared" si="616"/>
        <v/>
      </c>
      <c r="K3932" t="str">
        <f t="shared" si="617"/>
        <v/>
      </c>
      <c r="L3932" t="str">
        <f t="shared" si="618"/>
        <v/>
      </c>
      <c r="M3932" t="str">
        <f t="shared" si="619"/>
        <v/>
      </c>
    </row>
    <row r="3933" spans="1:13">
      <c r="A3933" t="s">
        <v>638</v>
      </c>
      <c r="B3933">
        <v>11.762600000000001</v>
      </c>
      <c r="C3933" s="44">
        <v>41548</v>
      </c>
      <c r="D3933" t="str">
        <f t="shared" si="610"/>
        <v/>
      </c>
      <c r="E3933" t="str">
        <f t="shared" si="611"/>
        <v/>
      </c>
      <c r="F3933" t="str">
        <f t="shared" si="612"/>
        <v/>
      </c>
      <c r="G3933" t="str">
        <f t="shared" si="613"/>
        <v/>
      </c>
      <c r="H3933" t="str">
        <f t="shared" si="614"/>
        <v/>
      </c>
      <c r="I3933" t="str">
        <f t="shared" si="615"/>
        <v/>
      </c>
      <c r="J3933" t="str">
        <f t="shared" si="616"/>
        <v/>
      </c>
      <c r="K3933" t="str">
        <f t="shared" si="617"/>
        <v/>
      </c>
      <c r="L3933" t="str">
        <f t="shared" si="618"/>
        <v/>
      </c>
      <c r="M3933" t="str">
        <f t="shared" si="619"/>
        <v/>
      </c>
    </row>
    <row r="3934" spans="1:13">
      <c r="A3934" t="s">
        <v>5017</v>
      </c>
      <c r="B3934">
        <v>24.055199999999999</v>
      </c>
      <c r="C3934" s="44">
        <v>41548</v>
      </c>
      <c r="D3934" t="str">
        <f t="shared" si="610"/>
        <v/>
      </c>
      <c r="E3934" t="str">
        <f t="shared" si="611"/>
        <v/>
      </c>
      <c r="F3934" t="str">
        <f t="shared" si="612"/>
        <v/>
      </c>
      <c r="G3934" t="str">
        <f t="shared" si="613"/>
        <v/>
      </c>
      <c r="H3934" t="str">
        <f t="shared" si="614"/>
        <v/>
      </c>
      <c r="I3934" t="str">
        <f t="shared" si="615"/>
        <v/>
      </c>
      <c r="J3934" t="str">
        <f t="shared" si="616"/>
        <v/>
      </c>
      <c r="K3934" t="str">
        <f t="shared" si="617"/>
        <v/>
      </c>
      <c r="L3934" t="str">
        <f t="shared" si="618"/>
        <v/>
      </c>
      <c r="M3934" t="str">
        <f t="shared" si="619"/>
        <v/>
      </c>
    </row>
    <row r="3935" spans="1:13">
      <c r="A3935" t="s">
        <v>5018</v>
      </c>
      <c r="B3935">
        <v>23.9102</v>
      </c>
      <c r="C3935" s="44">
        <v>41548</v>
      </c>
      <c r="D3935" t="str">
        <f t="shared" si="610"/>
        <v/>
      </c>
      <c r="E3935" t="str">
        <f t="shared" si="611"/>
        <v/>
      </c>
      <c r="F3935" t="str">
        <f t="shared" si="612"/>
        <v/>
      </c>
      <c r="G3935" t="str">
        <f t="shared" si="613"/>
        <v/>
      </c>
      <c r="H3935" t="str">
        <f t="shared" si="614"/>
        <v/>
      </c>
      <c r="I3935" t="str">
        <f t="shared" si="615"/>
        <v/>
      </c>
      <c r="J3935" t="str">
        <f t="shared" si="616"/>
        <v/>
      </c>
      <c r="K3935" t="str">
        <f t="shared" si="617"/>
        <v/>
      </c>
      <c r="L3935" t="str">
        <f t="shared" si="618"/>
        <v/>
      </c>
      <c r="M3935" t="str">
        <f t="shared" si="619"/>
        <v/>
      </c>
    </row>
    <row r="3936" spans="1:13">
      <c r="A3936" t="s">
        <v>639</v>
      </c>
      <c r="B3936">
        <v>10.368399999999999</v>
      </c>
      <c r="C3936" s="44">
        <v>41548</v>
      </c>
      <c r="D3936" t="str">
        <f t="shared" si="610"/>
        <v/>
      </c>
      <c r="E3936" t="str">
        <f t="shared" si="611"/>
        <v/>
      </c>
      <c r="F3936" t="str">
        <f t="shared" si="612"/>
        <v/>
      </c>
      <c r="G3936" t="str">
        <f t="shared" si="613"/>
        <v/>
      </c>
      <c r="H3936" t="str">
        <f t="shared" si="614"/>
        <v/>
      </c>
      <c r="I3936" t="str">
        <f t="shared" si="615"/>
        <v/>
      </c>
      <c r="J3936" t="str">
        <f t="shared" si="616"/>
        <v/>
      </c>
      <c r="K3936" t="str">
        <f t="shared" si="617"/>
        <v/>
      </c>
      <c r="L3936" t="str">
        <f t="shared" si="618"/>
        <v/>
      </c>
      <c r="M3936" t="str">
        <f t="shared" si="619"/>
        <v/>
      </c>
    </row>
    <row r="3937" spans="1:13">
      <c r="A3937" t="s">
        <v>640</v>
      </c>
      <c r="B3937">
        <v>11.6919</v>
      </c>
      <c r="C3937" s="44">
        <v>41548</v>
      </c>
      <c r="D3937" t="str">
        <f t="shared" si="610"/>
        <v/>
      </c>
      <c r="E3937" t="str">
        <f t="shared" si="611"/>
        <v/>
      </c>
      <c r="F3937" t="str">
        <f t="shared" si="612"/>
        <v/>
      </c>
      <c r="G3937" t="str">
        <f t="shared" si="613"/>
        <v/>
      </c>
      <c r="H3937" t="str">
        <f t="shared" si="614"/>
        <v/>
      </c>
      <c r="I3937" t="str">
        <f t="shared" si="615"/>
        <v/>
      </c>
      <c r="J3937" t="str">
        <f t="shared" si="616"/>
        <v/>
      </c>
      <c r="K3937" t="str">
        <f t="shared" si="617"/>
        <v/>
      </c>
      <c r="L3937" t="str">
        <f t="shared" si="618"/>
        <v/>
      </c>
      <c r="M3937" t="str">
        <f t="shared" si="619"/>
        <v/>
      </c>
    </row>
    <row r="3938" spans="1:13">
      <c r="A3938" t="s">
        <v>641</v>
      </c>
      <c r="B3938">
        <v>10.306100000000001</v>
      </c>
      <c r="C3938" s="44">
        <v>41548</v>
      </c>
      <c r="D3938" t="str">
        <f t="shared" si="610"/>
        <v/>
      </c>
      <c r="E3938" t="str">
        <f t="shared" si="611"/>
        <v/>
      </c>
      <c r="F3938" t="str">
        <f t="shared" si="612"/>
        <v/>
      </c>
      <c r="G3938" t="str">
        <f t="shared" si="613"/>
        <v/>
      </c>
      <c r="H3938" t="str">
        <f t="shared" si="614"/>
        <v/>
      </c>
      <c r="I3938" t="str">
        <f t="shared" si="615"/>
        <v/>
      </c>
      <c r="J3938" t="str">
        <f t="shared" si="616"/>
        <v/>
      </c>
      <c r="K3938" t="str">
        <f t="shared" si="617"/>
        <v/>
      </c>
      <c r="L3938" t="str">
        <f t="shared" si="618"/>
        <v/>
      </c>
      <c r="M3938" t="str">
        <f t="shared" si="619"/>
        <v/>
      </c>
    </row>
    <row r="3939" spans="1:13">
      <c r="A3939" t="s">
        <v>2425</v>
      </c>
      <c r="B3939">
        <v>10.540900000000001</v>
      </c>
      <c r="C3939" s="44">
        <v>41327</v>
      </c>
      <c r="D3939" t="str">
        <f t="shared" si="610"/>
        <v/>
      </c>
      <c r="E3939" t="str">
        <f t="shared" si="611"/>
        <v/>
      </c>
      <c r="F3939" t="str">
        <f t="shared" si="612"/>
        <v/>
      </c>
      <c r="G3939" t="str">
        <f t="shared" si="613"/>
        <v/>
      </c>
      <c r="H3939" t="str">
        <f t="shared" si="614"/>
        <v/>
      </c>
      <c r="I3939" t="str">
        <f t="shared" si="615"/>
        <v/>
      </c>
      <c r="J3939" t="str">
        <f t="shared" si="616"/>
        <v/>
      </c>
      <c r="K3939" t="str">
        <f t="shared" si="617"/>
        <v/>
      </c>
      <c r="L3939" t="str">
        <f t="shared" si="618"/>
        <v/>
      </c>
      <c r="M3939" t="str">
        <f t="shared" si="619"/>
        <v/>
      </c>
    </row>
    <row r="3940" spans="1:13">
      <c r="A3940" t="s">
        <v>2426</v>
      </c>
      <c r="B3940">
        <v>11.672499999999999</v>
      </c>
      <c r="C3940" s="44">
        <v>41548</v>
      </c>
      <c r="D3940" t="str">
        <f t="shared" si="610"/>
        <v/>
      </c>
      <c r="E3940" t="str">
        <f t="shared" si="611"/>
        <v/>
      </c>
      <c r="F3940" t="str">
        <f t="shared" si="612"/>
        <v/>
      </c>
      <c r="G3940" t="str">
        <f t="shared" si="613"/>
        <v/>
      </c>
      <c r="H3940" t="str">
        <f t="shared" si="614"/>
        <v/>
      </c>
      <c r="I3940" t="str">
        <f t="shared" si="615"/>
        <v/>
      </c>
      <c r="J3940" t="str">
        <f t="shared" si="616"/>
        <v/>
      </c>
      <c r="K3940" t="str">
        <f t="shared" si="617"/>
        <v/>
      </c>
      <c r="L3940" t="str">
        <f t="shared" si="618"/>
        <v/>
      </c>
      <c r="M3940" t="str">
        <f t="shared" si="619"/>
        <v/>
      </c>
    </row>
    <row r="3941" spans="1:13">
      <c r="A3941" t="s">
        <v>4883</v>
      </c>
      <c r="B3941">
        <v>21.473299999999998</v>
      </c>
      <c r="C3941" s="44">
        <v>41548</v>
      </c>
      <c r="D3941" t="str">
        <f t="shared" si="610"/>
        <v/>
      </c>
      <c r="E3941" t="str">
        <f t="shared" si="611"/>
        <v/>
      </c>
      <c r="F3941" t="str">
        <f t="shared" si="612"/>
        <v/>
      </c>
      <c r="G3941" t="str">
        <f t="shared" si="613"/>
        <v/>
      </c>
      <c r="H3941" t="str">
        <f t="shared" si="614"/>
        <v/>
      </c>
      <c r="I3941" t="str">
        <f t="shared" si="615"/>
        <v/>
      </c>
      <c r="J3941" t="str">
        <f t="shared" si="616"/>
        <v/>
      </c>
      <c r="K3941" t="str">
        <f t="shared" si="617"/>
        <v/>
      </c>
      <c r="L3941" t="str">
        <f t="shared" si="618"/>
        <v/>
      </c>
      <c r="M3941" t="str">
        <f t="shared" si="619"/>
        <v/>
      </c>
    </row>
    <row r="3942" spans="1:13">
      <c r="A3942" t="s">
        <v>2427</v>
      </c>
      <c r="B3942">
        <v>10.294</v>
      </c>
      <c r="C3942" s="44">
        <v>41548</v>
      </c>
      <c r="D3942" t="str">
        <f t="shared" si="610"/>
        <v/>
      </c>
      <c r="E3942" t="str">
        <f t="shared" si="611"/>
        <v/>
      </c>
      <c r="F3942" t="str">
        <f t="shared" si="612"/>
        <v/>
      </c>
      <c r="G3942" t="str">
        <f t="shared" si="613"/>
        <v/>
      </c>
      <c r="H3942" t="str">
        <f t="shared" si="614"/>
        <v/>
      </c>
      <c r="I3942" t="str">
        <f t="shared" si="615"/>
        <v/>
      </c>
      <c r="J3942" t="str">
        <f t="shared" si="616"/>
        <v/>
      </c>
      <c r="K3942" t="str">
        <f t="shared" si="617"/>
        <v/>
      </c>
      <c r="L3942" t="str">
        <f t="shared" si="618"/>
        <v/>
      </c>
      <c r="M3942" t="str">
        <f t="shared" si="619"/>
        <v/>
      </c>
    </row>
    <row r="3943" spans="1:13">
      <c r="A3943" t="s">
        <v>2428</v>
      </c>
      <c r="B3943">
        <v>11.590400000000001</v>
      </c>
      <c r="C3943" s="44">
        <v>41548</v>
      </c>
      <c r="D3943" t="str">
        <f t="shared" si="610"/>
        <v/>
      </c>
      <c r="E3943" t="str">
        <f t="shared" si="611"/>
        <v/>
      </c>
      <c r="F3943" t="str">
        <f t="shared" si="612"/>
        <v/>
      </c>
      <c r="G3943" t="str">
        <f t="shared" si="613"/>
        <v/>
      </c>
      <c r="H3943" t="str">
        <f t="shared" si="614"/>
        <v/>
      </c>
      <c r="I3943" t="str">
        <f t="shared" si="615"/>
        <v/>
      </c>
      <c r="J3943" t="str">
        <f t="shared" si="616"/>
        <v/>
      </c>
      <c r="K3943" t="str">
        <f t="shared" si="617"/>
        <v/>
      </c>
      <c r="L3943" t="str">
        <f t="shared" si="618"/>
        <v/>
      </c>
      <c r="M3943" t="str">
        <f t="shared" si="619"/>
        <v/>
      </c>
    </row>
    <row r="3944" spans="1:13">
      <c r="A3944" t="s">
        <v>4884</v>
      </c>
      <c r="B3944">
        <v>21.322600000000001</v>
      </c>
      <c r="C3944" s="44">
        <v>41548</v>
      </c>
      <c r="D3944" t="str">
        <f t="shared" si="610"/>
        <v/>
      </c>
      <c r="E3944" t="str">
        <f t="shared" si="611"/>
        <v/>
      </c>
      <c r="F3944" t="str">
        <f t="shared" si="612"/>
        <v/>
      </c>
      <c r="G3944" t="str">
        <f t="shared" si="613"/>
        <v/>
      </c>
      <c r="H3944" t="str">
        <f t="shared" si="614"/>
        <v/>
      </c>
      <c r="I3944" t="str">
        <f t="shared" si="615"/>
        <v/>
      </c>
      <c r="J3944" t="str">
        <f t="shared" si="616"/>
        <v/>
      </c>
      <c r="K3944" t="str">
        <f t="shared" si="617"/>
        <v/>
      </c>
      <c r="L3944" t="str">
        <f t="shared" si="618"/>
        <v/>
      </c>
      <c r="M3944" t="str">
        <f t="shared" si="619"/>
        <v/>
      </c>
    </row>
    <row r="3945" spans="1:13">
      <c r="A3945" t="s">
        <v>3166</v>
      </c>
      <c r="B3945">
        <v>21.98</v>
      </c>
      <c r="C3945" s="44">
        <v>41548</v>
      </c>
      <c r="D3945" t="str">
        <f t="shared" si="610"/>
        <v/>
      </c>
      <c r="E3945" t="str">
        <f t="shared" si="611"/>
        <v/>
      </c>
      <c r="F3945" t="str">
        <f t="shared" si="612"/>
        <v/>
      </c>
      <c r="G3945" t="str">
        <f t="shared" si="613"/>
        <v/>
      </c>
      <c r="H3945" t="str">
        <f t="shared" si="614"/>
        <v/>
      </c>
      <c r="I3945" t="str">
        <f t="shared" si="615"/>
        <v/>
      </c>
      <c r="J3945" t="str">
        <f t="shared" si="616"/>
        <v/>
      </c>
      <c r="K3945" t="str">
        <f t="shared" si="617"/>
        <v/>
      </c>
      <c r="L3945" t="str">
        <f t="shared" si="618"/>
        <v/>
      </c>
      <c r="M3945" t="str">
        <f t="shared" si="619"/>
        <v/>
      </c>
    </row>
    <row r="3946" spans="1:13">
      <c r="A3946" t="s">
        <v>3816</v>
      </c>
      <c r="B3946">
        <v>16.23</v>
      </c>
      <c r="C3946" s="44">
        <v>41548</v>
      </c>
      <c r="D3946" t="str">
        <f t="shared" si="610"/>
        <v/>
      </c>
      <c r="E3946" t="str">
        <f t="shared" si="611"/>
        <v/>
      </c>
      <c r="F3946" t="str">
        <f t="shared" si="612"/>
        <v/>
      </c>
      <c r="G3946" t="str">
        <f t="shared" si="613"/>
        <v/>
      </c>
      <c r="H3946" t="str">
        <f t="shared" si="614"/>
        <v/>
      </c>
      <c r="I3946" t="str">
        <f t="shared" si="615"/>
        <v/>
      </c>
      <c r="J3946" t="str">
        <f t="shared" si="616"/>
        <v/>
      </c>
      <c r="K3946" t="str">
        <f t="shared" si="617"/>
        <v/>
      </c>
      <c r="L3946" t="str">
        <f t="shared" si="618"/>
        <v/>
      </c>
      <c r="M3946" t="str">
        <f t="shared" si="619"/>
        <v/>
      </c>
    </row>
    <row r="3947" spans="1:13">
      <c r="A3947" t="s">
        <v>3817</v>
      </c>
      <c r="B3947">
        <v>16.149999999999999</v>
      </c>
      <c r="C3947" s="44">
        <v>41548</v>
      </c>
      <c r="D3947" t="str">
        <f t="shared" si="610"/>
        <v/>
      </c>
      <c r="E3947" t="str">
        <f t="shared" si="611"/>
        <v/>
      </c>
      <c r="F3947" t="str">
        <f t="shared" si="612"/>
        <v/>
      </c>
      <c r="G3947" t="str">
        <f t="shared" si="613"/>
        <v/>
      </c>
      <c r="H3947" t="str">
        <f t="shared" si="614"/>
        <v/>
      </c>
      <c r="I3947" t="str">
        <f t="shared" si="615"/>
        <v/>
      </c>
      <c r="J3947" t="str">
        <f t="shared" si="616"/>
        <v/>
      </c>
      <c r="K3947" t="str">
        <f t="shared" si="617"/>
        <v/>
      </c>
      <c r="L3947" t="str">
        <f t="shared" si="618"/>
        <v/>
      </c>
      <c r="M3947" t="str">
        <f t="shared" si="619"/>
        <v/>
      </c>
    </row>
    <row r="3948" spans="1:13">
      <c r="A3948" t="s">
        <v>3167</v>
      </c>
      <c r="B3948">
        <v>21.88</v>
      </c>
      <c r="C3948" s="44">
        <v>41548</v>
      </c>
      <c r="D3948" t="str">
        <f t="shared" si="610"/>
        <v/>
      </c>
      <c r="E3948" t="str">
        <f t="shared" si="611"/>
        <v/>
      </c>
      <c r="F3948" t="str">
        <f t="shared" si="612"/>
        <v/>
      </c>
      <c r="G3948" t="str">
        <f t="shared" si="613"/>
        <v/>
      </c>
      <c r="H3948" t="str">
        <f t="shared" si="614"/>
        <v/>
      </c>
      <c r="I3948" t="str">
        <f t="shared" si="615"/>
        <v/>
      </c>
      <c r="J3948" t="str">
        <f t="shared" si="616"/>
        <v/>
      </c>
      <c r="K3948" t="str">
        <f t="shared" si="617"/>
        <v/>
      </c>
      <c r="L3948" t="str">
        <f t="shared" si="618"/>
        <v/>
      </c>
      <c r="M3948" t="str">
        <f t="shared" si="619"/>
        <v/>
      </c>
    </row>
    <row r="3949" spans="1:13">
      <c r="A3949" t="s">
        <v>3818</v>
      </c>
      <c r="B3949">
        <v>23.24</v>
      </c>
      <c r="C3949" s="44">
        <v>41548</v>
      </c>
      <c r="D3949" t="str">
        <f t="shared" si="610"/>
        <v/>
      </c>
      <c r="E3949" t="str">
        <f t="shared" si="611"/>
        <v/>
      </c>
      <c r="F3949" t="str">
        <f t="shared" si="612"/>
        <v/>
      </c>
      <c r="G3949" t="str">
        <f t="shared" si="613"/>
        <v/>
      </c>
      <c r="H3949" t="str">
        <f t="shared" si="614"/>
        <v/>
      </c>
      <c r="I3949" t="str">
        <f t="shared" si="615"/>
        <v/>
      </c>
      <c r="J3949" t="str">
        <f t="shared" si="616"/>
        <v/>
      </c>
      <c r="K3949" t="str">
        <f t="shared" si="617"/>
        <v/>
      </c>
      <c r="L3949" t="str">
        <f t="shared" si="618"/>
        <v/>
      </c>
      <c r="M3949" t="str">
        <f t="shared" si="619"/>
        <v/>
      </c>
    </row>
    <row r="3950" spans="1:13">
      <c r="A3950" t="s">
        <v>3168</v>
      </c>
      <c r="B3950">
        <v>30.51</v>
      </c>
      <c r="C3950" s="44">
        <v>41548</v>
      </c>
      <c r="D3950" t="str">
        <f t="shared" si="610"/>
        <v/>
      </c>
      <c r="E3950" t="str">
        <f t="shared" si="611"/>
        <v/>
      </c>
      <c r="F3950" t="str">
        <f t="shared" si="612"/>
        <v/>
      </c>
      <c r="G3950" t="str">
        <f t="shared" si="613"/>
        <v/>
      </c>
      <c r="H3950" t="str">
        <f t="shared" si="614"/>
        <v/>
      </c>
      <c r="I3950" t="str">
        <f t="shared" si="615"/>
        <v/>
      </c>
      <c r="J3950" t="str">
        <f t="shared" si="616"/>
        <v/>
      </c>
      <c r="K3950" t="str">
        <f t="shared" si="617"/>
        <v/>
      </c>
      <c r="L3950" t="str">
        <f t="shared" si="618"/>
        <v/>
      </c>
      <c r="M3950" t="str">
        <f t="shared" si="619"/>
        <v/>
      </c>
    </row>
    <row r="3951" spans="1:13">
      <c r="A3951" t="s">
        <v>3819</v>
      </c>
      <c r="B3951">
        <v>23.13</v>
      </c>
      <c r="C3951" s="44">
        <v>41548</v>
      </c>
      <c r="D3951" t="str">
        <f t="shared" si="610"/>
        <v/>
      </c>
      <c r="E3951" t="str">
        <f t="shared" si="611"/>
        <v/>
      </c>
      <c r="F3951" t="str">
        <f t="shared" si="612"/>
        <v/>
      </c>
      <c r="G3951" t="str">
        <f t="shared" si="613"/>
        <v/>
      </c>
      <c r="H3951" t="str">
        <f t="shared" si="614"/>
        <v/>
      </c>
      <c r="I3951" t="str">
        <f t="shared" si="615"/>
        <v/>
      </c>
      <c r="J3951" t="str">
        <f t="shared" si="616"/>
        <v/>
      </c>
      <c r="K3951" t="str">
        <f t="shared" si="617"/>
        <v/>
      </c>
      <c r="L3951" t="str">
        <f t="shared" si="618"/>
        <v/>
      </c>
      <c r="M3951" t="str">
        <f t="shared" si="619"/>
        <v/>
      </c>
    </row>
    <row r="3952" spans="1:13">
      <c r="A3952" t="s">
        <v>3169</v>
      </c>
      <c r="B3952">
        <v>30.35</v>
      </c>
      <c r="C3952" s="44">
        <v>41548</v>
      </c>
      <c r="D3952" t="str">
        <f t="shared" si="610"/>
        <v/>
      </c>
      <c r="E3952" t="str">
        <f t="shared" si="611"/>
        <v/>
      </c>
      <c r="F3952" t="str">
        <f t="shared" si="612"/>
        <v/>
      </c>
      <c r="G3952" t="str">
        <f t="shared" si="613"/>
        <v/>
      </c>
      <c r="H3952" t="str">
        <f t="shared" si="614"/>
        <v/>
      </c>
      <c r="I3952" t="str">
        <f t="shared" si="615"/>
        <v/>
      </c>
      <c r="J3952" t="str">
        <f t="shared" si="616"/>
        <v/>
      </c>
      <c r="K3952" t="str">
        <f t="shared" si="617"/>
        <v/>
      </c>
      <c r="L3952" t="str">
        <f t="shared" si="618"/>
        <v/>
      </c>
      <c r="M3952" t="str">
        <f t="shared" si="619"/>
        <v/>
      </c>
    </row>
    <row r="3953" spans="1:13">
      <c r="A3953" t="s">
        <v>3566</v>
      </c>
      <c r="B3953">
        <v>22.595800000000001</v>
      </c>
      <c r="C3953" s="44">
        <v>41548</v>
      </c>
      <c r="D3953" t="str">
        <f t="shared" si="610"/>
        <v/>
      </c>
      <c r="E3953" t="str">
        <f t="shared" si="611"/>
        <v/>
      </c>
      <c r="F3953" t="str">
        <f t="shared" si="612"/>
        <v/>
      </c>
      <c r="G3953" t="str">
        <f t="shared" si="613"/>
        <v/>
      </c>
      <c r="H3953" t="str">
        <f t="shared" si="614"/>
        <v/>
      </c>
      <c r="I3953" t="str">
        <f t="shared" si="615"/>
        <v/>
      </c>
      <c r="J3953" t="str">
        <f t="shared" si="616"/>
        <v/>
      </c>
      <c r="K3953" t="str">
        <f t="shared" si="617"/>
        <v/>
      </c>
      <c r="L3953" t="str">
        <f t="shared" si="618"/>
        <v/>
      </c>
      <c r="M3953" t="str">
        <f t="shared" si="619"/>
        <v/>
      </c>
    </row>
    <row r="3954" spans="1:13">
      <c r="A3954" t="s">
        <v>3567</v>
      </c>
      <c r="B3954">
        <v>22.540199999999999</v>
      </c>
      <c r="C3954" s="44">
        <v>41548</v>
      </c>
      <c r="D3954" t="str">
        <f t="shared" si="610"/>
        <v/>
      </c>
      <c r="E3954" t="str">
        <f t="shared" si="611"/>
        <v/>
      </c>
      <c r="F3954" t="str">
        <f t="shared" si="612"/>
        <v/>
      </c>
      <c r="G3954" t="str">
        <f t="shared" si="613"/>
        <v/>
      </c>
      <c r="H3954" t="str">
        <f t="shared" si="614"/>
        <v/>
      </c>
      <c r="I3954" t="str">
        <f t="shared" si="615"/>
        <v/>
      </c>
      <c r="J3954" t="str">
        <f t="shared" si="616"/>
        <v/>
      </c>
      <c r="K3954" t="str">
        <f t="shared" si="617"/>
        <v/>
      </c>
      <c r="L3954" t="str">
        <f t="shared" si="618"/>
        <v/>
      </c>
      <c r="M3954" t="str">
        <f t="shared" si="619"/>
        <v/>
      </c>
    </row>
    <row r="3955" spans="1:13">
      <c r="A3955" t="s">
        <v>4345</v>
      </c>
      <c r="B3955">
        <v>22.595800000000001</v>
      </c>
      <c r="C3955" s="44">
        <v>41548</v>
      </c>
      <c r="D3955" t="str">
        <f t="shared" si="610"/>
        <v/>
      </c>
      <c r="E3955" t="str">
        <f t="shared" si="611"/>
        <v/>
      </c>
      <c r="F3955" t="str">
        <f t="shared" si="612"/>
        <v/>
      </c>
      <c r="G3955" t="str">
        <f t="shared" si="613"/>
        <v/>
      </c>
      <c r="H3955" t="str">
        <f t="shared" si="614"/>
        <v/>
      </c>
      <c r="I3955" t="str">
        <f t="shared" si="615"/>
        <v/>
      </c>
      <c r="J3955" t="str">
        <f t="shared" si="616"/>
        <v/>
      </c>
      <c r="K3955" t="str">
        <f t="shared" si="617"/>
        <v/>
      </c>
      <c r="L3955" t="str">
        <f t="shared" si="618"/>
        <v/>
      </c>
      <c r="M3955" t="str">
        <f t="shared" si="619"/>
        <v/>
      </c>
    </row>
    <row r="3956" spans="1:13">
      <c r="A3956" t="s">
        <v>4346</v>
      </c>
      <c r="B3956">
        <v>22.540199999999999</v>
      </c>
      <c r="C3956" s="44">
        <v>41548</v>
      </c>
      <c r="D3956" t="str">
        <f t="shared" si="610"/>
        <v/>
      </c>
      <c r="E3956" t="str">
        <f t="shared" si="611"/>
        <v/>
      </c>
      <c r="F3956" t="str">
        <f t="shared" si="612"/>
        <v/>
      </c>
      <c r="G3956" t="str">
        <f t="shared" si="613"/>
        <v/>
      </c>
      <c r="H3956" t="str">
        <f t="shared" si="614"/>
        <v/>
      </c>
      <c r="I3956" t="str">
        <f t="shared" si="615"/>
        <v/>
      </c>
      <c r="J3956" t="str">
        <f t="shared" si="616"/>
        <v/>
      </c>
      <c r="K3956" t="str">
        <f t="shared" si="617"/>
        <v/>
      </c>
      <c r="L3956" t="str">
        <f t="shared" si="618"/>
        <v/>
      </c>
      <c r="M3956" t="str">
        <f t="shared" si="619"/>
        <v/>
      </c>
    </row>
    <row r="3957" spans="1:13">
      <c r="A3957" t="s">
        <v>3620</v>
      </c>
      <c r="B3957">
        <v>11.255000000000001</v>
      </c>
      <c r="C3957" s="44">
        <v>41548</v>
      </c>
      <c r="D3957" t="str">
        <f t="shared" si="610"/>
        <v/>
      </c>
      <c r="E3957" t="str">
        <f t="shared" si="611"/>
        <v/>
      </c>
      <c r="F3957" t="str">
        <f t="shared" si="612"/>
        <v/>
      </c>
      <c r="G3957" t="str">
        <f t="shared" si="613"/>
        <v/>
      </c>
      <c r="H3957" t="str">
        <f t="shared" si="614"/>
        <v/>
      </c>
      <c r="I3957" t="str">
        <f t="shared" si="615"/>
        <v/>
      </c>
      <c r="J3957" t="str">
        <f t="shared" si="616"/>
        <v/>
      </c>
      <c r="K3957" t="str">
        <f t="shared" si="617"/>
        <v/>
      </c>
      <c r="L3957" t="str">
        <f t="shared" si="618"/>
        <v/>
      </c>
      <c r="M3957" t="str">
        <f t="shared" si="619"/>
        <v/>
      </c>
    </row>
    <row r="3958" spans="1:13">
      <c r="A3958" t="s">
        <v>3621</v>
      </c>
      <c r="B3958">
        <v>13.4894</v>
      </c>
      <c r="C3958" s="44">
        <v>41548</v>
      </c>
      <c r="D3958" t="str">
        <f t="shared" si="610"/>
        <v/>
      </c>
      <c r="E3958" t="str">
        <f t="shared" si="611"/>
        <v/>
      </c>
      <c r="F3958" t="str">
        <f t="shared" si="612"/>
        <v/>
      </c>
      <c r="G3958" t="str">
        <f t="shared" si="613"/>
        <v/>
      </c>
      <c r="H3958" t="str">
        <f t="shared" si="614"/>
        <v/>
      </c>
      <c r="I3958" t="str">
        <f t="shared" si="615"/>
        <v/>
      </c>
      <c r="J3958" t="str">
        <f t="shared" si="616"/>
        <v/>
      </c>
      <c r="K3958" t="str">
        <f t="shared" si="617"/>
        <v/>
      </c>
      <c r="L3958" t="str">
        <f t="shared" si="618"/>
        <v/>
      </c>
      <c r="M3958" t="str">
        <f t="shared" si="619"/>
        <v/>
      </c>
    </row>
    <row r="3959" spans="1:13">
      <c r="A3959" t="s">
        <v>4381</v>
      </c>
      <c r="B3959">
        <v>23.371300000000002</v>
      </c>
      <c r="C3959" s="44">
        <v>41548</v>
      </c>
      <c r="D3959" t="str">
        <f t="shared" si="610"/>
        <v/>
      </c>
      <c r="E3959" t="str">
        <f t="shared" si="611"/>
        <v/>
      </c>
      <c r="F3959" t="str">
        <f t="shared" si="612"/>
        <v/>
      </c>
      <c r="G3959" t="str">
        <f t="shared" si="613"/>
        <v/>
      </c>
      <c r="H3959" t="str">
        <f t="shared" si="614"/>
        <v/>
      </c>
      <c r="I3959" t="str">
        <f t="shared" si="615"/>
        <v/>
      </c>
      <c r="J3959" t="str">
        <f t="shared" si="616"/>
        <v/>
      </c>
      <c r="K3959" t="str">
        <f t="shared" si="617"/>
        <v/>
      </c>
      <c r="L3959" t="str">
        <f t="shared" si="618"/>
        <v/>
      </c>
      <c r="M3959" t="str">
        <f t="shared" si="619"/>
        <v/>
      </c>
    </row>
    <row r="3960" spans="1:13">
      <c r="A3960" t="s">
        <v>2615</v>
      </c>
      <c r="B3960">
        <v>11.2119</v>
      </c>
      <c r="C3960" s="44">
        <v>41548</v>
      </c>
      <c r="D3960" t="str">
        <f t="shared" si="610"/>
        <v/>
      </c>
      <c r="E3960" t="str">
        <f t="shared" si="611"/>
        <v/>
      </c>
      <c r="F3960" t="str">
        <f t="shared" si="612"/>
        <v/>
      </c>
      <c r="G3960" t="str">
        <f t="shared" si="613"/>
        <v/>
      </c>
      <c r="H3960" t="str">
        <f t="shared" si="614"/>
        <v/>
      </c>
      <c r="I3960" t="str">
        <f t="shared" si="615"/>
        <v/>
      </c>
      <c r="J3960" t="str">
        <f t="shared" si="616"/>
        <v/>
      </c>
      <c r="K3960" t="str">
        <f t="shared" si="617"/>
        <v/>
      </c>
      <c r="L3960" t="str">
        <f t="shared" si="618"/>
        <v/>
      </c>
      <c r="M3960" t="str">
        <f t="shared" si="619"/>
        <v/>
      </c>
    </row>
    <row r="3961" spans="1:13">
      <c r="A3961" t="s">
        <v>2616</v>
      </c>
      <c r="B3961">
        <v>13.099399999999999</v>
      </c>
      <c r="C3961" s="44">
        <v>41548</v>
      </c>
      <c r="D3961" t="str">
        <f t="shared" si="610"/>
        <v/>
      </c>
      <c r="E3961" t="str">
        <f t="shared" si="611"/>
        <v/>
      </c>
      <c r="F3961" t="str">
        <f t="shared" si="612"/>
        <v/>
      </c>
      <c r="G3961" t="str">
        <f t="shared" si="613"/>
        <v/>
      </c>
      <c r="H3961" t="str">
        <f t="shared" si="614"/>
        <v/>
      </c>
      <c r="I3961" t="str">
        <f t="shared" si="615"/>
        <v/>
      </c>
      <c r="J3961" t="str">
        <f t="shared" si="616"/>
        <v/>
      </c>
      <c r="K3961" t="str">
        <f t="shared" si="617"/>
        <v/>
      </c>
      <c r="L3961" t="str">
        <f t="shared" si="618"/>
        <v/>
      </c>
      <c r="M3961" t="str">
        <f t="shared" si="619"/>
        <v/>
      </c>
    </row>
    <row r="3962" spans="1:13">
      <c r="A3962" t="s">
        <v>4382</v>
      </c>
      <c r="B3962">
        <v>23.284300000000002</v>
      </c>
      <c r="C3962" s="44">
        <v>41548</v>
      </c>
      <c r="D3962" t="str">
        <f t="shared" si="610"/>
        <v/>
      </c>
      <c r="E3962" t="str">
        <f t="shared" si="611"/>
        <v/>
      </c>
      <c r="F3962" t="str">
        <f t="shared" si="612"/>
        <v/>
      </c>
      <c r="G3962" t="str">
        <f t="shared" si="613"/>
        <v/>
      </c>
      <c r="H3962" t="str">
        <f t="shared" si="614"/>
        <v/>
      </c>
      <c r="I3962" t="str">
        <f t="shared" si="615"/>
        <v/>
      </c>
      <c r="J3962" t="str">
        <f t="shared" si="616"/>
        <v/>
      </c>
      <c r="K3962" t="str">
        <f t="shared" si="617"/>
        <v/>
      </c>
      <c r="L3962" t="str">
        <f t="shared" si="618"/>
        <v/>
      </c>
      <c r="M3962" t="str">
        <f t="shared" si="619"/>
        <v/>
      </c>
    </row>
    <row r="3963" spans="1:13">
      <c r="A3963" t="s">
        <v>3170</v>
      </c>
      <c r="B3963">
        <v>24.46</v>
      </c>
      <c r="C3963" s="44">
        <v>41548</v>
      </c>
      <c r="D3963" t="str">
        <f t="shared" si="610"/>
        <v/>
      </c>
      <c r="E3963" t="str">
        <f t="shared" si="611"/>
        <v/>
      </c>
      <c r="F3963" t="str">
        <f t="shared" si="612"/>
        <v/>
      </c>
      <c r="G3963" t="str">
        <f t="shared" si="613"/>
        <v/>
      </c>
      <c r="H3963" t="str">
        <f t="shared" si="614"/>
        <v/>
      </c>
      <c r="I3963" t="str">
        <f t="shared" si="615"/>
        <v/>
      </c>
      <c r="J3963" t="str">
        <f t="shared" si="616"/>
        <v/>
      </c>
      <c r="K3963" t="str">
        <f t="shared" si="617"/>
        <v/>
      </c>
      <c r="L3963" t="str">
        <f t="shared" si="618"/>
        <v/>
      </c>
      <c r="M3963" t="str">
        <f t="shared" si="619"/>
        <v/>
      </c>
    </row>
    <row r="3964" spans="1:13">
      <c r="A3964" t="s">
        <v>3171</v>
      </c>
      <c r="B3964">
        <v>24.34</v>
      </c>
      <c r="C3964" s="44">
        <v>41548</v>
      </c>
      <c r="D3964" t="str">
        <f t="shared" si="610"/>
        <v/>
      </c>
      <c r="E3964" t="str">
        <f t="shared" si="611"/>
        <v/>
      </c>
      <c r="F3964" t="str">
        <f t="shared" si="612"/>
        <v/>
      </c>
      <c r="G3964" t="str">
        <f t="shared" si="613"/>
        <v/>
      </c>
      <c r="H3964" t="str">
        <f t="shared" si="614"/>
        <v/>
      </c>
      <c r="I3964" t="str">
        <f t="shared" si="615"/>
        <v/>
      </c>
      <c r="J3964" t="str">
        <f t="shared" si="616"/>
        <v/>
      </c>
      <c r="K3964" t="str">
        <f t="shared" si="617"/>
        <v/>
      </c>
      <c r="L3964" t="str">
        <f t="shared" si="618"/>
        <v/>
      </c>
      <c r="M3964" t="str">
        <f t="shared" si="619"/>
        <v/>
      </c>
    </row>
    <row r="3965" spans="1:13">
      <c r="A3965" t="s">
        <v>3172</v>
      </c>
      <c r="B3965">
        <v>53.71</v>
      </c>
      <c r="C3965" s="44">
        <v>41548</v>
      </c>
      <c r="D3965" t="str">
        <f t="shared" si="610"/>
        <v/>
      </c>
      <c r="E3965" t="str">
        <f t="shared" si="611"/>
        <v/>
      </c>
      <c r="F3965" t="str">
        <f t="shared" si="612"/>
        <v/>
      </c>
      <c r="G3965" t="str">
        <f t="shared" si="613"/>
        <v/>
      </c>
      <c r="H3965" t="str">
        <f t="shared" si="614"/>
        <v/>
      </c>
      <c r="I3965" t="str">
        <f t="shared" si="615"/>
        <v/>
      </c>
      <c r="J3965" t="str">
        <f t="shared" si="616"/>
        <v/>
      </c>
      <c r="K3965" t="str">
        <f t="shared" si="617"/>
        <v/>
      </c>
      <c r="L3965" t="str">
        <f t="shared" si="618"/>
        <v/>
      </c>
      <c r="M3965" t="str">
        <f t="shared" si="619"/>
        <v/>
      </c>
    </row>
    <row r="3966" spans="1:13">
      <c r="A3966" t="s">
        <v>2433</v>
      </c>
      <c r="B3966">
        <v>12.8993</v>
      </c>
      <c r="C3966" s="44">
        <v>41548</v>
      </c>
      <c r="D3966" t="str">
        <f t="shared" si="610"/>
        <v/>
      </c>
      <c r="E3966" t="str">
        <f t="shared" si="611"/>
        <v/>
      </c>
      <c r="F3966" t="str">
        <f t="shared" si="612"/>
        <v/>
      </c>
      <c r="G3966" t="str">
        <f t="shared" si="613"/>
        <v/>
      </c>
      <c r="H3966" t="str">
        <f t="shared" si="614"/>
        <v/>
      </c>
      <c r="I3966" t="str">
        <f t="shared" si="615"/>
        <v/>
      </c>
      <c r="J3966" t="str">
        <f t="shared" si="616"/>
        <v/>
      </c>
      <c r="K3966" t="str">
        <f t="shared" si="617"/>
        <v/>
      </c>
      <c r="L3966" t="str">
        <f t="shared" si="618"/>
        <v/>
      </c>
      <c r="M3966" t="str">
        <f t="shared" si="619"/>
        <v/>
      </c>
    </row>
    <row r="3967" spans="1:13">
      <c r="A3967" t="s">
        <v>2434</v>
      </c>
      <c r="B3967">
        <v>12.8649</v>
      </c>
      <c r="C3967" s="44">
        <v>41548</v>
      </c>
      <c r="D3967" t="str">
        <f t="shared" si="610"/>
        <v/>
      </c>
      <c r="E3967" t="str">
        <f t="shared" si="611"/>
        <v/>
      </c>
      <c r="F3967" t="str">
        <f t="shared" si="612"/>
        <v/>
      </c>
      <c r="G3967" t="str">
        <f t="shared" si="613"/>
        <v/>
      </c>
      <c r="H3967" t="str">
        <f t="shared" si="614"/>
        <v/>
      </c>
      <c r="I3967" t="str">
        <f t="shared" si="615"/>
        <v/>
      </c>
      <c r="J3967" t="str">
        <f t="shared" si="616"/>
        <v/>
      </c>
      <c r="K3967" t="str">
        <f t="shared" si="617"/>
        <v/>
      </c>
      <c r="L3967" t="str">
        <f t="shared" si="618"/>
        <v/>
      </c>
      <c r="M3967" t="str">
        <f t="shared" si="619"/>
        <v/>
      </c>
    </row>
    <row r="3968" spans="1:13">
      <c r="A3968" t="s">
        <v>4887</v>
      </c>
      <c r="B3968">
        <v>21.3978</v>
      </c>
      <c r="C3968" s="44">
        <v>41548</v>
      </c>
      <c r="D3968" t="str">
        <f t="shared" si="610"/>
        <v/>
      </c>
      <c r="E3968" t="str">
        <f t="shared" si="611"/>
        <v/>
      </c>
      <c r="F3968" t="str">
        <f t="shared" si="612"/>
        <v/>
      </c>
      <c r="G3968" t="str">
        <f t="shared" si="613"/>
        <v/>
      </c>
      <c r="H3968" t="str">
        <f t="shared" si="614"/>
        <v/>
      </c>
      <c r="I3968" t="str">
        <f t="shared" si="615"/>
        <v/>
      </c>
      <c r="J3968" t="str">
        <f t="shared" si="616"/>
        <v/>
      </c>
      <c r="K3968" t="str">
        <f t="shared" si="617"/>
        <v/>
      </c>
      <c r="L3968" t="str">
        <f t="shared" si="618"/>
        <v/>
      </c>
      <c r="M3968" t="str">
        <f t="shared" si="619"/>
        <v/>
      </c>
    </row>
    <row r="3969" spans="1:13">
      <c r="A3969" t="s">
        <v>4888</v>
      </c>
      <c r="B3969">
        <v>21.303000000000001</v>
      </c>
      <c r="C3969" s="44">
        <v>41548</v>
      </c>
      <c r="D3969" t="str">
        <f t="shared" si="610"/>
        <v/>
      </c>
      <c r="E3969" t="str">
        <f t="shared" si="611"/>
        <v/>
      </c>
      <c r="F3969" t="str">
        <f t="shared" si="612"/>
        <v/>
      </c>
      <c r="G3969" t="str">
        <f t="shared" si="613"/>
        <v/>
      </c>
      <c r="H3969" t="str">
        <f t="shared" si="614"/>
        <v/>
      </c>
      <c r="I3969" t="str">
        <f t="shared" si="615"/>
        <v/>
      </c>
      <c r="J3969" t="str">
        <f t="shared" si="616"/>
        <v/>
      </c>
      <c r="K3969" t="str">
        <f t="shared" si="617"/>
        <v/>
      </c>
      <c r="L3969" t="str">
        <f t="shared" si="618"/>
        <v/>
      </c>
      <c r="M3969" t="str">
        <f t="shared" si="619"/>
        <v/>
      </c>
    </row>
    <row r="3970" spans="1:13">
      <c r="A3970" t="s">
        <v>2429</v>
      </c>
      <c r="B3970">
        <v>12.6304</v>
      </c>
      <c r="C3970" s="44">
        <v>41548</v>
      </c>
      <c r="D3970" t="str">
        <f t="shared" si="610"/>
        <v/>
      </c>
      <c r="E3970" t="str">
        <f t="shared" si="611"/>
        <v/>
      </c>
      <c r="F3970" t="str">
        <f t="shared" si="612"/>
        <v/>
      </c>
      <c r="G3970" t="str">
        <f t="shared" si="613"/>
        <v/>
      </c>
      <c r="H3970" t="str">
        <f t="shared" si="614"/>
        <v/>
      </c>
      <c r="I3970" t="str">
        <f t="shared" si="615"/>
        <v/>
      </c>
      <c r="J3970" t="str">
        <f t="shared" si="616"/>
        <v/>
      </c>
      <c r="K3970" t="str">
        <f t="shared" si="617"/>
        <v/>
      </c>
      <c r="L3970" t="str">
        <f t="shared" si="618"/>
        <v/>
      </c>
      <c r="M3970" t="str">
        <f t="shared" si="619"/>
        <v/>
      </c>
    </row>
    <row r="3971" spans="1:13">
      <c r="A3971" t="s">
        <v>2430</v>
      </c>
      <c r="B3971">
        <v>11.522600000000001</v>
      </c>
      <c r="C3971" s="44">
        <v>41548</v>
      </c>
      <c r="D3971" t="str">
        <f t="shared" si="610"/>
        <v/>
      </c>
      <c r="E3971" t="str">
        <f t="shared" si="611"/>
        <v/>
      </c>
      <c r="F3971" t="str">
        <f t="shared" si="612"/>
        <v/>
      </c>
      <c r="G3971" t="str">
        <f t="shared" si="613"/>
        <v/>
      </c>
      <c r="H3971" t="str">
        <f t="shared" si="614"/>
        <v/>
      </c>
      <c r="I3971" t="str">
        <f t="shared" si="615"/>
        <v/>
      </c>
      <c r="J3971" t="str">
        <f t="shared" si="616"/>
        <v/>
      </c>
      <c r="K3971" t="str">
        <f t="shared" si="617"/>
        <v/>
      </c>
      <c r="L3971" t="str">
        <f t="shared" si="618"/>
        <v/>
      </c>
      <c r="M3971" t="str">
        <f t="shared" si="619"/>
        <v/>
      </c>
    </row>
    <row r="3972" spans="1:13">
      <c r="A3972" t="s">
        <v>4885</v>
      </c>
      <c r="B3972">
        <v>20.368300000000001</v>
      </c>
      <c r="C3972" s="44">
        <v>41548</v>
      </c>
      <c r="D3972" t="str">
        <f t="shared" si="610"/>
        <v/>
      </c>
      <c r="E3972" t="str">
        <f t="shared" si="611"/>
        <v/>
      </c>
      <c r="F3972" t="str">
        <f t="shared" si="612"/>
        <v/>
      </c>
      <c r="G3972" t="str">
        <f t="shared" si="613"/>
        <v/>
      </c>
      <c r="H3972" t="str">
        <f t="shared" si="614"/>
        <v/>
      </c>
      <c r="I3972" t="str">
        <f t="shared" si="615"/>
        <v/>
      </c>
      <c r="J3972" t="str">
        <f t="shared" si="616"/>
        <v/>
      </c>
      <c r="K3972" t="str">
        <f t="shared" si="617"/>
        <v/>
      </c>
      <c r="L3972" t="str">
        <f t="shared" si="618"/>
        <v/>
      </c>
      <c r="M3972" t="str">
        <f t="shared" si="619"/>
        <v/>
      </c>
    </row>
    <row r="3973" spans="1:13">
      <c r="A3973" t="s">
        <v>2431</v>
      </c>
      <c r="B3973">
        <v>11.2119</v>
      </c>
      <c r="C3973" s="44">
        <v>41548</v>
      </c>
      <c r="D3973" t="str">
        <f t="shared" si="610"/>
        <v/>
      </c>
      <c r="E3973" t="str">
        <f t="shared" si="611"/>
        <v/>
      </c>
      <c r="F3973" t="str">
        <f t="shared" si="612"/>
        <v/>
      </c>
      <c r="G3973" t="str">
        <f t="shared" si="613"/>
        <v/>
      </c>
      <c r="H3973" t="str">
        <f t="shared" si="614"/>
        <v/>
      </c>
      <c r="I3973" t="str">
        <f t="shared" si="615"/>
        <v/>
      </c>
      <c r="J3973" t="str">
        <f t="shared" si="616"/>
        <v/>
      </c>
      <c r="K3973" t="str">
        <f t="shared" si="617"/>
        <v/>
      </c>
      <c r="L3973" t="str">
        <f t="shared" si="618"/>
        <v/>
      </c>
      <c r="M3973" t="str">
        <f t="shared" si="619"/>
        <v/>
      </c>
    </row>
    <row r="3974" spans="1:13">
      <c r="A3974" t="s">
        <v>4886</v>
      </c>
      <c r="B3974">
        <v>20.2545</v>
      </c>
      <c r="C3974" s="44">
        <v>41548</v>
      </c>
      <c r="D3974" t="str">
        <f t="shared" si="610"/>
        <v/>
      </c>
      <c r="E3974" t="str">
        <f t="shared" si="611"/>
        <v/>
      </c>
      <c r="F3974" t="str">
        <f t="shared" si="612"/>
        <v/>
      </c>
      <c r="G3974" t="str">
        <f t="shared" si="613"/>
        <v/>
      </c>
      <c r="H3974" t="str">
        <f t="shared" si="614"/>
        <v/>
      </c>
      <c r="I3974" t="str">
        <f t="shared" si="615"/>
        <v/>
      </c>
      <c r="J3974" t="str">
        <f t="shared" si="616"/>
        <v/>
      </c>
      <c r="K3974" t="str">
        <f t="shared" si="617"/>
        <v/>
      </c>
      <c r="L3974" t="str">
        <f t="shared" si="618"/>
        <v/>
      </c>
      <c r="M3974" t="str">
        <f t="shared" si="619"/>
        <v/>
      </c>
    </row>
    <row r="3975" spans="1:13">
      <c r="A3975" t="s">
        <v>2432</v>
      </c>
      <c r="B3975">
        <v>12.558400000000001</v>
      </c>
      <c r="C3975" s="44">
        <v>41548</v>
      </c>
      <c r="D3975" t="str">
        <f t="shared" ref="D3975:D4038" si="620">IF(A3975=mfund1,B3975,"")</f>
        <v/>
      </c>
      <c r="E3975" t="str">
        <f t="shared" ref="E3975:E4038" si="621">IF(A3975=mfund2,B3975,"")</f>
        <v/>
      </c>
      <c r="F3975" t="str">
        <f t="shared" ref="F3975:F4038" si="622">IF(A3975=mfund3,B3975,"")</f>
        <v/>
      </c>
      <c r="G3975" t="str">
        <f t="shared" ref="G3975:G4038" si="623">IF(A3975=mfund4,B3975,"")</f>
        <v/>
      </c>
      <c r="H3975" t="str">
        <f t="shared" ref="H3975:H4038" si="624">IF(A3975=mfudn5,B3975,"")</f>
        <v/>
      </c>
      <c r="I3975" t="str">
        <f t="shared" ref="I3975:I4038" si="625">IF(A3975=mfund6,B3975,"")</f>
        <v/>
      </c>
      <c r="J3975" t="str">
        <f t="shared" ref="J3975:J4038" si="626">IF(A3975=mfund7,B3975,"")</f>
        <v/>
      </c>
      <c r="K3975" t="str">
        <f t="shared" ref="K3975:K4038" si="627">IF(A3975=mfund8,B3975,"")</f>
        <v/>
      </c>
      <c r="L3975" t="str">
        <f t="shared" ref="L3975:L4038" si="628">IF(A3975=mfund9,B3975,"")</f>
        <v/>
      </c>
      <c r="M3975" t="str">
        <f t="shared" ref="M3975:M4038" si="629">IF(A3975=mfund10,B3975,"")</f>
        <v/>
      </c>
    </row>
    <row r="3976" spans="1:13">
      <c r="A3976" t="s">
        <v>3820</v>
      </c>
      <c r="B3976">
        <v>23.500900000000001</v>
      </c>
      <c r="C3976" s="44">
        <v>41548</v>
      </c>
      <c r="D3976" t="str">
        <f t="shared" si="620"/>
        <v/>
      </c>
      <c r="E3976" t="str">
        <f t="shared" si="621"/>
        <v/>
      </c>
      <c r="F3976" t="str">
        <f t="shared" si="622"/>
        <v/>
      </c>
      <c r="G3976" t="str">
        <f t="shared" si="623"/>
        <v/>
      </c>
      <c r="H3976" t="str">
        <f t="shared" si="624"/>
        <v/>
      </c>
      <c r="I3976" t="str">
        <f t="shared" si="625"/>
        <v/>
      </c>
      <c r="J3976" t="str">
        <f t="shared" si="626"/>
        <v/>
      </c>
      <c r="K3976" t="str">
        <f t="shared" si="627"/>
        <v/>
      </c>
      <c r="L3976" t="str">
        <f t="shared" si="628"/>
        <v/>
      </c>
      <c r="M3976" t="str">
        <f t="shared" si="629"/>
        <v/>
      </c>
    </row>
    <row r="3977" spans="1:13">
      <c r="A3977" t="s">
        <v>3173</v>
      </c>
      <c r="B3977">
        <v>39.987699999999997</v>
      </c>
      <c r="C3977" s="44">
        <v>41548</v>
      </c>
      <c r="D3977" t="str">
        <f t="shared" si="620"/>
        <v/>
      </c>
      <c r="E3977" t="str">
        <f t="shared" si="621"/>
        <v/>
      </c>
      <c r="F3977" t="str">
        <f t="shared" si="622"/>
        <v/>
      </c>
      <c r="G3977" t="str">
        <f t="shared" si="623"/>
        <v/>
      </c>
      <c r="H3977" t="str">
        <f t="shared" si="624"/>
        <v/>
      </c>
      <c r="I3977" t="str">
        <f t="shared" si="625"/>
        <v/>
      </c>
      <c r="J3977" t="str">
        <f t="shared" si="626"/>
        <v/>
      </c>
      <c r="K3977" t="str">
        <f t="shared" si="627"/>
        <v/>
      </c>
      <c r="L3977" t="str">
        <f t="shared" si="628"/>
        <v/>
      </c>
      <c r="M3977" t="str">
        <f t="shared" si="629"/>
        <v/>
      </c>
    </row>
    <row r="3978" spans="1:13">
      <c r="A3978" t="s">
        <v>3821</v>
      </c>
      <c r="B3978">
        <v>23.439299999999999</v>
      </c>
      <c r="C3978" s="44">
        <v>41548</v>
      </c>
      <c r="D3978" t="str">
        <f t="shared" si="620"/>
        <v/>
      </c>
      <c r="E3978" t="str">
        <f t="shared" si="621"/>
        <v/>
      </c>
      <c r="F3978" t="str">
        <f t="shared" si="622"/>
        <v/>
      </c>
      <c r="G3978" t="str">
        <f t="shared" si="623"/>
        <v/>
      </c>
      <c r="H3978" t="str">
        <f t="shared" si="624"/>
        <v/>
      </c>
      <c r="I3978" t="str">
        <f t="shared" si="625"/>
        <v/>
      </c>
      <c r="J3978" t="str">
        <f t="shared" si="626"/>
        <v/>
      </c>
      <c r="K3978" t="str">
        <f t="shared" si="627"/>
        <v/>
      </c>
      <c r="L3978" t="str">
        <f t="shared" si="628"/>
        <v/>
      </c>
      <c r="M3978" t="str">
        <f t="shared" si="629"/>
        <v/>
      </c>
    </row>
    <row r="3979" spans="1:13">
      <c r="A3979" t="s">
        <v>3174</v>
      </c>
      <c r="B3979">
        <v>39.881700000000002</v>
      </c>
      <c r="C3979" s="44">
        <v>41548</v>
      </c>
      <c r="D3979" t="str">
        <f t="shared" si="620"/>
        <v/>
      </c>
      <c r="E3979" t="str">
        <f t="shared" si="621"/>
        <v/>
      </c>
      <c r="F3979" t="str">
        <f t="shared" si="622"/>
        <v/>
      </c>
      <c r="G3979" t="str">
        <f t="shared" si="623"/>
        <v/>
      </c>
      <c r="H3979" t="str">
        <f t="shared" si="624"/>
        <v/>
      </c>
      <c r="I3979" t="str">
        <f t="shared" si="625"/>
        <v/>
      </c>
      <c r="J3979" t="str">
        <f t="shared" si="626"/>
        <v/>
      </c>
      <c r="K3979" t="str">
        <f t="shared" si="627"/>
        <v/>
      </c>
      <c r="L3979" t="str">
        <f t="shared" si="628"/>
        <v/>
      </c>
      <c r="M3979" t="str">
        <f t="shared" si="629"/>
        <v/>
      </c>
    </row>
    <row r="3980" spans="1:13">
      <c r="A3980" t="s">
        <v>3822</v>
      </c>
      <c r="B3980">
        <v>19.8</v>
      </c>
      <c r="C3980" s="44">
        <v>41548</v>
      </c>
      <c r="D3980" t="str">
        <f t="shared" si="620"/>
        <v/>
      </c>
      <c r="E3980" t="str">
        <f t="shared" si="621"/>
        <v/>
      </c>
      <c r="F3980" t="str">
        <f t="shared" si="622"/>
        <v/>
      </c>
      <c r="G3980" t="str">
        <f t="shared" si="623"/>
        <v/>
      </c>
      <c r="H3980" t="str">
        <f t="shared" si="624"/>
        <v/>
      </c>
      <c r="I3980" t="str">
        <f t="shared" si="625"/>
        <v/>
      </c>
      <c r="J3980" t="str">
        <f t="shared" si="626"/>
        <v/>
      </c>
      <c r="K3980" t="str">
        <f t="shared" si="627"/>
        <v/>
      </c>
      <c r="L3980" t="str">
        <f t="shared" si="628"/>
        <v/>
      </c>
      <c r="M3980" t="str">
        <f t="shared" si="629"/>
        <v/>
      </c>
    </row>
    <row r="3981" spans="1:13">
      <c r="A3981" t="s">
        <v>3175</v>
      </c>
      <c r="B3981">
        <v>28.92</v>
      </c>
      <c r="C3981" s="44">
        <v>41548</v>
      </c>
      <c r="D3981" t="str">
        <f t="shared" si="620"/>
        <v/>
      </c>
      <c r="E3981" t="str">
        <f t="shared" si="621"/>
        <v/>
      </c>
      <c r="F3981" t="str">
        <f t="shared" si="622"/>
        <v/>
      </c>
      <c r="G3981" t="str">
        <f t="shared" si="623"/>
        <v/>
      </c>
      <c r="H3981" t="str">
        <f t="shared" si="624"/>
        <v/>
      </c>
      <c r="I3981" t="str">
        <f t="shared" si="625"/>
        <v/>
      </c>
      <c r="J3981" t="str">
        <f t="shared" si="626"/>
        <v/>
      </c>
      <c r="K3981" t="str">
        <f t="shared" si="627"/>
        <v/>
      </c>
      <c r="L3981" t="str">
        <f t="shared" si="628"/>
        <v/>
      </c>
      <c r="M3981" t="str">
        <f t="shared" si="629"/>
        <v/>
      </c>
    </row>
    <row r="3982" spans="1:13">
      <c r="A3982" t="s">
        <v>3823</v>
      </c>
      <c r="B3982">
        <v>19.71</v>
      </c>
      <c r="C3982" s="44">
        <v>41548</v>
      </c>
      <c r="D3982" t="str">
        <f t="shared" si="620"/>
        <v/>
      </c>
      <c r="E3982" t="str">
        <f t="shared" si="621"/>
        <v/>
      </c>
      <c r="F3982" t="str">
        <f t="shared" si="622"/>
        <v/>
      </c>
      <c r="G3982" t="str">
        <f t="shared" si="623"/>
        <v/>
      </c>
      <c r="H3982" t="str">
        <f t="shared" si="624"/>
        <v/>
      </c>
      <c r="I3982" t="str">
        <f t="shared" si="625"/>
        <v/>
      </c>
      <c r="J3982" t="str">
        <f t="shared" si="626"/>
        <v/>
      </c>
      <c r="K3982" t="str">
        <f t="shared" si="627"/>
        <v/>
      </c>
      <c r="L3982" t="str">
        <f t="shared" si="628"/>
        <v/>
      </c>
      <c r="M3982" t="str">
        <f t="shared" si="629"/>
        <v/>
      </c>
    </row>
    <row r="3983" spans="1:13">
      <c r="A3983" t="s">
        <v>3176</v>
      </c>
      <c r="B3983">
        <v>28.78</v>
      </c>
      <c r="C3983" s="44">
        <v>41548</v>
      </c>
      <c r="D3983" t="str">
        <f t="shared" si="620"/>
        <v/>
      </c>
      <c r="E3983" t="str">
        <f t="shared" si="621"/>
        <v/>
      </c>
      <c r="F3983" t="str">
        <f t="shared" si="622"/>
        <v/>
      </c>
      <c r="G3983" t="str">
        <f t="shared" si="623"/>
        <v/>
      </c>
      <c r="H3983" t="str">
        <f t="shared" si="624"/>
        <v/>
      </c>
      <c r="I3983" t="str">
        <f t="shared" si="625"/>
        <v/>
      </c>
      <c r="J3983" t="str">
        <f t="shared" si="626"/>
        <v/>
      </c>
      <c r="K3983" t="str">
        <f t="shared" si="627"/>
        <v/>
      </c>
      <c r="L3983" t="str">
        <f t="shared" si="628"/>
        <v/>
      </c>
      <c r="M3983" t="str">
        <f t="shared" si="629"/>
        <v/>
      </c>
    </row>
    <row r="3984" spans="1:13">
      <c r="A3984" t="s">
        <v>3489</v>
      </c>
      <c r="B3984">
        <v>94.73</v>
      </c>
      <c r="C3984" s="44">
        <v>41548</v>
      </c>
      <c r="D3984" t="str">
        <f t="shared" si="620"/>
        <v/>
      </c>
      <c r="E3984" t="str">
        <f t="shared" si="621"/>
        <v/>
      </c>
      <c r="F3984" t="str">
        <f t="shared" si="622"/>
        <v/>
      </c>
      <c r="G3984" t="str">
        <f t="shared" si="623"/>
        <v/>
      </c>
      <c r="H3984" t="str">
        <f t="shared" si="624"/>
        <v/>
      </c>
      <c r="I3984" t="str">
        <f t="shared" si="625"/>
        <v/>
      </c>
      <c r="J3984" t="str">
        <f t="shared" si="626"/>
        <v/>
      </c>
      <c r="K3984" t="str">
        <f t="shared" si="627"/>
        <v/>
      </c>
      <c r="L3984" t="str">
        <f t="shared" si="628"/>
        <v/>
      </c>
      <c r="M3984" t="str">
        <f t="shared" si="629"/>
        <v/>
      </c>
    </row>
    <row r="3985" spans="1:13">
      <c r="A3985" t="s">
        <v>3490</v>
      </c>
      <c r="B3985">
        <v>95.15</v>
      </c>
      <c r="C3985" s="44">
        <v>41548</v>
      </c>
      <c r="D3985" t="str">
        <f t="shared" si="620"/>
        <v/>
      </c>
      <c r="E3985" t="str">
        <f t="shared" si="621"/>
        <v/>
      </c>
      <c r="F3985" t="str">
        <f t="shared" si="622"/>
        <v/>
      </c>
      <c r="G3985" t="str">
        <f t="shared" si="623"/>
        <v/>
      </c>
      <c r="H3985" t="str">
        <f t="shared" si="624"/>
        <v/>
      </c>
      <c r="I3985" t="str">
        <f t="shared" si="625"/>
        <v/>
      </c>
      <c r="J3985" t="str">
        <f t="shared" si="626"/>
        <v/>
      </c>
      <c r="K3985" t="str">
        <f t="shared" si="627"/>
        <v/>
      </c>
      <c r="L3985" t="str">
        <f t="shared" si="628"/>
        <v/>
      </c>
      <c r="M3985" t="str">
        <f t="shared" si="629"/>
        <v/>
      </c>
    </row>
    <row r="3986" spans="1:13">
      <c r="A3986" t="s">
        <v>3824</v>
      </c>
      <c r="B3986">
        <v>9.86</v>
      </c>
      <c r="C3986" s="44">
        <v>41327</v>
      </c>
      <c r="D3986" t="str">
        <f t="shared" si="620"/>
        <v/>
      </c>
      <c r="E3986" t="str">
        <f t="shared" si="621"/>
        <v/>
      </c>
      <c r="F3986" t="str">
        <f t="shared" si="622"/>
        <v/>
      </c>
      <c r="G3986" t="str">
        <f t="shared" si="623"/>
        <v/>
      </c>
      <c r="H3986" t="str">
        <f t="shared" si="624"/>
        <v/>
      </c>
      <c r="I3986" t="str">
        <f t="shared" si="625"/>
        <v/>
      </c>
      <c r="J3986" t="str">
        <f t="shared" si="626"/>
        <v/>
      </c>
      <c r="K3986" t="str">
        <f t="shared" si="627"/>
        <v/>
      </c>
      <c r="L3986" t="str">
        <f t="shared" si="628"/>
        <v/>
      </c>
      <c r="M3986" t="str">
        <f t="shared" si="629"/>
        <v/>
      </c>
    </row>
    <row r="3987" spans="1:13">
      <c r="A3987" t="s">
        <v>3177</v>
      </c>
      <c r="B3987">
        <v>81.38</v>
      </c>
      <c r="C3987" s="44">
        <v>41548</v>
      </c>
      <c r="D3987" t="str">
        <f t="shared" si="620"/>
        <v/>
      </c>
      <c r="E3987" t="str">
        <f t="shared" si="621"/>
        <v/>
      </c>
      <c r="F3987" t="str">
        <f t="shared" si="622"/>
        <v/>
      </c>
      <c r="G3987" t="str">
        <f t="shared" si="623"/>
        <v/>
      </c>
      <c r="H3987" t="str">
        <f t="shared" si="624"/>
        <v/>
      </c>
      <c r="I3987" t="str">
        <f t="shared" si="625"/>
        <v/>
      </c>
      <c r="J3987" t="str">
        <f t="shared" si="626"/>
        <v/>
      </c>
      <c r="K3987" t="str">
        <f t="shared" si="627"/>
        <v/>
      </c>
      <c r="L3987" t="str">
        <f t="shared" si="628"/>
        <v/>
      </c>
      <c r="M3987" t="str">
        <f t="shared" si="629"/>
        <v/>
      </c>
    </row>
    <row r="3988" spans="1:13">
      <c r="A3988" t="s">
        <v>3825</v>
      </c>
      <c r="B3988">
        <v>9.25</v>
      </c>
      <c r="C3988" s="44">
        <v>41548</v>
      </c>
      <c r="D3988" t="str">
        <f t="shared" si="620"/>
        <v/>
      </c>
      <c r="E3988" t="str">
        <f t="shared" si="621"/>
        <v/>
      </c>
      <c r="F3988" t="str">
        <f t="shared" si="622"/>
        <v/>
      </c>
      <c r="G3988" t="str">
        <f t="shared" si="623"/>
        <v/>
      </c>
      <c r="H3988" t="str">
        <f t="shared" si="624"/>
        <v/>
      </c>
      <c r="I3988" t="str">
        <f t="shared" si="625"/>
        <v/>
      </c>
      <c r="J3988" t="str">
        <f t="shared" si="626"/>
        <v/>
      </c>
      <c r="K3988" t="str">
        <f t="shared" si="627"/>
        <v/>
      </c>
      <c r="L3988" t="str">
        <f t="shared" si="628"/>
        <v/>
      </c>
      <c r="M3988" t="str">
        <f t="shared" si="629"/>
        <v/>
      </c>
    </row>
    <row r="3989" spans="1:13">
      <c r="A3989" t="s">
        <v>3178</v>
      </c>
      <c r="B3989">
        <v>80.63</v>
      </c>
      <c r="C3989" s="44">
        <v>41548</v>
      </c>
      <c r="D3989" t="str">
        <f t="shared" si="620"/>
        <v/>
      </c>
      <c r="E3989" t="str">
        <f t="shared" si="621"/>
        <v/>
      </c>
      <c r="F3989" t="str">
        <f t="shared" si="622"/>
        <v/>
      </c>
      <c r="G3989" t="str">
        <f t="shared" si="623"/>
        <v/>
      </c>
      <c r="H3989" t="str">
        <f t="shared" si="624"/>
        <v/>
      </c>
      <c r="I3989" t="str">
        <f t="shared" si="625"/>
        <v/>
      </c>
      <c r="J3989" t="str">
        <f t="shared" si="626"/>
        <v/>
      </c>
      <c r="K3989" t="str">
        <f t="shared" si="627"/>
        <v/>
      </c>
      <c r="L3989" t="str">
        <f t="shared" si="628"/>
        <v/>
      </c>
      <c r="M3989" t="str">
        <f t="shared" si="629"/>
        <v/>
      </c>
    </row>
    <row r="3990" spans="1:13">
      <c r="A3990" t="s">
        <v>2811</v>
      </c>
      <c r="B3990">
        <v>1061.4912999999999</v>
      </c>
      <c r="C3990" s="44">
        <v>41549</v>
      </c>
      <c r="D3990" t="str">
        <f t="shared" si="620"/>
        <v/>
      </c>
      <c r="E3990" t="str">
        <f t="shared" si="621"/>
        <v/>
      </c>
      <c r="F3990" t="str">
        <f t="shared" si="622"/>
        <v/>
      </c>
      <c r="G3990" t="str">
        <f t="shared" si="623"/>
        <v/>
      </c>
      <c r="H3990" t="str">
        <f t="shared" si="624"/>
        <v/>
      </c>
      <c r="I3990" t="str">
        <f t="shared" si="625"/>
        <v/>
      </c>
      <c r="J3990" t="str">
        <f t="shared" si="626"/>
        <v/>
      </c>
      <c r="K3990" t="str">
        <f t="shared" si="627"/>
        <v/>
      </c>
      <c r="L3990" t="str">
        <f t="shared" si="628"/>
        <v/>
      </c>
      <c r="M3990" t="str">
        <f t="shared" si="629"/>
        <v/>
      </c>
    </row>
    <row r="3991" spans="1:13">
      <c r="A3991" t="s">
        <v>4632</v>
      </c>
      <c r="B3991">
        <v>1378.9608000000001</v>
      </c>
      <c r="C3991" s="44">
        <v>41549</v>
      </c>
      <c r="D3991" t="str">
        <f t="shared" si="620"/>
        <v/>
      </c>
      <c r="E3991" t="str">
        <f t="shared" si="621"/>
        <v/>
      </c>
      <c r="F3991" t="str">
        <f t="shared" si="622"/>
        <v/>
      </c>
      <c r="G3991" t="str">
        <f t="shared" si="623"/>
        <v/>
      </c>
      <c r="H3991" t="str">
        <f t="shared" si="624"/>
        <v/>
      </c>
      <c r="I3991" t="str">
        <f t="shared" si="625"/>
        <v/>
      </c>
      <c r="J3991" t="str">
        <f t="shared" si="626"/>
        <v/>
      </c>
      <c r="K3991" t="str">
        <f t="shared" si="627"/>
        <v/>
      </c>
      <c r="L3991" t="str">
        <f t="shared" si="628"/>
        <v/>
      </c>
      <c r="M3991" t="str">
        <f t="shared" si="629"/>
        <v/>
      </c>
    </row>
    <row r="3992" spans="1:13">
      <c r="A3992" t="s">
        <v>2812</v>
      </c>
      <c r="B3992">
        <v>1005.43</v>
      </c>
      <c r="C3992" s="44">
        <v>41549</v>
      </c>
      <c r="D3992" t="str">
        <f t="shared" si="620"/>
        <v/>
      </c>
      <c r="E3992" t="str">
        <f t="shared" si="621"/>
        <v/>
      </c>
      <c r="F3992" t="str">
        <f t="shared" si="622"/>
        <v/>
      </c>
      <c r="G3992" t="str">
        <f t="shared" si="623"/>
        <v/>
      </c>
      <c r="H3992" t="str">
        <f t="shared" si="624"/>
        <v/>
      </c>
      <c r="I3992" t="str">
        <f t="shared" si="625"/>
        <v/>
      </c>
      <c r="J3992" t="str">
        <f t="shared" si="626"/>
        <v/>
      </c>
      <c r="K3992" t="str">
        <f t="shared" si="627"/>
        <v/>
      </c>
      <c r="L3992" t="str">
        <f t="shared" si="628"/>
        <v/>
      </c>
      <c r="M3992" t="str">
        <f t="shared" si="629"/>
        <v/>
      </c>
    </row>
    <row r="3993" spans="1:13">
      <c r="A3993" t="s">
        <v>4633</v>
      </c>
      <c r="B3993">
        <v>1377.9278999999999</v>
      </c>
      <c r="C3993" s="44">
        <v>41549</v>
      </c>
      <c r="D3993" t="str">
        <f t="shared" si="620"/>
        <v/>
      </c>
      <c r="E3993" t="str">
        <f t="shared" si="621"/>
        <v/>
      </c>
      <c r="F3993" t="str">
        <f t="shared" si="622"/>
        <v/>
      </c>
      <c r="G3993" t="str">
        <f t="shared" si="623"/>
        <v/>
      </c>
      <c r="H3993" t="str">
        <f t="shared" si="624"/>
        <v/>
      </c>
      <c r="I3993" t="str">
        <f t="shared" si="625"/>
        <v/>
      </c>
      <c r="J3993" t="str">
        <f t="shared" si="626"/>
        <v/>
      </c>
      <c r="K3993" t="str">
        <f t="shared" si="627"/>
        <v/>
      </c>
      <c r="L3993" t="str">
        <f t="shared" si="628"/>
        <v/>
      </c>
      <c r="M3993" t="str">
        <f t="shared" si="629"/>
        <v/>
      </c>
    </row>
    <row r="3994" spans="1:13">
      <c r="A3994" t="s">
        <v>2813</v>
      </c>
      <c r="B3994">
        <v>1061.4276</v>
      </c>
      <c r="C3994" s="44">
        <v>41549</v>
      </c>
      <c r="D3994" t="str">
        <f t="shared" si="620"/>
        <v/>
      </c>
      <c r="E3994" t="str">
        <f t="shared" si="621"/>
        <v/>
      </c>
      <c r="F3994" t="str">
        <f t="shared" si="622"/>
        <v/>
      </c>
      <c r="G3994" t="str">
        <f t="shared" si="623"/>
        <v/>
      </c>
      <c r="H3994" t="str">
        <f t="shared" si="624"/>
        <v/>
      </c>
      <c r="I3994" t="str">
        <f t="shared" si="625"/>
        <v/>
      </c>
      <c r="J3994" t="str">
        <f t="shared" si="626"/>
        <v/>
      </c>
      <c r="K3994" t="str">
        <f t="shared" si="627"/>
        <v/>
      </c>
      <c r="L3994" t="str">
        <f t="shared" si="628"/>
        <v/>
      </c>
      <c r="M3994" t="str">
        <f t="shared" si="629"/>
        <v/>
      </c>
    </row>
    <row r="3995" spans="1:13">
      <c r="A3995" t="s">
        <v>2814</v>
      </c>
      <c r="B3995">
        <v>1012.2644</v>
      </c>
      <c r="C3995" s="44">
        <v>41549</v>
      </c>
      <c r="D3995" t="str">
        <f t="shared" si="620"/>
        <v/>
      </c>
      <c r="E3995" t="str">
        <f t="shared" si="621"/>
        <v/>
      </c>
      <c r="F3995" t="str">
        <f t="shared" si="622"/>
        <v/>
      </c>
      <c r="G3995" t="str">
        <f t="shared" si="623"/>
        <v/>
      </c>
      <c r="H3995" t="str">
        <f t="shared" si="624"/>
        <v/>
      </c>
      <c r="I3995" t="str">
        <f t="shared" si="625"/>
        <v/>
      </c>
      <c r="J3995" t="str">
        <f t="shared" si="626"/>
        <v/>
      </c>
      <c r="K3995" t="str">
        <f t="shared" si="627"/>
        <v/>
      </c>
      <c r="L3995" t="str">
        <f t="shared" si="628"/>
        <v/>
      </c>
      <c r="M3995" t="str">
        <f t="shared" si="629"/>
        <v/>
      </c>
    </row>
    <row r="3996" spans="1:13">
      <c r="A3996" t="s">
        <v>642</v>
      </c>
      <c r="B3996">
        <v>10.86</v>
      </c>
      <c r="C3996" s="44">
        <v>41131</v>
      </c>
      <c r="D3996" t="str">
        <f t="shared" si="620"/>
        <v/>
      </c>
      <c r="E3996" t="str">
        <f t="shared" si="621"/>
        <v/>
      </c>
      <c r="F3996" t="str">
        <f t="shared" si="622"/>
        <v/>
      </c>
      <c r="G3996" t="str">
        <f t="shared" si="623"/>
        <v/>
      </c>
      <c r="H3996" t="str">
        <f t="shared" si="624"/>
        <v/>
      </c>
      <c r="I3996" t="str">
        <f t="shared" si="625"/>
        <v/>
      </c>
      <c r="J3996" t="str">
        <f t="shared" si="626"/>
        <v/>
      </c>
      <c r="K3996" t="str">
        <f t="shared" si="627"/>
        <v/>
      </c>
      <c r="L3996" t="str">
        <f t="shared" si="628"/>
        <v/>
      </c>
      <c r="M3996" t="str">
        <f t="shared" si="629"/>
        <v/>
      </c>
    </row>
    <row r="3997" spans="1:13">
      <c r="A3997" t="s">
        <v>5019</v>
      </c>
      <c r="B3997">
        <v>12.25</v>
      </c>
      <c r="C3997" s="44">
        <v>41131</v>
      </c>
      <c r="D3997" t="str">
        <f t="shared" si="620"/>
        <v/>
      </c>
      <c r="E3997" t="str">
        <f t="shared" si="621"/>
        <v/>
      </c>
      <c r="F3997" t="str">
        <f t="shared" si="622"/>
        <v/>
      </c>
      <c r="G3997" t="str">
        <f t="shared" si="623"/>
        <v/>
      </c>
      <c r="H3997" t="str">
        <f t="shared" si="624"/>
        <v/>
      </c>
      <c r="I3997" t="str">
        <f t="shared" si="625"/>
        <v/>
      </c>
      <c r="J3997" t="str">
        <f t="shared" si="626"/>
        <v/>
      </c>
      <c r="K3997" t="str">
        <f t="shared" si="627"/>
        <v/>
      </c>
      <c r="L3997" t="str">
        <f t="shared" si="628"/>
        <v/>
      </c>
      <c r="M3997" t="str">
        <f t="shared" si="629"/>
        <v/>
      </c>
    </row>
    <row r="3998" spans="1:13">
      <c r="A3998" t="s">
        <v>3826</v>
      </c>
      <c r="B3998">
        <v>11.12</v>
      </c>
      <c r="C3998" s="44">
        <v>41548</v>
      </c>
      <c r="D3998" t="str">
        <f t="shared" si="620"/>
        <v/>
      </c>
      <c r="E3998" t="str">
        <f t="shared" si="621"/>
        <v/>
      </c>
      <c r="F3998" t="str">
        <f t="shared" si="622"/>
        <v/>
      </c>
      <c r="G3998" t="str">
        <f t="shared" si="623"/>
        <v/>
      </c>
      <c r="H3998" t="str">
        <f t="shared" si="624"/>
        <v/>
      </c>
      <c r="I3998" t="str">
        <f t="shared" si="625"/>
        <v/>
      </c>
      <c r="J3998" t="str">
        <f t="shared" si="626"/>
        <v/>
      </c>
      <c r="K3998" t="str">
        <f t="shared" si="627"/>
        <v/>
      </c>
      <c r="L3998" t="str">
        <f t="shared" si="628"/>
        <v/>
      </c>
      <c r="M3998" t="str">
        <f t="shared" si="629"/>
        <v/>
      </c>
    </row>
    <row r="3999" spans="1:13">
      <c r="A3999" t="s">
        <v>3179</v>
      </c>
      <c r="B3999">
        <v>11.12</v>
      </c>
      <c r="C3999" s="44">
        <v>41548</v>
      </c>
      <c r="D3999" t="str">
        <f t="shared" si="620"/>
        <v/>
      </c>
      <c r="E3999" t="str">
        <f t="shared" si="621"/>
        <v/>
      </c>
      <c r="F3999" t="str">
        <f t="shared" si="622"/>
        <v/>
      </c>
      <c r="G3999" t="str">
        <f t="shared" si="623"/>
        <v/>
      </c>
      <c r="H3999" t="str">
        <f t="shared" si="624"/>
        <v/>
      </c>
      <c r="I3999" t="str">
        <f t="shared" si="625"/>
        <v/>
      </c>
      <c r="J3999" t="str">
        <f t="shared" si="626"/>
        <v/>
      </c>
      <c r="K3999" t="str">
        <f t="shared" si="627"/>
        <v/>
      </c>
      <c r="L3999" t="str">
        <f t="shared" si="628"/>
        <v/>
      </c>
      <c r="M3999" t="str">
        <f t="shared" si="629"/>
        <v/>
      </c>
    </row>
    <row r="4000" spans="1:13">
      <c r="A4000" t="s">
        <v>3827</v>
      </c>
      <c r="B4000">
        <v>11.05</v>
      </c>
      <c r="C4000" s="44">
        <v>41548</v>
      </c>
      <c r="D4000" t="str">
        <f t="shared" si="620"/>
        <v/>
      </c>
      <c r="E4000" t="str">
        <f t="shared" si="621"/>
        <v/>
      </c>
      <c r="F4000" t="str">
        <f t="shared" si="622"/>
        <v/>
      </c>
      <c r="G4000" t="str">
        <f t="shared" si="623"/>
        <v/>
      </c>
      <c r="H4000" t="str">
        <f t="shared" si="624"/>
        <v/>
      </c>
      <c r="I4000" t="str">
        <f t="shared" si="625"/>
        <v/>
      </c>
      <c r="J4000" t="str">
        <f t="shared" si="626"/>
        <v/>
      </c>
      <c r="K4000" t="str">
        <f t="shared" si="627"/>
        <v/>
      </c>
      <c r="L4000" t="str">
        <f t="shared" si="628"/>
        <v/>
      </c>
      <c r="M4000" t="str">
        <f t="shared" si="629"/>
        <v/>
      </c>
    </row>
    <row r="4001" spans="1:13">
      <c r="A4001" t="s">
        <v>3180</v>
      </c>
      <c r="B4001">
        <v>11.05</v>
      </c>
      <c r="C4001" s="44">
        <v>41548</v>
      </c>
      <c r="D4001" t="str">
        <f t="shared" si="620"/>
        <v/>
      </c>
      <c r="E4001" t="str">
        <f t="shared" si="621"/>
        <v/>
      </c>
      <c r="F4001" t="str">
        <f t="shared" si="622"/>
        <v/>
      </c>
      <c r="G4001" t="str">
        <f t="shared" si="623"/>
        <v/>
      </c>
      <c r="H4001" t="str">
        <f t="shared" si="624"/>
        <v/>
      </c>
      <c r="I4001" t="str">
        <f t="shared" si="625"/>
        <v/>
      </c>
      <c r="J4001" t="str">
        <f t="shared" si="626"/>
        <v/>
      </c>
      <c r="K4001" t="str">
        <f t="shared" si="627"/>
        <v/>
      </c>
      <c r="L4001" t="str">
        <f t="shared" si="628"/>
        <v/>
      </c>
      <c r="M4001" t="str">
        <f t="shared" si="629"/>
        <v/>
      </c>
    </row>
    <row r="4002" spans="1:13">
      <c r="A4002" t="s">
        <v>3491</v>
      </c>
      <c r="B4002">
        <v>79.180000000000007</v>
      </c>
      <c r="C4002" s="44">
        <v>41548</v>
      </c>
      <c r="D4002" t="str">
        <f t="shared" si="620"/>
        <v/>
      </c>
      <c r="E4002" t="str">
        <f t="shared" si="621"/>
        <v/>
      </c>
      <c r="F4002" t="str">
        <f t="shared" si="622"/>
        <v/>
      </c>
      <c r="G4002" t="str">
        <f t="shared" si="623"/>
        <v/>
      </c>
      <c r="H4002" t="str">
        <f t="shared" si="624"/>
        <v/>
      </c>
      <c r="I4002" t="str">
        <f t="shared" si="625"/>
        <v/>
      </c>
      <c r="J4002" t="str">
        <f t="shared" si="626"/>
        <v/>
      </c>
      <c r="K4002" t="str">
        <f t="shared" si="627"/>
        <v/>
      </c>
      <c r="L4002" t="str">
        <f t="shared" si="628"/>
        <v/>
      </c>
      <c r="M4002" t="str">
        <f t="shared" si="629"/>
        <v/>
      </c>
    </row>
    <row r="4003" spans="1:13">
      <c r="A4003" t="s">
        <v>3492</v>
      </c>
      <c r="B4003">
        <v>79.540000000000006</v>
      </c>
      <c r="C4003" s="44">
        <v>41548</v>
      </c>
      <c r="D4003" t="str">
        <f t="shared" si="620"/>
        <v/>
      </c>
      <c r="E4003" t="str">
        <f t="shared" si="621"/>
        <v/>
      </c>
      <c r="F4003" t="str">
        <f t="shared" si="622"/>
        <v/>
      </c>
      <c r="G4003" t="str">
        <f t="shared" si="623"/>
        <v/>
      </c>
      <c r="H4003" t="str">
        <f t="shared" si="624"/>
        <v/>
      </c>
      <c r="I4003" t="str">
        <f t="shared" si="625"/>
        <v/>
      </c>
      <c r="J4003" t="str">
        <f t="shared" si="626"/>
        <v/>
      </c>
      <c r="K4003" t="str">
        <f t="shared" si="627"/>
        <v/>
      </c>
      <c r="L4003" t="str">
        <f t="shared" si="628"/>
        <v/>
      </c>
      <c r="M4003" t="str">
        <f t="shared" si="629"/>
        <v/>
      </c>
    </row>
    <row r="4004" spans="1:13">
      <c r="A4004" t="s">
        <v>643</v>
      </c>
      <c r="B4004">
        <v>13.851000000000001</v>
      </c>
      <c r="C4004" s="44">
        <v>41548</v>
      </c>
      <c r="D4004" t="str">
        <f t="shared" si="620"/>
        <v/>
      </c>
      <c r="E4004" t="str">
        <f t="shared" si="621"/>
        <v/>
      </c>
      <c r="F4004" t="str">
        <f t="shared" si="622"/>
        <v/>
      </c>
      <c r="G4004" t="str">
        <f t="shared" si="623"/>
        <v/>
      </c>
      <c r="H4004" t="str">
        <f t="shared" si="624"/>
        <v/>
      </c>
      <c r="I4004" t="str">
        <f t="shared" si="625"/>
        <v/>
      </c>
      <c r="J4004" t="str">
        <f t="shared" si="626"/>
        <v/>
      </c>
      <c r="K4004" t="str">
        <f t="shared" si="627"/>
        <v/>
      </c>
      <c r="L4004" t="str">
        <f t="shared" si="628"/>
        <v/>
      </c>
      <c r="M4004" t="str">
        <f t="shared" si="629"/>
        <v/>
      </c>
    </row>
    <row r="4005" spans="1:13">
      <c r="A4005" t="s">
        <v>5020</v>
      </c>
      <c r="B4005">
        <v>13.851000000000001</v>
      </c>
      <c r="C4005" s="44">
        <v>41548</v>
      </c>
      <c r="D4005" t="str">
        <f t="shared" si="620"/>
        <v/>
      </c>
      <c r="E4005" t="str">
        <f t="shared" si="621"/>
        <v/>
      </c>
      <c r="F4005" t="str">
        <f t="shared" si="622"/>
        <v/>
      </c>
      <c r="G4005" t="str">
        <f t="shared" si="623"/>
        <v/>
      </c>
      <c r="H4005" t="str">
        <f t="shared" si="624"/>
        <v/>
      </c>
      <c r="I4005" t="str">
        <f t="shared" si="625"/>
        <v/>
      </c>
      <c r="J4005" t="str">
        <f t="shared" si="626"/>
        <v/>
      </c>
      <c r="K4005" t="str">
        <f t="shared" si="627"/>
        <v/>
      </c>
      <c r="L4005" t="str">
        <f t="shared" si="628"/>
        <v/>
      </c>
      <c r="M4005" t="str">
        <f t="shared" si="629"/>
        <v/>
      </c>
    </row>
    <row r="4006" spans="1:13">
      <c r="A4006" t="s">
        <v>644</v>
      </c>
      <c r="B4006">
        <v>1395.5364999999999</v>
      </c>
      <c r="C4006" s="44">
        <v>41548</v>
      </c>
      <c r="D4006" t="str">
        <f t="shared" si="620"/>
        <v/>
      </c>
      <c r="E4006" t="str">
        <f t="shared" si="621"/>
        <v/>
      </c>
      <c r="F4006" t="str">
        <f t="shared" si="622"/>
        <v/>
      </c>
      <c r="G4006" t="str">
        <f t="shared" si="623"/>
        <v/>
      </c>
      <c r="H4006" t="str">
        <f t="shared" si="624"/>
        <v/>
      </c>
      <c r="I4006" t="str">
        <f t="shared" si="625"/>
        <v/>
      </c>
      <c r="J4006" t="str">
        <f t="shared" si="626"/>
        <v/>
      </c>
      <c r="K4006" t="str">
        <f t="shared" si="627"/>
        <v/>
      </c>
      <c r="L4006" t="str">
        <f t="shared" si="628"/>
        <v/>
      </c>
      <c r="M4006" t="str">
        <f t="shared" si="629"/>
        <v/>
      </c>
    </row>
    <row r="4007" spans="1:13">
      <c r="A4007" t="s">
        <v>3393</v>
      </c>
      <c r="B4007">
        <v>13.19</v>
      </c>
      <c r="C4007" s="44">
        <v>41548</v>
      </c>
      <c r="D4007" t="str">
        <f t="shared" si="620"/>
        <v/>
      </c>
      <c r="E4007" t="str">
        <f t="shared" si="621"/>
        <v/>
      </c>
      <c r="F4007" t="str">
        <f t="shared" si="622"/>
        <v/>
      </c>
      <c r="G4007" t="str">
        <f t="shared" si="623"/>
        <v/>
      </c>
      <c r="H4007" t="str">
        <f t="shared" si="624"/>
        <v/>
      </c>
      <c r="I4007" t="str">
        <f t="shared" si="625"/>
        <v/>
      </c>
      <c r="J4007" t="str">
        <f t="shared" si="626"/>
        <v/>
      </c>
      <c r="K4007" t="str">
        <f t="shared" si="627"/>
        <v/>
      </c>
      <c r="L4007" t="str">
        <f t="shared" si="628"/>
        <v/>
      </c>
      <c r="M4007" t="str">
        <f t="shared" si="629"/>
        <v/>
      </c>
    </row>
    <row r="4008" spans="1:13">
      <c r="A4008" t="s">
        <v>645</v>
      </c>
      <c r="B4008">
        <v>600.49649999999997</v>
      </c>
      <c r="C4008" s="44">
        <v>41548</v>
      </c>
      <c r="D4008" t="str">
        <f t="shared" si="620"/>
        <v/>
      </c>
      <c r="E4008" t="str">
        <f t="shared" si="621"/>
        <v/>
      </c>
      <c r="F4008" t="str">
        <f t="shared" si="622"/>
        <v/>
      </c>
      <c r="G4008" t="str">
        <f t="shared" si="623"/>
        <v/>
      </c>
      <c r="H4008" t="str">
        <f t="shared" si="624"/>
        <v/>
      </c>
      <c r="I4008" t="str">
        <f t="shared" si="625"/>
        <v/>
      </c>
      <c r="J4008" t="str">
        <f t="shared" si="626"/>
        <v/>
      </c>
      <c r="K4008" t="str">
        <f t="shared" si="627"/>
        <v/>
      </c>
      <c r="L4008" t="str">
        <f t="shared" si="628"/>
        <v/>
      </c>
      <c r="M4008" t="str">
        <f t="shared" si="629"/>
        <v/>
      </c>
    </row>
    <row r="4009" spans="1:13">
      <c r="A4009" t="s">
        <v>646</v>
      </c>
      <c r="B4009">
        <v>10.0128</v>
      </c>
      <c r="C4009" s="44">
        <v>41549</v>
      </c>
      <c r="D4009" t="str">
        <f t="shared" si="620"/>
        <v/>
      </c>
      <c r="E4009" t="str">
        <f t="shared" si="621"/>
        <v/>
      </c>
      <c r="F4009" t="str">
        <f t="shared" si="622"/>
        <v/>
      </c>
      <c r="G4009" t="str">
        <f t="shared" si="623"/>
        <v/>
      </c>
      <c r="H4009" t="str">
        <f t="shared" si="624"/>
        <v/>
      </c>
      <c r="I4009" t="str">
        <f t="shared" si="625"/>
        <v/>
      </c>
      <c r="J4009" t="str">
        <f t="shared" si="626"/>
        <v/>
      </c>
      <c r="K4009" t="str">
        <f t="shared" si="627"/>
        <v/>
      </c>
      <c r="L4009" t="str">
        <f t="shared" si="628"/>
        <v/>
      </c>
      <c r="M4009" t="str">
        <f t="shared" si="629"/>
        <v/>
      </c>
    </row>
    <row r="4010" spans="1:13">
      <c r="A4010" t="s">
        <v>4634</v>
      </c>
      <c r="B4010">
        <v>17.304400000000001</v>
      </c>
      <c r="C4010" s="44">
        <v>41549</v>
      </c>
      <c r="D4010" t="str">
        <f t="shared" si="620"/>
        <v/>
      </c>
      <c r="E4010" t="str">
        <f t="shared" si="621"/>
        <v/>
      </c>
      <c r="F4010" t="str">
        <f t="shared" si="622"/>
        <v/>
      </c>
      <c r="G4010" t="str">
        <f t="shared" si="623"/>
        <v/>
      </c>
      <c r="H4010" t="str">
        <f t="shared" si="624"/>
        <v/>
      </c>
      <c r="I4010" t="str">
        <f t="shared" si="625"/>
        <v/>
      </c>
      <c r="J4010" t="str">
        <f t="shared" si="626"/>
        <v/>
      </c>
      <c r="K4010" t="str">
        <f t="shared" si="627"/>
        <v/>
      </c>
      <c r="L4010" t="str">
        <f t="shared" si="628"/>
        <v/>
      </c>
      <c r="M4010" t="str">
        <f t="shared" si="629"/>
        <v/>
      </c>
    </row>
    <row r="4011" spans="1:13">
      <c r="A4011" t="s">
        <v>2815</v>
      </c>
      <c r="B4011">
        <v>10.0313</v>
      </c>
      <c r="C4011" s="44">
        <v>41549</v>
      </c>
      <c r="D4011" t="str">
        <f t="shared" si="620"/>
        <v/>
      </c>
      <c r="E4011" t="str">
        <f t="shared" si="621"/>
        <v/>
      </c>
      <c r="F4011" t="str">
        <f t="shared" si="622"/>
        <v/>
      </c>
      <c r="G4011" t="str">
        <f t="shared" si="623"/>
        <v/>
      </c>
      <c r="H4011" t="str">
        <f t="shared" si="624"/>
        <v/>
      </c>
      <c r="I4011" t="str">
        <f t="shared" si="625"/>
        <v/>
      </c>
      <c r="J4011" t="str">
        <f t="shared" si="626"/>
        <v/>
      </c>
      <c r="K4011" t="str">
        <f t="shared" si="627"/>
        <v/>
      </c>
      <c r="L4011" t="str">
        <f t="shared" si="628"/>
        <v/>
      </c>
      <c r="M4011" t="str">
        <f t="shared" si="629"/>
        <v/>
      </c>
    </row>
    <row r="4012" spans="1:13">
      <c r="A4012" t="s">
        <v>3828</v>
      </c>
      <c r="B4012">
        <v>24.6</v>
      </c>
      <c r="C4012" s="44">
        <v>41548</v>
      </c>
      <c r="D4012" t="str">
        <f t="shared" si="620"/>
        <v/>
      </c>
      <c r="E4012" t="str">
        <f t="shared" si="621"/>
        <v/>
      </c>
      <c r="F4012" t="str">
        <f t="shared" si="622"/>
        <v/>
      </c>
      <c r="G4012" t="str">
        <f t="shared" si="623"/>
        <v/>
      </c>
      <c r="H4012" t="str">
        <f t="shared" si="624"/>
        <v/>
      </c>
      <c r="I4012" t="str">
        <f t="shared" si="625"/>
        <v/>
      </c>
      <c r="J4012" t="str">
        <f t="shared" si="626"/>
        <v/>
      </c>
      <c r="K4012" t="str">
        <f t="shared" si="627"/>
        <v/>
      </c>
      <c r="L4012" t="str">
        <f t="shared" si="628"/>
        <v/>
      </c>
      <c r="M4012" t="str">
        <f t="shared" si="629"/>
        <v/>
      </c>
    </row>
    <row r="4013" spans="1:13">
      <c r="A4013" t="s">
        <v>3181</v>
      </c>
      <c r="B4013">
        <v>24.39</v>
      </c>
      <c r="C4013" s="44">
        <v>41548</v>
      </c>
      <c r="D4013" t="str">
        <f t="shared" si="620"/>
        <v/>
      </c>
      <c r="E4013" t="str">
        <f t="shared" si="621"/>
        <v/>
      </c>
      <c r="F4013" t="str">
        <f t="shared" si="622"/>
        <v/>
      </c>
      <c r="G4013" t="str">
        <f t="shared" si="623"/>
        <v/>
      </c>
      <c r="H4013" t="str">
        <f t="shared" si="624"/>
        <v/>
      </c>
      <c r="I4013" t="str">
        <f t="shared" si="625"/>
        <v/>
      </c>
      <c r="J4013" t="str">
        <f t="shared" si="626"/>
        <v/>
      </c>
      <c r="K4013" t="str">
        <f t="shared" si="627"/>
        <v/>
      </c>
      <c r="L4013" t="str">
        <f t="shared" si="628"/>
        <v/>
      </c>
      <c r="M4013" t="str">
        <f t="shared" si="629"/>
        <v/>
      </c>
    </row>
    <row r="4014" spans="1:13">
      <c r="A4014" t="s">
        <v>3394</v>
      </c>
      <c r="B4014">
        <v>10.8545</v>
      </c>
      <c r="C4014" s="44">
        <v>41548</v>
      </c>
      <c r="D4014" t="str">
        <f t="shared" si="620"/>
        <v/>
      </c>
      <c r="E4014" t="str">
        <f t="shared" si="621"/>
        <v/>
      </c>
      <c r="F4014" t="str">
        <f t="shared" si="622"/>
        <v/>
      </c>
      <c r="G4014" t="str">
        <f t="shared" si="623"/>
        <v/>
      </c>
      <c r="H4014" t="str">
        <f t="shared" si="624"/>
        <v/>
      </c>
      <c r="I4014" t="str">
        <f t="shared" si="625"/>
        <v/>
      </c>
      <c r="J4014" t="str">
        <f t="shared" si="626"/>
        <v/>
      </c>
      <c r="K4014" t="str">
        <f t="shared" si="627"/>
        <v/>
      </c>
      <c r="L4014" t="str">
        <f t="shared" si="628"/>
        <v/>
      </c>
      <c r="M4014" t="str">
        <f t="shared" si="629"/>
        <v/>
      </c>
    </row>
    <row r="4015" spans="1:13">
      <c r="A4015" t="s">
        <v>3493</v>
      </c>
      <c r="B4015">
        <v>24.21</v>
      </c>
      <c r="C4015" s="44">
        <v>41548</v>
      </c>
      <c r="D4015" t="str">
        <f t="shared" si="620"/>
        <v/>
      </c>
      <c r="E4015" t="str">
        <f t="shared" si="621"/>
        <v/>
      </c>
      <c r="F4015" t="str">
        <f t="shared" si="622"/>
        <v/>
      </c>
      <c r="G4015" t="str">
        <f t="shared" si="623"/>
        <v/>
      </c>
      <c r="H4015" t="str">
        <f t="shared" si="624"/>
        <v/>
      </c>
      <c r="I4015" t="str">
        <f t="shared" si="625"/>
        <v/>
      </c>
      <c r="J4015" t="str">
        <f t="shared" si="626"/>
        <v/>
      </c>
      <c r="K4015" t="str">
        <f t="shared" si="627"/>
        <v/>
      </c>
      <c r="L4015" t="str">
        <f t="shared" si="628"/>
        <v/>
      </c>
      <c r="M4015" t="str">
        <f t="shared" si="629"/>
        <v/>
      </c>
    </row>
    <row r="4016" spans="1:13">
      <c r="A4016" t="s">
        <v>3428</v>
      </c>
      <c r="B4016">
        <v>24.21</v>
      </c>
      <c r="C4016" s="44">
        <v>41548</v>
      </c>
      <c r="D4016" t="str">
        <f t="shared" si="620"/>
        <v/>
      </c>
      <c r="E4016" t="str">
        <f t="shared" si="621"/>
        <v/>
      </c>
      <c r="F4016" t="str">
        <f t="shared" si="622"/>
        <v/>
      </c>
      <c r="G4016" t="str">
        <f t="shared" si="623"/>
        <v/>
      </c>
      <c r="H4016" t="str">
        <f t="shared" si="624"/>
        <v/>
      </c>
      <c r="I4016" t="str">
        <f t="shared" si="625"/>
        <v/>
      </c>
      <c r="J4016" t="str">
        <f t="shared" si="626"/>
        <v/>
      </c>
      <c r="K4016" t="str">
        <f t="shared" si="627"/>
        <v/>
      </c>
      <c r="L4016" t="str">
        <f t="shared" si="628"/>
        <v/>
      </c>
      <c r="M4016" t="str">
        <f t="shared" si="629"/>
        <v/>
      </c>
    </row>
    <row r="4017" spans="1:13">
      <c r="A4017" t="s">
        <v>647</v>
      </c>
      <c r="B4017">
        <v>1052.8098</v>
      </c>
      <c r="C4017" s="44">
        <v>41548</v>
      </c>
      <c r="D4017" t="str">
        <f t="shared" si="620"/>
        <v/>
      </c>
      <c r="E4017" t="str">
        <f t="shared" si="621"/>
        <v/>
      </c>
      <c r="F4017" t="str">
        <f t="shared" si="622"/>
        <v/>
      </c>
      <c r="G4017" t="str">
        <f t="shared" si="623"/>
        <v/>
      </c>
      <c r="H4017" t="str">
        <f t="shared" si="624"/>
        <v/>
      </c>
      <c r="I4017" t="str">
        <f t="shared" si="625"/>
        <v/>
      </c>
      <c r="J4017" t="str">
        <f t="shared" si="626"/>
        <v/>
      </c>
      <c r="K4017" t="str">
        <f t="shared" si="627"/>
        <v/>
      </c>
      <c r="L4017" t="str">
        <f t="shared" si="628"/>
        <v/>
      </c>
      <c r="M4017" t="str">
        <f t="shared" si="629"/>
        <v/>
      </c>
    </row>
    <row r="4018" spans="1:13">
      <c r="A4018" t="s">
        <v>648</v>
      </c>
      <c r="B4018">
        <v>2734.1774</v>
      </c>
      <c r="C4018" s="44">
        <v>41548</v>
      </c>
      <c r="D4018" t="str">
        <f t="shared" si="620"/>
        <v/>
      </c>
      <c r="E4018" t="str">
        <f t="shared" si="621"/>
        <v/>
      </c>
      <c r="F4018" t="str">
        <f t="shared" si="622"/>
        <v/>
      </c>
      <c r="G4018" t="str">
        <f t="shared" si="623"/>
        <v/>
      </c>
      <c r="H4018" t="str">
        <f t="shared" si="624"/>
        <v/>
      </c>
      <c r="I4018" t="str">
        <f t="shared" si="625"/>
        <v/>
      </c>
      <c r="J4018" t="str">
        <f t="shared" si="626"/>
        <v/>
      </c>
      <c r="K4018" t="str">
        <f t="shared" si="627"/>
        <v/>
      </c>
      <c r="L4018" t="str">
        <f t="shared" si="628"/>
        <v/>
      </c>
      <c r="M4018" t="str">
        <f t="shared" si="629"/>
        <v/>
      </c>
    </row>
    <row r="4019" spans="1:13">
      <c r="A4019" t="s">
        <v>649</v>
      </c>
      <c r="B4019">
        <v>56.991500000000002</v>
      </c>
      <c r="C4019" s="44">
        <v>41548</v>
      </c>
      <c r="D4019" t="str">
        <f t="shared" si="620"/>
        <v/>
      </c>
      <c r="E4019" t="str">
        <f t="shared" si="621"/>
        <v/>
      </c>
      <c r="F4019" t="str">
        <f t="shared" si="622"/>
        <v/>
      </c>
      <c r="G4019" t="str">
        <f t="shared" si="623"/>
        <v/>
      </c>
      <c r="H4019" t="str">
        <f t="shared" si="624"/>
        <v/>
      </c>
      <c r="I4019" t="str">
        <f t="shared" si="625"/>
        <v/>
      </c>
      <c r="J4019" t="str">
        <f t="shared" si="626"/>
        <v/>
      </c>
      <c r="K4019" t="str">
        <f t="shared" si="627"/>
        <v/>
      </c>
      <c r="L4019" t="str">
        <f t="shared" si="628"/>
        <v/>
      </c>
      <c r="M4019" t="str">
        <f t="shared" si="629"/>
        <v/>
      </c>
    </row>
    <row r="4020" spans="1:13">
      <c r="A4020" t="s">
        <v>5682</v>
      </c>
      <c r="B4020">
        <v>12.3194</v>
      </c>
      <c r="C4020" s="44">
        <v>41548</v>
      </c>
      <c r="D4020" t="str">
        <f t="shared" si="620"/>
        <v/>
      </c>
      <c r="E4020" t="str">
        <f t="shared" si="621"/>
        <v/>
      </c>
      <c r="F4020" t="str">
        <f t="shared" si="622"/>
        <v/>
      </c>
      <c r="G4020" t="str">
        <f t="shared" si="623"/>
        <v/>
      </c>
      <c r="H4020" t="str">
        <f t="shared" si="624"/>
        <v/>
      </c>
      <c r="I4020" t="str">
        <f t="shared" si="625"/>
        <v/>
      </c>
      <c r="J4020" t="str">
        <f t="shared" si="626"/>
        <v/>
      </c>
      <c r="K4020" t="str">
        <f t="shared" si="627"/>
        <v/>
      </c>
      <c r="L4020" t="str">
        <f t="shared" si="628"/>
        <v/>
      </c>
      <c r="M4020" t="str">
        <f t="shared" si="629"/>
        <v/>
      </c>
    </row>
    <row r="4021" spans="1:13">
      <c r="A4021" t="s">
        <v>3829</v>
      </c>
      <c r="B4021">
        <v>13.1134</v>
      </c>
      <c r="C4021" s="44">
        <v>41548</v>
      </c>
      <c r="D4021" t="str">
        <f t="shared" si="620"/>
        <v/>
      </c>
      <c r="E4021" t="str">
        <f t="shared" si="621"/>
        <v/>
      </c>
      <c r="F4021" t="str">
        <f t="shared" si="622"/>
        <v/>
      </c>
      <c r="G4021" t="str">
        <f t="shared" si="623"/>
        <v/>
      </c>
      <c r="H4021" t="str">
        <f t="shared" si="624"/>
        <v/>
      </c>
      <c r="I4021" t="str">
        <f t="shared" si="625"/>
        <v/>
      </c>
      <c r="J4021" t="str">
        <f t="shared" si="626"/>
        <v/>
      </c>
      <c r="K4021" t="str">
        <f t="shared" si="627"/>
        <v/>
      </c>
      <c r="L4021" t="str">
        <f t="shared" si="628"/>
        <v/>
      </c>
      <c r="M4021" t="str">
        <f t="shared" si="629"/>
        <v/>
      </c>
    </row>
    <row r="4022" spans="1:13">
      <c r="A4022" t="s">
        <v>3182</v>
      </c>
      <c r="B4022">
        <v>13.1134</v>
      </c>
      <c r="C4022" s="44">
        <v>41548</v>
      </c>
      <c r="D4022" t="str">
        <f t="shared" si="620"/>
        <v/>
      </c>
      <c r="E4022" t="str">
        <f t="shared" si="621"/>
        <v/>
      </c>
      <c r="F4022" t="str">
        <f t="shared" si="622"/>
        <v/>
      </c>
      <c r="G4022" t="str">
        <f t="shared" si="623"/>
        <v/>
      </c>
      <c r="H4022" t="str">
        <f t="shared" si="624"/>
        <v/>
      </c>
      <c r="I4022" t="str">
        <f t="shared" si="625"/>
        <v/>
      </c>
      <c r="J4022" t="str">
        <f t="shared" si="626"/>
        <v/>
      </c>
      <c r="K4022" t="str">
        <f t="shared" si="627"/>
        <v/>
      </c>
      <c r="L4022" t="str">
        <f t="shared" si="628"/>
        <v/>
      </c>
      <c r="M4022" t="str">
        <f t="shared" si="629"/>
        <v/>
      </c>
    </row>
    <row r="4023" spans="1:13">
      <c r="A4023" t="s">
        <v>3830</v>
      </c>
      <c r="B4023">
        <v>13.0885</v>
      </c>
      <c r="C4023" s="44">
        <v>41548</v>
      </c>
      <c r="D4023" t="str">
        <f t="shared" si="620"/>
        <v/>
      </c>
      <c r="E4023" t="str">
        <f t="shared" si="621"/>
        <v/>
      </c>
      <c r="F4023" t="str">
        <f t="shared" si="622"/>
        <v/>
      </c>
      <c r="G4023" t="str">
        <f t="shared" si="623"/>
        <v/>
      </c>
      <c r="H4023" t="str">
        <f t="shared" si="624"/>
        <v/>
      </c>
      <c r="I4023" t="str">
        <f t="shared" si="625"/>
        <v/>
      </c>
      <c r="J4023" t="str">
        <f t="shared" si="626"/>
        <v/>
      </c>
      <c r="K4023" t="str">
        <f t="shared" si="627"/>
        <v/>
      </c>
      <c r="L4023" t="str">
        <f t="shared" si="628"/>
        <v/>
      </c>
      <c r="M4023" t="str">
        <f t="shared" si="629"/>
        <v/>
      </c>
    </row>
    <row r="4024" spans="1:13">
      <c r="A4024" t="s">
        <v>3183</v>
      </c>
      <c r="B4024">
        <v>13.0885</v>
      </c>
      <c r="C4024" s="44">
        <v>41548</v>
      </c>
      <c r="D4024" t="str">
        <f t="shared" si="620"/>
        <v/>
      </c>
      <c r="E4024" t="str">
        <f t="shared" si="621"/>
        <v/>
      </c>
      <c r="F4024" t="str">
        <f t="shared" si="622"/>
        <v/>
      </c>
      <c r="G4024" t="str">
        <f t="shared" si="623"/>
        <v/>
      </c>
      <c r="H4024" t="str">
        <f t="shared" si="624"/>
        <v/>
      </c>
      <c r="I4024" t="str">
        <f t="shared" si="625"/>
        <v/>
      </c>
      <c r="J4024" t="str">
        <f t="shared" si="626"/>
        <v/>
      </c>
      <c r="K4024" t="str">
        <f t="shared" si="627"/>
        <v/>
      </c>
      <c r="L4024" t="str">
        <f t="shared" si="628"/>
        <v/>
      </c>
      <c r="M4024" t="str">
        <f t="shared" si="629"/>
        <v/>
      </c>
    </row>
    <row r="4025" spans="1:13">
      <c r="A4025" t="s">
        <v>3831</v>
      </c>
      <c r="B4025">
        <v>88.989800000000002</v>
      </c>
      <c r="C4025" s="44">
        <v>41548</v>
      </c>
      <c r="D4025" t="str">
        <f t="shared" si="620"/>
        <v/>
      </c>
      <c r="E4025" t="str">
        <f t="shared" si="621"/>
        <v/>
      </c>
      <c r="F4025" t="str">
        <f t="shared" si="622"/>
        <v/>
      </c>
      <c r="G4025" t="str">
        <f t="shared" si="623"/>
        <v/>
      </c>
      <c r="H4025" t="str">
        <f t="shared" si="624"/>
        <v/>
      </c>
      <c r="I4025" t="str">
        <f t="shared" si="625"/>
        <v/>
      </c>
      <c r="J4025" t="str">
        <f t="shared" si="626"/>
        <v/>
      </c>
      <c r="K4025" t="str">
        <f t="shared" si="627"/>
        <v/>
      </c>
      <c r="L4025" t="str">
        <f t="shared" si="628"/>
        <v/>
      </c>
      <c r="M4025" t="str">
        <f t="shared" si="629"/>
        <v/>
      </c>
    </row>
    <row r="4026" spans="1:13">
      <c r="A4026" t="s">
        <v>3832</v>
      </c>
      <c r="B4026">
        <v>32.703499999999998</v>
      </c>
      <c r="C4026" s="44">
        <v>41548</v>
      </c>
      <c r="D4026" t="str">
        <f t="shared" si="620"/>
        <v/>
      </c>
      <c r="E4026" t="str">
        <f t="shared" si="621"/>
        <v/>
      </c>
      <c r="F4026" t="str">
        <f t="shared" si="622"/>
        <v/>
      </c>
      <c r="G4026" t="str">
        <f t="shared" si="623"/>
        <v/>
      </c>
      <c r="H4026" t="str">
        <f t="shared" si="624"/>
        <v/>
      </c>
      <c r="I4026" t="str">
        <f t="shared" si="625"/>
        <v/>
      </c>
      <c r="J4026" t="str">
        <f t="shared" si="626"/>
        <v/>
      </c>
      <c r="K4026" t="str">
        <f t="shared" si="627"/>
        <v/>
      </c>
      <c r="L4026" t="str">
        <f t="shared" si="628"/>
        <v/>
      </c>
      <c r="M4026" t="str">
        <f t="shared" si="629"/>
        <v/>
      </c>
    </row>
    <row r="4027" spans="1:13">
      <c r="A4027" t="s">
        <v>3184</v>
      </c>
      <c r="B4027">
        <v>88.989800000000002</v>
      </c>
      <c r="C4027" s="44">
        <v>41548</v>
      </c>
      <c r="D4027" t="str">
        <f t="shared" si="620"/>
        <v/>
      </c>
      <c r="E4027" t="str">
        <f t="shared" si="621"/>
        <v/>
      </c>
      <c r="F4027" t="str">
        <f t="shared" si="622"/>
        <v/>
      </c>
      <c r="G4027" t="str">
        <f t="shared" si="623"/>
        <v/>
      </c>
      <c r="H4027" t="str">
        <f t="shared" si="624"/>
        <v/>
      </c>
      <c r="I4027" t="str">
        <f t="shared" si="625"/>
        <v/>
      </c>
      <c r="J4027" t="str">
        <f t="shared" si="626"/>
        <v/>
      </c>
      <c r="K4027" t="str">
        <f t="shared" si="627"/>
        <v/>
      </c>
      <c r="L4027" t="str">
        <f t="shared" si="628"/>
        <v/>
      </c>
      <c r="M4027" t="str">
        <f t="shared" si="629"/>
        <v/>
      </c>
    </row>
    <row r="4028" spans="1:13">
      <c r="A4028" t="s">
        <v>3833</v>
      </c>
      <c r="B4028">
        <v>10</v>
      </c>
      <c r="C4028" s="44">
        <v>40269</v>
      </c>
      <c r="D4028" t="str">
        <f t="shared" si="620"/>
        <v/>
      </c>
      <c r="E4028" t="str">
        <f t="shared" si="621"/>
        <v/>
      </c>
      <c r="F4028" t="str">
        <f t="shared" si="622"/>
        <v/>
      </c>
      <c r="G4028" t="str">
        <f t="shared" si="623"/>
        <v/>
      </c>
      <c r="H4028" t="str">
        <f t="shared" si="624"/>
        <v/>
      </c>
      <c r="I4028" t="str">
        <f t="shared" si="625"/>
        <v/>
      </c>
      <c r="J4028" t="str">
        <f t="shared" si="626"/>
        <v/>
      </c>
      <c r="K4028" t="str">
        <f t="shared" si="627"/>
        <v/>
      </c>
      <c r="L4028" t="str">
        <f t="shared" si="628"/>
        <v/>
      </c>
      <c r="M4028" t="str">
        <f t="shared" si="629"/>
        <v/>
      </c>
    </row>
    <row r="4029" spans="1:13">
      <c r="A4029" t="s">
        <v>3834</v>
      </c>
      <c r="B4029">
        <v>10.4923</v>
      </c>
      <c r="C4029" s="44">
        <v>40980</v>
      </c>
      <c r="D4029" t="str">
        <f t="shared" si="620"/>
        <v/>
      </c>
      <c r="E4029" t="str">
        <f t="shared" si="621"/>
        <v/>
      </c>
      <c r="F4029" t="str">
        <f t="shared" si="622"/>
        <v/>
      </c>
      <c r="G4029" t="str">
        <f t="shared" si="623"/>
        <v/>
      </c>
      <c r="H4029" t="str">
        <f t="shared" si="624"/>
        <v/>
      </c>
      <c r="I4029" t="str">
        <f t="shared" si="625"/>
        <v/>
      </c>
      <c r="J4029" t="str">
        <f t="shared" si="626"/>
        <v/>
      </c>
      <c r="K4029" t="str">
        <f t="shared" si="627"/>
        <v/>
      </c>
      <c r="L4029" t="str">
        <f t="shared" si="628"/>
        <v/>
      </c>
      <c r="M4029" t="str">
        <f t="shared" si="629"/>
        <v/>
      </c>
    </row>
    <row r="4030" spans="1:13">
      <c r="A4030" t="s">
        <v>3185</v>
      </c>
      <c r="B4030">
        <v>8.5435999999999996</v>
      </c>
      <c r="C4030" s="44">
        <v>40990</v>
      </c>
      <c r="D4030" t="str">
        <f t="shared" si="620"/>
        <v/>
      </c>
      <c r="E4030" t="str">
        <f t="shared" si="621"/>
        <v/>
      </c>
      <c r="F4030" t="str">
        <f t="shared" si="622"/>
        <v/>
      </c>
      <c r="G4030" t="str">
        <f t="shared" si="623"/>
        <v/>
      </c>
      <c r="H4030" t="str">
        <f t="shared" si="624"/>
        <v/>
      </c>
      <c r="I4030" t="str">
        <f t="shared" si="625"/>
        <v/>
      </c>
      <c r="J4030" t="str">
        <f t="shared" si="626"/>
        <v/>
      </c>
      <c r="K4030" t="str">
        <f t="shared" si="627"/>
        <v/>
      </c>
      <c r="L4030" t="str">
        <f t="shared" si="628"/>
        <v/>
      </c>
      <c r="M4030" t="str">
        <f t="shared" si="629"/>
        <v/>
      </c>
    </row>
    <row r="4031" spans="1:13">
      <c r="A4031" t="s">
        <v>3835</v>
      </c>
      <c r="B4031">
        <v>29.371700000000001</v>
      </c>
      <c r="C4031" s="44">
        <v>41548</v>
      </c>
      <c r="D4031" t="str">
        <f t="shared" si="620"/>
        <v/>
      </c>
      <c r="E4031" t="str">
        <f t="shared" si="621"/>
        <v/>
      </c>
      <c r="F4031" t="str">
        <f t="shared" si="622"/>
        <v/>
      </c>
      <c r="G4031" t="str">
        <f t="shared" si="623"/>
        <v/>
      </c>
      <c r="H4031" t="str">
        <f t="shared" si="624"/>
        <v/>
      </c>
      <c r="I4031" t="str">
        <f t="shared" si="625"/>
        <v/>
      </c>
      <c r="J4031" t="str">
        <f t="shared" si="626"/>
        <v/>
      </c>
      <c r="K4031" t="str">
        <f t="shared" si="627"/>
        <v/>
      </c>
      <c r="L4031" t="str">
        <f t="shared" si="628"/>
        <v/>
      </c>
      <c r="M4031" t="str">
        <f t="shared" si="629"/>
        <v/>
      </c>
    </row>
    <row r="4032" spans="1:13">
      <c r="A4032" t="s">
        <v>3186</v>
      </c>
      <c r="B4032">
        <v>88.961200000000005</v>
      </c>
      <c r="C4032" s="44">
        <v>41548</v>
      </c>
      <c r="D4032" t="str">
        <f t="shared" si="620"/>
        <v/>
      </c>
      <c r="E4032" t="str">
        <f t="shared" si="621"/>
        <v/>
      </c>
      <c r="F4032" t="str">
        <f t="shared" si="622"/>
        <v/>
      </c>
      <c r="G4032" t="str">
        <f t="shared" si="623"/>
        <v/>
      </c>
      <c r="H4032" t="str">
        <f t="shared" si="624"/>
        <v/>
      </c>
      <c r="I4032" t="str">
        <f t="shared" si="625"/>
        <v/>
      </c>
      <c r="J4032" t="str">
        <f t="shared" si="626"/>
        <v/>
      </c>
      <c r="K4032" t="str">
        <f t="shared" si="627"/>
        <v/>
      </c>
      <c r="L4032" t="str">
        <f t="shared" si="628"/>
        <v/>
      </c>
      <c r="M4032" t="str">
        <f t="shared" si="629"/>
        <v/>
      </c>
    </row>
    <row r="4033" spans="1:13">
      <c r="A4033" t="s">
        <v>3187</v>
      </c>
      <c r="B4033">
        <v>88.961200000000005</v>
      </c>
      <c r="C4033" s="44">
        <v>41548</v>
      </c>
      <c r="D4033" t="str">
        <f t="shared" si="620"/>
        <v/>
      </c>
      <c r="E4033" t="str">
        <f t="shared" si="621"/>
        <v/>
      </c>
      <c r="F4033" t="str">
        <f t="shared" si="622"/>
        <v/>
      </c>
      <c r="G4033" t="str">
        <f t="shared" si="623"/>
        <v/>
      </c>
      <c r="H4033" t="str">
        <f t="shared" si="624"/>
        <v/>
      </c>
      <c r="I4033" t="str">
        <f t="shared" si="625"/>
        <v/>
      </c>
      <c r="J4033" t="str">
        <f t="shared" si="626"/>
        <v/>
      </c>
      <c r="K4033" t="str">
        <f t="shared" si="627"/>
        <v/>
      </c>
      <c r="L4033" t="str">
        <f t="shared" si="628"/>
        <v/>
      </c>
      <c r="M4033" t="str">
        <f t="shared" si="629"/>
        <v/>
      </c>
    </row>
    <row r="4034" spans="1:13">
      <c r="A4034" t="s">
        <v>3836</v>
      </c>
      <c r="B4034">
        <v>41.344999999999999</v>
      </c>
      <c r="C4034" s="44">
        <v>41548</v>
      </c>
      <c r="D4034" t="str">
        <f t="shared" si="620"/>
        <v/>
      </c>
      <c r="E4034" t="str">
        <f t="shared" si="621"/>
        <v/>
      </c>
      <c r="F4034" t="str">
        <f t="shared" si="622"/>
        <v/>
      </c>
      <c r="G4034" t="str">
        <f t="shared" si="623"/>
        <v/>
      </c>
      <c r="H4034" t="str">
        <f t="shared" si="624"/>
        <v/>
      </c>
      <c r="I4034" t="str">
        <f t="shared" si="625"/>
        <v/>
      </c>
      <c r="J4034" t="str">
        <f t="shared" si="626"/>
        <v/>
      </c>
      <c r="K4034" t="str">
        <f t="shared" si="627"/>
        <v/>
      </c>
      <c r="L4034" t="str">
        <f t="shared" si="628"/>
        <v/>
      </c>
      <c r="M4034" t="str">
        <f t="shared" si="629"/>
        <v/>
      </c>
    </row>
    <row r="4035" spans="1:13">
      <c r="A4035" t="s">
        <v>3837</v>
      </c>
      <c r="B4035">
        <v>20.911999999999999</v>
      </c>
      <c r="C4035" s="44">
        <v>41548</v>
      </c>
      <c r="D4035" t="str">
        <f t="shared" si="620"/>
        <v/>
      </c>
      <c r="E4035" t="str">
        <f t="shared" si="621"/>
        <v/>
      </c>
      <c r="F4035" t="str">
        <f t="shared" si="622"/>
        <v/>
      </c>
      <c r="G4035" t="str">
        <f t="shared" si="623"/>
        <v/>
      </c>
      <c r="H4035" t="str">
        <f t="shared" si="624"/>
        <v/>
      </c>
      <c r="I4035" t="str">
        <f t="shared" si="625"/>
        <v/>
      </c>
      <c r="J4035" t="str">
        <f t="shared" si="626"/>
        <v/>
      </c>
      <c r="K4035" t="str">
        <f t="shared" si="627"/>
        <v/>
      </c>
      <c r="L4035" t="str">
        <f t="shared" si="628"/>
        <v/>
      </c>
      <c r="M4035" t="str">
        <f t="shared" si="629"/>
        <v/>
      </c>
    </row>
    <row r="4036" spans="1:13">
      <c r="A4036" t="s">
        <v>3188</v>
      </c>
      <c r="B4036">
        <v>41.344999999999999</v>
      </c>
      <c r="C4036" s="44">
        <v>41548</v>
      </c>
      <c r="D4036" t="str">
        <f t="shared" si="620"/>
        <v/>
      </c>
      <c r="E4036" t="str">
        <f t="shared" si="621"/>
        <v/>
      </c>
      <c r="F4036" t="str">
        <f t="shared" si="622"/>
        <v/>
      </c>
      <c r="G4036" t="str">
        <f t="shared" si="623"/>
        <v/>
      </c>
      <c r="H4036" t="str">
        <f t="shared" si="624"/>
        <v/>
      </c>
      <c r="I4036" t="str">
        <f t="shared" si="625"/>
        <v/>
      </c>
      <c r="J4036" t="str">
        <f t="shared" si="626"/>
        <v/>
      </c>
      <c r="K4036" t="str">
        <f t="shared" si="627"/>
        <v/>
      </c>
      <c r="L4036" t="str">
        <f t="shared" si="628"/>
        <v/>
      </c>
      <c r="M4036" t="str">
        <f t="shared" si="629"/>
        <v/>
      </c>
    </row>
    <row r="4037" spans="1:13">
      <c r="A4037" t="s">
        <v>3838</v>
      </c>
      <c r="B4037">
        <v>78.626300000000001</v>
      </c>
      <c r="C4037" s="44">
        <v>40396</v>
      </c>
      <c r="D4037" t="str">
        <f t="shared" si="620"/>
        <v/>
      </c>
      <c r="E4037" t="str">
        <f t="shared" si="621"/>
        <v/>
      </c>
      <c r="F4037" t="str">
        <f t="shared" si="622"/>
        <v/>
      </c>
      <c r="G4037" t="str">
        <f t="shared" si="623"/>
        <v/>
      </c>
      <c r="H4037" t="str">
        <f t="shared" si="624"/>
        <v/>
      </c>
      <c r="I4037" t="str">
        <f t="shared" si="625"/>
        <v/>
      </c>
      <c r="J4037" t="str">
        <f t="shared" si="626"/>
        <v/>
      </c>
      <c r="K4037" t="str">
        <f t="shared" si="627"/>
        <v/>
      </c>
      <c r="L4037" t="str">
        <f t="shared" si="628"/>
        <v/>
      </c>
      <c r="M4037" t="str">
        <f t="shared" si="629"/>
        <v/>
      </c>
    </row>
    <row r="4038" spans="1:13">
      <c r="A4038" t="s">
        <v>3189</v>
      </c>
      <c r="B4038">
        <v>10</v>
      </c>
      <c r="C4038" s="44">
        <v>40269</v>
      </c>
      <c r="D4038" t="str">
        <f t="shared" si="620"/>
        <v/>
      </c>
      <c r="E4038" t="str">
        <f t="shared" si="621"/>
        <v/>
      </c>
      <c r="F4038" t="str">
        <f t="shared" si="622"/>
        <v/>
      </c>
      <c r="G4038" t="str">
        <f t="shared" si="623"/>
        <v/>
      </c>
      <c r="H4038" t="str">
        <f t="shared" si="624"/>
        <v/>
      </c>
      <c r="I4038" t="str">
        <f t="shared" si="625"/>
        <v/>
      </c>
      <c r="J4038" t="str">
        <f t="shared" si="626"/>
        <v/>
      </c>
      <c r="K4038" t="str">
        <f t="shared" si="627"/>
        <v/>
      </c>
      <c r="L4038" t="str">
        <f t="shared" si="628"/>
        <v/>
      </c>
      <c r="M4038" t="str">
        <f t="shared" si="629"/>
        <v/>
      </c>
    </row>
    <row r="4039" spans="1:13">
      <c r="A4039" t="s">
        <v>3190</v>
      </c>
      <c r="B4039">
        <v>0</v>
      </c>
      <c r="C4039" s="44">
        <v>40590</v>
      </c>
      <c r="D4039" t="str">
        <f t="shared" ref="D4039:D4102" si="630">IF(A4039=mfund1,B4039,"")</f>
        <v/>
      </c>
      <c r="E4039" t="str">
        <f t="shared" ref="E4039:E4102" si="631">IF(A4039=mfund2,B4039,"")</f>
        <v/>
      </c>
      <c r="F4039" t="str">
        <f t="shared" ref="F4039:F4102" si="632">IF(A4039=mfund3,B4039,"")</f>
        <v/>
      </c>
      <c r="G4039" t="str">
        <f t="shared" ref="G4039:G4102" si="633">IF(A4039=mfund4,B4039,"")</f>
        <v/>
      </c>
      <c r="H4039" t="str">
        <f t="shared" ref="H4039:H4102" si="634">IF(A4039=mfudn5,B4039,"")</f>
        <v/>
      </c>
      <c r="I4039" t="str">
        <f t="shared" ref="I4039:I4102" si="635">IF(A4039=mfund6,B4039,"")</f>
        <v/>
      </c>
      <c r="J4039" t="str">
        <f t="shared" ref="J4039:J4102" si="636">IF(A4039=mfund7,B4039,"")</f>
        <v/>
      </c>
      <c r="K4039" t="str">
        <f t="shared" ref="K4039:K4102" si="637">IF(A4039=mfund8,B4039,"")</f>
        <v/>
      </c>
      <c r="L4039" t="str">
        <f t="shared" ref="L4039:L4102" si="638">IF(A4039=mfund9,B4039,"")</f>
        <v/>
      </c>
      <c r="M4039" t="str">
        <f t="shared" ref="M4039:M4102" si="639">IF(A4039=mfund10,B4039,"")</f>
        <v/>
      </c>
    </row>
    <row r="4040" spans="1:13">
      <c r="A4040" t="s">
        <v>3839</v>
      </c>
      <c r="B4040">
        <v>20.813500000000001</v>
      </c>
      <c r="C4040" s="44">
        <v>41548</v>
      </c>
      <c r="D4040" t="str">
        <f t="shared" si="630"/>
        <v/>
      </c>
      <c r="E4040" t="str">
        <f t="shared" si="631"/>
        <v/>
      </c>
      <c r="F4040" t="str">
        <f t="shared" si="632"/>
        <v/>
      </c>
      <c r="G4040" t="str">
        <f t="shared" si="633"/>
        <v/>
      </c>
      <c r="H4040" t="str">
        <f t="shared" si="634"/>
        <v/>
      </c>
      <c r="I4040" t="str">
        <f t="shared" si="635"/>
        <v/>
      </c>
      <c r="J4040" t="str">
        <f t="shared" si="636"/>
        <v/>
      </c>
      <c r="K4040" t="str">
        <f t="shared" si="637"/>
        <v/>
      </c>
      <c r="L4040" t="str">
        <f t="shared" si="638"/>
        <v/>
      </c>
      <c r="M4040" t="str">
        <f t="shared" si="639"/>
        <v/>
      </c>
    </row>
    <row r="4041" spans="1:13">
      <c r="A4041" t="s">
        <v>3191</v>
      </c>
      <c r="B4041">
        <v>41.220100000000002</v>
      </c>
      <c r="C4041" s="44">
        <v>41548</v>
      </c>
      <c r="D4041" t="str">
        <f t="shared" si="630"/>
        <v/>
      </c>
      <c r="E4041" t="str">
        <f t="shared" si="631"/>
        <v/>
      </c>
      <c r="F4041" t="str">
        <f t="shared" si="632"/>
        <v/>
      </c>
      <c r="G4041" t="str">
        <f t="shared" si="633"/>
        <v/>
      </c>
      <c r="H4041" t="str">
        <f t="shared" si="634"/>
        <v/>
      </c>
      <c r="I4041" t="str">
        <f t="shared" si="635"/>
        <v/>
      </c>
      <c r="J4041" t="str">
        <f t="shared" si="636"/>
        <v/>
      </c>
      <c r="K4041" t="str">
        <f t="shared" si="637"/>
        <v/>
      </c>
      <c r="L4041" t="str">
        <f t="shared" si="638"/>
        <v/>
      </c>
      <c r="M4041" t="str">
        <f t="shared" si="639"/>
        <v/>
      </c>
    </row>
    <row r="4042" spans="1:13">
      <c r="A4042" t="s">
        <v>3192</v>
      </c>
      <c r="B4042">
        <v>41.220100000000002</v>
      </c>
      <c r="C4042" s="44">
        <v>41548</v>
      </c>
      <c r="D4042" t="str">
        <f t="shared" si="630"/>
        <v/>
      </c>
      <c r="E4042" t="str">
        <f t="shared" si="631"/>
        <v/>
      </c>
      <c r="F4042" t="str">
        <f t="shared" si="632"/>
        <v/>
      </c>
      <c r="G4042" t="str">
        <f t="shared" si="633"/>
        <v/>
      </c>
      <c r="H4042" t="str">
        <f t="shared" si="634"/>
        <v/>
      </c>
      <c r="I4042" t="str">
        <f t="shared" si="635"/>
        <v/>
      </c>
      <c r="J4042" t="str">
        <f t="shared" si="636"/>
        <v/>
      </c>
      <c r="K4042" t="str">
        <f t="shared" si="637"/>
        <v/>
      </c>
      <c r="L4042" t="str">
        <f t="shared" si="638"/>
        <v/>
      </c>
      <c r="M4042" t="str">
        <f t="shared" si="639"/>
        <v/>
      </c>
    </row>
    <row r="4043" spans="1:13">
      <c r="A4043" t="s">
        <v>2435</v>
      </c>
      <c r="B4043">
        <v>14.728</v>
      </c>
      <c r="C4043" s="44">
        <v>41548</v>
      </c>
      <c r="D4043" t="str">
        <f t="shared" si="630"/>
        <v/>
      </c>
      <c r="E4043" t="str">
        <f t="shared" si="631"/>
        <v/>
      </c>
      <c r="F4043" t="str">
        <f t="shared" si="632"/>
        <v/>
      </c>
      <c r="G4043" t="str">
        <f t="shared" si="633"/>
        <v/>
      </c>
      <c r="H4043" t="str">
        <f t="shared" si="634"/>
        <v/>
      </c>
      <c r="I4043" t="str">
        <f t="shared" si="635"/>
        <v/>
      </c>
      <c r="J4043" t="str">
        <f t="shared" si="636"/>
        <v/>
      </c>
      <c r="K4043" t="str">
        <f t="shared" si="637"/>
        <v/>
      </c>
      <c r="L4043" t="str">
        <f t="shared" si="638"/>
        <v/>
      </c>
      <c r="M4043" t="str">
        <f t="shared" si="639"/>
        <v/>
      </c>
    </row>
    <row r="4044" spans="1:13">
      <c r="A4044" t="s">
        <v>4889</v>
      </c>
      <c r="B4044">
        <v>15.887600000000001</v>
      </c>
      <c r="C4044" s="44">
        <v>41548</v>
      </c>
      <c r="D4044" t="str">
        <f t="shared" si="630"/>
        <v/>
      </c>
      <c r="E4044" t="str">
        <f t="shared" si="631"/>
        <v/>
      </c>
      <c r="F4044" t="str">
        <f t="shared" si="632"/>
        <v/>
      </c>
      <c r="G4044" t="str">
        <f t="shared" si="633"/>
        <v/>
      </c>
      <c r="H4044" t="str">
        <f t="shared" si="634"/>
        <v/>
      </c>
      <c r="I4044" t="str">
        <f t="shared" si="635"/>
        <v/>
      </c>
      <c r="J4044" t="str">
        <f t="shared" si="636"/>
        <v/>
      </c>
      <c r="K4044" t="str">
        <f t="shared" si="637"/>
        <v/>
      </c>
      <c r="L4044" t="str">
        <f t="shared" si="638"/>
        <v/>
      </c>
      <c r="M4044" t="str">
        <f t="shared" si="639"/>
        <v/>
      </c>
    </row>
    <row r="4045" spans="1:13">
      <c r="A4045" t="s">
        <v>2436</v>
      </c>
      <c r="B4045">
        <v>9.8597999999999999</v>
      </c>
      <c r="C4045" s="44">
        <v>41548</v>
      </c>
      <c r="D4045" t="str">
        <f t="shared" si="630"/>
        <v/>
      </c>
      <c r="E4045" t="str">
        <f t="shared" si="631"/>
        <v/>
      </c>
      <c r="F4045" t="str">
        <f t="shared" si="632"/>
        <v/>
      </c>
      <c r="G4045" t="str">
        <f t="shared" si="633"/>
        <v/>
      </c>
      <c r="H4045" t="str">
        <f t="shared" si="634"/>
        <v/>
      </c>
      <c r="I4045" t="str">
        <f t="shared" si="635"/>
        <v/>
      </c>
      <c r="J4045" t="str">
        <f t="shared" si="636"/>
        <v/>
      </c>
      <c r="K4045" t="str">
        <f t="shared" si="637"/>
        <v/>
      </c>
      <c r="L4045" t="str">
        <f t="shared" si="638"/>
        <v/>
      </c>
      <c r="M4045" t="str">
        <f t="shared" si="639"/>
        <v/>
      </c>
    </row>
    <row r="4046" spans="1:13">
      <c r="A4046" t="s">
        <v>2437</v>
      </c>
      <c r="B4046">
        <v>13.383800000000001</v>
      </c>
      <c r="C4046" s="44">
        <v>41548</v>
      </c>
      <c r="D4046" t="str">
        <f t="shared" si="630"/>
        <v/>
      </c>
      <c r="E4046" t="str">
        <f t="shared" si="631"/>
        <v/>
      </c>
      <c r="F4046" t="str">
        <f t="shared" si="632"/>
        <v/>
      </c>
      <c r="G4046" t="str">
        <f t="shared" si="633"/>
        <v/>
      </c>
      <c r="H4046" t="str">
        <f t="shared" si="634"/>
        <v/>
      </c>
      <c r="I4046" t="str">
        <f t="shared" si="635"/>
        <v/>
      </c>
      <c r="J4046" t="str">
        <f t="shared" si="636"/>
        <v/>
      </c>
      <c r="K4046" t="str">
        <f t="shared" si="637"/>
        <v/>
      </c>
      <c r="L4046" t="str">
        <f t="shared" si="638"/>
        <v/>
      </c>
      <c r="M4046" t="str">
        <f t="shared" si="639"/>
        <v/>
      </c>
    </row>
    <row r="4047" spans="1:13">
      <c r="A4047" t="s">
        <v>2438</v>
      </c>
      <c r="B4047">
        <v>10.0221</v>
      </c>
      <c r="C4047" s="44">
        <v>41548</v>
      </c>
      <c r="D4047" t="str">
        <f t="shared" si="630"/>
        <v/>
      </c>
      <c r="E4047" t="str">
        <f t="shared" si="631"/>
        <v/>
      </c>
      <c r="F4047" t="str">
        <f t="shared" si="632"/>
        <v/>
      </c>
      <c r="G4047" t="str">
        <f t="shared" si="633"/>
        <v/>
      </c>
      <c r="H4047" t="str">
        <f t="shared" si="634"/>
        <v/>
      </c>
      <c r="I4047" t="str">
        <f t="shared" si="635"/>
        <v/>
      </c>
      <c r="J4047" t="str">
        <f t="shared" si="636"/>
        <v/>
      </c>
      <c r="K4047" t="str">
        <f t="shared" si="637"/>
        <v/>
      </c>
      <c r="L4047" t="str">
        <f t="shared" si="638"/>
        <v/>
      </c>
      <c r="M4047" t="str">
        <f t="shared" si="639"/>
        <v/>
      </c>
    </row>
    <row r="4048" spans="1:13">
      <c r="A4048" t="s">
        <v>4890</v>
      </c>
      <c r="B4048">
        <v>15.8047</v>
      </c>
      <c r="C4048" s="44">
        <v>41548</v>
      </c>
      <c r="D4048" t="str">
        <f t="shared" si="630"/>
        <v/>
      </c>
      <c r="E4048" t="str">
        <f t="shared" si="631"/>
        <v/>
      </c>
      <c r="F4048" t="str">
        <f t="shared" si="632"/>
        <v/>
      </c>
      <c r="G4048" t="str">
        <f t="shared" si="633"/>
        <v/>
      </c>
      <c r="H4048" t="str">
        <f t="shared" si="634"/>
        <v/>
      </c>
      <c r="I4048" t="str">
        <f t="shared" si="635"/>
        <v/>
      </c>
      <c r="J4048" t="str">
        <f t="shared" si="636"/>
        <v/>
      </c>
      <c r="K4048" t="str">
        <f t="shared" si="637"/>
        <v/>
      </c>
      <c r="L4048" t="str">
        <f t="shared" si="638"/>
        <v/>
      </c>
      <c r="M4048" t="str">
        <f t="shared" si="639"/>
        <v/>
      </c>
    </row>
    <row r="4049" spans="1:13">
      <c r="A4049" t="s">
        <v>3840</v>
      </c>
      <c r="B4049">
        <v>14.4293</v>
      </c>
      <c r="C4049" s="44">
        <v>41548</v>
      </c>
      <c r="D4049" t="str">
        <f t="shared" si="630"/>
        <v/>
      </c>
      <c r="E4049" t="str">
        <f t="shared" si="631"/>
        <v/>
      </c>
      <c r="F4049" t="str">
        <f t="shared" si="632"/>
        <v/>
      </c>
      <c r="G4049" t="str">
        <f t="shared" si="633"/>
        <v/>
      </c>
      <c r="H4049" t="str">
        <f t="shared" si="634"/>
        <v/>
      </c>
      <c r="I4049" t="str">
        <f t="shared" si="635"/>
        <v/>
      </c>
      <c r="J4049" t="str">
        <f t="shared" si="636"/>
        <v/>
      </c>
      <c r="K4049" t="str">
        <f t="shared" si="637"/>
        <v/>
      </c>
      <c r="L4049" t="str">
        <f t="shared" si="638"/>
        <v/>
      </c>
      <c r="M4049" t="str">
        <f t="shared" si="639"/>
        <v/>
      </c>
    </row>
    <row r="4050" spans="1:13">
      <c r="A4050" t="s">
        <v>3841</v>
      </c>
      <c r="B4050">
        <v>14.4293</v>
      </c>
      <c r="C4050" s="44">
        <v>41548</v>
      </c>
      <c r="D4050" t="str">
        <f t="shared" si="630"/>
        <v/>
      </c>
      <c r="E4050" t="str">
        <f t="shared" si="631"/>
        <v/>
      </c>
      <c r="F4050" t="str">
        <f t="shared" si="632"/>
        <v/>
      </c>
      <c r="G4050" t="str">
        <f t="shared" si="633"/>
        <v/>
      </c>
      <c r="H4050" t="str">
        <f t="shared" si="634"/>
        <v/>
      </c>
      <c r="I4050" t="str">
        <f t="shared" si="635"/>
        <v/>
      </c>
      <c r="J4050" t="str">
        <f t="shared" si="636"/>
        <v/>
      </c>
      <c r="K4050" t="str">
        <f t="shared" si="637"/>
        <v/>
      </c>
      <c r="L4050" t="str">
        <f t="shared" si="638"/>
        <v/>
      </c>
      <c r="M4050" t="str">
        <f t="shared" si="639"/>
        <v/>
      </c>
    </row>
    <row r="4051" spans="1:13">
      <c r="A4051" t="s">
        <v>3193</v>
      </c>
      <c r="B4051">
        <v>14.4293</v>
      </c>
      <c r="C4051" s="44">
        <v>41548</v>
      </c>
      <c r="D4051" t="str">
        <f t="shared" si="630"/>
        <v/>
      </c>
      <c r="E4051" t="str">
        <f t="shared" si="631"/>
        <v/>
      </c>
      <c r="F4051" t="str">
        <f t="shared" si="632"/>
        <v/>
      </c>
      <c r="G4051" t="str">
        <f t="shared" si="633"/>
        <v/>
      </c>
      <c r="H4051" t="str">
        <f t="shared" si="634"/>
        <v/>
      </c>
      <c r="I4051" t="str">
        <f t="shared" si="635"/>
        <v/>
      </c>
      <c r="J4051" t="str">
        <f t="shared" si="636"/>
        <v/>
      </c>
      <c r="K4051" t="str">
        <f t="shared" si="637"/>
        <v/>
      </c>
      <c r="L4051" t="str">
        <f t="shared" si="638"/>
        <v/>
      </c>
      <c r="M4051" t="str">
        <f t="shared" si="639"/>
        <v/>
      </c>
    </row>
    <row r="4052" spans="1:13">
      <c r="A4052" t="s">
        <v>3842</v>
      </c>
      <c r="B4052">
        <v>10</v>
      </c>
      <c r="C4052" s="44">
        <v>40269</v>
      </c>
      <c r="D4052" t="str">
        <f t="shared" si="630"/>
        <v/>
      </c>
      <c r="E4052" t="str">
        <f t="shared" si="631"/>
        <v/>
      </c>
      <c r="F4052" t="str">
        <f t="shared" si="632"/>
        <v/>
      </c>
      <c r="G4052" t="str">
        <f t="shared" si="633"/>
        <v/>
      </c>
      <c r="H4052" t="str">
        <f t="shared" si="634"/>
        <v/>
      </c>
      <c r="I4052" t="str">
        <f t="shared" si="635"/>
        <v/>
      </c>
      <c r="J4052" t="str">
        <f t="shared" si="636"/>
        <v/>
      </c>
      <c r="K4052" t="str">
        <f t="shared" si="637"/>
        <v/>
      </c>
      <c r="L4052" t="str">
        <f t="shared" si="638"/>
        <v/>
      </c>
      <c r="M4052" t="str">
        <f t="shared" si="639"/>
        <v/>
      </c>
    </row>
    <row r="4053" spans="1:13">
      <c r="A4053" t="s">
        <v>3194</v>
      </c>
      <c r="B4053">
        <v>10</v>
      </c>
      <c r="C4053" s="44">
        <v>40269</v>
      </c>
      <c r="D4053" t="str">
        <f t="shared" si="630"/>
        <v/>
      </c>
      <c r="E4053" t="str">
        <f t="shared" si="631"/>
        <v/>
      </c>
      <c r="F4053" t="str">
        <f t="shared" si="632"/>
        <v/>
      </c>
      <c r="G4053" t="str">
        <f t="shared" si="633"/>
        <v/>
      </c>
      <c r="H4053" t="str">
        <f t="shared" si="634"/>
        <v/>
      </c>
      <c r="I4053" t="str">
        <f t="shared" si="635"/>
        <v/>
      </c>
      <c r="J4053" t="str">
        <f t="shared" si="636"/>
        <v/>
      </c>
      <c r="K4053" t="str">
        <f t="shared" si="637"/>
        <v/>
      </c>
      <c r="L4053" t="str">
        <f t="shared" si="638"/>
        <v/>
      </c>
      <c r="M4053" t="str">
        <f t="shared" si="639"/>
        <v/>
      </c>
    </row>
    <row r="4054" spans="1:13">
      <c r="A4054" t="s">
        <v>3195</v>
      </c>
      <c r="B4054">
        <v>10</v>
      </c>
      <c r="C4054" s="44">
        <v>40269</v>
      </c>
      <c r="D4054" t="str">
        <f t="shared" si="630"/>
        <v/>
      </c>
      <c r="E4054" t="str">
        <f t="shared" si="631"/>
        <v/>
      </c>
      <c r="F4054" t="str">
        <f t="shared" si="632"/>
        <v/>
      </c>
      <c r="G4054" t="str">
        <f t="shared" si="633"/>
        <v/>
      </c>
      <c r="H4054" t="str">
        <f t="shared" si="634"/>
        <v/>
      </c>
      <c r="I4054" t="str">
        <f t="shared" si="635"/>
        <v/>
      </c>
      <c r="J4054" t="str">
        <f t="shared" si="636"/>
        <v/>
      </c>
      <c r="K4054" t="str">
        <f t="shared" si="637"/>
        <v/>
      </c>
      <c r="L4054" t="str">
        <f t="shared" si="638"/>
        <v/>
      </c>
      <c r="M4054" t="str">
        <f t="shared" si="639"/>
        <v/>
      </c>
    </row>
    <row r="4055" spans="1:13">
      <c r="A4055" t="s">
        <v>3843</v>
      </c>
      <c r="B4055">
        <v>14.3634</v>
      </c>
      <c r="C4055" s="44">
        <v>41548</v>
      </c>
      <c r="D4055" t="str">
        <f t="shared" si="630"/>
        <v/>
      </c>
      <c r="E4055" t="str">
        <f t="shared" si="631"/>
        <v/>
      </c>
      <c r="F4055" t="str">
        <f t="shared" si="632"/>
        <v/>
      </c>
      <c r="G4055" t="str">
        <f t="shared" si="633"/>
        <v/>
      </c>
      <c r="H4055" t="str">
        <f t="shared" si="634"/>
        <v/>
      </c>
      <c r="I4055" t="str">
        <f t="shared" si="635"/>
        <v/>
      </c>
      <c r="J4055" t="str">
        <f t="shared" si="636"/>
        <v/>
      </c>
      <c r="K4055" t="str">
        <f t="shared" si="637"/>
        <v/>
      </c>
      <c r="L4055" t="str">
        <f t="shared" si="638"/>
        <v/>
      </c>
      <c r="M4055" t="str">
        <f t="shared" si="639"/>
        <v/>
      </c>
    </row>
    <row r="4056" spans="1:13">
      <c r="A4056" t="s">
        <v>3196</v>
      </c>
      <c r="B4056">
        <v>14.3634</v>
      </c>
      <c r="C4056" s="44">
        <v>41548</v>
      </c>
      <c r="D4056" t="str">
        <f t="shared" si="630"/>
        <v/>
      </c>
      <c r="E4056" t="str">
        <f t="shared" si="631"/>
        <v/>
      </c>
      <c r="F4056" t="str">
        <f t="shared" si="632"/>
        <v/>
      </c>
      <c r="G4056" t="str">
        <f t="shared" si="633"/>
        <v/>
      </c>
      <c r="H4056" t="str">
        <f t="shared" si="634"/>
        <v/>
      </c>
      <c r="I4056" t="str">
        <f t="shared" si="635"/>
        <v/>
      </c>
      <c r="J4056" t="str">
        <f t="shared" si="636"/>
        <v/>
      </c>
      <c r="K4056" t="str">
        <f t="shared" si="637"/>
        <v/>
      </c>
      <c r="L4056" t="str">
        <f t="shared" si="638"/>
        <v/>
      </c>
      <c r="M4056" t="str">
        <f t="shared" si="639"/>
        <v/>
      </c>
    </row>
    <row r="4057" spans="1:13">
      <c r="A4057" t="s">
        <v>3197</v>
      </c>
      <c r="B4057">
        <v>14.3634</v>
      </c>
      <c r="C4057" s="44">
        <v>41548</v>
      </c>
      <c r="D4057" t="str">
        <f t="shared" si="630"/>
        <v/>
      </c>
      <c r="E4057" t="str">
        <f t="shared" si="631"/>
        <v/>
      </c>
      <c r="F4057" t="str">
        <f t="shared" si="632"/>
        <v/>
      </c>
      <c r="G4057" t="str">
        <f t="shared" si="633"/>
        <v/>
      </c>
      <c r="H4057" t="str">
        <f t="shared" si="634"/>
        <v/>
      </c>
      <c r="I4057" t="str">
        <f t="shared" si="635"/>
        <v/>
      </c>
      <c r="J4057" t="str">
        <f t="shared" si="636"/>
        <v/>
      </c>
      <c r="K4057" t="str">
        <f t="shared" si="637"/>
        <v/>
      </c>
      <c r="L4057" t="str">
        <f t="shared" si="638"/>
        <v/>
      </c>
      <c r="M4057" t="str">
        <f t="shared" si="639"/>
        <v/>
      </c>
    </row>
    <row r="4058" spans="1:13">
      <c r="A4058" t="s">
        <v>3844</v>
      </c>
      <c r="B4058">
        <v>31.404299999999999</v>
      </c>
      <c r="C4058" s="44">
        <v>41548</v>
      </c>
      <c r="D4058" t="str">
        <f t="shared" si="630"/>
        <v/>
      </c>
      <c r="E4058" t="str">
        <f t="shared" si="631"/>
        <v/>
      </c>
      <c r="F4058" t="str">
        <f t="shared" si="632"/>
        <v/>
      </c>
      <c r="G4058" t="str">
        <f t="shared" si="633"/>
        <v/>
      </c>
      <c r="H4058" t="str">
        <f t="shared" si="634"/>
        <v/>
      </c>
      <c r="I4058" t="str">
        <f t="shared" si="635"/>
        <v/>
      </c>
      <c r="J4058" t="str">
        <f t="shared" si="636"/>
        <v/>
      </c>
      <c r="K4058" t="str">
        <f t="shared" si="637"/>
        <v/>
      </c>
      <c r="L4058" t="str">
        <f t="shared" si="638"/>
        <v/>
      </c>
      <c r="M4058" t="str">
        <f t="shared" si="639"/>
        <v/>
      </c>
    </row>
    <row r="4059" spans="1:13">
      <c r="A4059" t="s">
        <v>3198</v>
      </c>
      <c r="B4059">
        <v>10</v>
      </c>
      <c r="C4059" s="44">
        <v>40269</v>
      </c>
      <c r="D4059" t="str">
        <f t="shared" si="630"/>
        <v/>
      </c>
      <c r="E4059" t="str">
        <f t="shared" si="631"/>
        <v/>
      </c>
      <c r="F4059" t="str">
        <f t="shared" si="632"/>
        <v/>
      </c>
      <c r="G4059" t="str">
        <f t="shared" si="633"/>
        <v/>
      </c>
      <c r="H4059" t="str">
        <f t="shared" si="634"/>
        <v/>
      </c>
      <c r="I4059" t="str">
        <f t="shared" si="635"/>
        <v/>
      </c>
      <c r="J4059" t="str">
        <f t="shared" si="636"/>
        <v/>
      </c>
      <c r="K4059" t="str">
        <f t="shared" si="637"/>
        <v/>
      </c>
      <c r="L4059" t="str">
        <f t="shared" si="638"/>
        <v/>
      </c>
      <c r="M4059" t="str">
        <f t="shared" si="639"/>
        <v/>
      </c>
    </row>
    <row r="4060" spans="1:13">
      <c r="A4060" t="s">
        <v>3199</v>
      </c>
      <c r="B4060">
        <v>10.2567</v>
      </c>
      <c r="C4060" s="44">
        <v>41548</v>
      </c>
      <c r="D4060" t="str">
        <f t="shared" si="630"/>
        <v/>
      </c>
      <c r="E4060" t="str">
        <f t="shared" si="631"/>
        <v/>
      </c>
      <c r="F4060" t="str">
        <f t="shared" si="632"/>
        <v/>
      </c>
      <c r="G4060" t="str">
        <f t="shared" si="633"/>
        <v/>
      </c>
      <c r="H4060" t="str">
        <f t="shared" si="634"/>
        <v/>
      </c>
      <c r="I4060" t="str">
        <f t="shared" si="635"/>
        <v/>
      </c>
      <c r="J4060" t="str">
        <f t="shared" si="636"/>
        <v/>
      </c>
      <c r="K4060" t="str">
        <f t="shared" si="637"/>
        <v/>
      </c>
      <c r="L4060" t="str">
        <f t="shared" si="638"/>
        <v/>
      </c>
      <c r="M4060" t="str">
        <f t="shared" si="639"/>
        <v/>
      </c>
    </row>
    <row r="4061" spans="1:13">
      <c r="A4061" t="s">
        <v>3845</v>
      </c>
      <c r="B4061">
        <v>21.144400000000001</v>
      </c>
      <c r="C4061" s="44">
        <v>41548</v>
      </c>
      <c r="D4061" t="str">
        <f t="shared" si="630"/>
        <v/>
      </c>
      <c r="E4061" t="str">
        <f t="shared" si="631"/>
        <v/>
      </c>
      <c r="F4061" t="str">
        <f t="shared" si="632"/>
        <v/>
      </c>
      <c r="G4061" t="str">
        <f t="shared" si="633"/>
        <v/>
      </c>
      <c r="H4061" t="str">
        <f t="shared" si="634"/>
        <v/>
      </c>
      <c r="I4061" t="str">
        <f t="shared" si="635"/>
        <v/>
      </c>
      <c r="J4061" t="str">
        <f t="shared" si="636"/>
        <v/>
      </c>
      <c r="K4061" t="str">
        <f t="shared" si="637"/>
        <v/>
      </c>
      <c r="L4061" t="str">
        <f t="shared" si="638"/>
        <v/>
      </c>
      <c r="M4061" t="str">
        <f t="shared" si="639"/>
        <v/>
      </c>
    </row>
    <row r="4062" spans="1:13">
      <c r="A4062" t="s">
        <v>3200</v>
      </c>
      <c r="B4062">
        <v>38.8108</v>
      </c>
      <c r="C4062" s="44">
        <v>41548</v>
      </c>
      <c r="D4062" t="str">
        <f t="shared" si="630"/>
        <v/>
      </c>
      <c r="E4062" t="str">
        <f t="shared" si="631"/>
        <v/>
      </c>
      <c r="F4062" t="str">
        <f t="shared" si="632"/>
        <v/>
      </c>
      <c r="G4062" t="str">
        <f t="shared" si="633"/>
        <v/>
      </c>
      <c r="H4062" t="str">
        <f t="shared" si="634"/>
        <v/>
      </c>
      <c r="I4062" t="str">
        <f t="shared" si="635"/>
        <v/>
      </c>
      <c r="J4062" t="str">
        <f t="shared" si="636"/>
        <v/>
      </c>
      <c r="K4062" t="str">
        <f t="shared" si="637"/>
        <v/>
      </c>
      <c r="L4062" t="str">
        <f t="shared" si="638"/>
        <v/>
      </c>
      <c r="M4062" t="str">
        <f t="shared" si="639"/>
        <v/>
      </c>
    </row>
    <row r="4063" spans="1:13">
      <c r="A4063" t="s">
        <v>3201</v>
      </c>
      <c r="B4063">
        <v>38.8108</v>
      </c>
      <c r="C4063" s="44">
        <v>41548</v>
      </c>
      <c r="D4063" t="str">
        <f t="shared" si="630"/>
        <v/>
      </c>
      <c r="E4063" t="str">
        <f t="shared" si="631"/>
        <v/>
      </c>
      <c r="F4063" t="str">
        <f t="shared" si="632"/>
        <v/>
      </c>
      <c r="G4063" t="str">
        <f t="shared" si="633"/>
        <v/>
      </c>
      <c r="H4063" t="str">
        <f t="shared" si="634"/>
        <v/>
      </c>
      <c r="I4063" t="str">
        <f t="shared" si="635"/>
        <v/>
      </c>
      <c r="J4063" t="str">
        <f t="shared" si="636"/>
        <v/>
      </c>
      <c r="K4063" t="str">
        <f t="shared" si="637"/>
        <v/>
      </c>
      <c r="L4063" t="str">
        <f t="shared" si="638"/>
        <v/>
      </c>
      <c r="M4063" t="str">
        <f t="shared" si="639"/>
        <v/>
      </c>
    </row>
    <row r="4064" spans="1:13">
      <c r="A4064" t="s">
        <v>3846</v>
      </c>
      <c r="B4064">
        <v>39.041800000000002</v>
      </c>
      <c r="C4064" s="44">
        <v>41548</v>
      </c>
      <c r="D4064" t="str">
        <f t="shared" si="630"/>
        <v/>
      </c>
      <c r="E4064" t="str">
        <f t="shared" si="631"/>
        <v/>
      </c>
      <c r="F4064" t="str">
        <f t="shared" si="632"/>
        <v/>
      </c>
      <c r="G4064" t="str">
        <f t="shared" si="633"/>
        <v/>
      </c>
      <c r="H4064" t="str">
        <f t="shared" si="634"/>
        <v/>
      </c>
      <c r="I4064" t="str">
        <f t="shared" si="635"/>
        <v/>
      </c>
      <c r="J4064" t="str">
        <f t="shared" si="636"/>
        <v/>
      </c>
      <c r="K4064" t="str">
        <f t="shared" si="637"/>
        <v/>
      </c>
      <c r="L4064" t="str">
        <f t="shared" si="638"/>
        <v/>
      </c>
      <c r="M4064" t="str">
        <f t="shared" si="639"/>
        <v/>
      </c>
    </row>
    <row r="4065" spans="1:13">
      <c r="A4065" t="s">
        <v>3847</v>
      </c>
      <c r="B4065">
        <v>23.628499999999999</v>
      </c>
      <c r="C4065" s="44">
        <v>41548</v>
      </c>
      <c r="D4065" t="str">
        <f t="shared" si="630"/>
        <v/>
      </c>
      <c r="E4065" t="str">
        <f t="shared" si="631"/>
        <v/>
      </c>
      <c r="F4065" t="str">
        <f t="shared" si="632"/>
        <v/>
      </c>
      <c r="G4065" t="str">
        <f t="shared" si="633"/>
        <v/>
      </c>
      <c r="H4065" t="str">
        <f t="shared" si="634"/>
        <v/>
      </c>
      <c r="I4065" t="str">
        <f t="shared" si="635"/>
        <v/>
      </c>
      <c r="J4065" t="str">
        <f t="shared" si="636"/>
        <v/>
      </c>
      <c r="K4065" t="str">
        <f t="shared" si="637"/>
        <v/>
      </c>
      <c r="L4065" t="str">
        <f t="shared" si="638"/>
        <v/>
      </c>
      <c r="M4065" t="str">
        <f t="shared" si="639"/>
        <v/>
      </c>
    </row>
    <row r="4066" spans="1:13">
      <c r="A4066" t="s">
        <v>3202</v>
      </c>
      <c r="B4066">
        <v>39.041800000000002</v>
      </c>
      <c r="C4066" s="44">
        <v>41548</v>
      </c>
      <c r="D4066" t="str">
        <f t="shared" si="630"/>
        <v/>
      </c>
      <c r="E4066" t="str">
        <f t="shared" si="631"/>
        <v/>
      </c>
      <c r="F4066" t="str">
        <f t="shared" si="632"/>
        <v/>
      </c>
      <c r="G4066" t="str">
        <f t="shared" si="633"/>
        <v/>
      </c>
      <c r="H4066" t="str">
        <f t="shared" si="634"/>
        <v/>
      </c>
      <c r="I4066" t="str">
        <f t="shared" si="635"/>
        <v/>
      </c>
      <c r="J4066" t="str">
        <f t="shared" si="636"/>
        <v/>
      </c>
      <c r="K4066" t="str">
        <f t="shared" si="637"/>
        <v/>
      </c>
      <c r="L4066" t="str">
        <f t="shared" si="638"/>
        <v/>
      </c>
      <c r="M4066" t="str">
        <f t="shared" si="639"/>
        <v/>
      </c>
    </row>
    <row r="4067" spans="1:13">
      <c r="A4067" t="s">
        <v>2439</v>
      </c>
      <c r="B4067">
        <v>10.0665</v>
      </c>
      <c r="C4067" s="44">
        <v>41548</v>
      </c>
      <c r="D4067" t="str">
        <f t="shared" si="630"/>
        <v/>
      </c>
      <c r="E4067" t="str">
        <f t="shared" si="631"/>
        <v/>
      </c>
      <c r="F4067" t="str">
        <f t="shared" si="632"/>
        <v/>
      </c>
      <c r="G4067" t="str">
        <f t="shared" si="633"/>
        <v/>
      </c>
      <c r="H4067" t="str">
        <f t="shared" si="634"/>
        <v/>
      </c>
      <c r="I4067" t="str">
        <f t="shared" si="635"/>
        <v/>
      </c>
      <c r="J4067" t="str">
        <f t="shared" si="636"/>
        <v/>
      </c>
      <c r="K4067" t="str">
        <f t="shared" si="637"/>
        <v/>
      </c>
      <c r="L4067" t="str">
        <f t="shared" si="638"/>
        <v/>
      </c>
      <c r="M4067" t="str">
        <f t="shared" si="639"/>
        <v/>
      </c>
    </row>
    <row r="4068" spans="1:13">
      <c r="A4068" t="s">
        <v>4891</v>
      </c>
      <c r="B4068">
        <v>19.179400000000001</v>
      </c>
      <c r="C4068" s="44">
        <v>41548</v>
      </c>
      <c r="D4068" t="str">
        <f t="shared" si="630"/>
        <v/>
      </c>
      <c r="E4068" t="str">
        <f t="shared" si="631"/>
        <v/>
      </c>
      <c r="F4068" t="str">
        <f t="shared" si="632"/>
        <v/>
      </c>
      <c r="G4068" t="str">
        <f t="shared" si="633"/>
        <v/>
      </c>
      <c r="H4068" t="str">
        <f t="shared" si="634"/>
        <v/>
      </c>
      <c r="I4068" t="str">
        <f t="shared" si="635"/>
        <v/>
      </c>
      <c r="J4068" t="str">
        <f t="shared" si="636"/>
        <v/>
      </c>
      <c r="K4068" t="str">
        <f t="shared" si="637"/>
        <v/>
      </c>
      <c r="L4068" t="str">
        <f t="shared" si="638"/>
        <v/>
      </c>
      <c r="M4068" t="str">
        <f t="shared" si="639"/>
        <v/>
      </c>
    </row>
    <row r="4069" spans="1:13">
      <c r="A4069" t="s">
        <v>2440</v>
      </c>
      <c r="B4069">
        <v>10.294600000000001</v>
      </c>
      <c r="C4069" s="44">
        <v>41548</v>
      </c>
      <c r="D4069" t="str">
        <f t="shared" si="630"/>
        <v/>
      </c>
      <c r="E4069" t="str">
        <f t="shared" si="631"/>
        <v/>
      </c>
      <c r="F4069" t="str">
        <f t="shared" si="632"/>
        <v/>
      </c>
      <c r="G4069" t="str">
        <f t="shared" si="633"/>
        <v/>
      </c>
      <c r="H4069" t="str">
        <f t="shared" si="634"/>
        <v/>
      </c>
      <c r="I4069" t="str">
        <f t="shared" si="635"/>
        <v/>
      </c>
      <c r="J4069" t="str">
        <f t="shared" si="636"/>
        <v/>
      </c>
      <c r="K4069" t="str">
        <f t="shared" si="637"/>
        <v/>
      </c>
      <c r="L4069" t="str">
        <f t="shared" si="638"/>
        <v/>
      </c>
      <c r="M4069" t="str">
        <f t="shared" si="639"/>
        <v/>
      </c>
    </row>
    <row r="4070" spans="1:13">
      <c r="A4070" t="s">
        <v>2441</v>
      </c>
      <c r="B4070">
        <v>10.082700000000001</v>
      </c>
      <c r="C4070" s="44">
        <v>41548</v>
      </c>
      <c r="D4070" t="str">
        <f t="shared" si="630"/>
        <v/>
      </c>
      <c r="E4070" t="str">
        <f t="shared" si="631"/>
        <v/>
      </c>
      <c r="F4070" t="str">
        <f t="shared" si="632"/>
        <v/>
      </c>
      <c r="G4070" t="str">
        <f t="shared" si="633"/>
        <v/>
      </c>
      <c r="H4070" t="str">
        <f t="shared" si="634"/>
        <v/>
      </c>
      <c r="I4070" t="str">
        <f t="shared" si="635"/>
        <v/>
      </c>
      <c r="J4070" t="str">
        <f t="shared" si="636"/>
        <v/>
      </c>
      <c r="K4070" t="str">
        <f t="shared" si="637"/>
        <v/>
      </c>
      <c r="L4070" t="str">
        <f t="shared" si="638"/>
        <v/>
      </c>
      <c r="M4070" t="str">
        <f t="shared" si="639"/>
        <v/>
      </c>
    </row>
    <row r="4071" spans="1:13">
      <c r="A4071" t="s">
        <v>2442</v>
      </c>
      <c r="B4071">
        <v>10.0814</v>
      </c>
      <c r="C4071" s="44">
        <v>41548</v>
      </c>
      <c r="D4071" t="str">
        <f t="shared" si="630"/>
        <v/>
      </c>
      <c r="E4071" t="str">
        <f t="shared" si="631"/>
        <v/>
      </c>
      <c r="F4071" t="str">
        <f t="shared" si="632"/>
        <v/>
      </c>
      <c r="G4071" t="str">
        <f t="shared" si="633"/>
        <v/>
      </c>
      <c r="H4071" t="str">
        <f t="shared" si="634"/>
        <v/>
      </c>
      <c r="I4071" t="str">
        <f t="shared" si="635"/>
        <v/>
      </c>
      <c r="J4071" t="str">
        <f t="shared" si="636"/>
        <v/>
      </c>
      <c r="K4071" t="str">
        <f t="shared" si="637"/>
        <v/>
      </c>
      <c r="L4071" t="str">
        <f t="shared" si="638"/>
        <v/>
      </c>
      <c r="M4071" t="str">
        <f t="shared" si="639"/>
        <v/>
      </c>
    </row>
    <row r="4072" spans="1:13">
      <c r="A4072" t="s">
        <v>2443</v>
      </c>
      <c r="B4072">
        <v>10.0665</v>
      </c>
      <c r="C4072" s="44">
        <v>41548</v>
      </c>
      <c r="D4072" t="str">
        <f t="shared" si="630"/>
        <v/>
      </c>
      <c r="E4072" t="str">
        <f t="shared" si="631"/>
        <v/>
      </c>
      <c r="F4072" t="str">
        <f t="shared" si="632"/>
        <v/>
      </c>
      <c r="G4072" t="str">
        <f t="shared" si="633"/>
        <v/>
      </c>
      <c r="H4072" t="str">
        <f t="shared" si="634"/>
        <v/>
      </c>
      <c r="I4072" t="str">
        <f t="shared" si="635"/>
        <v/>
      </c>
      <c r="J4072" t="str">
        <f t="shared" si="636"/>
        <v/>
      </c>
      <c r="K4072" t="str">
        <f t="shared" si="637"/>
        <v/>
      </c>
      <c r="L4072" t="str">
        <f t="shared" si="638"/>
        <v/>
      </c>
      <c r="M4072" t="str">
        <f t="shared" si="639"/>
        <v/>
      </c>
    </row>
    <row r="4073" spans="1:13">
      <c r="A4073" t="s">
        <v>2444</v>
      </c>
      <c r="B4073">
        <v>10.1945</v>
      </c>
      <c r="C4073" s="44">
        <v>41548</v>
      </c>
      <c r="D4073" t="str">
        <f t="shared" si="630"/>
        <v/>
      </c>
      <c r="E4073" t="str">
        <f t="shared" si="631"/>
        <v/>
      </c>
      <c r="F4073" t="str">
        <f t="shared" si="632"/>
        <v/>
      </c>
      <c r="G4073" t="str">
        <f t="shared" si="633"/>
        <v/>
      </c>
      <c r="H4073" t="str">
        <f t="shared" si="634"/>
        <v/>
      </c>
      <c r="I4073" t="str">
        <f t="shared" si="635"/>
        <v/>
      </c>
      <c r="J4073" t="str">
        <f t="shared" si="636"/>
        <v/>
      </c>
      <c r="K4073" t="str">
        <f t="shared" si="637"/>
        <v/>
      </c>
      <c r="L4073" t="str">
        <f t="shared" si="638"/>
        <v/>
      </c>
      <c r="M4073" t="str">
        <f t="shared" si="639"/>
        <v/>
      </c>
    </row>
    <row r="4074" spans="1:13">
      <c r="A4074" t="s">
        <v>2445</v>
      </c>
      <c r="B4074">
        <v>10.220599999999999</v>
      </c>
      <c r="C4074" s="44">
        <v>41548</v>
      </c>
      <c r="D4074" t="str">
        <f t="shared" si="630"/>
        <v/>
      </c>
      <c r="E4074" t="str">
        <f t="shared" si="631"/>
        <v/>
      </c>
      <c r="F4074" t="str">
        <f t="shared" si="632"/>
        <v/>
      </c>
      <c r="G4074" t="str">
        <f t="shared" si="633"/>
        <v/>
      </c>
      <c r="H4074" t="str">
        <f t="shared" si="634"/>
        <v/>
      </c>
      <c r="I4074" t="str">
        <f t="shared" si="635"/>
        <v/>
      </c>
      <c r="J4074" t="str">
        <f t="shared" si="636"/>
        <v/>
      </c>
      <c r="K4074" t="str">
        <f t="shared" si="637"/>
        <v/>
      </c>
      <c r="L4074" t="str">
        <f t="shared" si="638"/>
        <v/>
      </c>
      <c r="M4074" t="str">
        <f t="shared" si="639"/>
        <v/>
      </c>
    </row>
    <row r="4075" spans="1:13">
      <c r="A4075" t="s">
        <v>2446</v>
      </c>
      <c r="B4075">
        <v>10.0814</v>
      </c>
      <c r="C4075" s="44">
        <v>41548</v>
      </c>
      <c r="D4075" t="str">
        <f t="shared" si="630"/>
        <v/>
      </c>
      <c r="E4075" t="str">
        <f t="shared" si="631"/>
        <v/>
      </c>
      <c r="F4075" t="str">
        <f t="shared" si="632"/>
        <v/>
      </c>
      <c r="G4075" t="str">
        <f t="shared" si="633"/>
        <v/>
      </c>
      <c r="H4075" t="str">
        <f t="shared" si="634"/>
        <v/>
      </c>
      <c r="I4075" t="str">
        <f t="shared" si="635"/>
        <v/>
      </c>
      <c r="J4075" t="str">
        <f t="shared" si="636"/>
        <v/>
      </c>
      <c r="K4075" t="str">
        <f t="shared" si="637"/>
        <v/>
      </c>
      <c r="L4075" t="str">
        <f t="shared" si="638"/>
        <v/>
      </c>
      <c r="M4075" t="str">
        <f t="shared" si="639"/>
        <v/>
      </c>
    </row>
    <row r="4076" spans="1:13">
      <c r="A4076" t="s">
        <v>4892</v>
      </c>
      <c r="B4076">
        <v>19.103100000000001</v>
      </c>
      <c r="C4076" s="44">
        <v>41548</v>
      </c>
      <c r="D4076" t="str">
        <f t="shared" si="630"/>
        <v/>
      </c>
      <c r="E4076" t="str">
        <f t="shared" si="631"/>
        <v/>
      </c>
      <c r="F4076" t="str">
        <f t="shared" si="632"/>
        <v/>
      </c>
      <c r="G4076" t="str">
        <f t="shared" si="633"/>
        <v/>
      </c>
      <c r="H4076" t="str">
        <f t="shared" si="634"/>
        <v/>
      </c>
      <c r="I4076" t="str">
        <f t="shared" si="635"/>
        <v/>
      </c>
      <c r="J4076" t="str">
        <f t="shared" si="636"/>
        <v/>
      </c>
      <c r="K4076" t="str">
        <f t="shared" si="637"/>
        <v/>
      </c>
      <c r="L4076" t="str">
        <f t="shared" si="638"/>
        <v/>
      </c>
      <c r="M4076" t="str">
        <f t="shared" si="639"/>
        <v/>
      </c>
    </row>
    <row r="4077" spans="1:13">
      <c r="A4077" t="s">
        <v>5680</v>
      </c>
      <c r="B4077">
        <v>10.025</v>
      </c>
      <c r="C4077" s="44">
        <v>41548</v>
      </c>
      <c r="D4077" t="str">
        <f t="shared" si="630"/>
        <v/>
      </c>
      <c r="E4077" t="str">
        <f t="shared" si="631"/>
        <v/>
      </c>
      <c r="F4077" t="str">
        <f t="shared" si="632"/>
        <v/>
      </c>
      <c r="G4077" t="str">
        <f t="shared" si="633"/>
        <v/>
      </c>
      <c r="H4077" t="str">
        <f t="shared" si="634"/>
        <v/>
      </c>
      <c r="I4077" t="str">
        <f t="shared" si="635"/>
        <v/>
      </c>
      <c r="J4077" t="str">
        <f t="shared" si="636"/>
        <v/>
      </c>
      <c r="K4077" t="str">
        <f t="shared" si="637"/>
        <v/>
      </c>
      <c r="L4077" t="str">
        <f t="shared" si="638"/>
        <v/>
      </c>
      <c r="M4077" t="str">
        <f t="shared" si="639"/>
        <v/>
      </c>
    </row>
    <row r="4078" spans="1:13">
      <c r="A4078" t="s">
        <v>5681</v>
      </c>
      <c r="B4078">
        <v>10.0242</v>
      </c>
      <c r="C4078" s="44">
        <v>41548</v>
      </c>
      <c r="D4078" t="str">
        <f t="shared" si="630"/>
        <v/>
      </c>
      <c r="E4078" t="str">
        <f t="shared" si="631"/>
        <v/>
      </c>
      <c r="F4078" t="str">
        <f t="shared" si="632"/>
        <v/>
      </c>
      <c r="G4078" t="str">
        <f t="shared" si="633"/>
        <v/>
      </c>
      <c r="H4078" t="str">
        <f t="shared" si="634"/>
        <v/>
      </c>
      <c r="I4078" t="str">
        <f t="shared" si="635"/>
        <v/>
      </c>
      <c r="J4078" t="str">
        <f t="shared" si="636"/>
        <v/>
      </c>
      <c r="K4078" t="str">
        <f t="shared" si="637"/>
        <v/>
      </c>
      <c r="L4078" t="str">
        <f t="shared" si="638"/>
        <v/>
      </c>
      <c r="M4078" t="str">
        <f t="shared" si="639"/>
        <v/>
      </c>
    </row>
    <row r="4079" spans="1:13">
      <c r="A4079" t="s">
        <v>2617</v>
      </c>
      <c r="B4079">
        <v>12.2049</v>
      </c>
      <c r="C4079" s="44">
        <v>41548</v>
      </c>
      <c r="D4079" t="str">
        <f t="shared" si="630"/>
        <v/>
      </c>
      <c r="E4079" t="str">
        <f t="shared" si="631"/>
        <v/>
      </c>
      <c r="F4079" t="str">
        <f t="shared" si="632"/>
        <v/>
      </c>
      <c r="G4079" t="str">
        <f t="shared" si="633"/>
        <v/>
      </c>
      <c r="H4079" t="str">
        <f t="shared" si="634"/>
        <v/>
      </c>
      <c r="I4079" t="str">
        <f t="shared" si="635"/>
        <v/>
      </c>
      <c r="J4079" t="str">
        <f t="shared" si="636"/>
        <v/>
      </c>
      <c r="K4079" t="str">
        <f t="shared" si="637"/>
        <v/>
      </c>
      <c r="L4079" t="str">
        <f t="shared" si="638"/>
        <v/>
      </c>
      <c r="M4079" t="str">
        <f t="shared" si="639"/>
        <v/>
      </c>
    </row>
    <row r="4080" spans="1:13">
      <c r="A4080" t="s">
        <v>2618</v>
      </c>
      <c r="B4080">
        <v>14.539899999999999</v>
      </c>
      <c r="C4080" s="44">
        <v>41548</v>
      </c>
      <c r="D4080" t="str">
        <f t="shared" si="630"/>
        <v/>
      </c>
      <c r="E4080" t="str">
        <f t="shared" si="631"/>
        <v/>
      </c>
      <c r="F4080" t="str">
        <f t="shared" si="632"/>
        <v/>
      </c>
      <c r="G4080" t="str">
        <f t="shared" si="633"/>
        <v/>
      </c>
      <c r="H4080" t="str">
        <f t="shared" si="634"/>
        <v/>
      </c>
      <c r="I4080" t="str">
        <f t="shared" si="635"/>
        <v/>
      </c>
      <c r="J4080" t="str">
        <f t="shared" si="636"/>
        <v/>
      </c>
      <c r="K4080" t="str">
        <f t="shared" si="637"/>
        <v/>
      </c>
      <c r="L4080" t="str">
        <f t="shared" si="638"/>
        <v/>
      </c>
      <c r="M4080" t="str">
        <f t="shared" si="639"/>
        <v/>
      </c>
    </row>
    <row r="4081" spans="1:13">
      <c r="A4081" t="s">
        <v>5592</v>
      </c>
      <c r="B4081">
        <v>14.5365</v>
      </c>
      <c r="C4081" s="44">
        <v>41548</v>
      </c>
      <c r="D4081" t="str">
        <f t="shared" si="630"/>
        <v/>
      </c>
      <c r="E4081" t="str">
        <f t="shared" si="631"/>
        <v/>
      </c>
      <c r="F4081" t="str">
        <f t="shared" si="632"/>
        <v/>
      </c>
      <c r="G4081" t="str">
        <f t="shared" si="633"/>
        <v/>
      </c>
      <c r="H4081" t="str">
        <f t="shared" si="634"/>
        <v/>
      </c>
      <c r="I4081" t="str">
        <f t="shared" si="635"/>
        <v/>
      </c>
      <c r="J4081" t="str">
        <f t="shared" si="636"/>
        <v/>
      </c>
      <c r="K4081" t="str">
        <f t="shared" si="637"/>
        <v/>
      </c>
      <c r="L4081" t="str">
        <f t="shared" si="638"/>
        <v/>
      </c>
      <c r="M4081" t="str">
        <f t="shared" si="639"/>
        <v/>
      </c>
    </row>
    <row r="4082" spans="1:13">
      <c r="A4082" t="s">
        <v>2619</v>
      </c>
      <c r="B4082">
        <v>10.1616</v>
      </c>
      <c r="C4082" s="44">
        <v>41548</v>
      </c>
      <c r="D4082" t="str">
        <f t="shared" si="630"/>
        <v/>
      </c>
      <c r="E4082" t="str">
        <f t="shared" si="631"/>
        <v/>
      </c>
      <c r="F4082" t="str">
        <f t="shared" si="632"/>
        <v/>
      </c>
      <c r="G4082" t="str">
        <f t="shared" si="633"/>
        <v/>
      </c>
      <c r="H4082" t="str">
        <f t="shared" si="634"/>
        <v/>
      </c>
      <c r="I4082" t="str">
        <f t="shared" si="635"/>
        <v/>
      </c>
      <c r="J4082" t="str">
        <f t="shared" si="636"/>
        <v/>
      </c>
      <c r="K4082" t="str">
        <f t="shared" si="637"/>
        <v/>
      </c>
      <c r="L4082" t="str">
        <f t="shared" si="638"/>
        <v/>
      </c>
      <c r="M4082" t="str">
        <f t="shared" si="639"/>
        <v/>
      </c>
    </row>
    <row r="4083" spans="1:13">
      <c r="A4083" t="s">
        <v>4383</v>
      </c>
      <c r="B4083">
        <v>14.5785</v>
      </c>
      <c r="C4083" s="44">
        <v>41548</v>
      </c>
      <c r="D4083" t="str">
        <f t="shared" si="630"/>
        <v/>
      </c>
      <c r="E4083" t="str">
        <f t="shared" si="631"/>
        <v/>
      </c>
      <c r="F4083" t="str">
        <f t="shared" si="632"/>
        <v/>
      </c>
      <c r="G4083" t="str">
        <f t="shared" si="633"/>
        <v/>
      </c>
      <c r="H4083" t="str">
        <f t="shared" si="634"/>
        <v/>
      </c>
      <c r="I4083" t="str">
        <f t="shared" si="635"/>
        <v/>
      </c>
      <c r="J4083" t="str">
        <f t="shared" si="636"/>
        <v/>
      </c>
      <c r="K4083" t="str">
        <f t="shared" si="637"/>
        <v/>
      </c>
      <c r="L4083" t="str">
        <f t="shared" si="638"/>
        <v/>
      </c>
      <c r="M4083" t="str">
        <f t="shared" si="639"/>
        <v/>
      </c>
    </row>
    <row r="4084" spans="1:13">
      <c r="A4084" t="s">
        <v>2620</v>
      </c>
      <c r="B4084">
        <v>10.0174</v>
      </c>
      <c r="C4084" s="44">
        <v>41031</v>
      </c>
      <c r="D4084" t="str">
        <f t="shared" si="630"/>
        <v/>
      </c>
      <c r="E4084" t="str">
        <f t="shared" si="631"/>
        <v/>
      </c>
      <c r="F4084" t="str">
        <f t="shared" si="632"/>
        <v/>
      </c>
      <c r="G4084" t="str">
        <f t="shared" si="633"/>
        <v/>
      </c>
      <c r="H4084" t="str">
        <f t="shared" si="634"/>
        <v/>
      </c>
      <c r="I4084" t="str">
        <f t="shared" si="635"/>
        <v/>
      </c>
      <c r="J4084" t="str">
        <f t="shared" si="636"/>
        <v/>
      </c>
      <c r="K4084" t="str">
        <f t="shared" si="637"/>
        <v/>
      </c>
      <c r="L4084" t="str">
        <f t="shared" si="638"/>
        <v/>
      </c>
      <c r="M4084" t="str">
        <f t="shared" si="639"/>
        <v/>
      </c>
    </row>
    <row r="4085" spans="1:13">
      <c r="A4085" t="s">
        <v>4384</v>
      </c>
      <c r="B4085">
        <v>14.584300000000001</v>
      </c>
      <c r="C4085" s="44">
        <v>41548</v>
      </c>
      <c r="D4085" t="str">
        <f t="shared" si="630"/>
        <v/>
      </c>
      <c r="E4085" t="str">
        <f t="shared" si="631"/>
        <v/>
      </c>
      <c r="F4085" t="str">
        <f t="shared" si="632"/>
        <v/>
      </c>
      <c r="G4085" t="str">
        <f t="shared" si="633"/>
        <v/>
      </c>
      <c r="H4085" t="str">
        <f t="shared" si="634"/>
        <v/>
      </c>
      <c r="I4085" t="str">
        <f t="shared" si="635"/>
        <v/>
      </c>
      <c r="J4085" t="str">
        <f t="shared" si="636"/>
        <v/>
      </c>
      <c r="K4085" t="str">
        <f t="shared" si="637"/>
        <v/>
      </c>
      <c r="L4085" t="str">
        <f t="shared" si="638"/>
        <v/>
      </c>
      <c r="M4085" t="str">
        <f t="shared" si="639"/>
        <v/>
      </c>
    </row>
    <row r="4086" spans="1:13">
      <c r="A4086" t="s">
        <v>2621</v>
      </c>
      <c r="B4086">
        <v>9.5007000000000001</v>
      </c>
      <c r="C4086" s="44">
        <v>41548</v>
      </c>
      <c r="D4086" t="str">
        <f t="shared" si="630"/>
        <v/>
      </c>
      <c r="E4086" t="str">
        <f t="shared" si="631"/>
        <v/>
      </c>
      <c r="F4086" t="str">
        <f t="shared" si="632"/>
        <v/>
      </c>
      <c r="G4086" t="str">
        <f t="shared" si="633"/>
        <v/>
      </c>
      <c r="H4086" t="str">
        <f t="shared" si="634"/>
        <v/>
      </c>
      <c r="I4086" t="str">
        <f t="shared" si="635"/>
        <v/>
      </c>
      <c r="J4086" t="str">
        <f t="shared" si="636"/>
        <v/>
      </c>
      <c r="K4086" t="str">
        <f t="shared" si="637"/>
        <v/>
      </c>
      <c r="L4086" t="str">
        <f t="shared" si="638"/>
        <v/>
      </c>
      <c r="M4086" t="str">
        <f t="shared" si="639"/>
        <v/>
      </c>
    </row>
    <row r="4087" spans="1:13">
      <c r="A4087" t="s">
        <v>4385</v>
      </c>
      <c r="B4087">
        <v>14.521100000000001</v>
      </c>
      <c r="C4087" s="44">
        <v>41548</v>
      </c>
      <c r="D4087" t="str">
        <f t="shared" si="630"/>
        <v/>
      </c>
      <c r="E4087" t="str">
        <f t="shared" si="631"/>
        <v/>
      </c>
      <c r="F4087" t="str">
        <f t="shared" si="632"/>
        <v/>
      </c>
      <c r="G4087" t="str">
        <f t="shared" si="633"/>
        <v/>
      </c>
      <c r="H4087" t="str">
        <f t="shared" si="634"/>
        <v/>
      </c>
      <c r="I4087" t="str">
        <f t="shared" si="635"/>
        <v/>
      </c>
      <c r="J4087" t="str">
        <f t="shared" si="636"/>
        <v/>
      </c>
      <c r="K4087" t="str">
        <f t="shared" si="637"/>
        <v/>
      </c>
      <c r="L4087" t="str">
        <f t="shared" si="638"/>
        <v/>
      </c>
      <c r="M4087" t="str">
        <f t="shared" si="639"/>
        <v/>
      </c>
    </row>
    <row r="4088" spans="1:13">
      <c r="A4088" t="s">
        <v>2622</v>
      </c>
      <c r="B4088">
        <v>12.1724</v>
      </c>
      <c r="C4088" s="44">
        <v>41548</v>
      </c>
      <c r="D4088" t="str">
        <f t="shared" si="630"/>
        <v/>
      </c>
      <c r="E4088" t="str">
        <f t="shared" si="631"/>
        <v/>
      </c>
      <c r="F4088" t="str">
        <f t="shared" si="632"/>
        <v/>
      </c>
      <c r="G4088" t="str">
        <f t="shared" si="633"/>
        <v/>
      </c>
      <c r="H4088" t="str">
        <f t="shared" si="634"/>
        <v/>
      </c>
      <c r="I4088" t="str">
        <f t="shared" si="635"/>
        <v/>
      </c>
      <c r="J4088" t="str">
        <f t="shared" si="636"/>
        <v/>
      </c>
      <c r="K4088" t="str">
        <f t="shared" si="637"/>
        <v/>
      </c>
      <c r="L4088" t="str">
        <f t="shared" si="638"/>
        <v/>
      </c>
      <c r="M4088" t="str">
        <f t="shared" si="639"/>
        <v/>
      </c>
    </row>
    <row r="4089" spans="1:13">
      <c r="A4089" t="s">
        <v>2623</v>
      </c>
      <c r="B4089">
        <v>14.521100000000001</v>
      </c>
      <c r="C4089" s="44">
        <v>41548</v>
      </c>
      <c r="D4089" t="str">
        <f t="shared" si="630"/>
        <v/>
      </c>
      <c r="E4089" t="str">
        <f t="shared" si="631"/>
        <v/>
      </c>
      <c r="F4089" t="str">
        <f t="shared" si="632"/>
        <v/>
      </c>
      <c r="G4089" t="str">
        <f t="shared" si="633"/>
        <v/>
      </c>
      <c r="H4089" t="str">
        <f t="shared" si="634"/>
        <v/>
      </c>
      <c r="I4089" t="str">
        <f t="shared" si="635"/>
        <v/>
      </c>
      <c r="J4089" t="str">
        <f t="shared" si="636"/>
        <v/>
      </c>
      <c r="K4089" t="str">
        <f t="shared" si="637"/>
        <v/>
      </c>
      <c r="L4089" t="str">
        <f t="shared" si="638"/>
        <v/>
      </c>
      <c r="M4089" t="str">
        <f t="shared" si="639"/>
        <v/>
      </c>
    </row>
    <row r="4090" spans="1:13">
      <c r="A4090" t="s">
        <v>2624</v>
      </c>
      <c r="B4090">
        <v>11.7836</v>
      </c>
      <c r="C4090" s="44">
        <v>40268</v>
      </c>
      <c r="D4090" t="str">
        <f t="shared" si="630"/>
        <v/>
      </c>
      <c r="E4090" t="str">
        <f t="shared" si="631"/>
        <v/>
      </c>
      <c r="F4090" t="str">
        <f t="shared" si="632"/>
        <v/>
      </c>
      <c r="G4090" t="str">
        <f t="shared" si="633"/>
        <v/>
      </c>
      <c r="H4090" t="str">
        <f t="shared" si="634"/>
        <v/>
      </c>
      <c r="I4090" t="str">
        <f t="shared" si="635"/>
        <v/>
      </c>
      <c r="J4090" t="str">
        <f t="shared" si="636"/>
        <v/>
      </c>
      <c r="K4090" t="str">
        <f t="shared" si="637"/>
        <v/>
      </c>
      <c r="L4090" t="str">
        <f t="shared" si="638"/>
        <v/>
      </c>
      <c r="M4090" t="str">
        <f t="shared" si="639"/>
        <v/>
      </c>
    </row>
    <row r="4091" spans="1:13">
      <c r="A4091" t="s">
        <v>2625</v>
      </c>
      <c r="B4091">
        <v>14.584300000000001</v>
      </c>
      <c r="C4091" s="44">
        <v>41548</v>
      </c>
      <c r="D4091" t="str">
        <f t="shared" si="630"/>
        <v/>
      </c>
      <c r="E4091" t="str">
        <f t="shared" si="631"/>
        <v/>
      </c>
      <c r="F4091" t="str">
        <f t="shared" si="632"/>
        <v/>
      </c>
      <c r="G4091" t="str">
        <f t="shared" si="633"/>
        <v/>
      </c>
      <c r="H4091" t="str">
        <f t="shared" si="634"/>
        <v/>
      </c>
      <c r="I4091" t="str">
        <f t="shared" si="635"/>
        <v/>
      </c>
      <c r="J4091" t="str">
        <f t="shared" si="636"/>
        <v/>
      </c>
      <c r="K4091" t="str">
        <f t="shared" si="637"/>
        <v/>
      </c>
      <c r="L4091" t="str">
        <f t="shared" si="638"/>
        <v/>
      </c>
      <c r="M4091" t="str">
        <f t="shared" si="639"/>
        <v/>
      </c>
    </row>
    <row r="4092" spans="1:13">
      <c r="A4092" t="s">
        <v>2626</v>
      </c>
      <c r="B4092">
        <v>11.7836</v>
      </c>
      <c r="C4092" s="44">
        <v>40268</v>
      </c>
      <c r="D4092" t="str">
        <f t="shared" si="630"/>
        <v/>
      </c>
      <c r="E4092" t="str">
        <f t="shared" si="631"/>
        <v/>
      </c>
      <c r="F4092" t="str">
        <f t="shared" si="632"/>
        <v/>
      </c>
      <c r="G4092" t="str">
        <f t="shared" si="633"/>
        <v/>
      </c>
      <c r="H4092" t="str">
        <f t="shared" si="634"/>
        <v/>
      </c>
      <c r="I4092" t="str">
        <f t="shared" si="635"/>
        <v/>
      </c>
      <c r="J4092" t="str">
        <f t="shared" si="636"/>
        <v/>
      </c>
      <c r="K4092" t="str">
        <f t="shared" si="637"/>
        <v/>
      </c>
      <c r="L4092" t="str">
        <f t="shared" si="638"/>
        <v/>
      </c>
      <c r="M4092" t="str">
        <f t="shared" si="639"/>
        <v/>
      </c>
    </row>
    <row r="4093" spans="1:13">
      <c r="A4093" t="s">
        <v>2627</v>
      </c>
      <c r="B4093">
        <v>14.521100000000001</v>
      </c>
      <c r="C4093" s="44">
        <v>41548</v>
      </c>
      <c r="D4093" t="str">
        <f t="shared" si="630"/>
        <v/>
      </c>
      <c r="E4093" t="str">
        <f t="shared" si="631"/>
        <v/>
      </c>
      <c r="F4093" t="str">
        <f t="shared" si="632"/>
        <v/>
      </c>
      <c r="G4093" t="str">
        <f t="shared" si="633"/>
        <v/>
      </c>
      <c r="H4093" t="str">
        <f t="shared" si="634"/>
        <v/>
      </c>
      <c r="I4093" t="str">
        <f t="shared" si="635"/>
        <v/>
      </c>
      <c r="J4093" t="str">
        <f t="shared" si="636"/>
        <v/>
      </c>
      <c r="K4093" t="str">
        <f t="shared" si="637"/>
        <v/>
      </c>
      <c r="L4093" t="str">
        <f t="shared" si="638"/>
        <v/>
      </c>
      <c r="M4093" t="str">
        <f t="shared" si="639"/>
        <v/>
      </c>
    </row>
    <row r="4094" spans="1:13">
      <c r="A4094" t="s">
        <v>3560</v>
      </c>
      <c r="B4094">
        <v>13.9916</v>
      </c>
      <c r="C4094" s="44">
        <v>41548</v>
      </c>
      <c r="D4094" t="str">
        <f t="shared" si="630"/>
        <v/>
      </c>
      <c r="E4094" t="str">
        <f t="shared" si="631"/>
        <v/>
      </c>
      <c r="F4094" t="str">
        <f t="shared" si="632"/>
        <v/>
      </c>
      <c r="G4094" t="str">
        <f t="shared" si="633"/>
        <v/>
      </c>
      <c r="H4094" t="str">
        <f t="shared" si="634"/>
        <v/>
      </c>
      <c r="I4094" t="str">
        <f t="shared" si="635"/>
        <v/>
      </c>
      <c r="J4094" t="str">
        <f t="shared" si="636"/>
        <v/>
      </c>
      <c r="K4094" t="str">
        <f t="shared" si="637"/>
        <v/>
      </c>
      <c r="L4094" t="str">
        <f t="shared" si="638"/>
        <v/>
      </c>
      <c r="M4094" t="str">
        <f t="shared" si="639"/>
        <v/>
      </c>
    </row>
    <row r="4095" spans="1:13">
      <c r="A4095" t="s">
        <v>3395</v>
      </c>
      <c r="B4095">
        <v>13.9916</v>
      </c>
      <c r="C4095" s="44">
        <v>41548</v>
      </c>
      <c r="D4095" t="str">
        <f t="shared" si="630"/>
        <v/>
      </c>
      <c r="E4095" t="str">
        <f t="shared" si="631"/>
        <v/>
      </c>
      <c r="F4095" t="str">
        <f t="shared" si="632"/>
        <v/>
      </c>
      <c r="G4095" t="str">
        <f t="shared" si="633"/>
        <v/>
      </c>
      <c r="H4095" t="str">
        <f t="shared" si="634"/>
        <v/>
      </c>
      <c r="I4095" t="str">
        <f t="shared" si="635"/>
        <v/>
      </c>
      <c r="J4095" t="str">
        <f t="shared" si="636"/>
        <v/>
      </c>
      <c r="K4095" t="str">
        <f t="shared" si="637"/>
        <v/>
      </c>
      <c r="L4095" t="str">
        <f t="shared" si="638"/>
        <v/>
      </c>
      <c r="M4095" t="str">
        <f t="shared" si="639"/>
        <v/>
      </c>
    </row>
    <row r="4096" spans="1:13">
      <c r="A4096" t="s">
        <v>3561</v>
      </c>
      <c r="B4096">
        <v>13.9572</v>
      </c>
      <c r="C4096" s="44">
        <v>41548</v>
      </c>
      <c r="D4096" t="str">
        <f t="shared" si="630"/>
        <v/>
      </c>
      <c r="E4096" t="str">
        <f t="shared" si="631"/>
        <v/>
      </c>
      <c r="F4096" t="str">
        <f t="shared" si="632"/>
        <v/>
      </c>
      <c r="G4096" t="str">
        <f t="shared" si="633"/>
        <v/>
      </c>
      <c r="H4096" t="str">
        <f t="shared" si="634"/>
        <v/>
      </c>
      <c r="I4096" t="str">
        <f t="shared" si="635"/>
        <v/>
      </c>
      <c r="J4096" t="str">
        <f t="shared" si="636"/>
        <v/>
      </c>
      <c r="K4096" t="str">
        <f t="shared" si="637"/>
        <v/>
      </c>
      <c r="L4096" t="str">
        <f t="shared" si="638"/>
        <v/>
      </c>
      <c r="M4096" t="str">
        <f t="shared" si="639"/>
        <v/>
      </c>
    </row>
    <row r="4097" spans="1:13">
      <c r="A4097" t="s">
        <v>5021</v>
      </c>
      <c r="B4097">
        <v>13.9572</v>
      </c>
      <c r="C4097" s="44">
        <v>41548</v>
      </c>
      <c r="D4097" t="str">
        <f t="shared" si="630"/>
        <v/>
      </c>
      <c r="E4097" t="str">
        <f t="shared" si="631"/>
        <v/>
      </c>
      <c r="F4097" t="str">
        <f t="shared" si="632"/>
        <v/>
      </c>
      <c r="G4097" t="str">
        <f t="shared" si="633"/>
        <v/>
      </c>
      <c r="H4097" t="str">
        <f t="shared" si="634"/>
        <v/>
      </c>
      <c r="I4097" t="str">
        <f t="shared" si="635"/>
        <v/>
      </c>
      <c r="J4097" t="str">
        <f t="shared" si="636"/>
        <v/>
      </c>
      <c r="K4097" t="str">
        <f t="shared" si="637"/>
        <v/>
      </c>
      <c r="L4097" t="str">
        <f t="shared" si="638"/>
        <v/>
      </c>
      <c r="M4097" t="str">
        <f t="shared" si="639"/>
        <v/>
      </c>
    </row>
    <row r="4098" spans="1:13">
      <c r="A4098" t="s">
        <v>3203</v>
      </c>
      <c r="B4098">
        <v>70.717299999999994</v>
      </c>
      <c r="C4098" s="44">
        <v>41548</v>
      </c>
      <c r="D4098" t="str">
        <f t="shared" si="630"/>
        <v/>
      </c>
      <c r="E4098" t="str">
        <f t="shared" si="631"/>
        <v/>
      </c>
      <c r="F4098" t="str">
        <f t="shared" si="632"/>
        <v/>
      </c>
      <c r="G4098" t="str">
        <f t="shared" si="633"/>
        <v/>
      </c>
      <c r="H4098" t="str">
        <f t="shared" si="634"/>
        <v/>
      </c>
      <c r="I4098" t="str">
        <f t="shared" si="635"/>
        <v/>
      </c>
      <c r="J4098" t="str">
        <f t="shared" si="636"/>
        <v/>
      </c>
      <c r="K4098" t="str">
        <f t="shared" si="637"/>
        <v/>
      </c>
      <c r="L4098" t="str">
        <f t="shared" si="638"/>
        <v/>
      </c>
      <c r="M4098" t="str">
        <f t="shared" si="639"/>
        <v/>
      </c>
    </row>
    <row r="4099" spans="1:13">
      <c r="A4099" t="s">
        <v>3204</v>
      </c>
      <c r="B4099">
        <v>46.393599999999999</v>
      </c>
      <c r="C4099" s="44">
        <v>41548</v>
      </c>
      <c r="D4099" t="str">
        <f t="shared" si="630"/>
        <v/>
      </c>
      <c r="E4099" t="str">
        <f t="shared" si="631"/>
        <v/>
      </c>
      <c r="F4099" t="str">
        <f t="shared" si="632"/>
        <v/>
      </c>
      <c r="G4099" t="str">
        <f t="shared" si="633"/>
        <v/>
      </c>
      <c r="H4099" t="str">
        <f t="shared" si="634"/>
        <v/>
      </c>
      <c r="I4099" t="str">
        <f t="shared" si="635"/>
        <v/>
      </c>
      <c r="J4099" t="str">
        <f t="shared" si="636"/>
        <v/>
      </c>
      <c r="K4099" t="str">
        <f t="shared" si="637"/>
        <v/>
      </c>
      <c r="L4099" t="str">
        <f t="shared" si="638"/>
        <v/>
      </c>
      <c r="M4099" t="str">
        <f t="shared" si="639"/>
        <v/>
      </c>
    </row>
    <row r="4100" spans="1:13">
      <c r="A4100" t="s">
        <v>3205</v>
      </c>
      <c r="B4100">
        <v>425.60199999999998</v>
      </c>
      <c r="C4100" s="44">
        <v>41548</v>
      </c>
      <c r="D4100" t="str">
        <f t="shared" si="630"/>
        <v/>
      </c>
      <c r="E4100" t="str">
        <f t="shared" si="631"/>
        <v/>
      </c>
      <c r="F4100" t="str">
        <f t="shared" si="632"/>
        <v/>
      </c>
      <c r="G4100" t="str">
        <f t="shared" si="633"/>
        <v/>
      </c>
      <c r="H4100" t="str">
        <f t="shared" si="634"/>
        <v/>
      </c>
      <c r="I4100" t="str">
        <f t="shared" si="635"/>
        <v/>
      </c>
      <c r="J4100" t="str">
        <f t="shared" si="636"/>
        <v/>
      </c>
      <c r="K4100" t="str">
        <f t="shared" si="637"/>
        <v/>
      </c>
      <c r="L4100" t="str">
        <f t="shared" si="638"/>
        <v/>
      </c>
      <c r="M4100" t="str">
        <f t="shared" si="639"/>
        <v/>
      </c>
    </row>
    <row r="4101" spans="1:13">
      <c r="A4101" t="s">
        <v>4054</v>
      </c>
      <c r="B4101">
        <v>367.24919999999997</v>
      </c>
      <c r="C4101" s="44">
        <v>41548</v>
      </c>
      <c r="D4101" t="str">
        <f t="shared" si="630"/>
        <v/>
      </c>
      <c r="E4101" t="str">
        <f t="shared" si="631"/>
        <v/>
      </c>
      <c r="F4101" t="str">
        <f t="shared" si="632"/>
        <v/>
      </c>
      <c r="G4101" t="str">
        <f t="shared" si="633"/>
        <v/>
      </c>
      <c r="H4101" t="str">
        <f t="shared" si="634"/>
        <v/>
      </c>
      <c r="I4101" t="str">
        <f t="shared" si="635"/>
        <v/>
      </c>
      <c r="J4101" t="str">
        <f t="shared" si="636"/>
        <v/>
      </c>
      <c r="K4101" t="str">
        <f t="shared" si="637"/>
        <v/>
      </c>
      <c r="L4101" t="str">
        <f t="shared" si="638"/>
        <v/>
      </c>
      <c r="M4101" t="str">
        <f t="shared" si="639"/>
        <v/>
      </c>
    </row>
    <row r="4102" spans="1:13">
      <c r="A4102" t="s">
        <v>4055</v>
      </c>
      <c r="B4102">
        <v>10</v>
      </c>
      <c r="C4102" s="44">
        <v>40269</v>
      </c>
      <c r="D4102" t="str">
        <f t="shared" si="630"/>
        <v/>
      </c>
      <c r="E4102" t="str">
        <f t="shared" si="631"/>
        <v/>
      </c>
      <c r="F4102" t="str">
        <f t="shared" si="632"/>
        <v/>
      </c>
      <c r="G4102" t="str">
        <f t="shared" si="633"/>
        <v/>
      </c>
      <c r="H4102" t="str">
        <f t="shared" si="634"/>
        <v/>
      </c>
      <c r="I4102" t="str">
        <f t="shared" si="635"/>
        <v/>
      </c>
      <c r="J4102" t="str">
        <f t="shared" si="636"/>
        <v/>
      </c>
      <c r="K4102" t="str">
        <f t="shared" si="637"/>
        <v/>
      </c>
      <c r="L4102" t="str">
        <f t="shared" si="638"/>
        <v/>
      </c>
      <c r="M4102" t="str">
        <f t="shared" si="639"/>
        <v/>
      </c>
    </row>
    <row r="4103" spans="1:13">
      <c r="A4103" t="s">
        <v>4056</v>
      </c>
      <c r="B4103">
        <v>429.22070000000002</v>
      </c>
      <c r="C4103" s="44">
        <v>41548</v>
      </c>
      <c r="D4103" t="str">
        <f t="shared" ref="D4103:D4166" si="640">IF(A4103=mfund1,B4103,"")</f>
        <v/>
      </c>
      <c r="E4103" t="str">
        <f t="shared" ref="E4103:E4166" si="641">IF(A4103=mfund2,B4103,"")</f>
        <v/>
      </c>
      <c r="F4103" t="str">
        <f t="shared" ref="F4103:F4166" si="642">IF(A4103=mfund3,B4103,"")</f>
        <v/>
      </c>
      <c r="G4103" t="str">
        <f t="shared" ref="G4103:G4166" si="643">IF(A4103=mfund4,B4103,"")</f>
        <v/>
      </c>
      <c r="H4103" t="str">
        <f t="shared" ref="H4103:H4166" si="644">IF(A4103=mfudn5,B4103,"")</f>
        <v/>
      </c>
      <c r="I4103" t="str">
        <f t="shared" ref="I4103:I4166" si="645">IF(A4103=mfund6,B4103,"")</f>
        <v/>
      </c>
      <c r="J4103" t="str">
        <f t="shared" ref="J4103:J4166" si="646">IF(A4103=mfund7,B4103,"")</f>
        <v/>
      </c>
      <c r="K4103" t="str">
        <f t="shared" ref="K4103:K4166" si="647">IF(A4103=mfund8,B4103,"")</f>
        <v/>
      </c>
      <c r="L4103" t="str">
        <f t="shared" ref="L4103:L4166" si="648">IF(A4103=mfund9,B4103,"")</f>
        <v/>
      </c>
      <c r="M4103" t="str">
        <f t="shared" ref="M4103:M4166" si="649">IF(A4103=mfund10,B4103,"")</f>
        <v/>
      </c>
    </row>
    <row r="4104" spans="1:13">
      <c r="A4104" t="s">
        <v>4057</v>
      </c>
      <c r="B4104">
        <v>41.372599999999998</v>
      </c>
      <c r="C4104" s="44">
        <v>41548</v>
      </c>
      <c r="D4104" t="str">
        <f t="shared" si="640"/>
        <v/>
      </c>
      <c r="E4104" t="str">
        <f t="shared" si="641"/>
        <v/>
      </c>
      <c r="F4104" t="str">
        <f t="shared" si="642"/>
        <v/>
      </c>
      <c r="G4104" t="str">
        <f t="shared" si="643"/>
        <v/>
      </c>
      <c r="H4104" t="str">
        <f t="shared" si="644"/>
        <v/>
      </c>
      <c r="I4104" t="str">
        <f t="shared" si="645"/>
        <v/>
      </c>
      <c r="J4104" t="str">
        <f t="shared" si="646"/>
        <v/>
      </c>
      <c r="K4104" t="str">
        <f t="shared" si="647"/>
        <v/>
      </c>
      <c r="L4104" t="str">
        <f t="shared" si="648"/>
        <v/>
      </c>
      <c r="M4104" t="str">
        <f t="shared" si="649"/>
        <v/>
      </c>
    </row>
    <row r="4105" spans="1:13">
      <c r="A4105" t="s">
        <v>4058</v>
      </c>
      <c r="B4105">
        <v>70.325699999999998</v>
      </c>
      <c r="C4105" s="44">
        <v>41548</v>
      </c>
      <c r="D4105" t="str">
        <f t="shared" si="640"/>
        <v/>
      </c>
      <c r="E4105" t="str">
        <f t="shared" si="641"/>
        <v/>
      </c>
      <c r="F4105" t="str">
        <f t="shared" si="642"/>
        <v/>
      </c>
      <c r="G4105" t="str">
        <f t="shared" si="643"/>
        <v/>
      </c>
      <c r="H4105" t="str">
        <f t="shared" si="644"/>
        <v/>
      </c>
      <c r="I4105" t="str">
        <f t="shared" si="645"/>
        <v/>
      </c>
      <c r="J4105" t="str">
        <f t="shared" si="646"/>
        <v/>
      </c>
      <c r="K4105" t="str">
        <f t="shared" si="647"/>
        <v/>
      </c>
      <c r="L4105" t="str">
        <f t="shared" si="648"/>
        <v/>
      </c>
      <c r="M4105" t="str">
        <f t="shared" si="649"/>
        <v/>
      </c>
    </row>
    <row r="4106" spans="1:13">
      <c r="A4106" t="s">
        <v>4059</v>
      </c>
      <c r="B4106">
        <v>423.88889999999998</v>
      </c>
      <c r="C4106" s="44">
        <v>41548</v>
      </c>
      <c r="D4106" t="str">
        <f t="shared" si="640"/>
        <v/>
      </c>
      <c r="E4106" t="str">
        <f t="shared" si="641"/>
        <v/>
      </c>
      <c r="F4106" t="str">
        <f t="shared" si="642"/>
        <v/>
      </c>
      <c r="G4106" t="str">
        <f t="shared" si="643"/>
        <v/>
      </c>
      <c r="H4106" t="str">
        <f t="shared" si="644"/>
        <v/>
      </c>
      <c r="I4106" t="str">
        <f t="shared" si="645"/>
        <v/>
      </c>
      <c r="J4106" t="str">
        <f t="shared" si="646"/>
        <v/>
      </c>
      <c r="K4106" t="str">
        <f t="shared" si="647"/>
        <v/>
      </c>
      <c r="L4106" t="str">
        <f t="shared" si="648"/>
        <v/>
      </c>
      <c r="M4106" t="str">
        <f t="shared" si="649"/>
        <v/>
      </c>
    </row>
    <row r="4107" spans="1:13">
      <c r="A4107" t="s">
        <v>2447</v>
      </c>
      <c r="B4107">
        <v>12.0542</v>
      </c>
      <c r="C4107" s="44">
        <v>41548</v>
      </c>
      <c r="D4107" t="str">
        <f t="shared" si="640"/>
        <v/>
      </c>
      <c r="E4107" t="str">
        <f t="shared" si="641"/>
        <v/>
      </c>
      <c r="F4107" t="str">
        <f t="shared" si="642"/>
        <v/>
      </c>
      <c r="G4107" t="str">
        <f t="shared" si="643"/>
        <v/>
      </c>
      <c r="H4107" t="str">
        <f t="shared" si="644"/>
        <v/>
      </c>
      <c r="I4107" t="str">
        <f t="shared" si="645"/>
        <v/>
      </c>
      <c r="J4107" t="str">
        <f t="shared" si="646"/>
        <v/>
      </c>
      <c r="K4107" t="str">
        <f t="shared" si="647"/>
        <v/>
      </c>
      <c r="L4107" t="str">
        <f t="shared" si="648"/>
        <v/>
      </c>
      <c r="M4107" t="str">
        <f t="shared" si="649"/>
        <v/>
      </c>
    </row>
    <row r="4108" spans="1:13">
      <c r="A4108" t="s">
        <v>2448</v>
      </c>
      <c r="B4108">
        <v>13.1875</v>
      </c>
      <c r="C4108" s="44">
        <v>41548</v>
      </c>
      <c r="D4108" t="str">
        <f t="shared" si="640"/>
        <v/>
      </c>
      <c r="E4108" t="str">
        <f t="shared" si="641"/>
        <v/>
      </c>
      <c r="F4108" t="str">
        <f t="shared" si="642"/>
        <v/>
      </c>
      <c r="G4108" t="str">
        <f t="shared" si="643"/>
        <v/>
      </c>
      <c r="H4108" t="str">
        <f t="shared" si="644"/>
        <v/>
      </c>
      <c r="I4108" t="str">
        <f t="shared" si="645"/>
        <v/>
      </c>
      <c r="J4108" t="str">
        <f t="shared" si="646"/>
        <v/>
      </c>
      <c r="K4108" t="str">
        <f t="shared" si="647"/>
        <v/>
      </c>
      <c r="L4108" t="str">
        <f t="shared" si="648"/>
        <v/>
      </c>
      <c r="M4108" t="str">
        <f t="shared" si="649"/>
        <v/>
      </c>
    </row>
    <row r="4109" spans="1:13">
      <c r="A4109" t="s">
        <v>4893</v>
      </c>
      <c r="B4109">
        <v>38.648699999999998</v>
      </c>
      <c r="C4109" s="44">
        <v>41548</v>
      </c>
      <c r="D4109" t="str">
        <f t="shared" si="640"/>
        <v/>
      </c>
      <c r="E4109" t="str">
        <f t="shared" si="641"/>
        <v/>
      </c>
      <c r="F4109" t="str">
        <f t="shared" si="642"/>
        <v/>
      </c>
      <c r="G4109" t="str">
        <f t="shared" si="643"/>
        <v/>
      </c>
      <c r="H4109" t="str">
        <f t="shared" si="644"/>
        <v/>
      </c>
      <c r="I4109" t="str">
        <f t="shared" si="645"/>
        <v/>
      </c>
      <c r="J4109" t="str">
        <f t="shared" si="646"/>
        <v/>
      </c>
      <c r="K4109" t="str">
        <f t="shared" si="647"/>
        <v/>
      </c>
      <c r="L4109" t="str">
        <f t="shared" si="648"/>
        <v/>
      </c>
      <c r="M4109" t="str">
        <f t="shared" si="649"/>
        <v/>
      </c>
    </row>
    <row r="4110" spans="1:13">
      <c r="A4110" t="s">
        <v>4894</v>
      </c>
      <c r="B4110">
        <v>11.3201</v>
      </c>
      <c r="C4110" s="44">
        <v>41548</v>
      </c>
      <c r="D4110" t="str">
        <f t="shared" si="640"/>
        <v/>
      </c>
      <c r="E4110" t="str">
        <f t="shared" si="641"/>
        <v/>
      </c>
      <c r="F4110" t="str">
        <f t="shared" si="642"/>
        <v/>
      </c>
      <c r="G4110" t="str">
        <f t="shared" si="643"/>
        <v/>
      </c>
      <c r="H4110" t="str">
        <f t="shared" si="644"/>
        <v/>
      </c>
      <c r="I4110" t="str">
        <f t="shared" si="645"/>
        <v/>
      </c>
      <c r="J4110" t="str">
        <f t="shared" si="646"/>
        <v/>
      </c>
      <c r="K4110" t="str">
        <f t="shared" si="647"/>
        <v/>
      </c>
      <c r="L4110" t="str">
        <f t="shared" si="648"/>
        <v/>
      </c>
      <c r="M4110" t="str">
        <f t="shared" si="649"/>
        <v/>
      </c>
    </row>
    <row r="4111" spans="1:13">
      <c r="A4111" t="s">
        <v>2449</v>
      </c>
      <c r="B4111">
        <v>12.6081</v>
      </c>
      <c r="C4111" s="44">
        <v>41548</v>
      </c>
      <c r="D4111" t="str">
        <f t="shared" si="640"/>
        <v/>
      </c>
      <c r="E4111" t="str">
        <f t="shared" si="641"/>
        <v/>
      </c>
      <c r="F4111" t="str">
        <f t="shared" si="642"/>
        <v/>
      </c>
      <c r="G4111" t="str">
        <f t="shared" si="643"/>
        <v/>
      </c>
      <c r="H4111" t="str">
        <f t="shared" si="644"/>
        <v/>
      </c>
      <c r="I4111" t="str">
        <f t="shared" si="645"/>
        <v/>
      </c>
      <c r="J4111" t="str">
        <f t="shared" si="646"/>
        <v/>
      </c>
      <c r="K4111" t="str">
        <f t="shared" si="647"/>
        <v/>
      </c>
      <c r="L4111" t="str">
        <f t="shared" si="648"/>
        <v/>
      </c>
      <c r="M4111" t="str">
        <f t="shared" si="649"/>
        <v/>
      </c>
    </row>
    <row r="4112" spans="1:13">
      <c r="A4112" t="s">
        <v>2450</v>
      </c>
      <c r="B4112">
        <v>10.232799999999999</v>
      </c>
      <c r="C4112" s="44">
        <v>41548</v>
      </c>
      <c r="D4112" t="str">
        <f t="shared" si="640"/>
        <v/>
      </c>
      <c r="E4112" t="str">
        <f t="shared" si="641"/>
        <v/>
      </c>
      <c r="F4112" t="str">
        <f t="shared" si="642"/>
        <v/>
      </c>
      <c r="G4112" t="str">
        <f t="shared" si="643"/>
        <v/>
      </c>
      <c r="H4112" t="str">
        <f t="shared" si="644"/>
        <v/>
      </c>
      <c r="I4112" t="str">
        <f t="shared" si="645"/>
        <v/>
      </c>
      <c r="J4112" t="str">
        <f t="shared" si="646"/>
        <v/>
      </c>
      <c r="K4112" t="str">
        <f t="shared" si="647"/>
        <v/>
      </c>
      <c r="L4112" t="str">
        <f t="shared" si="648"/>
        <v/>
      </c>
      <c r="M4112" t="str">
        <f t="shared" si="649"/>
        <v/>
      </c>
    </row>
    <row r="4113" spans="1:13">
      <c r="A4113" t="s">
        <v>2451</v>
      </c>
      <c r="B4113">
        <v>13.011200000000001</v>
      </c>
      <c r="C4113" s="44">
        <v>41548</v>
      </c>
      <c r="D4113" t="str">
        <f t="shared" si="640"/>
        <v/>
      </c>
      <c r="E4113" t="str">
        <f t="shared" si="641"/>
        <v/>
      </c>
      <c r="F4113" t="str">
        <f t="shared" si="642"/>
        <v/>
      </c>
      <c r="G4113" t="str">
        <f t="shared" si="643"/>
        <v/>
      </c>
      <c r="H4113" t="str">
        <f t="shared" si="644"/>
        <v/>
      </c>
      <c r="I4113" t="str">
        <f t="shared" si="645"/>
        <v/>
      </c>
      <c r="J4113" t="str">
        <f t="shared" si="646"/>
        <v/>
      </c>
      <c r="K4113" t="str">
        <f t="shared" si="647"/>
        <v/>
      </c>
      <c r="L4113" t="str">
        <f t="shared" si="648"/>
        <v/>
      </c>
      <c r="M4113" t="str">
        <f t="shared" si="649"/>
        <v/>
      </c>
    </row>
    <row r="4114" spans="1:13">
      <c r="A4114" t="s">
        <v>4895</v>
      </c>
      <c r="B4114">
        <v>11.274800000000001</v>
      </c>
      <c r="C4114" s="44">
        <v>41548</v>
      </c>
      <c r="D4114" t="str">
        <f t="shared" si="640"/>
        <v/>
      </c>
      <c r="E4114" t="str">
        <f t="shared" si="641"/>
        <v/>
      </c>
      <c r="F4114" t="str">
        <f t="shared" si="642"/>
        <v/>
      </c>
      <c r="G4114" t="str">
        <f t="shared" si="643"/>
        <v/>
      </c>
      <c r="H4114" t="str">
        <f t="shared" si="644"/>
        <v/>
      </c>
      <c r="I4114" t="str">
        <f t="shared" si="645"/>
        <v/>
      </c>
      <c r="J4114" t="str">
        <f t="shared" si="646"/>
        <v/>
      </c>
      <c r="K4114" t="str">
        <f t="shared" si="647"/>
        <v/>
      </c>
      <c r="L4114" t="str">
        <f t="shared" si="648"/>
        <v/>
      </c>
      <c r="M4114" t="str">
        <f t="shared" si="649"/>
        <v/>
      </c>
    </row>
    <row r="4115" spans="1:13">
      <c r="A4115" t="s">
        <v>4896</v>
      </c>
      <c r="B4115">
        <v>38.261000000000003</v>
      </c>
      <c r="C4115" s="44">
        <v>41548</v>
      </c>
      <c r="D4115" t="str">
        <f t="shared" si="640"/>
        <v/>
      </c>
      <c r="E4115" t="str">
        <f t="shared" si="641"/>
        <v/>
      </c>
      <c r="F4115" t="str">
        <f t="shared" si="642"/>
        <v/>
      </c>
      <c r="G4115" t="str">
        <f t="shared" si="643"/>
        <v/>
      </c>
      <c r="H4115" t="str">
        <f t="shared" si="644"/>
        <v/>
      </c>
      <c r="I4115" t="str">
        <f t="shared" si="645"/>
        <v/>
      </c>
      <c r="J4115" t="str">
        <f t="shared" si="646"/>
        <v/>
      </c>
      <c r="K4115" t="str">
        <f t="shared" si="647"/>
        <v/>
      </c>
      <c r="L4115" t="str">
        <f t="shared" si="648"/>
        <v/>
      </c>
      <c r="M4115" t="str">
        <f t="shared" si="649"/>
        <v/>
      </c>
    </row>
    <row r="4116" spans="1:13">
      <c r="A4116" t="s">
        <v>2452</v>
      </c>
      <c r="B4116">
        <v>11.922800000000001</v>
      </c>
      <c r="C4116" s="44">
        <v>41548</v>
      </c>
      <c r="D4116" t="str">
        <f t="shared" si="640"/>
        <v/>
      </c>
      <c r="E4116" t="str">
        <f t="shared" si="641"/>
        <v/>
      </c>
      <c r="F4116" t="str">
        <f t="shared" si="642"/>
        <v/>
      </c>
      <c r="G4116" t="str">
        <f t="shared" si="643"/>
        <v/>
      </c>
      <c r="H4116" t="str">
        <f t="shared" si="644"/>
        <v/>
      </c>
      <c r="I4116" t="str">
        <f t="shared" si="645"/>
        <v/>
      </c>
      <c r="J4116" t="str">
        <f t="shared" si="646"/>
        <v/>
      </c>
      <c r="K4116" t="str">
        <f t="shared" si="647"/>
        <v/>
      </c>
      <c r="L4116" t="str">
        <f t="shared" si="648"/>
        <v/>
      </c>
      <c r="M4116" t="str">
        <f t="shared" si="649"/>
        <v/>
      </c>
    </row>
    <row r="4117" spans="1:13">
      <c r="A4117" t="s">
        <v>2453</v>
      </c>
      <c r="B4117">
        <v>9.8370999999999995</v>
      </c>
      <c r="C4117" s="44">
        <v>41548</v>
      </c>
      <c r="D4117" t="str">
        <f t="shared" si="640"/>
        <v/>
      </c>
      <c r="E4117" t="str">
        <f t="shared" si="641"/>
        <v/>
      </c>
      <c r="F4117" t="str">
        <f t="shared" si="642"/>
        <v/>
      </c>
      <c r="G4117" t="str">
        <f t="shared" si="643"/>
        <v/>
      </c>
      <c r="H4117" t="str">
        <f t="shared" si="644"/>
        <v/>
      </c>
      <c r="I4117" t="str">
        <f t="shared" si="645"/>
        <v/>
      </c>
      <c r="J4117" t="str">
        <f t="shared" si="646"/>
        <v/>
      </c>
      <c r="K4117" t="str">
        <f t="shared" si="647"/>
        <v/>
      </c>
      <c r="L4117" t="str">
        <f t="shared" si="648"/>
        <v/>
      </c>
      <c r="M4117" t="str">
        <f t="shared" si="649"/>
        <v/>
      </c>
    </row>
    <row r="4118" spans="1:13">
      <c r="A4118" t="s">
        <v>2454</v>
      </c>
      <c r="B4118">
        <v>12.739000000000001</v>
      </c>
      <c r="C4118" s="44">
        <v>41548</v>
      </c>
      <c r="D4118" t="str">
        <f t="shared" si="640"/>
        <v/>
      </c>
      <c r="E4118" t="str">
        <f t="shared" si="641"/>
        <v/>
      </c>
      <c r="F4118" t="str">
        <f t="shared" si="642"/>
        <v/>
      </c>
      <c r="G4118" t="str">
        <f t="shared" si="643"/>
        <v/>
      </c>
      <c r="H4118" t="str">
        <f t="shared" si="644"/>
        <v/>
      </c>
      <c r="I4118" t="str">
        <f t="shared" si="645"/>
        <v/>
      </c>
      <c r="J4118" t="str">
        <f t="shared" si="646"/>
        <v/>
      </c>
      <c r="K4118" t="str">
        <f t="shared" si="647"/>
        <v/>
      </c>
      <c r="L4118" t="str">
        <f t="shared" si="648"/>
        <v/>
      </c>
      <c r="M4118" t="str">
        <f t="shared" si="649"/>
        <v/>
      </c>
    </row>
    <row r="4119" spans="1:13">
      <c r="A4119" t="s">
        <v>4060</v>
      </c>
      <c r="B4119">
        <v>9.6298999999999992</v>
      </c>
      <c r="C4119" s="44">
        <v>41548</v>
      </c>
      <c r="D4119" t="str">
        <f t="shared" si="640"/>
        <v/>
      </c>
      <c r="E4119" t="str">
        <f t="shared" si="641"/>
        <v/>
      </c>
      <c r="F4119" t="str">
        <f t="shared" si="642"/>
        <v/>
      </c>
      <c r="G4119" t="str">
        <f t="shared" si="643"/>
        <v/>
      </c>
      <c r="H4119" t="str">
        <f t="shared" si="644"/>
        <v/>
      </c>
      <c r="I4119" t="str">
        <f t="shared" si="645"/>
        <v/>
      </c>
      <c r="J4119" t="str">
        <f t="shared" si="646"/>
        <v/>
      </c>
      <c r="K4119" t="str">
        <f t="shared" si="647"/>
        <v/>
      </c>
      <c r="L4119" t="str">
        <f t="shared" si="648"/>
        <v/>
      </c>
      <c r="M4119" t="str">
        <f t="shared" si="649"/>
        <v/>
      </c>
    </row>
    <row r="4120" spans="1:13">
      <c r="A4120" t="s">
        <v>4061</v>
      </c>
      <c r="B4120">
        <v>9.6298999999999992</v>
      </c>
      <c r="C4120" s="44">
        <v>41548</v>
      </c>
      <c r="D4120" t="str">
        <f t="shared" si="640"/>
        <v/>
      </c>
      <c r="E4120" t="str">
        <f t="shared" si="641"/>
        <v/>
      </c>
      <c r="F4120" t="str">
        <f t="shared" si="642"/>
        <v/>
      </c>
      <c r="G4120" t="str">
        <f t="shared" si="643"/>
        <v/>
      </c>
      <c r="H4120" t="str">
        <f t="shared" si="644"/>
        <v/>
      </c>
      <c r="I4120" t="str">
        <f t="shared" si="645"/>
        <v/>
      </c>
      <c r="J4120" t="str">
        <f t="shared" si="646"/>
        <v/>
      </c>
      <c r="K4120" t="str">
        <f t="shared" si="647"/>
        <v/>
      </c>
      <c r="L4120" t="str">
        <f t="shared" si="648"/>
        <v/>
      </c>
      <c r="M4120" t="str">
        <f t="shared" si="649"/>
        <v/>
      </c>
    </row>
    <row r="4121" spans="1:13">
      <c r="A4121" t="s">
        <v>3848</v>
      </c>
      <c r="B4121">
        <v>9.6298999999999992</v>
      </c>
      <c r="C4121" s="44">
        <v>41548</v>
      </c>
      <c r="D4121" t="str">
        <f t="shared" si="640"/>
        <v/>
      </c>
      <c r="E4121" t="str">
        <f t="shared" si="641"/>
        <v/>
      </c>
      <c r="F4121" t="str">
        <f t="shared" si="642"/>
        <v/>
      </c>
      <c r="G4121" t="str">
        <f t="shared" si="643"/>
        <v/>
      </c>
      <c r="H4121" t="str">
        <f t="shared" si="644"/>
        <v/>
      </c>
      <c r="I4121" t="str">
        <f t="shared" si="645"/>
        <v/>
      </c>
      <c r="J4121" t="str">
        <f t="shared" si="646"/>
        <v/>
      </c>
      <c r="K4121" t="str">
        <f t="shared" si="647"/>
        <v/>
      </c>
      <c r="L4121" t="str">
        <f t="shared" si="648"/>
        <v/>
      </c>
      <c r="M4121" t="str">
        <f t="shared" si="649"/>
        <v/>
      </c>
    </row>
    <row r="4122" spans="1:13">
      <c r="A4122" t="s">
        <v>3849</v>
      </c>
      <c r="B4122">
        <v>9.6298999999999992</v>
      </c>
      <c r="C4122" s="44">
        <v>41548</v>
      </c>
      <c r="D4122" t="str">
        <f t="shared" si="640"/>
        <v/>
      </c>
      <c r="E4122" t="str">
        <f t="shared" si="641"/>
        <v/>
      </c>
      <c r="F4122" t="str">
        <f t="shared" si="642"/>
        <v/>
      </c>
      <c r="G4122" t="str">
        <f t="shared" si="643"/>
        <v/>
      </c>
      <c r="H4122" t="str">
        <f t="shared" si="644"/>
        <v/>
      </c>
      <c r="I4122" t="str">
        <f t="shared" si="645"/>
        <v/>
      </c>
      <c r="J4122" t="str">
        <f t="shared" si="646"/>
        <v/>
      </c>
      <c r="K4122" t="str">
        <f t="shared" si="647"/>
        <v/>
      </c>
      <c r="L4122" t="str">
        <f t="shared" si="648"/>
        <v/>
      </c>
      <c r="M4122" t="str">
        <f t="shared" si="649"/>
        <v/>
      </c>
    </row>
    <row r="4123" spans="1:13">
      <c r="A4123" t="s">
        <v>3850</v>
      </c>
      <c r="B4123">
        <v>9.6298999999999992</v>
      </c>
      <c r="C4123" s="44">
        <v>41548</v>
      </c>
      <c r="D4123" t="str">
        <f t="shared" si="640"/>
        <v/>
      </c>
      <c r="E4123" t="str">
        <f t="shared" si="641"/>
        <v/>
      </c>
      <c r="F4123" t="str">
        <f t="shared" si="642"/>
        <v/>
      </c>
      <c r="G4123" t="str">
        <f t="shared" si="643"/>
        <v/>
      </c>
      <c r="H4123" t="str">
        <f t="shared" si="644"/>
        <v/>
      </c>
      <c r="I4123" t="str">
        <f t="shared" si="645"/>
        <v/>
      </c>
      <c r="J4123" t="str">
        <f t="shared" si="646"/>
        <v/>
      </c>
      <c r="K4123" t="str">
        <f t="shared" si="647"/>
        <v/>
      </c>
      <c r="L4123" t="str">
        <f t="shared" si="648"/>
        <v/>
      </c>
      <c r="M4123" t="str">
        <f t="shared" si="649"/>
        <v/>
      </c>
    </row>
    <row r="4124" spans="1:13">
      <c r="A4124" t="s">
        <v>3851</v>
      </c>
      <c r="B4124">
        <v>9.6120000000000001</v>
      </c>
      <c r="C4124" s="44">
        <v>41548</v>
      </c>
      <c r="D4124" t="str">
        <f t="shared" si="640"/>
        <v/>
      </c>
      <c r="E4124" t="str">
        <f t="shared" si="641"/>
        <v/>
      </c>
      <c r="F4124" t="str">
        <f t="shared" si="642"/>
        <v/>
      </c>
      <c r="G4124" t="str">
        <f t="shared" si="643"/>
        <v/>
      </c>
      <c r="H4124" t="str">
        <f t="shared" si="644"/>
        <v/>
      </c>
      <c r="I4124" t="str">
        <f t="shared" si="645"/>
        <v/>
      </c>
      <c r="J4124" t="str">
        <f t="shared" si="646"/>
        <v/>
      </c>
      <c r="K4124" t="str">
        <f t="shared" si="647"/>
        <v/>
      </c>
      <c r="L4124" t="str">
        <f t="shared" si="648"/>
        <v/>
      </c>
      <c r="M4124" t="str">
        <f t="shared" si="649"/>
        <v/>
      </c>
    </row>
    <row r="4125" spans="1:13">
      <c r="A4125" t="s">
        <v>3852</v>
      </c>
      <c r="B4125">
        <v>9.6120000000000001</v>
      </c>
      <c r="C4125" s="44">
        <v>41548</v>
      </c>
      <c r="D4125" t="str">
        <f t="shared" si="640"/>
        <v/>
      </c>
      <c r="E4125" t="str">
        <f t="shared" si="641"/>
        <v/>
      </c>
      <c r="F4125" t="str">
        <f t="shared" si="642"/>
        <v/>
      </c>
      <c r="G4125" t="str">
        <f t="shared" si="643"/>
        <v/>
      </c>
      <c r="H4125" t="str">
        <f t="shared" si="644"/>
        <v/>
      </c>
      <c r="I4125" t="str">
        <f t="shared" si="645"/>
        <v/>
      </c>
      <c r="J4125" t="str">
        <f t="shared" si="646"/>
        <v/>
      </c>
      <c r="K4125" t="str">
        <f t="shared" si="647"/>
        <v/>
      </c>
      <c r="L4125" t="str">
        <f t="shared" si="648"/>
        <v/>
      </c>
      <c r="M4125" t="str">
        <f t="shared" si="649"/>
        <v/>
      </c>
    </row>
    <row r="4126" spans="1:13">
      <c r="A4126" t="s">
        <v>3853</v>
      </c>
      <c r="B4126">
        <v>9.6120000000000001</v>
      </c>
      <c r="C4126" s="44">
        <v>41548</v>
      </c>
      <c r="D4126" t="str">
        <f t="shared" si="640"/>
        <v/>
      </c>
      <c r="E4126" t="str">
        <f t="shared" si="641"/>
        <v/>
      </c>
      <c r="F4126" t="str">
        <f t="shared" si="642"/>
        <v/>
      </c>
      <c r="G4126" t="str">
        <f t="shared" si="643"/>
        <v/>
      </c>
      <c r="H4126" t="str">
        <f t="shared" si="644"/>
        <v/>
      </c>
      <c r="I4126" t="str">
        <f t="shared" si="645"/>
        <v/>
      </c>
      <c r="J4126" t="str">
        <f t="shared" si="646"/>
        <v/>
      </c>
      <c r="K4126" t="str">
        <f t="shared" si="647"/>
        <v/>
      </c>
      <c r="L4126" t="str">
        <f t="shared" si="648"/>
        <v/>
      </c>
      <c r="M4126" t="str">
        <f t="shared" si="649"/>
        <v/>
      </c>
    </row>
    <row r="4127" spans="1:13">
      <c r="A4127" t="s">
        <v>4062</v>
      </c>
      <c r="B4127">
        <v>9.6120000000000001</v>
      </c>
      <c r="C4127" s="44">
        <v>41548</v>
      </c>
      <c r="D4127" t="str">
        <f t="shared" si="640"/>
        <v/>
      </c>
      <c r="E4127" t="str">
        <f t="shared" si="641"/>
        <v/>
      </c>
      <c r="F4127" t="str">
        <f t="shared" si="642"/>
        <v/>
      </c>
      <c r="G4127" t="str">
        <f t="shared" si="643"/>
        <v/>
      </c>
      <c r="H4127" t="str">
        <f t="shared" si="644"/>
        <v/>
      </c>
      <c r="I4127" t="str">
        <f t="shared" si="645"/>
        <v/>
      </c>
      <c r="J4127" t="str">
        <f t="shared" si="646"/>
        <v/>
      </c>
      <c r="K4127" t="str">
        <f t="shared" si="647"/>
        <v/>
      </c>
      <c r="L4127" t="str">
        <f t="shared" si="648"/>
        <v/>
      </c>
      <c r="M4127" t="str">
        <f t="shared" si="649"/>
        <v/>
      </c>
    </row>
    <row r="4128" spans="1:13">
      <c r="A4128" t="s">
        <v>4063</v>
      </c>
      <c r="B4128">
        <v>9.6120000000000001</v>
      </c>
      <c r="C4128" s="44">
        <v>41548</v>
      </c>
      <c r="D4128" t="str">
        <f t="shared" si="640"/>
        <v/>
      </c>
      <c r="E4128" t="str">
        <f t="shared" si="641"/>
        <v/>
      </c>
      <c r="F4128" t="str">
        <f t="shared" si="642"/>
        <v/>
      </c>
      <c r="G4128" t="str">
        <f t="shared" si="643"/>
        <v/>
      </c>
      <c r="H4128" t="str">
        <f t="shared" si="644"/>
        <v/>
      </c>
      <c r="I4128" t="str">
        <f t="shared" si="645"/>
        <v/>
      </c>
      <c r="J4128" t="str">
        <f t="shared" si="646"/>
        <v/>
      </c>
      <c r="K4128" t="str">
        <f t="shared" si="647"/>
        <v/>
      </c>
      <c r="L4128" t="str">
        <f t="shared" si="648"/>
        <v/>
      </c>
      <c r="M4128" t="str">
        <f t="shared" si="649"/>
        <v/>
      </c>
    </row>
    <row r="4129" spans="1:13">
      <c r="A4129" t="s">
        <v>3854</v>
      </c>
      <c r="B4129">
        <v>9.6425000000000001</v>
      </c>
      <c r="C4129" s="44">
        <v>41548</v>
      </c>
      <c r="D4129" t="str">
        <f t="shared" si="640"/>
        <v/>
      </c>
      <c r="E4129" t="str">
        <f t="shared" si="641"/>
        <v/>
      </c>
      <c r="F4129" t="str">
        <f t="shared" si="642"/>
        <v/>
      </c>
      <c r="G4129" t="str">
        <f t="shared" si="643"/>
        <v/>
      </c>
      <c r="H4129" t="str">
        <f t="shared" si="644"/>
        <v/>
      </c>
      <c r="I4129" t="str">
        <f t="shared" si="645"/>
        <v/>
      </c>
      <c r="J4129" t="str">
        <f t="shared" si="646"/>
        <v/>
      </c>
      <c r="K4129" t="str">
        <f t="shared" si="647"/>
        <v/>
      </c>
      <c r="L4129" t="str">
        <f t="shared" si="648"/>
        <v/>
      </c>
      <c r="M4129" t="str">
        <f t="shared" si="649"/>
        <v/>
      </c>
    </row>
    <row r="4130" spans="1:13">
      <c r="A4130" t="s">
        <v>4064</v>
      </c>
      <c r="B4130">
        <v>9.6618999999999993</v>
      </c>
      <c r="C4130" s="44">
        <v>41548</v>
      </c>
      <c r="D4130" t="str">
        <f t="shared" si="640"/>
        <v/>
      </c>
      <c r="E4130" t="str">
        <f t="shared" si="641"/>
        <v/>
      </c>
      <c r="F4130" t="str">
        <f t="shared" si="642"/>
        <v/>
      </c>
      <c r="G4130" t="str">
        <f t="shared" si="643"/>
        <v/>
      </c>
      <c r="H4130" t="str">
        <f t="shared" si="644"/>
        <v/>
      </c>
      <c r="I4130" t="str">
        <f t="shared" si="645"/>
        <v/>
      </c>
      <c r="J4130" t="str">
        <f t="shared" si="646"/>
        <v/>
      </c>
      <c r="K4130" t="str">
        <f t="shared" si="647"/>
        <v/>
      </c>
      <c r="L4130" t="str">
        <f t="shared" si="648"/>
        <v/>
      </c>
      <c r="M4130" t="str">
        <f t="shared" si="649"/>
        <v/>
      </c>
    </row>
    <row r="4131" spans="1:13">
      <c r="A4131" t="s">
        <v>4065</v>
      </c>
      <c r="B4131">
        <v>9.6618999999999993</v>
      </c>
      <c r="C4131" s="44">
        <v>41548</v>
      </c>
      <c r="D4131" t="str">
        <f t="shared" si="640"/>
        <v/>
      </c>
      <c r="E4131" t="str">
        <f t="shared" si="641"/>
        <v/>
      </c>
      <c r="F4131" t="str">
        <f t="shared" si="642"/>
        <v/>
      </c>
      <c r="G4131" t="str">
        <f t="shared" si="643"/>
        <v/>
      </c>
      <c r="H4131" t="str">
        <f t="shared" si="644"/>
        <v/>
      </c>
      <c r="I4131" t="str">
        <f t="shared" si="645"/>
        <v/>
      </c>
      <c r="J4131" t="str">
        <f t="shared" si="646"/>
        <v/>
      </c>
      <c r="K4131" t="str">
        <f t="shared" si="647"/>
        <v/>
      </c>
      <c r="L4131" t="str">
        <f t="shared" si="648"/>
        <v/>
      </c>
      <c r="M4131" t="str">
        <f t="shared" si="649"/>
        <v/>
      </c>
    </row>
    <row r="4132" spans="1:13">
      <c r="A4132" t="s">
        <v>3855</v>
      </c>
      <c r="B4132">
        <v>9.6618999999999993</v>
      </c>
      <c r="C4132" s="44">
        <v>41548</v>
      </c>
      <c r="D4132" t="str">
        <f t="shared" si="640"/>
        <v/>
      </c>
      <c r="E4132" t="str">
        <f t="shared" si="641"/>
        <v/>
      </c>
      <c r="F4132" t="str">
        <f t="shared" si="642"/>
        <v/>
      </c>
      <c r="G4132" t="str">
        <f t="shared" si="643"/>
        <v/>
      </c>
      <c r="H4132" t="str">
        <f t="shared" si="644"/>
        <v/>
      </c>
      <c r="I4132" t="str">
        <f t="shared" si="645"/>
        <v/>
      </c>
      <c r="J4132" t="str">
        <f t="shared" si="646"/>
        <v/>
      </c>
      <c r="K4132" t="str">
        <f t="shared" si="647"/>
        <v/>
      </c>
      <c r="L4132" t="str">
        <f t="shared" si="648"/>
        <v/>
      </c>
      <c r="M4132" t="str">
        <f t="shared" si="649"/>
        <v/>
      </c>
    </row>
    <row r="4133" spans="1:13">
      <c r="A4133" t="s">
        <v>3856</v>
      </c>
      <c r="B4133">
        <v>9.6618999999999993</v>
      </c>
      <c r="C4133" s="44">
        <v>41548</v>
      </c>
      <c r="D4133" t="str">
        <f t="shared" si="640"/>
        <v/>
      </c>
      <c r="E4133" t="str">
        <f t="shared" si="641"/>
        <v/>
      </c>
      <c r="F4133" t="str">
        <f t="shared" si="642"/>
        <v/>
      </c>
      <c r="G4133" t="str">
        <f t="shared" si="643"/>
        <v/>
      </c>
      <c r="H4133" t="str">
        <f t="shared" si="644"/>
        <v/>
      </c>
      <c r="I4133" t="str">
        <f t="shared" si="645"/>
        <v/>
      </c>
      <c r="J4133" t="str">
        <f t="shared" si="646"/>
        <v/>
      </c>
      <c r="K4133" t="str">
        <f t="shared" si="647"/>
        <v/>
      </c>
      <c r="L4133" t="str">
        <f t="shared" si="648"/>
        <v/>
      </c>
      <c r="M4133" t="str">
        <f t="shared" si="649"/>
        <v/>
      </c>
    </row>
    <row r="4134" spans="1:13">
      <c r="A4134" t="s">
        <v>3857</v>
      </c>
      <c r="B4134">
        <v>9.6618999999999993</v>
      </c>
      <c r="C4134" s="44">
        <v>41548</v>
      </c>
      <c r="D4134" t="str">
        <f t="shared" si="640"/>
        <v/>
      </c>
      <c r="E4134" t="str">
        <f t="shared" si="641"/>
        <v/>
      </c>
      <c r="F4134" t="str">
        <f t="shared" si="642"/>
        <v/>
      </c>
      <c r="G4134" t="str">
        <f t="shared" si="643"/>
        <v/>
      </c>
      <c r="H4134" t="str">
        <f t="shared" si="644"/>
        <v/>
      </c>
      <c r="I4134" t="str">
        <f t="shared" si="645"/>
        <v/>
      </c>
      <c r="J4134" t="str">
        <f t="shared" si="646"/>
        <v/>
      </c>
      <c r="K4134" t="str">
        <f t="shared" si="647"/>
        <v/>
      </c>
      <c r="L4134" t="str">
        <f t="shared" si="648"/>
        <v/>
      </c>
      <c r="M4134" t="str">
        <f t="shared" si="649"/>
        <v/>
      </c>
    </row>
    <row r="4135" spans="1:13">
      <c r="A4135" t="s">
        <v>3858</v>
      </c>
      <c r="B4135">
        <v>9.6425000000000001</v>
      </c>
      <c r="C4135" s="44">
        <v>41548</v>
      </c>
      <c r="D4135" t="str">
        <f t="shared" si="640"/>
        <v/>
      </c>
      <c r="E4135" t="str">
        <f t="shared" si="641"/>
        <v/>
      </c>
      <c r="F4135" t="str">
        <f t="shared" si="642"/>
        <v/>
      </c>
      <c r="G4135" t="str">
        <f t="shared" si="643"/>
        <v/>
      </c>
      <c r="H4135" t="str">
        <f t="shared" si="644"/>
        <v/>
      </c>
      <c r="I4135" t="str">
        <f t="shared" si="645"/>
        <v/>
      </c>
      <c r="J4135" t="str">
        <f t="shared" si="646"/>
        <v/>
      </c>
      <c r="K4135" t="str">
        <f t="shared" si="647"/>
        <v/>
      </c>
      <c r="L4135" t="str">
        <f t="shared" si="648"/>
        <v/>
      </c>
      <c r="M4135" t="str">
        <f t="shared" si="649"/>
        <v/>
      </c>
    </row>
    <row r="4136" spans="1:13">
      <c r="A4136" t="s">
        <v>3859</v>
      </c>
      <c r="B4136">
        <v>9.6425000000000001</v>
      </c>
      <c r="C4136" s="44">
        <v>41548</v>
      </c>
      <c r="D4136" t="str">
        <f t="shared" si="640"/>
        <v/>
      </c>
      <c r="E4136" t="str">
        <f t="shared" si="641"/>
        <v/>
      </c>
      <c r="F4136" t="str">
        <f t="shared" si="642"/>
        <v/>
      </c>
      <c r="G4136" t="str">
        <f t="shared" si="643"/>
        <v/>
      </c>
      <c r="H4136" t="str">
        <f t="shared" si="644"/>
        <v/>
      </c>
      <c r="I4136" t="str">
        <f t="shared" si="645"/>
        <v/>
      </c>
      <c r="J4136" t="str">
        <f t="shared" si="646"/>
        <v/>
      </c>
      <c r="K4136" t="str">
        <f t="shared" si="647"/>
        <v/>
      </c>
      <c r="L4136" t="str">
        <f t="shared" si="648"/>
        <v/>
      </c>
      <c r="M4136" t="str">
        <f t="shared" si="649"/>
        <v/>
      </c>
    </row>
    <row r="4137" spans="1:13">
      <c r="A4137" t="s">
        <v>4066</v>
      </c>
      <c r="B4137">
        <v>9.6425000000000001</v>
      </c>
      <c r="C4137" s="44">
        <v>41548</v>
      </c>
      <c r="D4137" t="str">
        <f t="shared" si="640"/>
        <v/>
      </c>
      <c r="E4137" t="str">
        <f t="shared" si="641"/>
        <v/>
      </c>
      <c r="F4137" t="str">
        <f t="shared" si="642"/>
        <v/>
      </c>
      <c r="G4137" t="str">
        <f t="shared" si="643"/>
        <v/>
      </c>
      <c r="H4137" t="str">
        <f t="shared" si="644"/>
        <v/>
      </c>
      <c r="I4137" t="str">
        <f t="shared" si="645"/>
        <v/>
      </c>
      <c r="J4137" t="str">
        <f t="shared" si="646"/>
        <v/>
      </c>
      <c r="K4137" t="str">
        <f t="shared" si="647"/>
        <v/>
      </c>
      <c r="L4137" t="str">
        <f t="shared" si="648"/>
        <v/>
      </c>
      <c r="M4137" t="str">
        <f t="shared" si="649"/>
        <v/>
      </c>
    </row>
    <row r="4138" spans="1:13">
      <c r="A4138" t="s">
        <v>4067</v>
      </c>
      <c r="B4138">
        <v>9.6425000000000001</v>
      </c>
      <c r="C4138" s="44">
        <v>41548</v>
      </c>
      <c r="D4138" t="str">
        <f t="shared" si="640"/>
        <v/>
      </c>
      <c r="E4138" t="str">
        <f t="shared" si="641"/>
        <v/>
      </c>
      <c r="F4138" t="str">
        <f t="shared" si="642"/>
        <v/>
      </c>
      <c r="G4138" t="str">
        <f t="shared" si="643"/>
        <v/>
      </c>
      <c r="H4138" t="str">
        <f t="shared" si="644"/>
        <v/>
      </c>
      <c r="I4138" t="str">
        <f t="shared" si="645"/>
        <v/>
      </c>
      <c r="J4138" t="str">
        <f t="shared" si="646"/>
        <v/>
      </c>
      <c r="K4138" t="str">
        <f t="shared" si="647"/>
        <v/>
      </c>
      <c r="L4138" t="str">
        <f t="shared" si="648"/>
        <v/>
      </c>
      <c r="M4138" t="str">
        <f t="shared" si="649"/>
        <v/>
      </c>
    </row>
    <row r="4139" spans="1:13">
      <c r="A4139" t="s">
        <v>3860</v>
      </c>
      <c r="B4139">
        <v>4.5045000000000002</v>
      </c>
      <c r="C4139" s="44">
        <v>41523</v>
      </c>
      <c r="D4139" t="str">
        <f t="shared" si="640"/>
        <v/>
      </c>
      <c r="E4139" t="str">
        <f t="shared" si="641"/>
        <v/>
      </c>
      <c r="F4139" t="str">
        <f t="shared" si="642"/>
        <v/>
      </c>
      <c r="G4139" t="str">
        <f t="shared" si="643"/>
        <v/>
      </c>
      <c r="H4139" t="str">
        <f t="shared" si="644"/>
        <v/>
      </c>
      <c r="I4139" t="str">
        <f t="shared" si="645"/>
        <v/>
      </c>
      <c r="J4139" t="str">
        <f t="shared" si="646"/>
        <v/>
      </c>
      <c r="K4139" t="str">
        <f t="shared" si="647"/>
        <v/>
      </c>
      <c r="L4139" t="str">
        <f t="shared" si="648"/>
        <v/>
      </c>
      <c r="M4139" t="str">
        <f t="shared" si="649"/>
        <v/>
      </c>
    </row>
    <row r="4140" spans="1:13">
      <c r="A4140" t="s">
        <v>4068</v>
      </c>
      <c r="B4140">
        <v>4.5045000000000002</v>
      </c>
      <c r="C4140" s="44">
        <v>41523</v>
      </c>
      <c r="D4140" t="str">
        <f t="shared" si="640"/>
        <v/>
      </c>
      <c r="E4140" t="str">
        <f t="shared" si="641"/>
        <v/>
      </c>
      <c r="F4140" t="str">
        <f t="shared" si="642"/>
        <v/>
      </c>
      <c r="G4140" t="str">
        <f t="shared" si="643"/>
        <v/>
      </c>
      <c r="H4140" t="str">
        <f t="shared" si="644"/>
        <v/>
      </c>
      <c r="I4140" t="str">
        <f t="shared" si="645"/>
        <v/>
      </c>
      <c r="J4140" t="str">
        <f t="shared" si="646"/>
        <v/>
      </c>
      <c r="K4140" t="str">
        <f t="shared" si="647"/>
        <v/>
      </c>
      <c r="L4140" t="str">
        <f t="shared" si="648"/>
        <v/>
      </c>
      <c r="M4140" t="str">
        <f t="shared" si="649"/>
        <v/>
      </c>
    </row>
    <row r="4141" spans="1:13">
      <c r="A4141" t="s">
        <v>4069</v>
      </c>
      <c r="B4141">
        <v>4.5045000000000002</v>
      </c>
      <c r="C4141" s="44">
        <v>41523</v>
      </c>
      <c r="D4141" t="str">
        <f t="shared" si="640"/>
        <v/>
      </c>
      <c r="E4141" t="str">
        <f t="shared" si="641"/>
        <v/>
      </c>
      <c r="F4141" t="str">
        <f t="shared" si="642"/>
        <v/>
      </c>
      <c r="G4141" t="str">
        <f t="shared" si="643"/>
        <v/>
      </c>
      <c r="H4141" t="str">
        <f t="shared" si="644"/>
        <v/>
      </c>
      <c r="I4141" t="str">
        <f t="shared" si="645"/>
        <v/>
      </c>
      <c r="J4141" t="str">
        <f t="shared" si="646"/>
        <v/>
      </c>
      <c r="K4141" t="str">
        <f t="shared" si="647"/>
        <v/>
      </c>
      <c r="L4141" t="str">
        <f t="shared" si="648"/>
        <v/>
      </c>
      <c r="M4141" t="str">
        <f t="shared" si="649"/>
        <v/>
      </c>
    </row>
    <row r="4142" spans="1:13">
      <c r="A4142" t="s">
        <v>3861</v>
      </c>
      <c r="B4142">
        <v>4.4844999999999997</v>
      </c>
      <c r="C4142" s="44">
        <v>41523</v>
      </c>
      <c r="D4142" t="str">
        <f t="shared" si="640"/>
        <v/>
      </c>
      <c r="E4142" t="str">
        <f t="shared" si="641"/>
        <v/>
      </c>
      <c r="F4142" t="str">
        <f t="shared" si="642"/>
        <v/>
      </c>
      <c r="G4142" t="str">
        <f t="shared" si="643"/>
        <v/>
      </c>
      <c r="H4142" t="str">
        <f t="shared" si="644"/>
        <v/>
      </c>
      <c r="I4142" t="str">
        <f t="shared" si="645"/>
        <v/>
      </c>
      <c r="J4142" t="str">
        <f t="shared" si="646"/>
        <v/>
      </c>
      <c r="K4142" t="str">
        <f t="shared" si="647"/>
        <v/>
      </c>
      <c r="L4142" t="str">
        <f t="shared" si="648"/>
        <v/>
      </c>
      <c r="M4142" t="str">
        <f t="shared" si="649"/>
        <v/>
      </c>
    </row>
    <row r="4143" spans="1:13">
      <c r="A4143" t="s">
        <v>3862</v>
      </c>
      <c r="B4143">
        <v>4.4844999999999997</v>
      </c>
      <c r="C4143" s="44">
        <v>41523</v>
      </c>
      <c r="D4143" t="str">
        <f t="shared" si="640"/>
        <v/>
      </c>
      <c r="E4143" t="str">
        <f t="shared" si="641"/>
        <v/>
      </c>
      <c r="F4143" t="str">
        <f t="shared" si="642"/>
        <v/>
      </c>
      <c r="G4143" t="str">
        <f t="shared" si="643"/>
        <v/>
      </c>
      <c r="H4143" t="str">
        <f t="shared" si="644"/>
        <v/>
      </c>
      <c r="I4143" t="str">
        <f t="shared" si="645"/>
        <v/>
      </c>
      <c r="J4143" t="str">
        <f t="shared" si="646"/>
        <v/>
      </c>
      <c r="K4143" t="str">
        <f t="shared" si="647"/>
        <v/>
      </c>
      <c r="L4143" t="str">
        <f t="shared" si="648"/>
        <v/>
      </c>
      <c r="M4143" t="str">
        <f t="shared" si="649"/>
        <v/>
      </c>
    </row>
    <row r="4144" spans="1:13">
      <c r="A4144" t="s">
        <v>4070</v>
      </c>
      <c r="B4144">
        <v>4.4844999999999997</v>
      </c>
      <c r="C4144" s="44">
        <v>41523</v>
      </c>
      <c r="D4144" t="str">
        <f t="shared" si="640"/>
        <v/>
      </c>
      <c r="E4144" t="str">
        <f t="shared" si="641"/>
        <v/>
      </c>
      <c r="F4144" t="str">
        <f t="shared" si="642"/>
        <v/>
      </c>
      <c r="G4144" t="str">
        <f t="shared" si="643"/>
        <v/>
      </c>
      <c r="H4144" t="str">
        <f t="shared" si="644"/>
        <v/>
      </c>
      <c r="I4144" t="str">
        <f t="shared" si="645"/>
        <v/>
      </c>
      <c r="J4144" t="str">
        <f t="shared" si="646"/>
        <v/>
      </c>
      <c r="K4144" t="str">
        <f t="shared" si="647"/>
        <v/>
      </c>
      <c r="L4144" t="str">
        <f t="shared" si="648"/>
        <v/>
      </c>
      <c r="M4144" t="str">
        <f t="shared" si="649"/>
        <v/>
      </c>
    </row>
    <row r="4145" spans="1:13">
      <c r="A4145" t="s">
        <v>3863</v>
      </c>
      <c r="B4145">
        <v>10</v>
      </c>
      <c r="C4145" s="44">
        <v>40269</v>
      </c>
      <c r="D4145" t="str">
        <f t="shared" si="640"/>
        <v/>
      </c>
      <c r="E4145" t="str">
        <f t="shared" si="641"/>
        <v/>
      </c>
      <c r="F4145" t="str">
        <f t="shared" si="642"/>
        <v/>
      </c>
      <c r="G4145" t="str">
        <f t="shared" si="643"/>
        <v/>
      </c>
      <c r="H4145" t="str">
        <f t="shared" si="644"/>
        <v/>
      </c>
      <c r="I4145" t="str">
        <f t="shared" si="645"/>
        <v/>
      </c>
      <c r="J4145" t="str">
        <f t="shared" si="646"/>
        <v/>
      </c>
      <c r="K4145" t="str">
        <f t="shared" si="647"/>
        <v/>
      </c>
      <c r="L4145" t="str">
        <f t="shared" si="648"/>
        <v/>
      </c>
      <c r="M4145" t="str">
        <f t="shared" si="649"/>
        <v/>
      </c>
    </row>
    <row r="4146" spans="1:13">
      <c r="A4146" t="s">
        <v>3864</v>
      </c>
      <c r="B4146">
        <v>6.7870999999999997</v>
      </c>
      <c r="C4146" s="44">
        <v>40863</v>
      </c>
      <c r="D4146" t="str">
        <f t="shared" si="640"/>
        <v/>
      </c>
      <c r="E4146" t="str">
        <f t="shared" si="641"/>
        <v/>
      </c>
      <c r="F4146" t="str">
        <f t="shared" si="642"/>
        <v/>
      </c>
      <c r="G4146" t="str">
        <f t="shared" si="643"/>
        <v/>
      </c>
      <c r="H4146" t="str">
        <f t="shared" si="644"/>
        <v/>
      </c>
      <c r="I4146" t="str">
        <f t="shared" si="645"/>
        <v/>
      </c>
      <c r="J4146" t="str">
        <f t="shared" si="646"/>
        <v/>
      </c>
      <c r="K4146" t="str">
        <f t="shared" si="647"/>
        <v/>
      </c>
      <c r="L4146" t="str">
        <f t="shared" si="648"/>
        <v/>
      </c>
      <c r="M4146" t="str">
        <f t="shared" si="649"/>
        <v/>
      </c>
    </row>
    <row r="4147" spans="1:13">
      <c r="A4147" t="s">
        <v>4071</v>
      </c>
      <c r="B4147">
        <v>4.5052000000000003</v>
      </c>
      <c r="C4147" s="44">
        <v>41523</v>
      </c>
      <c r="D4147" t="str">
        <f t="shared" si="640"/>
        <v/>
      </c>
      <c r="E4147" t="str">
        <f t="shared" si="641"/>
        <v/>
      </c>
      <c r="F4147" t="str">
        <f t="shared" si="642"/>
        <v/>
      </c>
      <c r="G4147" t="str">
        <f t="shared" si="643"/>
        <v/>
      </c>
      <c r="H4147" t="str">
        <f t="shared" si="644"/>
        <v/>
      </c>
      <c r="I4147" t="str">
        <f t="shared" si="645"/>
        <v/>
      </c>
      <c r="J4147" t="str">
        <f t="shared" si="646"/>
        <v/>
      </c>
      <c r="K4147" t="str">
        <f t="shared" si="647"/>
        <v/>
      </c>
      <c r="L4147" t="str">
        <f t="shared" si="648"/>
        <v/>
      </c>
      <c r="M4147" t="str">
        <f t="shared" si="649"/>
        <v/>
      </c>
    </row>
    <row r="4148" spans="1:13">
      <c r="A4148" t="s">
        <v>2455</v>
      </c>
      <c r="B4148">
        <v>10.163500000000001</v>
      </c>
      <c r="C4148" s="44">
        <v>41548</v>
      </c>
      <c r="D4148" t="str">
        <f t="shared" si="640"/>
        <v/>
      </c>
      <c r="E4148" t="str">
        <f t="shared" si="641"/>
        <v/>
      </c>
      <c r="F4148" t="str">
        <f t="shared" si="642"/>
        <v/>
      </c>
      <c r="G4148" t="str">
        <f t="shared" si="643"/>
        <v/>
      </c>
      <c r="H4148" t="str">
        <f t="shared" si="644"/>
        <v/>
      </c>
      <c r="I4148" t="str">
        <f t="shared" si="645"/>
        <v/>
      </c>
      <c r="J4148" t="str">
        <f t="shared" si="646"/>
        <v/>
      </c>
      <c r="K4148" t="str">
        <f t="shared" si="647"/>
        <v/>
      </c>
      <c r="L4148" t="str">
        <f t="shared" si="648"/>
        <v/>
      </c>
      <c r="M4148" t="str">
        <f t="shared" si="649"/>
        <v/>
      </c>
    </row>
    <row r="4149" spans="1:13">
      <c r="A4149" t="s">
        <v>4897</v>
      </c>
      <c r="B4149">
        <v>12.317299999999999</v>
      </c>
      <c r="C4149" s="44">
        <v>41548</v>
      </c>
      <c r="D4149" t="str">
        <f t="shared" si="640"/>
        <v/>
      </c>
      <c r="E4149" t="str">
        <f t="shared" si="641"/>
        <v/>
      </c>
      <c r="F4149" t="str">
        <f t="shared" si="642"/>
        <v/>
      </c>
      <c r="G4149" t="str">
        <f t="shared" si="643"/>
        <v/>
      </c>
      <c r="H4149" t="str">
        <f t="shared" si="644"/>
        <v/>
      </c>
      <c r="I4149" t="str">
        <f t="shared" si="645"/>
        <v/>
      </c>
      <c r="J4149" t="str">
        <f t="shared" si="646"/>
        <v/>
      </c>
      <c r="K4149" t="str">
        <f t="shared" si="647"/>
        <v/>
      </c>
      <c r="L4149" t="str">
        <f t="shared" si="648"/>
        <v/>
      </c>
      <c r="M4149" t="str">
        <f t="shared" si="649"/>
        <v/>
      </c>
    </row>
    <row r="4150" spans="1:13">
      <c r="A4150" t="s">
        <v>4898</v>
      </c>
      <c r="B4150">
        <v>16.610499999999998</v>
      </c>
      <c r="C4150" s="44">
        <v>41548</v>
      </c>
      <c r="D4150" t="str">
        <f t="shared" si="640"/>
        <v/>
      </c>
      <c r="E4150" t="str">
        <f t="shared" si="641"/>
        <v/>
      </c>
      <c r="F4150" t="str">
        <f t="shared" si="642"/>
        <v/>
      </c>
      <c r="G4150" t="str">
        <f t="shared" si="643"/>
        <v/>
      </c>
      <c r="H4150" t="str">
        <f t="shared" si="644"/>
        <v/>
      </c>
      <c r="I4150" t="str">
        <f t="shared" si="645"/>
        <v/>
      </c>
      <c r="J4150" t="str">
        <f t="shared" si="646"/>
        <v/>
      </c>
      <c r="K4150" t="str">
        <f t="shared" si="647"/>
        <v/>
      </c>
      <c r="L4150" t="str">
        <f t="shared" si="648"/>
        <v/>
      </c>
      <c r="M4150" t="str">
        <f t="shared" si="649"/>
        <v/>
      </c>
    </row>
    <row r="4151" spans="1:13">
      <c r="A4151" t="s">
        <v>2456</v>
      </c>
      <c r="B4151">
        <v>10.164199999999999</v>
      </c>
      <c r="C4151" s="44">
        <v>41548</v>
      </c>
      <c r="D4151" t="str">
        <f t="shared" si="640"/>
        <v/>
      </c>
      <c r="E4151" t="str">
        <f t="shared" si="641"/>
        <v/>
      </c>
      <c r="F4151" t="str">
        <f t="shared" si="642"/>
        <v/>
      </c>
      <c r="G4151" t="str">
        <f t="shared" si="643"/>
        <v/>
      </c>
      <c r="H4151" t="str">
        <f t="shared" si="644"/>
        <v/>
      </c>
      <c r="I4151" t="str">
        <f t="shared" si="645"/>
        <v/>
      </c>
      <c r="J4151" t="str">
        <f t="shared" si="646"/>
        <v/>
      </c>
      <c r="K4151" t="str">
        <f t="shared" si="647"/>
        <v/>
      </c>
      <c r="L4151" t="str">
        <f t="shared" si="648"/>
        <v/>
      </c>
      <c r="M4151" t="str">
        <f t="shared" si="649"/>
        <v/>
      </c>
    </row>
    <row r="4152" spans="1:13">
      <c r="A4152" t="s">
        <v>2457</v>
      </c>
      <c r="B4152">
        <v>10.045400000000001</v>
      </c>
      <c r="C4152" s="44">
        <v>41548</v>
      </c>
      <c r="D4152" t="str">
        <f t="shared" si="640"/>
        <v/>
      </c>
      <c r="E4152" t="str">
        <f t="shared" si="641"/>
        <v/>
      </c>
      <c r="F4152" t="str">
        <f t="shared" si="642"/>
        <v/>
      </c>
      <c r="G4152" t="str">
        <f t="shared" si="643"/>
        <v/>
      </c>
      <c r="H4152" t="str">
        <f t="shared" si="644"/>
        <v/>
      </c>
      <c r="I4152" t="str">
        <f t="shared" si="645"/>
        <v/>
      </c>
      <c r="J4152" t="str">
        <f t="shared" si="646"/>
        <v/>
      </c>
      <c r="K4152" t="str">
        <f t="shared" si="647"/>
        <v/>
      </c>
      <c r="L4152" t="str">
        <f t="shared" si="648"/>
        <v/>
      </c>
      <c r="M4152" t="str">
        <f t="shared" si="649"/>
        <v/>
      </c>
    </row>
    <row r="4153" spans="1:13">
      <c r="A4153" t="s">
        <v>4899</v>
      </c>
      <c r="B4153">
        <v>16.487300000000001</v>
      </c>
      <c r="C4153" s="44">
        <v>41548</v>
      </c>
      <c r="D4153" t="str">
        <f t="shared" si="640"/>
        <v/>
      </c>
      <c r="E4153" t="str">
        <f t="shared" si="641"/>
        <v/>
      </c>
      <c r="F4153" t="str">
        <f t="shared" si="642"/>
        <v/>
      </c>
      <c r="G4153" t="str">
        <f t="shared" si="643"/>
        <v/>
      </c>
      <c r="H4153" t="str">
        <f t="shared" si="644"/>
        <v/>
      </c>
      <c r="I4153" t="str">
        <f t="shared" si="645"/>
        <v/>
      </c>
      <c r="J4153" t="str">
        <f t="shared" si="646"/>
        <v/>
      </c>
      <c r="K4153" t="str">
        <f t="shared" si="647"/>
        <v/>
      </c>
      <c r="L4153" t="str">
        <f t="shared" si="648"/>
        <v/>
      </c>
      <c r="M4153" t="str">
        <f t="shared" si="649"/>
        <v/>
      </c>
    </row>
    <row r="4154" spans="1:13">
      <c r="A4154" t="s">
        <v>650</v>
      </c>
      <c r="B4154">
        <v>10.100899999999999</v>
      </c>
      <c r="C4154" s="44">
        <v>41548</v>
      </c>
      <c r="D4154" t="str">
        <f t="shared" si="640"/>
        <v/>
      </c>
      <c r="E4154" t="str">
        <f t="shared" si="641"/>
        <v/>
      </c>
      <c r="F4154" t="str">
        <f t="shared" si="642"/>
        <v/>
      </c>
      <c r="G4154" t="str">
        <f t="shared" si="643"/>
        <v/>
      </c>
      <c r="H4154" t="str">
        <f t="shared" si="644"/>
        <v/>
      </c>
      <c r="I4154" t="str">
        <f t="shared" si="645"/>
        <v/>
      </c>
      <c r="J4154" t="str">
        <f t="shared" si="646"/>
        <v/>
      </c>
      <c r="K4154" t="str">
        <f t="shared" si="647"/>
        <v/>
      </c>
      <c r="L4154" t="str">
        <f t="shared" si="648"/>
        <v/>
      </c>
      <c r="M4154" t="str">
        <f t="shared" si="649"/>
        <v/>
      </c>
    </row>
    <row r="4155" spans="1:13">
      <c r="A4155" t="s">
        <v>5022</v>
      </c>
      <c r="B4155">
        <v>16.5579</v>
      </c>
      <c r="C4155" s="44">
        <v>41548</v>
      </c>
      <c r="D4155" t="str">
        <f t="shared" si="640"/>
        <v/>
      </c>
      <c r="E4155" t="str">
        <f t="shared" si="641"/>
        <v/>
      </c>
      <c r="F4155" t="str">
        <f t="shared" si="642"/>
        <v/>
      </c>
      <c r="G4155" t="str">
        <f t="shared" si="643"/>
        <v/>
      </c>
      <c r="H4155" t="str">
        <f t="shared" si="644"/>
        <v/>
      </c>
      <c r="I4155" t="str">
        <f t="shared" si="645"/>
        <v/>
      </c>
      <c r="J4155" t="str">
        <f t="shared" si="646"/>
        <v/>
      </c>
      <c r="K4155" t="str">
        <f t="shared" si="647"/>
        <v/>
      </c>
      <c r="L4155" t="str">
        <f t="shared" si="648"/>
        <v/>
      </c>
      <c r="M4155" t="str">
        <f t="shared" si="649"/>
        <v/>
      </c>
    </row>
    <row r="4156" spans="1:13">
      <c r="A4156" t="s">
        <v>651</v>
      </c>
      <c r="B4156">
        <v>10.100899999999999</v>
      </c>
      <c r="C4156" s="44">
        <v>41548</v>
      </c>
      <c r="D4156" t="str">
        <f t="shared" si="640"/>
        <v/>
      </c>
      <c r="E4156" t="str">
        <f t="shared" si="641"/>
        <v/>
      </c>
      <c r="F4156" t="str">
        <f t="shared" si="642"/>
        <v/>
      </c>
      <c r="G4156" t="str">
        <f t="shared" si="643"/>
        <v/>
      </c>
      <c r="H4156" t="str">
        <f t="shared" si="644"/>
        <v/>
      </c>
      <c r="I4156" t="str">
        <f t="shared" si="645"/>
        <v/>
      </c>
      <c r="J4156" t="str">
        <f t="shared" si="646"/>
        <v/>
      </c>
      <c r="K4156" t="str">
        <f t="shared" si="647"/>
        <v/>
      </c>
      <c r="L4156" t="str">
        <f t="shared" si="648"/>
        <v/>
      </c>
      <c r="M4156" t="str">
        <f t="shared" si="649"/>
        <v/>
      </c>
    </row>
    <row r="4157" spans="1:13">
      <c r="A4157" t="s">
        <v>5023</v>
      </c>
      <c r="B4157">
        <v>16.4726</v>
      </c>
      <c r="C4157" s="44">
        <v>41515</v>
      </c>
      <c r="D4157" t="str">
        <f t="shared" si="640"/>
        <v/>
      </c>
      <c r="E4157" t="str">
        <f t="shared" si="641"/>
        <v/>
      </c>
      <c r="F4157" t="str">
        <f t="shared" si="642"/>
        <v/>
      </c>
      <c r="G4157" t="str">
        <f t="shared" si="643"/>
        <v/>
      </c>
      <c r="H4157" t="str">
        <f t="shared" si="644"/>
        <v/>
      </c>
      <c r="I4157" t="str">
        <f t="shared" si="645"/>
        <v/>
      </c>
      <c r="J4157" t="str">
        <f t="shared" si="646"/>
        <v/>
      </c>
      <c r="K4157" t="str">
        <f t="shared" si="647"/>
        <v/>
      </c>
      <c r="L4157" t="str">
        <f t="shared" si="648"/>
        <v/>
      </c>
      <c r="M4157" t="str">
        <f t="shared" si="649"/>
        <v/>
      </c>
    </row>
    <row r="4158" spans="1:13">
      <c r="A4158" t="s">
        <v>2458</v>
      </c>
      <c r="B4158">
        <v>10.045400000000001</v>
      </c>
      <c r="C4158" s="44">
        <v>41548</v>
      </c>
      <c r="D4158" t="str">
        <f t="shared" si="640"/>
        <v/>
      </c>
      <c r="E4158" t="str">
        <f t="shared" si="641"/>
        <v/>
      </c>
      <c r="F4158" t="str">
        <f t="shared" si="642"/>
        <v/>
      </c>
      <c r="G4158" t="str">
        <f t="shared" si="643"/>
        <v/>
      </c>
      <c r="H4158" t="str">
        <f t="shared" si="644"/>
        <v/>
      </c>
      <c r="I4158" t="str">
        <f t="shared" si="645"/>
        <v/>
      </c>
      <c r="J4158" t="str">
        <f t="shared" si="646"/>
        <v/>
      </c>
      <c r="K4158" t="str">
        <f t="shared" si="647"/>
        <v/>
      </c>
      <c r="L4158" t="str">
        <f t="shared" si="648"/>
        <v/>
      </c>
      <c r="M4158" t="str">
        <f t="shared" si="649"/>
        <v/>
      </c>
    </row>
    <row r="4159" spans="1:13">
      <c r="A4159" t="s">
        <v>4900</v>
      </c>
      <c r="B4159">
        <v>15.163500000000001</v>
      </c>
      <c r="C4159" s="44">
        <v>41170</v>
      </c>
      <c r="D4159" t="str">
        <f t="shared" si="640"/>
        <v/>
      </c>
      <c r="E4159" t="str">
        <f t="shared" si="641"/>
        <v/>
      </c>
      <c r="F4159" t="str">
        <f t="shared" si="642"/>
        <v/>
      </c>
      <c r="G4159" t="str">
        <f t="shared" si="643"/>
        <v/>
      </c>
      <c r="H4159" t="str">
        <f t="shared" si="644"/>
        <v/>
      </c>
      <c r="I4159" t="str">
        <f t="shared" si="645"/>
        <v/>
      </c>
      <c r="J4159" t="str">
        <f t="shared" si="646"/>
        <v/>
      </c>
      <c r="K4159" t="str">
        <f t="shared" si="647"/>
        <v/>
      </c>
      <c r="L4159" t="str">
        <f t="shared" si="648"/>
        <v/>
      </c>
      <c r="M4159" t="str">
        <f t="shared" si="649"/>
        <v/>
      </c>
    </row>
    <row r="4160" spans="1:13">
      <c r="A4160" t="s">
        <v>652</v>
      </c>
      <c r="B4160">
        <v>10.193300000000001</v>
      </c>
      <c r="C4160" s="44">
        <v>41548</v>
      </c>
      <c r="D4160" t="str">
        <f t="shared" si="640"/>
        <v/>
      </c>
      <c r="E4160" t="str">
        <f t="shared" si="641"/>
        <v/>
      </c>
      <c r="F4160" t="str">
        <f t="shared" si="642"/>
        <v/>
      </c>
      <c r="G4160" t="str">
        <f t="shared" si="643"/>
        <v/>
      </c>
      <c r="H4160" t="str">
        <f t="shared" si="644"/>
        <v/>
      </c>
      <c r="I4160" t="str">
        <f t="shared" si="645"/>
        <v/>
      </c>
      <c r="J4160" t="str">
        <f t="shared" si="646"/>
        <v/>
      </c>
      <c r="K4160" t="str">
        <f t="shared" si="647"/>
        <v/>
      </c>
      <c r="L4160" t="str">
        <f t="shared" si="648"/>
        <v/>
      </c>
      <c r="M4160" t="str">
        <f t="shared" si="649"/>
        <v/>
      </c>
    </row>
    <row r="4161" spans="1:13">
      <c r="A4161" t="s">
        <v>5024</v>
      </c>
      <c r="B4161">
        <v>16.229099999999999</v>
      </c>
      <c r="C4161" s="44">
        <v>41401</v>
      </c>
      <c r="D4161" t="str">
        <f t="shared" si="640"/>
        <v/>
      </c>
      <c r="E4161" t="str">
        <f t="shared" si="641"/>
        <v/>
      </c>
      <c r="F4161" t="str">
        <f t="shared" si="642"/>
        <v/>
      </c>
      <c r="G4161" t="str">
        <f t="shared" si="643"/>
        <v/>
      </c>
      <c r="H4161" t="str">
        <f t="shared" si="644"/>
        <v/>
      </c>
      <c r="I4161" t="str">
        <f t="shared" si="645"/>
        <v/>
      </c>
      <c r="J4161" t="str">
        <f t="shared" si="646"/>
        <v/>
      </c>
      <c r="K4161" t="str">
        <f t="shared" si="647"/>
        <v/>
      </c>
      <c r="L4161" t="str">
        <f t="shared" si="648"/>
        <v/>
      </c>
      <c r="M4161" t="str">
        <f t="shared" si="649"/>
        <v/>
      </c>
    </row>
    <row r="4162" spans="1:13">
      <c r="A4162" t="s">
        <v>653</v>
      </c>
      <c r="B4162">
        <v>10.192500000000001</v>
      </c>
      <c r="C4162" s="44">
        <v>41548</v>
      </c>
      <c r="D4162" t="str">
        <f t="shared" si="640"/>
        <v/>
      </c>
      <c r="E4162" t="str">
        <f t="shared" si="641"/>
        <v/>
      </c>
      <c r="F4162" t="str">
        <f t="shared" si="642"/>
        <v/>
      </c>
      <c r="G4162" t="str">
        <f t="shared" si="643"/>
        <v/>
      </c>
      <c r="H4162" t="str">
        <f t="shared" si="644"/>
        <v/>
      </c>
      <c r="I4162" t="str">
        <f t="shared" si="645"/>
        <v/>
      </c>
      <c r="J4162" t="str">
        <f t="shared" si="646"/>
        <v/>
      </c>
      <c r="K4162" t="str">
        <f t="shared" si="647"/>
        <v/>
      </c>
      <c r="L4162" t="str">
        <f t="shared" si="648"/>
        <v/>
      </c>
      <c r="M4162" t="str">
        <f t="shared" si="649"/>
        <v/>
      </c>
    </row>
    <row r="4163" spans="1:13">
      <c r="A4163" t="s">
        <v>5025</v>
      </c>
      <c r="B4163">
        <v>16.709299999999999</v>
      </c>
      <c r="C4163" s="44">
        <v>41548</v>
      </c>
      <c r="D4163" t="str">
        <f t="shared" si="640"/>
        <v/>
      </c>
      <c r="E4163" t="str">
        <f t="shared" si="641"/>
        <v/>
      </c>
      <c r="F4163" t="str">
        <f t="shared" si="642"/>
        <v/>
      </c>
      <c r="G4163" t="str">
        <f t="shared" si="643"/>
        <v/>
      </c>
      <c r="H4163" t="str">
        <f t="shared" si="644"/>
        <v/>
      </c>
      <c r="I4163" t="str">
        <f t="shared" si="645"/>
        <v/>
      </c>
      <c r="J4163" t="str">
        <f t="shared" si="646"/>
        <v/>
      </c>
      <c r="K4163" t="str">
        <f t="shared" si="647"/>
        <v/>
      </c>
      <c r="L4163" t="str">
        <f t="shared" si="648"/>
        <v/>
      </c>
      <c r="M4163" t="str">
        <f t="shared" si="649"/>
        <v/>
      </c>
    </row>
    <row r="4164" spans="1:13">
      <c r="A4164" t="s">
        <v>4902</v>
      </c>
      <c r="B4164">
        <v>16.738700000000001</v>
      </c>
      <c r="C4164" s="44">
        <v>41548</v>
      </c>
      <c r="D4164" t="str">
        <f t="shared" si="640"/>
        <v/>
      </c>
      <c r="E4164" t="str">
        <f t="shared" si="641"/>
        <v/>
      </c>
      <c r="F4164" t="str">
        <f t="shared" si="642"/>
        <v/>
      </c>
      <c r="G4164" t="str">
        <f t="shared" si="643"/>
        <v/>
      </c>
      <c r="H4164" t="str">
        <f t="shared" si="644"/>
        <v/>
      </c>
      <c r="I4164" t="str">
        <f t="shared" si="645"/>
        <v/>
      </c>
      <c r="J4164" t="str">
        <f t="shared" si="646"/>
        <v/>
      </c>
      <c r="K4164" t="str">
        <f t="shared" si="647"/>
        <v/>
      </c>
      <c r="L4164" t="str">
        <f t="shared" si="648"/>
        <v/>
      </c>
      <c r="M4164" t="str">
        <f t="shared" si="649"/>
        <v/>
      </c>
    </row>
    <row r="4165" spans="1:13">
      <c r="A4165" t="s">
        <v>2459</v>
      </c>
      <c r="B4165">
        <v>10.210000000000001</v>
      </c>
      <c r="C4165" s="44">
        <v>41548</v>
      </c>
      <c r="D4165" t="str">
        <f t="shared" si="640"/>
        <v/>
      </c>
      <c r="E4165" t="str">
        <f t="shared" si="641"/>
        <v/>
      </c>
      <c r="F4165" t="str">
        <f t="shared" si="642"/>
        <v/>
      </c>
      <c r="G4165" t="str">
        <f t="shared" si="643"/>
        <v/>
      </c>
      <c r="H4165" t="str">
        <f t="shared" si="644"/>
        <v/>
      </c>
      <c r="I4165" t="str">
        <f t="shared" si="645"/>
        <v/>
      </c>
      <c r="J4165" t="str">
        <f t="shared" si="646"/>
        <v/>
      </c>
      <c r="K4165" t="str">
        <f t="shared" si="647"/>
        <v/>
      </c>
      <c r="L4165" t="str">
        <f t="shared" si="648"/>
        <v/>
      </c>
      <c r="M4165" t="str">
        <f t="shared" si="649"/>
        <v/>
      </c>
    </row>
    <row r="4166" spans="1:13">
      <c r="A4166" t="s">
        <v>654</v>
      </c>
      <c r="B4166">
        <v>10.0875</v>
      </c>
      <c r="C4166" s="44">
        <v>41548</v>
      </c>
      <c r="D4166" t="str">
        <f t="shared" si="640"/>
        <v/>
      </c>
      <c r="E4166" t="str">
        <f t="shared" si="641"/>
        <v/>
      </c>
      <c r="F4166" t="str">
        <f t="shared" si="642"/>
        <v/>
      </c>
      <c r="G4166" t="str">
        <f t="shared" si="643"/>
        <v/>
      </c>
      <c r="H4166" t="str">
        <f t="shared" si="644"/>
        <v/>
      </c>
      <c r="I4166" t="str">
        <f t="shared" si="645"/>
        <v/>
      </c>
      <c r="J4166" t="str">
        <f t="shared" si="646"/>
        <v/>
      </c>
      <c r="K4166" t="str">
        <f t="shared" si="647"/>
        <v/>
      </c>
      <c r="L4166" t="str">
        <f t="shared" si="648"/>
        <v/>
      </c>
      <c r="M4166" t="str">
        <f t="shared" si="649"/>
        <v/>
      </c>
    </row>
    <row r="4167" spans="1:13">
      <c r="A4167" t="s">
        <v>5026</v>
      </c>
      <c r="B4167">
        <v>16.650700000000001</v>
      </c>
      <c r="C4167" s="44">
        <v>41548</v>
      </c>
      <c r="D4167" t="str">
        <f t="shared" ref="D4167:D4230" si="650">IF(A4167=mfund1,B4167,"")</f>
        <v/>
      </c>
      <c r="E4167" t="str">
        <f t="shared" ref="E4167:E4230" si="651">IF(A4167=mfund2,B4167,"")</f>
        <v/>
      </c>
      <c r="F4167" t="str">
        <f t="shared" ref="F4167:F4230" si="652">IF(A4167=mfund3,B4167,"")</f>
        <v/>
      </c>
      <c r="G4167" t="str">
        <f t="shared" ref="G4167:G4230" si="653">IF(A4167=mfund4,B4167,"")</f>
        <v/>
      </c>
      <c r="H4167" t="str">
        <f t="shared" ref="H4167:H4230" si="654">IF(A4167=mfudn5,B4167,"")</f>
        <v/>
      </c>
      <c r="I4167" t="str">
        <f t="shared" ref="I4167:I4230" si="655">IF(A4167=mfund6,B4167,"")</f>
        <v/>
      </c>
      <c r="J4167" t="str">
        <f t="shared" ref="J4167:J4230" si="656">IF(A4167=mfund7,B4167,"")</f>
        <v/>
      </c>
      <c r="K4167" t="str">
        <f t="shared" ref="K4167:K4230" si="657">IF(A4167=mfund8,B4167,"")</f>
        <v/>
      </c>
      <c r="L4167" t="str">
        <f t="shared" ref="L4167:L4230" si="658">IF(A4167=mfund9,B4167,"")</f>
        <v/>
      </c>
      <c r="M4167" t="str">
        <f t="shared" ref="M4167:M4230" si="659">IF(A4167=mfund10,B4167,"")</f>
        <v/>
      </c>
    </row>
    <row r="4168" spans="1:13">
      <c r="A4168" t="s">
        <v>655</v>
      </c>
      <c r="B4168">
        <v>10.0875</v>
      </c>
      <c r="C4168" s="44">
        <v>41548</v>
      </c>
      <c r="D4168" t="str">
        <f t="shared" si="650"/>
        <v/>
      </c>
      <c r="E4168" t="str">
        <f t="shared" si="651"/>
        <v/>
      </c>
      <c r="F4168" t="str">
        <f t="shared" si="652"/>
        <v/>
      </c>
      <c r="G4168" t="str">
        <f t="shared" si="653"/>
        <v/>
      </c>
      <c r="H4168" t="str">
        <f t="shared" si="654"/>
        <v/>
      </c>
      <c r="I4168" t="str">
        <f t="shared" si="655"/>
        <v/>
      </c>
      <c r="J4168" t="str">
        <f t="shared" si="656"/>
        <v/>
      </c>
      <c r="K4168" t="str">
        <f t="shared" si="657"/>
        <v/>
      </c>
      <c r="L4168" t="str">
        <f t="shared" si="658"/>
        <v/>
      </c>
      <c r="M4168" t="str">
        <f t="shared" si="659"/>
        <v/>
      </c>
    </row>
    <row r="4169" spans="1:13">
      <c r="A4169" t="s">
        <v>5027</v>
      </c>
      <c r="B4169">
        <v>16.7774</v>
      </c>
      <c r="C4169" s="44">
        <v>41548</v>
      </c>
      <c r="D4169" t="str">
        <f t="shared" si="650"/>
        <v/>
      </c>
      <c r="E4169" t="str">
        <f t="shared" si="651"/>
        <v/>
      </c>
      <c r="F4169" t="str">
        <f t="shared" si="652"/>
        <v/>
      </c>
      <c r="G4169" t="str">
        <f t="shared" si="653"/>
        <v/>
      </c>
      <c r="H4169" t="str">
        <f t="shared" si="654"/>
        <v/>
      </c>
      <c r="I4169" t="str">
        <f t="shared" si="655"/>
        <v/>
      </c>
      <c r="J4169" t="str">
        <f t="shared" si="656"/>
        <v/>
      </c>
      <c r="K4169" t="str">
        <f t="shared" si="657"/>
        <v/>
      </c>
      <c r="L4169" t="str">
        <f t="shared" si="658"/>
        <v/>
      </c>
      <c r="M4169" t="str">
        <f t="shared" si="659"/>
        <v/>
      </c>
    </row>
    <row r="4170" spans="1:13">
      <c r="A4170" t="s">
        <v>2460</v>
      </c>
      <c r="B4170">
        <v>10.2102</v>
      </c>
      <c r="C4170" s="44">
        <v>41548</v>
      </c>
      <c r="D4170" t="str">
        <f t="shared" si="650"/>
        <v/>
      </c>
      <c r="E4170" t="str">
        <f t="shared" si="651"/>
        <v/>
      </c>
      <c r="F4170" t="str">
        <f t="shared" si="652"/>
        <v/>
      </c>
      <c r="G4170" t="str">
        <f t="shared" si="653"/>
        <v/>
      </c>
      <c r="H4170" t="str">
        <f t="shared" si="654"/>
        <v/>
      </c>
      <c r="I4170" t="str">
        <f t="shared" si="655"/>
        <v/>
      </c>
      <c r="J4170" t="str">
        <f t="shared" si="656"/>
        <v/>
      </c>
      <c r="K4170" t="str">
        <f t="shared" si="657"/>
        <v/>
      </c>
      <c r="L4170" t="str">
        <f t="shared" si="658"/>
        <v/>
      </c>
      <c r="M4170" t="str">
        <f t="shared" si="659"/>
        <v/>
      </c>
    </row>
    <row r="4171" spans="1:13">
      <c r="A4171" t="s">
        <v>4903</v>
      </c>
      <c r="B4171">
        <v>10.8994</v>
      </c>
      <c r="C4171" s="44">
        <v>41368</v>
      </c>
      <c r="D4171" t="str">
        <f t="shared" si="650"/>
        <v/>
      </c>
      <c r="E4171" t="str">
        <f t="shared" si="651"/>
        <v/>
      </c>
      <c r="F4171" t="str">
        <f t="shared" si="652"/>
        <v/>
      </c>
      <c r="G4171" t="str">
        <f t="shared" si="653"/>
        <v/>
      </c>
      <c r="H4171" t="str">
        <f t="shared" si="654"/>
        <v/>
      </c>
      <c r="I4171" t="str">
        <f t="shared" si="655"/>
        <v/>
      </c>
      <c r="J4171" t="str">
        <f t="shared" si="656"/>
        <v/>
      </c>
      <c r="K4171" t="str">
        <f t="shared" si="657"/>
        <v/>
      </c>
      <c r="L4171" t="str">
        <f t="shared" si="658"/>
        <v/>
      </c>
      <c r="M4171" t="str">
        <f t="shared" si="659"/>
        <v/>
      </c>
    </row>
    <row r="4172" spans="1:13">
      <c r="A4172" t="s">
        <v>2816</v>
      </c>
      <c r="B4172">
        <v>13.9018</v>
      </c>
      <c r="C4172" s="44">
        <v>39588</v>
      </c>
      <c r="D4172" t="str">
        <f t="shared" si="650"/>
        <v/>
      </c>
      <c r="E4172" t="str">
        <f t="shared" si="651"/>
        <v/>
      </c>
      <c r="F4172" t="str">
        <f t="shared" si="652"/>
        <v/>
      </c>
      <c r="G4172" t="str">
        <f t="shared" si="653"/>
        <v/>
      </c>
      <c r="H4172" t="str">
        <f t="shared" si="654"/>
        <v/>
      </c>
      <c r="I4172" t="str">
        <f t="shared" si="655"/>
        <v/>
      </c>
      <c r="J4172" t="str">
        <f t="shared" si="656"/>
        <v/>
      </c>
      <c r="K4172" t="str">
        <f t="shared" si="657"/>
        <v/>
      </c>
      <c r="L4172" t="str">
        <f t="shared" si="658"/>
        <v/>
      </c>
      <c r="M4172" t="str">
        <f t="shared" si="659"/>
        <v/>
      </c>
    </row>
    <row r="4173" spans="1:13">
      <c r="A4173" t="s">
        <v>2817</v>
      </c>
      <c r="B4173">
        <v>1114.1500000000001</v>
      </c>
      <c r="C4173" s="44">
        <v>41549</v>
      </c>
      <c r="D4173" t="str">
        <f t="shared" si="650"/>
        <v/>
      </c>
      <c r="E4173" t="str">
        <f t="shared" si="651"/>
        <v/>
      </c>
      <c r="F4173" t="str">
        <f t="shared" si="652"/>
        <v/>
      </c>
      <c r="G4173" t="str">
        <f t="shared" si="653"/>
        <v/>
      </c>
      <c r="H4173" t="str">
        <f t="shared" si="654"/>
        <v/>
      </c>
      <c r="I4173" t="str">
        <f t="shared" si="655"/>
        <v/>
      </c>
      <c r="J4173" t="str">
        <f t="shared" si="656"/>
        <v/>
      </c>
      <c r="K4173" t="str">
        <f t="shared" si="657"/>
        <v/>
      </c>
      <c r="L4173" t="str">
        <f t="shared" si="658"/>
        <v/>
      </c>
      <c r="M4173" t="str">
        <f t="shared" si="659"/>
        <v/>
      </c>
    </row>
    <row r="4174" spans="1:13">
      <c r="A4174" t="s">
        <v>4635</v>
      </c>
      <c r="B4174">
        <v>1975.5450000000001</v>
      </c>
      <c r="C4174" s="44">
        <v>41549</v>
      </c>
      <c r="D4174" t="str">
        <f t="shared" si="650"/>
        <v/>
      </c>
      <c r="E4174" t="str">
        <f t="shared" si="651"/>
        <v/>
      </c>
      <c r="F4174" t="str">
        <f t="shared" si="652"/>
        <v/>
      </c>
      <c r="G4174" t="str">
        <f t="shared" si="653"/>
        <v/>
      </c>
      <c r="H4174" t="str">
        <f t="shared" si="654"/>
        <v/>
      </c>
      <c r="I4174" t="str">
        <f t="shared" si="655"/>
        <v/>
      </c>
      <c r="J4174" t="str">
        <f t="shared" si="656"/>
        <v/>
      </c>
      <c r="K4174" t="str">
        <f t="shared" si="657"/>
        <v/>
      </c>
      <c r="L4174" t="str">
        <f t="shared" si="658"/>
        <v/>
      </c>
      <c r="M4174" t="str">
        <f t="shared" si="659"/>
        <v/>
      </c>
    </row>
    <row r="4175" spans="1:13">
      <c r="A4175" t="s">
        <v>2818</v>
      </c>
      <c r="B4175">
        <v>1006.4598</v>
      </c>
      <c r="C4175" s="44">
        <v>41549</v>
      </c>
      <c r="D4175" t="str">
        <f t="shared" si="650"/>
        <v/>
      </c>
      <c r="E4175" t="str">
        <f t="shared" si="651"/>
        <v/>
      </c>
      <c r="F4175" t="str">
        <f t="shared" si="652"/>
        <v/>
      </c>
      <c r="G4175" t="str">
        <f t="shared" si="653"/>
        <v/>
      </c>
      <c r="H4175" t="str">
        <f t="shared" si="654"/>
        <v/>
      </c>
      <c r="I4175" t="str">
        <f t="shared" si="655"/>
        <v/>
      </c>
      <c r="J4175" t="str">
        <f t="shared" si="656"/>
        <v/>
      </c>
      <c r="K4175" t="str">
        <f t="shared" si="657"/>
        <v/>
      </c>
      <c r="L4175" t="str">
        <f t="shared" si="658"/>
        <v/>
      </c>
      <c r="M4175" t="str">
        <f t="shared" si="659"/>
        <v/>
      </c>
    </row>
    <row r="4176" spans="1:13">
      <c r="A4176" t="s">
        <v>2819</v>
      </c>
      <c r="B4176">
        <v>1013.2492</v>
      </c>
      <c r="C4176" s="44">
        <v>41549</v>
      </c>
      <c r="D4176" t="str">
        <f t="shared" si="650"/>
        <v/>
      </c>
      <c r="E4176" t="str">
        <f t="shared" si="651"/>
        <v/>
      </c>
      <c r="F4176" t="str">
        <f t="shared" si="652"/>
        <v/>
      </c>
      <c r="G4176" t="str">
        <f t="shared" si="653"/>
        <v/>
      </c>
      <c r="H4176" t="str">
        <f t="shared" si="654"/>
        <v/>
      </c>
      <c r="I4176" t="str">
        <f t="shared" si="655"/>
        <v/>
      </c>
      <c r="J4176" t="str">
        <f t="shared" si="656"/>
        <v/>
      </c>
      <c r="K4176" t="str">
        <f t="shared" si="657"/>
        <v/>
      </c>
      <c r="L4176" t="str">
        <f t="shared" si="658"/>
        <v/>
      </c>
      <c r="M4176" t="str">
        <f t="shared" si="659"/>
        <v/>
      </c>
    </row>
    <row r="4177" spans="1:13">
      <c r="A4177" t="s">
        <v>2820</v>
      </c>
      <c r="B4177">
        <v>1093.1605</v>
      </c>
      <c r="C4177" s="44">
        <v>41549</v>
      </c>
      <c r="D4177" t="str">
        <f t="shared" si="650"/>
        <v/>
      </c>
      <c r="E4177" t="str">
        <f t="shared" si="651"/>
        <v/>
      </c>
      <c r="F4177" t="str">
        <f t="shared" si="652"/>
        <v/>
      </c>
      <c r="G4177" t="str">
        <f t="shared" si="653"/>
        <v/>
      </c>
      <c r="H4177" t="str">
        <f t="shared" si="654"/>
        <v/>
      </c>
      <c r="I4177" t="str">
        <f t="shared" si="655"/>
        <v/>
      </c>
      <c r="J4177" t="str">
        <f t="shared" si="656"/>
        <v/>
      </c>
      <c r="K4177" t="str">
        <f t="shared" si="657"/>
        <v/>
      </c>
      <c r="L4177" t="str">
        <f t="shared" si="658"/>
        <v/>
      </c>
      <c r="M4177" t="str">
        <f t="shared" si="659"/>
        <v/>
      </c>
    </row>
    <row r="4178" spans="1:13">
      <c r="A4178" t="s">
        <v>2821</v>
      </c>
      <c r="B4178">
        <v>1528.74</v>
      </c>
      <c r="C4178" s="44">
        <v>41549</v>
      </c>
      <c r="D4178" t="str">
        <f t="shared" si="650"/>
        <v/>
      </c>
      <c r="E4178" t="str">
        <f t="shared" si="651"/>
        <v/>
      </c>
      <c r="F4178" t="str">
        <f t="shared" si="652"/>
        <v/>
      </c>
      <c r="G4178" t="str">
        <f t="shared" si="653"/>
        <v/>
      </c>
      <c r="H4178" t="str">
        <f t="shared" si="654"/>
        <v/>
      </c>
      <c r="I4178" t="str">
        <f t="shared" si="655"/>
        <v/>
      </c>
      <c r="J4178" t="str">
        <f t="shared" si="656"/>
        <v/>
      </c>
      <c r="K4178" t="str">
        <f t="shared" si="657"/>
        <v/>
      </c>
      <c r="L4178" t="str">
        <f t="shared" si="658"/>
        <v/>
      </c>
      <c r="M4178" t="str">
        <f t="shared" si="659"/>
        <v/>
      </c>
    </row>
    <row r="4179" spans="1:13">
      <c r="A4179" t="s">
        <v>4636</v>
      </c>
      <c r="B4179">
        <v>2987.9072999999999</v>
      </c>
      <c r="C4179" s="44">
        <v>41549</v>
      </c>
      <c r="D4179" t="str">
        <f t="shared" si="650"/>
        <v/>
      </c>
      <c r="E4179" t="str">
        <f t="shared" si="651"/>
        <v/>
      </c>
      <c r="F4179" t="str">
        <f t="shared" si="652"/>
        <v/>
      </c>
      <c r="G4179" t="str">
        <f t="shared" si="653"/>
        <v/>
      </c>
      <c r="H4179" t="str">
        <f t="shared" si="654"/>
        <v/>
      </c>
      <c r="I4179" t="str">
        <f t="shared" si="655"/>
        <v/>
      </c>
      <c r="J4179" t="str">
        <f t="shared" si="656"/>
        <v/>
      </c>
      <c r="K4179" t="str">
        <f t="shared" si="657"/>
        <v/>
      </c>
      <c r="L4179" t="str">
        <f t="shared" si="658"/>
        <v/>
      </c>
      <c r="M4179" t="str">
        <f t="shared" si="659"/>
        <v/>
      </c>
    </row>
    <row r="4180" spans="1:13">
      <c r="A4180" t="s">
        <v>2822</v>
      </c>
      <c r="B4180">
        <v>1593.5101</v>
      </c>
      <c r="C4180" s="44">
        <v>41549</v>
      </c>
      <c r="D4180" t="str">
        <f t="shared" si="650"/>
        <v/>
      </c>
      <c r="E4180" t="str">
        <f t="shared" si="651"/>
        <v/>
      </c>
      <c r="F4180" t="str">
        <f t="shared" si="652"/>
        <v/>
      </c>
      <c r="G4180" t="str">
        <f t="shared" si="653"/>
        <v/>
      </c>
      <c r="H4180" t="str">
        <f t="shared" si="654"/>
        <v/>
      </c>
      <c r="I4180" t="str">
        <f t="shared" si="655"/>
        <v/>
      </c>
      <c r="J4180" t="str">
        <f t="shared" si="656"/>
        <v/>
      </c>
      <c r="K4180" t="str">
        <f t="shared" si="657"/>
        <v/>
      </c>
      <c r="L4180" t="str">
        <f t="shared" si="658"/>
        <v/>
      </c>
      <c r="M4180" t="str">
        <f t="shared" si="659"/>
        <v/>
      </c>
    </row>
    <row r="4181" spans="1:13">
      <c r="A4181" t="s">
        <v>2823</v>
      </c>
      <c r="B4181">
        <v>1009.927</v>
      </c>
      <c r="C4181" s="44">
        <v>41549</v>
      </c>
      <c r="D4181" t="str">
        <f t="shared" si="650"/>
        <v/>
      </c>
      <c r="E4181" t="str">
        <f t="shared" si="651"/>
        <v/>
      </c>
      <c r="F4181" t="str">
        <f t="shared" si="652"/>
        <v/>
      </c>
      <c r="G4181" t="str">
        <f t="shared" si="653"/>
        <v/>
      </c>
      <c r="H4181" t="str">
        <f t="shared" si="654"/>
        <v/>
      </c>
      <c r="I4181" t="str">
        <f t="shared" si="655"/>
        <v/>
      </c>
      <c r="J4181" t="str">
        <f t="shared" si="656"/>
        <v/>
      </c>
      <c r="K4181" t="str">
        <f t="shared" si="657"/>
        <v/>
      </c>
      <c r="L4181" t="str">
        <f t="shared" si="658"/>
        <v/>
      </c>
      <c r="M4181" t="str">
        <f t="shared" si="659"/>
        <v/>
      </c>
    </row>
    <row r="4182" spans="1:13">
      <c r="A4182" t="s">
        <v>2824</v>
      </c>
      <c r="B4182">
        <v>1532.5279</v>
      </c>
      <c r="C4182" s="44">
        <v>41549</v>
      </c>
      <c r="D4182" t="str">
        <f t="shared" si="650"/>
        <v/>
      </c>
      <c r="E4182" t="str">
        <f t="shared" si="651"/>
        <v/>
      </c>
      <c r="F4182" t="str">
        <f t="shared" si="652"/>
        <v/>
      </c>
      <c r="G4182" t="str">
        <f t="shared" si="653"/>
        <v/>
      </c>
      <c r="H4182" t="str">
        <f t="shared" si="654"/>
        <v/>
      </c>
      <c r="I4182" t="str">
        <f t="shared" si="655"/>
        <v/>
      </c>
      <c r="J4182" t="str">
        <f t="shared" si="656"/>
        <v/>
      </c>
      <c r="K4182" t="str">
        <f t="shared" si="657"/>
        <v/>
      </c>
      <c r="L4182" t="str">
        <f t="shared" si="658"/>
        <v/>
      </c>
      <c r="M4182" t="str">
        <f t="shared" si="659"/>
        <v/>
      </c>
    </row>
    <row r="4183" spans="1:13">
      <c r="A4183" t="s">
        <v>4637</v>
      </c>
      <c r="B4183">
        <v>14.164099999999999</v>
      </c>
      <c r="C4183" s="44">
        <v>39686</v>
      </c>
      <c r="D4183" t="str">
        <f t="shared" si="650"/>
        <v/>
      </c>
      <c r="E4183" t="str">
        <f t="shared" si="651"/>
        <v/>
      </c>
      <c r="F4183" t="str">
        <f t="shared" si="652"/>
        <v/>
      </c>
      <c r="G4183" t="str">
        <f t="shared" si="653"/>
        <v/>
      </c>
      <c r="H4183" t="str">
        <f t="shared" si="654"/>
        <v/>
      </c>
      <c r="I4183" t="str">
        <f t="shared" si="655"/>
        <v/>
      </c>
      <c r="J4183" t="str">
        <f t="shared" si="656"/>
        <v/>
      </c>
      <c r="K4183" t="str">
        <f t="shared" si="657"/>
        <v/>
      </c>
      <c r="L4183" t="str">
        <f t="shared" si="658"/>
        <v/>
      </c>
      <c r="M4183" t="str">
        <f t="shared" si="659"/>
        <v/>
      </c>
    </row>
    <row r="4184" spans="1:13">
      <c r="A4184" t="s">
        <v>2825</v>
      </c>
      <c r="B4184">
        <v>1114.1500000000001</v>
      </c>
      <c r="C4184" s="44">
        <v>41549</v>
      </c>
      <c r="D4184" t="str">
        <f t="shared" si="650"/>
        <v/>
      </c>
      <c r="E4184" t="str">
        <f t="shared" si="651"/>
        <v/>
      </c>
      <c r="F4184" t="str">
        <f t="shared" si="652"/>
        <v/>
      </c>
      <c r="G4184" t="str">
        <f t="shared" si="653"/>
        <v/>
      </c>
      <c r="H4184" t="str">
        <f t="shared" si="654"/>
        <v/>
      </c>
      <c r="I4184" t="str">
        <f t="shared" si="655"/>
        <v/>
      </c>
      <c r="J4184" t="str">
        <f t="shared" si="656"/>
        <v/>
      </c>
      <c r="K4184" t="str">
        <f t="shared" si="657"/>
        <v/>
      </c>
      <c r="L4184" t="str">
        <f t="shared" si="658"/>
        <v/>
      </c>
      <c r="M4184" t="str">
        <f t="shared" si="659"/>
        <v/>
      </c>
    </row>
    <row r="4185" spans="1:13">
      <c r="A4185" t="s">
        <v>4638</v>
      </c>
      <c r="B4185">
        <v>1970.2234000000001</v>
      </c>
      <c r="C4185" s="44">
        <v>41549</v>
      </c>
      <c r="D4185" t="str">
        <f t="shared" si="650"/>
        <v/>
      </c>
      <c r="E4185" t="str">
        <f t="shared" si="651"/>
        <v/>
      </c>
      <c r="F4185" t="str">
        <f t="shared" si="652"/>
        <v/>
      </c>
      <c r="G4185" t="str">
        <f t="shared" si="653"/>
        <v/>
      </c>
      <c r="H4185" t="str">
        <f t="shared" si="654"/>
        <v/>
      </c>
      <c r="I4185" t="str">
        <f t="shared" si="655"/>
        <v/>
      </c>
      <c r="J4185" t="str">
        <f t="shared" si="656"/>
        <v/>
      </c>
      <c r="K4185" t="str">
        <f t="shared" si="657"/>
        <v/>
      </c>
      <c r="L4185" t="str">
        <f t="shared" si="658"/>
        <v/>
      </c>
      <c r="M4185" t="str">
        <f t="shared" si="659"/>
        <v/>
      </c>
    </row>
    <row r="4186" spans="1:13">
      <c r="A4186" t="s">
        <v>2826</v>
      </c>
      <c r="B4186">
        <v>1003.6588</v>
      </c>
      <c r="C4186" s="44">
        <v>41549</v>
      </c>
      <c r="D4186" t="str">
        <f t="shared" si="650"/>
        <v/>
      </c>
      <c r="E4186" t="str">
        <f t="shared" si="651"/>
        <v/>
      </c>
      <c r="F4186" t="str">
        <f t="shared" si="652"/>
        <v/>
      </c>
      <c r="G4186" t="str">
        <f t="shared" si="653"/>
        <v/>
      </c>
      <c r="H4186" t="str">
        <f t="shared" si="654"/>
        <v/>
      </c>
      <c r="I4186" t="str">
        <f t="shared" si="655"/>
        <v/>
      </c>
      <c r="J4186" t="str">
        <f t="shared" si="656"/>
        <v/>
      </c>
      <c r="K4186" t="str">
        <f t="shared" si="657"/>
        <v/>
      </c>
      <c r="L4186" t="str">
        <f t="shared" si="658"/>
        <v/>
      </c>
      <c r="M4186" t="str">
        <f t="shared" si="659"/>
        <v/>
      </c>
    </row>
    <row r="4187" spans="1:13">
      <c r="A4187" t="s">
        <v>2827</v>
      </c>
      <c r="B4187">
        <v>1007.3951</v>
      </c>
      <c r="C4187" s="44">
        <v>41549</v>
      </c>
      <c r="D4187" t="str">
        <f t="shared" si="650"/>
        <v/>
      </c>
      <c r="E4187" t="str">
        <f t="shared" si="651"/>
        <v/>
      </c>
      <c r="F4187" t="str">
        <f t="shared" si="652"/>
        <v/>
      </c>
      <c r="G4187" t="str">
        <f t="shared" si="653"/>
        <v/>
      </c>
      <c r="H4187" t="str">
        <f t="shared" si="654"/>
        <v/>
      </c>
      <c r="I4187" t="str">
        <f t="shared" si="655"/>
        <v/>
      </c>
      <c r="J4187" t="str">
        <f t="shared" si="656"/>
        <v/>
      </c>
      <c r="K4187" t="str">
        <f t="shared" si="657"/>
        <v/>
      </c>
      <c r="L4187" t="str">
        <f t="shared" si="658"/>
        <v/>
      </c>
      <c r="M4187" t="str">
        <f t="shared" si="659"/>
        <v/>
      </c>
    </row>
    <row r="4188" spans="1:13">
      <c r="A4188" t="s">
        <v>2828</v>
      </c>
      <c r="B4188">
        <v>1093.1032</v>
      </c>
      <c r="C4188" s="44">
        <v>41549</v>
      </c>
      <c r="D4188" t="str">
        <f t="shared" si="650"/>
        <v/>
      </c>
      <c r="E4188" t="str">
        <f t="shared" si="651"/>
        <v/>
      </c>
      <c r="F4188" t="str">
        <f t="shared" si="652"/>
        <v/>
      </c>
      <c r="G4188" t="str">
        <f t="shared" si="653"/>
        <v/>
      </c>
      <c r="H4188" t="str">
        <f t="shared" si="654"/>
        <v/>
      </c>
      <c r="I4188" t="str">
        <f t="shared" si="655"/>
        <v/>
      </c>
      <c r="J4188" t="str">
        <f t="shared" si="656"/>
        <v/>
      </c>
      <c r="K4188" t="str">
        <f t="shared" si="657"/>
        <v/>
      </c>
      <c r="L4188" t="str">
        <f t="shared" si="658"/>
        <v/>
      </c>
      <c r="M4188" t="str">
        <f t="shared" si="659"/>
        <v/>
      </c>
    </row>
    <row r="4189" spans="1:13">
      <c r="A4189" t="s">
        <v>2829</v>
      </c>
      <c r="B4189">
        <v>1006.9782</v>
      </c>
      <c r="C4189" s="44">
        <v>41549</v>
      </c>
      <c r="D4189" t="str">
        <f t="shared" si="650"/>
        <v/>
      </c>
      <c r="E4189" t="str">
        <f t="shared" si="651"/>
        <v/>
      </c>
      <c r="F4189" t="str">
        <f t="shared" si="652"/>
        <v/>
      </c>
      <c r="G4189" t="str">
        <f t="shared" si="653"/>
        <v/>
      </c>
      <c r="H4189" t="str">
        <f t="shared" si="654"/>
        <v/>
      </c>
      <c r="I4189" t="str">
        <f t="shared" si="655"/>
        <v/>
      </c>
      <c r="J4189" t="str">
        <f t="shared" si="656"/>
        <v/>
      </c>
      <c r="K4189" t="str">
        <f t="shared" si="657"/>
        <v/>
      </c>
      <c r="L4189" t="str">
        <f t="shared" si="658"/>
        <v/>
      </c>
      <c r="M4189" t="str">
        <f t="shared" si="659"/>
        <v/>
      </c>
    </row>
    <row r="4190" spans="1:13">
      <c r="A4190" t="s">
        <v>2830</v>
      </c>
      <c r="B4190">
        <v>1528.74</v>
      </c>
      <c r="C4190" s="44">
        <v>41549</v>
      </c>
      <c r="D4190" t="str">
        <f t="shared" si="650"/>
        <v/>
      </c>
      <c r="E4190" t="str">
        <f t="shared" si="651"/>
        <v/>
      </c>
      <c r="F4190" t="str">
        <f t="shared" si="652"/>
        <v/>
      </c>
      <c r="G4190" t="str">
        <f t="shared" si="653"/>
        <v/>
      </c>
      <c r="H4190" t="str">
        <f t="shared" si="654"/>
        <v/>
      </c>
      <c r="I4190" t="str">
        <f t="shared" si="655"/>
        <v/>
      </c>
      <c r="J4190" t="str">
        <f t="shared" si="656"/>
        <v/>
      </c>
      <c r="K4190" t="str">
        <f t="shared" si="657"/>
        <v/>
      </c>
      <c r="L4190" t="str">
        <f t="shared" si="658"/>
        <v/>
      </c>
      <c r="M4190" t="str">
        <f t="shared" si="659"/>
        <v/>
      </c>
    </row>
    <row r="4191" spans="1:13">
      <c r="A4191" t="s">
        <v>4639</v>
      </c>
      <c r="B4191">
        <v>2986.0713000000001</v>
      </c>
      <c r="C4191" s="44">
        <v>41549</v>
      </c>
      <c r="D4191" t="str">
        <f t="shared" si="650"/>
        <v/>
      </c>
      <c r="E4191" t="str">
        <f t="shared" si="651"/>
        <v/>
      </c>
      <c r="F4191" t="str">
        <f t="shared" si="652"/>
        <v/>
      </c>
      <c r="G4191" t="str">
        <f t="shared" si="653"/>
        <v/>
      </c>
      <c r="H4191" t="str">
        <f t="shared" si="654"/>
        <v/>
      </c>
      <c r="I4191" t="str">
        <f t="shared" si="655"/>
        <v/>
      </c>
      <c r="J4191" t="str">
        <f t="shared" si="656"/>
        <v/>
      </c>
      <c r="K4191" t="str">
        <f t="shared" si="657"/>
        <v/>
      </c>
      <c r="L4191" t="str">
        <f t="shared" si="658"/>
        <v/>
      </c>
      <c r="M4191" t="str">
        <f t="shared" si="659"/>
        <v/>
      </c>
    </row>
    <row r="4192" spans="1:13">
      <c r="A4192" t="s">
        <v>2831</v>
      </c>
      <c r="B4192">
        <v>1590.1320000000001</v>
      </c>
      <c r="C4192" s="44">
        <v>41549</v>
      </c>
      <c r="D4192" t="str">
        <f t="shared" si="650"/>
        <v/>
      </c>
      <c r="E4192" t="str">
        <f t="shared" si="651"/>
        <v/>
      </c>
      <c r="F4192" t="str">
        <f t="shared" si="652"/>
        <v/>
      </c>
      <c r="G4192" t="str">
        <f t="shared" si="653"/>
        <v/>
      </c>
      <c r="H4192" t="str">
        <f t="shared" si="654"/>
        <v/>
      </c>
      <c r="I4192" t="str">
        <f t="shared" si="655"/>
        <v/>
      </c>
      <c r="J4192" t="str">
        <f t="shared" si="656"/>
        <v/>
      </c>
      <c r="K4192" t="str">
        <f t="shared" si="657"/>
        <v/>
      </c>
      <c r="L4192" t="str">
        <f t="shared" si="658"/>
        <v/>
      </c>
      <c r="M4192" t="str">
        <f t="shared" si="659"/>
        <v/>
      </c>
    </row>
    <row r="4193" spans="1:13">
      <c r="A4193" t="s">
        <v>2832</v>
      </c>
      <c r="B4193">
        <v>1532.5123000000001</v>
      </c>
      <c r="C4193" s="44">
        <v>41549</v>
      </c>
      <c r="D4193" t="str">
        <f t="shared" si="650"/>
        <v/>
      </c>
      <c r="E4193" t="str">
        <f t="shared" si="651"/>
        <v/>
      </c>
      <c r="F4193" t="str">
        <f t="shared" si="652"/>
        <v/>
      </c>
      <c r="G4193" t="str">
        <f t="shared" si="653"/>
        <v/>
      </c>
      <c r="H4193" t="str">
        <f t="shared" si="654"/>
        <v/>
      </c>
      <c r="I4193" t="str">
        <f t="shared" si="655"/>
        <v/>
      </c>
      <c r="J4193" t="str">
        <f t="shared" si="656"/>
        <v/>
      </c>
      <c r="K4193" t="str">
        <f t="shared" si="657"/>
        <v/>
      </c>
      <c r="L4193" t="str">
        <f t="shared" si="658"/>
        <v/>
      </c>
      <c r="M4193" t="str">
        <f t="shared" si="659"/>
        <v/>
      </c>
    </row>
    <row r="4194" spans="1:13">
      <c r="A4194" t="s">
        <v>2833</v>
      </c>
      <c r="B4194">
        <v>1524.28</v>
      </c>
      <c r="C4194" s="44">
        <v>41549</v>
      </c>
      <c r="D4194" t="str">
        <f t="shared" si="650"/>
        <v/>
      </c>
      <c r="E4194" t="str">
        <f t="shared" si="651"/>
        <v/>
      </c>
      <c r="F4194" t="str">
        <f t="shared" si="652"/>
        <v/>
      </c>
      <c r="G4194" t="str">
        <f t="shared" si="653"/>
        <v/>
      </c>
      <c r="H4194" t="str">
        <f t="shared" si="654"/>
        <v/>
      </c>
      <c r="I4194" t="str">
        <f t="shared" si="655"/>
        <v/>
      </c>
      <c r="J4194" t="str">
        <f t="shared" si="656"/>
        <v/>
      </c>
      <c r="K4194" t="str">
        <f t="shared" si="657"/>
        <v/>
      </c>
      <c r="L4194" t="str">
        <f t="shared" si="658"/>
        <v/>
      </c>
      <c r="M4194" t="str">
        <f t="shared" si="659"/>
        <v/>
      </c>
    </row>
    <row r="4195" spans="1:13">
      <c r="A4195" t="s">
        <v>4640</v>
      </c>
      <c r="B4195">
        <v>2883.5581999999999</v>
      </c>
      <c r="C4195" s="44">
        <v>41549</v>
      </c>
      <c r="D4195" t="str">
        <f t="shared" si="650"/>
        <v/>
      </c>
      <c r="E4195" t="str">
        <f t="shared" si="651"/>
        <v/>
      </c>
      <c r="F4195" t="str">
        <f t="shared" si="652"/>
        <v/>
      </c>
      <c r="G4195" t="str">
        <f t="shared" si="653"/>
        <v/>
      </c>
      <c r="H4195" t="str">
        <f t="shared" si="654"/>
        <v/>
      </c>
      <c r="I4195" t="str">
        <f t="shared" si="655"/>
        <v/>
      </c>
      <c r="J4195" t="str">
        <f t="shared" si="656"/>
        <v/>
      </c>
      <c r="K4195" t="str">
        <f t="shared" si="657"/>
        <v/>
      </c>
      <c r="L4195" t="str">
        <f t="shared" si="658"/>
        <v/>
      </c>
      <c r="M4195" t="str">
        <f t="shared" si="659"/>
        <v/>
      </c>
    </row>
    <row r="4196" spans="1:13">
      <c r="A4196" t="s">
        <v>2834</v>
      </c>
      <c r="B4196">
        <v>1035.5461</v>
      </c>
      <c r="C4196" s="44">
        <v>41549</v>
      </c>
      <c r="D4196" t="str">
        <f t="shared" si="650"/>
        <v/>
      </c>
      <c r="E4196" t="str">
        <f t="shared" si="651"/>
        <v/>
      </c>
      <c r="F4196" t="str">
        <f t="shared" si="652"/>
        <v/>
      </c>
      <c r="G4196" t="str">
        <f t="shared" si="653"/>
        <v/>
      </c>
      <c r="H4196" t="str">
        <f t="shared" si="654"/>
        <v/>
      </c>
      <c r="I4196" t="str">
        <f t="shared" si="655"/>
        <v/>
      </c>
      <c r="J4196" t="str">
        <f t="shared" si="656"/>
        <v/>
      </c>
      <c r="K4196" t="str">
        <f t="shared" si="657"/>
        <v/>
      </c>
      <c r="L4196" t="str">
        <f t="shared" si="658"/>
        <v/>
      </c>
      <c r="M4196" t="str">
        <f t="shared" si="659"/>
        <v/>
      </c>
    </row>
    <row r="4197" spans="1:13">
      <c r="A4197" t="s">
        <v>2835</v>
      </c>
      <c r="B4197">
        <v>1331.6413</v>
      </c>
      <c r="C4197" s="44">
        <v>41549</v>
      </c>
      <c r="D4197" t="str">
        <f t="shared" si="650"/>
        <v/>
      </c>
      <c r="E4197" t="str">
        <f t="shared" si="651"/>
        <v/>
      </c>
      <c r="F4197" t="str">
        <f t="shared" si="652"/>
        <v/>
      </c>
      <c r="G4197" t="str">
        <f t="shared" si="653"/>
        <v/>
      </c>
      <c r="H4197" t="str">
        <f t="shared" si="654"/>
        <v/>
      </c>
      <c r="I4197" t="str">
        <f t="shared" si="655"/>
        <v/>
      </c>
      <c r="J4197" t="str">
        <f t="shared" si="656"/>
        <v/>
      </c>
      <c r="K4197" t="str">
        <f t="shared" si="657"/>
        <v/>
      </c>
      <c r="L4197" t="str">
        <f t="shared" si="658"/>
        <v/>
      </c>
      <c r="M4197" t="str">
        <f t="shared" si="659"/>
        <v/>
      </c>
    </row>
    <row r="4198" spans="1:13">
      <c r="A4198" t="s">
        <v>2836</v>
      </c>
      <c r="B4198">
        <v>1220.5429999999999</v>
      </c>
      <c r="C4198" s="44">
        <v>41549</v>
      </c>
      <c r="D4198" t="str">
        <f t="shared" si="650"/>
        <v/>
      </c>
      <c r="E4198" t="str">
        <f t="shared" si="651"/>
        <v/>
      </c>
      <c r="F4198" t="str">
        <f t="shared" si="652"/>
        <v/>
      </c>
      <c r="G4198" t="str">
        <f t="shared" si="653"/>
        <v/>
      </c>
      <c r="H4198" t="str">
        <f t="shared" si="654"/>
        <v/>
      </c>
      <c r="I4198" t="str">
        <f t="shared" si="655"/>
        <v/>
      </c>
      <c r="J4198" t="str">
        <f t="shared" si="656"/>
        <v/>
      </c>
      <c r="K4198" t="str">
        <f t="shared" si="657"/>
        <v/>
      </c>
      <c r="L4198" t="str">
        <f t="shared" si="658"/>
        <v/>
      </c>
      <c r="M4198" t="str">
        <f t="shared" si="659"/>
        <v/>
      </c>
    </row>
    <row r="4199" spans="1:13">
      <c r="A4199" t="s">
        <v>2837</v>
      </c>
      <c r="B4199">
        <v>1086.5709999999999</v>
      </c>
      <c r="C4199" s="44">
        <v>41549</v>
      </c>
      <c r="D4199" t="str">
        <f t="shared" si="650"/>
        <v/>
      </c>
      <c r="E4199" t="str">
        <f t="shared" si="651"/>
        <v/>
      </c>
      <c r="F4199" t="str">
        <f t="shared" si="652"/>
        <v/>
      </c>
      <c r="G4199" t="str">
        <f t="shared" si="653"/>
        <v/>
      </c>
      <c r="H4199" t="str">
        <f t="shared" si="654"/>
        <v/>
      </c>
      <c r="I4199" t="str">
        <f t="shared" si="655"/>
        <v/>
      </c>
      <c r="J4199" t="str">
        <f t="shared" si="656"/>
        <v/>
      </c>
      <c r="K4199" t="str">
        <f t="shared" si="657"/>
        <v/>
      </c>
      <c r="L4199" t="str">
        <f t="shared" si="658"/>
        <v/>
      </c>
      <c r="M4199" t="str">
        <f t="shared" si="659"/>
        <v/>
      </c>
    </row>
    <row r="4200" spans="1:13">
      <c r="A4200" t="s">
        <v>2838</v>
      </c>
      <c r="B4200">
        <v>1000.51</v>
      </c>
      <c r="C4200" s="44">
        <v>41549</v>
      </c>
      <c r="D4200" t="str">
        <f t="shared" si="650"/>
        <v/>
      </c>
      <c r="E4200" t="str">
        <f t="shared" si="651"/>
        <v/>
      </c>
      <c r="F4200" t="str">
        <f t="shared" si="652"/>
        <v/>
      </c>
      <c r="G4200" t="str">
        <f t="shared" si="653"/>
        <v/>
      </c>
      <c r="H4200" t="str">
        <f t="shared" si="654"/>
        <v/>
      </c>
      <c r="I4200" t="str">
        <f t="shared" si="655"/>
        <v/>
      </c>
      <c r="J4200" t="str">
        <f t="shared" si="656"/>
        <v/>
      </c>
      <c r="K4200" t="str">
        <f t="shared" si="657"/>
        <v/>
      </c>
      <c r="L4200" t="str">
        <f t="shared" si="658"/>
        <v/>
      </c>
      <c r="M4200" t="str">
        <f t="shared" si="659"/>
        <v/>
      </c>
    </row>
    <row r="4201" spans="1:13">
      <c r="A4201" t="s">
        <v>4641</v>
      </c>
      <c r="B4201">
        <v>1847.837</v>
      </c>
      <c r="C4201" s="44">
        <v>41549</v>
      </c>
      <c r="D4201" t="str">
        <f t="shared" si="650"/>
        <v/>
      </c>
      <c r="E4201" t="str">
        <f t="shared" si="651"/>
        <v/>
      </c>
      <c r="F4201" t="str">
        <f t="shared" si="652"/>
        <v/>
      </c>
      <c r="G4201" t="str">
        <f t="shared" si="653"/>
        <v/>
      </c>
      <c r="H4201" t="str">
        <f t="shared" si="654"/>
        <v/>
      </c>
      <c r="I4201" t="str">
        <f t="shared" si="655"/>
        <v/>
      </c>
      <c r="J4201" t="str">
        <f t="shared" si="656"/>
        <v/>
      </c>
      <c r="K4201" t="str">
        <f t="shared" si="657"/>
        <v/>
      </c>
      <c r="L4201" t="str">
        <f t="shared" si="658"/>
        <v/>
      </c>
      <c r="M4201" t="str">
        <f t="shared" si="659"/>
        <v/>
      </c>
    </row>
    <row r="4202" spans="1:13">
      <c r="A4202" t="s">
        <v>2839</v>
      </c>
      <c r="B4202">
        <v>1003.7983</v>
      </c>
      <c r="C4202" s="44">
        <v>41549</v>
      </c>
      <c r="D4202" t="str">
        <f t="shared" si="650"/>
        <v/>
      </c>
      <c r="E4202" t="str">
        <f t="shared" si="651"/>
        <v/>
      </c>
      <c r="F4202" t="str">
        <f t="shared" si="652"/>
        <v/>
      </c>
      <c r="G4202" t="str">
        <f t="shared" si="653"/>
        <v/>
      </c>
      <c r="H4202" t="str">
        <f t="shared" si="654"/>
        <v/>
      </c>
      <c r="I4202" t="str">
        <f t="shared" si="655"/>
        <v/>
      </c>
      <c r="J4202" t="str">
        <f t="shared" si="656"/>
        <v/>
      </c>
      <c r="K4202" t="str">
        <f t="shared" si="657"/>
        <v/>
      </c>
      <c r="L4202" t="str">
        <f t="shared" si="658"/>
        <v/>
      </c>
      <c r="M4202" t="str">
        <f t="shared" si="659"/>
        <v/>
      </c>
    </row>
    <row r="4203" spans="1:13">
      <c r="A4203" t="s">
        <v>5768</v>
      </c>
      <c r="B4203">
        <v>1007.944</v>
      </c>
      <c r="C4203" s="44">
        <v>41539</v>
      </c>
      <c r="D4203" t="str">
        <f t="shared" si="650"/>
        <v/>
      </c>
      <c r="E4203" t="str">
        <f t="shared" si="651"/>
        <v/>
      </c>
      <c r="F4203" t="str">
        <f t="shared" si="652"/>
        <v/>
      </c>
      <c r="G4203" t="str">
        <f t="shared" si="653"/>
        <v/>
      </c>
      <c r="H4203" t="str">
        <f t="shared" si="654"/>
        <v/>
      </c>
      <c r="I4203" t="str">
        <f t="shared" si="655"/>
        <v/>
      </c>
      <c r="J4203" t="str">
        <f t="shared" si="656"/>
        <v/>
      </c>
      <c r="K4203" t="str">
        <f t="shared" si="657"/>
        <v/>
      </c>
      <c r="L4203" t="str">
        <f t="shared" si="658"/>
        <v/>
      </c>
      <c r="M4203" t="str">
        <f t="shared" si="659"/>
        <v/>
      </c>
    </row>
    <row r="4204" spans="1:13">
      <c r="A4204" t="s">
        <v>2840</v>
      </c>
      <c r="B4204">
        <v>1001.808</v>
      </c>
      <c r="C4204" s="44">
        <v>41549</v>
      </c>
      <c r="D4204" t="str">
        <f t="shared" si="650"/>
        <v/>
      </c>
      <c r="E4204" t="str">
        <f t="shared" si="651"/>
        <v/>
      </c>
      <c r="F4204" t="str">
        <f t="shared" si="652"/>
        <v/>
      </c>
      <c r="G4204" t="str">
        <f t="shared" si="653"/>
        <v/>
      </c>
      <c r="H4204" t="str">
        <f t="shared" si="654"/>
        <v/>
      </c>
      <c r="I4204" t="str">
        <f t="shared" si="655"/>
        <v/>
      </c>
      <c r="J4204" t="str">
        <f t="shared" si="656"/>
        <v/>
      </c>
      <c r="K4204" t="str">
        <f t="shared" si="657"/>
        <v/>
      </c>
      <c r="L4204" t="str">
        <f t="shared" si="658"/>
        <v/>
      </c>
      <c r="M4204" t="str">
        <f t="shared" si="659"/>
        <v/>
      </c>
    </row>
    <row r="4205" spans="1:13">
      <c r="A4205" t="s">
        <v>2841</v>
      </c>
      <c r="B4205">
        <v>1085.9360999999999</v>
      </c>
      <c r="C4205" s="44">
        <v>41549</v>
      </c>
      <c r="D4205" t="str">
        <f t="shared" si="650"/>
        <v/>
      </c>
      <c r="E4205" t="str">
        <f t="shared" si="651"/>
        <v/>
      </c>
      <c r="F4205" t="str">
        <f t="shared" si="652"/>
        <v/>
      </c>
      <c r="G4205" t="str">
        <f t="shared" si="653"/>
        <v/>
      </c>
      <c r="H4205" t="str">
        <f t="shared" si="654"/>
        <v/>
      </c>
      <c r="I4205" t="str">
        <f t="shared" si="655"/>
        <v/>
      </c>
      <c r="J4205" t="str">
        <f t="shared" si="656"/>
        <v/>
      </c>
      <c r="K4205" t="str">
        <f t="shared" si="657"/>
        <v/>
      </c>
      <c r="L4205" t="str">
        <f t="shared" si="658"/>
        <v/>
      </c>
      <c r="M4205" t="str">
        <f t="shared" si="659"/>
        <v/>
      </c>
    </row>
    <row r="4206" spans="1:13">
      <c r="A4206" t="s">
        <v>2842</v>
      </c>
      <c r="B4206">
        <v>1000.51</v>
      </c>
      <c r="C4206" s="44">
        <v>41549</v>
      </c>
      <c r="D4206" t="str">
        <f t="shared" si="650"/>
        <v/>
      </c>
      <c r="E4206" t="str">
        <f t="shared" si="651"/>
        <v/>
      </c>
      <c r="F4206" t="str">
        <f t="shared" si="652"/>
        <v/>
      </c>
      <c r="G4206" t="str">
        <f t="shared" si="653"/>
        <v/>
      </c>
      <c r="H4206" t="str">
        <f t="shared" si="654"/>
        <v/>
      </c>
      <c r="I4206" t="str">
        <f t="shared" si="655"/>
        <v/>
      </c>
      <c r="J4206" t="str">
        <f t="shared" si="656"/>
        <v/>
      </c>
      <c r="K4206" t="str">
        <f t="shared" si="657"/>
        <v/>
      </c>
      <c r="L4206" t="str">
        <f t="shared" si="658"/>
        <v/>
      </c>
      <c r="M4206" t="str">
        <f t="shared" si="659"/>
        <v/>
      </c>
    </row>
    <row r="4207" spans="1:13">
      <c r="A4207" t="s">
        <v>2843</v>
      </c>
      <c r="B4207">
        <v>1003.578</v>
      </c>
      <c r="C4207" s="44">
        <v>41549</v>
      </c>
      <c r="D4207" t="str">
        <f t="shared" si="650"/>
        <v/>
      </c>
      <c r="E4207" t="str">
        <f t="shared" si="651"/>
        <v/>
      </c>
      <c r="F4207" t="str">
        <f t="shared" si="652"/>
        <v/>
      </c>
      <c r="G4207" t="str">
        <f t="shared" si="653"/>
        <v/>
      </c>
      <c r="H4207" t="str">
        <f t="shared" si="654"/>
        <v/>
      </c>
      <c r="I4207" t="str">
        <f t="shared" si="655"/>
        <v/>
      </c>
      <c r="J4207" t="str">
        <f t="shared" si="656"/>
        <v/>
      </c>
      <c r="K4207" t="str">
        <f t="shared" si="657"/>
        <v/>
      </c>
      <c r="L4207" t="str">
        <f t="shared" si="658"/>
        <v/>
      </c>
      <c r="M4207" t="str">
        <f t="shared" si="659"/>
        <v/>
      </c>
    </row>
    <row r="4208" spans="1:13">
      <c r="A4208" t="s">
        <v>2844</v>
      </c>
      <c r="B4208">
        <v>1006.9476</v>
      </c>
      <c r="C4208" s="44">
        <v>41549</v>
      </c>
      <c r="D4208" t="str">
        <f t="shared" si="650"/>
        <v/>
      </c>
      <c r="E4208" t="str">
        <f t="shared" si="651"/>
        <v/>
      </c>
      <c r="F4208" t="str">
        <f t="shared" si="652"/>
        <v/>
      </c>
      <c r="G4208" t="str">
        <f t="shared" si="653"/>
        <v/>
      </c>
      <c r="H4208" t="str">
        <f t="shared" si="654"/>
        <v/>
      </c>
      <c r="I4208" t="str">
        <f t="shared" si="655"/>
        <v/>
      </c>
      <c r="J4208" t="str">
        <f t="shared" si="656"/>
        <v/>
      </c>
      <c r="K4208" t="str">
        <f t="shared" si="657"/>
        <v/>
      </c>
      <c r="L4208" t="str">
        <f t="shared" si="658"/>
        <v/>
      </c>
      <c r="M4208" t="str">
        <f t="shared" si="659"/>
        <v/>
      </c>
    </row>
    <row r="4209" spans="1:13">
      <c r="A4209" t="s">
        <v>2845</v>
      </c>
      <c r="B4209">
        <v>1001.7971</v>
      </c>
      <c r="C4209" s="44">
        <v>41549</v>
      </c>
      <c r="D4209" t="str">
        <f t="shared" si="650"/>
        <v/>
      </c>
      <c r="E4209" t="str">
        <f t="shared" si="651"/>
        <v/>
      </c>
      <c r="F4209" t="str">
        <f t="shared" si="652"/>
        <v/>
      </c>
      <c r="G4209" t="str">
        <f t="shared" si="653"/>
        <v/>
      </c>
      <c r="H4209" t="str">
        <f t="shared" si="654"/>
        <v/>
      </c>
      <c r="I4209" t="str">
        <f t="shared" si="655"/>
        <v/>
      </c>
      <c r="J4209" t="str">
        <f t="shared" si="656"/>
        <v/>
      </c>
      <c r="K4209" t="str">
        <f t="shared" si="657"/>
        <v/>
      </c>
      <c r="L4209" t="str">
        <f t="shared" si="658"/>
        <v/>
      </c>
      <c r="M4209" t="str">
        <f t="shared" si="659"/>
        <v/>
      </c>
    </row>
    <row r="4210" spans="1:13">
      <c r="A4210" t="s">
        <v>4642</v>
      </c>
      <c r="B4210">
        <v>1846.6579999999999</v>
      </c>
      <c r="C4210" s="44">
        <v>41549</v>
      </c>
      <c r="D4210" t="str">
        <f t="shared" si="650"/>
        <v/>
      </c>
      <c r="E4210" t="str">
        <f t="shared" si="651"/>
        <v/>
      </c>
      <c r="F4210" t="str">
        <f t="shared" si="652"/>
        <v/>
      </c>
      <c r="G4210" t="str">
        <f t="shared" si="653"/>
        <v/>
      </c>
      <c r="H4210" t="str">
        <f t="shared" si="654"/>
        <v/>
      </c>
      <c r="I4210" t="str">
        <f t="shared" si="655"/>
        <v/>
      </c>
      <c r="J4210" t="str">
        <f t="shared" si="656"/>
        <v/>
      </c>
      <c r="K4210" t="str">
        <f t="shared" si="657"/>
        <v/>
      </c>
      <c r="L4210" t="str">
        <f t="shared" si="658"/>
        <v/>
      </c>
      <c r="M4210" t="str">
        <f t="shared" si="659"/>
        <v/>
      </c>
    </row>
    <row r="4211" spans="1:13">
      <c r="A4211" t="s">
        <v>3865</v>
      </c>
      <c r="B4211">
        <v>11.958500000000001</v>
      </c>
      <c r="C4211" s="44">
        <v>41548</v>
      </c>
      <c r="D4211" t="str">
        <f t="shared" si="650"/>
        <v/>
      </c>
      <c r="E4211" t="str">
        <f t="shared" si="651"/>
        <v/>
      </c>
      <c r="F4211" t="str">
        <f t="shared" si="652"/>
        <v/>
      </c>
      <c r="G4211" t="str">
        <f t="shared" si="653"/>
        <v/>
      </c>
      <c r="H4211" t="str">
        <f t="shared" si="654"/>
        <v/>
      </c>
      <c r="I4211" t="str">
        <f t="shared" si="655"/>
        <v/>
      </c>
      <c r="J4211" t="str">
        <f t="shared" si="656"/>
        <v/>
      </c>
      <c r="K4211" t="str">
        <f t="shared" si="657"/>
        <v/>
      </c>
      <c r="L4211" t="str">
        <f t="shared" si="658"/>
        <v/>
      </c>
      <c r="M4211" t="str">
        <f t="shared" si="659"/>
        <v/>
      </c>
    </row>
    <row r="4212" spans="1:13">
      <c r="A4212" t="s">
        <v>4072</v>
      </c>
      <c r="B4212">
        <v>14.4831</v>
      </c>
      <c r="C4212" s="44">
        <v>41548</v>
      </c>
      <c r="D4212" t="str">
        <f t="shared" si="650"/>
        <v/>
      </c>
      <c r="E4212" t="str">
        <f t="shared" si="651"/>
        <v/>
      </c>
      <c r="F4212" t="str">
        <f t="shared" si="652"/>
        <v/>
      </c>
      <c r="G4212" t="str">
        <f t="shared" si="653"/>
        <v/>
      </c>
      <c r="H4212" t="str">
        <f t="shared" si="654"/>
        <v/>
      </c>
      <c r="I4212" t="str">
        <f t="shared" si="655"/>
        <v/>
      </c>
      <c r="J4212" t="str">
        <f t="shared" si="656"/>
        <v/>
      </c>
      <c r="K4212" t="str">
        <f t="shared" si="657"/>
        <v/>
      </c>
      <c r="L4212" t="str">
        <f t="shared" si="658"/>
        <v/>
      </c>
      <c r="M4212" t="str">
        <f t="shared" si="659"/>
        <v/>
      </c>
    </row>
    <row r="4213" spans="1:13">
      <c r="A4213" t="s">
        <v>3866</v>
      </c>
      <c r="B4213">
        <v>10.989699999999999</v>
      </c>
      <c r="C4213" s="44">
        <v>41548</v>
      </c>
      <c r="D4213" t="str">
        <f t="shared" si="650"/>
        <v/>
      </c>
      <c r="E4213" t="str">
        <f t="shared" si="651"/>
        <v/>
      </c>
      <c r="F4213" t="str">
        <f t="shared" si="652"/>
        <v/>
      </c>
      <c r="G4213" t="str">
        <f t="shared" si="653"/>
        <v/>
      </c>
      <c r="H4213" t="str">
        <f t="shared" si="654"/>
        <v/>
      </c>
      <c r="I4213" t="str">
        <f t="shared" si="655"/>
        <v/>
      </c>
      <c r="J4213" t="str">
        <f t="shared" si="656"/>
        <v/>
      </c>
      <c r="K4213" t="str">
        <f t="shared" si="657"/>
        <v/>
      </c>
      <c r="L4213" t="str">
        <f t="shared" si="658"/>
        <v/>
      </c>
      <c r="M4213" t="str">
        <f t="shared" si="659"/>
        <v/>
      </c>
    </row>
    <row r="4214" spans="1:13">
      <c r="A4214" t="s">
        <v>4073</v>
      </c>
      <c r="B4214">
        <v>14.417199999999999</v>
      </c>
      <c r="C4214" s="44">
        <v>41548</v>
      </c>
      <c r="D4214" t="str">
        <f t="shared" si="650"/>
        <v/>
      </c>
      <c r="E4214" t="str">
        <f t="shared" si="651"/>
        <v/>
      </c>
      <c r="F4214" t="str">
        <f t="shared" si="652"/>
        <v/>
      </c>
      <c r="G4214" t="str">
        <f t="shared" si="653"/>
        <v/>
      </c>
      <c r="H4214" t="str">
        <f t="shared" si="654"/>
        <v/>
      </c>
      <c r="I4214" t="str">
        <f t="shared" si="655"/>
        <v/>
      </c>
      <c r="J4214" t="str">
        <f t="shared" si="656"/>
        <v/>
      </c>
      <c r="K4214" t="str">
        <f t="shared" si="657"/>
        <v/>
      </c>
      <c r="L4214" t="str">
        <f t="shared" si="658"/>
        <v/>
      </c>
      <c r="M4214" t="str">
        <f t="shared" si="659"/>
        <v/>
      </c>
    </row>
    <row r="4215" spans="1:13">
      <c r="A4215" t="s">
        <v>3867</v>
      </c>
      <c r="B4215">
        <v>34.565899999999999</v>
      </c>
      <c r="C4215" s="44">
        <v>41548</v>
      </c>
      <c r="D4215" t="str">
        <f t="shared" si="650"/>
        <v/>
      </c>
      <c r="E4215" t="str">
        <f t="shared" si="651"/>
        <v/>
      </c>
      <c r="F4215" t="str">
        <f t="shared" si="652"/>
        <v/>
      </c>
      <c r="G4215" t="str">
        <f t="shared" si="653"/>
        <v/>
      </c>
      <c r="H4215" t="str">
        <f t="shared" si="654"/>
        <v/>
      </c>
      <c r="I4215" t="str">
        <f t="shared" si="655"/>
        <v/>
      </c>
      <c r="J4215" t="str">
        <f t="shared" si="656"/>
        <v/>
      </c>
      <c r="K4215" t="str">
        <f t="shared" si="657"/>
        <v/>
      </c>
      <c r="L4215" t="str">
        <f t="shared" si="658"/>
        <v/>
      </c>
      <c r="M4215" t="str">
        <f t="shared" si="659"/>
        <v/>
      </c>
    </row>
    <row r="4216" spans="1:13">
      <c r="A4216" t="s">
        <v>3868</v>
      </c>
      <c r="B4216">
        <v>20.060400000000001</v>
      </c>
      <c r="C4216" s="44">
        <v>41548</v>
      </c>
      <c r="D4216" t="str">
        <f t="shared" si="650"/>
        <v/>
      </c>
      <c r="E4216" t="str">
        <f t="shared" si="651"/>
        <v/>
      </c>
      <c r="F4216" t="str">
        <f t="shared" si="652"/>
        <v/>
      </c>
      <c r="G4216" t="str">
        <f t="shared" si="653"/>
        <v/>
      </c>
      <c r="H4216" t="str">
        <f t="shared" si="654"/>
        <v/>
      </c>
      <c r="I4216" t="str">
        <f t="shared" si="655"/>
        <v/>
      </c>
      <c r="J4216" t="str">
        <f t="shared" si="656"/>
        <v/>
      </c>
      <c r="K4216" t="str">
        <f t="shared" si="657"/>
        <v/>
      </c>
      <c r="L4216" t="str">
        <f t="shared" si="658"/>
        <v/>
      </c>
      <c r="M4216" t="str">
        <f t="shared" si="659"/>
        <v/>
      </c>
    </row>
    <row r="4217" spans="1:13">
      <c r="A4217" t="s">
        <v>4074</v>
      </c>
      <c r="B4217">
        <v>34.565899999999999</v>
      </c>
      <c r="C4217" s="44">
        <v>41548</v>
      </c>
      <c r="D4217" t="str">
        <f t="shared" si="650"/>
        <v/>
      </c>
      <c r="E4217" t="str">
        <f t="shared" si="651"/>
        <v/>
      </c>
      <c r="F4217" t="str">
        <f t="shared" si="652"/>
        <v/>
      </c>
      <c r="G4217" t="str">
        <f t="shared" si="653"/>
        <v/>
      </c>
      <c r="H4217" t="str">
        <f t="shared" si="654"/>
        <v/>
      </c>
      <c r="I4217" t="str">
        <f t="shared" si="655"/>
        <v/>
      </c>
      <c r="J4217" t="str">
        <f t="shared" si="656"/>
        <v/>
      </c>
      <c r="K4217" t="str">
        <f t="shared" si="657"/>
        <v/>
      </c>
      <c r="L4217" t="str">
        <f t="shared" si="658"/>
        <v/>
      </c>
      <c r="M4217" t="str">
        <f t="shared" si="659"/>
        <v/>
      </c>
    </row>
    <row r="4218" spans="1:13">
      <c r="A4218" t="s">
        <v>3869</v>
      </c>
      <c r="B4218">
        <v>17.8813</v>
      </c>
      <c r="C4218" s="44">
        <v>41548</v>
      </c>
      <c r="D4218" t="str">
        <f t="shared" si="650"/>
        <v/>
      </c>
      <c r="E4218" t="str">
        <f t="shared" si="651"/>
        <v/>
      </c>
      <c r="F4218" t="str">
        <f t="shared" si="652"/>
        <v/>
      </c>
      <c r="G4218" t="str">
        <f t="shared" si="653"/>
        <v/>
      </c>
      <c r="H4218" t="str">
        <f t="shared" si="654"/>
        <v/>
      </c>
      <c r="I4218" t="str">
        <f t="shared" si="655"/>
        <v/>
      </c>
      <c r="J4218" t="str">
        <f t="shared" si="656"/>
        <v/>
      </c>
      <c r="K4218" t="str">
        <f t="shared" si="657"/>
        <v/>
      </c>
      <c r="L4218" t="str">
        <f t="shared" si="658"/>
        <v/>
      </c>
      <c r="M4218" t="str">
        <f t="shared" si="659"/>
        <v/>
      </c>
    </row>
    <row r="4219" spans="1:13">
      <c r="A4219" t="s">
        <v>4075</v>
      </c>
      <c r="B4219">
        <v>34.308</v>
      </c>
      <c r="C4219" s="44">
        <v>41548</v>
      </c>
      <c r="D4219" t="str">
        <f t="shared" si="650"/>
        <v/>
      </c>
      <c r="E4219" t="str">
        <f t="shared" si="651"/>
        <v/>
      </c>
      <c r="F4219" t="str">
        <f t="shared" si="652"/>
        <v/>
      </c>
      <c r="G4219" t="str">
        <f t="shared" si="653"/>
        <v/>
      </c>
      <c r="H4219" t="str">
        <f t="shared" si="654"/>
        <v/>
      </c>
      <c r="I4219" t="str">
        <f t="shared" si="655"/>
        <v/>
      </c>
      <c r="J4219" t="str">
        <f t="shared" si="656"/>
        <v/>
      </c>
      <c r="K4219" t="str">
        <f t="shared" si="657"/>
        <v/>
      </c>
      <c r="L4219" t="str">
        <f t="shared" si="658"/>
        <v/>
      </c>
      <c r="M4219" t="str">
        <f t="shared" si="659"/>
        <v/>
      </c>
    </row>
    <row r="4220" spans="1:13">
      <c r="A4220" t="s">
        <v>4076</v>
      </c>
      <c r="B4220">
        <v>34.308</v>
      </c>
      <c r="C4220" s="44">
        <v>41548</v>
      </c>
      <c r="D4220" t="str">
        <f t="shared" si="650"/>
        <v/>
      </c>
      <c r="E4220" t="str">
        <f t="shared" si="651"/>
        <v/>
      </c>
      <c r="F4220" t="str">
        <f t="shared" si="652"/>
        <v/>
      </c>
      <c r="G4220" t="str">
        <f t="shared" si="653"/>
        <v/>
      </c>
      <c r="H4220" t="str">
        <f t="shared" si="654"/>
        <v/>
      </c>
      <c r="I4220" t="str">
        <f t="shared" si="655"/>
        <v/>
      </c>
      <c r="J4220" t="str">
        <f t="shared" si="656"/>
        <v/>
      </c>
      <c r="K4220" t="str">
        <f t="shared" si="657"/>
        <v/>
      </c>
      <c r="L4220" t="str">
        <f t="shared" si="658"/>
        <v/>
      </c>
      <c r="M4220" t="str">
        <f t="shared" si="659"/>
        <v/>
      </c>
    </row>
    <row r="4221" spans="1:13">
      <c r="A4221" t="s">
        <v>2461</v>
      </c>
      <c r="B4221">
        <v>18.090599999999998</v>
      </c>
      <c r="C4221" s="44">
        <v>41548</v>
      </c>
      <c r="D4221" t="str">
        <f t="shared" si="650"/>
        <v/>
      </c>
      <c r="E4221" t="str">
        <f t="shared" si="651"/>
        <v/>
      </c>
      <c r="F4221" t="str">
        <f t="shared" si="652"/>
        <v/>
      </c>
      <c r="G4221" t="str">
        <f t="shared" si="653"/>
        <v/>
      </c>
      <c r="H4221" t="str">
        <f t="shared" si="654"/>
        <v/>
      </c>
      <c r="I4221" t="str">
        <f t="shared" si="655"/>
        <v/>
      </c>
      <c r="J4221" t="str">
        <f t="shared" si="656"/>
        <v/>
      </c>
      <c r="K4221" t="str">
        <f t="shared" si="657"/>
        <v/>
      </c>
      <c r="L4221" t="str">
        <f t="shared" si="658"/>
        <v/>
      </c>
      <c r="M4221" t="str">
        <f t="shared" si="659"/>
        <v/>
      </c>
    </row>
    <row r="4222" spans="1:13">
      <c r="A4222" t="s">
        <v>2462</v>
      </c>
      <c r="B4222">
        <v>17.0959</v>
      </c>
      <c r="C4222" s="44">
        <v>41548</v>
      </c>
      <c r="D4222" t="str">
        <f t="shared" si="650"/>
        <v/>
      </c>
      <c r="E4222" t="str">
        <f t="shared" si="651"/>
        <v/>
      </c>
      <c r="F4222" t="str">
        <f t="shared" si="652"/>
        <v/>
      </c>
      <c r="G4222" t="str">
        <f t="shared" si="653"/>
        <v/>
      </c>
      <c r="H4222" t="str">
        <f t="shared" si="654"/>
        <v/>
      </c>
      <c r="I4222" t="str">
        <f t="shared" si="655"/>
        <v/>
      </c>
      <c r="J4222" t="str">
        <f t="shared" si="656"/>
        <v/>
      </c>
      <c r="K4222" t="str">
        <f t="shared" si="657"/>
        <v/>
      </c>
      <c r="L4222" t="str">
        <f t="shared" si="658"/>
        <v/>
      </c>
      <c r="M4222" t="str">
        <f t="shared" si="659"/>
        <v/>
      </c>
    </row>
    <row r="4223" spans="1:13">
      <c r="A4223" t="s">
        <v>4904</v>
      </c>
      <c r="B4223">
        <v>25.338799999999999</v>
      </c>
      <c r="C4223" s="44">
        <v>41548</v>
      </c>
      <c r="D4223" t="str">
        <f t="shared" si="650"/>
        <v/>
      </c>
      <c r="E4223" t="str">
        <f t="shared" si="651"/>
        <v/>
      </c>
      <c r="F4223" t="str">
        <f t="shared" si="652"/>
        <v/>
      </c>
      <c r="G4223" t="str">
        <f t="shared" si="653"/>
        <v/>
      </c>
      <c r="H4223" t="str">
        <f t="shared" si="654"/>
        <v/>
      </c>
      <c r="I4223" t="str">
        <f t="shared" si="655"/>
        <v/>
      </c>
      <c r="J4223" t="str">
        <f t="shared" si="656"/>
        <v/>
      </c>
      <c r="K4223" t="str">
        <f t="shared" si="657"/>
        <v/>
      </c>
      <c r="L4223" t="str">
        <f t="shared" si="658"/>
        <v/>
      </c>
      <c r="M4223" t="str">
        <f t="shared" si="659"/>
        <v/>
      </c>
    </row>
    <row r="4224" spans="1:13">
      <c r="A4224" t="s">
        <v>2463</v>
      </c>
      <c r="B4224">
        <v>10.5792</v>
      </c>
      <c r="C4224" s="44">
        <v>41548</v>
      </c>
      <c r="D4224" t="str">
        <f t="shared" si="650"/>
        <v/>
      </c>
      <c r="E4224" t="str">
        <f t="shared" si="651"/>
        <v/>
      </c>
      <c r="F4224" t="str">
        <f t="shared" si="652"/>
        <v/>
      </c>
      <c r="G4224" t="str">
        <f t="shared" si="653"/>
        <v/>
      </c>
      <c r="H4224" t="str">
        <f t="shared" si="654"/>
        <v/>
      </c>
      <c r="I4224" t="str">
        <f t="shared" si="655"/>
        <v/>
      </c>
      <c r="J4224" t="str">
        <f t="shared" si="656"/>
        <v/>
      </c>
      <c r="K4224" t="str">
        <f t="shared" si="657"/>
        <v/>
      </c>
      <c r="L4224" t="str">
        <f t="shared" si="658"/>
        <v/>
      </c>
      <c r="M4224" t="str">
        <f t="shared" si="659"/>
        <v/>
      </c>
    </row>
    <row r="4225" spans="1:13">
      <c r="A4225" t="s">
        <v>2464</v>
      </c>
      <c r="B4225">
        <v>11.120100000000001</v>
      </c>
      <c r="C4225" s="44">
        <v>41548</v>
      </c>
      <c r="D4225" t="str">
        <f t="shared" si="650"/>
        <v/>
      </c>
      <c r="E4225" t="str">
        <f t="shared" si="651"/>
        <v/>
      </c>
      <c r="F4225" t="str">
        <f t="shared" si="652"/>
        <v/>
      </c>
      <c r="G4225" t="str">
        <f t="shared" si="653"/>
        <v/>
      </c>
      <c r="H4225" t="str">
        <f t="shared" si="654"/>
        <v/>
      </c>
      <c r="I4225" t="str">
        <f t="shared" si="655"/>
        <v/>
      </c>
      <c r="J4225" t="str">
        <f t="shared" si="656"/>
        <v/>
      </c>
      <c r="K4225" t="str">
        <f t="shared" si="657"/>
        <v/>
      </c>
      <c r="L4225" t="str">
        <f t="shared" si="658"/>
        <v/>
      </c>
      <c r="M4225" t="str">
        <f t="shared" si="659"/>
        <v/>
      </c>
    </row>
    <row r="4226" spans="1:13">
      <c r="A4226" t="s">
        <v>2465</v>
      </c>
      <c r="B4226">
        <v>17.0959</v>
      </c>
      <c r="C4226" s="44">
        <v>41548</v>
      </c>
      <c r="D4226" t="str">
        <f t="shared" si="650"/>
        <v/>
      </c>
      <c r="E4226" t="str">
        <f t="shared" si="651"/>
        <v/>
      </c>
      <c r="F4226" t="str">
        <f t="shared" si="652"/>
        <v/>
      </c>
      <c r="G4226" t="str">
        <f t="shared" si="653"/>
        <v/>
      </c>
      <c r="H4226" t="str">
        <f t="shared" si="654"/>
        <v/>
      </c>
      <c r="I4226" t="str">
        <f t="shared" si="655"/>
        <v/>
      </c>
      <c r="J4226" t="str">
        <f t="shared" si="656"/>
        <v/>
      </c>
      <c r="K4226" t="str">
        <f t="shared" si="657"/>
        <v/>
      </c>
      <c r="L4226" t="str">
        <f t="shared" si="658"/>
        <v/>
      </c>
      <c r="M4226" t="str">
        <f t="shared" si="659"/>
        <v/>
      </c>
    </row>
    <row r="4227" spans="1:13">
      <c r="A4227" t="s">
        <v>4905</v>
      </c>
      <c r="B4227">
        <v>18.052800000000001</v>
      </c>
      <c r="C4227" s="44">
        <v>41548</v>
      </c>
      <c r="D4227" t="str">
        <f t="shared" si="650"/>
        <v/>
      </c>
      <c r="E4227" t="str">
        <f t="shared" si="651"/>
        <v/>
      </c>
      <c r="F4227" t="str">
        <f t="shared" si="652"/>
        <v/>
      </c>
      <c r="G4227" t="str">
        <f t="shared" si="653"/>
        <v/>
      </c>
      <c r="H4227" t="str">
        <f t="shared" si="654"/>
        <v/>
      </c>
      <c r="I4227" t="str">
        <f t="shared" si="655"/>
        <v/>
      </c>
      <c r="J4227" t="str">
        <f t="shared" si="656"/>
        <v/>
      </c>
      <c r="K4227" t="str">
        <f t="shared" si="657"/>
        <v/>
      </c>
      <c r="L4227" t="str">
        <f t="shared" si="658"/>
        <v/>
      </c>
      <c r="M4227" t="str">
        <f t="shared" si="659"/>
        <v/>
      </c>
    </row>
    <row r="4228" spans="1:13">
      <c r="A4228" t="s">
        <v>4906</v>
      </c>
      <c r="B4228">
        <v>25.2773</v>
      </c>
      <c r="C4228" s="44">
        <v>41548</v>
      </c>
      <c r="D4228" t="str">
        <f t="shared" si="650"/>
        <v/>
      </c>
      <c r="E4228" t="str">
        <f t="shared" si="651"/>
        <v/>
      </c>
      <c r="F4228" t="str">
        <f t="shared" si="652"/>
        <v/>
      </c>
      <c r="G4228" t="str">
        <f t="shared" si="653"/>
        <v/>
      </c>
      <c r="H4228" t="str">
        <f t="shared" si="654"/>
        <v/>
      </c>
      <c r="I4228" t="str">
        <f t="shared" si="655"/>
        <v/>
      </c>
      <c r="J4228" t="str">
        <f t="shared" si="656"/>
        <v/>
      </c>
      <c r="K4228" t="str">
        <f t="shared" si="657"/>
        <v/>
      </c>
      <c r="L4228" t="str">
        <f t="shared" si="658"/>
        <v/>
      </c>
      <c r="M4228" t="str">
        <f t="shared" si="659"/>
        <v/>
      </c>
    </row>
    <row r="4229" spans="1:13">
      <c r="A4229" t="s">
        <v>2466</v>
      </c>
      <c r="B4229">
        <v>10.539199999999999</v>
      </c>
      <c r="C4229" s="44">
        <v>41548</v>
      </c>
      <c r="D4229" t="str">
        <f t="shared" si="650"/>
        <v/>
      </c>
      <c r="E4229" t="str">
        <f t="shared" si="651"/>
        <v/>
      </c>
      <c r="F4229" t="str">
        <f t="shared" si="652"/>
        <v/>
      </c>
      <c r="G4229" t="str">
        <f t="shared" si="653"/>
        <v/>
      </c>
      <c r="H4229" t="str">
        <f t="shared" si="654"/>
        <v/>
      </c>
      <c r="I4229" t="str">
        <f t="shared" si="655"/>
        <v/>
      </c>
      <c r="J4229" t="str">
        <f t="shared" si="656"/>
        <v/>
      </c>
      <c r="K4229" t="str">
        <f t="shared" si="657"/>
        <v/>
      </c>
      <c r="L4229" t="str">
        <f t="shared" si="658"/>
        <v/>
      </c>
      <c r="M4229" t="str">
        <f t="shared" si="659"/>
        <v/>
      </c>
    </row>
    <row r="4230" spans="1:13">
      <c r="A4230" t="s">
        <v>2467</v>
      </c>
      <c r="B4230">
        <v>11.0601</v>
      </c>
      <c r="C4230" s="44">
        <v>41548</v>
      </c>
      <c r="D4230" t="str">
        <f t="shared" si="650"/>
        <v/>
      </c>
      <c r="E4230" t="str">
        <f t="shared" si="651"/>
        <v/>
      </c>
      <c r="F4230" t="str">
        <f t="shared" si="652"/>
        <v/>
      </c>
      <c r="G4230" t="str">
        <f t="shared" si="653"/>
        <v/>
      </c>
      <c r="H4230" t="str">
        <f t="shared" si="654"/>
        <v/>
      </c>
      <c r="I4230" t="str">
        <f t="shared" si="655"/>
        <v/>
      </c>
      <c r="J4230" t="str">
        <f t="shared" si="656"/>
        <v/>
      </c>
      <c r="K4230" t="str">
        <f t="shared" si="657"/>
        <v/>
      </c>
      <c r="L4230" t="str">
        <f t="shared" si="658"/>
        <v/>
      </c>
      <c r="M4230" t="str">
        <f t="shared" si="659"/>
        <v/>
      </c>
    </row>
    <row r="4231" spans="1:13">
      <c r="A4231" t="s">
        <v>2468</v>
      </c>
      <c r="B4231">
        <v>17.0959</v>
      </c>
      <c r="C4231" s="44">
        <v>41548</v>
      </c>
      <c r="D4231" t="str">
        <f t="shared" ref="D4231:D4294" si="660">IF(A4231=mfund1,B4231,"")</f>
        <v/>
      </c>
      <c r="E4231" t="str">
        <f t="shared" ref="E4231:E4294" si="661">IF(A4231=mfund2,B4231,"")</f>
        <v/>
      </c>
      <c r="F4231" t="str">
        <f t="shared" ref="F4231:F4294" si="662">IF(A4231=mfund3,B4231,"")</f>
        <v/>
      </c>
      <c r="G4231" t="str">
        <f t="shared" ref="G4231:G4294" si="663">IF(A4231=mfund4,B4231,"")</f>
        <v/>
      </c>
      <c r="H4231" t="str">
        <f t="shared" ref="H4231:H4294" si="664">IF(A4231=mfudn5,B4231,"")</f>
        <v/>
      </c>
      <c r="I4231" t="str">
        <f t="shared" ref="I4231:I4294" si="665">IF(A4231=mfund6,B4231,"")</f>
        <v/>
      </c>
      <c r="J4231" t="str">
        <f t="shared" ref="J4231:J4294" si="666">IF(A4231=mfund7,B4231,"")</f>
        <v/>
      </c>
      <c r="K4231" t="str">
        <f t="shared" ref="K4231:K4294" si="667">IF(A4231=mfund8,B4231,"")</f>
        <v/>
      </c>
      <c r="L4231" t="str">
        <f t="shared" ref="L4231:L4294" si="668">IF(A4231=mfund9,B4231,"")</f>
        <v/>
      </c>
      <c r="M4231" t="str">
        <f t="shared" ref="M4231:M4294" si="669">IF(A4231=mfund10,B4231,"")</f>
        <v/>
      </c>
    </row>
    <row r="4232" spans="1:13">
      <c r="A4232" t="s">
        <v>2469</v>
      </c>
      <c r="B4232">
        <v>17.0959</v>
      </c>
      <c r="C4232" s="44">
        <v>41548</v>
      </c>
      <c r="D4232" t="str">
        <f t="shared" si="660"/>
        <v/>
      </c>
      <c r="E4232" t="str">
        <f t="shared" si="661"/>
        <v/>
      </c>
      <c r="F4232" t="str">
        <f t="shared" si="662"/>
        <v/>
      </c>
      <c r="G4232" t="str">
        <f t="shared" si="663"/>
        <v/>
      </c>
      <c r="H4232" t="str">
        <f t="shared" si="664"/>
        <v/>
      </c>
      <c r="I4232" t="str">
        <f t="shared" si="665"/>
        <v/>
      </c>
      <c r="J4232" t="str">
        <f t="shared" si="666"/>
        <v/>
      </c>
      <c r="K4232" t="str">
        <f t="shared" si="667"/>
        <v/>
      </c>
      <c r="L4232" t="str">
        <f t="shared" si="668"/>
        <v/>
      </c>
      <c r="M4232" t="str">
        <f t="shared" si="669"/>
        <v/>
      </c>
    </row>
    <row r="4233" spans="1:13">
      <c r="A4233" t="s">
        <v>2470</v>
      </c>
      <c r="B4233">
        <v>1091.4495999999999</v>
      </c>
      <c r="C4233" s="44">
        <v>41548</v>
      </c>
      <c r="D4233" t="str">
        <f t="shared" si="660"/>
        <v/>
      </c>
      <c r="E4233" t="str">
        <f t="shared" si="661"/>
        <v/>
      </c>
      <c r="F4233" t="str">
        <f t="shared" si="662"/>
        <v/>
      </c>
      <c r="G4233" t="str">
        <f t="shared" si="663"/>
        <v/>
      </c>
      <c r="H4233" t="str">
        <f t="shared" si="664"/>
        <v/>
      </c>
      <c r="I4233" t="str">
        <f t="shared" si="665"/>
        <v/>
      </c>
      <c r="J4233" t="str">
        <f t="shared" si="666"/>
        <v/>
      </c>
      <c r="K4233" t="str">
        <f t="shared" si="667"/>
        <v/>
      </c>
      <c r="L4233" t="str">
        <f t="shared" si="668"/>
        <v/>
      </c>
      <c r="M4233" t="str">
        <f t="shared" si="669"/>
        <v/>
      </c>
    </row>
    <row r="4234" spans="1:13">
      <c r="A4234" t="s">
        <v>2471</v>
      </c>
      <c r="B4234">
        <v>1002.1092</v>
      </c>
      <c r="C4234" s="44">
        <v>41548</v>
      </c>
      <c r="D4234" t="str">
        <f t="shared" si="660"/>
        <v/>
      </c>
      <c r="E4234" t="str">
        <f t="shared" si="661"/>
        <v/>
      </c>
      <c r="F4234" t="str">
        <f t="shared" si="662"/>
        <v/>
      </c>
      <c r="G4234" t="str">
        <f t="shared" si="663"/>
        <v/>
      </c>
      <c r="H4234" t="str">
        <f t="shared" si="664"/>
        <v/>
      </c>
      <c r="I4234" t="str">
        <f t="shared" si="665"/>
        <v/>
      </c>
      <c r="J4234" t="str">
        <f t="shared" si="666"/>
        <v/>
      </c>
      <c r="K4234" t="str">
        <f t="shared" si="667"/>
        <v/>
      </c>
      <c r="L4234" t="str">
        <f t="shared" si="668"/>
        <v/>
      </c>
      <c r="M4234" t="str">
        <f t="shared" si="669"/>
        <v/>
      </c>
    </row>
    <row r="4235" spans="1:13">
      <c r="A4235" t="s">
        <v>4907</v>
      </c>
      <c r="B4235">
        <v>1681.1543999999999</v>
      </c>
      <c r="C4235" s="44">
        <v>41548</v>
      </c>
      <c r="D4235" t="str">
        <f t="shared" si="660"/>
        <v/>
      </c>
      <c r="E4235" t="str">
        <f t="shared" si="661"/>
        <v/>
      </c>
      <c r="F4235" t="str">
        <f t="shared" si="662"/>
        <v/>
      </c>
      <c r="G4235" t="str">
        <f t="shared" si="663"/>
        <v/>
      </c>
      <c r="H4235" t="str">
        <f t="shared" si="664"/>
        <v/>
      </c>
      <c r="I4235" t="str">
        <f t="shared" si="665"/>
        <v/>
      </c>
      <c r="J4235" t="str">
        <f t="shared" si="666"/>
        <v/>
      </c>
      <c r="K4235" t="str">
        <f t="shared" si="667"/>
        <v/>
      </c>
      <c r="L4235" t="str">
        <f t="shared" si="668"/>
        <v/>
      </c>
      <c r="M4235" t="str">
        <f t="shared" si="669"/>
        <v/>
      </c>
    </row>
    <row r="4236" spans="1:13">
      <c r="A4236" t="s">
        <v>2472</v>
      </c>
      <c r="B4236">
        <v>1015.7445</v>
      </c>
      <c r="C4236" s="44">
        <v>41548</v>
      </c>
      <c r="D4236" t="str">
        <f t="shared" si="660"/>
        <v/>
      </c>
      <c r="E4236" t="str">
        <f t="shared" si="661"/>
        <v/>
      </c>
      <c r="F4236" t="str">
        <f t="shared" si="662"/>
        <v/>
      </c>
      <c r="G4236" t="str">
        <f t="shared" si="663"/>
        <v/>
      </c>
      <c r="H4236" t="str">
        <f t="shared" si="664"/>
        <v/>
      </c>
      <c r="I4236" t="str">
        <f t="shared" si="665"/>
        <v/>
      </c>
      <c r="J4236" t="str">
        <f t="shared" si="666"/>
        <v/>
      </c>
      <c r="K4236" t="str">
        <f t="shared" si="667"/>
        <v/>
      </c>
      <c r="L4236" t="str">
        <f t="shared" si="668"/>
        <v/>
      </c>
      <c r="M4236" t="str">
        <f t="shared" si="669"/>
        <v/>
      </c>
    </row>
    <row r="4237" spans="1:13">
      <c r="A4237" t="s">
        <v>2473</v>
      </c>
      <c r="B4237">
        <v>1010.6992</v>
      </c>
      <c r="C4237" s="44">
        <v>41548</v>
      </c>
      <c r="D4237" t="str">
        <f t="shared" si="660"/>
        <v/>
      </c>
      <c r="E4237" t="str">
        <f t="shared" si="661"/>
        <v/>
      </c>
      <c r="F4237" t="str">
        <f t="shared" si="662"/>
        <v/>
      </c>
      <c r="G4237" t="str">
        <f t="shared" si="663"/>
        <v/>
      </c>
      <c r="H4237" t="str">
        <f t="shared" si="664"/>
        <v/>
      </c>
      <c r="I4237" t="str">
        <f t="shared" si="665"/>
        <v/>
      </c>
      <c r="J4237" t="str">
        <f t="shared" si="666"/>
        <v/>
      </c>
      <c r="K4237" t="str">
        <f t="shared" si="667"/>
        <v/>
      </c>
      <c r="L4237" t="str">
        <f t="shared" si="668"/>
        <v/>
      </c>
      <c r="M4237" t="str">
        <f t="shared" si="669"/>
        <v/>
      </c>
    </row>
    <row r="4238" spans="1:13">
      <c r="A4238" t="s">
        <v>2474</v>
      </c>
      <c r="B4238">
        <v>1001.8698000000001</v>
      </c>
      <c r="C4238" s="44">
        <v>41548</v>
      </c>
      <c r="D4238" t="str">
        <f t="shared" si="660"/>
        <v/>
      </c>
      <c r="E4238" t="str">
        <f t="shared" si="661"/>
        <v/>
      </c>
      <c r="F4238" t="str">
        <f t="shared" si="662"/>
        <v/>
      </c>
      <c r="G4238" t="str">
        <f t="shared" si="663"/>
        <v/>
      </c>
      <c r="H4238" t="str">
        <f t="shared" si="664"/>
        <v/>
      </c>
      <c r="I4238" t="str">
        <f t="shared" si="665"/>
        <v/>
      </c>
      <c r="J4238" t="str">
        <f t="shared" si="666"/>
        <v/>
      </c>
      <c r="K4238" t="str">
        <f t="shared" si="667"/>
        <v/>
      </c>
      <c r="L4238" t="str">
        <f t="shared" si="668"/>
        <v/>
      </c>
      <c r="M4238" t="str">
        <f t="shared" si="669"/>
        <v/>
      </c>
    </row>
    <row r="4239" spans="1:13">
      <c r="A4239" t="s">
        <v>2475</v>
      </c>
      <c r="B4239">
        <v>1224.7079000000001</v>
      </c>
      <c r="C4239" s="44">
        <v>41548</v>
      </c>
      <c r="D4239" t="str">
        <f t="shared" si="660"/>
        <v/>
      </c>
      <c r="E4239" t="str">
        <f t="shared" si="661"/>
        <v/>
      </c>
      <c r="F4239" t="str">
        <f t="shared" si="662"/>
        <v/>
      </c>
      <c r="G4239" t="str">
        <f t="shared" si="663"/>
        <v/>
      </c>
      <c r="H4239" t="str">
        <f t="shared" si="664"/>
        <v/>
      </c>
      <c r="I4239" t="str">
        <f t="shared" si="665"/>
        <v/>
      </c>
      <c r="J4239" t="str">
        <f t="shared" si="666"/>
        <v/>
      </c>
      <c r="K4239" t="str">
        <f t="shared" si="667"/>
        <v/>
      </c>
      <c r="L4239" t="str">
        <f t="shared" si="668"/>
        <v/>
      </c>
      <c r="M4239" t="str">
        <f t="shared" si="669"/>
        <v/>
      </c>
    </row>
    <row r="4240" spans="1:13">
      <c r="A4240" t="s">
        <v>2476</v>
      </c>
      <c r="B4240">
        <v>1001.1218</v>
      </c>
      <c r="C4240" s="44">
        <v>41548</v>
      </c>
      <c r="D4240" t="str">
        <f t="shared" si="660"/>
        <v/>
      </c>
      <c r="E4240" t="str">
        <f t="shared" si="661"/>
        <v/>
      </c>
      <c r="F4240" t="str">
        <f t="shared" si="662"/>
        <v/>
      </c>
      <c r="G4240" t="str">
        <f t="shared" si="663"/>
        <v/>
      </c>
      <c r="H4240" t="str">
        <f t="shared" si="664"/>
        <v/>
      </c>
      <c r="I4240" t="str">
        <f t="shared" si="665"/>
        <v/>
      </c>
      <c r="J4240" t="str">
        <f t="shared" si="666"/>
        <v/>
      </c>
      <c r="K4240" t="str">
        <f t="shared" si="667"/>
        <v/>
      </c>
      <c r="L4240" t="str">
        <f t="shared" si="668"/>
        <v/>
      </c>
      <c r="M4240" t="str">
        <f t="shared" si="669"/>
        <v/>
      </c>
    </row>
    <row r="4241" spans="1:13">
      <c r="A4241" t="s">
        <v>4908</v>
      </c>
      <c r="B4241">
        <v>1643.5364999999999</v>
      </c>
      <c r="C4241" s="44">
        <v>41548</v>
      </c>
      <c r="D4241" t="str">
        <f t="shared" si="660"/>
        <v/>
      </c>
      <c r="E4241" t="str">
        <f t="shared" si="661"/>
        <v/>
      </c>
      <c r="F4241" t="str">
        <f t="shared" si="662"/>
        <v/>
      </c>
      <c r="G4241" t="str">
        <f t="shared" si="663"/>
        <v/>
      </c>
      <c r="H4241" t="str">
        <f t="shared" si="664"/>
        <v/>
      </c>
      <c r="I4241" t="str">
        <f t="shared" si="665"/>
        <v/>
      </c>
      <c r="J4241" t="str">
        <f t="shared" si="666"/>
        <v/>
      </c>
      <c r="K4241" t="str">
        <f t="shared" si="667"/>
        <v/>
      </c>
      <c r="L4241" t="str">
        <f t="shared" si="668"/>
        <v/>
      </c>
      <c r="M4241" t="str">
        <f t="shared" si="669"/>
        <v/>
      </c>
    </row>
    <row r="4242" spans="1:13">
      <c r="A4242" t="s">
        <v>2477</v>
      </c>
      <c r="B4242">
        <v>1013.3176999999999</v>
      </c>
      <c r="C4242" s="44">
        <v>41548</v>
      </c>
      <c r="D4242" t="str">
        <f t="shared" si="660"/>
        <v/>
      </c>
      <c r="E4242" t="str">
        <f t="shared" si="661"/>
        <v/>
      </c>
      <c r="F4242" t="str">
        <f t="shared" si="662"/>
        <v/>
      </c>
      <c r="G4242" t="str">
        <f t="shared" si="663"/>
        <v/>
      </c>
      <c r="H4242" t="str">
        <f t="shared" si="664"/>
        <v/>
      </c>
      <c r="I4242" t="str">
        <f t="shared" si="665"/>
        <v/>
      </c>
      <c r="J4242" t="str">
        <f t="shared" si="666"/>
        <v/>
      </c>
      <c r="K4242" t="str">
        <f t="shared" si="667"/>
        <v/>
      </c>
      <c r="L4242" t="str">
        <f t="shared" si="668"/>
        <v/>
      </c>
      <c r="M4242" t="str">
        <f t="shared" si="669"/>
        <v/>
      </c>
    </row>
    <row r="4243" spans="1:13">
      <c r="A4243" t="s">
        <v>2478</v>
      </c>
      <c r="B4243">
        <v>1028.9349999999999</v>
      </c>
      <c r="C4243" s="44">
        <v>41548</v>
      </c>
      <c r="D4243" t="str">
        <f t="shared" si="660"/>
        <v/>
      </c>
      <c r="E4243" t="str">
        <f t="shared" si="661"/>
        <v/>
      </c>
      <c r="F4243" t="str">
        <f t="shared" si="662"/>
        <v/>
      </c>
      <c r="G4243" t="str">
        <f t="shared" si="663"/>
        <v/>
      </c>
      <c r="H4243" t="str">
        <f t="shared" si="664"/>
        <v/>
      </c>
      <c r="I4243" t="str">
        <f t="shared" si="665"/>
        <v/>
      </c>
      <c r="J4243" t="str">
        <f t="shared" si="666"/>
        <v/>
      </c>
      <c r="K4243" t="str">
        <f t="shared" si="667"/>
        <v/>
      </c>
      <c r="L4243" t="str">
        <f t="shared" si="668"/>
        <v/>
      </c>
      <c r="M4243" t="str">
        <f t="shared" si="669"/>
        <v/>
      </c>
    </row>
    <row r="4244" spans="1:13">
      <c r="A4244" t="s">
        <v>656</v>
      </c>
      <c r="B4244">
        <v>1002.9398</v>
      </c>
      <c r="C4244" s="44">
        <v>41548</v>
      </c>
      <c r="D4244" t="str">
        <f t="shared" si="660"/>
        <v/>
      </c>
      <c r="E4244" t="str">
        <f t="shared" si="661"/>
        <v/>
      </c>
      <c r="F4244" t="str">
        <f t="shared" si="662"/>
        <v/>
      </c>
      <c r="G4244" t="str">
        <f t="shared" si="663"/>
        <v/>
      </c>
      <c r="H4244" t="str">
        <f t="shared" si="664"/>
        <v/>
      </c>
      <c r="I4244" t="str">
        <f t="shared" si="665"/>
        <v/>
      </c>
      <c r="J4244" t="str">
        <f t="shared" si="666"/>
        <v/>
      </c>
      <c r="K4244" t="str">
        <f t="shared" si="667"/>
        <v/>
      </c>
      <c r="L4244" t="str">
        <f t="shared" si="668"/>
        <v/>
      </c>
      <c r="M4244" t="str">
        <f t="shared" si="669"/>
        <v/>
      </c>
    </row>
    <row r="4245" spans="1:13">
      <c r="A4245" t="s">
        <v>2479</v>
      </c>
      <c r="B4245">
        <v>1088.6195</v>
      </c>
      <c r="C4245" s="44">
        <v>41548</v>
      </c>
      <c r="D4245" t="str">
        <f t="shared" si="660"/>
        <v/>
      </c>
      <c r="E4245" t="str">
        <f t="shared" si="661"/>
        <v/>
      </c>
      <c r="F4245" t="str">
        <f t="shared" si="662"/>
        <v/>
      </c>
      <c r="G4245" t="str">
        <f t="shared" si="663"/>
        <v/>
      </c>
      <c r="H4245" t="str">
        <f t="shared" si="664"/>
        <v/>
      </c>
      <c r="I4245" t="str">
        <f t="shared" si="665"/>
        <v/>
      </c>
      <c r="J4245" t="str">
        <f t="shared" si="666"/>
        <v/>
      </c>
      <c r="K4245" t="str">
        <f t="shared" si="667"/>
        <v/>
      </c>
      <c r="L4245" t="str">
        <f t="shared" si="668"/>
        <v/>
      </c>
      <c r="M4245" t="str">
        <f t="shared" si="669"/>
        <v/>
      </c>
    </row>
    <row r="4246" spans="1:13">
      <c r="A4246" t="s">
        <v>2480</v>
      </c>
      <c r="B4246">
        <v>1001.4015000000001</v>
      </c>
      <c r="C4246" s="44">
        <v>41548</v>
      </c>
      <c r="D4246" t="str">
        <f t="shared" si="660"/>
        <v/>
      </c>
      <c r="E4246" t="str">
        <f t="shared" si="661"/>
        <v/>
      </c>
      <c r="F4246" t="str">
        <f t="shared" si="662"/>
        <v/>
      </c>
      <c r="G4246" t="str">
        <f t="shared" si="663"/>
        <v/>
      </c>
      <c r="H4246" t="str">
        <f t="shared" si="664"/>
        <v/>
      </c>
      <c r="I4246" t="str">
        <f t="shared" si="665"/>
        <v/>
      </c>
      <c r="J4246" t="str">
        <f t="shared" si="666"/>
        <v/>
      </c>
      <c r="K4246" t="str">
        <f t="shared" si="667"/>
        <v/>
      </c>
      <c r="L4246" t="str">
        <f t="shared" si="668"/>
        <v/>
      </c>
      <c r="M4246" t="str">
        <f t="shared" si="669"/>
        <v/>
      </c>
    </row>
    <row r="4247" spans="1:13">
      <c r="A4247" t="s">
        <v>4909</v>
      </c>
      <c r="B4247">
        <v>1677.5876000000001</v>
      </c>
      <c r="C4247" s="44">
        <v>41548</v>
      </c>
      <c r="D4247" t="str">
        <f t="shared" si="660"/>
        <v/>
      </c>
      <c r="E4247" t="str">
        <f t="shared" si="661"/>
        <v/>
      </c>
      <c r="F4247" t="str">
        <f t="shared" si="662"/>
        <v/>
      </c>
      <c r="G4247" t="str">
        <f t="shared" si="663"/>
        <v/>
      </c>
      <c r="H4247" t="str">
        <f t="shared" si="664"/>
        <v/>
      </c>
      <c r="I4247" t="str">
        <f t="shared" si="665"/>
        <v/>
      </c>
      <c r="J4247" t="str">
        <f t="shared" si="666"/>
        <v/>
      </c>
      <c r="K4247" t="str">
        <f t="shared" si="667"/>
        <v/>
      </c>
      <c r="L4247" t="str">
        <f t="shared" si="668"/>
        <v/>
      </c>
      <c r="M4247" t="str">
        <f t="shared" si="669"/>
        <v/>
      </c>
    </row>
    <row r="4248" spans="1:13">
      <c r="A4248" t="s">
        <v>2481</v>
      </c>
      <c r="B4248">
        <v>1012.5172</v>
      </c>
      <c r="C4248" s="44">
        <v>41548</v>
      </c>
      <c r="D4248" t="str">
        <f t="shared" si="660"/>
        <v/>
      </c>
      <c r="E4248" t="str">
        <f t="shared" si="661"/>
        <v/>
      </c>
      <c r="F4248" t="str">
        <f t="shared" si="662"/>
        <v/>
      </c>
      <c r="G4248" t="str">
        <f t="shared" si="663"/>
        <v/>
      </c>
      <c r="H4248" t="str">
        <f t="shared" si="664"/>
        <v/>
      </c>
      <c r="I4248" t="str">
        <f t="shared" si="665"/>
        <v/>
      </c>
      <c r="J4248" t="str">
        <f t="shared" si="666"/>
        <v/>
      </c>
      <c r="K4248" t="str">
        <f t="shared" si="667"/>
        <v/>
      </c>
      <c r="L4248" t="str">
        <f t="shared" si="668"/>
        <v/>
      </c>
      <c r="M4248" t="str">
        <f t="shared" si="669"/>
        <v/>
      </c>
    </row>
    <row r="4249" spans="1:13">
      <c r="A4249" t="s">
        <v>2482</v>
      </c>
      <c r="B4249">
        <v>1009.1638</v>
      </c>
      <c r="C4249" s="44">
        <v>41548</v>
      </c>
      <c r="D4249" t="str">
        <f t="shared" si="660"/>
        <v/>
      </c>
      <c r="E4249" t="str">
        <f t="shared" si="661"/>
        <v/>
      </c>
      <c r="F4249" t="str">
        <f t="shared" si="662"/>
        <v/>
      </c>
      <c r="G4249" t="str">
        <f t="shared" si="663"/>
        <v/>
      </c>
      <c r="H4249" t="str">
        <f t="shared" si="664"/>
        <v/>
      </c>
      <c r="I4249" t="str">
        <f t="shared" si="665"/>
        <v/>
      </c>
      <c r="J4249" t="str">
        <f t="shared" si="666"/>
        <v/>
      </c>
      <c r="K4249" t="str">
        <f t="shared" si="667"/>
        <v/>
      </c>
      <c r="L4249" t="str">
        <f t="shared" si="668"/>
        <v/>
      </c>
      <c r="M4249" t="str">
        <f t="shared" si="669"/>
        <v/>
      </c>
    </row>
    <row r="4250" spans="1:13">
      <c r="A4250" t="s">
        <v>2483</v>
      </c>
      <c r="B4250">
        <v>1001.8698000000001</v>
      </c>
      <c r="C4250" s="44">
        <v>41548</v>
      </c>
      <c r="D4250" t="str">
        <f t="shared" si="660"/>
        <v/>
      </c>
      <c r="E4250" t="str">
        <f t="shared" si="661"/>
        <v/>
      </c>
      <c r="F4250" t="str">
        <f t="shared" si="662"/>
        <v/>
      </c>
      <c r="G4250" t="str">
        <f t="shared" si="663"/>
        <v/>
      </c>
      <c r="H4250" t="str">
        <f t="shared" si="664"/>
        <v/>
      </c>
      <c r="I4250" t="str">
        <f t="shared" si="665"/>
        <v/>
      </c>
      <c r="J4250" t="str">
        <f t="shared" si="666"/>
        <v/>
      </c>
      <c r="K4250" t="str">
        <f t="shared" si="667"/>
        <v/>
      </c>
      <c r="L4250" t="str">
        <f t="shared" si="668"/>
        <v/>
      </c>
      <c r="M4250" t="str">
        <f t="shared" si="669"/>
        <v/>
      </c>
    </row>
    <row r="4251" spans="1:13">
      <c r="A4251" t="s">
        <v>4910</v>
      </c>
      <c r="B4251">
        <v>25.2361</v>
      </c>
      <c r="C4251" s="44">
        <v>41548</v>
      </c>
      <c r="D4251" t="str">
        <f t="shared" si="660"/>
        <v/>
      </c>
      <c r="E4251" t="str">
        <f t="shared" si="661"/>
        <v/>
      </c>
      <c r="F4251" t="str">
        <f t="shared" si="662"/>
        <v/>
      </c>
      <c r="G4251" t="str">
        <f t="shared" si="663"/>
        <v/>
      </c>
      <c r="H4251" t="str">
        <f t="shared" si="664"/>
        <v/>
      </c>
      <c r="I4251" t="str">
        <f t="shared" si="665"/>
        <v/>
      </c>
      <c r="J4251" t="str">
        <f t="shared" si="666"/>
        <v/>
      </c>
      <c r="K4251" t="str">
        <f t="shared" si="667"/>
        <v/>
      </c>
      <c r="L4251" t="str">
        <f t="shared" si="668"/>
        <v/>
      </c>
      <c r="M4251" t="str">
        <f t="shared" si="669"/>
        <v/>
      </c>
    </row>
    <row r="4252" spans="1:13">
      <c r="A4252" t="s">
        <v>2484</v>
      </c>
      <c r="B4252">
        <v>10.9094</v>
      </c>
      <c r="C4252" s="44">
        <v>41548</v>
      </c>
      <c r="D4252" t="str">
        <f t="shared" si="660"/>
        <v/>
      </c>
      <c r="E4252" t="str">
        <f t="shared" si="661"/>
        <v/>
      </c>
      <c r="F4252" t="str">
        <f t="shared" si="662"/>
        <v/>
      </c>
      <c r="G4252" t="str">
        <f t="shared" si="663"/>
        <v/>
      </c>
      <c r="H4252" t="str">
        <f t="shared" si="664"/>
        <v/>
      </c>
      <c r="I4252" t="str">
        <f t="shared" si="665"/>
        <v/>
      </c>
      <c r="J4252" t="str">
        <f t="shared" si="666"/>
        <v/>
      </c>
      <c r="K4252" t="str">
        <f t="shared" si="667"/>
        <v/>
      </c>
      <c r="L4252" t="str">
        <f t="shared" si="668"/>
        <v/>
      </c>
      <c r="M4252" t="str">
        <f t="shared" si="669"/>
        <v/>
      </c>
    </row>
    <row r="4253" spans="1:13">
      <c r="A4253" t="s">
        <v>2485</v>
      </c>
      <c r="B4253">
        <v>11.0707</v>
      </c>
      <c r="C4253" s="44">
        <v>41548</v>
      </c>
      <c r="D4253" t="str">
        <f t="shared" si="660"/>
        <v/>
      </c>
      <c r="E4253" t="str">
        <f t="shared" si="661"/>
        <v/>
      </c>
      <c r="F4253" t="str">
        <f t="shared" si="662"/>
        <v/>
      </c>
      <c r="G4253" t="str">
        <f t="shared" si="663"/>
        <v/>
      </c>
      <c r="H4253" t="str">
        <f t="shared" si="664"/>
        <v/>
      </c>
      <c r="I4253" t="str">
        <f t="shared" si="665"/>
        <v/>
      </c>
      <c r="J4253" t="str">
        <f t="shared" si="666"/>
        <v/>
      </c>
      <c r="K4253" t="str">
        <f t="shared" si="667"/>
        <v/>
      </c>
      <c r="L4253" t="str">
        <f t="shared" si="668"/>
        <v/>
      </c>
      <c r="M4253" t="str">
        <f t="shared" si="669"/>
        <v/>
      </c>
    </row>
    <row r="4254" spans="1:13">
      <c r="A4254" t="s">
        <v>4911</v>
      </c>
      <c r="B4254">
        <v>25.0989</v>
      </c>
      <c r="C4254" s="44">
        <v>41548</v>
      </c>
      <c r="D4254" t="str">
        <f t="shared" si="660"/>
        <v/>
      </c>
      <c r="E4254" t="str">
        <f t="shared" si="661"/>
        <v/>
      </c>
      <c r="F4254" t="str">
        <f t="shared" si="662"/>
        <v/>
      </c>
      <c r="G4254" t="str">
        <f t="shared" si="663"/>
        <v/>
      </c>
      <c r="H4254" t="str">
        <f t="shared" si="664"/>
        <v/>
      </c>
      <c r="I4254" t="str">
        <f t="shared" si="665"/>
        <v/>
      </c>
      <c r="J4254" t="str">
        <f t="shared" si="666"/>
        <v/>
      </c>
      <c r="K4254" t="str">
        <f t="shared" si="667"/>
        <v/>
      </c>
      <c r="L4254" t="str">
        <f t="shared" si="668"/>
        <v/>
      </c>
      <c r="M4254" t="str">
        <f t="shared" si="669"/>
        <v/>
      </c>
    </row>
    <row r="4255" spans="1:13">
      <c r="A4255" t="s">
        <v>2486</v>
      </c>
      <c r="B4255">
        <v>10.4824</v>
      </c>
      <c r="C4255" s="44">
        <v>41548</v>
      </c>
      <c r="D4255" t="str">
        <f t="shared" si="660"/>
        <v/>
      </c>
      <c r="E4255" t="str">
        <f t="shared" si="661"/>
        <v/>
      </c>
      <c r="F4255" t="str">
        <f t="shared" si="662"/>
        <v/>
      </c>
      <c r="G4255" t="str">
        <f t="shared" si="663"/>
        <v/>
      </c>
      <c r="H4255" t="str">
        <f t="shared" si="664"/>
        <v/>
      </c>
      <c r="I4255" t="str">
        <f t="shared" si="665"/>
        <v/>
      </c>
      <c r="J4255" t="str">
        <f t="shared" si="666"/>
        <v/>
      </c>
      <c r="K4255" t="str">
        <f t="shared" si="667"/>
        <v/>
      </c>
      <c r="L4255" t="str">
        <f t="shared" si="668"/>
        <v/>
      </c>
      <c r="M4255" t="str">
        <f t="shared" si="669"/>
        <v/>
      </c>
    </row>
    <row r="4256" spans="1:13">
      <c r="A4256" t="s">
        <v>2487</v>
      </c>
      <c r="B4256">
        <v>11.0167</v>
      </c>
      <c r="C4256" s="44">
        <v>41548</v>
      </c>
      <c r="D4256" t="str">
        <f t="shared" si="660"/>
        <v/>
      </c>
      <c r="E4256" t="str">
        <f t="shared" si="661"/>
        <v/>
      </c>
      <c r="F4256" t="str">
        <f t="shared" si="662"/>
        <v/>
      </c>
      <c r="G4256" t="str">
        <f t="shared" si="663"/>
        <v/>
      </c>
      <c r="H4256" t="str">
        <f t="shared" si="664"/>
        <v/>
      </c>
      <c r="I4256" t="str">
        <f t="shared" si="665"/>
        <v/>
      </c>
      <c r="J4256" t="str">
        <f t="shared" si="666"/>
        <v/>
      </c>
      <c r="K4256" t="str">
        <f t="shared" si="667"/>
        <v/>
      </c>
      <c r="L4256" t="str">
        <f t="shared" si="668"/>
        <v/>
      </c>
      <c r="M4256" t="str">
        <f t="shared" si="669"/>
        <v/>
      </c>
    </row>
    <row r="4257" spans="1:13">
      <c r="A4257" t="s">
        <v>5683</v>
      </c>
      <c r="B4257">
        <v>10.0458</v>
      </c>
      <c r="C4257" s="44">
        <v>41548</v>
      </c>
      <c r="D4257" t="str">
        <f t="shared" si="660"/>
        <v/>
      </c>
      <c r="E4257" t="str">
        <f t="shared" si="661"/>
        <v/>
      </c>
      <c r="F4257" t="str">
        <f t="shared" si="662"/>
        <v/>
      </c>
      <c r="G4257" t="str">
        <f t="shared" si="663"/>
        <v/>
      </c>
      <c r="H4257" t="str">
        <f t="shared" si="664"/>
        <v/>
      </c>
      <c r="I4257" t="str">
        <f t="shared" si="665"/>
        <v/>
      </c>
      <c r="J4257" t="str">
        <f t="shared" si="666"/>
        <v/>
      </c>
      <c r="K4257" t="str">
        <f t="shared" si="667"/>
        <v/>
      </c>
      <c r="L4257" t="str">
        <f t="shared" si="668"/>
        <v/>
      </c>
      <c r="M4257" t="str">
        <f t="shared" si="669"/>
        <v/>
      </c>
    </row>
    <row r="4258" spans="1:13">
      <c r="A4258" t="s">
        <v>4901</v>
      </c>
      <c r="B4258">
        <v>16.4922</v>
      </c>
      <c r="C4258" s="44">
        <v>41548</v>
      </c>
      <c r="D4258" t="str">
        <f t="shared" si="660"/>
        <v/>
      </c>
      <c r="E4258" t="str">
        <f t="shared" si="661"/>
        <v/>
      </c>
      <c r="F4258" t="str">
        <f t="shared" si="662"/>
        <v/>
      </c>
      <c r="G4258" t="str">
        <f t="shared" si="663"/>
        <v/>
      </c>
      <c r="H4258" t="str">
        <f t="shared" si="664"/>
        <v/>
      </c>
      <c r="I4258" t="str">
        <f t="shared" si="665"/>
        <v/>
      </c>
      <c r="J4258" t="str">
        <f t="shared" si="666"/>
        <v/>
      </c>
      <c r="K4258" t="str">
        <f t="shared" si="667"/>
        <v/>
      </c>
      <c r="L4258" t="str">
        <f t="shared" si="668"/>
        <v/>
      </c>
      <c r="M4258" t="str">
        <f t="shared" si="669"/>
        <v/>
      </c>
    </row>
    <row r="4259" spans="1:13">
      <c r="A4259" t="s">
        <v>657</v>
      </c>
      <c r="B4259">
        <v>10.1013</v>
      </c>
      <c r="C4259" s="44">
        <v>41548</v>
      </c>
      <c r="D4259" t="str">
        <f t="shared" si="660"/>
        <v/>
      </c>
      <c r="E4259" t="str">
        <f t="shared" si="661"/>
        <v/>
      </c>
      <c r="F4259" t="str">
        <f t="shared" si="662"/>
        <v/>
      </c>
      <c r="G4259" t="str">
        <f t="shared" si="663"/>
        <v/>
      </c>
      <c r="H4259" t="str">
        <f t="shared" si="664"/>
        <v/>
      </c>
      <c r="I4259" t="str">
        <f t="shared" si="665"/>
        <v/>
      </c>
      <c r="J4259" t="str">
        <f t="shared" si="666"/>
        <v/>
      </c>
      <c r="K4259" t="str">
        <f t="shared" si="667"/>
        <v/>
      </c>
      <c r="L4259" t="str">
        <f t="shared" si="668"/>
        <v/>
      </c>
      <c r="M4259" t="str">
        <f t="shared" si="669"/>
        <v/>
      </c>
    </row>
    <row r="4260" spans="1:13">
      <c r="A4260" t="s">
        <v>5028</v>
      </c>
      <c r="B4260">
        <v>16.562899999999999</v>
      </c>
      <c r="C4260" s="44">
        <v>41548</v>
      </c>
      <c r="D4260" t="str">
        <f t="shared" si="660"/>
        <v/>
      </c>
      <c r="E4260" t="str">
        <f t="shared" si="661"/>
        <v/>
      </c>
      <c r="F4260" t="str">
        <f t="shared" si="662"/>
        <v/>
      </c>
      <c r="G4260" t="str">
        <f t="shared" si="663"/>
        <v/>
      </c>
      <c r="H4260" t="str">
        <f t="shared" si="664"/>
        <v/>
      </c>
      <c r="I4260" t="str">
        <f t="shared" si="665"/>
        <v/>
      </c>
      <c r="J4260" t="str">
        <f t="shared" si="666"/>
        <v/>
      </c>
      <c r="K4260" t="str">
        <f t="shared" si="667"/>
        <v/>
      </c>
      <c r="L4260" t="str">
        <f t="shared" si="668"/>
        <v/>
      </c>
      <c r="M4260" t="str">
        <f t="shared" si="669"/>
        <v/>
      </c>
    </row>
    <row r="4261" spans="1:13">
      <c r="A4261" t="s">
        <v>2846</v>
      </c>
      <c r="B4261">
        <v>8.2329000000000008</v>
      </c>
      <c r="C4261" s="44">
        <v>41523</v>
      </c>
      <c r="D4261" t="str">
        <f t="shared" si="660"/>
        <v/>
      </c>
      <c r="E4261" t="str">
        <f t="shared" si="661"/>
        <v/>
      </c>
      <c r="F4261" t="str">
        <f t="shared" si="662"/>
        <v/>
      </c>
      <c r="G4261" t="str">
        <f t="shared" si="663"/>
        <v/>
      </c>
      <c r="H4261" t="str">
        <f t="shared" si="664"/>
        <v/>
      </c>
      <c r="I4261" t="str">
        <f t="shared" si="665"/>
        <v/>
      </c>
      <c r="J4261" t="str">
        <f t="shared" si="666"/>
        <v/>
      </c>
      <c r="K4261" t="str">
        <f t="shared" si="667"/>
        <v/>
      </c>
      <c r="L4261" t="str">
        <f t="shared" si="668"/>
        <v/>
      </c>
      <c r="M4261" t="str">
        <f t="shared" si="669"/>
        <v/>
      </c>
    </row>
    <row r="4262" spans="1:13">
      <c r="A4262" t="s">
        <v>2847</v>
      </c>
      <c r="B4262">
        <v>8.2329000000000008</v>
      </c>
      <c r="C4262" s="44">
        <v>41523</v>
      </c>
      <c r="D4262" t="str">
        <f t="shared" si="660"/>
        <v/>
      </c>
      <c r="E4262" t="str">
        <f t="shared" si="661"/>
        <v/>
      </c>
      <c r="F4262" t="str">
        <f t="shared" si="662"/>
        <v/>
      </c>
      <c r="G4262" t="str">
        <f t="shared" si="663"/>
        <v/>
      </c>
      <c r="H4262" t="str">
        <f t="shared" si="664"/>
        <v/>
      </c>
      <c r="I4262" t="str">
        <f t="shared" si="665"/>
        <v/>
      </c>
      <c r="J4262" t="str">
        <f t="shared" si="666"/>
        <v/>
      </c>
      <c r="K4262" t="str">
        <f t="shared" si="667"/>
        <v/>
      </c>
      <c r="L4262" t="str">
        <f t="shared" si="668"/>
        <v/>
      </c>
      <c r="M4262" t="str">
        <f t="shared" si="669"/>
        <v/>
      </c>
    </row>
    <row r="4263" spans="1:13">
      <c r="A4263" t="s">
        <v>4077</v>
      </c>
      <c r="B4263">
        <v>8.2329000000000008</v>
      </c>
      <c r="C4263" s="44">
        <v>41523</v>
      </c>
      <c r="D4263" t="str">
        <f t="shared" si="660"/>
        <v/>
      </c>
      <c r="E4263" t="str">
        <f t="shared" si="661"/>
        <v/>
      </c>
      <c r="F4263" t="str">
        <f t="shared" si="662"/>
        <v/>
      </c>
      <c r="G4263" t="str">
        <f t="shared" si="663"/>
        <v/>
      </c>
      <c r="H4263" t="str">
        <f t="shared" si="664"/>
        <v/>
      </c>
      <c r="I4263" t="str">
        <f t="shared" si="665"/>
        <v/>
      </c>
      <c r="J4263" t="str">
        <f t="shared" si="666"/>
        <v/>
      </c>
      <c r="K4263" t="str">
        <f t="shared" si="667"/>
        <v/>
      </c>
      <c r="L4263" t="str">
        <f t="shared" si="668"/>
        <v/>
      </c>
      <c r="M4263" t="str">
        <f t="shared" si="669"/>
        <v/>
      </c>
    </row>
    <row r="4264" spans="1:13">
      <c r="A4264" t="s">
        <v>2848</v>
      </c>
      <c r="B4264">
        <v>10</v>
      </c>
      <c r="C4264" s="44">
        <v>40269</v>
      </c>
      <c r="D4264" t="str">
        <f t="shared" si="660"/>
        <v/>
      </c>
      <c r="E4264" t="str">
        <f t="shared" si="661"/>
        <v/>
      </c>
      <c r="F4264" t="str">
        <f t="shared" si="662"/>
        <v/>
      </c>
      <c r="G4264" t="str">
        <f t="shared" si="663"/>
        <v/>
      </c>
      <c r="H4264" t="str">
        <f t="shared" si="664"/>
        <v/>
      </c>
      <c r="I4264" t="str">
        <f t="shared" si="665"/>
        <v/>
      </c>
      <c r="J4264" t="str">
        <f t="shared" si="666"/>
        <v/>
      </c>
      <c r="K4264" t="str">
        <f t="shared" si="667"/>
        <v/>
      </c>
      <c r="L4264" t="str">
        <f t="shared" si="668"/>
        <v/>
      </c>
      <c r="M4264" t="str">
        <f t="shared" si="669"/>
        <v/>
      </c>
    </row>
    <row r="4265" spans="1:13">
      <c r="A4265" t="s">
        <v>2849</v>
      </c>
      <c r="B4265">
        <v>10</v>
      </c>
      <c r="C4265" s="44">
        <v>40269</v>
      </c>
      <c r="D4265" t="str">
        <f t="shared" si="660"/>
        <v/>
      </c>
      <c r="E4265" t="str">
        <f t="shared" si="661"/>
        <v/>
      </c>
      <c r="F4265" t="str">
        <f t="shared" si="662"/>
        <v/>
      </c>
      <c r="G4265" t="str">
        <f t="shared" si="663"/>
        <v/>
      </c>
      <c r="H4265" t="str">
        <f t="shared" si="664"/>
        <v/>
      </c>
      <c r="I4265" t="str">
        <f t="shared" si="665"/>
        <v/>
      </c>
      <c r="J4265" t="str">
        <f t="shared" si="666"/>
        <v/>
      </c>
      <c r="K4265" t="str">
        <f t="shared" si="667"/>
        <v/>
      </c>
      <c r="L4265" t="str">
        <f t="shared" si="668"/>
        <v/>
      </c>
      <c r="M4265" t="str">
        <f t="shared" si="669"/>
        <v/>
      </c>
    </row>
    <row r="4266" spans="1:13">
      <c r="A4266" t="s">
        <v>4078</v>
      </c>
      <c r="B4266">
        <v>10</v>
      </c>
      <c r="C4266" s="44">
        <v>40269</v>
      </c>
      <c r="D4266" t="str">
        <f t="shared" si="660"/>
        <v/>
      </c>
      <c r="E4266" t="str">
        <f t="shared" si="661"/>
        <v/>
      </c>
      <c r="F4266" t="str">
        <f t="shared" si="662"/>
        <v/>
      </c>
      <c r="G4266" t="str">
        <f t="shared" si="663"/>
        <v/>
      </c>
      <c r="H4266" t="str">
        <f t="shared" si="664"/>
        <v/>
      </c>
      <c r="I4266" t="str">
        <f t="shared" si="665"/>
        <v/>
      </c>
      <c r="J4266" t="str">
        <f t="shared" si="666"/>
        <v/>
      </c>
      <c r="K4266" t="str">
        <f t="shared" si="667"/>
        <v/>
      </c>
      <c r="L4266" t="str">
        <f t="shared" si="668"/>
        <v/>
      </c>
      <c r="M4266" t="str">
        <f t="shared" si="669"/>
        <v/>
      </c>
    </row>
    <row r="4267" spans="1:13">
      <c r="A4267" t="s">
        <v>2850</v>
      </c>
      <c r="B4267">
        <v>8.1881000000000004</v>
      </c>
      <c r="C4267" s="44">
        <v>41523</v>
      </c>
      <c r="D4267" t="str">
        <f t="shared" si="660"/>
        <v/>
      </c>
      <c r="E4267" t="str">
        <f t="shared" si="661"/>
        <v/>
      </c>
      <c r="F4267" t="str">
        <f t="shared" si="662"/>
        <v/>
      </c>
      <c r="G4267" t="str">
        <f t="shared" si="663"/>
        <v/>
      </c>
      <c r="H4267" t="str">
        <f t="shared" si="664"/>
        <v/>
      </c>
      <c r="I4267" t="str">
        <f t="shared" si="665"/>
        <v/>
      </c>
      <c r="J4267" t="str">
        <f t="shared" si="666"/>
        <v/>
      </c>
      <c r="K4267" t="str">
        <f t="shared" si="667"/>
        <v/>
      </c>
      <c r="L4267" t="str">
        <f t="shared" si="668"/>
        <v/>
      </c>
      <c r="M4267" t="str">
        <f t="shared" si="669"/>
        <v/>
      </c>
    </row>
    <row r="4268" spans="1:13">
      <c r="A4268" t="s">
        <v>4079</v>
      </c>
      <c r="B4268">
        <v>8.1881000000000004</v>
      </c>
      <c r="C4268" s="44">
        <v>41523</v>
      </c>
      <c r="D4268" t="str">
        <f t="shared" si="660"/>
        <v/>
      </c>
      <c r="E4268" t="str">
        <f t="shared" si="661"/>
        <v/>
      </c>
      <c r="F4268" t="str">
        <f t="shared" si="662"/>
        <v/>
      </c>
      <c r="G4268" t="str">
        <f t="shared" si="663"/>
        <v/>
      </c>
      <c r="H4268" t="str">
        <f t="shared" si="664"/>
        <v/>
      </c>
      <c r="I4268" t="str">
        <f t="shared" si="665"/>
        <v/>
      </c>
      <c r="J4268" t="str">
        <f t="shared" si="666"/>
        <v/>
      </c>
      <c r="K4268" t="str">
        <f t="shared" si="667"/>
        <v/>
      </c>
      <c r="L4268" t="str">
        <f t="shared" si="668"/>
        <v/>
      </c>
      <c r="M4268" t="str">
        <f t="shared" si="669"/>
        <v/>
      </c>
    </row>
    <row r="4269" spans="1:13">
      <c r="A4269" t="s">
        <v>4080</v>
      </c>
      <c r="B4269">
        <v>8.1881000000000004</v>
      </c>
      <c r="C4269" s="44">
        <v>41523</v>
      </c>
      <c r="D4269" t="str">
        <f t="shared" si="660"/>
        <v/>
      </c>
      <c r="E4269" t="str">
        <f t="shared" si="661"/>
        <v/>
      </c>
      <c r="F4269" t="str">
        <f t="shared" si="662"/>
        <v/>
      </c>
      <c r="G4269" t="str">
        <f t="shared" si="663"/>
        <v/>
      </c>
      <c r="H4269" t="str">
        <f t="shared" si="664"/>
        <v/>
      </c>
      <c r="I4269" t="str">
        <f t="shared" si="665"/>
        <v/>
      </c>
      <c r="J4269" t="str">
        <f t="shared" si="666"/>
        <v/>
      </c>
      <c r="K4269" t="str">
        <f t="shared" si="667"/>
        <v/>
      </c>
      <c r="L4269" t="str">
        <f t="shared" si="668"/>
        <v/>
      </c>
      <c r="M4269" t="str">
        <f t="shared" si="669"/>
        <v/>
      </c>
    </row>
    <row r="4270" spans="1:13">
      <c r="A4270" t="s">
        <v>658</v>
      </c>
      <c r="B4270">
        <v>44.574300000000001</v>
      </c>
      <c r="C4270" s="44">
        <v>41471</v>
      </c>
      <c r="D4270" t="str">
        <f t="shared" si="660"/>
        <v/>
      </c>
      <c r="E4270" t="str">
        <f t="shared" si="661"/>
        <v/>
      </c>
      <c r="F4270" t="str">
        <f t="shared" si="662"/>
        <v/>
      </c>
      <c r="G4270" t="str">
        <f t="shared" si="663"/>
        <v/>
      </c>
      <c r="H4270" t="str">
        <f t="shared" si="664"/>
        <v/>
      </c>
      <c r="I4270" t="str">
        <f t="shared" si="665"/>
        <v/>
      </c>
      <c r="J4270" t="str">
        <f t="shared" si="666"/>
        <v/>
      </c>
      <c r="K4270" t="str">
        <f t="shared" si="667"/>
        <v/>
      </c>
      <c r="L4270" t="str">
        <f t="shared" si="668"/>
        <v/>
      </c>
      <c r="M4270" t="str">
        <f t="shared" si="669"/>
        <v/>
      </c>
    </row>
    <row r="4271" spans="1:13">
      <c r="A4271" t="s">
        <v>659</v>
      </c>
      <c r="B4271">
        <v>21.492799999999999</v>
      </c>
      <c r="C4271" s="44">
        <v>41548</v>
      </c>
      <c r="D4271" t="str">
        <f t="shared" si="660"/>
        <v/>
      </c>
      <c r="E4271" t="str">
        <f t="shared" si="661"/>
        <v/>
      </c>
      <c r="F4271" t="str">
        <f t="shared" si="662"/>
        <v/>
      </c>
      <c r="G4271" t="str">
        <f t="shared" si="663"/>
        <v/>
      </c>
      <c r="H4271" t="str">
        <f t="shared" si="664"/>
        <v/>
      </c>
      <c r="I4271" t="str">
        <f t="shared" si="665"/>
        <v/>
      </c>
      <c r="J4271" t="str">
        <f t="shared" si="666"/>
        <v/>
      </c>
      <c r="K4271" t="str">
        <f t="shared" si="667"/>
        <v/>
      </c>
      <c r="L4271" t="str">
        <f t="shared" si="668"/>
        <v/>
      </c>
      <c r="M4271" t="str">
        <f t="shared" si="669"/>
        <v/>
      </c>
    </row>
    <row r="4272" spans="1:13">
      <c r="A4272" t="s">
        <v>5029</v>
      </c>
      <c r="B4272">
        <v>42.651200000000003</v>
      </c>
      <c r="C4272" s="44">
        <v>41548</v>
      </c>
      <c r="D4272" t="str">
        <f t="shared" si="660"/>
        <v/>
      </c>
      <c r="E4272" t="str">
        <f t="shared" si="661"/>
        <v/>
      </c>
      <c r="F4272" t="str">
        <f t="shared" si="662"/>
        <v/>
      </c>
      <c r="G4272" t="str">
        <f t="shared" si="663"/>
        <v/>
      </c>
      <c r="H4272" t="str">
        <f t="shared" si="664"/>
        <v/>
      </c>
      <c r="I4272" t="str">
        <f t="shared" si="665"/>
        <v/>
      </c>
      <c r="J4272" t="str">
        <f t="shared" si="666"/>
        <v/>
      </c>
      <c r="K4272" t="str">
        <f t="shared" si="667"/>
        <v/>
      </c>
      <c r="L4272" t="str">
        <f t="shared" si="668"/>
        <v/>
      </c>
      <c r="M4272" t="str">
        <f t="shared" si="669"/>
        <v/>
      </c>
    </row>
    <row r="4273" spans="1:13">
      <c r="A4273" t="s">
        <v>660</v>
      </c>
      <c r="B4273">
        <v>20.009799999999998</v>
      </c>
      <c r="C4273" s="44">
        <v>41548</v>
      </c>
      <c r="D4273" t="str">
        <f t="shared" si="660"/>
        <v/>
      </c>
      <c r="E4273" t="str">
        <f t="shared" si="661"/>
        <v/>
      </c>
      <c r="F4273" t="str">
        <f t="shared" si="662"/>
        <v/>
      </c>
      <c r="G4273" t="str">
        <f t="shared" si="663"/>
        <v/>
      </c>
      <c r="H4273" t="str">
        <f t="shared" si="664"/>
        <v/>
      </c>
      <c r="I4273" t="str">
        <f t="shared" si="665"/>
        <v/>
      </c>
      <c r="J4273" t="str">
        <f t="shared" si="666"/>
        <v/>
      </c>
      <c r="K4273" t="str">
        <f t="shared" si="667"/>
        <v/>
      </c>
      <c r="L4273" t="str">
        <f t="shared" si="668"/>
        <v/>
      </c>
      <c r="M4273" t="str">
        <f t="shared" si="669"/>
        <v/>
      </c>
    </row>
    <row r="4274" spans="1:13">
      <c r="A4274" t="s">
        <v>5030</v>
      </c>
      <c r="B4274">
        <v>42.473100000000002</v>
      </c>
      <c r="C4274" s="44">
        <v>41548</v>
      </c>
      <c r="D4274" t="str">
        <f t="shared" si="660"/>
        <v/>
      </c>
      <c r="E4274" t="str">
        <f t="shared" si="661"/>
        <v/>
      </c>
      <c r="F4274" t="str">
        <f t="shared" si="662"/>
        <v/>
      </c>
      <c r="G4274" t="str">
        <f t="shared" si="663"/>
        <v/>
      </c>
      <c r="H4274" t="str">
        <f t="shared" si="664"/>
        <v/>
      </c>
      <c r="I4274" t="str">
        <f t="shared" si="665"/>
        <v/>
      </c>
      <c r="J4274" t="str">
        <f t="shared" si="666"/>
        <v/>
      </c>
      <c r="K4274" t="str">
        <f t="shared" si="667"/>
        <v/>
      </c>
      <c r="L4274" t="str">
        <f t="shared" si="668"/>
        <v/>
      </c>
      <c r="M4274" t="str">
        <f t="shared" si="669"/>
        <v/>
      </c>
    </row>
    <row r="4275" spans="1:13">
      <c r="A4275" t="s">
        <v>5031</v>
      </c>
      <c r="B4275">
        <v>42.473100000000002</v>
      </c>
      <c r="C4275" s="44">
        <v>41548</v>
      </c>
      <c r="D4275" t="str">
        <f t="shared" si="660"/>
        <v/>
      </c>
      <c r="E4275" t="str">
        <f t="shared" si="661"/>
        <v/>
      </c>
      <c r="F4275" t="str">
        <f t="shared" si="662"/>
        <v/>
      </c>
      <c r="G4275" t="str">
        <f t="shared" si="663"/>
        <v/>
      </c>
      <c r="H4275" t="str">
        <f t="shared" si="664"/>
        <v/>
      </c>
      <c r="I4275" t="str">
        <f t="shared" si="665"/>
        <v/>
      </c>
      <c r="J4275" t="str">
        <f t="shared" si="666"/>
        <v/>
      </c>
      <c r="K4275" t="str">
        <f t="shared" si="667"/>
        <v/>
      </c>
      <c r="L4275" t="str">
        <f t="shared" si="668"/>
        <v/>
      </c>
      <c r="M4275" t="str">
        <f t="shared" si="669"/>
        <v/>
      </c>
    </row>
    <row r="4276" spans="1:13">
      <c r="A4276" t="s">
        <v>2851</v>
      </c>
      <c r="B4276">
        <v>73.723699999999994</v>
      </c>
      <c r="C4276" s="44">
        <v>41548</v>
      </c>
      <c r="D4276" t="str">
        <f t="shared" si="660"/>
        <v/>
      </c>
      <c r="E4276" t="str">
        <f t="shared" si="661"/>
        <v/>
      </c>
      <c r="F4276" t="str">
        <f t="shared" si="662"/>
        <v/>
      </c>
      <c r="G4276" t="str">
        <f t="shared" si="663"/>
        <v/>
      </c>
      <c r="H4276" t="str">
        <f t="shared" si="664"/>
        <v/>
      </c>
      <c r="I4276" t="str">
        <f t="shared" si="665"/>
        <v/>
      </c>
      <c r="J4276" t="str">
        <f t="shared" si="666"/>
        <v/>
      </c>
      <c r="K4276" t="str">
        <f t="shared" si="667"/>
        <v/>
      </c>
      <c r="L4276" t="str">
        <f t="shared" si="668"/>
        <v/>
      </c>
      <c r="M4276" t="str">
        <f t="shared" si="669"/>
        <v/>
      </c>
    </row>
    <row r="4277" spans="1:13">
      <c r="A4277" t="s">
        <v>2852</v>
      </c>
      <c r="B4277">
        <v>49.935000000000002</v>
      </c>
      <c r="C4277" s="44">
        <v>41548</v>
      </c>
      <c r="D4277" t="str">
        <f t="shared" si="660"/>
        <v/>
      </c>
      <c r="E4277" t="str">
        <f t="shared" si="661"/>
        <v/>
      </c>
      <c r="F4277" t="str">
        <f t="shared" si="662"/>
        <v/>
      </c>
      <c r="G4277" t="str">
        <f t="shared" si="663"/>
        <v/>
      </c>
      <c r="H4277" t="str">
        <f t="shared" si="664"/>
        <v/>
      </c>
      <c r="I4277" t="str">
        <f t="shared" si="665"/>
        <v/>
      </c>
      <c r="J4277" t="str">
        <f t="shared" si="666"/>
        <v/>
      </c>
      <c r="K4277" t="str">
        <f t="shared" si="667"/>
        <v/>
      </c>
      <c r="L4277" t="str">
        <f t="shared" si="668"/>
        <v/>
      </c>
      <c r="M4277" t="str">
        <f t="shared" si="669"/>
        <v/>
      </c>
    </row>
    <row r="4278" spans="1:13">
      <c r="A4278" t="s">
        <v>4081</v>
      </c>
      <c r="B4278">
        <v>73.723699999999994</v>
      </c>
      <c r="C4278" s="44">
        <v>41548</v>
      </c>
      <c r="D4278" t="str">
        <f t="shared" si="660"/>
        <v/>
      </c>
      <c r="E4278" t="str">
        <f t="shared" si="661"/>
        <v/>
      </c>
      <c r="F4278" t="str">
        <f t="shared" si="662"/>
        <v/>
      </c>
      <c r="G4278" t="str">
        <f t="shared" si="663"/>
        <v/>
      </c>
      <c r="H4278" t="str">
        <f t="shared" si="664"/>
        <v/>
      </c>
      <c r="I4278" t="str">
        <f t="shared" si="665"/>
        <v/>
      </c>
      <c r="J4278" t="str">
        <f t="shared" si="666"/>
        <v/>
      </c>
      <c r="K4278" t="str">
        <f t="shared" si="667"/>
        <v/>
      </c>
      <c r="L4278" t="str">
        <f t="shared" si="668"/>
        <v/>
      </c>
      <c r="M4278" t="str">
        <f t="shared" si="669"/>
        <v/>
      </c>
    </row>
    <row r="4279" spans="1:13">
      <c r="A4279" t="s">
        <v>2853</v>
      </c>
      <c r="B4279">
        <v>45.920400000000001</v>
      </c>
      <c r="C4279" s="44">
        <v>41548</v>
      </c>
      <c r="D4279" t="str">
        <f t="shared" si="660"/>
        <v/>
      </c>
      <c r="E4279" t="str">
        <f t="shared" si="661"/>
        <v/>
      </c>
      <c r="F4279" t="str">
        <f t="shared" si="662"/>
        <v/>
      </c>
      <c r="G4279" t="str">
        <f t="shared" si="663"/>
        <v/>
      </c>
      <c r="H4279" t="str">
        <f t="shared" si="664"/>
        <v/>
      </c>
      <c r="I4279" t="str">
        <f t="shared" si="665"/>
        <v/>
      </c>
      <c r="J4279" t="str">
        <f t="shared" si="666"/>
        <v/>
      </c>
      <c r="K4279" t="str">
        <f t="shared" si="667"/>
        <v/>
      </c>
      <c r="L4279" t="str">
        <f t="shared" si="668"/>
        <v/>
      </c>
      <c r="M4279" t="str">
        <f t="shared" si="669"/>
        <v/>
      </c>
    </row>
    <row r="4280" spans="1:13">
      <c r="A4280" t="s">
        <v>4082</v>
      </c>
      <c r="B4280">
        <v>73.328100000000006</v>
      </c>
      <c r="C4280" s="44">
        <v>41548</v>
      </c>
      <c r="D4280" t="str">
        <f t="shared" si="660"/>
        <v/>
      </c>
      <c r="E4280" t="str">
        <f t="shared" si="661"/>
        <v/>
      </c>
      <c r="F4280" t="str">
        <f t="shared" si="662"/>
        <v/>
      </c>
      <c r="G4280" t="str">
        <f t="shared" si="663"/>
        <v/>
      </c>
      <c r="H4280" t="str">
        <f t="shared" si="664"/>
        <v/>
      </c>
      <c r="I4280" t="str">
        <f t="shared" si="665"/>
        <v/>
      </c>
      <c r="J4280" t="str">
        <f t="shared" si="666"/>
        <v/>
      </c>
      <c r="K4280" t="str">
        <f t="shared" si="667"/>
        <v/>
      </c>
      <c r="L4280" t="str">
        <f t="shared" si="668"/>
        <v/>
      </c>
      <c r="M4280" t="str">
        <f t="shared" si="669"/>
        <v/>
      </c>
    </row>
    <row r="4281" spans="1:13">
      <c r="A4281" t="s">
        <v>4083</v>
      </c>
      <c r="B4281">
        <v>73.328100000000006</v>
      </c>
      <c r="C4281" s="44">
        <v>41548</v>
      </c>
      <c r="D4281" t="str">
        <f t="shared" si="660"/>
        <v/>
      </c>
      <c r="E4281" t="str">
        <f t="shared" si="661"/>
        <v/>
      </c>
      <c r="F4281" t="str">
        <f t="shared" si="662"/>
        <v/>
      </c>
      <c r="G4281" t="str">
        <f t="shared" si="663"/>
        <v/>
      </c>
      <c r="H4281" t="str">
        <f t="shared" si="664"/>
        <v/>
      </c>
      <c r="I4281" t="str">
        <f t="shared" si="665"/>
        <v/>
      </c>
      <c r="J4281" t="str">
        <f t="shared" si="666"/>
        <v/>
      </c>
      <c r="K4281" t="str">
        <f t="shared" si="667"/>
        <v/>
      </c>
      <c r="L4281" t="str">
        <f t="shared" si="668"/>
        <v/>
      </c>
      <c r="M4281" t="str">
        <f t="shared" si="669"/>
        <v/>
      </c>
    </row>
    <row r="4282" spans="1:13">
      <c r="A4282" t="s">
        <v>2854</v>
      </c>
      <c r="B4282">
        <v>13.7338</v>
      </c>
      <c r="C4282" s="44">
        <v>41548</v>
      </c>
      <c r="D4282" t="str">
        <f t="shared" si="660"/>
        <v/>
      </c>
      <c r="E4282" t="str">
        <f t="shared" si="661"/>
        <v/>
      </c>
      <c r="F4282" t="str">
        <f t="shared" si="662"/>
        <v/>
      </c>
      <c r="G4282" t="str">
        <f t="shared" si="663"/>
        <v/>
      </c>
      <c r="H4282" t="str">
        <f t="shared" si="664"/>
        <v/>
      </c>
      <c r="I4282" t="str">
        <f t="shared" si="665"/>
        <v/>
      </c>
      <c r="J4282" t="str">
        <f t="shared" si="666"/>
        <v/>
      </c>
      <c r="K4282" t="str">
        <f t="shared" si="667"/>
        <v/>
      </c>
      <c r="L4282" t="str">
        <f t="shared" si="668"/>
        <v/>
      </c>
      <c r="M4282" t="str">
        <f t="shared" si="669"/>
        <v/>
      </c>
    </row>
    <row r="4283" spans="1:13">
      <c r="A4283" t="s">
        <v>2855</v>
      </c>
      <c r="B4283">
        <v>11.2278</v>
      </c>
      <c r="C4283" s="44">
        <v>41548</v>
      </c>
      <c r="D4283" t="str">
        <f t="shared" si="660"/>
        <v/>
      </c>
      <c r="E4283" t="str">
        <f t="shared" si="661"/>
        <v/>
      </c>
      <c r="F4283" t="str">
        <f t="shared" si="662"/>
        <v/>
      </c>
      <c r="G4283" t="str">
        <f t="shared" si="663"/>
        <v/>
      </c>
      <c r="H4283" t="str">
        <f t="shared" si="664"/>
        <v/>
      </c>
      <c r="I4283" t="str">
        <f t="shared" si="665"/>
        <v/>
      </c>
      <c r="J4283" t="str">
        <f t="shared" si="666"/>
        <v/>
      </c>
      <c r="K4283" t="str">
        <f t="shared" si="667"/>
        <v/>
      </c>
      <c r="L4283" t="str">
        <f t="shared" si="668"/>
        <v/>
      </c>
      <c r="M4283" t="str">
        <f t="shared" si="669"/>
        <v/>
      </c>
    </row>
    <row r="4284" spans="1:13">
      <c r="A4284" t="s">
        <v>4084</v>
      </c>
      <c r="B4284">
        <v>13.7338</v>
      </c>
      <c r="C4284" s="44">
        <v>41548</v>
      </c>
      <c r="D4284" t="str">
        <f t="shared" si="660"/>
        <v/>
      </c>
      <c r="E4284" t="str">
        <f t="shared" si="661"/>
        <v/>
      </c>
      <c r="F4284" t="str">
        <f t="shared" si="662"/>
        <v/>
      </c>
      <c r="G4284" t="str">
        <f t="shared" si="663"/>
        <v/>
      </c>
      <c r="H4284" t="str">
        <f t="shared" si="664"/>
        <v/>
      </c>
      <c r="I4284" t="str">
        <f t="shared" si="665"/>
        <v/>
      </c>
      <c r="J4284" t="str">
        <f t="shared" si="666"/>
        <v/>
      </c>
      <c r="K4284" t="str">
        <f t="shared" si="667"/>
        <v/>
      </c>
      <c r="L4284" t="str">
        <f t="shared" si="668"/>
        <v/>
      </c>
      <c r="M4284" t="str">
        <f t="shared" si="669"/>
        <v/>
      </c>
    </row>
    <row r="4285" spans="1:13">
      <c r="A4285" t="s">
        <v>2856</v>
      </c>
      <c r="B4285">
        <v>13.678900000000001</v>
      </c>
      <c r="C4285" s="44">
        <v>41548</v>
      </c>
      <c r="D4285" t="str">
        <f t="shared" si="660"/>
        <v/>
      </c>
      <c r="E4285" t="str">
        <f t="shared" si="661"/>
        <v/>
      </c>
      <c r="F4285" t="str">
        <f t="shared" si="662"/>
        <v/>
      </c>
      <c r="G4285" t="str">
        <f t="shared" si="663"/>
        <v/>
      </c>
      <c r="H4285" t="str">
        <f t="shared" si="664"/>
        <v/>
      </c>
      <c r="I4285" t="str">
        <f t="shared" si="665"/>
        <v/>
      </c>
      <c r="J4285" t="str">
        <f t="shared" si="666"/>
        <v/>
      </c>
      <c r="K4285" t="str">
        <f t="shared" si="667"/>
        <v/>
      </c>
      <c r="L4285" t="str">
        <f t="shared" si="668"/>
        <v/>
      </c>
      <c r="M4285" t="str">
        <f t="shared" si="669"/>
        <v/>
      </c>
    </row>
    <row r="4286" spans="1:13">
      <c r="A4286" t="s">
        <v>2857</v>
      </c>
      <c r="B4286">
        <v>10.2134</v>
      </c>
      <c r="C4286" s="44">
        <v>41548</v>
      </c>
      <c r="D4286" t="str">
        <f t="shared" si="660"/>
        <v/>
      </c>
      <c r="E4286" t="str">
        <f t="shared" si="661"/>
        <v/>
      </c>
      <c r="F4286" t="str">
        <f t="shared" si="662"/>
        <v/>
      </c>
      <c r="G4286" t="str">
        <f t="shared" si="663"/>
        <v/>
      </c>
      <c r="H4286" t="str">
        <f t="shared" si="664"/>
        <v/>
      </c>
      <c r="I4286" t="str">
        <f t="shared" si="665"/>
        <v/>
      </c>
      <c r="J4286" t="str">
        <f t="shared" si="666"/>
        <v/>
      </c>
      <c r="K4286" t="str">
        <f t="shared" si="667"/>
        <v/>
      </c>
      <c r="L4286" t="str">
        <f t="shared" si="668"/>
        <v/>
      </c>
      <c r="M4286" t="str">
        <f t="shared" si="669"/>
        <v/>
      </c>
    </row>
    <row r="4287" spans="1:13">
      <c r="A4287" t="s">
        <v>4085</v>
      </c>
      <c r="B4287">
        <v>13.678900000000001</v>
      </c>
      <c r="C4287" s="44">
        <v>41548</v>
      </c>
      <c r="D4287" t="str">
        <f t="shared" si="660"/>
        <v/>
      </c>
      <c r="E4287" t="str">
        <f t="shared" si="661"/>
        <v/>
      </c>
      <c r="F4287" t="str">
        <f t="shared" si="662"/>
        <v/>
      </c>
      <c r="G4287" t="str">
        <f t="shared" si="663"/>
        <v/>
      </c>
      <c r="H4287" t="str">
        <f t="shared" si="664"/>
        <v/>
      </c>
      <c r="I4287" t="str">
        <f t="shared" si="665"/>
        <v/>
      </c>
      <c r="J4287" t="str">
        <f t="shared" si="666"/>
        <v/>
      </c>
      <c r="K4287" t="str">
        <f t="shared" si="667"/>
        <v/>
      </c>
      <c r="L4287" t="str">
        <f t="shared" si="668"/>
        <v/>
      </c>
      <c r="M4287" t="str">
        <f t="shared" si="669"/>
        <v/>
      </c>
    </row>
    <row r="4288" spans="1:13">
      <c r="A4288" t="s">
        <v>2858</v>
      </c>
      <c r="B4288">
        <v>10</v>
      </c>
      <c r="C4288" s="44">
        <v>40269</v>
      </c>
      <c r="D4288" t="str">
        <f t="shared" si="660"/>
        <v/>
      </c>
      <c r="E4288" t="str">
        <f t="shared" si="661"/>
        <v/>
      </c>
      <c r="F4288" t="str">
        <f t="shared" si="662"/>
        <v/>
      </c>
      <c r="G4288" t="str">
        <f t="shared" si="663"/>
        <v/>
      </c>
      <c r="H4288" t="str">
        <f t="shared" si="664"/>
        <v/>
      </c>
      <c r="I4288" t="str">
        <f t="shared" si="665"/>
        <v/>
      </c>
      <c r="J4288" t="str">
        <f t="shared" si="666"/>
        <v/>
      </c>
      <c r="K4288" t="str">
        <f t="shared" si="667"/>
        <v/>
      </c>
      <c r="L4288" t="str">
        <f t="shared" si="668"/>
        <v/>
      </c>
      <c r="M4288" t="str">
        <f t="shared" si="669"/>
        <v/>
      </c>
    </row>
    <row r="4289" spans="1:13">
      <c r="A4289" t="s">
        <v>2859</v>
      </c>
      <c r="B4289">
        <v>10</v>
      </c>
      <c r="C4289" s="44">
        <v>40269</v>
      </c>
      <c r="D4289" t="str">
        <f t="shared" si="660"/>
        <v/>
      </c>
      <c r="E4289" t="str">
        <f t="shared" si="661"/>
        <v/>
      </c>
      <c r="F4289" t="str">
        <f t="shared" si="662"/>
        <v/>
      </c>
      <c r="G4289" t="str">
        <f t="shared" si="663"/>
        <v/>
      </c>
      <c r="H4289" t="str">
        <f t="shared" si="664"/>
        <v/>
      </c>
      <c r="I4289" t="str">
        <f t="shared" si="665"/>
        <v/>
      </c>
      <c r="J4289" t="str">
        <f t="shared" si="666"/>
        <v/>
      </c>
      <c r="K4289" t="str">
        <f t="shared" si="667"/>
        <v/>
      </c>
      <c r="L4289" t="str">
        <f t="shared" si="668"/>
        <v/>
      </c>
      <c r="M4289" t="str">
        <f t="shared" si="669"/>
        <v/>
      </c>
    </row>
    <row r="4290" spans="1:13">
      <c r="A4290" t="s">
        <v>4086</v>
      </c>
      <c r="B4290">
        <v>10.951000000000001</v>
      </c>
      <c r="C4290" s="44">
        <v>40658</v>
      </c>
      <c r="D4290" t="str">
        <f t="shared" si="660"/>
        <v/>
      </c>
      <c r="E4290" t="str">
        <f t="shared" si="661"/>
        <v/>
      </c>
      <c r="F4290" t="str">
        <f t="shared" si="662"/>
        <v/>
      </c>
      <c r="G4290" t="str">
        <f t="shared" si="663"/>
        <v/>
      </c>
      <c r="H4290" t="str">
        <f t="shared" si="664"/>
        <v/>
      </c>
      <c r="I4290" t="str">
        <f t="shared" si="665"/>
        <v/>
      </c>
      <c r="J4290" t="str">
        <f t="shared" si="666"/>
        <v/>
      </c>
      <c r="K4290" t="str">
        <f t="shared" si="667"/>
        <v/>
      </c>
      <c r="L4290" t="str">
        <f t="shared" si="668"/>
        <v/>
      </c>
      <c r="M4290" t="str">
        <f t="shared" si="669"/>
        <v/>
      </c>
    </row>
    <row r="4291" spans="1:13">
      <c r="A4291" t="s">
        <v>661</v>
      </c>
      <c r="B4291">
        <v>10.180199999999999</v>
      </c>
      <c r="C4291" s="44">
        <v>41548</v>
      </c>
      <c r="D4291" t="str">
        <f t="shared" si="660"/>
        <v/>
      </c>
      <c r="E4291" t="str">
        <f t="shared" si="661"/>
        <v/>
      </c>
      <c r="F4291" t="str">
        <f t="shared" si="662"/>
        <v/>
      </c>
      <c r="G4291" t="str">
        <f t="shared" si="663"/>
        <v/>
      </c>
      <c r="H4291" t="str">
        <f t="shared" si="664"/>
        <v/>
      </c>
      <c r="I4291" t="str">
        <f t="shared" si="665"/>
        <v/>
      </c>
      <c r="J4291" t="str">
        <f t="shared" si="666"/>
        <v/>
      </c>
      <c r="K4291" t="str">
        <f t="shared" si="667"/>
        <v/>
      </c>
      <c r="L4291" t="str">
        <f t="shared" si="668"/>
        <v/>
      </c>
      <c r="M4291" t="str">
        <f t="shared" si="669"/>
        <v/>
      </c>
    </row>
    <row r="4292" spans="1:13">
      <c r="A4292" t="s">
        <v>5951</v>
      </c>
      <c r="B4292">
        <v>16.715800000000002</v>
      </c>
      <c r="C4292" s="44">
        <v>41548</v>
      </c>
      <c r="D4292" t="str">
        <f t="shared" si="660"/>
        <v/>
      </c>
      <c r="E4292" t="str">
        <f t="shared" si="661"/>
        <v/>
      </c>
      <c r="F4292" t="str">
        <f t="shared" si="662"/>
        <v/>
      </c>
      <c r="G4292" t="str">
        <f t="shared" si="663"/>
        <v/>
      </c>
      <c r="H4292" t="str">
        <f t="shared" si="664"/>
        <v/>
      </c>
      <c r="I4292" t="str">
        <f t="shared" si="665"/>
        <v/>
      </c>
      <c r="J4292" t="str">
        <f t="shared" si="666"/>
        <v/>
      </c>
      <c r="K4292" t="str">
        <f t="shared" si="667"/>
        <v/>
      </c>
      <c r="L4292" t="str">
        <f t="shared" si="668"/>
        <v/>
      </c>
      <c r="M4292" t="str">
        <f t="shared" si="669"/>
        <v/>
      </c>
    </row>
    <row r="4293" spans="1:13">
      <c r="A4293" t="s">
        <v>662</v>
      </c>
      <c r="B4293">
        <v>10.081</v>
      </c>
      <c r="C4293" s="44">
        <v>41548</v>
      </c>
      <c r="D4293" t="str">
        <f t="shared" si="660"/>
        <v/>
      </c>
      <c r="E4293" t="str">
        <f t="shared" si="661"/>
        <v/>
      </c>
      <c r="F4293" t="str">
        <f t="shared" si="662"/>
        <v/>
      </c>
      <c r="G4293" t="str">
        <f t="shared" si="663"/>
        <v/>
      </c>
      <c r="H4293" t="str">
        <f t="shared" si="664"/>
        <v/>
      </c>
      <c r="I4293" t="str">
        <f t="shared" si="665"/>
        <v/>
      </c>
      <c r="J4293" t="str">
        <f t="shared" si="666"/>
        <v/>
      </c>
      <c r="K4293" t="str">
        <f t="shared" si="667"/>
        <v/>
      </c>
      <c r="L4293" t="str">
        <f t="shared" si="668"/>
        <v/>
      </c>
      <c r="M4293" t="str">
        <f t="shared" si="669"/>
        <v/>
      </c>
    </row>
    <row r="4294" spans="1:13">
      <c r="A4294" t="s">
        <v>5032</v>
      </c>
      <c r="B4294">
        <v>10.0967</v>
      </c>
      <c r="C4294" s="44">
        <v>41548</v>
      </c>
      <c r="D4294" t="str">
        <f t="shared" si="660"/>
        <v/>
      </c>
      <c r="E4294" t="str">
        <f t="shared" si="661"/>
        <v/>
      </c>
      <c r="F4294" t="str">
        <f t="shared" si="662"/>
        <v/>
      </c>
      <c r="G4294" t="str">
        <f t="shared" si="663"/>
        <v/>
      </c>
      <c r="H4294" t="str">
        <f t="shared" si="664"/>
        <v/>
      </c>
      <c r="I4294" t="str">
        <f t="shared" si="665"/>
        <v/>
      </c>
      <c r="J4294" t="str">
        <f t="shared" si="666"/>
        <v/>
      </c>
      <c r="K4294" t="str">
        <f t="shared" si="667"/>
        <v/>
      </c>
      <c r="L4294" t="str">
        <f t="shared" si="668"/>
        <v/>
      </c>
      <c r="M4294" t="str">
        <f t="shared" si="669"/>
        <v/>
      </c>
    </row>
    <row r="4295" spans="1:13">
      <c r="A4295" t="s">
        <v>3408</v>
      </c>
      <c r="B4295">
        <v>23.54</v>
      </c>
      <c r="C4295" s="44">
        <v>41548</v>
      </c>
      <c r="D4295" t="str">
        <f t="shared" ref="D4295:D4358" si="670">IF(A4295=mfund1,B4295,"")</f>
        <v/>
      </c>
      <c r="E4295" t="str">
        <f t="shared" ref="E4295:E4358" si="671">IF(A4295=mfund2,B4295,"")</f>
        <v/>
      </c>
      <c r="F4295" t="str">
        <f t="shared" ref="F4295:F4358" si="672">IF(A4295=mfund3,B4295,"")</f>
        <v/>
      </c>
      <c r="G4295" t="str">
        <f t="shared" ref="G4295:G4358" si="673">IF(A4295=mfund4,B4295,"")</f>
        <v/>
      </c>
      <c r="H4295" t="str">
        <f t="shared" ref="H4295:H4358" si="674">IF(A4295=mfudn5,B4295,"")</f>
        <v/>
      </c>
      <c r="I4295" t="str">
        <f t="shared" ref="I4295:I4358" si="675">IF(A4295=mfund6,B4295,"")</f>
        <v/>
      </c>
      <c r="J4295" t="str">
        <f t="shared" ref="J4295:J4358" si="676">IF(A4295=mfund7,B4295,"")</f>
        <v/>
      </c>
      <c r="K4295">
        <f t="shared" ref="K4295:K4358" si="677">IF(A4295=mfund8,B4295,"")</f>
        <v>23.54</v>
      </c>
      <c r="L4295" t="str">
        <f t="shared" ref="L4295:L4358" si="678">IF(A4295=mfund9,B4295,"")</f>
        <v/>
      </c>
      <c r="M4295" t="str">
        <f t="shared" ref="M4295:M4358" si="679">IF(A4295=mfund10,B4295,"")</f>
        <v/>
      </c>
    </row>
    <row r="4296" spans="1:13">
      <c r="A4296" t="s">
        <v>3463</v>
      </c>
      <c r="B4296">
        <v>13.233599999999999</v>
      </c>
      <c r="C4296" s="44">
        <v>41548</v>
      </c>
      <c r="D4296" t="str">
        <f t="shared" si="670"/>
        <v/>
      </c>
      <c r="E4296" t="str">
        <f t="shared" si="671"/>
        <v/>
      </c>
      <c r="F4296" t="str">
        <f t="shared" si="672"/>
        <v/>
      </c>
      <c r="G4296" t="str">
        <f t="shared" si="673"/>
        <v/>
      </c>
      <c r="H4296" t="str">
        <f t="shared" si="674"/>
        <v/>
      </c>
      <c r="I4296" t="str">
        <f t="shared" si="675"/>
        <v/>
      </c>
      <c r="J4296" t="str">
        <f t="shared" si="676"/>
        <v/>
      </c>
      <c r="K4296" t="str">
        <f t="shared" si="677"/>
        <v/>
      </c>
      <c r="L4296" t="str">
        <f t="shared" si="678"/>
        <v/>
      </c>
      <c r="M4296" t="str">
        <f t="shared" si="679"/>
        <v/>
      </c>
    </row>
    <row r="4297" spans="1:13">
      <c r="A4297" t="s">
        <v>3464</v>
      </c>
      <c r="B4297">
        <v>11.8476</v>
      </c>
      <c r="C4297" s="44">
        <v>41548</v>
      </c>
      <c r="D4297" t="str">
        <f t="shared" si="670"/>
        <v/>
      </c>
      <c r="E4297" t="str">
        <f t="shared" si="671"/>
        <v/>
      </c>
      <c r="F4297" t="str">
        <f t="shared" si="672"/>
        <v/>
      </c>
      <c r="G4297" t="str">
        <f t="shared" si="673"/>
        <v/>
      </c>
      <c r="H4297" t="str">
        <f t="shared" si="674"/>
        <v/>
      </c>
      <c r="I4297" t="str">
        <f t="shared" si="675"/>
        <v/>
      </c>
      <c r="J4297" t="str">
        <f t="shared" si="676"/>
        <v/>
      </c>
      <c r="K4297" t="str">
        <f t="shared" si="677"/>
        <v/>
      </c>
      <c r="L4297" t="str">
        <f t="shared" si="678"/>
        <v/>
      </c>
      <c r="M4297" t="str">
        <f t="shared" si="679"/>
        <v/>
      </c>
    </row>
    <row r="4298" spans="1:13">
      <c r="A4298" t="s">
        <v>3409</v>
      </c>
      <c r="B4298">
        <v>23.377600000000001</v>
      </c>
      <c r="C4298" s="44">
        <v>41548</v>
      </c>
      <c r="D4298" t="str">
        <f t="shared" si="670"/>
        <v/>
      </c>
      <c r="E4298" t="str">
        <f t="shared" si="671"/>
        <v/>
      </c>
      <c r="F4298" t="str">
        <f t="shared" si="672"/>
        <v/>
      </c>
      <c r="G4298" t="str">
        <f t="shared" si="673"/>
        <v/>
      </c>
      <c r="H4298" t="str">
        <f t="shared" si="674"/>
        <v/>
      </c>
      <c r="I4298" t="str">
        <f t="shared" si="675"/>
        <v/>
      </c>
      <c r="J4298" t="str">
        <f t="shared" si="676"/>
        <v/>
      </c>
      <c r="K4298" t="str">
        <f t="shared" si="677"/>
        <v/>
      </c>
      <c r="L4298" t="str">
        <f t="shared" si="678"/>
        <v/>
      </c>
      <c r="M4298" t="str">
        <f t="shared" si="679"/>
        <v/>
      </c>
    </row>
    <row r="4299" spans="1:13">
      <c r="A4299" t="s">
        <v>5570</v>
      </c>
      <c r="B4299">
        <v>9.8245000000000005</v>
      </c>
      <c r="C4299" s="44">
        <v>41548</v>
      </c>
      <c r="D4299" t="str">
        <f t="shared" si="670"/>
        <v/>
      </c>
      <c r="E4299" t="str">
        <f t="shared" si="671"/>
        <v/>
      </c>
      <c r="F4299" t="str">
        <f t="shared" si="672"/>
        <v/>
      </c>
      <c r="G4299" t="str">
        <f t="shared" si="673"/>
        <v/>
      </c>
      <c r="H4299" t="str">
        <f t="shared" si="674"/>
        <v/>
      </c>
      <c r="I4299" t="str">
        <f t="shared" si="675"/>
        <v/>
      </c>
      <c r="J4299" t="str">
        <f t="shared" si="676"/>
        <v/>
      </c>
      <c r="K4299" t="str">
        <f t="shared" si="677"/>
        <v/>
      </c>
      <c r="L4299" t="str">
        <f t="shared" si="678"/>
        <v/>
      </c>
      <c r="M4299" t="str">
        <f t="shared" si="679"/>
        <v/>
      </c>
    </row>
    <row r="4300" spans="1:13">
      <c r="A4300" t="s">
        <v>4912</v>
      </c>
      <c r="B4300">
        <v>16.4315</v>
      </c>
      <c r="C4300" s="44">
        <v>41548</v>
      </c>
      <c r="D4300" t="str">
        <f t="shared" si="670"/>
        <v/>
      </c>
      <c r="E4300" t="str">
        <f t="shared" si="671"/>
        <v/>
      </c>
      <c r="F4300" t="str">
        <f t="shared" si="672"/>
        <v/>
      </c>
      <c r="G4300" t="str">
        <f t="shared" si="673"/>
        <v/>
      </c>
      <c r="H4300" t="str">
        <f t="shared" si="674"/>
        <v/>
      </c>
      <c r="I4300" t="str">
        <f t="shared" si="675"/>
        <v/>
      </c>
      <c r="J4300" t="str">
        <f t="shared" si="676"/>
        <v/>
      </c>
      <c r="K4300" t="str">
        <f t="shared" si="677"/>
        <v/>
      </c>
      <c r="L4300" t="str">
        <f t="shared" si="678"/>
        <v/>
      </c>
      <c r="M4300" t="str">
        <f t="shared" si="679"/>
        <v/>
      </c>
    </row>
    <row r="4301" spans="1:13">
      <c r="A4301" t="s">
        <v>2488</v>
      </c>
      <c r="B4301">
        <v>12.5541</v>
      </c>
      <c r="C4301" s="44">
        <v>41548</v>
      </c>
      <c r="D4301" t="str">
        <f t="shared" si="670"/>
        <v/>
      </c>
      <c r="E4301" t="str">
        <f t="shared" si="671"/>
        <v/>
      </c>
      <c r="F4301" t="str">
        <f t="shared" si="672"/>
        <v/>
      </c>
      <c r="G4301" t="str">
        <f t="shared" si="673"/>
        <v/>
      </c>
      <c r="H4301" t="str">
        <f t="shared" si="674"/>
        <v/>
      </c>
      <c r="I4301" t="str">
        <f t="shared" si="675"/>
        <v/>
      </c>
      <c r="J4301" t="str">
        <f t="shared" si="676"/>
        <v/>
      </c>
      <c r="K4301" t="str">
        <f t="shared" si="677"/>
        <v/>
      </c>
      <c r="L4301" t="str">
        <f t="shared" si="678"/>
        <v/>
      </c>
      <c r="M4301" t="str">
        <f t="shared" si="679"/>
        <v/>
      </c>
    </row>
    <row r="4302" spans="1:13">
      <c r="A4302" t="s">
        <v>4913</v>
      </c>
      <c r="B4302">
        <v>16.355599999999999</v>
      </c>
      <c r="C4302" s="44">
        <v>41548</v>
      </c>
      <c r="D4302" t="str">
        <f t="shared" si="670"/>
        <v/>
      </c>
      <c r="E4302" t="str">
        <f t="shared" si="671"/>
        <v/>
      </c>
      <c r="F4302" t="str">
        <f t="shared" si="672"/>
        <v/>
      </c>
      <c r="G4302" t="str">
        <f t="shared" si="673"/>
        <v/>
      </c>
      <c r="H4302" t="str">
        <f t="shared" si="674"/>
        <v/>
      </c>
      <c r="I4302" t="str">
        <f t="shared" si="675"/>
        <v/>
      </c>
      <c r="J4302" t="str">
        <f t="shared" si="676"/>
        <v/>
      </c>
      <c r="K4302" t="str">
        <f t="shared" si="677"/>
        <v/>
      </c>
      <c r="L4302">
        <f t="shared" si="678"/>
        <v>16.355599999999999</v>
      </c>
      <c r="M4302" t="str">
        <f t="shared" si="679"/>
        <v/>
      </c>
    </row>
    <row r="4303" spans="1:13">
      <c r="A4303" t="s">
        <v>4914</v>
      </c>
      <c r="B4303">
        <v>16.703199999999999</v>
      </c>
      <c r="C4303" s="44">
        <v>41548</v>
      </c>
      <c r="D4303" t="str">
        <f t="shared" si="670"/>
        <v/>
      </c>
      <c r="E4303" t="str">
        <f t="shared" si="671"/>
        <v/>
      </c>
      <c r="F4303" t="str">
        <f t="shared" si="672"/>
        <v/>
      </c>
      <c r="G4303" t="str">
        <f t="shared" si="673"/>
        <v/>
      </c>
      <c r="H4303" t="str">
        <f t="shared" si="674"/>
        <v/>
      </c>
      <c r="I4303" t="str">
        <f t="shared" si="675"/>
        <v/>
      </c>
      <c r="J4303" t="str">
        <f t="shared" si="676"/>
        <v/>
      </c>
      <c r="K4303" t="str">
        <f t="shared" si="677"/>
        <v/>
      </c>
      <c r="L4303" t="str">
        <f t="shared" si="678"/>
        <v/>
      </c>
      <c r="M4303" t="str">
        <f t="shared" si="679"/>
        <v/>
      </c>
    </row>
    <row r="4304" spans="1:13">
      <c r="A4304" t="s">
        <v>2489</v>
      </c>
      <c r="B4304">
        <v>12.6556</v>
      </c>
      <c r="C4304" s="44">
        <v>41548</v>
      </c>
      <c r="D4304" t="str">
        <f t="shared" si="670"/>
        <v/>
      </c>
      <c r="E4304" t="str">
        <f t="shared" si="671"/>
        <v/>
      </c>
      <c r="F4304" t="str">
        <f t="shared" si="672"/>
        <v/>
      </c>
      <c r="G4304" t="str">
        <f t="shared" si="673"/>
        <v/>
      </c>
      <c r="H4304" t="str">
        <f t="shared" si="674"/>
        <v/>
      </c>
      <c r="I4304" t="str">
        <f t="shared" si="675"/>
        <v/>
      </c>
      <c r="J4304" t="str">
        <f t="shared" si="676"/>
        <v/>
      </c>
      <c r="K4304" t="str">
        <f t="shared" si="677"/>
        <v/>
      </c>
      <c r="L4304" t="str">
        <f t="shared" si="678"/>
        <v/>
      </c>
      <c r="M4304" t="str">
        <f t="shared" si="679"/>
        <v/>
      </c>
    </row>
    <row r="4305" spans="1:13">
      <c r="A4305" t="s">
        <v>2490</v>
      </c>
      <c r="B4305">
        <v>12.5175</v>
      </c>
      <c r="C4305" s="44">
        <v>41548</v>
      </c>
      <c r="D4305" t="str">
        <f t="shared" si="670"/>
        <v/>
      </c>
      <c r="E4305" t="str">
        <f t="shared" si="671"/>
        <v/>
      </c>
      <c r="F4305" t="str">
        <f t="shared" si="672"/>
        <v/>
      </c>
      <c r="G4305" t="str">
        <f t="shared" si="673"/>
        <v/>
      </c>
      <c r="H4305" t="str">
        <f t="shared" si="674"/>
        <v/>
      </c>
      <c r="I4305" t="str">
        <f t="shared" si="675"/>
        <v/>
      </c>
      <c r="J4305" t="str">
        <f t="shared" si="676"/>
        <v/>
      </c>
      <c r="K4305" t="str">
        <f t="shared" si="677"/>
        <v/>
      </c>
      <c r="L4305" t="str">
        <f t="shared" si="678"/>
        <v/>
      </c>
      <c r="M4305" t="str">
        <f t="shared" si="679"/>
        <v/>
      </c>
    </row>
    <row r="4306" spans="1:13">
      <c r="A4306" t="s">
        <v>2860</v>
      </c>
      <c r="B4306">
        <v>18.819099999999999</v>
      </c>
      <c r="C4306" s="44">
        <v>41548</v>
      </c>
      <c r="D4306" t="str">
        <f t="shared" si="670"/>
        <v/>
      </c>
      <c r="E4306" t="str">
        <f t="shared" si="671"/>
        <v/>
      </c>
      <c r="F4306" t="str">
        <f t="shared" si="672"/>
        <v/>
      </c>
      <c r="G4306" t="str">
        <f t="shared" si="673"/>
        <v/>
      </c>
      <c r="H4306" t="str">
        <f t="shared" si="674"/>
        <v/>
      </c>
      <c r="I4306" t="str">
        <f t="shared" si="675"/>
        <v/>
      </c>
      <c r="J4306" t="str">
        <f t="shared" si="676"/>
        <v/>
      </c>
      <c r="K4306" t="str">
        <f t="shared" si="677"/>
        <v/>
      </c>
      <c r="L4306" t="str">
        <f t="shared" si="678"/>
        <v/>
      </c>
      <c r="M4306" t="str">
        <f t="shared" si="679"/>
        <v/>
      </c>
    </row>
    <row r="4307" spans="1:13">
      <c r="A4307" t="s">
        <v>4087</v>
      </c>
      <c r="B4307">
        <v>28.834</v>
      </c>
      <c r="C4307" s="44">
        <v>41548</v>
      </c>
      <c r="D4307" t="str">
        <f t="shared" si="670"/>
        <v/>
      </c>
      <c r="E4307" t="str">
        <f t="shared" si="671"/>
        <v/>
      </c>
      <c r="F4307" t="str">
        <f t="shared" si="672"/>
        <v/>
      </c>
      <c r="G4307" t="str">
        <f t="shared" si="673"/>
        <v/>
      </c>
      <c r="H4307" t="str">
        <f t="shared" si="674"/>
        <v/>
      </c>
      <c r="I4307" t="str">
        <f t="shared" si="675"/>
        <v/>
      </c>
      <c r="J4307" t="str">
        <f t="shared" si="676"/>
        <v/>
      </c>
      <c r="K4307" t="str">
        <f t="shared" si="677"/>
        <v/>
      </c>
      <c r="L4307" t="str">
        <f t="shared" si="678"/>
        <v/>
      </c>
      <c r="M4307" t="str">
        <f t="shared" si="679"/>
        <v/>
      </c>
    </row>
    <row r="4308" spans="1:13">
      <c r="A4308" t="s">
        <v>663</v>
      </c>
      <c r="B4308">
        <v>16.472799999999999</v>
      </c>
      <c r="C4308" s="44">
        <v>41548</v>
      </c>
      <c r="D4308" t="str">
        <f t="shared" si="670"/>
        <v/>
      </c>
      <c r="E4308" t="str">
        <f t="shared" si="671"/>
        <v/>
      </c>
      <c r="F4308" t="str">
        <f t="shared" si="672"/>
        <v/>
      </c>
      <c r="G4308" t="str">
        <f t="shared" si="673"/>
        <v/>
      </c>
      <c r="H4308" t="str">
        <f t="shared" si="674"/>
        <v/>
      </c>
      <c r="I4308" t="str">
        <f t="shared" si="675"/>
        <v/>
      </c>
      <c r="J4308" t="str">
        <f t="shared" si="676"/>
        <v/>
      </c>
      <c r="K4308" t="str">
        <f t="shared" si="677"/>
        <v/>
      </c>
      <c r="L4308" t="str">
        <f t="shared" si="678"/>
        <v/>
      </c>
      <c r="M4308" t="str">
        <f t="shared" si="679"/>
        <v/>
      </c>
    </row>
    <row r="4309" spans="1:13">
      <c r="A4309" t="s">
        <v>5033</v>
      </c>
      <c r="B4309">
        <v>28.661200000000001</v>
      </c>
      <c r="C4309" s="44">
        <v>41548</v>
      </c>
      <c r="D4309" t="str">
        <f t="shared" si="670"/>
        <v/>
      </c>
      <c r="E4309" t="str">
        <f t="shared" si="671"/>
        <v/>
      </c>
      <c r="F4309" t="str">
        <f t="shared" si="672"/>
        <v/>
      </c>
      <c r="G4309" t="str">
        <f t="shared" si="673"/>
        <v/>
      </c>
      <c r="H4309" t="str">
        <f t="shared" si="674"/>
        <v/>
      </c>
      <c r="I4309" t="str">
        <f t="shared" si="675"/>
        <v/>
      </c>
      <c r="J4309" t="str">
        <f t="shared" si="676"/>
        <v/>
      </c>
      <c r="K4309" t="str">
        <f t="shared" si="677"/>
        <v/>
      </c>
      <c r="L4309" t="str">
        <f t="shared" si="678"/>
        <v/>
      </c>
      <c r="M4309" t="str">
        <f t="shared" si="679"/>
        <v/>
      </c>
    </row>
    <row r="4310" spans="1:13">
      <c r="A4310" t="s">
        <v>2491</v>
      </c>
      <c r="B4310">
        <v>10.6911</v>
      </c>
      <c r="C4310" s="44">
        <v>41548</v>
      </c>
      <c r="D4310" t="str">
        <f t="shared" si="670"/>
        <v/>
      </c>
      <c r="E4310" t="str">
        <f t="shared" si="671"/>
        <v/>
      </c>
      <c r="F4310" t="str">
        <f t="shared" si="672"/>
        <v/>
      </c>
      <c r="G4310" t="str">
        <f t="shared" si="673"/>
        <v/>
      </c>
      <c r="H4310" t="str">
        <f t="shared" si="674"/>
        <v/>
      </c>
      <c r="I4310" t="str">
        <f t="shared" si="675"/>
        <v/>
      </c>
      <c r="J4310" t="str">
        <f t="shared" si="676"/>
        <v/>
      </c>
      <c r="K4310" t="str">
        <f t="shared" si="677"/>
        <v/>
      </c>
      <c r="L4310" t="str">
        <f t="shared" si="678"/>
        <v/>
      </c>
      <c r="M4310" t="str">
        <f t="shared" si="679"/>
        <v/>
      </c>
    </row>
    <row r="4311" spans="1:13">
      <c r="A4311" t="s">
        <v>4915</v>
      </c>
      <c r="B4311">
        <v>22.580200000000001</v>
      </c>
      <c r="C4311" s="44">
        <v>41548</v>
      </c>
      <c r="D4311" t="str">
        <f t="shared" si="670"/>
        <v/>
      </c>
      <c r="E4311" t="str">
        <f t="shared" si="671"/>
        <v/>
      </c>
      <c r="F4311" t="str">
        <f t="shared" si="672"/>
        <v/>
      </c>
      <c r="G4311" t="str">
        <f t="shared" si="673"/>
        <v/>
      </c>
      <c r="H4311" t="str">
        <f t="shared" si="674"/>
        <v/>
      </c>
      <c r="I4311" t="str">
        <f t="shared" si="675"/>
        <v/>
      </c>
      <c r="J4311" t="str">
        <f t="shared" si="676"/>
        <v/>
      </c>
      <c r="K4311" t="str">
        <f t="shared" si="677"/>
        <v/>
      </c>
      <c r="L4311" t="str">
        <f t="shared" si="678"/>
        <v/>
      </c>
      <c r="M4311" t="str">
        <f t="shared" si="679"/>
        <v/>
      </c>
    </row>
    <row r="4312" spans="1:13">
      <c r="A4312" t="s">
        <v>2492</v>
      </c>
      <c r="B4312">
        <v>13.889799999999999</v>
      </c>
      <c r="C4312" s="44">
        <v>41548</v>
      </c>
      <c r="D4312" t="str">
        <f t="shared" si="670"/>
        <v/>
      </c>
      <c r="E4312" t="str">
        <f t="shared" si="671"/>
        <v/>
      </c>
      <c r="F4312" t="str">
        <f t="shared" si="672"/>
        <v/>
      </c>
      <c r="G4312" t="str">
        <f t="shared" si="673"/>
        <v/>
      </c>
      <c r="H4312" t="str">
        <f t="shared" si="674"/>
        <v/>
      </c>
      <c r="I4312" t="str">
        <f t="shared" si="675"/>
        <v/>
      </c>
      <c r="J4312" t="str">
        <f t="shared" si="676"/>
        <v/>
      </c>
      <c r="K4312" t="str">
        <f t="shared" si="677"/>
        <v/>
      </c>
      <c r="L4312" t="str">
        <f t="shared" si="678"/>
        <v/>
      </c>
      <c r="M4312" t="str">
        <f t="shared" si="679"/>
        <v/>
      </c>
    </row>
    <row r="4313" spans="1:13">
      <c r="A4313" t="s">
        <v>664</v>
      </c>
      <c r="B4313">
        <v>10.623699999999999</v>
      </c>
      <c r="C4313" s="44">
        <v>41548</v>
      </c>
      <c r="D4313" t="str">
        <f t="shared" si="670"/>
        <v/>
      </c>
      <c r="E4313" t="str">
        <f t="shared" si="671"/>
        <v/>
      </c>
      <c r="F4313" t="str">
        <f t="shared" si="672"/>
        <v/>
      </c>
      <c r="G4313" t="str">
        <f t="shared" si="673"/>
        <v/>
      </c>
      <c r="H4313" t="str">
        <f t="shared" si="674"/>
        <v/>
      </c>
      <c r="I4313" t="str">
        <f t="shared" si="675"/>
        <v/>
      </c>
      <c r="J4313" t="str">
        <f t="shared" si="676"/>
        <v/>
      </c>
      <c r="K4313" t="str">
        <f t="shared" si="677"/>
        <v/>
      </c>
      <c r="L4313" t="str">
        <f t="shared" si="678"/>
        <v/>
      </c>
      <c r="M4313" t="str">
        <f t="shared" si="679"/>
        <v/>
      </c>
    </row>
    <row r="4314" spans="1:13">
      <c r="A4314" t="s">
        <v>4916</v>
      </c>
      <c r="B4314">
        <v>22.483699999999999</v>
      </c>
      <c r="C4314" s="44">
        <v>41548</v>
      </c>
      <c r="D4314" t="str">
        <f t="shared" si="670"/>
        <v/>
      </c>
      <c r="E4314" t="str">
        <f t="shared" si="671"/>
        <v/>
      </c>
      <c r="F4314" t="str">
        <f t="shared" si="672"/>
        <v/>
      </c>
      <c r="G4314" t="str">
        <f t="shared" si="673"/>
        <v/>
      </c>
      <c r="H4314" t="str">
        <f t="shared" si="674"/>
        <v/>
      </c>
      <c r="I4314" t="str">
        <f t="shared" si="675"/>
        <v/>
      </c>
      <c r="J4314" t="str">
        <f t="shared" si="676"/>
        <v/>
      </c>
      <c r="K4314" t="str">
        <f t="shared" si="677"/>
        <v/>
      </c>
      <c r="L4314" t="str">
        <f t="shared" si="678"/>
        <v/>
      </c>
      <c r="M4314" t="str">
        <f t="shared" si="679"/>
        <v/>
      </c>
    </row>
    <row r="4315" spans="1:13">
      <c r="A4315" t="s">
        <v>2493</v>
      </c>
      <c r="B4315">
        <v>13.759600000000001</v>
      </c>
      <c r="C4315" s="44">
        <v>41548</v>
      </c>
      <c r="D4315" t="str">
        <f t="shared" si="670"/>
        <v/>
      </c>
      <c r="E4315" t="str">
        <f t="shared" si="671"/>
        <v/>
      </c>
      <c r="F4315" t="str">
        <f t="shared" si="672"/>
        <v/>
      </c>
      <c r="G4315" t="str">
        <f t="shared" si="673"/>
        <v/>
      </c>
      <c r="H4315" t="str">
        <f t="shared" si="674"/>
        <v/>
      </c>
      <c r="I4315" t="str">
        <f t="shared" si="675"/>
        <v/>
      </c>
      <c r="J4315" t="str">
        <f t="shared" si="676"/>
        <v/>
      </c>
      <c r="K4315" t="str">
        <f t="shared" si="677"/>
        <v/>
      </c>
      <c r="L4315" t="str">
        <f t="shared" si="678"/>
        <v/>
      </c>
      <c r="M4315" t="str">
        <f t="shared" si="679"/>
        <v/>
      </c>
    </row>
    <row r="4316" spans="1:13">
      <c r="A4316" t="s">
        <v>2861</v>
      </c>
      <c r="B4316">
        <v>9.1456</v>
      </c>
      <c r="C4316" s="44">
        <v>41548</v>
      </c>
      <c r="D4316" t="str">
        <f t="shared" si="670"/>
        <v/>
      </c>
      <c r="E4316" t="str">
        <f t="shared" si="671"/>
        <v/>
      </c>
      <c r="F4316" t="str">
        <f t="shared" si="672"/>
        <v/>
      </c>
      <c r="G4316" t="str">
        <f t="shared" si="673"/>
        <v/>
      </c>
      <c r="H4316" t="str">
        <f t="shared" si="674"/>
        <v/>
      </c>
      <c r="I4316" t="str">
        <f t="shared" si="675"/>
        <v/>
      </c>
      <c r="J4316" t="str">
        <f t="shared" si="676"/>
        <v/>
      </c>
      <c r="K4316" t="str">
        <f t="shared" si="677"/>
        <v/>
      </c>
      <c r="L4316" t="str">
        <f t="shared" si="678"/>
        <v/>
      </c>
      <c r="M4316" t="str">
        <f t="shared" si="679"/>
        <v/>
      </c>
    </row>
    <row r="4317" spans="1:13">
      <c r="A4317" t="s">
        <v>4088</v>
      </c>
      <c r="B4317">
        <v>9.1456</v>
      </c>
      <c r="C4317" s="44">
        <v>41548</v>
      </c>
      <c r="D4317" t="str">
        <f t="shared" si="670"/>
        <v/>
      </c>
      <c r="E4317" t="str">
        <f t="shared" si="671"/>
        <v/>
      </c>
      <c r="F4317" t="str">
        <f t="shared" si="672"/>
        <v/>
      </c>
      <c r="G4317" t="str">
        <f t="shared" si="673"/>
        <v/>
      </c>
      <c r="H4317" t="str">
        <f t="shared" si="674"/>
        <v/>
      </c>
      <c r="I4317" t="str">
        <f t="shared" si="675"/>
        <v/>
      </c>
      <c r="J4317" t="str">
        <f t="shared" si="676"/>
        <v/>
      </c>
      <c r="K4317" t="str">
        <f t="shared" si="677"/>
        <v/>
      </c>
      <c r="L4317" t="str">
        <f t="shared" si="678"/>
        <v/>
      </c>
      <c r="M4317" t="str">
        <f t="shared" si="679"/>
        <v/>
      </c>
    </row>
    <row r="4318" spans="1:13">
      <c r="A4318" t="s">
        <v>4089</v>
      </c>
      <c r="B4318">
        <v>9.1456</v>
      </c>
      <c r="C4318" s="44">
        <v>41548</v>
      </c>
      <c r="D4318" t="str">
        <f t="shared" si="670"/>
        <v/>
      </c>
      <c r="E4318" t="str">
        <f t="shared" si="671"/>
        <v/>
      </c>
      <c r="F4318" t="str">
        <f t="shared" si="672"/>
        <v/>
      </c>
      <c r="G4318" t="str">
        <f t="shared" si="673"/>
        <v/>
      </c>
      <c r="H4318" t="str">
        <f t="shared" si="674"/>
        <v/>
      </c>
      <c r="I4318" t="str">
        <f t="shared" si="675"/>
        <v/>
      </c>
      <c r="J4318" t="str">
        <f t="shared" si="676"/>
        <v/>
      </c>
      <c r="K4318" t="str">
        <f t="shared" si="677"/>
        <v/>
      </c>
      <c r="L4318" t="str">
        <f t="shared" si="678"/>
        <v/>
      </c>
      <c r="M4318" t="str">
        <f t="shared" si="679"/>
        <v/>
      </c>
    </row>
    <row r="4319" spans="1:13">
      <c r="A4319" t="s">
        <v>2862</v>
      </c>
      <c r="B4319">
        <v>9.1082000000000001</v>
      </c>
      <c r="C4319" s="44">
        <v>41548</v>
      </c>
      <c r="D4319" t="str">
        <f t="shared" si="670"/>
        <v/>
      </c>
      <c r="E4319" t="str">
        <f t="shared" si="671"/>
        <v/>
      </c>
      <c r="F4319" t="str">
        <f t="shared" si="672"/>
        <v/>
      </c>
      <c r="G4319" t="str">
        <f t="shared" si="673"/>
        <v/>
      </c>
      <c r="H4319" t="str">
        <f t="shared" si="674"/>
        <v/>
      </c>
      <c r="I4319" t="str">
        <f t="shared" si="675"/>
        <v/>
      </c>
      <c r="J4319" t="str">
        <f t="shared" si="676"/>
        <v/>
      </c>
      <c r="K4319" t="str">
        <f t="shared" si="677"/>
        <v/>
      </c>
      <c r="L4319" t="str">
        <f t="shared" si="678"/>
        <v/>
      </c>
      <c r="M4319" t="str">
        <f t="shared" si="679"/>
        <v/>
      </c>
    </row>
    <row r="4320" spans="1:13">
      <c r="A4320" t="s">
        <v>4090</v>
      </c>
      <c r="B4320">
        <v>9.1082000000000001</v>
      </c>
      <c r="C4320" s="44">
        <v>41548</v>
      </c>
      <c r="D4320" t="str">
        <f t="shared" si="670"/>
        <v/>
      </c>
      <c r="E4320" t="str">
        <f t="shared" si="671"/>
        <v/>
      </c>
      <c r="F4320" t="str">
        <f t="shared" si="672"/>
        <v/>
      </c>
      <c r="G4320" t="str">
        <f t="shared" si="673"/>
        <v/>
      </c>
      <c r="H4320" t="str">
        <f t="shared" si="674"/>
        <v/>
      </c>
      <c r="I4320" t="str">
        <f t="shared" si="675"/>
        <v/>
      </c>
      <c r="J4320" t="str">
        <f t="shared" si="676"/>
        <v/>
      </c>
      <c r="K4320" t="str">
        <f t="shared" si="677"/>
        <v/>
      </c>
      <c r="L4320" t="str">
        <f t="shared" si="678"/>
        <v/>
      </c>
      <c r="M4320" t="str">
        <f t="shared" si="679"/>
        <v/>
      </c>
    </row>
    <row r="4321" spans="1:13">
      <c r="A4321" t="s">
        <v>4091</v>
      </c>
      <c r="B4321">
        <v>9.1082000000000001</v>
      </c>
      <c r="C4321" s="44">
        <v>41548</v>
      </c>
      <c r="D4321" t="str">
        <f t="shared" si="670"/>
        <v/>
      </c>
      <c r="E4321" t="str">
        <f t="shared" si="671"/>
        <v/>
      </c>
      <c r="F4321" t="str">
        <f t="shared" si="672"/>
        <v/>
      </c>
      <c r="G4321" t="str">
        <f t="shared" si="673"/>
        <v/>
      </c>
      <c r="H4321" t="str">
        <f t="shared" si="674"/>
        <v/>
      </c>
      <c r="I4321" t="str">
        <f t="shared" si="675"/>
        <v/>
      </c>
      <c r="J4321" t="str">
        <f t="shared" si="676"/>
        <v/>
      </c>
      <c r="K4321" t="str">
        <f t="shared" si="677"/>
        <v/>
      </c>
      <c r="L4321" t="str">
        <f t="shared" si="678"/>
        <v/>
      </c>
      <c r="M4321" t="str">
        <f t="shared" si="679"/>
        <v/>
      </c>
    </row>
    <row r="4322" spans="1:13">
      <c r="A4322" t="s">
        <v>665</v>
      </c>
      <c r="B4322">
        <v>11.427199999999999</v>
      </c>
      <c r="C4322" s="44">
        <v>41548</v>
      </c>
      <c r="D4322" t="str">
        <f t="shared" si="670"/>
        <v/>
      </c>
      <c r="E4322" t="str">
        <f t="shared" si="671"/>
        <v/>
      </c>
      <c r="F4322" t="str">
        <f t="shared" si="672"/>
        <v/>
      </c>
      <c r="G4322" t="str">
        <f t="shared" si="673"/>
        <v/>
      </c>
      <c r="H4322" t="str">
        <f t="shared" si="674"/>
        <v/>
      </c>
      <c r="I4322" t="str">
        <f t="shared" si="675"/>
        <v/>
      </c>
      <c r="J4322" t="str">
        <f t="shared" si="676"/>
        <v/>
      </c>
      <c r="K4322" t="str">
        <f t="shared" si="677"/>
        <v/>
      </c>
      <c r="L4322" t="str">
        <f t="shared" si="678"/>
        <v/>
      </c>
      <c r="M4322" t="str">
        <f t="shared" si="679"/>
        <v/>
      </c>
    </row>
    <row r="4323" spans="1:13">
      <c r="A4323" t="s">
        <v>5034</v>
      </c>
      <c r="B4323">
        <v>20.7897</v>
      </c>
      <c r="C4323" s="44">
        <v>41548</v>
      </c>
      <c r="D4323" t="str">
        <f t="shared" si="670"/>
        <v/>
      </c>
      <c r="E4323" t="str">
        <f t="shared" si="671"/>
        <v/>
      </c>
      <c r="F4323" t="str">
        <f t="shared" si="672"/>
        <v/>
      </c>
      <c r="G4323" t="str">
        <f t="shared" si="673"/>
        <v/>
      </c>
      <c r="H4323" t="str">
        <f t="shared" si="674"/>
        <v/>
      </c>
      <c r="I4323" t="str">
        <f t="shared" si="675"/>
        <v/>
      </c>
      <c r="J4323" t="str">
        <f t="shared" si="676"/>
        <v/>
      </c>
      <c r="K4323" t="str">
        <f t="shared" si="677"/>
        <v/>
      </c>
      <c r="L4323" t="str">
        <f t="shared" si="678"/>
        <v/>
      </c>
      <c r="M4323" t="str">
        <f t="shared" si="679"/>
        <v/>
      </c>
    </row>
    <row r="4324" spans="1:13">
      <c r="A4324" t="s">
        <v>3494</v>
      </c>
      <c r="B4324">
        <v>12.664300000000001</v>
      </c>
      <c r="C4324" s="44">
        <v>41548</v>
      </c>
      <c r="D4324" t="str">
        <f t="shared" si="670"/>
        <v/>
      </c>
      <c r="E4324" t="str">
        <f t="shared" si="671"/>
        <v/>
      </c>
      <c r="F4324" t="str">
        <f t="shared" si="672"/>
        <v/>
      </c>
      <c r="G4324" t="str">
        <f t="shared" si="673"/>
        <v/>
      </c>
      <c r="H4324" t="str">
        <f t="shared" si="674"/>
        <v/>
      </c>
      <c r="I4324" t="str">
        <f t="shared" si="675"/>
        <v/>
      </c>
      <c r="J4324" t="str">
        <f t="shared" si="676"/>
        <v/>
      </c>
      <c r="K4324" t="str">
        <f t="shared" si="677"/>
        <v/>
      </c>
      <c r="L4324" t="str">
        <f t="shared" si="678"/>
        <v/>
      </c>
      <c r="M4324" t="str">
        <f t="shared" si="679"/>
        <v/>
      </c>
    </row>
    <row r="4325" spans="1:13">
      <c r="A4325" t="s">
        <v>3429</v>
      </c>
      <c r="B4325">
        <v>20.879100000000001</v>
      </c>
      <c r="C4325" s="44">
        <v>41548</v>
      </c>
      <c r="D4325" t="str">
        <f t="shared" si="670"/>
        <v/>
      </c>
      <c r="E4325" t="str">
        <f t="shared" si="671"/>
        <v/>
      </c>
      <c r="F4325" t="str">
        <f t="shared" si="672"/>
        <v/>
      </c>
      <c r="G4325" t="str">
        <f t="shared" si="673"/>
        <v/>
      </c>
      <c r="H4325" t="str">
        <f t="shared" si="674"/>
        <v/>
      </c>
      <c r="I4325" t="str">
        <f t="shared" si="675"/>
        <v/>
      </c>
      <c r="J4325" t="str">
        <f t="shared" si="676"/>
        <v/>
      </c>
      <c r="K4325" t="str">
        <f t="shared" si="677"/>
        <v/>
      </c>
      <c r="L4325" t="str">
        <f t="shared" si="678"/>
        <v/>
      </c>
      <c r="M4325" t="str">
        <f t="shared" si="679"/>
        <v/>
      </c>
    </row>
    <row r="4326" spans="1:13">
      <c r="A4326" t="s">
        <v>2863</v>
      </c>
      <c r="B4326">
        <v>13.2715</v>
      </c>
      <c r="C4326" s="44">
        <v>41548</v>
      </c>
      <c r="D4326" t="str">
        <f t="shared" si="670"/>
        <v/>
      </c>
      <c r="E4326" t="str">
        <f t="shared" si="671"/>
        <v/>
      </c>
      <c r="F4326" t="str">
        <f t="shared" si="672"/>
        <v/>
      </c>
      <c r="G4326" t="str">
        <f t="shared" si="673"/>
        <v/>
      </c>
      <c r="H4326" t="str">
        <f t="shared" si="674"/>
        <v/>
      </c>
      <c r="I4326" t="str">
        <f t="shared" si="675"/>
        <v/>
      </c>
      <c r="J4326" t="str">
        <f t="shared" si="676"/>
        <v/>
      </c>
      <c r="K4326" t="str">
        <f t="shared" si="677"/>
        <v/>
      </c>
      <c r="L4326" t="str">
        <f t="shared" si="678"/>
        <v/>
      </c>
      <c r="M4326" t="str">
        <f t="shared" si="679"/>
        <v/>
      </c>
    </row>
    <row r="4327" spans="1:13">
      <c r="A4327" t="s">
        <v>2864</v>
      </c>
      <c r="B4327">
        <v>12.224299999999999</v>
      </c>
      <c r="C4327" s="44">
        <v>41548</v>
      </c>
      <c r="D4327" t="str">
        <f t="shared" si="670"/>
        <v/>
      </c>
      <c r="E4327" t="str">
        <f t="shared" si="671"/>
        <v/>
      </c>
      <c r="F4327" t="str">
        <f t="shared" si="672"/>
        <v/>
      </c>
      <c r="G4327" t="str">
        <f t="shared" si="673"/>
        <v/>
      </c>
      <c r="H4327" t="str">
        <f t="shared" si="674"/>
        <v/>
      </c>
      <c r="I4327" t="str">
        <f t="shared" si="675"/>
        <v/>
      </c>
      <c r="J4327" t="str">
        <f t="shared" si="676"/>
        <v/>
      </c>
      <c r="K4327" t="str">
        <f t="shared" si="677"/>
        <v/>
      </c>
      <c r="L4327" t="str">
        <f t="shared" si="678"/>
        <v/>
      </c>
      <c r="M4327" t="str">
        <f t="shared" si="679"/>
        <v/>
      </c>
    </row>
    <row r="4328" spans="1:13">
      <c r="A4328" t="s">
        <v>4092</v>
      </c>
      <c r="B4328">
        <v>13.2715</v>
      </c>
      <c r="C4328" s="44">
        <v>41548</v>
      </c>
      <c r="D4328" t="str">
        <f t="shared" si="670"/>
        <v/>
      </c>
      <c r="E4328" t="str">
        <f t="shared" si="671"/>
        <v/>
      </c>
      <c r="F4328" t="str">
        <f t="shared" si="672"/>
        <v/>
      </c>
      <c r="G4328" t="str">
        <f t="shared" si="673"/>
        <v/>
      </c>
      <c r="H4328" t="str">
        <f t="shared" si="674"/>
        <v/>
      </c>
      <c r="I4328" t="str">
        <f t="shared" si="675"/>
        <v/>
      </c>
      <c r="J4328" t="str">
        <f t="shared" si="676"/>
        <v/>
      </c>
      <c r="K4328" t="str">
        <f t="shared" si="677"/>
        <v/>
      </c>
      <c r="L4328" t="str">
        <f t="shared" si="678"/>
        <v/>
      </c>
      <c r="M4328" t="str">
        <f t="shared" si="679"/>
        <v/>
      </c>
    </row>
    <row r="4329" spans="1:13">
      <c r="A4329" t="s">
        <v>2865</v>
      </c>
      <c r="B4329">
        <v>10.861599999999999</v>
      </c>
      <c r="C4329" s="44">
        <v>41548</v>
      </c>
      <c r="D4329" t="str">
        <f t="shared" si="670"/>
        <v/>
      </c>
      <c r="E4329" t="str">
        <f t="shared" si="671"/>
        <v/>
      </c>
      <c r="F4329" t="str">
        <f t="shared" si="672"/>
        <v/>
      </c>
      <c r="G4329" t="str">
        <f t="shared" si="673"/>
        <v/>
      </c>
      <c r="H4329" t="str">
        <f t="shared" si="674"/>
        <v/>
      </c>
      <c r="I4329" t="str">
        <f t="shared" si="675"/>
        <v/>
      </c>
      <c r="J4329" t="str">
        <f t="shared" si="676"/>
        <v/>
      </c>
      <c r="K4329" t="str">
        <f t="shared" si="677"/>
        <v/>
      </c>
      <c r="L4329" t="str">
        <f t="shared" si="678"/>
        <v/>
      </c>
      <c r="M4329" t="str">
        <f t="shared" si="679"/>
        <v/>
      </c>
    </row>
    <row r="4330" spans="1:13">
      <c r="A4330" t="s">
        <v>4094</v>
      </c>
      <c r="B4330">
        <v>13.2059</v>
      </c>
      <c r="C4330" s="44">
        <v>41548</v>
      </c>
      <c r="D4330" t="str">
        <f t="shared" si="670"/>
        <v/>
      </c>
      <c r="E4330" t="str">
        <f t="shared" si="671"/>
        <v/>
      </c>
      <c r="F4330" t="str">
        <f t="shared" si="672"/>
        <v/>
      </c>
      <c r="G4330" t="str">
        <f t="shared" si="673"/>
        <v/>
      </c>
      <c r="H4330" t="str">
        <f t="shared" si="674"/>
        <v/>
      </c>
      <c r="I4330" t="str">
        <f t="shared" si="675"/>
        <v/>
      </c>
      <c r="J4330" t="str">
        <f t="shared" si="676"/>
        <v/>
      </c>
      <c r="K4330" t="str">
        <f t="shared" si="677"/>
        <v/>
      </c>
      <c r="L4330" t="str">
        <f t="shared" si="678"/>
        <v/>
      </c>
      <c r="M4330" t="str">
        <f t="shared" si="679"/>
        <v/>
      </c>
    </row>
    <row r="4331" spans="1:13">
      <c r="A4331" t="s">
        <v>4093</v>
      </c>
      <c r="B4331">
        <v>13.2059</v>
      </c>
      <c r="C4331" s="44">
        <v>41548</v>
      </c>
      <c r="D4331" t="str">
        <f t="shared" si="670"/>
        <v/>
      </c>
      <c r="E4331" t="str">
        <f t="shared" si="671"/>
        <v/>
      </c>
      <c r="F4331" t="str">
        <f t="shared" si="672"/>
        <v/>
      </c>
      <c r="G4331" t="str">
        <f t="shared" si="673"/>
        <v/>
      </c>
      <c r="H4331" t="str">
        <f t="shared" si="674"/>
        <v/>
      </c>
      <c r="I4331" t="str">
        <f t="shared" si="675"/>
        <v/>
      </c>
      <c r="J4331" t="str">
        <f t="shared" si="676"/>
        <v/>
      </c>
      <c r="K4331" t="str">
        <f t="shared" si="677"/>
        <v/>
      </c>
      <c r="L4331" t="str">
        <f t="shared" si="678"/>
        <v/>
      </c>
      <c r="M4331" t="str">
        <f t="shared" si="679"/>
        <v/>
      </c>
    </row>
    <row r="4332" spans="1:13">
      <c r="A4332" t="s">
        <v>2866</v>
      </c>
      <c r="B4332">
        <v>13.542400000000001</v>
      </c>
      <c r="C4332" s="44">
        <v>41253</v>
      </c>
      <c r="D4332" t="str">
        <f t="shared" si="670"/>
        <v/>
      </c>
      <c r="E4332" t="str">
        <f t="shared" si="671"/>
        <v/>
      </c>
      <c r="F4332" t="str">
        <f t="shared" si="672"/>
        <v/>
      </c>
      <c r="G4332" t="str">
        <f t="shared" si="673"/>
        <v/>
      </c>
      <c r="H4332" t="str">
        <f t="shared" si="674"/>
        <v/>
      </c>
      <c r="I4332" t="str">
        <f t="shared" si="675"/>
        <v/>
      </c>
      <c r="J4332" t="str">
        <f t="shared" si="676"/>
        <v/>
      </c>
      <c r="K4332" t="str">
        <f t="shared" si="677"/>
        <v/>
      </c>
      <c r="L4332" t="str">
        <f t="shared" si="678"/>
        <v/>
      </c>
      <c r="M4332" t="str">
        <f t="shared" si="679"/>
        <v/>
      </c>
    </row>
    <row r="4333" spans="1:13">
      <c r="A4333" t="s">
        <v>4095</v>
      </c>
      <c r="B4333">
        <v>13.510199999999999</v>
      </c>
      <c r="C4333" s="44">
        <v>41548</v>
      </c>
      <c r="D4333" t="str">
        <f t="shared" si="670"/>
        <v/>
      </c>
      <c r="E4333" t="str">
        <f t="shared" si="671"/>
        <v/>
      </c>
      <c r="F4333" t="str">
        <f t="shared" si="672"/>
        <v/>
      </c>
      <c r="G4333" t="str">
        <f t="shared" si="673"/>
        <v/>
      </c>
      <c r="H4333" t="str">
        <f t="shared" si="674"/>
        <v/>
      </c>
      <c r="I4333" t="str">
        <f t="shared" si="675"/>
        <v/>
      </c>
      <c r="J4333" t="str">
        <f t="shared" si="676"/>
        <v/>
      </c>
      <c r="K4333" t="str">
        <f t="shared" si="677"/>
        <v/>
      </c>
      <c r="L4333" t="str">
        <f t="shared" si="678"/>
        <v/>
      </c>
      <c r="M4333" t="str">
        <f t="shared" si="679"/>
        <v/>
      </c>
    </row>
    <row r="4334" spans="1:13">
      <c r="A4334" t="s">
        <v>4096</v>
      </c>
      <c r="B4334">
        <v>12.9474</v>
      </c>
      <c r="C4334" s="44">
        <v>40416</v>
      </c>
      <c r="D4334" t="str">
        <f t="shared" si="670"/>
        <v/>
      </c>
      <c r="E4334" t="str">
        <f t="shared" si="671"/>
        <v/>
      </c>
      <c r="F4334" t="str">
        <f t="shared" si="672"/>
        <v/>
      </c>
      <c r="G4334" t="str">
        <f t="shared" si="673"/>
        <v/>
      </c>
      <c r="H4334" t="str">
        <f t="shared" si="674"/>
        <v/>
      </c>
      <c r="I4334" t="str">
        <f t="shared" si="675"/>
        <v/>
      </c>
      <c r="J4334" t="str">
        <f t="shared" si="676"/>
        <v/>
      </c>
      <c r="K4334" t="str">
        <f t="shared" si="677"/>
        <v/>
      </c>
      <c r="L4334" t="str">
        <f t="shared" si="678"/>
        <v/>
      </c>
      <c r="M4334" t="str">
        <f t="shared" si="679"/>
        <v/>
      </c>
    </row>
    <row r="4335" spans="1:13">
      <c r="A4335" t="s">
        <v>2867</v>
      </c>
      <c r="B4335">
        <v>38.874200000000002</v>
      </c>
      <c r="C4335" s="44">
        <v>41548</v>
      </c>
      <c r="D4335" t="str">
        <f t="shared" si="670"/>
        <v/>
      </c>
      <c r="E4335" t="str">
        <f t="shared" si="671"/>
        <v/>
      </c>
      <c r="F4335" t="str">
        <f t="shared" si="672"/>
        <v/>
      </c>
      <c r="G4335" t="str">
        <f t="shared" si="673"/>
        <v/>
      </c>
      <c r="H4335" t="str">
        <f t="shared" si="674"/>
        <v/>
      </c>
      <c r="I4335" t="str">
        <f t="shared" si="675"/>
        <v/>
      </c>
      <c r="J4335" t="str">
        <f t="shared" si="676"/>
        <v/>
      </c>
      <c r="K4335" t="str">
        <f t="shared" si="677"/>
        <v/>
      </c>
      <c r="L4335" t="str">
        <f t="shared" si="678"/>
        <v/>
      </c>
      <c r="M4335" t="str">
        <f t="shared" si="679"/>
        <v/>
      </c>
    </row>
    <row r="4336" spans="1:13">
      <c r="A4336" t="s">
        <v>2868</v>
      </c>
      <c r="B4336">
        <v>29.531600000000001</v>
      </c>
      <c r="C4336" s="44">
        <v>41548</v>
      </c>
      <c r="D4336" t="str">
        <f t="shared" si="670"/>
        <v/>
      </c>
      <c r="E4336" t="str">
        <f t="shared" si="671"/>
        <v/>
      </c>
      <c r="F4336" t="str">
        <f t="shared" si="672"/>
        <v/>
      </c>
      <c r="G4336" t="str">
        <f t="shared" si="673"/>
        <v/>
      </c>
      <c r="H4336" t="str">
        <f t="shared" si="674"/>
        <v/>
      </c>
      <c r="I4336" t="str">
        <f t="shared" si="675"/>
        <v/>
      </c>
      <c r="J4336" t="str">
        <f t="shared" si="676"/>
        <v/>
      </c>
      <c r="K4336" t="str">
        <f t="shared" si="677"/>
        <v/>
      </c>
      <c r="L4336" t="str">
        <f t="shared" si="678"/>
        <v/>
      </c>
      <c r="M4336" t="str">
        <f t="shared" si="679"/>
        <v/>
      </c>
    </row>
    <row r="4337" spans="1:13">
      <c r="A4337" t="s">
        <v>4097</v>
      </c>
      <c r="B4337">
        <v>229.70359999999999</v>
      </c>
      <c r="C4337" s="44">
        <v>41548</v>
      </c>
      <c r="D4337" t="str">
        <f t="shared" si="670"/>
        <v/>
      </c>
      <c r="E4337" t="str">
        <f t="shared" si="671"/>
        <v/>
      </c>
      <c r="F4337" t="str">
        <f t="shared" si="672"/>
        <v/>
      </c>
      <c r="G4337" t="str">
        <f t="shared" si="673"/>
        <v/>
      </c>
      <c r="H4337" t="str">
        <f t="shared" si="674"/>
        <v/>
      </c>
      <c r="I4337" t="str">
        <f t="shared" si="675"/>
        <v/>
      </c>
      <c r="J4337" t="str">
        <f t="shared" si="676"/>
        <v/>
      </c>
      <c r="K4337" t="str">
        <f t="shared" si="677"/>
        <v/>
      </c>
      <c r="L4337" t="str">
        <f t="shared" si="678"/>
        <v/>
      </c>
      <c r="M4337" t="str">
        <f t="shared" si="679"/>
        <v/>
      </c>
    </row>
    <row r="4338" spans="1:13">
      <c r="A4338" t="s">
        <v>2869</v>
      </c>
      <c r="B4338">
        <v>185.24700000000001</v>
      </c>
      <c r="C4338" s="44">
        <v>41548</v>
      </c>
      <c r="D4338" t="str">
        <f t="shared" si="670"/>
        <v/>
      </c>
      <c r="E4338" t="str">
        <f t="shared" si="671"/>
        <v/>
      </c>
      <c r="F4338" t="str">
        <f t="shared" si="672"/>
        <v/>
      </c>
      <c r="G4338" t="str">
        <f t="shared" si="673"/>
        <v/>
      </c>
      <c r="H4338" t="str">
        <f t="shared" si="674"/>
        <v/>
      </c>
      <c r="I4338" t="str">
        <f t="shared" si="675"/>
        <v/>
      </c>
      <c r="J4338" t="str">
        <f t="shared" si="676"/>
        <v/>
      </c>
      <c r="K4338" t="str">
        <f t="shared" si="677"/>
        <v/>
      </c>
      <c r="L4338" t="str">
        <f t="shared" si="678"/>
        <v/>
      </c>
      <c r="M4338" t="str">
        <f t="shared" si="679"/>
        <v/>
      </c>
    </row>
    <row r="4339" spans="1:13">
      <c r="A4339" t="s">
        <v>4098</v>
      </c>
      <c r="B4339">
        <v>10</v>
      </c>
      <c r="C4339" s="44">
        <v>40269</v>
      </c>
      <c r="D4339" t="str">
        <f t="shared" si="670"/>
        <v/>
      </c>
      <c r="E4339" t="str">
        <f t="shared" si="671"/>
        <v/>
      </c>
      <c r="F4339" t="str">
        <f t="shared" si="672"/>
        <v/>
      </c>
      <c r="G4339" t="str">
        <f t="shared" si="673"/>
        <v/>
      </c>
      <c r="H4339" t="str">
        <f t="shared" si="674"/>
        <v/>
      </c>
      <c r="I4339" t="str">
        <f t="shared" si="675"/>
        <v/>
      </c>
      <c r="J4339" t="str">
        <f t="shared" si="676"/>
        <v/>
      </c>
      <c r="K4339" t="str">
        <f t="shared" si="677"/>
        <v/>
      </c>
      <c r="L4339" t="str">
        <f t="shared" si="678"/>
        <v/>
      </c>
      <c r="M4339" t="str">
        <f t="shared" si="679"/>
        <v/>
      </c>
    </row>
    <row r="4340" spans="1:13">
      <c r="A4340" t="s">
        <v>4099</v>
      </c>
      <c r="B4340">
        <v>230.1816</v>
      </c>
      <c r="C4340" s="44">
        <v>41548</v>
      </c>
      <c r="D4340" t="str">
        <f t="shared" si="670"/>
        <v/>
      </c>
      <c r="E4340" t="str">
        <f t="shared" si="671"/>
        <v/>
      </c>
      <c r="F4340" t="str">
        <f t="shared" si="672"/>
        <v/>
      </c>
      <c r="G4340" t="str">
        <f t="shared" si="673"/>
        <v/>
      </c>
      <c r="H4340" t="str">
        <f t="shared" si="674"/>
        <v/>
      </c>
      <c r="I4340" t="str">
        <f t="shared" si="675"/>
        <v/>
      </c>
      <c r="J4340" t="str">
        <f t="shared" si="676"/>
        <v/>
      </c>
      <c r="K4340" t="str">
        <f t="shared" si="677"/>
        <v/>
      </c>
      <c r="L4340" t="str">
        <f t="shared" si="678"/>
        <v/>
      </c>
      <c r="M4340" t="str">
        <f t="shared" si="679"/>
        <v/>
      </c>
    </row>
    <row r="4341" spans="1:13">
      <c r="A4341" t="s">
        <v>666</v>
      </c>
      <c r="B4341">
        <v>29.3979</v>
      </c>
      <c r="C4341" s="44">
        <v>41548</v>
      </c>
      <c r="D4341" t="str">
        <f t="shared" si="670"/>
        <v/>
      </c>
      <c r="E4341" t="str">
        <f t="shared" si="671"/>
        <v/>
      </c>
      <c r="F4341" t="str">
        <f t="shared" si="672"/>
        <v/>
      </c>
      <c r="G4341" t="str">
        <f t="shared" si="673"/>
        <v/>
      </c>
      <c r="H4341" t="str">
        <f t="shared" si="674"/>
        <v/>
      </c>
      <c r="I4341" t="str">
        <f t="shared" si="675"/>
        <v/>
      </c>
      <c r="J4341" t="str">
        <f t="shared" si="676"/>
        <v/>
      </c>
      <c r="K4341" t="str">
        <f t="shared" si="677"/>
        <v/>
      </c>
      <c r="L4341" t="str">
        <f t="shared" si="678"/>
        <v/>
      </c>
      <c r="M4341" t="str">
        <f t="shared" si="679"/>
        <v/>
      </c>
    </row>
    <row r="4342" spans="1:13">
      <c r="A4342" t="s">
        <v>5035</v>
      </c>
      <c r="B4342">
        <v>38.509099999999997</v>
      </c>
      <c r="C4342" s="44">
        <v>41548</v>
      </c>
      <c r="D4342" t="str">
        <f t="shared" si="670"/>
        <v/>
      </c>
      <c r="E4342" t="str">
        <f t="shared" si="671"/>
        <v/>
      </c>
      <c r="F4342" t="str">
        <f t="shared" si="672"/>
        <v/>
      </c>
      <c r="G4342" t="str">
        <f t="shared" si="673"/>
        <v/>
      </c>
      <c r="H4342" t="str">
        <f t="shared" si="674"/>
        <v/>
      </c>
      <c r="I4342" t="str">
        <f t="shared" si="675"/>
        <v/>
      </c>
      <c r="J4342" t="str">
        <f t="shared" si="676"/>
        <v/>
      </c>
      <c r="K4342" t="str">
        <f t="shared" si="677"/>
        <v/>
      </c>
      <c r="L4342" t="str">
        <f t="shared" si="678"/>
        <v/>
      </c>
      <c r="M4342" t="str">
        <f t="shared" si="679"/>
        <v/>
      </c>
    </row>
    <row r="4343" spans="1:13">
      <c r="A4343" t="s">
        <v>5036</v>
      </c>
      <c r="B4343">
        <v>228.85480000000001</v>
      </c>
      <c r="C4343" s="44">
        <v>41548</v>
      </c>
      <c r="D4343" t="str">
        <f t="shared" si="670"/>
        <v/>
      </c>
      <c r="E4343" t="str">
        <f t="shared" si="671"/>
        <v/>
      </c>
      <c r="F4343" t="str">
        <f t="shared" si="672"/>
        <v/>
      </c>
      <c r="G4343" t="str">
        <f t="shared" si="673"/>
        <v/>
      </c>
      <c r="H4343" t="str">
        <f t="shared" si="674"/>
        <v/>
      </c>
      <c r="I4343" t="str">
        <f t="shared" si="675"/>
        <v/>
      </c>
      <c r="J4343" t="str">
        <f t="shared" si="676"/>
        <v/>
      </c>
      <c r="K4343" t="str">
        <f t="shared" si="677"/>
        <v/>
      </c>
      <c r="L4343" t="str">
        <f t="shared" si="678"/>
        <v/>
      </c>
      <c r="M4343" t="str">
        <f t="shared" si="679"/>
        <v/>
      </c>
    </row>
    <row r="4344" spans="1:13">
      <c r="A4344" t="s">
        <v>2494</v>
      </c>
      <c r="B4344">
        <v>10.550700000000001</v>
      </c>
      <c r="C4344" s="44">
        <v>41548</v>
      </c>
      <c r="D4344" t="str">
        <f t="shared" si="670"/>
        <v/>
      </c>
      <c r="E4344" t="str">
        <f t="shared" si="671"/>
        <v/>
      </c>
      <c r="F4344" t="str">
        <f t="shared" si="672"/>
        <v/>
      </c>
      <c r="G4344" t="str">
        <f t="shared" si="673"/>
        <v/>
      </c>
      <c r="H4344" t="str">
        <f t="shared" si="674"/>
        <v/>
      </c>
      <c r="I4344" t="str">
        <f t="shared" si="675"/>
        <v/>
      </c>
      <c r="J4344" t="str">
        <f t="shared" si="676"/>
        <v/>
      </c>
      <c r="K4344" t="str">
        <f t="shared" si="677"/>
        <v/>
      </c>
      <c r="L4344" t="str">
        <f t="shared" si="678"/>
        <v/>
      </c>
      <c r="M4344" t="str">
        <f t="shared" si="679"/>
        <v/>
      </c>
    </row>
    <row r="4345" spans="1:13">
      <c r="A4345" t="s">
        <v>4917</v>
      </c>
      <c r="B4345">
        <v>10.550700000000001</v>
      </c>
      <c r="C4345" s="44">
        <v>41548</v>
      </c>
      <c r="D4345" t="str">
        <f t="shared" si="670"/>
        <v/>
      </c>
      <c r="E4345" t="str">
        <f t="shared" si="671"/>
        <v/>
      </c>
      <c r="F4345" t="str">
        <f t="shared" si="672"/>
        <v/>
      </c>
      <c r="G4345" t="str">
        <f t="shared" si="673"/>
        <v/>
      </c>
      <c r="H4345" t="str">
        <f t="shared" si="674"/>
        <v/>
      </c>
      <c r="I4345" t="str">
        <f t="shared" si="675"/>
        <v/>
      </c>
      <c r="J4345" t="str">
        <f t="shared" si="676"/>
        <v/>
      </c>
      <c r="K4345" t="str">
        <f t="shared" si="677"/>
        <v/>
      </c>
      <c r="L4345" t="str">
        <f t="shared" si="678"/>
        <v/>
      </c>
      <c r="M4345" t="str">
        <f t="shared" si="679"/>
        <v/>
      </c>
    </row>
    <row r="4346" spans="1:13">
      <c r="A4346" t="s">
        <v>2495</v>
      </c>
      <c r="B4346">
        <v>10.5471</v>
      </c>
      <c r="C4346" s="44">
        <v>41548</v>
      </c>
      <c r="D4346" t="str">
        <f t="shared" si="670"/>
        <v/>
      </c>
      <c r="E4346" t="str">
        <f t="shared" si="671"/>
        <v/>
      </c>
      <c r="F4346" t="str">
        <f t="shared" si="672"/>
        <v/>
      </c>
      <c r="G4346" t="str">
        <f t="shared" si="673"/>
        <v/>
      </c>
      <c r="H4346" t="str">
        <f t="shared" si="674"/>
        <v/>
      </c>
      <c r="I4346" t="str">
        <f t="shared" si="675"/>
        <v/>
      </c>
      <c r="J4346" t="str">
        <f t="shared" si="676"/>
        <v/>
      </c>
      <c r="K4346" t="str">
        <f t="shared" si="677"/>
        <v/>
      </c>
      <c r="L4346" t="str">
        <f t="shared" si="678"/>
        <v/>
      </c>
      <c r="M4346" t="str">
        <f t="shared" si="679"/>
        <v/>
      </c>
    </row>
    <row r="4347" spans="1:13">
      <c r="A4347" t="s">
        <v>4918</v>
      </c>
      <c r="B4347">
        <v>10.5471</v>
      </c>
      <c r="C4347" s="44">
        <v>41548</v>
      </c>
      <c r="D4347" t="str">
        <f t="shared" si="670"/>
        <v/>
      </c>
      <c r="E4347" t="str">
        <f t="shared" si="671"/>
        <v/>
      </c>
      <c r="F4347" t="str">
        <f t="shared" si="672"/>
        <v/>
      </c>
      <c r="G4347" t="str">
        <f t="shared" si="673"/>
        <v/>
      </c>
      <c r="H4347" t="str">
        <f t="shared" si="674"/>
        <v/>
      </c>
      <c r="I4347" t="str">
        <f t="shared" si="675"/>
        <v/>
      </c>
      <c r="J4347" t="str">
        <f t="shared" si="676"/>
        <v/>
      </c>
      <c r="K4347" t="str">
        <f t="shared" si="677"/>
        <v/>
      </c>
      <c r="L4347" t="str">
        <f t="shared" si="678"/>
        <v/>
      </c>
      <c r="M4347" t="str">
        <f t="shared" si="679"/>
        <v/>
      </c>
    </row>
    <row r="4348" spans="1:13">
      <c r="A4348" t="s">
        <v>2496</v>
      </c>
      <c r="B4348">
        <v>10.5494</v>
      </c>
      <c r="C4348" s="44">
        <v>41548</v>
      </c>
      <c r="D4348" t="str">
        <f t="shared" si="670"/>
        <v/>
      </c>
      <c r="E4348" t="str">
        <f t="shared" si="671"/>
        <v/>
      </c>
      <c r="F4348" t="str">
        <f t="shared" si="672"/>
        <v/>
      </c>
      <c r="G4348" t="str">
        <f t="shared" si="673"/>
        <v/>
      </c>
      <c r="H4348" t="str">
        <f t="shared" si="674"/>
        <v/>
      </c>
      <c r="I4348" t="str">
        <f t="shared" si="675"/>
        <v/>
      </c>
      <c r="J4348" t="str">
        <f t="shared" si="676"/>
        <v/>
      </c>
      <c r="K4348" t="str">
        <f t="shared" si="677"/>
        <v/>
      </c>
      <c r="L4348" t="str">
        <f t="shared" si="678"/>
        <v/>
      </c>
      <c r="M4348" t="str">
        <f t="shared" si="679"/>
        <v/>
      </c>
    </row>
    <row r="4349" spans="1:13">
      <c r="A4349" t="s">
        <v>4919</v>
      </c>
      <c r="B4349">
        <v>10.5494</v>
      </c>
      <c r="C4349" s="44">
        <v>41548</v>
      </c>
      <c r="D4349" t="str">
        <f t="shared" si="670"/>
        <v/>
      </c>
      <c r="E4349" t="str">
        <f t="shared" si="671"/>
        <v/>
      </c>
      <c r="F4349" t="str">
        <f t="shared" si="672"/>
        <v/>
      </c>
      <c r="G4349" t="str">
        <f t="shared" si="673"/>
        <v/>
      </c>
      <c r="H4349" t="str">
        <f t="shared" si="674"/>
        <v/>
      </c>
      <c r="I4349" t="str">
        <f t="shared" si="675"/>
        <v/>
      </c>
      <c r="J4349" t="str">
        <f t="shared" si="676"/>
        <v/>
      </c>
      <c r="K4349" t="str">
        <f t="shared" si="677"/>
        <v/>
      </c>
      <c r="L4349" t="str">
        <f t="shared" si="678"/>
        <v/>
      </c>
      <c r="M4349" t="str">
        <f t="shared" si="679"/>
        <v/>
      </c>
    </row>
    <row r="4350" spans="1:13">
      <c r="A4350" t="s">
        <v>2497</v>
      </c>
      <c r="B4350">
        <v>10.545999999999999</v>
      </c>
      <c r="C4350" s="44">
        <v>41548</v>
      </c>
      <c r="D4350" t="str">
        <f t="shared" si="670"/>
        <v/>
      </c>
      <c r="E4350" t="str">
        <f t="shared" si="671"/>
        <v/>
      </c>
      <c r="F4350" t="str">
        <f t="shared" si="672"/>
        <v/>
      </c>
      <c r="G4350" t="str">
        <f t="shared" si="673"/>
        <v/>
      </c>
      <c r="H4350" t="str">
        <f t="shared" si="674"/>
        <v/>
      </c>
      <c r="I4350" t="str">
        <f t="shared" si="675"/>
        <v/>
      </c>
      <c r="J4350" t="str">
        <f t="shared" si="676"/>
        <v/>
      </c>
      <c r="K4350" t="str">
        <f t="shared" si="677"/>
        <v/>
      </c>
      <c r="L4350" t="str">
        <f t="shared" si="678"/>
        <v/>
      </c>
      <c r="M4350" t="str">
        <f t="shared" si="679"/>
        <v/>
      </c>
    </row>
    <row r="4351" spans="1:13">
      <c r="A4351" t="s">
        <v>4920</v>
      </c>
      <c r="B4351">
        <v>10.545999999999999</v>
      </c>
      <c r="C4351" s="44">
        <v>41548</v>
      </c>
      <c r="D4351" t="str">
        <f t="shared" si="670"/>
        <v/>
      </c>
      <c r="E4351" t="str">
        <f t="shared" si="671"/>
        <v/>
      </c>
      <c r="F4351" t="str">
        <f t="shared" si="672"/>
        <v/>
      </c>
      <c r="G4351" t="str">
        <f t="shared" si="673"/>
        <v/>
      </c>
      <c r="H4351" t="str">
        <f t="shared" si="674"/>
        <v/>
      </c>
      <c r="I4351" t="str">
        <f t="shared" si="675"/>
        <v/>
      </c>
      <c r="J4351" t="str">
        <f t="shared" si="676"/>
        <v/>
      </c>
      <c r="K4351" t="str">
        <f t="shared" si="677"/>
        <v/>
      </c>
      <c r="L4351" t="str">
        <f t="shared" si="678"/>
        <v/>
      </c>
      <c r="M4351" t="str">
        <f t="shared" si="679"/>
        <v/>
      </c>
    </row>
    <row r="4352" spans="1:13">
      <c r="A4352" t="s">
        <v>4921</v>
      </c>
      <c r="B4352">
        <v>10.413</v>
      </c>
      <c r="C4352" s="44">
        <v>41548</v>
      </c>
      <c r="D4352" t="str">
        <f t="shared" si="670"/>
        <v/>
      </c>
      <c r="E4352" t="str">
        <f t="shared" si="671"/>
        <v/>
      </c>
      <c r="F4352" t="str">
        <f t="shared" si="672"/>
        <v/>
      </c>
      <c r="G4352" t="str">
        <f t="shared" si="673"/>
        <v/>
      </c>
      <c r="H4352" t="str">
        <f t="shared" si="674"/>
        <v/>
      </c>
      <c r="I4352" t="str">
        <f t="shared" si="675"/>
        <v/>
      </c>
      <c r="J4352" t="str">
        <f t="shared" si="676"/>
        <v/>
      </c>
      <c r="K4352" t="str">
        <f t="shared" si="677"/>
        <v/>
      </c>
      <c r="L4352" t="str">
        <f t="shared" si="678"/>
        <v/>
      </c>
      <c r="M4352" t="str">
        <f t="shared" si="679"/>
        <v/>
      </c>
    </row>
    <row r="4353" spans="1:13">
      <c r="A4353" t="s">
        <v>4922</v>
      </c>
      <c r="B4353">
        <v>10.4102</v>
      </c>
      <c r="C4353" s="44">
        <v>41548</v>
      </c>
      <c r="D4353" t="str">
        <f t="shared" si="670"/>
        <v/>
      </c>
      <c r="E4353" t="str">
        <f t="shared" si="671"/>
        <v/>
      </c>
      <c r="F4353" t="str">
        <f t="shared" si="672"/>
        <v/>
      </c>
      <c r="G4353" t="str">
        <f t="shared" si="673"/>
        <v/>
      </c>
      <c r="H4353" t="str">
        <f t="shared" si="674"/>
        <v/>
      </c>
      <c r="I4353" t="str">
        <f t="shared" si="675"/>
        <v/>
      </c>
      <c r="J4353" t="str">
        <f t="shared" si="676"/>
        <v/>
      </c>
      <c r="K4353" t="str">
        <f t="shared" si="677"/>
        <v/>
      </c>
      <c r="L4353" t="str">
        <f t="shared" si="678"/>
        <v/>
      </c>
      <c r="M4353" t="str">
        <f t="shared" si="679"/>
        <v/>
      </c>
    </row>
    <row r="4354" spans="1:13">
      <c r="A4354" t="s">
        <v>5684</v>
      </c>
      <c r="B4354">
        <v>10.1517</v>
      </c>
      <c r="C4354" s="44">
        <v>41548</v>
      </c>
      <c r="D4354" t="str">
        <f t="shared" si="670"/>
        <v/>
      </c>
      <c r="E4354" t="str">
        <f t="shared" si="671"/>
        <v/>
      </c>
      <c r="F4354" t="str">
        <f t="shared" si="672"/>
        <v/>
      </c>
      <c r="G4354" t="str">
        <f t="shared" si="673"/>
        <v/>
      </c>
      <c r="H4354" t="str">
        <f t="shared" si="674"/>
        <v/>
      </c>
      <c r="I4354" t="str">
        <f t="shared" si="675"/>
        <v/>
      </c>
      <c r="J4354" t="str">
        <f t="shared" si="676"/>
        <v/>
      </c>
      <c r="K4354" t="str">
        <f t="shared" si="677"/>
        <v/>
      </c>
      <c r="L4354" t="str">
        <f t="shared" si="678"/>
        <v/>
      </c>
      <c r="M4354" t="str">
        <f t="shared" si="679"/>
        <v/>
      </c>
    </row>
    <row r="4355" spans="1:13">
      <c r="A4355" t="s">
        <v>5685</v>
      </c>
      <c r="B4355">
        <v>10.1517</v>
      </c>
      <c r="C4355" s="44">
        <v>41548</v>
      </c>
      <c r="D4355" t="str">
        <f t="shared" si="670"/>
        <v/>
      </c>
      <c r="E4355" t="str">
        <f t="shared" si="671"/>
        <v/>
      </c>
      <c r="F4355" t="str">
        <f t="shared" si="672"/>
        <v/>
      </c>
      <c r="G4355" t="str">
        <f t="shared" si="673"/>
        <v/>
      </c>
      <c r="H4355" t="str">
        <f t="shared" si="674"/>
        <v/>
      </c>
      <c r="I4355" t="str">
        <f t="shared" si="675"/>
        <v/>
      </c>
      <c r="J4355" t="str">
        <f t="shared" si="676"/>
        <v/>
      </c>
      <c r="K4355" t="str">
        <f t="shared" si="677"/>
        <v/>
      </c>
      <c r="L4355" t="str">
        <f t="shared" si="678"/>
        <v/>
      </c>
      <c r="M4355" t="str">
        <f t="shared" si="679"/>
        <v/>
      </c>
    </row>
    <row r="4356" spans="1:13">
      <c r="A4356" t="s">
        <v>5686</v>
      </c>
      <c r="B4356">
        <v>10.1502</v>
      </c>
      <c r="C4356" s="44">
        <v>41548</v>
      </c>
      <c r="D4356" t="str">
        <f t="shared" si="670"/>
        <v/>
      </c>
      <c r="E4356" t="str">
        <f t="shared" si="671"/>
        <v/>
      </c>
      <c r="F4356" t="str">
        <f t="shared" si="672"/>
        <v/>
      </c>
      <c r="G4356" t="str">
        <f t="shared" si="673"/>
        <v/>
      </c>
      <c r="H4356" t="str">
        <f t="shared" si="674"/>
        <v/>
      </c>
      <c r="I4356" t="str">
        <f t="shared" si="675"/>
        <v/>
      </c>
      <c r="J4356" t="str">
        <f t="shared" si="676"/>
        <v/>
      </c>
      <c r="K4356" t="str">
        <f t="shared" si="677"/>
        <v/>
      </c>
      <c r="L4356" t="str">
        <f t="shared" si="678"/>
        <v/>
      </c>
      <c r="M4356" t="str">
        <f t="shared" si="679"/>
        <v/>
      </c>
    </row>
    <row r="4357" spans="1:13">
      <c r="A4357" t="s">
        <v>5687</v>
      </c>
      <c r="B4357">
        <v>10.1502</v>
      </c>
      <c r="C4357" s="44">
        <v>41548</v>
      </c>
      <c r="D4357" t="str">
        <f t="shared" si="670"/>
        <v/>
      </c>
      <c r="E4357" t="str">
        <f t="shared" si="671"/>
        <v/>
      </c>
      <c r="F4357" t="str">
        <f t="shared" si="672"/>
        <v/>
      </c>
      <c r="G4357" t="str">
        <f t="shared" si="673"/>
        <v/>
      </c>
      <c r="H4357" t="str">
        <f t="shared" si="674"/>
        <v/>
      </c>
      <c r="I4357" t="str">
        <f t="shared" si="675"/>
        <v/>
      </c>
      <c r="J4357" t="str">
        <f t="shared" si="676"/>
        <v/>
      </c>
      <c r="K4357" t="str">
        <f t="shared" si="677"/>
        <v/>
      </c>
      <c r="L4357" t="str">
        <f t="shared" si="678"/>
        <v/>
      </c>
      <c r="M4357" t="str">
        <f t="shared" si="679"/>
        <v/>
      </c>
    </row>
    <row r="4358" spans="1:13">
      <c r="A4358" t="s">
        <v>5688</v>
      </c>
      <c r="B4358">
        <v>10.117699999999999</v>
      </c>
      <c r="C4358" s="44">
        <v>41548</v>
      </c>
      <c r="D4358" t="str">
        <f t="shared" si="670"/>
        <v/>
      </c>
      <c r="E4358" t="str">
        <f t="shared" si="671"/>
        <v/>
      </c>
      <c r="F4358" t="str">
        <f t="shared" si="672"/>
        <v/>
      </c>
      <c r="G4358" t="str">
        <f t="shared" si="673"/>
        <v/>
      </c>
      <c r="H4358" t="str">
        <f t="shared" si="674"/>
        <v/>
      </c>
      <c r="I4358" t="str">
        <f t="shared" si="675"/>
        <v/>
      </c>
      <c r="J4358" t="str">
        <f t="shared" si="676"/>
        <v/>
      </c>
      <c r="K4358" t="str">
        <f t="shared" si="677"/>
        <v/>
      </c>
      <c r="L4358" t="str">
        <f t="shared" si="678"/>
        <v/>
      </c>
      <c r="M4358" t="str">
        <f t="shared" si="679"/>
        <v/>
      </c>
    </row>
    <row r="4359" spans="1:13">
      <c r="A4359" t="s">
        <v>5689</v>
      </c>
      <c r="B4359">
        <v>10.1175</v>
      </c>
      <c r="C4359" s="44">
        <v>41548</v>
      </c>
      <c r="D4359" t="str">
        <f t="shared" ref="D4359:D4422" si="680">IF(A4359=mfund1,B4359,"")</f>
        <v/>
      </c>
      <c r="E4359" t="str">
        <f t="shared" ref="E4359:E4422" si="681">IF(A4359=mfund2,B4359,"")</f>
        <v/>
      </c>
      <c r="F4359" t="str">
        <f t="shared" ref="F4359:F4422" si="682">IF(A4359=mfund3,B4359,"")</f>
        <v/>
      </c>
      <c r="G4359" t="str">
        <f t="shared" ref="G4359:G4422" si="683">IF(A4359=mfund4,B4359,"")</f>
        <v/>
      </c>
      <c r="H4359" t="str">
        <f t="shared" ref="H4359:H4422" si="684">IF(A4359=mfudn5,B4359,"")</f>
        <v/>
      </c>
      <c r="I4359" t="str">
        <f t="shared" ref="I4359:I4422" si="685">IF(A4359=mfund6,B4359,"")</f>
        <v/>
      </c>
      <c r="J4359" t="str">
        <f t="shared" ref="J4359:J4422" si="686">IF(A4359=mfund7,B4359,"")</f>
        <v/>
      </c>
      <c r="K4359" t="str">
        <f t="shared" ref="K4359:K4422" si="687">IF(A4359=mfund8,B4359,"")</f>
        <v/>
      </c>
      <c r="L4359" t="str">
        <f t="shared" ref="L4359:L4422" si="688">IF(A4359=mfund9,B4359,"")</f>
        <v/>
      </c>
      <c r="M4359" t="str">
        <f t="shared" ref="M4359:M4422" si="689">IF(A4359=mfund10,B4359,"")</f>
        <v/>
      </c>
    </row>
    <row r="4360" spans="1:13">
      <c r="A4360" t="s">
        <v>5690</v>
      </c>
      <c r="B4360">
        <v>10.1175</v>
      </c>
      <c r="C4360" s="44">
        <v>41548</v>
      </c>
      <c r="D4360" t="str">
        <f t="shared" si="680"/>
        <v/>
      </c>
      <c r="E4360" t="str">
        <f t="shared" si="681"/>
        <v/>
      </c>
      <c r="F4360" t="str">
        <f t="shared" si="682"/>
        <v/>
      </c>
      <c r="G4360" t="str">
        <f t="shared" si="683"/>
        <v/>
      </c>
      <c r="H4360" t="str">
        <f t="shared" si="684"/>
        <v/>
      </c>
      <c r="I4360" t="str">
        <f t="shared" si="685"/>
        <v/>
      </c>
      <c r="J4360" t="str">
        <f t="shared" si="686"/>
        <v/>
      </c>
      <c r="K4360" t="str">
        <f t="shared" si="687"/>
        <v/>
      </c>
      <c r="L4360" t="str">
        <f t="shared" si="688"/>
        <v/>
      </c>
      <c r="M4360" t="str">
        <f t="shared" si="689"/>
        <v/>
      </c>
    </row>
    <row r="4361" spans="1:13">
      <c r="A4361" t="s">
        <v>2498</v>
      </c>
      <c r="B4361">
        <v>10.0998</v>
      </c>
      <c r="C4361" s="44">
        <v>39959</v>
      </c>
      <c r="D4361" t="str">
        <f t="shared" si="680"/>
        <v/>
      </c>
      <c r="E4361" t="str">
        <f t="shared" si="681"/>
        <v/>
      </c>
      <c r="F4361" t="str">
        <f t="shared" si="682"/>
        <v/>
      </c>
      <c r="G4361" t="str">
        <f t="shared" si="683"/>
        <v/>
      </c>
      <c r="H4361" t="str">
        <f t="shared" si="684"/>
        <v/>
      </c>
      <c r="I4361" t="str">
        <f t="shared" si="685"/>
        <v/>
      </c>
      <c r="J4361" t="str">
        <f t="shared" si="686"/>
        <v/>
      </c>
      <c r="K4361" t="str">
        <f t="shared" si="687"/>
        <v/>
      </c>
      <c r="L4361" t="str">
        <f t="shared" si="688"/>
        <v/>
      </c>
      <c r="M4361" t="str">
        <f t="shared" si="689"/>
        <v/>
      </c>
    </row>
    <row r="4362" spans="1:13">
      <c r="A4362" t="s">
        <v>4923</v>
      </c>
      <c r="B4362">
        <v>10.5801</v>
      </c>
      <c r="C4362" s="44">
        <v>39874</v>
      </c>
      <c r="D4362" t="str">
        <f t="shared" si="680"/>
        <v/>
      </c>
      <c r="E4362" t="str">
        <f t="shared" si="681"/>
        <v/>
      </c>
      <c r="F4362" t="str">
        <f t="shared" si="682"/>
        <v/>
      </c>
      <c r="G4362" t="str">
        <f t="shared" si="683"/>
        <v/>
      </c>
      <c r="H4362" t="str">
        <f t="shared" si="684"/>
        <v/>
      </c>
      <c r="I4362" t="str">
        <f t="shared" si="685"/>
        <v/>
      </c>
      <c r="J4362" t="str">
        <f t="shared" si="686"/>
        <v/>
      </c>
      <c r="K4362" t="str">
        <f t="shared" si="687"/>
        <v/>
      </c>
      <c r="L4362" t="str">
        <f t="shared" si="688"/>
        <v/>
      </c>
      <c r="M4362" t="str">
        <f t="shared" si="689"/>
        <v/>
      </c>
    </row>
    <row r="4363" spans="1:13">
      <c r="A4363" t="s">
        <v>2499</v>
      </c>
      <c r="B4363">
        <v>10.0021</v>
      </c>
      <c r="C4363" s="44">
        <v>40059</v>
      </c>
      <c r="D4363" t="str">
        <f t="shared" si="680"/>
        <v/>
      </c>
      <c r="E4363" t="str">
        <f t="shared" si="681"/>
        <v/>
      </c>
      <c r="F4363" t="str">
        <f t="shared" si="682"/>
        <v/>
      </c>
      <c r="G4363" t="str">
        <f t="shared" si="683"/>
        <v/>
      </c>
      <c r="H4363" t="str">
        <f t="shared" si="684"/>
        <v/>
      </c>
      <c r="I4363" t="str">
        <f t="shared" si="685"/>
        <v/>
      </c>
      <c r="J4363" t="str">
        <f t="shared" si="686"/>
        <v/>
      </c>
      <c r="K4363" t="str">
        <f t="shared" si="687"/>
        <v/>
      </c>
      <c r="L4363" t="str">
        <f t="shared" si="688"/>
        <v/>
      </c>
      <c r="M4363" t="str">
        <f t="shared" si="689"/>
        <v/>
      </c>
    </row>
    <row r="4364" spans="1:13">
      <c r="A4364" t="s">
        <v>4924</v>
      </c>
      <c r="B4364">
        <v>10.588200000000001</v>
      </c>
      <c r="C4364" s="44">
        <v>40059</v>
      </c>
      <c r="D4364" t="str">
        <f t="shared" si="680"/>
        <v/>
      </c>
      <c r="E4364" t="str">
        <f t="shared" si="681"/>
        <v/>
      </c>
      <c r="F4364" t="str">
        <f t="shared" si="682"/>
        <v/>
      </c>
      <c r="G4364" t="str">
        <f t="shared" si="683"/>
        <v/>
      </c>
      <c r="H4364" t="str">
        <f t="shared" si="684"/>
        <v/>
      </c>
      <c r="I4364" t="str">
        <f t="shared" si="685"/>
        <v/>
      </c>
      <c r="J4364" t="str">
        <f t="shared" si="686"/>
        <v/>
      </c>
      <c r="K4364" t="str">
        <f t="shared" si="687"/>
        <v/>
      </c>
      <c r="L4364" t="str">
        <f t="shared" si="688"/>
        <v/>
      </c>
      <c r="M4364" t="str">
        <f t="shared" si="689"/>
        <v/>
      </c>
    </row>
    <row r="4365" spans="1:13">
      <c r="A4365" t="s">
        <v>5952</v>
      </c>
      <c r="B4365">
        <v>1258.3544999999999</v>
      </c>
      <c r="C4365" s="44">
        <v>41548</v>
      </c>
      <c r="D4365" t="str">
        <f t="shared" si="680"/>
        <v/>
      </c>
      <c r="E4365" t="str">
        <f t="shared" si="681"/>
        <v/>
      </c>
      <c r="F4365" t="str">
        <f t="shared" si="682"/>
        <v/>
      </c>
      <c r="G4365" t="str">
        <f t="shared" si="683"/>
        <v/>
      </c>
      <c r="H4365" t="str">
        <f t="shared" si="684"/>
        <v/>
      </c>
      <c r="I4365" t="str">
        <f t="shared" si="685"/>
        <v/>
      </c>
      <c r="J4365" t="str">
        <f t="shared" si="686"/>
        <v/>
      </c>
      <c r="K4365" t="str">
        <f t="shared" si="687"/>
        <v/>
      </c>
      <c r="L4365" t="str">
        <f t="shared" si="688"/>
        <v/>
      </c>
      <c r="M4365" t="str">
        <f t="shared" si="689"/>
        <v/>
      </c>
    </row>
    <row r="4366" spans="1:13">
      <c r="A4366" t="s">
        <v>5691</v>
      </c>
      <c r="B4366">
        <v>1063.1405999999999</v>
      </c>
      <c r="C4366" s="44">
        <v>41548</v>
      </c>
      <c r="D4366" t="str">
        <f t="shared" si="680"/>
        <v/>
      </c>
      <c r="E4366" t="str">
        <f t="shared" si="681"/>
        <v/>
      </c>
      <c r="F4366" t="str">
        <f t="shared" si="682"/>
        <v/>
      </c>
      <c r="G4366" t="str">
        <f t="shared" si="683"/>
        <v/>
      </c>
      <c r="H4366" t="str">
        <f t="shared" si="684"/>
        <v/>
      </c>
      <c r="I4366" t="str">
        <f t="shared" si="685"/>
        <v/>
      </c>
      <c r="J4366" t="str">
        <f t="shared" si="686"/>
        <v/>
      </c>
      <c r="K4366" t="str">
        <f t="shared" si="687"/>
        <v/>
      </c>
      <c r="L4366" t="str">
        <f t="shared" si="688"/>
        <v/>
      </c>
      <c r="M4366" t="str">
        <f t="shared" si="689"/>
        <v/>
      </c>
    </row>
    <row r="4367" spans="1:13">
      <c r="A4367" t="s">
        <v>5953</v>
      </c>
      <c r="B4367">
        <v>1246.8141000000001</v>
      </c>
      <c r="C4367" s="44">
        <v>41548</v>
      </c>
      <c r="D4367" t="str">
        <f t="shared" si="680"/>
        <v/>
      </c>
      <c r="E4367" t="str">
        <f t="shared" si="681"/>
        <v/>
      </c>
      <c r="F4367" t="str">
        <f t="shared" si="682"/>
        <v/>
      </c>
      <c r="G4367" t="str">
        <f t="shared" si="683"/>
        <v/>
      </c>
      <c r="H4367" t="str">
        <f t="shared" si="684"/>
        <v/>
      </c>
      <c r="I4367" t="str">
        <f t="shared" si="685"/>
        <v/>
      </c>
      <c r="J4367" t="str">
        <f t="shared" si="686"/>
        <v/>
      </c>
      <c r="K4367" t="str">
        <f t="shared" si="687"/>
        <v/>
      </c>
      <c r="L4367" t="str">
        <f t="shared" si="688"/>
        <v/>
      </c>
      <c r="M4367" t="str">
        <f t="shared" si="689"/>
        <v/>
      </c>
    </row>
    <row r="4368" spans="1:13">
      <c r="A4368" t="s">
        <v>5692</v>
      </c>
      <c r="B4368">
        <v>1067.7502999999999</v>
      </c>
      <c r="C4368" s="44">
        <v>41548</v>
      </c>
      <c r="D4368" t="str">
        <f t="shared" si="680"/>
        <v/>
      </c>
      <c r="E4368" t="str">
        <f t="shared" si="681"/>
        <v/>
      </c>
      <c r="F4368" t="str">
        <f t="shared" si="682"/>
        <v/>
      </c>
      <c r="G4368" t="str">
        <f t="shared" si="683"/>
        <v/>
      </c>
      <c r="H4368" t="str">
        <f t="shared" si="684"/>
        <v/>
      </c>
      <c r="I4368" t="str">
        <f t="shared" si="685"/>
        <v/>
      </c>
      <c r="J4368" t="str">
        <f t="shared" si="686"/>
        <v/>
      </c>
      <c r="K4368" t="str">
        <f t="shared" si="687"/>
        <v/>
      </c>
      <c r="L4368" t="str">
        <f t="shared" si="688"/>
        <v/>
      </c>
      <c r="M4368" t="str">
        <f t="shared" si="689"/>
        <v/>
      </c>
    </row>
    <row r="4369" spans="1:13">
      <c r="A4369" t="s">
        <v>5693</v>
      </c>
      <c r="B4369">
        <v>1062.6793</v>
      </c>
      <c r="C4369" s="44">
        <v>41548</v>
      </c>
      <c r="D4369" t="str">
        <f t="shared" si="680"/>
        <v/>
      </c>
      <c r="E4369" t="str">
        <f t="shared" si="681"/>
        <v/>
      </c>
      <c r="F4369" t="str">
        <f t="shared" si="682"/>
        <v/>
      </c>
      <c r="G4369" t="str">
        <f t="shared" si="683"/>
        <v/>
      </c>
      <c r="H4369" t="str">
        <f t="shared" si="684"/>
        <v/>
      </c>
      <c r="I4369" t="str">
        <f t="shared" si="685"/>
        <v/>
      </c>
      <c r="J4369" t="str">
        <f t="shared" si="686"/>
        <v/>
      </c>
      <c r="K4369" t="str">
        <f t="shared" si="687"/>
        <v/>
      </c>
      <c r="L4369" t="str">
        <f t="shared" si="688"/>
        <v/>
      </c>
      <c r="M4369" t="str">
        <f t="shared" si="689"/>
        <v/>
      </c>
    </row>
    <row r="4370" spans="1:13">
      <c r="A4370" t="s">
        <v>5694</v>
      </c>
      <c r="B4370">
        <v>1436.5605</v>
      </c>
      <c r="C4370" s="44">
        <v>41548</v>
      </c>
      <c r="D4370" t="str">
        <f t="shared" si="680"/>
        <v/>
      </c>
      <c r="E4370" t="str">
        <f t="shared" si="681"/>
        <v/>
      </c>
      <c r="F4370" t="str">
        <f t="shared" si="682"/>
        <v/>
      </c>
      <c r="G4370" t="str">
        <f t="shared" si="683"/>
        <v/>
      </c>
      <c r="H4370" t="str">
        <f t="shared" si="684"/>
        <v/>
      </c>
      <c r="I4370" t="str">
        <f t="shared" si="685"/>
        <v/>
      </c>
      <c r="J4370" t="str">
        <f t="shared" si="686"/>
        <v/>
      </c>
      <c r="K4370" t="str">
        <f t="shared" si="687"/>
        <v/>
      </c>
      <c r="L4370" t="str">
        <f t="shared" si="688"/>
        <v/>
      </c>
      <c r="M4370" t="str">
        <f t="shared" si="689"/>
        <v/>
      </c>
    </row>
    <row r="4371" spans="1:13">
      <c r="A4371" t="s">
        <v>5954</v>
      </c>
      <c r="B4371">
        <v>1062.1212</v>
      </c>
      <c r="C4371" s="44">
        <v>41548</v>
      </c>
      <c r="D4371" t="str">
        <f t="shared" si="680"/>
        <v/>
      </c>
      <c r="E4371" t="str">
        <f t="shared" si="681"/>
        <v/>
      </c>
      <c r="F4371" t="str">
        <f t="shared" si="682"/>
        <v/>
      </c>
      <c r="G4371" t="str">
        <f t="shared" si="683"/>
        <v/>
      </c>
      <c r="H4371" t="str">
        <f t="shared" si="684"/>
        <v/>
      </c>
      <c r="I4371" t="str">
        <f t="shared" si="685"/>
        <v/>
      </c>
      <c r="J4371" t="str">
        <f t="shared" si="686"/>
        <v/>
      </c>
      <c r="K4371" t="str">
        <f t="shared" si="687"/>
        <v/>
      </c>
      <c r="L4371" t="str">
        <f t="shared" si="688"/>
        <v/>
      </c>
      <c r="M4371" t="str">
        <f t="shared" si="689"/>
        <v/>
      </c>
    </row>
    <row r="4372" spans="1:13">
      <c r="A4372" t="s">
        <v>5695</v>
      </c>
      <c r="B4372">
        <v>998.42619999999999</v>
      </c>
      <c r="C4372" s="44">
        <v>41548</v>
      </c>
      <c r="D4372" t="str">
        <f t="shared" si="680"/>
        <v/>
      </c>
      <c r="E4372" t="str">
        <f t="shared" si="681"/>
        <v/>
      </c>
      <c r="F4372" t="str">
        <f t="shared" si="682"/>
        <v/>
      </c>
      <c r="G4372" t="str">
        <f t="shared" si="683"/>
        <v/>
      </c>
      <c r="H4372" t="str">
        <f t="shared" si="684"/>
        <v/>
      </c>
      <c r="I4372" t="str">
        <f t="shared" si="685"/>
        <v/>
      </c>
      <c r="J4372" t="str">
        <f t="shared" si="686"/>
        <v/>
      </c>
      <c r="K4372" t="str">
        <f t="shared" si="687"/>
        <v/>
      </c>
      <c r="L4372" t="str">
        <f t="shared" si="688"/>
        <v/>
      </c>
      <c r="M4372" t="str">
        <f t="shared" si="689"/>
        <v/>
      </c>
    </row>
    <row r="4373" spans="1:13">
      <c r="A4373" t="s">
        <v>5696</v>
      </c>
      <c r="B4373">
        <v>1058.096</v>
      </c>
      <c r="C4373" s="44">
        <v>41548</v>
      </c>
      <c r="D4373" t="str">
        <f t="shared" si="680"/>
        <v/>
      </c>
      <c r="E4373" t="str">
        <f t="shared" si="681"/>
        <v/>
      </c>
      <c r="F4373" t="str">
        <f t="shared" si="682"/>
        <v/>
      </c>
      <c r="G4373" t="str">
        <f t="shared" si="683"/>
        <v/>
      </c>
      <c r="H4373" t="str">
        <f t="shared" si="684"/>
        <v/>
      </c>
      <c r="I4373" t="str">
        <f t="shared" si="685"/>
        <v/>
      </c>
      <c r="J4373" t="str">
        <f t="shared" si="686"/>
        <v/>
      </c>
      <c r="K4373" t="str">
        <f t="shared" si="687"/>
        <v/>
      </c>
      <c r="L4373" t="str">
        <f t="shared" si="688"/>
        <v/>
      </c>
      <c r="M4373" t="str">
        <f t="shared" si="689"/>
        <v/>
      </c>
    </row>
    <row r="4374" spans="1:13">
      <c r="A4374" t="s">
        <v>5697</v>
      </c>
      <c r="B4374">
        <v>1430.7243000000001</v>
      </c>
      <c r="C4374" s="44">
        <v>41548</v>
      </c>
      <c r="D4374" t="str">
        <f t="shared" si="680"/>
        <v/>
      </c>
      <c r="E4374" t="str">
        <f t="shared" si="681"/>
        <v/>
      </c>
      <c r="F4374" t="str">
        <f t="shared" si="682"/>
        <v/>
      </c>
      <c r="G4374" t="str">
        <f t="shared" si="683"/>
        <v/>
      </c>
      <c r="H4374" t="str">
        <f t="shared" si="684"/>
        <v/>
      </c>
      <c r="I4374" t="str">
        <f t="shared" si="685"/>
        <v/>
      </c>
      <c r="J4374" t="str">
        <f t="shared" si="686"/>
        <v/>
      </c>
      <c r="K4374" t="str">
        <f t="shared" si="687"/>
        <v/>
      </c>
      <c r="L4374" t="str">
        <f t="shared" si="688"/>
        <v/>
      </c>
      <c r="M4374" t="str">
        <f t="shared" si="689"/>
        <v/>
      </c>
    </row>
    <row r="4375" spans="1:13">
      <c r="A4375" t="s">
        <v>5955</v>
      </c>
      <c r="B4375">
        <v>1052.6496999999999</v>
      </c>
      <c r="C4375" s="44">
        <v>41548</v>
      </c>
      <c r="D4375" t="str">
        <f t="shared" si="680"/>
        <v/>
      </c>
      <c r="E4375" t="str">
        <f t="shared" si="681"/>
        <v/>
      </c>
      <c r="F4375" t="str">
        <f t="shared" si="682"/>
        <v/>
      </c>
      <c r="G4375" t="str">
        <f t="shared" si="683"/>
        <v/>
      </c>
      <c r="H4375" t="str">
        <f t="shared" si="684"/>
        <v/>
      </c>
      <c r="I4375" t="str">
        <f t="shared" si="685"/>
        <v/>
      </c>
      <c r="J4375" t="str">
        <f t="shared" si="686"/>
        <v/>
      </c>
      <c r="K4375" t="str">
        <f t="shared" si="687"/>
        <v/>
      </c>
      <c r="L4375" t="str">
        <f t="shared" si="688"/>
        <v/>
      </c>
      <c r="M4375" t="str">
        <f t="shared" si="689"/>
        <v/>
      </c>
    </row>
    <row r="4376" spans="1:13">
      <c r="A4376" t="s">
        <v>5698</v>
      </c>
      <c r="B4376">
        <v>1287.0947000000001</v>
      </c>
      <c r="C4376" s="44">
        <v>41548</v>
      </c>
      <c r="D4376" t="str">
        <f t="shared" si="680"/>
        <v/>
      </c>
      <c r="E4376" t="str">
        <f t="shared" si="681"/>
        <v/>
      </c>
      <c r="F4376" t="str">
        <f t="shared" si="682"/>
        <v/>
      </c>
      <c r="G4376" t="str">
        <f t="shared" si="683"/>
        <v/>
      </c>
      <c r="H4376" t="str">
        <f t="shared" si="684"/>
        <v/>
      </c>
      <c r="I4376" t="str">
        <f t="shared" si="685"/>
        <v/>
      </c>
      <c r="J4376" t="str">
        <f t="shared" si="686"/>
        <v/>
      </c>
      <c r="K4376" t="str">
        <f t="shared" si="687"/>
        <v/>
      </c>
      <c r="L4376" t="str">
        <f t="shared" si="688"/>
        <v/>
      </c>
      <c r="M4376" t="str">
        <f t="shared" si="689"/>
        <v/>
      </c>
    </row>
    <row r="4377" spans="1:13">
      <c r="A4377" t="s">
        <v>5956</v>
      </c>
      <c r="B4377">
        <v>1163.3722</v>
      </c>
      <c r="C4377" s="44">
        <v>41548</v>
      </c>
      <c r="D4377" t="str">
        <f t="shared" si="680"/>
        <v/>
      </c>
      <c r="E4377" t="str">
        <f t="shared" si="681"/>
        <v/>
      </c>
      <c r="F4377" t="str">
        <f t="shared" si="682"/>
        <v/>
      </c>
      <c r="G4377" t="str">
        <f t="shared" si="683"/>
        <v/>
      </c>
      <c r="H4377" t="str">
        <f t="shared" si="684"/>
        <v/>
      </c>
      <c r="I4377" t="str">
        <f t="shared" si="685"/>
        <v/>
      </c>
      <c r="J4377" t="str">
        <f t="shared" si="686"/>
        <v/>
      </c>
      <c r="K4377" t="str">
        <f t="shared" si="687"/>
        <v/>
      </c>
      <c r="L4377" t="str">
        <f t="shared" si="688"/>
        <v/>
      </c>
      <c r="M4377" t="str">
        <f t="shared" si="689"/>
        <v/>
      </c>
    </row>
    <row r="4378" spans="1:13">
      <c r="A4378" t="s">
        <v>5957</v>
      </c>
      <c r="B4378">
        <v>1002.0325</v>
      </c>
      <c r="C4378" s="44">
        <v>41548</v>
      </c>
      <c r="D4378" t="str">
        <f t="shared" si="680"/>
        <v/>
      </c>
      <c r="E4378" t="str">
        <f t="shared" si="681"/>
        <v/>
      </c>
      <c r="F4378" t="str">
        <f t="shared" si="682"/>
        <v/>
      </c>
      <c r="G4378" t="str">
        <f t="shared" si="683"/>
        <v/>
      </c>
      <c r="H4378" t="str">
        <f t="shared" si="684"/>
        <v/>
      </c>
      <c r="I4378" t="str">
        <f t="shared" si="685"/>
        <v/>
      </c>
      <c r="J4378" t="str">
        <f t="shared" si="686"/>
        <v/>
      </c>
      <c r="K4378" t="str">
        <f t="shared" si="687"/>
        <v/>
      </c>
      <c r="L4378" t="str">
        <f t="shared" si="688"/>
        <v/>
      </c>
      <c r="M4378" t="str">
        <f t="shared" si="689"/>
        <v/>
      </c>
    </row>
    <row r="4379" spans="1:13">
      <c r="A4379" t="s">
        <v>5958</v>
      </c>
      <c r="B4379">
        <v>989.72619999999995</v>
      </c>
      <c r="C4379" s="44">
        <v>41548</v>
      </c>
      <c r="D4379" t="str">
        <f t="shared" si="680"/>
        <v/>
      </c>
      <c r="E4379" t="str">
        <f t="shared" si="681"/>
        <v/>
      </c>
      <c r="F4379" t="str">
        <f t="shared" si="682"/>
        <v/>
      </c>
      <c r="G4379" t="str">
        <f t="shared" si="683"/>
        <v/>
      </c>
      <c r="H4379" t="str">
        <f t="shared" si="684"/>
        <v/>
      </c>
      <c r="I4379" t="str">
        <f t="shared" si="685"/>
        <v/>
      </c>
      <c r="J4379" t="str">
        <f t="shared" si="686"/>
        <v/>
      </c>
      <c r="K4379" t="str">
        <f t="shared" si="687"/>
        <v/>
      </c>
      <c r="L4379" t="str">
        <f t="shared" si="688"/>
        <v/>
      </c>
      <c r="M4379" t="str">
        <f t="shared" si="689"/>
        <v/>
      </c>
    </row>
    <row r="4380" spans="1:13">
      <c r="A4380" t="s">
        <v>5959</v>
      </c>
      <c r="B4380">
        <v>7.49</v>
      </c>
      <c r="C4380" s="44">
        <v>41548</v>
      </c>
      <c r="D4380" t="str">
        <f t="shared" si="680"/>
        <v/>
      </c>
      <c r="E4380" t="str">
        <f t="shared" si="681"/>
        <v/>
      </c>
      <c r="F4380" t="str">
        <f t="shared" si="682"/>
        <v/>
      </c>
      <c r="G4380" t="str">
        <f t="shared" si="683"/>
        <v/>
      </c>
      <c r="H4380" t="str">
        <f t="shared" si="684"/>
        <v/>
      </c>
      <c r="I4380" t="str">
        <f t="shared" si="685"/>
        <v/>
      </c>
      <c r="J4380" t="str">
        <f t="shared" si="686"/>
        <v/>
      </c>
      <c r="K4380" t="str">
        <f t="shared" si="687"/>
        <v/>
      </c>
      <c r="L4380" t="str">
        <f t="shared" si="688"/>
        <v/>
      </c>
      <c r="M4380" t="str">
        <f t="shared" si="689"/>
        <v/>
      </c>
    </row>
    <row r="4381" spans="1:13">
      <c r="A4381" t="s">
        <v>5960</v>
      </c>
      <c r="B4381">
        <v>7.48</v>
      </c>
      <c r="C4381" s="44">
        <v>41548</v>
      </c>
      <c r="D4381" t="str">
        <f t="shared" si="680"/>
        <v/>
      </c>
      <c r="E4381" t="str">
        <f t="shared" si="681"/>
        <v/>
      </c>
      <c r="F4381" t="str">
        <f t="shared" si="682"/>
        <v/>
      </c>
      <c r="G4381" t="str">
        <f t="shared" si="683"/>
        <v/>
      </c>
      <c r="H4381" t="str">
        <f t="shared" si="684"/>
        <v/>
      </c>
      <c r="I4381" t="str">
        <f t="shared" si="685"/>
        <v/>
      </c>
      <c r="J4381" t="str">
        <f t="shared" si="686"/>
        <v/>
      </c>
      <c r="K4381" t="str">
        <f t="shared" si="687"/>
        <v/>
      </c>
      <c r="L4381" t="str">
        <f t="shared" si="688"/>
        <v/>
      </c>
      <c r="M4381" t="str">
        <f t="shared" si="689"/>
        <v/>
      </c>
    </row>
    <row r="4382" spans="1:13">
      <c r="A4382" t="s">
        <v>5961</v>
      </c>
      <c r="B4382">
        <v>7.45</v>
      </c>
      <c r="C4382" s="44">
        <v>41548</v>
      </c>
      <c r="D4382" t="str">
        <f t="shared" si="680"/>
        <v/>
      </c>
      <c r="E4382" t="str">
        <f t="shared" si="681"/>
        <v/>
      </c>
      <c r="F4382" t="str">
        <f t="shared" si="682"/>
        <v/>
      </c>
      <c r="G4382" t="str">
        <f t="shared" si="683"/>
        <v/>
      </c>
      <c r="H4382" t="str">
        <f t="shared" si="684"/>
        <v/>
      </c>
      <c r="I4382" t="str">
        <f t="shared" si="685"/>
        <v/>
      </c>
      <c r="J4382" t="str">
        <f t="shared" si="686"/>
        <v/>
      </c>
      <c r="K4382" t="str">
        <f t="shared" si="687"/>
        <v/>
      </c>
      <c r="L4382" t="str">
        <f t="shared" si="688"/>
        <v/>
      </c>
      <c r="M4382" t="str">
        <f t="shared" si="689"/>
        <v/>
      </c>
    </row>
    <row r="4383" spans="1:13">
      <c r="A4383" t="s">
        <v>5962</v>
      </c>
      <c r="B4383">
        <v>7.44</v>
      </c>
      <c r="C4383" s="44">
        <v>41548</v>
      </c>
      <c r="D4383" t="str">
        <f t="shared" si="680"/>
        <v/>
      </c>
      <c r="E4383" t="str">
        <f t="shared" si="681"/>
        <v/>
      </c>
      <c r="F4383" t="str">
        <f t="shared" si="682"/>
        <v/>
      </c>
      <c r="G4383" t="str">
        <f t="shared" si="683"/>
        <v/>
      </c>
      <c r="H4383" t="str">
        <f t="shared" si="684"/>
        <v/>
      </c>
      <c r="I4383" t="str">
        <f t="shared" si="685"/>
        <v/>
      </c>
      <c r="J4383" t="str">
        <f t="shared" si="686"/>
        <v/>
      </c>
      <c r="K4383" t="str">
        <f t="shared" si="687"/>
        <v/>
      </c>
      <c r="L4383" t="str">
        <f t="shared" si="688"/>
        <v/>
      </c>
      <c r="M4383" t="str">
        <f t="shared" si="689"/>
        <v/>
      </c>
    </row>
    <row r="4384" spans="1:13">
      <c r="A4384" t="s">
        <v>5607</v>
      </c>
      <c r="B4384">
        <v>15.700699999999999</v>
      </c>
      <c r="C4384" s="44">
        <v>41548</v>
      </c>
      <c r="D4384" t="str">
        <f t="shared" si="680"/>
        <v/>
      </c>
      <c r="E4384" t="str">
        <f t="shared" si="681"/>
        <v/>
      </c>
      <c r="F4384" t="str">
        <f t="shared" si="682"/>
        <v/>
      </c>
      <c r="G4384" t="str">
        <f t="shared" si="683"/>
        <v/>
      </c>
      <c r="H4384" t="str">
        <f t="shared" si="684"/>
        <v/>
      </c>
      <c r="I4384" t="str">
        <f t="shared" si="685"/>
        <v/>
      </c>
      <c r="J4384" t="str">
        <f t="shared" si="686"/>
        <v/>
      </c>
      <c r="K4384" t="str">
        <f t="shared" si="687"/>
        <v/>
      </c>
      <c r="L4384" t="str">
        <f t="shared" si="688"/>
        <v/>
      </c>
      <c r="M4384" t="str">
        <f t="shared" si="689"/>
        <v/>
      </c>
    </row>
    <row r="4385" spans="1:13">
      <c r="A4385" t="s">
        <v>5608</v>
      </c>
      <c r="B4385">
        <v>15.7888</v>
      </c>
      <c r="C4385" s="44">
        <v>41548</v>
      </c>
      <c r="D4385" t="str">
        <f t="shared" si="680"/>
        <v/>
      </c>
      <c r="E4385" t="str">
        <f t="shared" si="681"/>
        <v/>
      </c>
      <c r="F4385" t="str">
        <f t="shared" si="682"/>
        <v/>
      </c>
      <c r="G4385" t="str">
        <f t="shared" si="683"/>
        <v/>
      </c>
      <c r="H4385" t="str">
        <f t="shared" si="684"/>
        <v/>
      </c>
      <c r="I4385" t="str">
        <f t="shared" si="685"/>
        <v/>
      </c>
      <c r="J4385" t="str">
        <f t="shared" si="686"/>
        <v/>
      </c>
      <c r="K4385" t="str">
        <f t="shared" si="687"/>
        <v/>
      </c>
      <c r="L4385" t="str">
        <f t="shared" si="688"/>
        <v/>
      </c>
      <c r="M4385" t="str">
        <f t="shared" si="689"/>
        <v/>
      </c>
    </row>
    <row r="4386" spans="1:13">
      <c r="A4386" t="s">
        <v>5609</v>
      </c>
      <c r="B4386">
        <v>12.614599999999999</v>
      </c>
      <c r="C4386" s="44">
        <v>41548</v>
      </c>
      <c r="D4386" t="str">
        <f t="shared" si="680"/>
        <v/>
      </c>
      <c r="E4386" t="str">
        <f t="shared" si="681"/>
        <v/>
      </c>
      <c r="F4386" t="str">
        <f t="shared" si="682"/>
        <v/>
      </c>
      <c r="G4386" t="str">
        <f t="shared" si="683"/>
        <v/>
      </c>
      <c r="H4386" t="str">
        <f t="shared" si="684"/>
        <v/>
      </c>
      <c r="I4386" t="str">
        <f t="shared" si="685"/>
        <v/>
      </c>
      <c r="J4386" t="str">
        <f t="shared" si="686"/>
        <v/>
      </c>
      <c r="K4386" t="str">
        <f t="shared" si="687"/>
        <v/>
      </c>
      <c r="L4386" t="str">
        <f t="shared" si="688"/>
        <v/>
      </c>
      <c r="M4386" t="str">
        <f t="shared" si="689"/>
        <v/>
      </c>
    </row>
    <row r="4387" spans="1:13">
      <c r="A4387" t="s">
        <v>5610</v>
      </c>
      <c r="B4387">
        <v>15.7889</v>
      </c>
      <c r="C4387" s="44">
        <v>41548</v>
      </c>
      <c r="D4387" t="str">
        <f t="shared" si="680"/>
        <v/>
      </c>
      <c r="E4387" t="str">
        <f t="shared" si="681"/>
        <v/>
      </c>
      <c r="F4387" t="str">
        <f t="shared" si="682"/>
        <v/>
      </c>
      <c r="G4387" t="str">
        <f t="shared" si="683"/>
        <v/>
      </c>
      <c r="H4387" t="str">
        <f t="shared" si="684"/>
        <v/>
      </c>
      <c r="I4387" t="str">
        <f t="shared" si="685"/>
        <v/>
      </c>
      <c r="J4387" t="str">
        <f t="shared" si="686"/>
        <v/>
      </c>
      <c r="K4387" t="str">
        <f t="shared" si="687"/>
        <v/>
      </c>
      <c r="L4387" t="str">
        <f t="shared" si="688"/>
        <v/>
      </c>
      <c r="M4387" t="str">
        <f t="shared" si="689"/>
        <v/>
      </c>
    </row>
    <row r="4388" spans="1:13">
      <c r="A4388" t="s">
        <v>5611</v>
      </c>
      <c r="B4388">
        <v>12.575200000000001</v>
      </c>
      <c r="C4388" s="44">
        <v>41548</v>
      </c>
      <c r="D4388" t="str">
        <f t="shared" si="680"/>
        <v/>
      </c>
      <c r="E4388" t="str">
        <f t="shared" si="681"/>
        <v/>
      </c>
      <c r="F4388" t="str">
        <f t="shared" si="682"/>
        <v/>
      </c>
      <c r="G4388" t="str">
        <f t="shared" si="683"/>
        <v/>
      </c>
      <c r="H4388" t="str">
        <f t="shared" si="684"/>
        <v/>
      </c>
      <c r="I4388" t="str">
        <f t="shared" si="685"/>
        <v/>
      </c>
      <c r="J4388" t="str">
        <f t="shared" si="686"/>
        <v/>
      </c>
      <c r="K4388" t="str">
        <f t="shared" si="687"/>
        <v/>
      </c>
      <c r="L4388" t="str">
        <f t="shared" si="688"/>
        <v/>
      </c>
      <c r="M4388" t="str">
        <f t="shared" si="689"/>
        <v/>
      </c>
    </row>
    <row r="4389" spans="1:13">
      <c r="A4389" t="s">
        <v>5612</v>
      </c>
      <c r="B4389">
        <v>15.702</v>
      </c>
      <c r="C4389" s="44">
        <v>41548</v>
      </c>
      <c r="D4389" t="str">
        <f t="shared" si="680"/>
        <v/>
      </c>
      <c r="E4389" t="str">
        <f t="shared" si="681"/>
        <v/>
      </c>
      <c r="F4389" t="str">
        <f t="shared" si="682"/>
        <v/>
      </c>
      <c r="G4389" t="str">
        <f t="shared" si="683"/>
        <v/>
      </c>
      <c r="H4389" t="str">
        <f t="shared" si="684"/>
        <v/>
      </c>
      <c r="I4389" t="str">
        <f t="shared" si="685"/>
        <v/>
      </c>
      <c r="J4389" t="str">
        <f t="shared" si="686"/>
        <v/>
      </c>
      <c r="K4389" t="str">
        <f t="shared" si="687"/>
        <v/>
      </c>
      <c r="L4389" t="str">
        <f t="shared" si="688"/>
        <v/>
      </c>
      <c r="M4389" t="str">
        <f t="shared" si="689"/>
        <v/>
      </c>
    </row>
    <row r="4390" spans="1:13">
      <c r="A4390" t="s">
        <v>5699</v>
      </c>
      <c r="B4390">
        <v>1052.1922999999999</v>
      </c>
      <c r="C4390" s="44">
        <v>41548</v>
      </c>
      <c r="D4390" t="str">
        <f t="shared" si="680"/>
        <v/>
      </c>
      <c r="E4390" t="str">
        <f t="shared" si="681"/>
        <v/>
      </c>
      <c r="F4390" t="str">
        <f t="shared" si="682"/>
        <v/>
      </c>
      <c r="G4390" t="str">
        <f t="shared" si="683"/>
        <v/>
      </c>
      <c r="H4390" t="str">
        <f t="shared" si="684"/>
        <v/>
      </c>
      <c r="I4390" t="str">
        <f t="shared" si="685"/>
        <v/>
      </c>
      <c r="J4390" t="str">
        <f t="shared" si="686"/>
        <v/>
      </c>
      <c r="K4390" t="str">
        <f t="shared" si="687"/>
        <v/>
      </c>
      <c r="L4390" t="str">
        <f t="shared" si="688"/>
        <v/>
      </c>
      <c r="M4390" t="str">
        <f t="shared" si="689"/>
        <v/>
      </c>
    </row>
    <row r="4391" spans="1:13">
      <c r="A4391" t="s">
        <v>5700</v>
      </c>
      <c r="B4391">
        <v>1003.7156</v>
      </c>
      <c r="C4391" s="44">
        <v>41548</v>
      </c>
      <c r="D4391" t="str">
        <f t="shared" si="680"/>
        <v/>
      </c>
      <c r="E4391" t="str">
        <f t="shared" si="681"/>
        <v/>
      </c>
      <c r="F4391" t="str">
        <f t="shared" si="682"/>
        <v/>
      </c>
      <c r="G4391" t="str">
        <f t="shared" si="683"/>
        <v/>
      </c>
      <c r="H4391" t="str">
        <f t="shared" si="684"/>
        <v/>
      </c>
      <c r="I4391" t="str">
        <f t="shared" si="685"/>
        <v/>
      </c>
      <c r="J4391" t="str">
        <f t="shared" si="686"/>
        <v/>
      </c>
      <c r="K4391" t="str">
        <f t="shared" si="687"/>
        <v/>
      </c>
      <c r="L4391" t="str">
        <f t="shared" si="688"/>
        <v/>
      </c>
      <c r="M4391" t="str">
        <f t="shared" si="689"/>
        <v/>
      </c>
    </row>
    <row r="4392" spans="1:13">
      <c r="A4392" t="s">
        <v>5701</v>
      </c>
      <c r="B4392">
        <v>1003.7156</v>
      </c>
      <c r="C4392" s="44">
        <v>41548</v>
      </c>
      <c r="D4392" t="str">
        <f t="shared" si="680"/>
        <v/>
      </c>
      <c r="E4392" t="str">
        <f t="shared" si="681"/>
        <v/>
      </c>
      <c r="F4392" t="str">
        <f t="shared" si="682"/>
        <v/>
      </c>
      <c r="G4392" t="str">
        <f t="shared" si="683"/>
        <v/>
      </c>
      <c r="H4392" t="str">
        <f t="shared" si="684"/>
        <v/>
      </c>
      <c r="I4392" t="str">
        <f t="shared" si="685"/>
        <v/>
      </c>
      <c r="J4392" t="str">
        <f t="shared" si="686"/>
        <v/>
      </c>
      <c r="K4392" t="str">
        <f t="shared" si="687"/>
        <v/>
      </c>
      <c r="L4392" t="str">
        <f t="shared" si="688"/>
        <v/>
      </c>
      <c r="M4392" t="str">
        <f t="shared" si="689"/>
        <v/>
      </c>
    </row>
    <row r="4393" spans="1:13">
      <c r="A4393" t="s">
        <v>5702</v>
      </c>
      <c r="B4393">
        <v>1060.347</v>
      </c>
      <c r="C4393" s="44">
        <v>41548</v>
      </c>
      <c r="D4393" t="str">
        <f t="shared" si="680"/>
        <v/>
      </c>
      <c r="E4393" t="str">
        <f t="shared" si="681"/>
        <v/>
      </c>
      <c r="F4393" t="str">
        <f t="shared" si="682"/>
        <v/>
      </c>
      <c r="G4393" t="str">
        <f t="shared" si="683"/>
        <v/>
      </c>
      <c r="H4393" t="str">
        <f t="shared" si="684"/>
        <v/>
      </c>
      <c r="I4393" t="str">
        <f t="shared" si="685"/>
        <v/>
      </c>
      <c r="J4393" t="str">
        <f t="shared" si="686"/>
        <v/>
      </c>
      <c r="K4393" t="str">
        <f t="shared" si="687"/>
        <v/>
      </c>
      <c r="L4393" t="str">
        <f t="shared" si="688"/>
        <v/>
      </c>
      <c r="M4393" t="str">
        <f t="shared" si="689"/>
        <v/>
      </c>
    </row>
    <row r="4394" spans="1:13">
      <c r="A4394" t="s">
        <v>5703</v>
      </c>
      <c r="B4394">
        <v>1011.3347</v>
      </c>
      <c r="C4394" s="44">
        <v>41548</v>
      </c>
      <c r="D4394" t="str">
        <f t="shared" si="680"/>
        <v/>
      </c>
      <c r="E4394" t="str">
        <f t="shared" si="681"/>
        <v/>
      </c>
      <c r="F4394" t="str">
        <f t="shared" si="682"/>
        <v/>
      </c>
      <c r="G4394" t="str">
        <f t="shared" si="683"/>
        <v/>
      </c>
      <c r="H4394" t="str">
        <f t="shared" si="684"/>
        <v/>
      </c>
      <c r="I4394" t="str">
        <f t="shared" si="685"/>
        <v/>
      </c>
      <c r="J4394" t="str">
        <f t="shared" si="686"/>
        <v/>
      </c>
      <c r="K4394" t="str">
        <f t="shared" si="687"/>
        <v/>
      </c>
      <c r="L4394" t="str">
        <f t="shared" si="688"/>
        <v/>
      </c>
      <c r="M4394" t="str">
        <f t="shared" si="689"/>
        <v/>
      </c>
    </row>
    <row r="4395" spans="1:13">
      <c r="A4395" t="s">
        <v>5704</v>
      </c>
      <c r="B4395">
        <v>1060.3594000000001</v>
      </c>
      <c r="C4395" s="44">
        <v>41548</v>
      </c>
      <c r="D4395" t="str">
        <f t="shared" si="680"/>
        <v/>
      </c>
      <c r="E4395" t="str">
        <f t="shared" si="681"/>
        <v/>
      </c>
      <c r="F4395" t="str">
        <f t="shared" si="682"/>
        <v/>
      </c>
      <c r="G4395" t="str">
        <f t="shared" si="683"/>
        <v/>
      </c>
      <c r="H4395" t="str">
        <f t="shared" si="684"/>
        <v/>
      </c>
      <c r="I4395" t="str">
        <f t="shared" si="685"/>
        <v/>
      </c>
      <c r="J4395" t="str">
        <f t="shared" si="686"/>
        <v/>
      </c>
      <c r="K4395" t="str">
        <f t="shared" si="687"/>
        <v/>
      </c>
      <c r="L4395" t="str">
        <f t="shared" si="688"/>
        <v/>
      </c>
      <c r="M4395" t="str">
        <f t="shared" si="689"/>
        <v/>
      </c>
    </row>
    <row r="4396" spans="1:13">
      <c r="A4396" t="s">
        <v>5705</v>
      </c>
      <c r="B4396">
        <v>1052.2532000000001</v>
      </c>
      <c r="C4396" s="44">
        <v>41548</v>
      </c>
      <c r="D4396" t="str">
        <f t="shared" si="680"/>
        <v/>
      </c>
      <c r="E4396" t="str">
        <f t="shared" si="681"/>
        <v/>
      </c>
      <c r="F4396" t="str">
        <f t="shared" si="682"/>
        <v/>
      </c>
      <c r="G4396" t="str">
        <f t="shared" si="683"/>
        <v/>
      </c>
      <c r="H4396" t="str">
        <f t="shared" si="684"/>
        <v/>
      </c>
      <c r="I4396" t="str">
        <f t="shared" si="685"/>
        <v/>
      </c>
      <c r="J4396" t="str">
        <f t="shared" si="686"/>
        <v/>
      </c>
      <c r="K4396" t="str">
        <f t="shared" si="687"/>
        <v/>
      </c>
      <c r="L4396" t="str">
        <f t="shared" si="688"/>
        <v/>
      </c>
      <c r="M4396" t="str">
        <f t="shared" si="689"/>
        <v/>
      </c>
    </row>
    <row r="4397" spans="1:13">
      <c r="A4397" t="s">
        <v>5706</v>
      </c>
      <c r="B4397">
        <v>1011.2239</v>
      </c>
      <c r="C4397" s="44">
        <v>41548</v>
      </c>
      <c r="D4397" t="str">
        <f t="shared" si="680"/>
        <v/>
      </c>
      <c r="E4397" t="str">
        <f t="shared" si="681"/>
        <v/>
      </c>
      <c r="F4397" t="str">
        <f t="shared" si="682"/>
        <v/>
      </c>
      <c r="G4397" t="str">
        <f t="shared" si="683"/>
        <v/>
      </c>
      <c r="H4397" t="str">
        <f t="shared" si="684"/>
        <v/>
      </c>
      <c r="I4397" t="str">
        <f t="shared" si="685"/>
        <v/>
      </c>
      <c r="J4397" t="str">
        <f t="shared" si="686"/>
        <v/>
      </c>
      <c r="K4397" t="str">
        <f t="shared" si="687"/>
        <v/>
      </c>
      <c r="L4397" t="str">
        <f t="shared" si="688"/>
        <v/>
      </c>
      <c r="M4397" t="str">
        <f t="shared" si="689"/>
        <v/>
      </c>
    </row>
    <row r="4398" spans="1:13">
      <c r="A4398" t="s">
        <v>5613</v>
      </c>
      <c r="B4398">
        <v>12.61</v>
      </c>
      <c r="C4398" s="44">
        <v>41548</v>
      </c>
      <c r="D4398" t="str">
        <f t="shared" si="680"/>
        <v/>
      </c>
      <c r="E4398" t="str">
        <f t="shared" si="681"/>
        <v/>
      </c>
      <c r="F4398" t="str">
        <f t="shared" si="682"/>
        <v/>
      </c>
      <c r="G4398" t="str">
        <f t="shared" si="683"/>
        <v/>
      </c>
      <c r="H4398" t="str">
        <f t="shared" si="684"/>
        <v/>
      </c>
      <c r="I4398" t="str">
        <f t="shared" si="685"/>
        <v/>
      </c>
      <c r="J4398" t="str">
        <f t="shared" si="686"/>
        <v/>
      </c>
      <c r="K4398" t="str">
        <f t="shared" si="687"/>
        <v/>
      </c>
      <c r="L4398" t="str">
        <f t="shared" si="688"/>
        <v/>
      </c>
      <c r="M4398" t="str">
        <f t="shared" si="689"/>
        <v/>
      </c>
    </row>
    <row r="4399" spans="1:13">
      <c r="A4399" t="s">
        <v>5614</v>
      </c>
      <c r="B4399">
        <v>18.91</v>
      </c>
      <c r="C4399" s="44">
        <v>41548</v>
      </c>
      <c r="D4399" t="str">
        <f t="shared" si="680"/>
        <v/>
      </c>
      <c r="E4399" t="str">
        <f t="shared" si="681"/>
        <v/>
      </c>
      <c r="F4399" t="str">
        <f t="shared" si="682"/>
        <v/>
      </c>
      <c r="G4399" t="str">
        <f t="shared" si="683"/>
        <v/>
      </c>
      <c r="H4399" t="str">
        <f t="shared" si="684"/>
        <v/>
      </c>
      <c r="I4399" t="str">
        <f t="shared" si="685"/>
        <v/>
      </c>
      <c r="J4399" t="str">
        <f t="shared" si="686"/>
        <v/>
      </c>
      <c r="K4399" t="str">
        <f t="shared" si="687"/>
        <v/>
      </c>
      <c r="L4399" t="str">
        <f t="shared" si="688"/>
        <v/>
      </c>
      <c r="M4399" t="str">
        <f t="shared" si="689"/>
        <v/>
      </c>
    </row>
    <row r="4400" spans="1:13">
      <c r="A4400" t="s">
        <v>5615</v>
      </c>
      <c r="B4400">
        <v>12.54</v>
      </c>
      <c r="C4400" s="44">
        <v>41548</v>
      </c>
      <c r="D4400" t="str">
        <f t="shared" si="680"/>
        <v/>
      </c>
      <c r="E4400" t="str">
        <f t="shared" si="681"/>
        <v/>
      </c>
      <c r="F4400" t="str">
        <f t="shared" si="682"/>
        <v/>
      </c>
      <c r="G4400" t="str">
        <f t="shared" si="683"/>
        <v/>
      </c>
      <c r="H4400" t="str">
        <f t="shared" si="684"/>
        <v/>
      </c>
      <c r="I4400" t="str">
        <f t="shared" si="685"/>
        <v/>
      </c>
      <c r="J4400" t="str">
        <f t="shared" si="686"/>
        <v/>
      </c>
      <c r="K4400" t="str">
        <f t="shared" si="687"/>
        <v/>
      </c>
      <c r="L4400" t="str">
        <f t="shared" si="688"/>
        <v/>
      </c>
      <c r="M4400" t="str">
        <f t="shared" si="689"/>
        <v/>
      </c>
    </row>
    <row r="4401" spans="1:13">
      <c r="A4401" t="s">
        <v>5616</v>
      </c>
      <c r="B4401">
        <v>18.82</v>
      </c>
      <c r="C4401" s="44">
        <v>41548</v>
      </c>
      <c r="D4401" t="str">
        <f t="shared" si="680"/>
        <v/>
      </c>
      <c r="E4401" t="str">
        <f t="shared" si="681"/>
        <v/>
      </c>
      <c r="F4401" t="str">
        <f t="shared" si="682"/>
        <v/>
      </c>
      <c r="G4401" t="str">
        <f t="shared" si="683"/>
        <v/>
      </c>
      <c r="H4401" t="str">
        <f t="shared" si="684"/>
        <v/>
      </c>
      <c r="I4401" t="str">
        <f t="shared" si="685"/>
        <v/>
      </c>
      <c r="J4401" t="str">
        <f t="shared" si="686"/>
        <v/>
      </c>
      <c r="K4401" t="str">
        <f t="shared" si="687"/>
        <v/>
      </c>
      <c r="L4401" t="str">
        <f t="shared" si="688"/>
        <v/>
      </c>
      <c r="M4401" t="str">
        <f t="shared" si="689"/>
        <v/>
      </c>
    </row>
    <row r="4402" spans="1:13">
      <c r="A4402" t="s">
        <v>5617</v>
      </c>
      <c r="B4402">
        <v>11.81</v>
      </c>
      <c r="C4402" s="44">
        <v>41548</v>
      </c>
      <c r="D4402" t="str">
        <f t="shared" si="680"/>
        <v/>
      </c>
      <c r="E4402" t="str">
        <f t="shared" si="681"/>
        <v/>
      </c>
      <c r="F4402" t="str">
        <f t="shared" si="682"/>
        <v/>
      </c>
      <c r="G4402" t="str">
        <f t="shared" si="683"/>
        <v/>
      </c>
      <c r="H4402" t="str">
        <f t="shared" si="684"/>
        <v/>
      </c>
      <c r="I4402" t="str">
        <f t="shared" si="685"/>
        <v/>
      </c>
      <c r="J4402" t="str">
        <f t="shared" si="686"/>
        <v/>
      </c>
      <c r="K4402" t="str">
        <f t="shared" si="687"/>
        <v/>
      </c>
      <c r="L4402" t="str">
        <f t="shared" si="688"/>
        <v/>
      </c>
      <c r="M4402" t="str">
        <f t="shared" si="689"/>
        <v/>
      </c>
    </row>
    <row r="4403" spans="1:13">
      <c r="A4403" t="s">
        <v>5618</v>
      </c>
      <c r="B4403">
        <v>12.98</v>
      </c>
      <c r="C4403" s="44">
        <v>41548</v>
      </c>
      <c r="D4403" t="str">
        <f t="shared" si="680"/>
        <v/>
      </c>
      <c r="E4403" t="str">
        <f t="shared" si="681"/>
        <v/>
      </c>
      <c r="F4403" t="str">
        <f t="shared" si="682"/>
        <v/>
      </c>
      <c r="G4403" t="str">
        <f t="shared" si="683"/>
        <v/>
      </c>
      <c r="H4403" t="str">
        <f t="shared" si="684"/>
        <v/>
      </c>
      <c r="I4403" t="str">
        <f t="shared" si="685"/>
        <v/>
      </c>
      <c r="J4403" t="str">
        <f t="shared" si="686"/>
        <v/>
      </c>
      <c r="K4403" t="str">
        <f t="shared" si="687"/>
        <v/>
      </c>
      <c r="L4403" t="str">
        <f t="shared" si="688"/>
        <v/>
      </c>
      <c r="M4403" t="str">
        <f t="shared" si="689"/>
        <v/>
      </c>
    </row>
    <row r="4404" spans="1:13">
      <c r="A4404" t="s">
        <v>5619</v>
      </c>
      <c r="B4404">
        <v>11.75</v>
      </c>
      <c r="C4404" s="44">
        <v>41548</v>
      </c>
      <c r="D4404" t="str">
        <f t="shared" si="680"/>
        <v/>
      </c>
      <c r="E4404" t="str">
        <f t="shared" si="681"/>
        <v/>
      </c>
      <c r="F4404" t="str">
        <f t="shared" si="682"/>
        <v/>
      </c>
      <c r="G4404" t="str">
        <f t="shared" si="683"/>
        <v/>
      </c>
      <c r="H4404" t="str">
        <f t="shared" si="684"/>
        <v/>
      </c>
      <c r="I4404" t="str">
        <f t="shared" si="685"/>
        <v/>
      </c>
      <c r="J4404" t="str">
        <f t="shared" si="686"/>
        <v/>
      </c>
      <c r="K4404" t="str">
        <f t="shared" si="687"/>
        <v/>
      </c>
      <c r="L4404" t="str">
        <f t="shared" si="688"/>
        <v/>
      </c>
      <c r="M4404" t="str">
        <f t="shared" si="689"/>
        <v/>
      </c>
    </row>
    <row r="4405" spans="1:13">
      <c r="A4405" t="s">
        <v>5620</v>
      </c>
      <c r="B4405">
        <v>12.91</v>
      </c>
      <c r="C4405" s="44">
        <v>41548</v>
      </c>
      <c r="D4405" t="str">
        <f t="shared" si="680"/>
        <v/>
      </c>
      <c r="E4405" t="str">
        <f t="shared" si="681"/>
        <v/>
      </c>
      <c r="F4405" t="str">
        <f t="shared" si="682"/>
        <v/>
      </c>
      <c r="G4405" t="str">
        <f t="shared" si="683"/>
        <v/>
      </c>
      <c r="H4405" t="str">
        <f t="shared" si="684"/>
        <v/>
      </c>
      <c r="I4405" t="str">
        <f t="shared" si="685"/>
        <v/>
      </c>
      <c r="J4405" t="str">
        <f t="shared" si="686"/>
        <v/>
      </c>
      <c r="K4405" t="str">
        <f t="shared" si="687"/>
        <v/>
      </c>
      <c r="L4405" t="str">
        <f t="shared" si="688"/>
        <v/>
      </c>
      <c r="M4405" t="str">
        <f t="shared" si="689"/>
        <v/>
      </c>
    </row>
    <row r="4406" spans="1:13">
      <c r="A4406" t="s">
        <v>5621</v>
      </c>
      <c r="B4406">
        <v>11.64</v>
      </c>
      <c r="C4406" s="44">
        <v>41548</v>
      </c>
      <c r="D4406" t="str">
        <f t="shared" si="680"/>
        <v/>
      </c>
      <c r="E4406" t="str">
        <f t="shared" si="681"/>
        <v/>
      </c>
      <c r="F4406" t="str">
        <f t="shared" si="682"/>
        <v/>
      </c>
      <c r="G4406" t="str">
        <f t="shared" si="683"/>
        <v/>
      </c>
      <c r="H4406" t="str">
        <f t="shared" si="684"/>
        <v/>
      </c>
      <c r="I4406" t="str">
        <f t="shared" si="685"/>
        <v/>
      </c>
      <c r="J4406" t="str">
        <f t="shared" si="686"/>
        <v/>
      </c>
      <c r="K4406" t="str">
        <f t="shared" si="687"/>
        <v/>
      </c>
      <c r="L4406" t="str">
        <f t="shared" si="688"/>
        <v/>
      </c>
      <c r="M4406" t="str">
        <f t="shared" si="689"/>
        <v/>
      </c>
    </row>
    <row r="4407" spans="1:13">
      <c r="A4407" t="s">
        <v>5622</v>
      </c>
      <c r="B4407">
        <v>15.05</v>
      </c>
      <c r="C4407" s="44">
        <v>41548</v>
      </c>
      <c r="D4407" t="str">
        <f t="shared" si="680"/>
        <v/>
      </c>
      <c r="E4407" t="str">
        <f t="shared" si="681"/>
        <v/>
      </c>
      <c r="F4407" t="str">
        <f t="shared" si="682"/>
        <v/>
      </c>
      <c r="G4407" t="str">
        <f t="shared" si="683"/>
        <v/>
      </c>
      <c r="H4407" t="str">
        <f t="shared" si="684"/>
        <v/>
      </c>
      <c r="I4407" t="str">
        <f t="shared" si="685"/>
        <v/>
      </c>
      <c r="J4407" t="str">
        <f t="shared" si="686"/>
        <v/>
      </c>
      <c r="K4407" t="str">
        <f t="shared" si="687"/>
        <v/>
      </c>
      <c r="L4407" t="str">
        <f t="shared" si="688"/>
        <v/>
      </c>
      <c r="M4407" t="str">
        <f t="shared" si="689"/>
        <v/>
      </c>
    </row>
    <row r="4408" spans="1:13">
      <c r="A4408" t="s">
        <v>5623</v>
      </c>
      <c r="B4408">
        <v>11.58</v>
      </c>
      <c r="C4408" s="44">
        <v>41548</v>
      </c>
      <c r="D4408" t="str">
        <f t="shared" si="680"/>
        <v/>
      </c>
      <c r="E4408" t="str">
        <f t="shared" si="681"/>
        <v/>
      </c>
      <c r="F4408" t="str">
        <f t="shared" si="682"/>
        <v/>
      </c>
      <c r="G4408" t="str">
        <f t="shared" si="683"/>
        <v/>
      </c>
      <c r="H4408" t="str">
        <f t="shared" si="684"/>
        <v/>
      </c>
      <c r="I4408" t="str">
        <f t="shared" si="685"/>
        <v/>
      </c>
      <c r="J4408" t="str">
        <f t="shared" si="686"/>
        <v/>
      </c>
      <c r="K4408" t="str">
        <f t="shared" si="687"/>
        <v/>
      </c>
      <c r="L4408" t="str">
        <f t="shared" si="688"/>
        <v/>
      </c>
      <c r="M4408" t="str">
        <f t="shared" si="689"/>
        <v/>
      </c>
    </row>
    <row r="4409" spans="1:13">
      <c r="A4409" t="s">
        <v>5624</v>
      </c>
      <c r="B4409">
        <v>14.98</v>
      </c>
      <c r="C4409" s="44">
        <v>41548</v>
      </c>
      <c r="D4409" t="str">
        <f t="shared" si="680"/>
        <v/>
      </c>
      <c r="E4409" t="str">
        <f t="shared" si="681"/>
        <v/>
      </c>
      <c r="F4409" t="str">
        <f t="shared" si="682"/>
        <v/>
      </c>
      <c r="G4409" t="str">
        <f t="shared" si="683"/>
        <v/>
      </c>
      <c r="H4409" t="str">
        <f t="shared" si="684"/>
        <v/>
      </c>
      <c r="I4409" t="str">
        <f t="shared" si="685"/>
        <v/>
      </c>
      <c r="J4409" t="str">
        <f t="shared" si="686"/>
        <v/>
      </c>
      <c r="K4409" t="str">
        <f t="shared" si="687"/>
        <v/>
      </c>
      <c r="L4409" t="str">
        <f t="shared" si="688"/>
        <v/>
      </c>
      <c r="M4409" t="str">
        <f t="shared" si="689"/>
        <v/>
      </c>
    </row>
    <row r="4410" spans="1:13">
      <c r="A4410" t="s">
        <v>5707</v>
      </c>
      <c r="B4410">
        <v>1390.0265999999999</v>
      </c>
      <c r="C4410" s="44">
        <v>41548</v>
      </c>
      <c r="D4410" t="str">
        <f t="shared" si="680"/>
        <v/>
      </c>
      <c r="E4410" t="str">
        <f t="shared" si="681"/>
        <v/>
      </c>
      <c r="F4410" t="str">
        <f t="shared" si="682"/>
        <v/>
      </c>
      <c r="G4410" t="str">
        <f t="shared" si="683"/>
        <v/>
      </c>
      <c r="H4410" t="str">
        <f t="shared" si="684"/>
        <v/>
      </c>
      <c r="I4410" t="str">
        <f t="shared" si="685"/>
        <v/>
      </c>
      <c r="J4410" t="str">
        <f t="shared" si="686"/>
        <v/>
      </c>
      <c r="K4410" t="str">
        <f t="shared" si="687"/>
        <v/>
      </c>
      <c r="L4410" t="str">
        <f t="shared" si="688"/>
        <v/>
      </c>
      <c r="M4410" t="str">
        <f t="shared" si="689"/>
        <v/>
      </c>
    </row>
    <row r="4411" spans="1:13">
      <c r="A4411" t="s">
        <v>5708</v>
      </c>
      <c r="B4411">
        <v>1000.29</v>
      </c>
      <c r="C4411" s="44">
        <v>41548</v>
      </c>
      <c r="D4411" t="str">
        <f t="shared" si="680"/>
        <v/>
      </c>
      <c r="E4411" t="str">
        <f t="shared" si="681"/>
        <v/>
      </c>
      <c r="F4411" t="str">
        <f t="shared" si="682"/>
        <v/>
      </c>
      <c r="G4411" t="str">
        <f t="shared" si="683"/>
        <v/>
      </c>
      <c r="H4411" t="str">
        <f t="shared" si="684"/>
        <v/>
      </c>
      <c r="I4411" t="str">
        <f t="shared" si="685"/>
        <v/>
      </c>
      <c r="J4411" t="str">
        <f t="shared" si="686"/>
        <v/>
      </c>
      <c r="K4411" t="str">
        <f t="shared" si="687"/>
        <v/>
      </c>
      <c r="L4411" t="str">
        <f t="shared" si="688"/>
        <v/>
      </c>
      <c r="M4411" t="str">
        <f t="shared" si="689"/>
        <v/>
      </c>
    </row>
    <row r="4412" spans="1:13">
      <c r="A4412" t="s">
        <v>5709</v>
      </c>
      <c r="B4412">
        <v>1392.6223</v>
      </c>
      <c r="C4412" s="44">
        <v>41548</v>
      </c>
      <c r="D4412" t="str">
        <f t="shared" si="680"/>
        <v/>
      </c>
      <c r="E4412" t="str">
        <f t="shared" si="681"/>
        <v/>
      </c>
      <c r="F4412" t="str">
        <f t="shared" si="682"/>
        <v/>
      </c>
      <c r="G4412" t="str">
        <f t="shared" si="683"/>
        <v/>
      </c>
      <c r="H4412" t="str">
        <f t="shared" si="684"/>
        <v/>
      </c>
      <c r="I4412" t="str">
        <f t="shared" si="685"/>
        <v/>
      </c>
      <c r="J4412" t="str">
        <f t="shared" si="686"/>
        <v/>
      </c>
      <c r="K4412" t="str">
        <f t="shared" si="687"/>
        <v/>
      </c>
      <c r="L4412" t="str">
        <f t="shared" si="688"/>
        <v/>
      </c>
      <c r="M4412" t="str">
        <f t="shared" si="689"/>
        <v/>
      </c>
    </row>
    <row r="4413" spans="1:13">
      <c r="A4413" t="s">
        <v>5710</v>
      </c>
      <c r="B4413">
        <v>1000.29</v>
      </c>
      <c r="C4413" s="44">
        <v>41548</v>
      </c>
      <c r="D4413" t="str">
        <f t="shared" si="680"/>
        <v/>
      </c>
      <c r="E4413" t="str">
        <f t="shared" si="681"/>
        <v/>
      </c>
      <c r="F4413" t="str">
        <f t="shared" si="682"/>
        <v/>
      </c>
      <c r="G4413" t="str">
        <f t="shared" si="683"/>
        <v/>
      </c>
      <c r="H4413" t="str">
        <f t="shared" si="684"/>
        <v/>
      </c>
      <c r="I4413" t="str">
        <f t="shared" si="685"/>
        <v/>
      </c>
      <c r="J4413" t="str">
        <f t="shared" si="686"/>
        <v/>
      </c>
      <c r="K4413" t="str">
        <f t="shared" si="687"/>
        <v/>
      </c>
      <c r="L4413" t="str">
        <f t="shared" si="688"/>
        <v/>
      </c>
      <c r="M4413" t="str">
        <f t="shared" si="689"/>
        <v/>
      </c>
    </row>
    <row r="4414" spans="1:13">
      <c r="A4414" t="s">
        <v>5711</v>
      </c>
      <c r="B4414">
        <v>1075.1094000000001</v>
      </c>
      <c r="C4414" s="44">
        <v>41548</v>
      </c>
      <c r="D4414" t="str">
        <f t="shared" si="680"/>
        <v/>
      </c>
      <c r="E4414" t="str">
        <f t="shared" si="681"/>
        <v/>
      </c>
      <c r="F4414" t="str">
        <f t="shared" si="682"/>
        <v/>
      </c>
      <c r="G4414" t="str">
        <f t="shared" si="683"/>
        <v/>
      </c>
      <c r="H4414" t="str">
        <f t="shared" si="684"/>
        <v/>
      </c>
      <c r="I4414" t="str">
        <f t="shared" si="685"/>
        <v/>
      </c>
      <c r="J4414" t="str">
        <f t="shared" si="686"/>
        <v/>
      </c>
      <c r="K4414" t="str">
        <f t="shared" si="687"/>
        <v/>
      </c>
      <c r="L4414" t="str">
        <f t="shared" si="688"/>
        <v/>
      </c>
      <c r="M4414" t="str">
        <f t="shared" si="689"/>
        <v/>
      </c>
    </row>
    <row r="4415" spans="1:13">
      <c r="A4415" t="s">
        <v>5712</v>
      </c>
      <c r="B4415">
        <v>1392.645</v>
      </c>
      <c r="C4415" s="44">
        <v>41548</v>
      </c>
      <c r="D4415" t="str">
        <f t="shared" si="680"/>
        <v/>
      </c>
      <c r="E4415" t="str">
        <f t="shared" si="681"/>
        <v/>
      </c>
      <c r="F4415" t="str">
        <f t="shared" si="682"/>
        <v/>
      </c>
      <c r="G4415" t="str">
        <f t="shared" si="683"/>
        <v/>
      </c>
      <c r="H4415" t="str">
        <f t="shared" si="684"/>
        <v/>
      </c>
      <c r="I4415" t="str">
        <f t="shared" si="685"/>
        <v/>
      </c>
      <c r="J4415" t="str">
        <f t="shared" si="686"/>
        <v/>
      </c>
      <c r="K4415" t="str">
        <f t="shared" si="687"/>
        <v/>
      </c>
      <c r="L4415" t="str">
        <f t="shared" si="688"/>
        <v/>
      </c>
      <c r="M4415" t="str">
        <f t="shared" si="689"/>
        <v/>
      </c>
    </row>
    <row r="4416" spans="1:13">
      <c r="A4416" t="s">
        <v>5713</v>
      </c>
      <c r="B4416">
        <v>1018.9962</v>
      </c>
      <c r="C4416" s="44">
        <v>41548</v>
      </c>
      <c r="D4416" t="str">
        <f t="shared" si="680"/>
        <v/>
      </c>
      <c r="E4416" t="str">
        <f t="shared" si="681"/>
        <v/>
      </c>
      <c r="F4416" t="str">
        <f t="shared" si="682"/>
        <v/>
      </c>
      <c r="G4416" t="str">
        <f t="shared" si="683"/>
        <v/>
      </c>
      <c r="H4416" t="str">
        <f t="shared" si="684"/>
        <v/>
      </c>
      <c r="I4416" t="str">
        <f t="shared" si="685"/>
        <v/>
      </c>
      <c r="J4416" t="str">
        <f t="shared" si="686"/>
        <v/>
      </c>
      <c r="K4416" t="str">
        <f t="shared" si="687"/>
        <v/>
      </c>
      <c r="L4416" t="str">
        <f t="shared" si="688"/>
        <v/>
      </c>
      <c r="M4416" t="str">
        <f t="shared" si="689"/>
        <v/>
      </c>
    </row>
    <row r="4417" spans="1:13">
      <c r="A4417" t="s">
        <v>5714</v>
      </c>
      <c r="B4417">
        <v>10.1692</v>
      </c>
      <c r="C4417" s="44">
        <v>41332</v>
      </c>
      <c r="D4417" t="str">
        <f t="shared" si="680"/>
        <v/>
      </c>
      <c r="E4417" t="str">
        <f t="shared" si="681"/>
        <v/>
      </c>
      <c r="F4417" t="str">
        <f t="shared" si="682"/>
        <v/>
      </c>
      <c r="G4417" t="str">
        <f t="shared" si="683"/>
        <v/>
      </c>
      <c r="H4417" t="str">
        <f t="shared" si="684"/>
        <v/>
      </c>
      <c r="I4417" t="str">
        <f t="shared" si="685"/>
        <v/>
      </c>
      <c r="J4417" t="str">
        <f t="shared" si="686"/>
        <v/>
      </c>
      <c r="K4417" t="str">
        <f t="shared" si="687"/>
        <v/>
      </c>
      <c r="L4417" t="str">
        <f t="shared" si="688"/>
        <v/>
      </c>
      <c r="M4417" t="str">
        <f t="shared" si="689"/>
        <v/>
      </c>
    </row>
    <row r="4418" spans="1:13">
      <c r="A4418" t="s">
        <v>5715</v>
      </c>
      <c r="B4418">
        <v>1390.0293999999999</v>
      </c>
      <c r="C4418" s="44">
        <v>41548</v>
      </c>
      <c r="D4418" t="str">
        <f t="shared" si="680"/>
        <v/>
      </c>
      <c r="E4418" t="str">
        <f t="shared" si="681"/>
        <v/>
      </c>
      <c r="F4418" t="str">
        <f t="shared" si="682"/>
        <v/>
      </c>
      <c r="G4418" t="str">
        <f t="shared" si="683"/>
        <v/>
      </c>
      <c r="H4418" t="str">
        <f t="shared" si="684"/>
        <v/>
      </c>
      <c r="I4418" t="str">
        <f t="shared" si="685"/>
        <v/>
      </c>
      <c r="J4418" t="str">
        <f t="shared" si="686"/>
        <v/>
      </c>
      <c r="K4418" t="str">
        <f t="shared" si="687"/>
        <v/>
      </c>
      <c r="L4418" t="str">
        <f t="shared" si="688"/>
        <v/>
      </c>
      <c r="M4418" t="str">
        <f t="shared" si="689"/>
        <v/>
      </c>
    </row>
    <row r="4419" spans="1:13">
      <c r="A4419" t="s">
        <v>5716</v>
      </c>
      <c r="B4419">
        <v>1018.9734</v>
      </c>
      <c r="C4419" s="44">
        <v>41548</v>
      </c>
      <c r="D4419" t="str">
        <f t="shared" si="680"/>
        <v/>
      </c>
      <c r="E4419" t="str">
        <f t="shared" si="681"/>
        <v/>
      </c>
      <c r="F4419" t="str">
        <f t="shared" si="682"/>
        <v/>
      </c>
      <c r="G4419" t="str">
        <f t="shared" si="683"/>
        <v/>
      </c>
      <c r="H4419" t="str">
        <f t="shared" si="684"/>
        <v/>
      </c>
      <c r="I4419" t="str">
        <f t="shared" si="685"/>
        <v/>
      </c>
      <c r="J4419" t="str">
        <f t="shared" si="686"/>
        <v/>
      </c>
      <c r="K4419" t="str">
        <f t="shared" si="687"/>
        <v/>
      </c>
      <c r="L4419" t="str">
        <f t="shared" si="688"/>
        <v/>
      </c>
      <c r="M4419" t="str">
        <f t="shared" si="689"/>
        <v/>
      </c>
    </row>
    <row r="4420" spans="1:13">
      <c r="A4420" t="s">
        <v>5717</v>
      </c>
      <c r="B4420">
        <v>1346.9896000000001</v>
      </c>
      <c r="C4420" s="44">
        <v>41548</v>
      </c>
      <c r="D4420" t="str">
        <f t="shared" si="680"/>
        <v/>
      </c>
      <c r="E4420" t="str">
        <f t="shared" si="681"/>
        <v/>
      </c>
      <c r="F4420" t="str">
        <f t="shared" si="682"/>
        <v/>
      </c>
      <c r="G4420" t="str">
        <f t="shared" si="683"/>
        <v/>
      </c>
      <c r="H4420" t="str">
        <f t="shared" si="684"/>
        <v/>
      </c>
      <c r="I4420" t="str">
        <f t="shared" si="685"/>
        <v/>
      </c>
      <c r="J4420" t="str">
        <f t="shared" si="686"/>
        <v/>
      </c>
      <c r="K4420" t="str">
        <f t="shared" si="687"/>
        <v/>
      </c>
      <c r="L4420" t="str">
        <f t="shared" si="688"/>
        <v/>
      </c>
      <c r="M4420" t="str">
        <f t="shared" si="689"/>
        <v/>
      </c>
    </row>
    <row r="4421" spans="1:13">
      <c r="A4421" t="s">
        <v>5718</v>
      </c>
      <c r="B4421">
        <v>1022.2024</v>
      </c>
      <c r="C4421" s="44">
        <v>41548</v>
      </c>
      <c r="D4421" t="str">
        <f t="shared" si="680"/>
        <v/>
      </c>
      <c r="E4421" t="str">
        <f t="shared" si="681"/>
        <v/>
      </c>
      <c r="F4421" t="str">
        <f t="shared" si="682"/>
        <v/>
      </c>
      <c r="G4421" t="str">
        <f t="shared" si="683"/>
        <v/>
      </c>
      <c r="H4421" t="str">
        <f t="shared" si="684"/>
        <v/>
      </c>
      <c r="I4421" t="str">
        <f t="shared" si="685"/>
        <v/>
      </c>
      <c r="J4421" t="str">
        <f t="shared" si="686"/>
        <v/>
      </c>
      <c r="K4421" t="str">
        <f t="shared" si="687"/>
        <v/>
      </c>
      <c r="L4421" t="str">
        <f t="shared" si="688"/>
        <v/>
      </c>
      <c r="M4421" t="str">
        <f t="shared" si="689"/>
        <v/>
      </c>
    </row>
    <row r="4422" spans="1:13">
      <c r="A4422" t="s">
        <v>5719</v>
      </c>
      <c r="B4422">
        <v>1002</v>
      </c>
      <c r="C4422" s="44">
        <v>41548</v>
      </c>
      <c r="D4422" t="str">
        <f t="shared" si="680"/>
        <v/>
      </c>
      <c r="E4422" t="str">
        <f t="shared" si="681"/>
        <v/>
      </c>
      <c r="F4422" t="str">
        <f t="shared" si="682"/>
        <v/>
      </c>
      <c r="G4422" t="str">
        <f t="shared" si="683"/>
        <v/>
      </c>
      <c r="H4422" t="str">
        <f t="shared" si="684"/>
        <v/>
      </c>
      <c r="I4422" t="str">
        <f t="shared" si="685"/>
        <v/>
      </c>
      <c r="J4422" t="str">
        <f t="shared" si="686"/>
        <v/>
      </c>
      <c r="K4422" t="str">
        <f t="shared" si="687"/>
        <v/>
      </c>
      <c r="L4422" t="str">
        <f t="shared" si="688"/>
        <v/>
      </c>
      <c r="M4422" t="str">
        <f t="shared" si="689"/>
        <v/>
      </c>
    </row>
    <row r="4423" spans="1:13">
      <c r="A4423" t="s">
        <v>5625</v>
      </c>
      <c r="B4423">
        <v>14.33</v>
      </c>
      <c r="C4423" s="44">
        <v>41548</v>
      </c>
      <c r="D4423" t="str">
        <f t="shared" ref="D4423:D4486" si="690">IF(A4423=mfund1,B4423,"")</f>
        <v/>
      </c>
      <c r="E4423" t="str">
        <f t="shared" ref="E4423:E4486" si="691">IF(A4423=mfund2,B4423,"")</f>
        <v/>
      </c>
      <c r="F4423" t="str">
        <f t="shared" ref="F4423:F4486" si="692">IF(A4423=mfund3,B4423,"")</f>
        <v/>
      </c>
      <c r="G4423" t="str">
        <f t="shared" ref="G4423:G4486" si="693">IF(A4423=mfund4,B4423,"")</f>
        <v/>
      </c>
      <c r="H4423" t="str">
        <f t="shared" ref="H4423:H4486" si="694">IF(A4423=mfudn5,B4423,"")</f>
        <v/>
      </c>
      <c r="I4423" t="str">
        <f t="shared" ref="I4423:I4486" si="695">IF(A4423=mfund6,B4423,"")</f>
        <v/>
      </c>
      <c r="J4423" t="str">
        <f t="shared" ref="J4423:J4486" si="696">IF(A4423=mfund7,B4423,"")</f>
        <v/>
      </c>
      <c r="K4423" t="str">
        <f t="shared" ref="K4423:K4486" si="697">IF(A4423=mfund8,B4423,"")</f>
        <v/>
      </c>
      <c r="L4423" t="str">
        <f t="shared" ref="L4423:L4486" si="698">IF(A4423=mfund9,B4423,"")</f>
        <v/>
      </c>
      <c r="M4423" t="str">
        <f t="shared" ref="M4423:M4486" si="699">IF(A4423=mfund10,B4423,"")</f>
        <v/>
      </c>
    </row>
    <row r="4424" spans="1:13">
      <c r="A4424" t="s">
        <v>5626</v>
      </c>
      <c r="B4424">
        <v>14.33</v>
      </c>
      <c r="C4424" s="44">
        <v>41548</v>
      </c>
      <c r="D4424" t="str">
        <f t="shared" si="690"/>
        <v/>
      </c>
      <c r="E4424" t="str">
        <f t="shared" si="691"/>
        <v/>
      </c>
      <c r="F4424" t="str">
        <f t="shared" si="692"/>
        <v/>
      </c>
      <c r="G4424" t="str">
        <f t="shared" si="693"/>
        <v/>
      </c>
      <c r="H4424" t="str">
        <f t="shared" si="694"/>
        <v/>
      </c>
      <c r="I4424" t="str">
        <f t="shared" si="695"/>
        <v/>
      </c>
      <c r="J4424" t="str">
        <f t="shared" si="696"/>
        <v/>
      </c>
      <c r="K4424" t="str">
        <f t="shared" si="697"/>
        <v/>
      </c>
      <c r="L4424" t="str">
        <f t="shared" si="698"/>
        <v/>
      </c>
      <c r="M4424" t="str">
        <f t="shared" si="699"/>
        <v/>
      </c>
    </row>
    <row r="4425" spans="1:13">
      <c r="A4425" t="s">
        <v>5627</v>
      </c>
      <c r="B4425">
        <v>14.25</v>
      </c>
      <c r="C4425" s="44">
        <v>41548</v>
      </c>
      <c r="D4425" t="str">
        <f t="shared" si="690"/>
        <v/>
      </c>
      <c r="E4425" t="str">
        <f t="shared" si="691"/>
        <v/>
      </c>
      <c r="F4425" t="str">
        <f t="shared" si="692"/>
        <v/>
      </c>
      <c r="G4425" t="str">
        <f t="shared" si="693"/>
        <v/>
      </c>
      <c r="H4425" t="str">
        <f t="shared" si="694"/>
        <v/>
      </c>
      <c r="I4425" t="str">
        <f t="shared" si="695"/>
        <v/>
      </c>
      <c r="J4425" t="str">
        <f t="shared" si="696"/>
        <v/>
      </c>
      <c r="K4425" t="str">
        <f t="shared" si="697"/>
        <v/>
      </c>
      <c r="L4425" t="str">
        <f t="shared" si="698"/>
        <v/>
      </c>
      <c r="M4425" t="str">
        <f t="shared" si="699"/>
        <v/>
      </c>
    </row>
    <row r="4426" spans="1:13">
      <c r="A4426" t="s">
        <v>5628</v>
      </c>
      <c r="B4426">
        <v>14.25</v>
      </c>
      <c r="C4426" s="44">
        <v>41548</v>
      </c>
      <c r="D4426" t="str">
        <f t="shared" si="690"/>
        <v/>
      </c>
      <c r="E4426" t="str">
        <f t="shared" si="691"/>
        <v/>
      </c>
      <c r="F4426" t="str">
        <f t="shared" si="692"/>
        <v/>
      </c>
      <c r="G4426" t="str">
        <f t="shared" si="693"/>
        <v/>
      </c>
      <c r="H4426" t="str">
        <f t="shared" si="694"/>
        <v/>
      </c>
      <c r="I4426" t="str">
        <f t="shared" si="695"/>
        <v/>
      </c>
      <c r="J4426" t="str">
        <f t="shared" si="696"/>
        <v/>
      </c>
      <c r="K4426" t="str">
        <f t="shared" si="697"/>
        <v/>
      </c>
      <c r="L4426" t="str">
        <f t="shared" si="698"/>
        <v/>
      </c>
      <c r="M4426" t="str">
        <f t="shared" si="699"/>
        <v/>
      </c>
    </row>
    <row r="4427" spans="1:13">
      <c r="A4427" t="s">
        <v>5963</v>
      </c>
      <c r="B4427">
        <v>10.409700000000001</v>
      </c>
      <c r="C4427" s="44">
        <v>41548</v>
      </c>
      <c r="D4427" t="str">
        <f t="shared" si="690"/>
        <v/>
      </c>
      <c r="E4427" t="str">
        <f t="shared" si="691"/>
        <v/>
      </c>
      <c r="F4427" t="str">
        <f t="shared" si="692"/>
        <v/>
      </c>
      <c r="G4427" t="str">
        <f t="shared" si="693"/>
        <v/>
      </c>
      <c r="H4427" t="str">
        <f t="shared" si="694"/>
        <v/>
      </c>
      <c r="I4427" t="str">
        <f t="shared" si="695"/>
        <v/>
      </c>
      <c r="J4427" t="str">
        <f t="shared" si="696"/>
        <v/>
      </c>
      <c r="K4427" t="str">
        <f t="shared" si="697"/>
        <v/>
      </c>
      <c r="L4427" t="str">
        <f t="shared" si="698"/>
        <v/>
      </c>
      <c r="M4427" t="str">
        <f t="shared" si="699"/>
        <v/>
      </c>
    </row>
    <row r="4428" spans="1:13">
      <c r="A4428" t="s">
        <v>5964</v>
      </c>
      <c r="B4428">
        <v>10.4033</v>
      </c>
      <c r="C4428" s="44">
        <v>41548</v>
      </c>
      <c r="D4428" t="str">
        <f t="shared" si="690"/>
        <v/>
      </c>
      <c r="E4428" t="str">
        <f t="shared" si="691"/>
        <v/>
      </c>
      <c r="F4428" t="str">
        <f t="shared" si="692"/>
        <v/>
      </c>
      <c r="G4428" t="str">
        <f t="shared" si="693"/>
        <v/>
      </c>
      <c r="H4428" t="str">
        <f t="shared" si="694"/>
        <v/>
      </c>
      <c r="I4428" t="str">
        <f t="shared" si="695"/>
        <v/>
      </c>
      <c r="J4428" t="str">
        <f t="shared" si="696"/>
        <v/>
      </c>
      <c r="K4428" t="str">
        <f t="shared" si="697"/>
        <v/>
      </c>
      <c r="L4428" t="str">
        <f t="shared" si="698"/>
        <v/>
      </c>
      <c r="M4428" t="str">
        <f t="shared" si="699"/>
        <v/>
      </c>
    </row>
    <row r="4429" spans="1:13">
      <c r="A4429" t="s">
        <v>5965</v>
      </c>
      <c r="B4429">
        <v>10.4033</v>
      </c>
      <c r="C4429" s="44">
        <v>41548</v>
      </c>
      <c r="D4429" t="str">
        <f t="shared" si="690"/>
        <v/>
      </c>
      <c r="E4429" t="str">
        <f t="shared" si="691"/>
        <v/>
      </c>
      <c r="F4429" t="str">
        <f t="shared" si="692"/>
        <v/>
      </c>
      <c r="G4429" t="str">
        <f t="shared" si="693"/>
        <v/>
      </c>
      <c r="H4429" t="str">
        <f t="shared" si="694"/>
        <v/>
      </c>
      <c r="I4429" t="str">
        <f t="shared" si="695"/>
        <v/>
      </c>
      <c r="J4429" t="str">
        <f t="shared" si="696"/>
        <v/>
      </c>
      <c r="K4429" t="str">
        <f t="shared" si="697"/>
        <v/>
      </c>
      <c r="L4429" t="str">
        <f t="shared" si="698"/>
        <v/>
      </c>
      <c r="M4429" t="str">
        <f t="shared" si="699"/>
        <v/>
      </c>
    </row>
    <row r="4430" spans="1:13">
      <c r="A4430" t="s">
        <v>5966</v>
      </c>
      <c r="B4430">
        <v>1127.8159000000001</v>
      </c>
      <c r="C4430" s="44">
        <v>41548</v>
      </c>
      <c r="D4430" t="str">
        <f t="shared" si="690"/>
        <v/>
      </c>
      <c r="E4430" t="str">
        <f t="shared" si="691"/>
        <v/>
      </c>
      <c r="F4430" t="str">
        <f t="shared" si="692"/>
        <v/>
      </c>
      <c r="G4430" t="str">
        <f t="shared" si="693"/>
        <v/>
      </c>
      <c r="H4430" t="str">
        <f t="shared" si="694"/>
        <v/>
      </c>
      <c r="I4430" t="str">
        <f t="shared" si="695"/>
        <v/>
      </c>
      <c r="J4430" t="str">
        <f t="shared" si="696"/>
        <v/>
      </c>
      <c r="K4430" t="str">
        <f t="shared" si="697"/>
        <v/>
      </c>
      <c r="L4430" t="str">
        <f t="shared" si="698"/>
        <v/>
      </c>
      <c r="M4430" t="str">
        <f t="shared" si="699"/>
        <v/>
      </c>
    </row>
    <row r="4431" spans="1:13">
      <c r="A4431" t="s">
        <v>5967</v>
      </c>
      <c r="B4431">
        <v>1244.2535</v>
      </c>
      <c r="C4431" s="44">
        <v>41548</v>
      </c>
      <c r="D4431" t="str">
        <f t="shared" si="690"/>
        <v/>
      </c>
      <c r="E4431" t="str">
        <f t="shared" si="691"/>
        <v/>
      </c>
      <c r="F4431" t="str">
        <f t="shared" si="692"/>
        <v/>
      </c>
      <c r="G4431" t="str">
        <f t="shared" si="693"/>
        <v/>
      </c>
      <c r="H4431" t="str">
        <f t="shared" si="694"/>
        <v/>
      </c>
      <c r="I4431" t="str">
        <f t="shared" si="695"/>
        <v/>
      </c>
      <c r="J4431" t="str">
        <f t="shared" si="696"/>
        <v/>
      </c>
      <c r="K4431" t="str">
        <f t="shared" si="697"/>
        <v/>
      </c>
      <c r="L4431" t="str">
        <f t="shared" si="698"/>
        <v/>
      </c>
      <c r="M4431" t="str">
        <f t="shared" si="699"/>
        <v/>
      </c>
    </row>
    <row r="4432" spans="1:13">
      <c r="A4432" t="s">
        <v>5968</v>
      </c>
      <c r="B4432">
        <v>1254.8815</v>
      </c>
      <c r="C4432" s="44">
        <v>41548</v>
      </c>
      <c r="D4432" t="str">
        <f t="shared" si="690"/>
        <v/>
      </c>
      <c r="E4432" t="str">
        <f t="shared" si="691"/>
        <v/>
      </c>
      <c r="F4432" t="str">
        <f t="shared" si="692"/>
        <v/>
      </c>
      <c r="G4432" t="str">
        <f t="shared" si="693"/>
        <v/>
      </c>
      <c r="H4432" t="str">
        <f t="shared" si="694"/>
        <v/>
      </c>
      <c r="I4432" t="str">
        <f t="shared" si="695"/>
        <v/>
      </c>
      <c r="J4432" t="str">
        <f t="shared" si="696"/>
        <v/>
      </c>
      <c r="K4432" t="str">
        <f t="shared" si="697"/>
        <v/>
      </c>
      <c r="L4432" t="str">
        <f t="shared" si="698"/>
        <v/>
      </c>
      <c r="M4432" t="str">
        <f t="shared" si="699"/>
        <v/>
      </c>
    </row>
    <row r="4433" spans="1:13">
      <c r="A4433" t="s">
        <v>5969</v>
      </c>
      <c r="B4433">
        <v>1110.1629</v>
      </c>
      <c r="C4433" s="44">
        <v>41548</v>
      </c>
      <c r="D4433" t="str">
        <f t="shared" si="690"/>
        <v/>
      </c>
      <c r="E4433" t="str">
        <f t="shared" si="691"/>
        <v/>
      </c>
      <c r="F4433" t="str">
        <f t="shared" si="692"/>
        <v/>
      </c>
      <c r="G4433" t="str">
        <f t="shared" si="693"/>
        <v/>
      </c>
      <c r="H4433" t="str">
        <f t="shared" si="694"/>
        <v/>
      </c>
      <c r="I4433" t="str">
        <f t="shared" si="695"/>
        <v/>
      </c>
      <c r="J4433" t="str">
        <f t="shared" si="696"/>
        <v/>
      </c>
      <c r="K4433" t="str">
        <f t="shared" si="697"/>
        <v/>
      </c>
      <c r="L4433" t="str">
        <f t="shared" si="698"/>
        <v/>
      </c>
      <c r="M4433" t="str">
        <f t="shared" si="699"/>
        <v/>
      </c>
    </row>
    <row r="4434" spans="1:13">
      <c r="A4434" t="s">
        <v>5970</v>
      </c>
      <c r="B4434">
        <v>1254.9114</v>
      </c>
      <c r="C4434" s="44">
        <v>41548</v>
      </c>
      <c r="D4434" t="str">
        <f t="shared" si="690"/>
        <v/>
      </c>
      <c r="E4434" t="str">
        <f t="shared" si="691"/>
        <v/>
      </c>
      <c r="F4434" t="str">
        <f t="shared" si="692"/>
        <v/>
      </c>
      <c r="G4434" t="str">
        <f t="shared" si="693"/>
        <v/>
      </c>
      <c r="H4434" t="str">
        <f t="shared" si="694"/>
        <v/>
      </c>
      <c r="I4434" t="str">
        <f t="shared" si="695"/>
        <v/>
      </c>
      <c r="J4434" t="str">
        <f t="shared" si="696"/>
        <v/>
      </c>
      <c r="K4434" t="str">
        <f t="shared" si="697"/>
        <v/>
      </c>
      <c r="L4434" t="str">
        <f t="shared" si="698"/>
        <v/>
      </c>
      <c r="M4434" t="str">
        <f t="shared" si="699"/>
        <v/>
      </c>
    </row>
    <row r="4435" spans="1:13">
      <c r="A4435" t="s">
        <v>5971</v>
      </c>
      <c r="B4435">
        <v>982.81269999999995</v>
      </c>
      <c r="C4435" s="44">
        <v>41548</v>
      </c>
      <c r="D4435" t="str">
        <f t="shared" si="690"/>
        <v/>
      </c>
      <c r="E4435" t="str">
        <f t="shared" si="691"/>
        <v/>
      </c>
      <c r="F4435" t="str">
        <f t="shared" si="692"/>
        <v/>
      </c>
      <c r="G4435" t="str">
        <f t="shared" si="693"/>
        <v/>
      </c>
      <c r="H4435" t="str">
        <f t="shared" si="694"/>
        <v/>
      </c>
      <c r="I4435" t="str">
        <f t="shared" si="695"/>
        <v/>
      </c>
      <c r="J4435" t="str">
        <f t="shared" si="696"/>
        <v/>
      </c>
      <c r="K4435" t="str">
        <f t="shared" si="697"/>
        <v/>
      </c>
      <c r="L4435" t="str">
        <f t="shared" si="698"/>
        <v/>
      </c>
      <c r="M4435" t="str">
        <f t="shared" si="699"/>
        <v/>
      </c>
    </row>
    <row r="4436" spans="1:13">
      <c r="A4436" t="s">
        <v>5972</v>
      </c>
      <c r="B4436">
        <v>966.31719999999996</v>
      </c>
      <c r="C4436" s="44">
        <v>41548</v>
      </c>
      <c r="D4436" t="str">
        <f t="shared" si="690"/>
        <v/>
      </c>
      <c r="E4436" t="str">
        <f t="shared" si="691"/>
        <v/>
      </c>
      <c r="F4436" t="str">
        <f t="shared" si="692"/>
        <v/>
      </c>
      <c r="G4436" t="str">
        <f t="shared" si="693"/>
        <v/>
      </c>
      <c r="H4436" t="str">
        <f t="shared" si="694"/>
        <v/>
      </c>
      <c r="I4436" t="str">
        <f t="shared" si="695"/>
        <v/>
      </c>
      <c r="J4436" t="str">
        <f t="shared" si="696"/>
        <v/>
      </c>
      <c r="K4436" t="str">
        <f t="shared" si="697"/>
        <v/>
      </c>
      <c r="L4436" t="str">
        <f t="shared" si="698"/>
        <v/>
      </c>
      <c r="M4436" t="str">
        <f t="shared" si="699"/>
        <v/>
      </c>
    </row>
    <row r="4437" spans="1:13">
      <c r="A4437" t="s">
        <v>5973</v>
      </c>
      <c r="B4437">
        <v>1244.2976000000001</v>
      </c>
      <c r="C4437" s="44">
        <v>41548</v>
      </c>
      <c r="D4437" t="str">
        <f t="shared" si="690"/>
        <v/>
      </c>
      <c r="E4437" t="str">
        <f t="shared" si="691"/>
        <v/>
      </c>
      <c r="F4437" t="str">
        <f t="shared" si="692"/>
        <v/>
      </c>
      <c r="G4437" t="str">
        <f t="shared" si="693"/>
        <v/>
      </c>
      <c r="H4437" t="str">
        <f t="shared" si="694"/>
        <v/>
      </c>
      <c r="I4437" t="str">
        <f t="shared" si="695"/>
        <v/>
      </c>
      <c r="J4437" t="str">
        <f t="shared" si="696"/>
        <v/>
      </c>
      <c r="K4437" t="str">
        <f t="shared" si="697"/>
        <v/>
      </c>
      <c r="L4437" t="str">
        <f t="shared" si="698"/>
        <v/>
      </c>
      <c r="M4437" t="str">
        <f t="shared" si="699"/>
        <v/>
      </c>
    </row>
    <row r="4438" spans="1:13">
      <c r="A4438" t="s">
        <v>5974</v>
      </c>
      <c r="B4438">
        <v>10.787000000000001</v>
      </c>
      <c r="C4438" s="44">
        <v>39812</v>
      </c>
      <c r="D4438" t="str">
        <f t="shared" si="690"/>
        <v/>
      </c>
      <c r="E4438" t="str">
        <f t="shared" si="691"/>
        <v/>
      </c>
      <c r="F4438" t="str">
        <f t="shared" si="692"/>
        <v/>
      </c>
      <c r="G4438" t="str">
        <f t="shared" si="693"/>
        <v/>
      </c>
      <c r="H4438" t="str">
        <f t="shared" si="694"/>
        <v/>
      </c>
      <c r="I4438" t="str">
        <f t="shared" si="695"/>
        <v/>
      </c>
      <c r="J4438" t="str">
        <f t="shared" si="696"/>
        <v/>
      </c>
      <c r="K4438" t="str">
        <f t="shared" si="697"/>
        <v/>
      </c>
      <c r="L4438" t="str">
        <f t="shared" si="698"/>
        <v/>
      </c>
      <c r="M4438" t="str">
        <f t="shared" si="699"/>
        <v/>
      </c>
    </row>
    <row r="4439" spans="1:13">
      <c r="A4439" t="s">
        <v>5975</v>
      </c>
      <c r="B4439">
        <v>9.9185999999999996</v>
      </c>
      <c r="C4439" s="44">
        <v>40485</v>
      </c>
      <c r="D4439" t="str">
        <f t="shared" si="690"/>
        <v/>
      </c>
      <c r="E4439" t="str">
        <f t="shared" si="691"/>
        <v/>
      </c>
      <c r="F4439" t="str">
        <f t="shared" si="692"/>
        <v/>
      </c>
      <c r="G4439" t="str">
        <f t="shared" si="693"/>
        <v/>
      </c>
      <c r="H4439" t="str">
        <f t="shared" si="694"/>
        <v/>
      </c>
      <c r="I4439" t="str">
        <f t="shared" si="695"/>
        <v/>
      </c>
      <c r="J4439" t="str">
        <f t="shared" si="696"/>
        <v/>
      </c>
      <c r="K4439" t="str">
        <f t="shared" si="697"/>
        <v/>
      </c>
      <c r="L4439" t="str">
        <f t="shared" si="698"/>
        <v/>
      </c>
      <c r="M4439" t="str">
        <f t="shared" si="699"/>
        <v/>
      </c>
    </row>
    <row r="4440" spans="1:13">
      <c r="A4440" t="s">
        <v>5976</v>
      </c>
      <c r="B4440">
        <v>1005.9833</v>
      </c>
      <c r="C4440" s="44">
        <v>41548</v>
      </c>
      <c r="D4440" t="str">
        <f t="shared" si="690"/>
        <v/>
      </c>
      <c r="E4440" t="str">
        <f t="shared" si="691"/>
        <v/>
      </c>
      <c r="F4440" t="str">
        <f t="shared" si="692"/>
        <v/>
      </c>
      <c r="G4440" t="str">
        <f t="shared" si="693"/>
        <v/>
      </c>
      <c r="H4440" t="str">
        <f t="shared" si="694"/>
        <v/>
      </c>
      <c r="I4440" t="str">
        <f t="shared" si="695"/>
        <v/>
      </c>
      <c r="J4440" t="str">
        <f t="shared" si="696"/>
        <v/>
      </c>
      <c r="K4440" t="str">
        <f t="shared" si="697"/>
        <v/>
      </c>
      <c r="L4440" t="str">
        <f t="shared" si="698"/>
        <v/>
      </c>
      <c r="M4440" t="str">
        <f t="shared" si="699"/>
        <v/>
      </c>
    </row>
    <row r="4441" spans="1:13">
      <c r="A4441" t="s">
        <v>5977</v>
      </c>
      <c r="B4441">
        <v>946.38959999999997</v>
      </c>
      <c r="C4441" s="44">
        <v>41548</v>
      </c>
      <c r="D4441" t="str">
        <f t="shared" si="690"/>
        <v/>
      </c>
      <c r="E4441" t="str">
        <f t="shared" si="691"/>
        <v/>
      </c>
      <c r="F4441" t="str">
        <f t="shared" si="692"/>
        <v/>
      </c>
      <c r="G4441" t="str">
        <f t="shared" si="693"/>
        <v/>
      </c>
      <c r="H4441" t="str">
        <f t="shared" si="694"/>
        <v/>
      </c>
      <c r="I4441" t="str">
        <f t="shared" si="695"/>
        <v/>
      </c>
      <c r="J4441" t="str">
        <f t="shared" si="696"/>
        <v/>
      </c>
      <c r="K4441" t="str">
        <f t="shared" si="697"/>
        <v/>
      </c>
      <c r="L4441" t="str">
        <f t="shared" si="698"/>
        <v/>
      </c>
      <c r="M4441" t="str">
        <f t="shared" si="699"/>
        <v/>
      </c>
    </row>
    <row r="4442" spans="1:13">
      <c r="A4442" t="s">
        <v>5978</v>
      </c>
      <c r="B4442">
        <v>1364.2891</v>
      </c>
      <c r="C4442" s="44">
        <v>41548</v>
      </c>
      <c r="D4442" t="str">
        <f t="shared" si="690"/>
        <v/>
      </c>
      <c r="E4442" t="str">
        <f t="shared" si="691"/>
        <v/>
      </c>
      <c r="F4442" t="str">
        <f t="shared" si="692"/>
        <v/>
      </c>
      <c r="G4442" t="str">
        <f t="shared" si="693"/>
        <v/>
      </c>
      <c r="H4442" t="str">
        <f t="shared" si="694"/>
        <v/>
      </c>
      <c r="I4442" t="str">
        <f t="shared" si="695"/>
        <v/>
      </c>
      <c r="J4442" t="str">
        <f t="shared" si="696"/>
        <v/>
      </c>
      <c r="K4442" t="str">
        <f t="shared" si="697"/>
        <v/>
      </c>
      <c r="L4442" t="str">
        <f t="shared" si="698"/>
        <v/>
      </c>
      <c r="M4442" t="str">
        <f t="shared" si="699"/>
        <v/>
      </c>
    </row>
    <row r="4443" spans="1:13">
      <c r="A4443" t="s">
        <v>5979</v>
      </c>
      <c r="B4443">
        <v>1370.7227</v>
      </c>
      <c r="C4443" s="44">
        <v>41548</v>
      </c>
      <c r="D4443" t="str">
        <f t="shared" si="690"/>
        <v/>
      </c>
      <c r="E4443" t="str">
        <f t="shared" si="691"/>
        <v/>
      </c>
      <c r="F4443" t="str">
        <f t="shared" si="692"/>
        <v/>
      </c>
      <c r="G4443" t="str">
        <f t="shared" si="693"/>
        <v/>
      </c>
      <c r="H4443" t="str">
        <f t="shared" si="694"/>
        <v/>
      </c>
      <c r="I4443" t="str">
        <f t="shared" si="695"/>
        <v/>
      </c>
      <c r="J4443" t="str">
        <f t="shared" si="696"/>
        <v/>
      </c>
      <c r="K4443" t="str">
        <f t="shared" si="697"/>
        <v/>
      </c>
      <c r="L4443" t="str">
        <f t="shared" si="698"/>
        <v/>
      </c>
      <c r="M4443" t="str">
        <f t="shared" si="699"/>
        <v/>
      </c>
    </row>
    <row r="4444" spans="1:13">
      <c r="A4444" t="s">
        <v>5980</v>
      </c>
      <c r="B4444">
        <v>1370.7037</v>
      </c>
      <c r="C4444" s="44">
        <v>41548</v>
      </c>
      <c r="D4444" t="str">
        <f t="shared" si="690"/>
        <v/>
      </c>
      <c r="E4444" t="str">
        <f t="shared" si="691"/>
        <v/>
      </c>
      <c r="F4444" t="str">
        <f t="shared" si="692"/>
        <v/>
      </c>
      <c r="G4444" t="str">
        <f t="shared" si="693"/>
        <v/>
      </c>
      <c r="H4444" t="str">
        <f t="shared" si="694"/>
        <v/>
      </c>
      <c r="I4444" t="str">
        <f t="shared" si="695"/>
        <v/>
      </c>
      <c r="J4444" t="str">
        <f t="shared" si="696"/>
        <v/>
      </c>
      <c r="K4444" t="str">
        <f t="shared" si="697"/>
        <v/>
      </c>
      <c r="L4444" t="str">
        <f t="shared" si="698"/>
        <v/>
      </c>
      <c r="M4444" t="str">
        <f t="shared" si="699"/>
        <v/>
      </c>
    </row>
    <row r="4445" spans="1:13">
      <c r="A4445" t="s">
        <v>5981</v>
      </c>
      <c r="B4445">
        <v>1122.3195000000001</v>
      </c>
      <c r="C4445" s="44">
        <v>41548</v>
      </c>
      <c r="D4445" t="str">
        <f t="shared" si="690"/>
        <v/>
      </c>
      <c r="E4445" t="str">
        <f t="shared" si="691"/>
        <v/>
      </c>
      <c r="F4445" t="str">
        <f t="shared" si="692"/>
        <v/>
      </c>
      <c r="G4445" t="str">
        <f t="shared" si="693"/>
        <v/>
      </c>
      <c r="H4445" t="str">
        <f t="shared" si="694"/>
        <v/>
      </c>
      <c r="I4445" t="str">
        <f t="shared" si="695"/>
        <v/>
      </c>
      <c r="J4445" t="str">
        <f t="shared" si="696"/>
        <v/>
      </c>
      <c r="K4445" t="str">
        <f t="shared" si="697"/>
        <v/>
      </c>
      <c r="L4445" t="str">
        <f t="shared" si="698"/>
        <v/>
      </c>
      <c r="M4445" t="str">
        <f t="shared" si="699"/>
        <v/>
      </c>
    </row>
    <row r="4446" spans="1:13">
      <c r="A4446" t="s">
        <v>5982</v>
      </c>
      <c r="B4446">
        <v>1053.7963</v>
      </c>
      <c r="C4446" s="44">
        <v>41548</v>
      </c>
      <c r="D4446" t="str">
        <f t="shared" si="690"/>
        <v/>
      </c>
      <c r="E4446" t="str">
        <f t="shared" si="691"/>
        <v/>
      </c>
      <c r="F4446" t="str">
        <f t="shared" si="692"/>
        <v/>
      </c>
      <c r="G4446" t="str">
        <f t="shared" si="693"/>
        <v/>
      </c>
      <c r="H4446" t="str">
        <f t="shared" si="694"/>
        <v/>
      </c>
      <c r="I4446" t="str">
        <f t="shared" si="695"/>
        <v/>
      </c>
      <c r="J4446" t="str">
        <f t="shared" si="696"/>
        <v/>
      </c>
      <c r="K4446" t="str">
        <f t="shared" si="697"/>
        <v/>
      </c>
      <c r="L4446" t="str">
        <f t="shared" si="698"/>
        <v/>
      </c>
      <c r="M4446" t="str">
        <f t="shared" si="699"/>
        <v/>
      </c>
    </row>
    <row r="4447" spans="1:13">
      <c r="A4447" t="s">
        <v>5983</v>
      </c>
      <c r="B4447">
        <v>1364.2467999999999</v>
      </c>
      <c r="C4447" s="44">
        <v>41548</v>
      </c>
      <c r="D4447" t="str">
        <f t="shared" si="690"/>
        <v/>
      </c>
      <c r="E4447" t="str">
        <f t="shared" si="691"/>
        <v/>
      </c>
      <c r="F4447" t="str">
        <f t="shared" si="692"/>
        <v/>
      </c>
      <c r="G4447" t="str">
        <f t="shared" si="693"/>
        <v/>
      </c>
      <c r="H4447" t="str">
        <f t="shared" si="694"/>
        <v/>
      </c>
      <c r="I4447" t="str">
        <f t="shared" si="695"/>
        <v/>
      </c>
      <c r="J4447" t="str">
        <f t="shared" si="696"/>
        <v/>
      </c>
      <c r="K4447" t="str">
        <f t="shared" si="697"/>
        <v/>
      </c>
      <c r="L4447" t="str">
        <f t="shared" si="698"/>
        <v/>
      </c>
      <c r="M4447" t="str">
        <f t="shared" si="699"/>
        <v/>
      </c>
    </row>
    <row r="4448" spans="1:13">
      <c r="A4448" t="s">
        <v>5984</v>
      </c>
      <c r="B4448">
        <v>9.9984999999999999</v>
      </c>
      <c r="C4448" s="44">
        <v>39847</v>
      </c>
      <c r="D4448" t="str">
        <f t="shared" si="690"/>
        <v/>
      </c>
      <c r="E4448" t="str">
        <f t="shared" si="691"/>
        <v/>
      </c>
      <c r="F4448" t="str">
        <f t="shared" si="692"/>
        <v/>
      </c>
      <c r="G4448" t="str">
        <f t="shared" si="693"/>
        <v/>
      </c>
      <c r="H4448" t="str">
        <f t="shared" si="694"/>
        <v/>
      </c>
      <c r="I4448" t="str">
        <f t="shared" si="695"/>
        <v/>
      </c>
      <c r="J4448" t="str">
        <f t="shared" si="696"/>
        <v/>
      </c>
      <c r="K4448" t="str">
        <f t="shared" si="697"/>
        <v/>
      </c>
      <c r="L4448" t="str">
        <f t="shared" si="698"/>
        <v/>
      </c>
      <c r="M4448" t="str">
        <f t="shared" si="699"/>
        <v/>
      </c>
    </row>
    <row r="4449" spans="1:13">
      <c r="A4449" t="s">
        <v>5985</v>
      </c>
      <c r="B4449">
        <v>10.0031</v>
      </c>
      <c r="C4449" s="44">
        <v>39603</v>
      </c>
      <c r="D4449" t="str">
        <f t="shared" si="690"/>
        <v/>
      </c>
      <c r="E4449" t="str">
        <f t="shared" si="691"/>
        <v/>
      </c>
      <c r="F4449" t="str">
        <f t="shared" si="692"/>
        <v/>
      </c>
      <c r="G4449" t="str">
        <f t="shared" si="693"/>
        <v/>
      </c>
      <c r="H4449" t="str">
        <f t="shared" si="694"/>
        <v/>
      </c>
      <c r="I4449" t="str">
        <f t="shared" si="695"/>
        <v/>
      </c>
      <c r="J4449" t="str">
        <f t="shared" si="696"/>
        <v/>
      </c>
      <c r="K4449" t="str">
        <f t="shared" si="697"/>
        <v/>
      </c>
      <c r="L4449" t="str">
        <f t="shared" si="698"/>
        <v/>
      </c>
      <c r="M4449" t="str">
        <f t="shared" si="699"/>
        <v/>
      </c>
    </row>
    <row r="4450" spans="1:13">
      <c r="A4450" t="s">
        <v>5986</v>
      </c>
      <c r="B4450">
        <v>1131.2246</v>
      </c>
      <c r="C4450" s="44">
        <v>41548</v>
      </c>
      <c r="D4450" t="str">
        <f t="shared" si="690"/>
        <v/>
      </c>
      <c r="E4450" t="str">
        <f t="shared" si="691"/>
        <v/>
      </c>
      <c r="F4450" t="str">
        <f t="shared" si="692"/>
        <v/>
      </c>
      <c r="G4450" t="str">
        <f t="shared" si="693"/>
        <v/>
      </c>
      <c r="H4450" t="str">
        <f t="shared" si="694"/>
        <v/>
      </c>
      <c r="I4450" t="str">
        <f t="shared" si="695"/>
        <v/>
      </c>
      <c r="J4450" t="str">
        <f t="shared" si="696"/>
        <v/>
      </c>
      <c r="K4450" t="str">
        <f t="shared" si="697"/>
        <v/>
      </c>
      <c r="L4450" t="str">
        <f t="shared" si="698"/>
        <v/>
      </c>
      <c r="M4450" t="str">
        <f t="shared" si="699"/>
        <v/>
      </c>
    </row>
    <row r="4451" spans="1:13">
      <c r="A4451" t="s">
        <v>5987</v>
      </c>
      <c r="B4451">
        <v>1050.3992000000001</v>
      </c>
      <c r="C4451" s="44">
        <v>41548</v>
      </c>
      <c r="D4451" t="str">
        <f t="shared" si="690"/>
        <v/>
      </c>
      <c r="E4451" t="str">
        <f t="shared" si="691"/>
        <v/>
      </c>
      <c r="F4451" t="str">
        <f t="shared" si="692"/>
        <v/>
      </c>
      <c r="G4451" t="str">
        <f t="shared" si="693"/>
        <v/>
      </c>
      <c r="H4451" t="str">
        <f t="shared" si="694"/>
        <v/>
      </c>
      <c r="I4451" t="str">
        <f t="shared" si="695"/>
        <v/>
      </c>
      <c r="J4451" t="str">
        <f t="shared" si="696"/>
        <v/>
      </c>
      <c r="K4451" t="str">
        <f t="shared" si="697"/>
        <v/>
      </c>
      <c r="L4451" t="str">
        <f t="shared" si="698"/>
        <v/>
      </c>
      <c r="M4451" t="str">
        <f t="shared" si="699"/>
        <v/>
      </c>
    </row>
    <row r="4452" spans="1:13">
      <c r="A4452" t="s">
        <v>5593</v>
      </c>
      <c r="B4452">
        <v>2889.2941999999998</v>
      </c>
      <c r="C4452" s="44">
        <v>41548</v>
      </c>
      <c r="D4452" t="str">
        <f t="shared" si="690"/>
        <v/>
      </c>
      <c r="E4452" t="str">
        <f t="shared" si="691"/>
        <v/>
      </c>
      <c r="F4452" t="str">
        <f t="shared" si="692"/>
        <v/>
      </c>
      <c r="G4452" t="str">
        <f t="shared" si="693"/>
        <v/>
      </c>
      <c r="H4452" t="str">
        <f t="shared" si="694"/>
        <v/>
      </c>
      <c r="I4452" t="str">
        <f t="shared" si="695"/>
        <v/>
      </c>
      <c r="J4452" t="str">
        <f t="shared" si="696"/>
        <v/>
      </c>
      <c r="K4452" t="str">
        <f t="shared" si="697"/>
        <v/>
      </c>
      <c r="L4452" t="str">
        <f t="shared" si="698"/>
        <v/>
      </c>
      <c r="M4452" t="str">
        <f t="shared" si="699"/>
        <v/>
      </c>
    </row>
    <row r="4453" spans="1:13">
      <c r="A4453" t="s">
        <v>5583</v>
      </c>
      <c r="B4453">
        <v>10.0251</v>
      </c>
      <c r="C4453" s="44">
        <v>41548</v>
      </c>
      <c r="D4453" t="str">
        <f t="shared" si="690"/>
        <v/>
      </c>
      <c r="E4453" t="str">
        <f t="shared" si="691"/>
        <v/>
      </c>
      <c r="F4453" t="str">
        <f t="shared" si="692"/>
        <v/>
      </c>
      <c r="G4453" t="str">
        <f t="shared" si="693"/>
        <v/>
      </c>
      <c r="H4453" t="str">
        <f t="shared" si="694"/>
        <v/>
      </c>
      <c r="I4453" t="str">
        <f t="shared" si="695"/>
        <v/>
      </c>
      <c r="J4453" t="str">
        <f t="shared" si="696"/>
        <v/>
      </c>
      <c r="K4453" t="str">
        <f t="shared" si="697"/>
        <v/>
      </c>
      <c r="L4453" t="str">
        <f t="shared" si="698"/>
        <v/>
      </c>
      <c r="M4453" t="str">
        <f t="shared" si="699"/>
        <v/>
      </c>
    </row>
    <row r="4454" spans="1:13">
      <c r="A4454" t="s">
        <v>5584</v>
      </c>
      <c r="B4454">
        <v>10.025700000000001</v>
      </c>
      <c r="C4454" s="44">
        <v>41548</v>
      </c>
      <c r="D4454" t="str">
        <f t="shared" si="690"/>
        <v/>
      </c>
      <c r="E4454" t="str">
        <f t="shared" si="691"/>
        <v/>
      </c>
      <c r="F4454" t="str">
        <f t="shared" si="692"/>
        <v/>
      </c>
      <c r="G4454" t="str">
        <f t="shared" si="693"/>
        <v/>
      </c>
      <c r="H4454" t="str">
        <f t="shared" si="694"/>
        <v/>
      </c>
      <c r="I4454" t="str">
        <f t="shared" si="695"/>
        <v/>
      </c>
      <c r="J4454" t="str">
        <f t="shared" si="696"/>
        <v/>
      </c>
      <c r="K4454" t="str">
        <f t="shared" si="697"/>
        <v/>
      </c>
      <c r="L4454" t="str">
        <f t="shared" si="698"/>
        <v/>
      </c>
      <c r="M4454" t="str">
        <f t="shared" si="699"/>
        <v/>
      </c>
    </row>
    <row r="4455" spans="1:13">
      <c r="A4455" t="s">
        <v>5585</v>
      </c>
      <c r="B4455">
        <v>10.006500000000001</v>
      </c>
      <c r="C4455" s="44">
        <v>41548</v>
      </c>
      <c r="D4455" t="str">
        <f t="shared" si="690"/>
        <v/>
      </c>
      <c r="E4455" t="str">
        <f t="shared" si="691"/>
        <v/>
      </c>
      <c r="F4455" t="str">
        <f t="shared" si="692"/>
        <v/>
      </c>
      <c r="G4455" t="str">
        <f t="shared" si="693"/>
        <v/>
      </c>
      <c r="H4455" t="str">
        <f t="shared" si="694"/>
        <v/>
      </c>
      <c r="I4455" t="str">
        <f t="shared" si="695"/>
        <v/>
      </c>
      <c r="J4455" t="str">
        <f t="shared" si="696"/>
        <v/>
      </c>
      <c r="K4455" t="str">
        <f t="shared" si="697"/>
        <v/>
      </c>
      <c r="L4455" t="str">
        <f t="shared" si="698"/>
        <v/>
      </c>
      <c r="M4455" t="str">
        <f t="shared" si="699"/>
        <v/>
      </c>
    </row>
    <row r="4456" spans="1:13">
      <c r="A4456" t="s">
        <v>5586</v>
      </c>
      <c r="B4456">
        <v>10.007</v>
      </c>
      <c r="C4456" s="44">
        <v>41548</v>
      </c>
      <c r="D4456" t="str">
        <f t="shared" si="690"/>
        <v/>
      </c>
      <c r="E4456" t="str">
        <f t="shared" si="691"/>
        <v/>
      </c>
      <c r="F4456" t="str">
        <f t="shared" si="692"/>
        <v/>
      </c>
      <c r="G4456" t="str">
        <f t="shared" si="693"/>
        <v/>
      </c>
      <c r="H4456" t="str">
        <f t="shared" si="694"/>
        <v/>
      </c>
      <c r="I4456" t="str">
        <f t="shared" si="695"/>
        <v/>
      </c>
      <c r="J4456" t="str">
        <f t="shared" si="696"/>
        <v/>
      </c>
      <c r="K4456" t="str">
        <f t="shared" si="697"/>
        <v/>
      </c>
      <c r="L4456" t="str">
        <f t="shared" si="698"/>
        <v/>
      </c>
      <c r="M4456" t="str">
        <f t="shared" si="699"/>
        <v/>
      </c>
    </row>
    <row r="4457" spans="1:13">
      <c r="A4457" t="s">
        <v>5629</v>
      </c>
      <c r="B4457">
        <v>12.39</v>
      </c>
      <c r="C4457" s="44">
        <v>41548</v>
      </c>
      <c r="D4457" t="str">
        <f t="shared" si="690"/>
        <v/>
      </c>
      <c r="E4457" t="str">
        <f t="shared" si="691"/>
        <v/>
      </c>
      <c r="F4457" t="str">
        <f t="shared" si="692"/>
        <v/>
      </c>
      <c r="G4457" t="str">
        <f t="shared" si="693"/>
        <v/>
      </c>
      <c r="H4457" t="str">
        <f t="shared" si="694"/>
        <v/>
      </c>
      <c r="I4457" t="str">
        <f t="shared" si="695"/>
        <v/>
      </c>
      <c r="J4457" t="str">
        <f t="shared" si="696"/>
        <v/>
      </c>
      <c r="K4457" t="str">
        <f t="shared" si="697"/>
        <v/>
      </c>
      <c r="L4457" t="str">
        <f t="shared" si="698"/>
        <v/>
      </c>
      <c r="M4457" t="str">
        <f t="shared" si="699"/>
        <v/>
      </c>
    </row>
    <row r="4458" spans="1:13">
      <c r="A4458" t="s">
        <v>5630</v>
      </c>
      <c r="B4458">
        <v>13.64</v>
      </c>
      <c r="C4458" s="44">
        <v>41548</v>
      </c>
      <c r="D4458" t="str">
        <f t="shared" si="690"/>
        <v/>
      </c>
      <c r="E4458" t="str">
        <f t="shared" si="691"/>
        <v/>
      </c>
      <c r="F4458" t="str">
        <f t="shared" si="692"/>
        <v/>
      </c>
      <c r="G4458" t="str">
        <f t="shared" si="693"/>
        <v/>
      </c>
      <c r="H4458" t="str">
        <f t="shared" si="694"/>
        <v/>
      </c>
      <c r="I4458" t="str">
        <f t="shared" si="695"/>
        <v/>
      </c>
      <c r="J4458" t="str">
        <f t="shared" si="696"/>
        <v/>
      </c>
      <c r="K4458" t="str">
        <f t="shared" si="697"/>
        <v/>
      </c>
      <c r="L4458" t="str">
        <f t="shared" si="698"/>
        <v/>
      </c>
      <c r="M4458" t="str">
        <f t="shared" si="699"/>
        <v/>
      </c>
    </row>
    <row r="4459" spans="1:13">
      <c r="A4459" t="s">
        <v>5631</v>
      </c>
      <c r="B4459">
        <v>12.33</v>
      </c>
      <c r="C4459" s="44">
        <v>41548</v>
      </c>
      <c r="D4459" t="str">
        <f t="shared" si="690"/>
        <v/>
      </c>
      <c r="E4459" t="str">
        <f t="shared" si="691"/>
        <v/>
      </c>
      <c r="F4459" t="str">
        <f t="shared" si="692"/>
        <v/>
      </c>
      <c r="G4459" t="str">
        <f t="shared" si="693"/>
        <v/>
      </c>
      <c r="H4459" t="str">
        <f t="shared" si="694"/>
        <v/>
      </c>
      <c r="I4459" t="str">
        <f t="shared" si="695"/>
        <v/>
      </c>
      <c r="J4459" t="str">
        <f t="shared" si="696"/>
        <v/>
      </c>
      <c r="K4459" t="str">
        <f t="shared" si="697"/>
        <v/>
      </c>
      <c r="L4459" t="str">
        <f t="shared" si="698"/>
        <v/>
      </c>
      <c r="M4459" t="str">
        <f t="shared" si="699"/>
        <v/>
      </c>
    </row>
    <row r="4460" spans="1:13">
      <c r="A4460" t="s">
        <v>5632</v>
      </c>
      <c r="B4460">
        <v>13.57</v>
      </c>
      <c r="C4460" s="44">
        <v>41548</v>
      </c>
      <c r="D4460" t="str">
        <f t="shared" si="690"/>
        <v/>
      </c>
      <c r="E4460" t="str">
        <f t="shared" si="691"/>
        <v/>
      </c>
      <c r="F4460" t="str">
        <f t="shared" si="692"/>
        <v/>
      </c>
      <c r="G4460" t="str">
        <f t="shared" si="693"/>
        <v/>
      </c>
      <c r="H4460" t="str">
        <f t="shared" si="694"/>
        <v/>
      </c>
      <c r="I4460" t="str">
        <f t="shared" si="695"/>
        <v/>
      </c>
      <c r="J4460" t="str">
        <f t="shared" si="696"/>
        <v/>
      </c>
      <c r="K4460" t="str">
        <f t="shared" si="697"/>
        <v/>
      </c>
      <c r="L4460" t="str">
        <f t="shared" si="698"/>
        <v/>
      </c>
      <c r="M4460" t="str">
        <f t="shared" si="699"/>
        <v/>
      </c>
    </row>
    <row r="4461" spans="1:13">
      <c r="A4461" t="s">
        <v>5603</v>
      </c>
      <c r="B4461">
        <v>6.23</v>
      </c>
      <c r="C4461" s="44">
        <v>41548</v>
      </c>
      <c r="D4461" t="str">
        <f t="shared" si="690"/>
        <v/>
      </c>
      <c r="E4461" t="str">
        <f t="shared" si="691"/>
        <v/>
      </c>
      <c r="F4461" t="str">
        <f t="shared" si="692"/>
        <v/>
      </c>
      <c r="G4461" t="str">
        <f t="shared" si="693"/>
        <v/>
      </c>
      <c r="H4461" t="str">
        <f t="shared" si="694"/>
        <v/>
      </c>
      <c r="I4461" t="str">
        <f t="shared" si="695"/>
        <v/>
      </c>
      <c r="J4461" t="str">
        <f t="shared" si="696"/>
        <v/>
      </c>
      <c r="K4461" t="str">
        <f t="shared" si="697"/>
        <v/>
      </c>
      <c r="L4461" t="str">
        <f t="shared" si="698"/>
        <v/>
      </c>
      <c r="M4461" t="str">
        <f t="shared" si="699"/>
        <v/>
      </c>
    </row>
    <row r="4462" spans="1:13">
      <c r="A4462" t="s">
        <v>5604</v>
      </c>
      <c r="B4462">
        <v>6.23</v>
      </c>
      <c r="C4462" s="44">
        <v>41548</v>
      </c>
      <c r="D4462" t="str">
        <f t="shared" si="690"/>
        <v/>
      </c>
      <c r="E4462" t="str">
        <f t="shared" si="691"/>
        <v/>
      </c>
      <c r="F4462" t="str">
        <f t="shared" si="692"/>
        <v/>
      </c>
      <c r="G4462" t="str">
        <f t="shared" si="693"/>
        <v/>
      </c>
      <c r="H4462" t="str">
        <f t="shared" si="694"/>
        <v/>
      </c>
      <c r="I4462" t="str">
        <f t="shared" si="695"/>
        <v/>
      </c>
      <c r="J4462" t="str">
        <f t="shared" si="696"/>
        <v/>
      </c>
      <c r="K4462" t="str">
        <f t="shared" si="697"/>
        <v/>
      </c>
      <c r="L4462" t="str">
        <f t="shared" si="698"/>
        <v/>
      </c>
      <c r="M4462" t="str">
        <f t="shared" si="699"/>
        <v/>
      </c>
    </row>
    <row r="4463" spans="1:13">
      <c r="A4463" t="s">
        <v>5605</v>
      </c>
      <c r="B4463">
        <v>6.2</v>
      </c>
      <c r="C4463" s="44">
        <v>41548</v>
      </c>
      <c r="D4463" t="str">
        <f t="shared" si="690"/>
        <v/>
      </c>
      <c r="E4463" t="str">
        <f t="shared" si="691"/>
        <v/>
      </c>
      <c r="F4463" t="str">
        <f t="shared" si="692"/>
        <v/>
      </c>
      <c r="G4463" t="str">
        <f t="shared" si="693"/>
        <v/>
      </c>
      <c r="H4463" t="str">
        <f t="shared" si="694"/>
        <v/>
      </c>
      <c r="I4463" t="str">
        <f t="shared" si="695"/>
        <v/>
      </c>
      <c r="J4463" t="str">
        <f t="shared" si="696"/>
        <v/>
      </c>
      <c r="K4463" t="str">
        <f t="shared" si="697"/>
        <v/>
      </c>
      <c r="L4463" t="str">
        <f t="shared" si="698"/>
        <v/>
      </c>
      <c r="M4463" t="str">
        <f t="shared" si="699"/>
        <v/>
      </c>
    </row>
    <row r="4464" spans="1:13">
      <c r="A4464" t="s">
        <v>5606</v>
      </c>
      <c r="B4464">
        <v>6.19</v>
      </c>
      <c r="C4464" s="44">
        <v>41548</v>
      </c>
      <c r="D4464" t="str">
        <f t="shared" si="690"/>
        <v/>
      </c>
      <c r="E4464" t="str">
        <f t="shared" si="691"/>
        <v/>
      </c>
      <c r="F4464" t="str">
        <f t="shared" si="692"/>
        <v/>
      </c>
      <c r="G4464" t="str">
        <f t="shared" si="693"/>
        <v/>
      </c>
      <c r="H4464" t="str">
        <f t="shared" si="694"/>
        <v/>
      </c>
      <c r="I4464" t="str">
        <f t="shared" si="695"/>
        <v/>
      </c>
      <c r="J4464" t="str">
        <f t="shared" si="696"/>
        <v/>
      </c>
      <c r="K4464" t="str">
        <f t="shared" si="697"/>
        <v/>
      </c>
      <c r="L4464" t="str">
        <f t="shared" si="698"/>
        <v/>
      </c>
      <c r="M4464" t="str">
        <f t="shared" si="699"/>
        <v/>
      </c>
    </row>
    <row r="4465" spans="1:13">
      <c r="A4465" t="s">
        <v>5769</v>
      </c>
      <c r="B4465">
        <v>1685.4389000000001</v>
      </c>
      <c r="C4465" s="44">
        <v>41549</v>
      </c>
      <c r="D4465" t="str">
        <f t="shared" si="690"/>
        <v/>
      </c>
      <c r="E4465" t="str">
        <f t="shared" si="691"/>
        <v/>
      </c>
      <c r="F4465" t="str">
        <f t="shared" si="692"/>
        <v/>
      </c>
      <c r="G4465" t="str">
        <f t="shared" si="693"/>
        <v/>
      </c>
      <c r="H4465" t="str">
        <f t="shared" si="694"/>
        <v/>
      </c>
      <c r="I4465" t="str">
        <f t="shared" si="695"/>
        <v/>
      </c>
      <c r="J4465" t="str">
        <f t="shared" si="696"/>
        <v/>
      </c>
      <c r="K4465" t="str">
        <f t="shared" si="697"/>
        <v/>
      </c>
      <c r="L4465" t="str">
        <f t="shared" si="698"/>
        <v/>
      </c>
      <c r="M4465" t="str">
        <f t="shared" si="699"/>
        <v/>
      </c>
    </row>
    <row r="4466" spans="1:13">
      <c r="A4466" t="s">
        <v>5770</v>
      </c>
      <c r="B4466">
        <v>1001.0747</v>
      </c>
      <c r="C4466" s="44">
        <v>41549</v>
      </c>
      <c r="D4466" t="str">
        <f t="shared" si="690"/>
        <v/>
      </c>
      <c r="E4466" t="str">
        <f t="shared" si="691"/>
        <v/>
      </c>
      <c r="F4466" t="str">
        <f t="shared" si="692"/>
        <v/>
      </c>
      <c r="G4466" t="str">
        <f t="shared" si="693"/>
        <v/>
      </c>
      <c r="H4466" t="str">
        <f t="shared" si="694"/>
        <v/>
      </c>
      <c r="I4466" t="str">
        <f t="shared" si="695"/>
        <v/>
      </c>
      <c r="J4466" t="str">
        <f t="shared" si="696"/>
        <v/>
      </c>
      <c r="K4466" t="str">
        <f t="shared" si="697"/>
        <v/>
      </c>
      <c r="L4466" t="str">
        <f t="shared" si="698"/>
        <v/>
      </c>
      <c r="M4466" t="str">
        <f t="shared" si="699"/>
        <v/>
      </c>
    </row>
    <row r="4467" spans="1:13">
      <c r="A4467" t="s">
        <v>5771</v>
      </c>
      <c r="B4467">
        <v>1686.1189999999999</v>
      </c>
      <c r="C4467" s="44">
        <v>41549</v>
      </c>
      <c r="D4467" t="str">
        <f t="shared" si="690"/>
        <v/>
      </c>
      <c r="E4467" t="str">
        <f t="shared" si="691"/>
        <v/>
      </c>
      <c r="F4467" t="str">
        <f t="shared" si="692"/>
        <v/>
      </c>
      <c r="G4467" t="str">
        <f t="shared" si="693"/>
        <v/>
      </c>
      <c r="H4467" t="str">
        <f t="shared" si="694"/>
        <v/>
      </c>
      <c r="I4467" t="str">
        <f t="shared" si="695"/>
        <v/>
      </c>
      <c r="J4467" t="str">
        <f t="shared" si="696"/>
        <v/>
      </c>
      <c r="K4467" t="str">
        <f t="shared" si="697"/>
        <v/>
      </c>
      <c r="L4467" t="str">
        <f t="shared" si="698"/>
        <v/>
      </c>
      <c r="M4467" t="str">
        <f t="shared" si="699"/>
        <v/>
      </c>
    </row>
    <row r="4468" spans="1:13">
      <c r="A4468" t="s">
        <v>5775</v>
      </c>
      <c r="B4468">
        <v>1000.7849</v>
      </c>
      <c r="C4468" s="44">
        <v>41549</v>
      </c>
      <c r="D4468" t="str">
        <f t="shared" si="690"/>
        <v/>
      </c>
      <c r="E4468" t="str">
        <f t="shared" si="691"/>
        <v/>
      </c>
      <c r="F4468" t="str">
        <f t="shared" si="692"/>
        <v/>
      </c>
      <c r="G4468" t="str">
        <f t="shared" si="693"/>
        <v/>
      </c>
      <c r="H4468" t="str">
        <f t="shared" si="694"/>
        <v/>
      </c>
      <c r="I4468" t="str">
        <f t="shared" si="695"/>
        <v/>
      </c>
      <c r="J4468" t="str">
        <f t="shared" si="696"/>
        <v/>
      </c>
      <c r="K4468" t="str">
        <f t="shared" si="697"/>
        <v/>
      </c>
      <c r="L4468" t="str">
        <f t="shared" si="698"/>
        <v/>
      </c>
      <c r="M4468" t="str">
        <f t="shared" si="699"/>
        <v/>
      </c>
    </row>
    <row r="4469" spans="1:13">
      <c r="A4469" t="s">
        <v>5772</v>
      </c>
      <c r="B4469">
        <v>1686.05</v>
      </c>
      <c r="C4469" s="44">
        <v>41549</v>
      </c>
      <c r="D4469" t="str">
        <f t="shared" si="690"/>
        <v/>
      </c>
      <c r="E4469" t="str">
        <f t="shared" si="691"/>
        <v/>
      </c>
      <c r="F4469" t="str">
        <f t="shared" si="692"/>
        <v/>
      </c>
      <c r="G4469" t="str">
        <f t="shared" si="693"/>
        <v/>
      </c>
      <c r="H4469" t="str">
        <f t="shared" si="694"/>
        <v/>
      </c>
      <c r="I4469" t="str">
        <f t="shared" si="695"/>
        <v/>
      </c>
      <c r="J4469" t="str">
        <f t="shared" si="696"/>
        <v/>
      </c>
      <c r="K4469" t="str">
        <f t="shared" si="697"/>
        <v/>
      </c>
      <c r="L4469" t="str">
        <f t="shared" si="698"/>
        <v/>
      </c>
      <c r="M4469" t="str">
        <f t="shared" si="699"/>
        <v/>
      </c>
    </row>
    <row r="4470" spans="1:13">
      <c r="A4470" t="s">
        <v>5773</v>
      </c>
      <c r="B4470">
        <v>1004.4106</v>
      </c>
      <c r="C4470" s="44">
        <v>41549</v>
      </c>
      <c r="D4470" t="str">
        <f t="shared" si="690"/>
        <v/>
      </c>
      <c r="E4470" t="str">
        <f t="shared" si="691"/>
        <v/>
      </c>
      <c r="F4470" t="str">
        <f t="shared" si="692"/>
        <v/>
      </c>
      <c r="G4470" t="str">
        <f t="shared" si="693"/>
        <v/>
      </c>
      <c r="H4470" t="str">
        <f t="shared" si="694"/>
        <v/>
      </c>
      <c r="I4470" t="str">
        <f t="shared" si="695"/>
        <v/>
      </c>
      <c r="J4470" t="str">
        <f t="shared" si="696"/>
        <v/>
      </c>
      <c r="K4470" t="str">
        <f t="shared" si="697"/>
        <v/>
      </c>
      <c r="L4470" t="str">
        <f t="shared" si="698"/>
        <v/>
      </c>
      <c r="M4470" t="str">
        <f t="shared" si="699"/>
        <v/>
      </c>
    </row>
    <row r="4471" spans="1:13">
      <c r="A4471" t="s">
        <v>5774</v>
      </c>
      <c r="B4471">
        <v>1001.0795000000001</v>
      </c>
      <c r="C4471" s="44">
        <v>41549</v>
      </c>
      <c r="D4471" t="str">
        <f t="shared" si="690"/>
        <v/>
      </c>
      <c r="E4471" t="str">
        <f t="shared" si="691"/>
        <v/>
      </c>
      <c r="F4471" t="str">
        <f t="shared" si="692"/>
        <v/>
      </c>
      <c r="G4471" t="str">
        <f t="shared" si="693"/>
        <v/>
      </c>
      <c r="H4471" t="str">
        <f t="shared" si="694"/>
        <v/>
      </c>
      <c r="I4471" t="str">
        <f t="shared" si="695"/>
        <v/>
      </c>
      <c r="J4471" t="str">
        <f t="shared" si="696"/>
        <v/>
      </c>
      <c r="K4471" t="str">
        <f t="shared" si="697"/>
        <v/>
      </c>
      <c r="L4471" t="str">
        <f t="shared" si="698"/>
        <v/>
      </c>
      <c r="M4471" t="str">
        <f t="shared" si="699"/>
        <v/>
      </c>
    </row>
    <row r="4472" spans="1:13">
      <c r="A4472" t="s">
        <v>5776</v>
      </c>
      <c r="B4472">
        <v>1685.4389000000001</v>
      </c>
      <c r="C4472" s="44">
        <v>41549</v>
      </c>
      <c r="D4472" t="str">
        <f t="shared" si="690"/>
        <v/>
      </c>
      <c r="E4472" t="str">
        <f t="shared" si="691"/>
        <v/>
      </c>
      <c r="F4472" t="str">
        <f t="shared" si="692"/>
        <v/>
      </c>
      <c r="G4472" t="str">
        <f t="shared" si="693"/>
        <v/>
      </c>
      <c r="H4472" t="str">
        <f t="shared" si="694"/>
        <v/>
      </c>
      <c r="I4472" t="str">
        <f t="shared" si="695"/>
        <v/>
      </c>
      <c r="J4472" t="str">
        <f t="shared" si="696"/>
        <v/>
      </c>
      <c r="K4472" t="str">
        <f t="shared" si="697"/>
        <v/>
      </c>
      <c r="L4472" t="str">
        <f t="shared" si="698"/>
        <v/>
      </c>
      <c r="M4472" t="str">
        <f t="shared" si="699"/>
        <v/>
      </c>
    </row>
    <row r="4473" spans="1:13">
      <c r="A4473" t="s">
        <v>5777</v>
      </c>
      <c r="B4473">
        <v>1000.225</v>
      </c>
      <c r="C4473" s="44">
        <v>41549</v>
      </c>
      <c r="D4473" t="str">
        <f t="shared" si="690"/>
        <v/>
      </c>
      <c r="E4473" t="str">
        <f t="shared" si="691"/>
        <v/>
      </c>
      <c r="F4473" t="str">
        <f t="shared" si="692"/>
        <v/>
      </c>
      <c r="G4473" t="str">
        <f t="shared" si="693"/>
        <v/>
      </c>
      <c r="H4473" t="str">
        <f t="shared" si="694"/>
        <v/>
      </c>
      <c r="I4473" t="str">
        <f t="shared" si="695"/>
        <v/>
      </c>
      <c r="J4473" t="str">
        <f t="shared" si="696"/>
        <v/>
      </c>
      <c r="K4473" t="str">
        <f t="shared" si="697"/>
        <v/>
      </c>
      <c r="L4473" t="str">
        <f t="shared" si="698"/>
        <v/>
      </c>
      <c r="M4473" t="str">
        <f t="shared" si="699"/>
        <v/>
      </c>
    </row>
    <row r="4474" spans="1:13">
      <c r="A4474" t="s">
        <v>5778</v>
      </c>
      <c r="B4474">
        <v>1647.6719000000001</v>
      </c>
      <c r="C4474" s="44">
        <v>41549</v>
      </c>
      <c r="D4474" t="str">
        <f t="shared" si="690"/>
        <v/>
      </c>
      <c r="E4474" t="str">
        <f t="shared" si="691"/>
        <v/>
      </c>
      <c r="F4474" t="str">
        <f t="shared" si="692"/>
        <v/>
      </c>
      <c r="G4474" t="str">
        <f t="shared" si="693"/>
        <v/>
      </c>
      <c r="H4474" t="str">
        <f t="shared" si="694"/>
        <v/>
      </c>
      <c r="I4474" t="str">
        <f t="shared" si="695"/>
        <v/>
      </c>
      <c r="J4474" t="str">
        <f t="shared" si="696"/>
        <v/>
      </c>
      <c r="K4474" t="str">
        <f t="shared" si="697"/>
        <v/>
      </c>
      <c r="L4474" t="str">
        <f t="shared" si="698"/>
        <v/>
      </c>
      <c r="M4474" t="str">
        <f t="shared" si="699"/>
        <v/>
      </c>
    </row>
    <row r="4475" spans="1:13">
      <c r="A4475" t="s">
        <v>5779</v>
      </c>
      <c r="B4475">
        <v>1000.5785</v>
      </c>
      <c r="C4475" s="44">
        <v>40694</v>
      </c>
      <c r="D4475" t="str">
        <f t="shared" si="690"/>
        <v/>
      </c>
      <c r="E4475" t="str">
        <f t="shared" si="691"/>
        <v/>
      </c>
      <c r="F4475" t="str">
        <f t="shared" si="692"/>
        <v/>
      </c>
      <c r="G4475" t="str">
        <f t="shared" si="693"/>
        <v/>
      </c>
      <c r="H4475" t="str">
        <f t="shared" si="694"/>
        <v/>
      </c>
      <c r="I4475" t="str">
        <f t="shared" si="695"/>
        <v/>
      </c>
      <c r="J4475" t="str">
        <f t="shared" si="696"/>
        <v/>
      </c>
      <c r="K4475" t="str">
        <f t="shared" si="697"/>
        <v/>
      </c>
      <c r="L4475" t="str">
        <f t="shared" si="698"/>
        <v/>
      </c>
      <c r="M4475" t="str">
        <f t="shared" si="699"/>
        <v/>
      </c>
    </row>
    <row r="4476" spans="1:13">
      <c r="A4476" t="s">
        <v>5780</v>
      </c>
      <c r="B4476">
        <v>1004.401</v>
      </c>
      <c r="C4476" s="44">
        <v>41549</v>
      </c>
      <c r="D4476" t="str">
        <f t="shared" si="690"/>
        <v/>
      </c>
      <c r="E4476" t="str">
        <f t="shared" si="691"/>
        <v/>
      </c>
      <c r="F4476" t="str">
        <f t="shared" si="692"/>
        <v/>
      </c>
      <c r="G4476" t="str">
        <f t="shared" si="693"/>
        <v/>
      </c>
      <c r="H4476" t="str">
        <f t="shared" si="694"/>
        <v/>
      </c>
      <c r="I4476" t="str">
        <f t="shared" si="695"/>
        <v/>
      </c>
      <c r="J4476" t="str">
        <f t="shared" si="696"/>
        <v/>
      </c>
      <c r="K4476" t="str">
        <f t="shared" si="697"/>
        <v/>
      </c>
      <c r="L4476" t="str">
        <f t="shared" si="698"/>
        <v/>
      </c>
      <c r="M4476" t="str">
        <f t="shared" si="699"/>
        <v/>
      </c>
    </row>
    <row r="4477" spans="1:13">
      <c r="A4477" t="s">
        <v>5781</v>
      </c>
      <c r="B4477">
        <v>1610.9942000000001</v>
      </c>
      <c r="C4477" s="44">
        <v>41549</v>
      </c>
      <c r="D4477" t="str">
        <f t="shared" si="690"/>
        <v/>
      </c>
      <c r="E4477" t="str">
        <f t="shared" si="691"/>
        <v/>
      </c>
      <c r="F4477" t="str">
        <f t="shared" si="692"/>
        <v/>
      </c>
      <c r="G4477" t="str">
        <f t="shared" si="693"/>
        <v/>
      </c>
      <c r="H4477" t="str">
        <f t="shared" si="694"/>
        <v/>
      </c>
      <c r="I4477" t="str">
        <f t="shared" si="695"/>
        <v/>
      </c>
      <c r="J4477" t="str">
        <f t="shared" si="696"/>
        <v/>
      </c>
      <c r="K4477" t="str">
        <f t="shared" si="697"/>
        <v/>
      </c>
      <c r="L4477" t="str">
        <f t="shared" si="698"/>
        <v/>
      </c>
      <c r="M4477" t="str">
        <f t="shared" si="699"/>
        <v/>
      </c>
    </row>
    <row r="4478" spans="1:13">
      <c r="A4478" t="s">
        <v>5782</v>
      </c>
      <c r="B4478">
        <v>1001.311</v>
      </c>
      <c r="C4478" s="44">
        <v>41549</v>
      </c>
      <c r="D4478" t="str">
        <f t="shared" si="690"/>
        <v/>
      </c>
      <c r="E4478" t="str">
        <f t="shared" si="691"/>
        <v/>
      </c>
      <c r="F4478" t="str">
        <f t="shared" si="692"/>
        <v/>
      </c>
      <c r="G4478" t="str">
        <f t="shared" si="693"/>
        <v/>
      </c>
      <c r="H4478" t="str">
        <f t="shared" si="694"/>
        <v/>
      </c>
      <c r="I4478" t="str">
        <f t="shared" si="695"/>
        <v/>
      </c>
      <c r="J4478" t="str">
        <f t="shared" si="696"/>
        <v/>
      </c>
      <c r="K4478" t="str">
        <f t="shared" si="697"/>
        <v/>
      </c>
      <c r="L4478" t="str">
        <f t="shared" si="698"/>
        <v/>
      </c>
      <c r="M4478" t="str">
        <f t="shared" si="699"/>
        <v/>
      </c>
    </row>
    <row r="4479" spans="1:13">
      <c r="A4479" t="s">
        <v>5783</v>
      </c>
      <c r="B4479">
        <v>1001.081</v>
      </c>
      <c r="C4479" s="44">
        <v>41549</v>
      </c>
      <c r="D4479" t="str">
        <f t="shared" si="690"/>
        <v/>
      </c>
      <c r="E4479" t="str">
        <f t="shared" si="691"/>
        <v/>
      </c>
      <c r="F4479" t="str">
        <f t="shared" si="692"/>
        <v/>
      </c>
      <c r="G4479" t="str">
        <f t="shared" si="693"/>
        <v/>
      </c>
      <c r="H4479" t="str">
        <f t="shared" si="694"/>
        <v/>
      </c>
      <c r="I4479" t="str">
        <f t="shared" si="695"/>
        <v/>
      </c>
      <c r="J4479" t="str">
        <f t="shared" si="696"/>
        <v/>
      </c>
      <c r="K4479" t="str">
        <f t="shared" si="697"/>
        <v/>
      </c>
      <c r="L4479" t="str">
        <f t="shared" si="698"/>
        <v/>
      </c>
      <c r="M4479" t="str">
        <f t="shared" si="699"/>
        <v/>
      </c>
    </row>
    <row r="4480" spans="1:13">
      <c r="A4480" t="s">
        <v>5720</v>
      </c>
      <c r="B4480">
        <v>1060.9595999999999</v>
      </c>
      <c r="C4480" s="44">
        <v>41548</v>
      </c>
      <c r="D4480" t="str">
        <f t="shared" si="690"/>
        <v/>
      </c>
      <c r="E4480" t="str">
        <f t="shared" si="691"/>
        <v/>
      </c>
      <c r="F4480" t="str">
        <f t="shared" si="692"/>
        <v/>
      </c>
      <c r="G4480" t="str">
        <f t="shared" si="693"/>
        <v/>
      </c>
      <c r="H4480" t="str">
        <f t="shared" si="694"/>
        <v/>
      </c>
      <c r="I4480" t="str">
        <f t="shared" si="695"/>
        <v/>
      </c>
      <c r="J4480" t="str">
        <f t="shared" si="696"/>
        <v/>
      </c>
      <c r="K4480" t="str">
        <f t="shared" si="697"/>
        <v/>
      </c>
      <c r="L4480" t="str">
        <f t="shared" si="698"/>
        <v/>
      </c>
      <c r="M4480" t="str">
        <f t="shared" si="699"/>
        <v/>
      </c>
    </row>
    <row r="4481" spans="1:13">
      <c r="A4481" t="s">
        <v>5721</v>
      </c>
      <c r="B4481">
        <v>1225.4763</v>
      </c>
      <c r="C4481" s="44">
        <v>41548</v>
      </c>
      <c r="D4481" t="str">
        <f t="shared" si="690"/>
        <v/>
      </c>
      <c r="E4481" t="str">
        <f t="shared" si="691"/>
        <v/>
      </c>
      <c r="F4481" t="str">
        <f t="shared" si="692"/>
        <v/>
      </c>
      <c r="G4481" t="str">
        <f t="shared" si="693"/>
        <v/>
      </c>
      <c r="H4481" t="str">
        <f t="shared" si="694"/>
        <v/>
      </c>
      <c r="I4481" t="str">
        <f t="shared" si="695"/>
        <v/>
      </c>
      <c r="J4481" t="str">
        <f t="shared" si="696"/>
        <v/>
      </c>
      <c r="K4481" t="str">
        <f t="shared" si="697"/>
        <v/>
      </c>
      <c r="L4481" t="str">
        <f t="shared" si="698"/>
        <v/>
      </c>
      <c r="M4481" t="str">
        <f t="shared" si="699"/>
        <v/>
      </c>
    </row>
    <row r="4482" spans="1:13">
      <c r="A4482" t="s">
        <v>5722</v>
      </c>
      <c r="B4482">
        <v>1128.4158</v>
      </c>
      <c r="C4482" s="44">
        <v>41548</v>
      </c>
      <c r="D4482" t="str">
        <f t="shared" si="690"/>
        <v/>
      </c>
      <c r="E4482" t="str">
        <f t="shared" si="691"/>
        <v/>
      </c>
      <c r="F4482" t="str">
        <f t="shared" si="692"/>
        <v/>
      </c>
      <c r="G4482" t="str">
        <f t="shared" si="693"/>
        <v/>
      </c>
      <c r="H4482" t="str">
        <f t="shared" si="694"/>
        <v/>
      </c>
      <c r="I4482" t="str">
        <f t="shared" si="695"/>
        <v/>
      </c>
      <c r="J4482" t="str">
        <f t="shared" si="696"/>
        <v/>
      </c>
      <c r="K4482" t="str">
        <f t="shared" si="697"/>
        <v/>
      </c>
      <c r="L4482" t="str">
        <f t="shared" si="698"/>
        <v/>
      </c>
      <c r="M4482" t="str">
        <f t="shared" si="699"/>
        <v/>
      </c>
    </row>
    <row r="4483" spans="1:13">
      <c r="A4483" t="s">
        <v>5723</v>
      </c>
      <c r="B4483">
        <v>1233.0664999999999</v>
      </c>
      <c r="C4483" s="44">
        <v>41548</v>
      </c>
      <c r="D4483" t="str">
        <f t="shared" si="690"/>
        <v/>
      </c>
      <c r="E4483" t="str">
        <f t="shared" si="691"/>
        <v/>
      </c>
      <c r="F4483" t="str">
        <f t="shared" si="692"/>
        <v/>
      </c>
      <c r="G4483" t="str">
        <f t="shared" si="693"/>
        <v/>
      </c>
      <c r="H4483" t="str">
        <f t="shared" si="694"/>
        <v/>
      </c>
      <c r="I4483" t="str">
        <f t="shared" si="695"/>
        <v/>
      </c>
      <c r="J4483" t="str">
        <f t="shared" si="696"/>
        <v/>
      </c>
      <c r="K4483" t="str">
        <f t="shared" si="697"/>
        <v/>
      </c>
      <c r="L4483" t="str">
        <f t="shared" si="698"/>
        <v/>
      </c>
      <c r="M4483" t="str">
        <f t="shared" si="699"/>
        <v/>
      </c>
    </row>
    <row r="4484" spans="1:13">
      <c r="A4484" t="s">
        <v>5724</v>
      </c>
      <c r="B4484">
        <v>1233.0586000000001</v>
      </c>
      <c r="C4484" s="44">
        <v>41548</v>
      </c>
      <c r="D4484" t="str">
        <f t="shared" si="690"/>
        <v/>
      </c>
      <c r="E4484" t="str">
        <f t="shared" si="691"/>
        <v/>
      </c>
      <c r="F4484" t="str">
        <f t="shared" si="692"/>
        <v/>
      </c>
      <c r="G4484" t="str">
        <f t="shared" si="693"/>
        <v/>
      </c>
      <c r="H4484" t="str">
        <f t="shared" si="694"/>
        <v/>
      </c>
      <c r="I4484" t="str">
        <f t="shared" si="695"/>
        <v/>
      </c>
      <c r="J4484" t="str">
        <f t="shared" si="696"/>
        <v/>
      </c>
      <c r="K4484" t="str">
        <f t="shared" si="697"/>
        <v/>
      </c>
      <c r="L4484" t="str">
        <f t="shared" si="698"/>
        <v/>
      </c>
      <c r="M4484" t="str">
        <f t="shared" si="699"/>
        <v/>
      </c>
    </row>
    <row r="4485" spans="1:13">
      <c r="A4485" t="s">
        <v>5725</v>
      </c>
      <c r="B4485">
        <v>1010.6138</v>
      </c>
      <c r="C4485" s="44">
        <v>41548</v>
      </c>
      <c r="D4485" t="str">
        <f t="shared" si="690"/>
        <v/>
      </c>
      <c r="E4485" t="str">
        <f t="shared" si="691"/>
        <v/>
      </c>
      <c r="F4485" t="str">
        <f t="shared" si="692"/>
        <v/>
      </c>
      <c r="G4485" t="str">
        <f t="shared" si="693"/>
        <v/>
      </c>
      <c r="H4485" t="str">
        <f t="shared" si="694"/>
        <v/>
      </c>
      <c r="I4485" t="str">
        <f t="shared" si="695"/>
        <v/>
      </c>
      <c r="J4485" t="str">
        <f t="shared" si="696"/>
        <v/>
      </c>
      <c r="K4485" t="str">
        <f t="shared" si="697"/>
        <v/>
      </c>
      <c r="L4485" t="str">
        <f t="shared" si="698"/>
        <v/>
      </c>
      <c r="M4485" t="str">
        <f t="shared" si="699"/>
        <v/>
      </c>
    </row>
    <row r="4486" spans="1:13">
      <c r="A4486" t="s">
        <v>5726</v>
      </c>
      <c r="B4486">
        <v>1025.6840999999999</v>
      </c>
      <c r="C4486" s="44">
        <v>41548</v>
      </c>
      <c r="D4486" t="str">
        <f t="shared" si="690"/>
        <v/>
      </c>
      <c r="E4486" t="str">
        <f t="shared" si="691"/>
        <v/>
      </c>
      <c r="F4486" t="str">
        <f t="shared" si="692"/>
        <v/>
      </c>
      <c r="G4486" t="str">
        <f t="shared" si="693"/>
        <v/>
      </c>
      <c r="H4486" t="str">
        <f t="shared" si="694"/>
        <v/>
      </c>
      <c r="I4486" t="str">
        <f t="shared" si="695"/>
        <v/>
      </c>
      <c r="J4486" t="str">
        <f t="shared" si="696"/>
        <v/>
      </c>
      <c r="K4486" t="str">
        <f t="shared" si="697"/>
        <v/>
      </c>
      <c r="L4486" t="str">
        <f t="shared" si="698"/>
        <v/>
      </c>
      <c r="M4486" t="str">
        <f t="shared" si="699"/>
        <v/>
      </c>
    </row>
    <row r="4487" spans="1:13">
      <c r="A4487" t="s">
        <v>5727</v>
      </c>
      <c r="B4487">
        <v>1225.5014000000001</v>
      </c>
      <c r="C4487" s="44">
        <v>41548</v>
      </c>
      <c r="D4487" t="str">
        <f t="shared" ref="D4487:D4550" si="700">IF(A4487=mfund1,B4487,"")</f>
        <v/>
      </c>
      <c r="E4487" t="str">
        <f t="shared" ref="E4487:E4550" si="701">IF(A4487=mfund2,B4487,"")</f>
        <v/>
      </c>
      <c r="F4487" t="str">
        <f t="shared" ref="F4487:F4550" si="702">IF(A4487=mfund3,B4487,"")</f>
        <v/>
      </c>
      <c r="G4487" t="str">
        <f t="shared" ref="G4487:G4550" si="703">IF(A4487=mfund4,B4487,"")</f>
        <v/>
      </c>
      <c r="H4487" t="str">
        <f t="shared" ref="H4487:H4550" si="704">IF(A4487=mfudn5,B4487,"")</f>
        <v/>
      </c>
      <c r="I4487" t="str">
        <f t="shared" ref="I4487:I4550" si="705">IF(A4487=mfund6,B4487,"")</f>
        <v/>
      </c>
      <c r="J4487" t="str">
        <f t="shared" ref="J4487:J4550" si="706">IF(A4487=mfund7,B4487,"")</f>
        <v/>
      </c>
      <c r="K4487" t="str">
        <f t="shared" ref="K4487:K4550" si="707">IF(A4487=mfund8,B4487,"")</f>
        <v/>
      </c>
      <c r="L4487" t="str">
        <f t="shared" ref="L4487:L4550" si="708">IF(A4487=mfund9,B4487,"")</f>
        <v/>
      </c>
      <c r="M4487" t="str">
        <f t="shared" ref="M4487:M4550" si="709">IF(A4487=mfund10,B4487,"")</f>
        <v/>
      </c>
    </row>
    <row r="4488" spans="1:13">
      <c r="A4488" t="s">
        <v>5728</v>
      </c>
      <c r="B4488">
        <v>1008.7369</v>
      </c>
      <c r="C4488" s="44">
        <v>41548</v>
      </c>
      <c r="D4488" t="str">
        <f t="shared" si="700"/>
        <v/>
      </c>
      <c r="E4488" t="str">
        <f t="shared" si="701"/>
        <v/>
      </c>
      <c r="F4488" t="str">
        <f t="shared" si="702"/>
        <v/>
      </c>
      <c r="G4488" t="str">
        <f t="shared" si="703"/>
        <v/>
      </c>
      <c r="H4488" t="str">
        <f t="shared" si="704"/>
        <v/>
      </c>
      <c r="I4488" t="str">
        <f t="shared" si="705"/>
        <v/>
      </c>
      <c r="J4488" t="str">
        <f t="shared" si="706"/>
        <v/>
      </c>
      <c r="K4488" t="str">
        <f t="shared" si="707"/>
        <v/>
      </c>
      <c r="L4488" t="str">
        <f t="shared" si="708"/>
        <v/>
      </c>
      <c r="M4488" t="str">
        <f t="shared" si="709"/>
        <v/>
      </c>
    </row>
    <row r="4489" spans="1:13">
      <c r="A4489" t="s">
        <v>5729</v>
      </c>
      <c r="B4489">
        <v>1026.6904</v>
      </c>
      <c r="C4489" s="44">
        <v>41548</v>
      </c>
      <c r="D4489" t="str">
        <f t="shared" si="700"/>
        <v/>
      </c>
      <c r="E4489" t="str">
        <f t="shared" si="701"/>
        <v/>
      </c>
      <c r="F4489" t="str">
        <f t="shared" si="702"/>
        <v/>
      </c>
      <c r="G4489" t="str">
        <f t="shared" si="703"/>
        <v/>
      </c>
      <c r="H4489" t="str">
        <f t="shared" si="704"/>
        <v/>
      </c>
      <c r="I4489" t="str">
        <f t="shared" si="705"/>
        <v/>
      </c>
      <c r="J4489" t="str">
        <f t="shared" si="706"/>
        <v/>
      </c>
      <c r="K4489" t="str">
        <f t="shared" si="707"/>
        <v/>
      </c>
      <c r="L4489" t="str">
        <f t="shared" si="708"/>
        <v/>
      </c>
      <c r="M4489" t="str">
        <f t="shared" si="709"/>
        <v/>
      </c>
    </row>
    <row r="4490" spans="1:13">
      <c r="A4490" t="s">
        <v>5633</v>
      </c>
      <c r="B4490">
        <v>12.67</v>
      </c>
      <c r="C4490" s="44">
        <v>41548</v>
      </c>
      <c r="D4490" t="str">
        <f t="shared" si="700"/>
        <v/>
      </c>
      <c r="E4490" t="str">
        <f t="shared" si="701"/>
        <v/>
      </c>
      <c r="F4490" t="str">
        <f t="shared" si="702"/>
        <v/>
      </c>
      <c r="G4490" t="str">
        <f t="shared" si="703"/>
        <v/>
      </c>
      <c r="H4490" t="str">
        <f t="shared" si="704"/>
        <v/>
      </c>
      <c r="I4490" t="str">
        <f t="shared" si="705"/>
        <v/>
      </c>
      <c r="J4490" t="str">
        <f t="shared" si="706"/>
        <v/>
      </c>
      <c r="K4490" t="str">
        <f t="shared" si="707"/>
        <v/>
      </c>
      <c r="L4490" t="str">
        <f t="shared" si="708"/>
        <v/>
      </c>
      <c r="M4490" t="str">
        <f t="shared" si="709"/>
        <v/>
      </c>
    </row>
    <row r="4491" spans="1:13">
      <c r="A4491" t="s">
        <v>5634</v>
      </c>
      <c r="B4491">
        <v>15.28</v>
      </c>
      <c r="C4491" s="44">
        <v>41548</v>
      </c>
      <c r="D4491" t="str">
        <f t="shared" si="700"/>
        <v/>
      </c>
      <c r="E4491" t="str">
        <f t="shared" si="701"/>
        <v/>
      </c>
      <c r="F4491" t="str">
        <f t="shared" si="702"/>
        <v/>
      </c>
      <c r="G4491" t="str">
        <f t="shared" si="703"/>
        <v/>
      </c>
      <c r="H4491" t="str">
        <f t="shared" si="704"/>
        <v/>
      </c>
      <c r="I4491" t="str">
        <f t="shared" si="705"/>
        <v/>
      </c>
      <c r="J4491" t="str">
        <f t="shared" si="706"/>
        <v/>
      </c>
      <c r="K4491" t="str">
        <f t="shared" si="707"/>
        <v/>
      </c>
      <c r="L4491" t="str">
        <f t="shared" si="708"/>
        <v/>
      </c>
      <c r="M4491" t="str">
        <f t="shared" si="709"/>
        <v/>
      </c>
    </row>
    <row r="4492" spans="1:13">
      <c r="A4492" t="s">
        <v>5635</v>
      </c>
      <c r="B4492">
        <v>12.61</v>
      </c>
      <c r="C4492" s="44">
        <v>41548</v>
      </c>
      <c r="D4492" t="str">
        <f t="shared" si="700"/>
        <v/>
      </c>
      <c r="E4492" t="str">
        <f t="shared" si="701"/>
        <v/>
      </c>
      <c r="F4492" t="str">
        <f t="shared" si="702"/>
        <v/>
      </c>
      <c r="G4492" t="str">
        <f t="shared" si="703"/>
        <v/>
      </c>
      <c r="H4492" t="str">
        <f t="shared" si="704"/>
        <v/>
      </c>
      <c r="I4492" t="str">
        <f t="shared" si="705"/>
        <v/>
      </c>
      <c r="J4492" t="str">
        <f t="shared" si="706"/>
        <v/>
      </c>
      <c r="K4492" t="str">
        <f t="shared" si="707"/>
        <v/>
      </c>
      <c r="L4492" t="str">
        <f t="shared" si="708"/>
        <v/>
      </c>
      <c r="M4492" t="str">
        <f t="shared" si="709"/>
        <v/>
      </c>
    </row>
    <row r="4493" spans="1:13">
      <c r="A4493" t="s">
        <v>5636</v>
      </c>
      <c r="B4493">
        <v>15.21</v>
      </c>
      <c r="C4493" s="44">
        <v>41548</v>
      </c>
      <c r="D4493" t="str">
        <f t="shared" si="700"/>
        <v/>
      </c>
      <c r="E4493" t="str">
        <f t="shared" si="701"/>
        <v/>
      </c>
      <c r="F4493" t="str">
        <f t="shared" si="702"/>
        <v/>
      </c>
      <c r="G4493" t="str">
        <f t="shared" si="703"/>
        <v/>
      </c>
      <c r="H4493" t="str">
        <f t="shared" si="704"/>
        <v/>
      </c>
      <c r="I4493" t="str">
        <f t="shared" si="705"/>
        <v/>
      </c>
      <c r="J4493" t="str">
        <f t="shared" si="706"/>
        <v/>
      </c>
      <c r="K4493" t="str">
        <f t="shared" si="707"/>
        <v/>
      </c>
      <c r="L4493" t="str">
        <f t="shared" si="708"/>
        <v/>
      </c>
      <c r="M4493" t="str">
        <f t="shared" si="709"/>
        <v/>
      </c>
    </row>
    <row r="4494" spans="1:13">
      <c r="A4494" t="s">
        <v>5988</v>
      </c>
      <c r="B4494">
        <v>16.149999999999999</v>
      </c>
      <c r="C4494" s="44">
        <v>41548</v>
      </c>
      <c r="D4494" t="str">
        <f t="shared" si="700"/>
        <v/>
      </c>
      <c r="E4494" t="str">
        <f t="shared" si="701"/>
        <v/>
      </c>
      <c r="F4494" t="str">
        <f t="shared" si="702"/>
        <v/>
      </c>
      <c r="G4494" t="str">
        <f t="shared" si="703"/>
        <v/>
      </c>
      <c r="H4494" t="str">
        <f t="shared" si="704"/>
        <v/>
      </c>
      <c r="I4494" t="str">
        <f t="shared" si="705"/>
        <v/>
      </c>
      <c r="J4494" t="str">
        <f t="shared" si="706"/>
        <v/>
      </c>
      <c r="K4494" t="str">
        <f t="shared" si="707"/>
        <v/>
      </c>
      <c r="L4494" t="str">
        <f t="shared" si="708"/>
        <v/>
      </c>
      <c r="M4494" t="str">
        <f t="shared" si="709"/>
        <v/>
      </c>
    </row>
    <row r="4495" spans="1:13">
      <c r="A4495" t="s">
        <v>5989</v>
      </c>
      <c r="B4495">
        <v>16.149999999999999</v>
      </c>
      <c r="C4495" s="44">
        <v>41548</v>
      </c>
      <c r="D4495" t="str">
        <f t="shared" si="700"/>
        <v/>
      </c>
      <c r="E4495" t="str">
        <f t="shared" si="701"/>
        <v/>
      </c>
      <c r="F4495" t="str">
        <f t="shared" si="702"/>
        <v/>
      </c>
      <c r="G4495" t="str">
        <f t="shared" si="703"/>
        <v/>
      </c>
      <c r="H4495" t="str">
        <f t="shared" si="704"/>
        <v/>
      </c>
      <c r="I4495" t="str">
        <f t="shared" si="705"/>
        <v/>
      </c>
      <c r="J4495" t="str">
        <f t="shared" si="706"/>
        <v/>
      </c>
      <c r="K4495" t="str">
        <f t="shared" si="707"/>
        <v/>
      </c>
      <c r="L4495" t="str">
        <f t="shared" si="708"/>
        <v/>
      </c>
      <c r="M4495" t="str">
        <f t="shared" si="709"/>
        <v/>
      </c>
    </row>
    <row r="4496" spans="1:13">
      <c r="A4496" t="s">
        <v>5990</v>
      </c>
      <c r="B4496">
        <v>16.07</v>
      </c>
      <c r="C4496" s="44">
        <v>41548</v>
      </c>
      <c r="D4496" t="str">
        <f t="shared" si="700"/>
        <v/>
      </c>
      <c r="E4496" t="str">
        <f t="shared" si="701"/>
        <v/>
      </c>
      <c r="F4496" t="str">
        <f t="shared" si="702"/>
        <v/>
      </c>
      <c r="G4496" t="str">
        <f t="shared" si="703"/>
        <v/>
      </c>
      <c r="H4496" t="str">
        <f t="shared" si="704"/>
        <v/>
      </c>
      <c r="I4496" t="str">
        <f t="shared" si="705"/>
        <v/>
      </c>
      <c r="J4496" t="str">
        <f t="shared" si="706"/>
        <v/>
      </c>
      <c r="K4496" t="str">
        <f t="shared" si="707"/>
        <v/>
      </c>
      <c r="L4496" t="str">
        <f t="shared" si="708"/>
        <v/>
      </c>
      <c r="M4496" t="str">
        <f t="shared" si="709"/>
        <v/>
      </c>
    </row>
    <row r="4497" spans="1:13">
      <c r="A4497" t="s">
        <v>5991</v>
      </c>
      <c r="B4497">
        <v>16.07</v>
      </c>
      <c r="C4497" s="44">
        <v>41548</v>
      </c>
      <c r="D4497" t="str">
        <f t="shared" si="700"/>
        <v/>
      </c>
      <c r="E4497" t="str">
        <f t="shared" si="701"/>
        <v/>
      </c>
      <c r="F4497" t="str">
        <f t="shared" si="702"/>
        <v/>
      </c>
      <c r="G4497" t="str">
        <f t="shared" si="703"/>
        <v/>
      </c>
      <c r="H4497" t="str">
        <f t="shared" si="704"/>
        <v/>
      </c>
      <c r="I4497" t="str">
        <f t="shared" si="705"/>
        <v/>
      </c>
      <c r="J4497" t="str">
        <f t="shared" si="706"/>
        <v/>
      </c>
      <c r="K4497" t="str">
        <f t="shared" si="707"/>
        <v/>
      </c>
      <c r="L4497" t="str">
        <f t="shared" si="708"/>
        <v/>
      </c>
      <c r="M4497" t="str">
        <f t="shared" si="709"/>
        <v/>
      </c>
    </row>
    <row r="4498" spans="1:13">
      <c r="A4498" t="s">
        <v>5730</v>
      </c>
      <c r="B4498">
        <v>1040.5405000000001</v>
      </c>
      <c r="C4498" s="44">
        <v>41530</v>
      </c>
      <c r="D4498" t="str">
        <f t="shared" si="700"/>
        <v/>
      </c>
      <c r="E4498" t="str">
        <f t="shared" si="701"/>
        <v/>
      </c>
      <c r="F4498" t="str">
        <f t="shared" si="702"/>
        <v/>
      </c>
      <c r="G4498" t="str">
        <f t="shared" si="703"/>
        <v/>
      </c>
      <c r="H4498" t="str">
        <f t="shared" si="704"/>
        <v/>
      </c>
      <c r="I4498" t="str">
        <f t="shared" si="705"/>
        <v/>
      </c>
      <c r="J4498" t="str">
        <f t="shared" si="706"/>
        <v/>
      </c>
      <c r="K4498" t="str">
        <f t="shared" si="707"/>
        <v/>
      </c>
      <c r="L4498" t="str">
        <f t="shared" si="708"/>
        <v/>
      </c>
      <c r="M4498" t="str">
        <f t="shared" si="709"/>
        <v/>
      </c>
    </row>
    <row r="4499" spans="1:13">
      <c r="A4499" t="s">
        <v>5731</v>
      </c>
      <c r="B4499">
        <v>1237.2344000000001</v>
      </c>
      <c r="C4499" s="44">
        <v>41548</v>
      </c>
      <c r="D4499" t="str">
        <f t="shared" si="700"/>
        <v/>
      </c>
      <c r="E4499" t="str">
        <f t="shared" si="701"/>
        <v/>
      </c>
      <c r="F4499" t="str">
        <f t="shared" si="702"/>
        <v/>
      </c>
      <c r="G4499" t="str">
        <f t="shared" si="703"/>
        <v/>
      </c>
      <c r="H4499" t="str">
        <f t="shared" si="704"/>
        <v/>
      </c>
      <c r="I4499" t="str">
        <f t="shared" si="705"/>
        <v/>
      </c>
      <c r="J4499" t="str">
        <f t="shared" si="706"/>
        <v/>
      </c>
      <c r="K4499" t="str">
        <f t="shared" si="707"/>
        <v/>
      </c>
      <c r="L4499" t="str">
        <f t="shared" si="708"/>
        <v/>
      </c>
      <c r="M4499" t="str">
        <f t="shared" si="709"/>
        <v/>
      </c>
    </row>
    <row r="4500" spans="1:13">
      <c r="A4500" t="s">
        <v>5732</v>
      </c>
      <c r="B4500">
        <v>1232.6521</v>
      </c>
      <c r="C4500" s="44">
        <v>41548</v>
      </c>
      <c r="D4500" t="str">
        <f t="shared" si="700"/>
        <v/>
      </c>
      <c r="E4500" t="str">
        <f t="shared" si="701"/>
        <v/>
      </c>
      <c r="F4500" t="str">
        <f t="shared" si="702"/>
        <v/>
      </c>
      <c r="G4500" t="str">
        <f t="shared" si="703"/>
        <v/>
      </c>
      <c r="H4500" t="str">
        <f t="shared" si="704"/>
        <v/>
      </c>
      <c r="I4500" t="str">
        <f t="shared" si="705"/>
        <v/>
      </c>
      <c r="J4500" t="str">
        <f t="shared" si="706"/>
        <v/>
      </c>
      <c r="K4500" t="str">
        <f t="shared" si="707"/>
        <v/>
      </c>
      <c r="L4500" t="str">
        <f t="shared" si="708"/>
        <v/>
      </c>
      <c r="M4500" t="str">
        <f t="shared" si="709"/>
        <v/>
      </c>
    </row>
    <row r="4501" spans="1:13">
      <c r="A4501" t="s">
        <v>5733</v>
      </c>
      <c r="B4501">
        <v>1026.9066</v>
      </c>
      <c r="C4501" s="44">
        <v>41548</v>
      </c>
      <c r="D4501" t="str">
        <f t="shared" si="700"/>
        <v/>
      </c>
      <c r="E4501" t="str">
        <f t="shared" si="701"/>
        <v/>
      </c>
      <c r="F4501" t="str">
        <f t="shared" si="702"/>
        <v/>
      </c>
      <c r="G4501" t="str">
        <f t="shared" si="703"/>
        <v/>
      </c>
      <c r="H4501" t="str">
        <f t="shared" si="704"/>
        <v/>
      </c>
      <c r="I4501" t="str">
        <f t="shared" si="705"/>
        <v/>
      </c>
      <c r="J4501" t="str">
        <f t="shared" si="706"/>
        <v/>
      </c>
      <c r="K4501" t="str">
        <f t="shared" si="707"/>
        <v/>
      </c>
      <c r="L4501" t="str">
        <f t="shared" si="708"/>
        <v/>
      </c>
      <c r="M4501" t="str">
        <f t="shared" si="709"/>
        <v/>
      </c>
    </row>
    <row r="4502" spans="1:13">
      <c r="A4502" t="s">
        <v>5992</v>
      </c>
      <c r="B4502">
        <v>1241.4304999999999</v>
      </c>
      <c r="C4502" s="44">
        <v>41548</v>
      </c>
      <c r="D4502" t="str">
        <f t="shared" si="700"/>
        <v/>
      </c>
      <c r="E4502" t="str">
        <f t="shared" si="701"/>
        <v/>
      </c>
      <c r="F4502" t="str">
        <f t="shared" si="702"/>
        <v/>
      </c>
      <c r="G4502" t="str">
        <f t="shared" si="703"/>
        <v/>
      </c>
      <c r="H4502" t="str">
        <f t="shared" si="704"/>
        <v/>
      </c>
      <c r="I4502" t="str">
        <f t="shared" si="705"/>
        <v/>
      </c>
      <c r="J4502" t="str">
        <f t="shared" si="706"/>
        <v/>
      </c>
      <c r="K4502" t="str">
        <f t="shared" si="707"/>
        <v/>
      </c>
      <c r="L4502" t="str">
        <f t="shared" si="708"/>
        <v/>
      </c>
      <c r="M4502" t="str">
        <f t="shared" si="709"/>
        <v/>
      </c>
    </row>
    <row r="4503" spans="1:13">
      <c r="A4503" t="s">
        <v>5993</v>
      </c>
      <c r="B4503">
        <v>1068.4866999999999</v>
      </c>
      <c r="C4503" s="44">
        <v>41548</v>
      </c>
      <c r="D4503" t="str">
        <f t="shared" si="700"/>
        <v/>
      </c>
      <c r="E4503" t="str">
        <f t="shared" si="701"/>
        <v/>
      </c>
      <c r="F4503" t="str">
        <f t="shared" si="702"/>
        <v/>
      </c>
      <c r="G4503" t="str">
        <f t="shared" si="703"/>
        <v/>
      </c>
      <c r="H4503" t="str">
        <f t="shared" si="704"/>
        <v/>
      </c>
      <c r="I4503" t="str">
        <f t="shared" si="705"/>
        <v/>
      </c>
      <c r="J4503" t="str">
        <f t="shared" si="706"/>
        <v/>
      </c>
      <c r="K4503" t="str">
        <f t="shared" si="707"/>
        <v/>
      </c>
      <c r="L4503" t="str">
        <f t="shared" si="708"/>
        <v/>
      </c>
      <c r="M4503" t="str">
        <f t="shared" si="709"/>
        <v/>
      </c>
    </row>
    <row r="4504" spans="1:13">
      <c r="A4504" t="s">
        <v>5994</v>
      </c>
      <c r="B4504">
        <v>1236.9623999999999</v>
      </c>
      <c r="C4504" s="44">
        <v>41548</v>
      </c>
      <c r="D4504" t="str">
        <f t="shared" si="700"/>
        <v/>
      </c>
      <c r="E4504" t="str">
        <f t="shared" si="701"/>
        <v/>
      </c>
      <c r="F4504" t="str">
        <f t="shared" si="702"/>
        <v/>
      </c>
      <c r="G4504" t="str">
        <f t="shared" si="703"/>
        <v/>
      </c>
      <c r="H4504" t="str">
        <f t="shared" si="704"/>
        <v/>
      </c>
      <c r="I4504" t="str">
        <f t="shared" si="705"/>
        <v/>
      </c>
      <c r="J4504" t="str">
        <f t="shared" si="706"/>
        <v/>
      </c>
      <c r="K4504" t="str">
        <f t="shared" si="707"/>
        <v/>
      </c>
      <c r="L4504" t="str">
        <f t="shared" si="708"/>
        <v/>
      </c>
      <c r="M4504" t="str">
        <f t="shared" si="709"/>
        <v/>
      </c>
    </row>
    <row r="4505" spans="1:13">
      <c r="A4505" t="s">
        <v>5995</v>
      </c>
      <c r="B4505">
        <v>1062.1016999999999</v>
      </c>
      <c r="C4505" s="44">
        <v>41548</v>
      </c>
      <c r="D4505" t="str">
        <f t="shared" si="700"/>
        <v/>
      </c>
      <c r="E4505" t="str">
        <f t="shared" si="701"/>
        <v/>
      </c>
      <c r="F4505" t="str">
        <f t="shared" si="702"/>
        <v/>
      </c>
      <c r="G4505" t="str">
        <f t="shared" si="703"/>
        <v/>
      </c>
      <c r="H4505" t="str">
        <f t="shared" si="704"/>
        <v/>
      </c>
      <c r="I4505" t="str">
        <f t="shared" si="705"/>
        <v/>
      </c>
      <c r="J4505" t="str">
        <f t="shared" si="706"/>
        <v/>
      </c>
      <c r="K4505" t="str">
        <f t="shared" si="707"/>
        <v/>
      </c>
      <c r="L4505" t="str">
        <f t="shared" si="708"/>
        <v/>
      </c>
      <c r="M4505" t="str">
        <f t="shared" si="709"/>
        <v/>
      </c>
    </row>
    <row r="4506" spans="1:13">
      <c r="A4506" t="s">
        <v>5790</v>
      </c>
      <c r="B4506">
        <v>582.35140000000001</v>
      </c>
      <c r="C4506" s="44">
        <v>41548</v>
      </c>
      <c r="D4506" t="str">
        <f t="shared" si="700"/>
        <v/>
      </c>
      <c r="E4506" t="str">
        <f t="shared" si="701"/>
        <v/>
      </c>
      <c r="F4506" t="str">
        <f t="shared" si="702"/>
        <v/>
      </c>
      <c r="G4506" t="str">
        <f t="shared" si="703"/>
        <v/>
      </c>
      <c r="H4506" t="str">
        <f t="shared" si="704"/>
        <v/>
      </c>
      <c r="I4506" t="str">
        <f t="shared" si="705"/>
        <v/>
      </c>
      <c r="J4506" t="str">
        <f t="shared" si="706"/>
        <v/>
      </c>
      <c r="K4506" t="str">
        <f t="shared" si="707"/>
        <v/>
      </c>
      <c r="L4506" t="str">
        <f t="shared" si="708"/>
        <v/>
      </c>
      <c r="M4506" t="str">
        <f t="shared" si="709"/>
        <v/>
      </c>
    </row>
    <row r="4507" spans="1:13">
      <c r="A4507" t="s">
        <v>5784</v>
      </c>
      <c r="B4507">
        <v>1444.9693</v>
      </c>
      <c r="C4507" s="44">
        <v>41549</v>
      </c>
      <c r="D4507" t="str">
        <f t="shared" si="700"/>
        <v/>
      </c>
      <c r="E4507" t="str">
        <f t="shared" si="701"/>
        <v/>
      </c>
      <c r="F4507" t="str">
        <f t="shared" si="702"/>
        <v/>
      </c>
      <c r="G4507" t="str">
        <f t="shared" si="703"/>
        <v/>
      </c>
      <c r="H4507" t="str">
        <f t="shared" si="704"/>
        <v/>
      </c>
      <c r="I4507" t="str">
        <f t="shared" si="705"/>
        <v/>
      </c>
      <c r="J4507" t="str">
        <f t="shared" si="706"/>
        <v/>
      </c>
      <c r="K4507" t="str">
        <f t="shared" si="707"/>
        <v/>
      </c>
      <c r="L4507" t="str">
        <f t="shared" si="708"/>
        <v/>
      </c>
      <c r="M4507" t="str">
        <f t="shared" si="709"/>
        <v/>
      </c>
    </row>
    <row r="4508" spans="1:13">
      <c r="A4508" t="s">
        <v>5785</v>
      </c>
      <c r="B4508">
        <v>1000.4309</v>
      </c>
      <c r="C4508" s="44">
        <v>41549</v>
      </c>
      <c r="D4508" t="str">
        <f t="shared" si="700"/>
        <v/>
      </c>
      <c r="E4508" t="str">
        <f t="shared" si="701"/>
        <v/>
      </c>
      <c r="F4508" t="str">
        <f t="shared" si="702"/>
        <v/>
      </c>
      <c r="G4508" t="str">
        <f t="shared" si="703"/>
        <v/>
      </c>
      <c r="H4508" t="str">
        <f t="shared" si="704"/>
        <v/>
      </c>
      <c r="I4508" t="str">
        <f t="shared" si="705"/>
        <v/>
      </c>
      <c r="J4508" t="str">
        <f t="shared" si="706"/>
        <v/>
      </c>
      <c r="K4508" t="str">
        <f t="shared" si="707"/>
        <v/>
      </c>
      <c r="L4508" t="str">
        <f t="shared" si="708"/>
        <v/>
      </c>
      <c r="M4508" t="str">
        <f t="shared" si="709"/>
        <v/>
      </c>
    </row>
    <row r="4509" spans="1:13">
      <c r="A4509" t="s">
        <v>5786</v>
      </c>
      <c r="B4509">
        <v>1448.7682</v>
      </c>
      <c r="C4509" s="44">
        <v>41549</v>
      </c>
      <c r="D4509" t="str">
        <f t="shared" si="700"/>
        <v/>
      </c>
      <c r="E4509" t="str">
        <f t="shared" si="701"/>
        <v/>
      </c>
      <c r="F4509" t="str">
        <f t="shared" si="702"/>
        <v/>
      </c>
      <c r="G4509" t="str">
        <f t="shared" si="703"/>
        <v/>
      </c>
      <c r="H4509" t="str">
        <f t="shared" si="704"/>
        <v/>
      </c>
      <c r="I4509" t="str">
        <f t="shared" si="705"/>
        <v/>
      </c>
      <c r="J4509" t="str">
        <f t="shared" si="706"/>
        <v/>
      </c>
      <c r="K4509" t="str">
        <f t="shared" si="707"/>
        <v/>
      </c>
      <c r="L4509" t="str">
        <f t="shared" si="708"/>
        <v/>
      </c>
      <c r="M4509" t="str">
        <f t="shared" si="709"/>
        <v/>
      </c>
    </row>
    <row r="4510" spans="1:13">
      <c r="A4510" t="s">
        <v>5787</v>
      </c>
      <c r="B4510">
        <v>1000.0048</v>
      </c>
      <c r="C4510" s="44">
        <v>41549</v>
      </c>
      <c r="D4510" t="str">
        <f t="shared" si="700"/>
        <v/>
      </c>
      <c r="E4510" t="str">
        <f t="shared" si="701"/>
        <v/>
      </c>
      <c r="F4510" t="str">
        <f t="shared" si="702"/>
        <v/>
      </c>
      <c r="G4510" t="str">
        <f t="shared" si="703"/>
        <v/>
      </c>
      <c r="H4510" t="str">
        <f t="shared" si="704"/>
        <v/>
      </c>
      <c r="I4510" t="str">
        <f t="shared" si="705"/>
        <v/>
      </c>
      <c r="J4510" t="str">
        <f t="shared" si="706"/>
        <v/>
      </c>
      <c r="K4510" t="str">
        <f t="shared" si="707"/>
        <v/>
      </c>
      <c r="L4510" t="str">
        <f t="shared" si="708"/>
        <v/>
      </c>
      <c r="M4510" t="str">
        <f t="shared" si="709"/>
        <v/>
      </c>
    </row>
    <row r="4511" spans="1:13">
      <c r="A4511" t="s">
        <v>5788</v>
      </c>
      <c r="B4511">
        <v>1448.8263999999999</v>
      </c>
      <c r="C4511" s="44">
        <v>41549</v>
      </c>
      <c r="D4511" t="str">
        <f t="shared" si="700"/>
        <v/>
      </c>
      <c r="E4511" t="str">
        <f t="shared" si="701"/>
        <v/>
      </c>
      <c r="F4511" t="str">
        <f t="shared" si="702"/>
        <v/>
      </c>
      <c r="G4511" t="str">
        <f t="shared" si="703"/>
        <v/>
      </c>
      <c r="H4511" t="str">
        <f t="shared" si="704"/>
        <v/>
      </c>
      <c r="I4511" t="str">
        <f t="shared" si="705"/>
        <v/>
      </c>
      <c r="J4511" t="str">
        <f t="shared" si="706"/>
        <v/>
      </c>
      <c r="K4511" t="str">
        <f t="shared" si="707"/>
        <v/>
      </c>
      <c r="L4511" t="str">
        <f t="shared" si="708"/>
        <v/>
      </c>
      <c r="M4511" t="str">
        <f t="shared" si="709"/>
        <v/>
      </c>
    </row>
    <row r="4512" spans="1:13">
      <c r="A4512" t="s">
        <v>5789</v>
      </c>
      <c r="B4512">
        <v>1445.0268000000001</v>
      </c>
      <c r="C4512" s="44">
        <v>41549</v>
      </c>
      <c r="D4512" t="str">
        <f t="shared" si="700"/>
        <v/>
      </c>
      <c r="E4512" t="str">
        <f t="shared" si="701"/>
        <v/>
      </c>
      <c r="F4512" t="str">
        <f t="shared" si="702"/>
        <v/>
      </c>
      <c r="G4512" t="str">
        <f t="shared" si="703"/>
        <v/>
      </c>
      <c r="H4512" t="str">
        <f t="shared" si="704"/>
        <v/>
      </c>
      <c r="I4512" t="str">
        <f t="shared" si="705"/>
        <v/>
      </c>
      <c r="J4512" t="str">
        <f t="shared" si="706"/>
        <v/>
      </c>
      <c r="K4512" t="str">
        <f t="shared" si="707"/>
        <v/>
      </c>
      <c r="L4512" t="str">
        <f t="shared" si="708"/>
        <v/>
      </c>
      <c r="M4512" t="str">
        <f t="shared" si="709"/>
        <v/>
      </c>
    </row>
    <row r="4513" spans="1:13">
      <c r="A4513" t="s">
        <v>5996</v>
      </c>
      <c r="B4513">
        <v>7.35</v>
      </c>
      <c r="C4513" s="44">
        <v>41548</v>
      </c>
      <c r="D4513" t="str">
        <f t="shared" si="700"/>
        <v/>
      </c>
      <c r="E4513" t="str">
        <f t="shared" si="701"/>
        <v/>
      </c>
      <c r="F4513" t="str">
        <f t="shared" si="702"/>
        <v/>
      </c>
      <c r="G4513" t="str">
        <f t="shared" si="703"/>
        <v/>
      </c>
      <c r="H4513" t="str">
        <f t="shared" si="704"/>
        <v/>
      </c>
      <c r="I4513" t="str">
        <f t="shared" si="705"/>
        <v/>
      </c>
      <c r="J4513" t="str">
        <f t="shared" si="706"/>
        <v/>
      </c>
      <c r="K4513" t="str">
        <f t="shared" si="707"/>
        <v/>
      </c>
      <c r="L4513" t="str">
        <f t="shared" si="708"/>
        <v/>
      </c>
      <c r="M4513" t="str">
        <f t="shared" si="709"/>
        <v/>
      </c>
    </row>
    <row r="4514" spans="1:13">
      <c r="A4514" t="s">
        <v>5997</v>
      </c>
      <c r="B4514">
        <v>8.14</v>
      </c>
      <c r="C4514" s="44">
        <v>41548</v>
      </c>
      <c r="D4514" t="str">
        <f t="shared" si="700"/>
        <v/>
      </c>
      <c r="E4514" t="str">
        <f t="shared" si="701"/>
        <v/>
      </c>
      <c r="F4514" t="str">
        <f t="shared" si="702"/>
        <v/>
      </c>
      <c r="G4514" t="str">
        <f t="shared" si="703"/>
        <v/>
      </c>
      <c r="H4514" t="str">
        <f t="shared" si="704"/>
        <v/>
      </c>
      <c r="I4514" t="str">
        <f t="shared" si="705"/>
        <v/>
      </c>
      <c r="J4514" t="str">
        <f t="shared" si="706"/>
        <v/>
      </c>
      <c r="K4514" t="str">
        <f t="shared" si="707"/>
        <v/>
      </c>
      <c r="L4514" t="str">
        <f t="shared" si="708"/>
        <v/>
      </c>
      <c r="M4514" t="str">
        <f t="shared" si="709"/>
        <v/>
      </c>
    </row>
    <row r="4515" spans="1:13">
      <c r="A4515" t="s">
        <v>5998</v>
      </c>
      <c r="B4515">
        <v>7.31</v>
      </c>
      <c r="C4515" s="44">
        <v>41548</v>
      </c>
      <c r="D4515" t="str">
        <f t="shared" si="700"/>
        <v/>
      </c>
      <c r="E4515" t="str">
        <f t="shared" si="701"/>
        <v/>
      </c>
      <c r="F4515" t="str">
        <f t="shared" si="702"/>
        <v/>
      </c>
      <c r="G4515" t="str">
        <f t="shared" si="703"/>
        <v/>
      </c>
      <c r="H4515" t="str">
        <f t="shared" si="704"/>
        <v/>
      </c>
      <c r="I4515" t="str">
        <f t="shared" si="705"/>
        <v/>
      </c>
      <c r="J4515" t="str">
        <f t="shared" si="706"/>
        <v/>
      </c>
      <c r="K4515" t="str">
        <f t="shared" si="707"/>
        <v/>
      </c>
      <c r="L4515" t="str">
        <f t="shared" si="708"/>
        <v/>
      </c>
      <c r="M4515" t="str">
        <f t="shared" si="709"/>
        <v/>
      </c>
    </row>
    <row r="4516" spans="1:13">
      <c r="A4516" t="s">
        <v>5999</v>
      </c>
      <c r="B4516">
        <v>8.1</v>
      </c>
      <c r="C4516" s="44">
        <v>41548</v>
      </c>
      <c r="D4516" t="str">
        <f t="shared" si="700"/>
        <v/>
      </c>
      <c r="E4516" t="str">
        <f t="shared" si="701"/>
        <v/>
      </c>
      <c r="F4516" t="str">
        <f t="shared" si="702"/>
        <v/>
      </c>
      <c r="G4516" t="str">
        <f t="shared" si="703"/>
        <v/>
      </c>
      <c r="H4516" t="str">
        <f t="shared" si="704"/>
        <v/>
      </c>
      <c r="I4516" t="str">
        <f t="shared" si="705"/>
        <v/>
      </c>
      <c r="J4516" t="str">
        <f t="shared" si="706"/>
        <v/>
      </c>
      <c r="K4516" t="str">
        <f t="shared" si="707"/>
        <v/>
      </c>
      <c r="L4516" t="str">
        <f t="shared" si="708"/>
        <v/>
      </c>
      <c r="M4516" t="str">
        <f t="shared" si="709"/>
        <v/>
      </c>
    </row>
    <row r="4517" spans="1:13">
      <c r="A4517" t="s">
        <v>5734</v>
      </c>
      <c r="B4517">
        <v>1632.6125</v>
      </c>
      <c r="C4517" s="44">
        <v>41548</v>
      </c>
      <c r="D4517" t="str">
        <f t="shared" si="700"/>
        <v/>
      </c>
      <c r="E4517" t="str">
        <f t="shared" si="701"/>
        <v/>
      </c>
      <c r="F4517" t="str">
        <f t="shared" si="702"/>
        <v/>
      </c>
      <c r="G4517" t="str">
        <f t="shared" si="703"/>
        <v/>
      </c>
      <c r="H4517" t="str">
        <f t="shared" si="704"/>
        <v/>
      </c>
      <c r="I4517" t="str">
        <f t="shared" si="705"/>
        <v/>
      </c>
      <c r="J4517" t="str">
        <f t="shared" si="706"/>
        <v/>
      </c>
      <c r="K4517" t="str">
        <f t="shared" si="707"/>
        <v/>
      </c>
      <c r="L4517" t="str">
        <f t="shared" si="708"/>
        <v/>
      </c>
      <c r="M4517" t="str">
        <f t="shared" si="709"/>
        <v/>
      </c>
    </row>
    <row r="4518" spans="1:13">
      <c r="A4518" t="s">
        <v>5735</v>
      </c>
      <c r="B4518">
        <v>1001.9681</v>
      </c>
      <c r="C4518" s="44">
        <v>41548</v>
      </c>
      <c r="D4518" t="str">
        <f t="shared" si="700"/>
        <v/>
      </c>
      <c r="E4518" t="str">
        <f t="shared" si="701"/>
        <v/>
      </c>
      <c r="F4518" t="str">
        <f t="shared" si="702"/>
        <v/>
      </c>
      <c r="G4518" t="str">
        <f t="shared" si="703"/>
        <v/>
      </c>
      <c r="H4518" t="str">
        <f t="shared" si="704"/>
        <v/>
      </c>
      <c r="I4518" t="str">
        <f t="shared" si="705"/>
        <v/>
      </c>
      <c r="J4518" t="str">
        <f t="shared" si="706"/>
        <v/>
      </c>
      <c r="K4518" t="str">
        <f t="shared" si="707"/>
        <v/>
      </c>
      <c r="L4518" t="str">
        <f t="shared" si="708"/>
        <v/>
      </c>
      <c r="M4518" t="str">
        <f t="shared" si="709"/>
        <v/>
      </c>
    </row>
    <row r="4519" spans="1:13">
      <c r="A4519" t="s">
        <v>5736</v>
      </c>
      <c r="B4519">
        <v>1641.444</v>
      </c>
      <c r="C4519" s="44">
        <v>41548</v>
      </c>
      <c r="D4519" t="str">
        <f t="shared" si="700"/>
        <v/>
      </c>
      <c r="E4519" t="str">
        <f t="shared" si="701"/>
        <v/>
      </c>
      <c r="F4519" t="str">
        <f t="shared" si="702"/>
        <v/>
      </c>
      <c r="G4519" t="str">
        <f t="shared" si="703"/>
        <v/>
      </c>
      <c r="H4519" t="str">
        <f t="shared" si="704"/>
        <v/>
      </c>
      <c r="I4519" t="str">
        <f t="shared" si="705"/>
        <v/>
      </c>
      <c r="J4519" t="str">
        <f t="shared" si="706"/>
        <v/>
      </c>
      <c r="K4519" t="str">
        <f t="shared" si="707"/>
        <v/>
      </c>
      <c r="L4519" t="str">
        <f t="shared" si="708"/>
        <v/>
      </c>
      <c r="M4519" t="str">
        <f t="shared" si="709"/>
        <v/>
      </c>
    </row>
    <row r="4520" spans="1:13">
      <c r="A4520" t="s">
        <v>5737</v>
      </c>
      <c r="B4520">
        <v>1002.0096</v>
      </c>
      <c r="C4520" s="44">
        <v>41548</v>
      </c>
      <c r="D4520" t="str">
        <f t="shared" si="700"/>
        <v/>
      </c>
      <c r="E4520" t="str">
        <f t="shared" si="701"/>
        <v/>
      </c>
      <c r="F4520" t="str">
        <f t="shared" si="702"/>
        <v/>
      </c>
      <c r="G4520" t="str">
        <f t="shared" si="703"/>
        <v/>
      </c>
      <c r="H4520" t="str">
        <f t="shared" si="704"/>
        <v/>
      </c>
      <c r="I4520" t="str">
        <f t="shared" si="705"/>
        <v/>
      </c>
      <c r="J4520" t="str">
        <f t="shared" si="706"/>
        <v/>
      </c>
      <c r="K4520" t="str">
        <f t="shared" si="707"/>
        <v/>
      </c>
      <c r="L4520" t="str">
        <f t="shared" si="708"/>
        <v/>
      </c>
      <c r="M4520" t="str">
        <f t="shared" si="709"/>
        <v/>
      </c>
    </row>
    <row r="4521" spans="1:13">
      <c r="A4521" t="s">
        <v>5738</v>
      </c>
      <c r="B4521">
        <v>1641.4018000000001</v>
      </c>
      <c r="C4521" s="44">
        <v>41548</v>
      </c>
      <c r="D4521" t="str">
        <f t="shared" si="700"/>
        <v/>
      </c>
      <c r="E4521" t="str">
        <f t="shared" si="701"/>
        <v/>
      </c>
      <c r="F4521" t="str">
        <f t="shared" si="702"/>
        <v/>
      </c>
      <c r="G4521" t="str">
        <f t="shared" si="703"/>
        <v/>
      </c>
      <c r="H4521" t="str">
        <f t="shared" si="704"/>
        <v/>
      </c>
      <c r="I4521" t="str">
        <f t="shared" si="705"/>
        <v/>
      </c>
      <c r="J4521" t="str">
        <f t="shared" si="706"/>
        <v/>
      </c>
      <c r="K4521" t="str">
        <f t="shared" si="707"/>
        <v/>
      </c>
      <c r="L4521" t="str">
        <f t="shared" si="708"/>
        <v/>
      </c>
      <c r="M4521" t="str">
        <f t="shared" si="709"/>
        <v/>
      </c>
    </row>
    <row r="4522" spans="1:13">
      <c r="A4522" t="s">
        <v>5739</v>
      </c>
      <c r="B4522">
        <v>1051.4487999999999</v>
      </c>
      <c r="C4522" s="44">
        <v>41548</v>
      </c>
      <c r="D4522" t="str">
        <f t="shared" si="700"/>
        <v/>
      </c>
      <c r="E4522" t="str">
        <f t="shared" si="701"/>
        <v/>
      </c>
      <c r="F4522" t="str">
        <f t="shared" si="702"/>
        <v/>
      </c>
      <c r="G4522" t="str">
        <f t="shared" si="703"/>
        <v/>
      </c>
      <c r="H4522" t="str">
        <f t="shared" si="704"/>
        <v/>
      </c>
      <c r="I4522" t="str">
        <f t="shared" si="705"/>
        <v/>
      </c>
      <c r="J4522" t="str">
        <f t="shared" si="706"/>
        <v/>
      </c>
      <c r="K4522" t="str">
        <f t="shared" si="707"/>
        <v/>
      </c>
      <c r="L4522" t="str">
        <f t="shared" si="708"/>
        <v/>
      </c>
      <c r="M4522" t="str">
        <f t="shared" si="709"/>
        <v/>
      </c>
    </row>
    <row r="4523" spans="1:13">
      <c r="A4523" t="s">
        <v>5740</v>
      </c>
      <c r="B4523">
        <v>1065.7972</v>
      </c>
      <c r="C4523" s="44">
        <v>41548</v>
      </c>
      <c r="D4523" t="str">
        <f t="shared" si="700"/>
        <v/>
      </c>
      <c r="E4523" t="str">
        <f t="shared" si="701"/>
        <v/>
      </c>
      <c r="F4523" t="str">
        <f t="shared" si="702"/>
        <v/>
      </c>
      <c r="G4523" t="str">
        <f t="shared" si="703"/>
        <v/>
      </c>
      <c r="H4523" t="str">
        <f t="shared" si="704"/>
        <v/>
      </c>
      <c r="I4523" t="str">
        <f t="shared" si="705"/>
        <v/>
      </c>
      <c r="J4523" t="str">
        <f t="shared" si="706"/>
        <v/>
      </c>
      <c r="K4523" t="str">
        <f t="shared" si="707"/>
        <v/>
      </c>
      <c r="L4523" t="str">
        <f t="shared" si="708"/>
        <v/>
      </c>
      <c r="M4523" t="str">
        <f t="shared" si="709"/>
        <v/>
      </c>
    </row>
    <row r="4524" spans="1:13">
      <c r="A4524" t="s">
        <v>5741</v>
      </c>
      <c r="B4524">
        <v>1019.099</v>
      </c>
      <c r="C4524" s="44">
        <v>41548</v>
      </c>
      <c r="D4524" t="str">
        <f t="shared" si="700"/>
        <v/>
      </c>
      <c r="E4524" t="str">
        <f t="shared" si="701"/>
        <v/>
      </c>
      <c r="F4524" t="str">
        <f t="shared" si="702"/>
        <v/>
      </c>
      <c r="G4524" t="str">
        <f t="shared" si="703"/>
        <v/>
      </c>
      <c r="H4524" t="str">
        <f t="shared" si="704"/>
        <v/>
      </c>
      <c r="I4524" t="str">
        <f t="shared" si="705"/>
        <v/>
      </c>
      <c r="J4524" t="str">
        <f t="shared" si="706"/>
        <v/>
      </c>
      <c r="K4524" t="str">
        <f t="shared" si="707"/>
        <v/>
      </c>
      <c r="L4524" t="str">
        <f t="shared" si="708"/>
        <v/>
      </c>
      <c r="M4524" t="str">
        <f t="shared" si="709"/>
        <v/>
      </c>
    </row>
    <row r="4525" spans="1:13">
      <c r="A4525" t="s">
        <v>5742</v>
      </c>
      <c r="B4525">
        <v>1632.597</v>
      </c>
      <c r="C4525" s="44">
        <v>41548</v>
      </c>
      <c r="D4525" t="str">
        <f t="shared" si="700"/>
        <v/>
      </c>
      <c r="E4525" t="str">
        <f t="shared" si="701"/>
        <v/>
      </c>
      <c r="F4525" t="str">
        <f t="shared" si="702"/>
        <v/>
      </c>
      <c r="G4525" t="str">
        <f t="shared" si="703"/>
        <v/>
      </c>
      <c r="H4525" t="str">
        <f t="shared" si="704"/>
        <v/>
      </c>
      <c r="I4525" t="str">
        <f t="shared" si="705"/>
        <v/>
      </c>
      <c r="J4525" t="str">
        <f t="shared" si="706"/>
        <v/>
      </c>
      <c r="K4525" t="str">
        <f t="shared" si="707"/>
        <v/>
      </c>
      <c r="L4525" t="str">
        <f t="shared" si="708"/>
        <v/>
      </c>
      <c r="M4525" t="str">
        <f t="shared" si="709"/>
        <v/>
      </c>
    </row>
    <row r="4526" spans="1:13">
      <c r="A4526" t="s">
        <v>5743</v>
      </c>
      <c r="B4526">
        <v>1048.384</v>
      </c>
      <c r="C4526" s="44">
        <v>41548</v>
      </c>
      <c r="D4526" t="str">
        <f t="shared" si="700"/>
        <v/>
      </c>
      <c r="E4526" t="str">
        <f t="shared" si="701"/>
        <v/>
      </c>
      <c r="F4526" t="str">
        <f t="shared" si="702"/>
        <v/>
      </c>
      <c r="G4526" t="str">
        <f t="shared" si="703"/>
        <v/>
      </c>
      <c r="H4526" t="str">
        <f t="shared" si="704"/>
        <v/>
      </c>
      <c r="I4526" t="str">
        <f t="shared" si="705"/>
        <v/>
      </c>
      <c r="J4526" t="str">
        <f t="shared" si="706"/>
        <v/>
      </c>
      <c r="K4526" t="str">
        <f t="shared" si="707"/>
        <v/>
      </c>
      <c r="L4526" t="str">
        <f t="shared" si="708"/>
        <v/>
      </c>
      <c r="M4526" t="str">
        <f t="shared" si="709"/>
        <v/>
      </c>
    </row>
    <row r="4527" spans="1:13">
      <c r="A4527" t="s">
        <v>5744</v>
      </c>
      <c r="B4527">
        <v>1626.5255</v>
      </c>
      <c r="C4527" s="44">
        <v>41548</v>
      </c>
      <c r="D4527" t="str">
        <f t="shared" si="700"/>
        <v/>
      </c>
      <c r="E4527" t="str">
        <f t="shared" si="701"/>
        <v/>
      </c>
      <c r="F4527" t="str">
        <f t="shared" si="702"/>
        <v/>
      </c>
      <c r="G4527" t="str">
        <f t="shared" si="703"/>
        <v/>
      </c>
      <c r="H4527" t="str">
        <f t="shared" si="704"/>
        <v/>
      </c>
      <c r="I4527" t="str">
        <f t="shared" si="705"/>
        <v/>
      </c>
      <c r="J4527" t="str">
        <f t="shared" si="706"/>
        <v/>
      </c>
      <c r="K4527" t="str">
        <f t="shared" si="707"/>
        <v/>
      </c>
      <c r="L4527" t="str">
        <f t="shared" si="708"/>
        <v/>
      </c>
      <c r="M4527" t="str">
        <f t="shared" si="709"/>
        <v/>
      </c>
    </row>
    <row r="4528" spans="1:13">
      <c r="A4528" t="s">
        <v>5745</v>
      </c>
      <c r="B4528">
        <v>1081.9393</v>
      </c>
      <c r="C4528" s="44">
        <v>41548</v>
      </c>
      <c r="D4528" t="str">
        <f t="shared" si="700"/>
        <v/>
      </c>
      <c r="E4528" t="str">
        <f t="shared" si="701"/>
        <v/>
      </c>
      <c r="F4528" t="str">
        <f t="shared" si="702"/>
        <v/>
      </c>
      <c r="G4528" t="str">
        <f t="shared" si="703"/>
        <v/>
      </c>
      <c r="H4528" t="str">
        <f t="shared" si="704"/>
        <v/>
      </c>
      <c r="I4528" t="str">
        <f t="shared" si="705"/>
        <v/>
      </c>
      <c r="J4528" t="str">
        <f t="shared" si="706"/>
        <v/>
      </c>
      <c r="K4528" t="str">
        <f t="shared" si="707"/>
        <v/>
      </c>
      <c r="L4528" t="str">
        <f t="shared" si="708"/>
        <v/>
      </c>
      <c r="M4528" t="str">
        <f t="shared" si="709"/>
        <v/>
      </c>
    </row>
    <row r="4529" spans="1:13">
      <c r="A4529" t="s">
        <v>5746</v>
      </c>
      <c r="B4529">
        <v>1015.5761</v>
      </c>
      <c r="C4529" s="44">
        <v>41548</v>
      </c>
      <c r="D4529" t="str">
        <f t="shared" si="700"/>
        <v/>
      </c>
      <c r="E4529" t="str">
        <f t="shared" si="701"/>
        <v/>
      </c>
      <c r="F4529" t="str">
        <f t="shared" si="702"/>
        <v/>
      </c>
      <c r="G4529" t="str">
        <f t="shared" si="703"/>
        <v/>
      </c>
      <c r="H4529" t="str">
        <f t="shared" si="704"/>
        <v/>
      </c>
      <c r="I4529" t="str">
        <f t="shared" si="705"/>
        <v/>
      </c>
      <c r="J4529" t="str">
        <f t="shared" si="706"/>
        <v/>
      </c>
      <c r="K4529" t="str">
        <f t="shared" si="707"/>
        <v/>
      </c>
      <c r="L4529" t="str">
        <f t="shared" si="708"/>
        <v/>
      </c>
      <c r="M4529" t="str">
        <f t="shared" si="709"/>
        <v/>
      </c>
    </row>
    <row r="4530" spans="1:13">
      <c r="A4530" t="s">
        <v>5747</v>
      </c>
      <c r="B4530">
        <v>1019.0669</v>
      </c>
      <c r="C4530" s="44">
        <v>41548</v>
      </c>
      <c r="D4530" t="str">
        <f t="shared" si="700"/>
        <v/>
      </c>
      <c r="E4530" t="str">
        <f t="shared" si="701"/>
        <v/>
      </c>
      <c r="F4530" t="str">
        <f t="shared" si="702"/>
        <v/>
      </c>
      <c r="G4530" t="str">
        <f t="shared" si="703"/>
        <v/>
      </c>
      <c r="H4530" t="str">
        <f t="shared" si="704"/>
        <v/>
      </c>
      <c r="I4530" t="str">
        <f t="shared" si="705"/>
        <v/>
      </c>
      <c r="J4530" t="str">
        <f t="shared" si="706"/>
        <v/>
      </c>
      <c r="K4530" t="str">
        <f t="shared" si="707"/>
        <v/>
      </c>
      <c r="L4530" t="str">
        <f t="shared" si="708"/>
        <v/>
      </c>
      <c r="M4530" t="str">
        <f t="shared" si="709"/>
        <v/>
      </c>
    </row>
    <row r="4531" spans="1:13">
      <c r="A4531" t="s">
        <v>5748</v>
      </c>
      <c r="B4531">
        <v>1060.0219999999999</v>
      </c>
      <c r="C4531" s="44">
        <v>41548</v>
      </c>
      <c r="D4531" t="str">
        <f t="shared" si="700"/>
        <v/>
      </c>
      <c r="E4531" t="str">
        <f t="shared" si="701"/>
        <v/>
      </c>
      <c r="F4531" t="str">
        <f t="shared" si="702"/>
        <v/>
      </c>
      <c r="G4531" t="str">
        <f t="shared" si="703"/>
        <v/>
      </c>
      <c r="H4531" t="str">
        <f t="shared" si="704"/>
        <v/>
      </c>
      <c r="I4531" t="str">
        <f t="shared" si="705"/>
        <v/>
      </c>
      <c r="J4531" t="str">
        <f t="shared" si="706"/>
        <v/>
      </c>
      <c r="K4531" t="str">
        <f t="shared" si="707"/>
        <v/>
      </c>
      <c r="L4531" t="str">
        <f t="shared" si="708"/>
        <v/>
      </c>
      <c r="M4531" t="str">
        <f t="shared" si="709"/>
        <v/>
      </c>
    </row>
    <row r="4532" spans="1:13">
      <c r="A4532" t="s">
        <v>5749</v>
      </c>
      <c r="B4532">
        <v>1031.8</v>
      </c>
      <c r="C4532" s="44">
        <v>41548</v>
      </c>
      <c r="D4532" t="str">
        <f t="shared" si="700"/>
        <v/>
      </c>
      <c r="E4532" t="str">
        <f t="shared" si="701"/>
        <v/>
      </c>
      <c r="F4532" t="str">
        <f t="shared" si="702"/>
        <v/>
      </c>
      <c r="G4532" t="str">
        <f t="shared" si="703"/>
        <v/>
      </c>
      <c r="H4532" t="str">
        <f t="shared" si="704"/>
        <v/>
      </c>
      <c r="I4532" t="str">
        <f t="shared" si="705"/>
        <v/>
      </c>
      <c r="J4532" t="str">
        <f t="shared" si="706"/>
        <v/>
      </c>
      <c r="K4532" t="str">
        <f t="shared" si="707"/>
        <v/>
      </c>
      <c r="L4532" t="str">
        <f t="shared" si="708"/>
        <v/>
      </c>
      <c r="M4532" t="str">
        <f t="shared" si="709"/>
        <v/>
      </c>
    </row>
    <row r="4533" spans="1:13">
      <c r="A4533" t="s">
        <v>5571</v>
      </c>
      <c r="B4533">
        <v>12.62</v>
      </c>
      <c r="C4533" s="44">
        <v>41548</v>
      </c>
      <c r="D4533" t="str">
        <f t="shared" si="700"/>
        <v/>
      </c>
      <c r="E4533" t="str">
        <f t="shared" si="701"/>
        <v/>
      </c>
      <c r="F4533" t="str">
        <f t="shared" si="702"/>
        <v/>
      </c>
      <c r="G4533" t="str">
        <f t="shared" si="703"/>
        <v/>
      </c>
      <c r="H4533" t="str">
        <f t="shared" si="704"/>
        <v/>
      </c>
      <c r="I4533" t="str">
        <f t="shared" si="705"/>
        <v/>
      </c>
      <c r="J4533" t="str">
        <f t="shared" si="706"/>
        <v/>
      </c>
      <c r="K4533" t="str">
        <f t="shared" si="707"/>
        <v/>
      </c>
      <c r="L4533" t="str">
        <f t="shared" si="708"/>
        <v/>
      </c>
      <c r="M4533" t="str">
        <f t="shared" si="709"/>
        <v/>
      </c>
    </row>
    <row r="4534" spans="1:13">
      <c r="A4534" t="s">
        <v>5572</v>
      </c>
      <c r="B4534">
        <v>18.87</v>
      </c>
      <c r="C4534" s="44">
        <v>41548</v>
      </c>
      <c r="D4534" t="str">
        <f t="shared" si="700"/>
        <v/>
      </c>
      <c r="E4534" t="str">
        <f t="shared" si="701"/>
        <v/>
      </c>
      <c r="F4534" t="str">
        <f t="shared" si="702"/>
        <v/>
      </c>
      <c r="G4534" t="str">
        <f t="shared" si="703"/>
        <v/>
      </c>
      <c r="H4534" t="str">
        <f t="shared" si="704"/>
        <v/>
      </c>
      <c r="I4534" t="str">
        <f t="shared" si="705"/>
        <v/>
      </c>
      <c r="J4534" t="str">
        <f t="shared" si="706"/>
        <v/>
      </c>
      <c r="K4534" t="str">
        <f t="shared" si="707"/>
        <v/>
      </c>
      <c r="L4534" t="str">
        <f t="shared" si="708"/>
        <v/>
      </c>
      <c r="M4534" t="str">
        <f t="shared" si="709"/>
        <v/>
      </c>
    </row>
    <row r="4535" spans="1:13">
      <c r="A4535" t="s">
        <v>5573</v>
      </c>
      <c r="B4535">
        <v>12.55</v>
      </c>
      <c r="C4535" s="44">
        <v>41548</v>
      </c>
      <c r="D4535" t="str">
        <f t="shared" si="700"/>
        <v/>
      </c>
      <c r="E4535" t="str">
        <f t="shared" si="701"/>
        <v/>
      </c>
      <c r="F4535" t="str">
        <f t="shared" si="702"/>
        <v/>
      </c>
      <c r="G4535" t="str">
        <f t="shared" si="703"/>
        <v/>
      </c>
      <c r="H4535" t="str">
        <f t="shared" si="704"/>
        <v/>
      </c>
      <c r="I4535" t="str">
        <f t="shared" si="705"/>
        <v/>
      </c>
      <c r="J4535" t="str">
        <f t="shared" si="706"/>
        <v/>
      </c>
      <c r="K4535" t="str">
        <f t="shared" si="707"/>
        <v/>
      </c>
      <c r="L4535" t="str">
        <f t="shared" si="708"/>
        <v/>
      </c>
      <c r="M4535" t="str">
        <f t="shared" si="709"/>
        <v/>
      </c>
    </row>
    <row r="4536" spans="1:13">
      <c r="A4536" t="s">
        <v>5574</v>
      </c>
      <c r="B4536">
        <v>18.739999999999998</v>
      </c>
      <c r="C4536" s="44">
        <v>41548</v>
      </c>
      <c r="D4536" t="str">
        <f t="shared" si="700"/>
        <v/>
      </c>
      <c r="E4536" t="str">
        <f t="shared" si="701"/>
        <v/>
      </c>
      <c r="F4536" t="str">
        <f t="shared" si="702"/>
        <v/>
      </c>
      <c r="G4536" t="str">
        <f t="shared" si="703"/>
        <v/>
      </c>
      <c r="H4536" t="str">
        <f t="shared" si="704"/>
        <v/>
      </c>
      <c r="I4536" t="str">
        <f t="shared" si="705"/>
        <v/>
      </c>
      <c r="J4536" t="str">
        <f t="shared" si="706"/>
        <v/>
      </c>
      <c r="K4536" t="str">
        <f t="shared" si="707"/>
        <v/>
      </c>
      <c r="L4536" t="str">
        <f t="shared" si="708"/>
        <v/>
      </c>
      <c r="M4536" t="str">
        <f t="shared" si="709"/>
        <v/>
      </c>
    </row>
    <row r="4537" spans="1:13">
      <c r="A4537" t="s">
        <v>5750</v>
      </c>
      <c r="B4537">
        <v>1084.3556000000001</v>
      </c>
      <c r="C4537" s="44">
        <v>41548</v>
      </c>
      <c r="D4537" t="str">
        <f t="shared" si="700"/>
        <v/>
      </c>
      <c r="E4537" t="str">
        <f t="shared" si="701"/>
        <v/>
      </c>
      <c r="F4537" t="str">
        <f t="shared" si="702"/>
        <v/>
      </c>
      <c r="G4537" t="str">
        <f t="shared" si="703"/>
        <v/>
      </c>
      <c r="H4537" t="str">
        <f t="shared" si="704"/>
        <v/>
      </c>
      <c r="I4537" t="str">
        <f t="shared" si="705"/>
        <v/>
      </c>
      <c r="J4537" t="str">
        <f t="shared" si="706"/>
        <v/>
      </c>
      <c r="K4537" t="str">
        <f t="shared" si="707"/>
        <v/>
      </c>
      <c r="L4537" t="str">
        <f t="shared" si="708"/>
        <v/>
      </c>
      <c r="M4537" t="str">
        <f t="shared" si="709"/>
        <v/>
      </c>
    </row>
    <row r="4538" spans="1:13">
      <c r="A4538" t="s">
        <v>5751</v>
      </c>
      <c r="B4538">
        <v>1001.715</v>
      </c>
      <c r="C4538" s="44">
        <v>41548</v>
      </c>
      <c r="D4538" t="str">
        <f t="shared" si="700"/>
        <v/>
      </c>
      <c r="E4538" t="str">
        <f t="shared" si="701"/>
        <v/>
      </c>
      <c r="F4538" t="str">
        <f t="shared" si="702"/>
        <v/>
      </c>
      <c r="G4538" t="str">
        <f t="shared" si="703"/>
        <v/>
      </c>
      <c r="H4538" t="str">
        <f t="shared" si="704"/>
        <v/>
      </c>
      <c r="I4538" t="str">
        <f t="shared" si="705"/>
        <v/>
      </c>
      <c r="J4538" t="str">
        <f t="shared" si="706"/>
        <v/>
      </c>
      <c r="K4538" t="str">
        <f t="shared" si="707"/>
        <v/>
      </c>
      <c r="L4538" t="str">
        <f t="shared" si="708"/>
        <v/>
      </c>
      <c r="M4538" t="str">
        <f t="shared" si="709"/>
        <v/>
      </c>
    </row>
    <row r="4539" spans="1:13">
      <c r="A4539" t="s">
        <v>5752</v>
      </c>
      <c r="B4539">
        <v>1086.2763</v>
      </c>
      <c r="C4539" s="44">
        <v>41548</v>
      </c>
      <c r="D4539" t="str">
        <f t="shared" si="700"/>
        <v/>
      </c>
      <c r="E4539" t="str">
        <f t="shared" si="701"/>
        <v/>
      </c>
      <c r="F4539" t="str">
        <f t="shared" si="702"/>
        <v/>
      </c>
      <c r="G4539" t="str">
        <f t="shared" si="703"/>
        <v/>
      </c>
      <c r="H4539" t="str">
        <f t="shared" si="704"/>
        <v/>
      </c>
      <c r="I4539" t="str">
        <f t="shared" si="705"/>
        <v/>
      </c>
      <c r="J4539" t="str">
        <f t="shared" si="706"/>
        <v/>
      </c>
      <c r="K4539" t="str">
        <f t="shared" si="707"/>
        <v/>
      </c>
      <c r="L4539" t="str">
        <f t="shared" si="708"/>
        <v/>
      </c>
      <c r="M4539" t="str">
        <f t="shared" si="709"/>
        <v/>
      </c>
    </row>
    <row r="4540" spans="1:13">
      <c r="A4540" t="s">
        <v>6000</v>
      </c>
      <c r="B4540">
        <v>1079.8681999999999</v>
      </c>
      <c r="C4540" s="44">
        <v>41548</v>
      </c>
      <c r="D4540" t="str">
        <f t="shared" si="700"/>
        <v/>
      </c>
      <c r="E4540" t="str">
        <f t="shared" si="701"/>
        <v/>
      </c>
      <c r="F4540" t="str">
        <f t="shared" si="702"/>
        <v/>
      </c>
      <c r="G4540" t="str">
        <f t="shared" si="703"/>
        <v/>
      </c>
      <c r="H4540" t="str">
        <f t="shared" si="704"/>
        <v/>
      </c>
      <c r="I4540" t="str">
        <f t="shared" si="705"/>
        <v/>
      </c>
      <c r="J4540" t="str">
        <f t="shared" si="706"/>
        <v/>
      </c>
      <c r="K4540" t="str">
        <f t="shared" si="707"/>
        <v/>
      </c>
      <c r="L4540" t="str">
        <f t="shared" si="708"/>
        <v/>
      </c>
      <c r="M4540" t="str">
        <f t="shared" si="709"/>
        <v/>
      </c>
    </row>
    <row r="4541" spans="1:13">
      <c r="A4541" t="s">
        <v>5753</v>
      </c>
      <c r="B4541">
        <v>1692.0418</v>
      </c>
      <c r="C4541" s="44">
        <v>41548</v>
      </c>
      <c r="D4541" t="str">
        <f t="shared" si="700"/>
        <v/>
      </c>
      <c r="E4541" t="str">
        <f t="shared" si="701"/>
        <v/>
      </c>
      <c r="F4541" t="str">
        <f t="shared" si="702"/>
        <v/>
      </c>
      <c r="G4541" t="str">
        <f t="shared" si="703"/>
        <v/>
      </c>
      <c r="H4541" t="str">
        <f t="shared" si="704"/>
        <v/>
      </c>
      <c r="I4541" t="str">
        <f t="shared" si="705"/>
        <v/>
      </c>
      <c r="J4541" t="str">
        <f t="shared" si="706"/>
        <v/>
      </c>
      <c r="K4541" t="str">
        <f t="shared" si="707"/>
        <v/>
      </c>
      <c r="L4541" t="str">
        <f t="shared" si="708"/>
        <v/>
      </c>
      <c r="M4541" t="str">
        <f t="shared" si="709"/>
        <v/>
      </c>
    </row>
    <row r="4542" spans="1:13">
      <c r="A4542" t="s">
        <v>5754</v>
      </c>
      <c r="B4542">
        <v>1061.2436</v>
      </c>
      <c r="C4542" s="44">
        <v>41548</v>
      </c>
      <c r="D4542" t="str">
        <f t="shared" si="700"/>
        <v/>
      </c>
      <c r="E4542" t="str">
        <f t="shared" si="701"/>
        <v/>
      </c>
      <c r="F4542" t="str">
        <f t="shared" si="702"/>
        <v/>
      </c>
      <c r="G4542" t="str">
        <f t="shared" si="703"/>
        <v/>
      </c>
      <c r="H4542" t="str">
        <f t="shared" si="704"/>
        <v/>
      </c>
      <c r="I4542" t="str">
        <f t="shared" si="705"/>
        <v/>
      </c>
      <c r="J4542" t="str">
        <f t="shared" si="706"/>
        <v/>
      </c>
      <c r="K4542" t="str">
        <f t="shared" si="707"/>
        <v/>
      </c>
      <c r="L4542" t="str">
        <f t="shared" si="708"/>
        <v/>
      </c>
      <c r="M4542" t="str">
        <f t="shared" si="709"/>
        <v/>
      </c>
    </row>
    <row r="4543" spans="1:13">
      <c r="A4543" t="s">
        <v>5755</v>
      </c>
      <c r="B4543">
        <v>1019.0597</v>
      </c>
      <c r="C4543" s="44">
        <v>41548</v>
      </c>
      <c r="D4543" t="str">
        <f t="shared" si="700"/>
        <v/>
      </c>
      <c r="E4543" t="str">
        <f t="shared" si="701"/>
        <v/>
      </c>
      <c r="F4543" t="str">
        <f t="shared" si="702"/>
        <v/>
      </c>
      <c r="G4543" t="str">
        <f t="shared" si="703"/>
        <v/>
      </c>
      <c r="H4543" t="str">
        <f t="shared" si="704"/>
        <v/>
      </c>
      <c r="I4543" t="str">
        <f t="shared" si="705"/>
        <v/>
      </c>
      <c r="J4543" t="str">
        <f t="shared" si="706"/>
        <v/>
      </c>
      <c r="K4543" t="str">
        <f t="shared" si="707"/>
        <v/>
      </c>
      <c r="L4543" t="str">
        <f t="shared" si="708"/>
        <v/>
      </c>
      <c r="M4543" t="str">
        <f t="shared" si="709"/>
        <v/>
      </c>
    </row>
    <row r="4544" spans="1:13">
      <c r="A4544" t="s">
        <v>5756</v>
      </c>
      <c r="B4544">
        <v>1005.1909000000001</v>
      </c>
      <c r="C4544" s="44">
        <v>41548</v>
      </c>
      <c r="D4544" t="str">
        <f t="shared" si="700"/>
        <v/>
      </c>
      <c r="E4544" t="str">
        <f t="shared" si="701"/>
        <v/>
      </c>
      <c r="F4544" t="str">
        <f t="shared" si="702"/>
        <v/>
      </c>
      <c r="G4544" t="str">
        <f t="shared" si="703"/>
        <v/>
      </c>
      <c r="H4544" t="str">
        <f t="shared" si="704"/>
        <v/>
      </c>
      <c r="I4544" t="str">
        <f t="shared" si="705"/>
        <v/>
      </c>
      <c r="J4544" t="str">
        <f t="shared" si="706"/>
        <v/>
      </c>
      <c r="K4544" t="str">
        <f t="shared" si="707"/>
        <v/>
      </c>
      <c r="L4544" t="str">
        <f t="shared" si="708"/>
        <v/>
      </c>
      <c r="M4544" t="str">
        <f t="shared" si="709"/>
        <v/>
      </c>
    </row>
    <row r="4545" spans="1:13">
      <c r="A4545" t="s">
        <v>6001</v>
      </c>
      <c r="B4545">
        <v>1077.9480000000001</v>
      </c>
      <c r="C4545" s="44">
        <v>41548</v>
      </c>
      <c r="D4545" t="str">
        <f t="shared" si="700"/>
        <v/>
      </c>
      <c r="E4545" t="str">
        <f t="shared" si="701"/>
        <v/>
      </c>
      <c r="F4545" t="str">
        <f t="shared" si="702"/>
        <v/>
      </c>
      <c r="G4545" t="str">
        <f t="shared" si="703"/>
        <v/>
      </c>
      <c r="H4545" t="str">
        <f t="shared" si="704"/>
        <v/>
      </c>
      <c r="I4545" t="str">
        <f t="shared" si="705"/>
        <v/>
      </c>
      <c r="J4545" t="str">
        <f t="shared" si="706"/>
        <v/>
      </c>
      <c r="K4545" t="str">
        <f t="shared" si="707"/>
        <v/>
      </c>
      <c r="L4545" t="str">
        <f t="shared" si="708"/>
        <v/>
      </c>
      <c r="M4545" t="str">
        <f t="shared" si="709"/>
        <v/>
      </c>
    </row>
    <row r="4546" spans="1:13">
      <c r="A4546" t="s">
        <v>5757</v>
      </c>
      <c r="B4546">
        <v>1689.2188000000001</v>
      </c>
      <c r="C4546" s="44">
        <v>41548</v>
      </c>
      <c r="D4546" t="str">
        <f t="shared" si="700"/>
        <v/>
      </c>
      <c r="E4546" t="str">
        <f t="shared" si="701"/>
        <v/>
      </c>
      <c r="F4546" t="str">
        <f t="shared" si="702"/>
        <v/>
      </c>
      <c r="G4546" t="str">
        <f t="shared" si="703"/>
        <v/>
      </c>
      <c r="H4546" t="str">
        <f t="shared" si="704"/>
        <v/>
      </c>
      <c r="I4546" t="str">
        <f t="shared" si="705"/>
        <v/>
      </c>
      <c r="J4546" t="str">
        <f t="shared" si="706"/>
        <v/>
      </c>
      <c r="K4546" t="str">
        <f t="shared" si="707"/>
        <v/>
      </c>
      <c r="L4546" t="str">
        <f t="shared" si="708"/>
        <v/>
      </c>
      <c r="M4546" t="str">
        <f t="shared" si="709"/>
        <v/>
      </c>
    </row>
    <row r="4547" spans="1:13">
      <c r="A4547" t="s">
        <v>5758</v>
      </c>
      <c r="B4547">
        <v>1029.9290000000001</v>
      </c>
      <c r="C4547" s="44">
        <v>41548</v>
      </c>
      <c r="D4547" t="str">
        <f t="shared" si="700"/>
        <v/>
      </c>
      <c r="E4547" t="str">
        <f t="shared" si="701"/>
        <v/>
      </c>
      <c r="F4547" t="str">
        <f t="shared" si="702"/>
        <v/>
      </c>
      <c r="G4547" t="str">
        <f t="shared" si="703"/>
        <v/>
      </c>
      <c r="H4547" t="str">
        <f t="shared" si="704"/>
        <v/>
      </c>
      <c r="I4547" t="str">
        <f t="shared" si="705"/>
        <v/>
      </c>
      <c r="J4547" t="str">
        <f t="shared" si="706"/>
        <v/>
      </c>
      <c r="K4547" t="str">
        <f t="shared" si="707"/>
        <v/>
      </c>
      <c r="L4547" t="str">
        <f t="shared" si="708"/>
        <v/>
      </c>
      <c r="M4547" t="str">
        <f t="shared" si="709"/>
        <v/>
      </c>
    </row>
    <row r="4548" spans="1:13">
      <c r="A4548" t="s">
        <v>5759</v>
      </c>
      <c r="B4548">
        <v>1556.2926</v>
      </c>
      <c r="C4548" s="44">
        <v>41548</v>
      </c>
      <c r="D4548" t="str">
        <f t="shared" si="700"/>
        <v/>
      </c>
      <c r="E4548" t="str">
        <f t="shared" si="701"/>
        <v/>
      </c>
      <c r="F4548" t="str">
        <f t="shared" si="702"/>
        <v/>
      </c>
      <c r="G4548" t="str">
        <f t="shared" si="703"/>
        <v/>
      </c>
      <c r="H4548" t="str">
        <f t="shared" si="704"/>
        <v/>
      </c>
      <c r="I4548" t="str">
        <f t="shared" si="705"/>
        <v/>
      </c>
      <c r="J4548" t="str">
        <f t="shared" si="706"/>
        <v/>
      </c>
      <c r="K4548" t="str">
        <f t="shared" si="707"/>
        <v/>
      </c>
      <c r="L4548" t="str">
        <f t="shared" si="708"/>
        <v/>
      </c>
      <c r="M4548" t="str">
        <f t="shared" si="709"/>
        <v/>
      </c>
    </row>
    <row r="4549" spans="1:13">
      <c r="A4549" t="s">
        <v>5760</v>
      </c>
      <c r="B4549">
        <v>1613.7945999999999</v>
      </c>
      <c r="C4549" s="44">
        <v>41548</v>
      </c>
      <c r="D4549" t="str">
        <f t="shared" si="700"/>
        <v/>
      </c>
      <c r="E4549" t="str">
        <f t="shared" si="701"/>
        <v/>
      </c>
      <c r="F4549" t="str">
        <f t="shared" si="702"/>
        <v/>
      </c>
      <c r="G4549" t="str">
        <f t="shared" si="703"/>
        <v/>
      </c>
      <c r="H4549" t="str">
        <f t="shared" si="704"/>
        <v/>
      </c>
      <c r="I4549" t="str">
        <f t="shared" si="705"/>
        <v/>
      </c>
      <c r="J4549" t="str">
        <f t="shared" si="706"/>
        <v/>
      </c>
      <c r="K4549" t="str">
        <f t="shared" si="707"/>
        <v/>
      </c>
      <c r="L4549" t="str">
        <f t="shared" si="708"/>
        <v/>
      </c>
      <c r="M4549" t="str">
        <f t="shared" si="709"/>
        <v/>
      </c>
    </row>
    <row r="4550" spans="1:13">
      <c r="A4550" t="s">
        <v>5761</v>
      </c>
      <c r="B4550">
        <v>1029.8022000000001</v>
      </c>
      <c r="C4550" s="44">
        <v>41548</v>
      </c>
      <c r="D4550" t="str">
        <f t="shared" si="700"/>
        <v/>
      </c>
      <c r="E4550" t="str">
        <f t="shared" si="701"/>
        <v/>
      </c>
      <c r="F4550" t="str">
        <f t="shared" si="702"/>
        <v/>
      </c>
      <c r="G4550" t="str">
        <f t="shared" si="703"/>
        <v/>
      </c>
      <c r="H4550" t="str">
        <f t="shared" si="704"/>
        <v/>
      </c>
      <c r="I4550" t="str">
        <f t="shared" si="705"/>
        <v/>
      </c>
      <c r="J4550" t="str">
        <f t="shared" si="706"/>
        <v/>
      </c>
      <c r="K4550" t="str">
        <f t="shared" si="707"/>
        <v/>
      </c>
      <c r="L4550" t="str">
        <f t="shared" si="708"/>
        <v/>
      </c>
      <c r="M4550" t="str">
        <f t="shared" si="709"/>
        <v/>
      </c>
    </row>
    <row r="4551" spans="1:13">
      <c r="A4551" t="s">
        <v>5762</v>
      </c>
      <c r="B4551">
        <v>1016.2922</v>
      </c>
      <c r="C4551" s="44">
        <v>41548</v>
      </c>
      <c r="D4551" t="str">
        <f t="shared" ref="D4551:D4614" si="710">IF(A4551=mfund1,B4551,"")</f>
        <v/>
      </c>
      <c r="E4551" t="str">
        <f t="shared" ref="E4551:E4614" si="711">IF(A4551=mfund2,B4551,"")</f>
        <v/>
      </c>
      <c r="F4551" t="str">
        <f t="shared" ref="F4551:F4614" si="712">IF(A4551=mfund3,B4551,"")</f>
        <v/>
      </c>
      <c r="G4551" t="str">
        <f t="shared" ref="G4551:G4614" si="713">IF(A4551=mfund4,B4551,"")</f>
        <v/>
      </c>
      <c r="H4551" t="str">
        <f t="shared" ref="H4551:H4614" si="714">IF(A4551=mfudn5,B4551,"")</f>
        <v/>
      </c>
      <c r="I4551" t="str">
        <f t="shared" ref="I4551:I4614" si="715">IF(A4551=mfund6,B4551,"")</f>
        <v/>
      </c>
      <c r="J4551" t="str">
        <f t="shared" ref="J4551:J4614" si="716">IF(A4551=mfund7,B4551,"")</f>
        <v/>
      </c>
      <c r="K4551" t="str">
        <f t="shared" ref="K4551:K4614" si="717">IF(A4551=mfund8,B4551,"")</f>
        <v/>
      </c>
      <c r="L4551" t="str">
        <f t="shared" ref="L4551:L4614" si="718">IF(A4551=mfund9,B4551,"")</f>
        <v/>
      </c>
      <c r="M4551" t="str">
        <f t="shared" ref="M4551:M4614" si="719">IF(A4551=mfund10,B4551,"")</f>
        <v/>
      </c>
    </row>
    <row r="4552" spans="1:13">
      <c r="A4552" t="s">
        <v>5763</v>
      </c>
      <c r="B4552">
        <v>1024.5334</v>
      </c>
      <c r="C4552" s="44">
        <v>41548</v>
      </c>
      <c r="D4552" t="str">
        <f t="shared" si="710"/>
        <v/>
      </c>
      <c r="E4552" t="str">
        <f t="shared" si="711"/>
        <v/>
      </c>
      <c r="F4552" t="str">
        <f t="shared" si="712"/>
        <v/>
      </c>
      <c r="G4552" t="str">
        <f t="shared" si="713"/>
        <v/>
      </c>
      <c r="H4552" t="str">
        <f t="shared" si="714"/>
        <v/>
      </c>
      <c r="I4552" t="str">
        <f t="shared" si="715"/>
        <v/>
      </c>
      <c r="J4552" t="str">
        <f t="shared" si="716"/>
        <v/>
      </c>
      <c r="K4552" t="str">
        <f t="shared" si="717"/>
        <v/>
      </c>
      <c r="L4552" t="str">
        <f t="shared" si="718"/>
        <v/>
      </c>
      <c r="M4552" t="str">
        <f t="shared" si="719"/>
        <v/>
      </c>
    </row>
    <row r="4553" spans="1:13">
      <c r="A4553" t="s">
        <v>5764</v>
      </c>
      <c r="B4553">
        <v>1018.8919</v>
      </c>
      <c r="C4553" s="44">
        <v>41548</v>
      </c>
      <c r="D4553" t="str">
        <f t="shared" si="710"/>
        <v/>
      </c>
      <c r="E4553" t="str">
        <f t="shared" si="711"/>
        <v/>
      </c>
      <c r="F4553" t="str">
        <f t="shared" si="712"/>
        <v/>
      </c>
      <c r="G4553" t="str">
        <f t="shared" si="713"/>
        <v/>
      </c>
      <c r="H4553" t="str">
        <f t="shared" si="714"/>
        <v/>
      </c>
      <c r="I4553" t="str">
        <f t="shared" si="715"/>
        <v/>
      </c>
      <c r="J4553" t="str">
        <f t="shared" si="716"/>
        <v/>
      </c>
      <c r="K4553" t="str">
        <f t="shared" si="717"/>
        <v/>
      </c>
      <c r="L4553" t="str">
        <f t="shared" si="718"/>
        <v/>
      </c>
      <c r="M4553" t="str">
        <f t="shared" si="719"/>
        <v/>
      </c>
    </row>
    <row r="4554" spans="1:13">
      <c r="A4554" t="s">
        <v>799</v>
      </c>
      <c r="B4554">
        <v>10.0022</v>
      </c>
      <c r="C4554" s="44">
        <v>39811</v>
      </c>
      <c r="D4554" t="str">
        <f t="shared" si="710"/>
        <v/>
      </c>
      <c r="E4554" t="str">
        <f t="shared" si="711"/>
        <v/>
      </c>
      <c r="F4554" t="str">
        <f t="shared" si="712"/>
        <v/>
      </c>
      <c r="G4554" t="str">
        <f t="shared" si="713"/>
        <v/>
      </c>
      <c r="H4554" t="str">
        <f t="shared" si="714"/>
        <v/>
      </c>
      <c r="I4554" t="str">
        <f t="shared" si="715"/>
        <v/>
      </c>
      <c r="J4554" t="str">
        <f t="shared" si="716"/>
        <v/>
      </c>
      <c r="K4554" t="str">
        <f t="shared" si="717"/>
        <v/>
      </c>
      <c r="L4554" t="str">
        <f t="shared" si="718"/>
        <v/>
      </c>
      <c r="M4554" t="str">
        <f t="shared" si="719"/>
        <v/>
      </c>
    </row>
    <row r="4555" spans="1:13">
      <c r="A4555" t="s">
        <v>5037</v>
      </c>
      <c r="B4555">
        <v>10.5121</v>
      </c>
      <c r="C4555" s="44">
        <v>39811</v>
      </c>
      <c r="D4555" t="str">
        <f t="shared" si="710"/>
        <v/>
      </c>
      <c r="E4555" t="str">
        <f t="shared" si="711"/>
        <v/>
      </c>
      <c r="F4555" t="str">
        <f t="shared" si="712"/>
        <v/>
      </c>
      <c r="G4555" t="str">
        <f t="shared" si="713"/>
        <v/>
      </c>
      <c r="H4555" t="str">
        <f t="shared" si="714"/>
        <v/>
      </c>
      <c r="I4555" t="str">
        <f t="shared" si="715"/>
        <v/>
      </c>
      <c r="J4555" t="str">
        <f t="shared" si="716"/>
        <v/>
      </c>
      <c r="K4555" t="str">
        <f t="shared" si="717"/>
        <v/>
      </c>
      <c r="L4555" t="str">
        <f t="shared" si="718"/>
        <v/>
      </c>
      <c r="M4555" t="str">
        <f t="shared" si="719"/>
        <v/>
      </c>
    </row>
    <row r="4556" spans="1:13">
      <c r="A4556" t="s">
        <v>800</v>
      </c>
      <c r="B4556">
        <v>10.015700000000001</v>
      </c>
      <c r="C4556" s="44">
        <v>39773</v>
      </c>
      <c r="D4556" t="str">
        <f t="shared" si="710"/>
        <v/>
      </c>
      <c r="E4556" t="str">
        <f t="shared" si="711"/>
        <v/>
      </c>
      <c r="F4556" t="str">
        <f t="shared" si="712"/>
        <v/>
      </c>
      <c r="G4556" t="str">
        <f t="shared" si="713"/>
        <v/>
      </c>
      <c r="H4556" t="str">
        <f t="shared" si="714"/>
        <v/>
      </c>
      <c r="I4556" t="str">
        <f t="shared" si="715"/>
        <v/>
      </c>
      <c r="J4556" t="str">
        <f t="shared" si="716"/>
        <v/>
      </c>
      <c r="K4556" t="str">
        <f t="shared" si="717"/>
        <v/>
      </c>
      <c r="L4556" t="str">
        <f t="shared" si="718"/>
        <v/>
      </c>
      <c r="M4556" t="str">
        <f t="shared" si="719"/>
        <v/>
      </c>
    </row>
    <row r="4557" spans="1:13">
      <c r="A4557" t="s">
        <v>5038</v>
      </c>
      <c r="B4557">
        <v>10.374700000000001</v>
      </c>
      <c r="C4557" s="44">
        <v>39773</v>
      </c>
      <c r="D4557" t="str">
        <f t="shared" si="710"/>
        <v/>
      </c>
      <c r="E4557" t="str">
        <f t="shared" si="711"/>
        <v/>
      </c>
      <c r="F4557" t="str">
        <f t="shared" si="712"/>
        <v/>
      </c>
      <c r="G4557" t="str">
        <f t="shared" si="713"/>
        <v/>
      </c>
      <c r="H4557" t="str">
        <f t="shared" si="714"/>
        <v/>
      </c>
      <c r="I4557" t="str">
        <f t="shared" si="715"/>
        <v/>
      </c>
      <c r="J4557" t="str">
        <f t="shared" si="716"/>
        <v/>
      </c>
      <c r="K4557" t="str">
        <f t="shared" si="717"/>
        <v/>
      </c>
      <c r="L4557" t="str">
        <f t="shared" si="718"/>
        <v/>
      </c>
      <c r="M4557" t="str">
        <f t="shared" si="719"/>
        <v/>
      </c>
    </row>
    <row r="4558" spans="1:13">
      <c r="A4558" t="s">
        <v>4925</v>
      </c>
      <c r="B4558">
        <v>11.021699999999999</v>
      </c>
      <c r="C4558" s="44">
        <v>39784</v>
      </c>
      <c r="D4558" t="str">
        <f t="shared" si="710"/>
        <v/>
      </c>
      <c r="E4558" t="str">
        <f t="shared" si="711"/>
        <v/>
      </c>
      <c r="F4558" t="str">
        <f t="shared" si="712"/>
        <v/>
      </c>
      <c r="G4558" t="str">
        <f t="shared" si="713"/>
        <v/>
      </c>
      <c r="H4558" t="str">
        <f t="shared" si="714"/>
        <v/>
      </c>
      <c r="I4558" t="str">
        <f t="shared" si="715"/>
        <v/>
      </c>
      <c r="J4558" t="str">
        <f t="shared" si="716"/>
        <v/>
      </c>
      <c r="K4558" t="str">
        <f t="shared" si="717"/>
        <v/>
      </c>
      <c r="L4558" t="str">
        <f t="shared" si="718"/>
        <v/>
      </c>
      <c r="M4558" t="str">
        <f t="shared" si="719"/>
        <v/>
      </c>
    </row>
    <row r="4559" spans="1:13">
      <c r="A4559" t="s">
        <v>2500</v>
      </c>
      <c r="B4559">
        <v>10.0152</v>
      </c>
      <c r="C4559" s="44">
        <v>39784</v>
      </c>
      <c r="D4559" t="str">
        <f t="shared" si="710"/>
        <v/>
      </c>
      <c r="E4559" t="str">
        <f t="shared" si="711"/>
        <v/>
      </c>
      <c r="F4559" t="str">
        <f t="shared" si="712"/>
        <v/>
      </c>
      <c r="G4559" t="str">
        <f t="shared" si="713"/>
        <v/>
      </c>
      <c r="H4559" t="str">
        <f t="shared" si="714"/>
        <v/>
      </c>
      <c r="I4559" t="str">
        <f t="shared" si="715"/>
        <v/>
      </c>
      <c r="J4559" t="str">
        <f t="shared" si="716"/>
        <v/>
      </c>
      <c r="K4559" t="str">
        <f t="shared" si="717"/>
        <v/>
      </c>
      <c r="L4559" t="str">
        <f t="shared" si="718"/>
        <v/>
      </c>
      <c r="M4559" t="str">
        <f t="shared" si="719"/>
        <v/>
      </c>
    </row>
    <row r="4560" spans="1:13">
      <c r="A4560" t="s">
        <v>4926</v>
      </c>
      <c r="B4560">
        <v>11.444699999999999</v>
      </c>
      <c r="C4560" s="44">
        <v>39968</v>
      </c>
      <c r="D4560" t="str">
        <f t="shared" si="710"/>
        <v/>
      </c>
      <c r="E4560" t="str">
        <f t="shared" si="711"/>
        <v/>
      </c>
      <c r="F4560" t="str">
        <f t="shared" si="712"/>
        <v/>
      </c>
      <c r="G4560" t="str">
        <f t="shared" si="713"/>
        <v/>
      </c>
      <c r="H4560" t="str">
        <f t="shared" si="714"/>
        <v/>
      </c>
      <c r="I4560" t="str">
        <f t="shared" si="715"/>
        <v/>
      </c>
      <c r="J4560" t="str">
        <f t="shared" si="716"/>
        <v/>
      </c>
      <c r="K4560" t="str">
        <f t="shared" si="717"/>
        <v/>
      </c>
      <c r="L4560" t="str">
        <f t="shared" si="718"/>
        <v/>
      </c>
      <c r="M4560" t="str">
        <f t="shared" si="719"/>
        <v/>
      </c>
    </row>
    <row r="4561" spans="1:13">
      <c r="A4561" t="s">
        <v>2501</v>
      </c>
      <c r="B4561">
        <v>10.0022</v>
      </c>
      <c r="C4561" s="44">
        <v>39968</v>
      </c>
      <c r="D4561" t="str">
        <f t="shared" si="710"/>
        <v/>
      </c>
      <c r="E4561" t="str">
        <f t="shared" si="711"/>
        <v/>
      </c>
      <c r="F4561" t="str">
        <f t="shared" si="712"/>
        <v/>
      </c>
      <c r="G4561" t="str">
        <f t="shared" si="713"/>
        <v/>
      </c>
      <c r="H4561" t="str">
        <f t="shared" si="714"/>
        <v/>
      </c>
      <c r="I4561" t="str">
        <f t="shared" si="715"/>
        <v/>
      </c>
      <c r="J4561" t="str">
        <f t="shared" si="716"/>
        <v/>
      </c>
      <c r="K4561" t="str">
        <f t="shared" si="717"/>
        <v/>
      </c>
      <c r="L4561" t="str">
        <f t="shared" si="718"/>
        <v/>
      </c>
      <c r="M4561" t="str">
        <f t="shared" si="719"/>
        <v/>
      </c>
    </row>
    <row r="4562" spans="1:13">
      <c r="A4562" t="s">
        <v>2502</v>
      </c>
      <c r="B4562">
        <v>10.0688</v>
      </c>
      <c r="C4562" s="44">
        <v>39798</v>
      </c>
      <c r="D4562" t="str">
        <f t="shared" si="710"/>
        <v/>
      </c>
      <c r="E4562" t="str">
        <f t="shared" si="711"/>
        <v/>
      </c>
      <c r="F4562" t="str">
        <f t="shared" si="712"/>
        <v/>
      </c>
      <c r="G4562" t="str">
        <f t="shared" si="713"/>
        <v/>
      </c>
      <c r="H4562" t="str">
        <f t="shared" si="714"/>
        <v/>
      </c>
      <c r="I4562" t="str">
        <f t="shared" si="715"/>
        <v/>
      </c>
      <c r="J4562" t="str">
        <f t="shared" si="716"/>
        <v/>
      </c>
      <c r="K4562" t="str">
        <f t="shared" si="717"/>
        <v/>
      </c>
      <c r="L4562" t="str">
        <f t="shared" si="718"/>
        <v/>
      </c>
      <c r="M4562" t="str">
        <f t="shared" si="719"/>
        <v/>
      </c>
    </row>
    <row r="4563" spans="1:13">
      <c r="A4563" t="s">
        <v>4927</v>
      </c>
      <c r="B4563">
        <v>11.075699999999999</v>
      </c>
      <c r="C4563" s="44">
        <v>39798</v>
      </c>
      <c r="D4563" t="str">
        <f t="shared" si="710"/>
        <v/>
      </c>
      <c r="E4563" t="str">
        <f t="shared" si="711"/>
        <v/>
      </c>
      <c r="F4563" t="str">
        <f t="shared" si="712"/>
        <v/>
      </c>
      <c r="G4563" t="str">
        <f t="shared" si="713"/>
        <v/>
      </c>
      <c r="H4563" t="str">
        <f t="shared" si="714"/>
        <v/>
      </c>
      <c r="I4563" t="str">
        <f t="shared" si="715"/>
        <v/>
      </c>
      <c r="J4563" t="str">
        <f t="shared" si="716"/>
        <v/>
      </c>
      <c r="K4563" t="str">
        <f t="shared" si="717"/>
        <v/>
      </c>
      <c r="L4563" t="str">
        <f t="shared" si="718"/>
        <v/>
      </c>
      <c r="M4563" t="str">
        <f t="shared" si="719"/>
        <v/>
      </c>
    </row>
    <row r="4564" spans="1:13">
      <c r="A4564" t="s">
        <v>2503</v>
      </c>
      <c r="B4564">
        <v>10.008599999999999</v>
      </c>
      <c r="C4564" s="44">
        <v>39896</v>
      </c>
      <c r="D4564" t="str">
        <f t="shared" si="710"/>
        <v/>
      </c>
      <c r="E4564" t="str">
        <f t="shared" si="711"/>
        <v/>
      </c>
      <c r="F4564" t="str">
        <f t="shared" si="712"/>
        <v/>
      </c>
      <c r="G4564" t="str">
        <f t="shared" si="713"/>
        <v/>
      </c>
      <c r="H4564" t="str">
        <f t="shared" si="714"/>
        <v/>
      </c>
      <c r="I4564" t="str">
        <f t="shared" si="715"/>
        <v/>
      </c>
      <c r="J4564" t="str">
        <f t="shared" si="716"/>
        <v/>
      </c>
      <c r="K4564" t="str">
        <f t="shared" si="717"/>
        <v/>
      </c>
      <c r="L4564" t="str">
        <f t="shared" si="718"/>
        <v/>
      </c>
      <c r="M4564" t="str">
        <f t="shared" si="719"/>
        <v/>
      </c>
    </row>
    <row r="4565" spans="1:13">
      <c r="A4565" t="s">
        <v>4928</v>
      </c>
      <c r="B4565">
        <v>11.2021</v>
      </c>
      <c r="C4565" s="44">
        <v>39896</v>
      </c>
      <c r="D4565" t="str">
        <f t="shared" si="710"/>
        <v/>
      </c>
      <c r="E4565" t="str">
        <f t="shared" si="711"/>
        <v/>
      </c>
      <c r="F4565" t="str">
        <f t="shared" si="712"/>
        <v/>
      </c>
      <c r="G4565" t="str">
        <f t="shared" si="713"/>
        <v/>
      </c>
      <c r="H4565" t="str">
        <f t="shared" si="714"/>
        <v/>
      </c>
      <c r="I4565" t="str">
        <f t="shared" si="715"/>
        <v/>
      </c>
      <c r="J4565" t="str">
        <f t="shared" si="716"/>
        <v/>
      </c>
      <c r="K4565" t="str">
        <f t="shared" si="717"/>
        <v/>
      </c>
      <c r="L4565" t="str">
        <f t="shared" si="718"/>
        <v/>
      </c>
      <c r="M4565" t="str">
        <f t="shared" si="719"/>
        <v/>
      </c>
    </row>
    <row r="4566" spans="1:13">
      <c r="A4566" t="s">
        <v>2504</v>
      </c>
      <c r="B4566">
        <v>10.1419</v>
      </c>
      <c r="C4566" s="44">
        <v>39811</v>
      </c>
      <c r="D4566" t="str">
        <f t="shared" si="710"/>
        <v/>
      </c>
      <c r="E4566" t="str">
        <f t="shared" si="711"/>
        <v/>
      </c>
      <c r="F4566" t="str">
        <f t="shared" si="712"/>
        <v/>
      </c>
      <c r="G4566" t="str">
        <f t="shared" si="713"/>
        <v/>
      </c>
      <c r="H4566" t="str">
        <f t="shared" si="714"/>
        <v/>
      </c>
      <c r="I4566" t="str">
        <f t="shared" si="715"/>
        <v/>
      </c>
      <c r="J4566" t="str">
        <f t="shared" si="716"/>
        <v/>
      </c>
      <c r="K4566" t="str">
        <f t="shared" si="717"/>
        <v/>
      </c>
      <c r="L4566" t="str">
        <f t="shared" si="718"/>
        <v/>
      </c>
      <c r="M4566" t="str">
        <f t="shared" si="719"/>
        <v/>
      </c>
    </row>
    <row r="4567" spans="1:13">
      <c r="A4567" t="s">
        <v>4929</v>
      </c>
      <c r="B4567">
        <v>11.204700000000001</v>
      </c>
      <c r="C4567" s="44">
        <v>39811</v>
      </c>
      <c r="D4567" t="str">
        <f t="shared" si="710"/>
        <v/>
      </c>
      <c r="E4567" t="str">
        <f t="shared" si="711"/>
        <v/>
      </c>
      <c r="F4567" t="str">
        <f t="shared" si="712"/>
        <v/>
      </c>
      <c r="G4567" t="str">
        <f t="shared" si="713"/>
        <v/>
      </c>
      <c r="H4567" t="str">
        <f t="shared" si="714"/>
        <v/>
      </c>
      <c r="I4567" t="str">
        <f t="shared" si="715"/>
        <v/>
      </c>
      <c r="J4567" t="str">
        <f t="shared" si="716"/>
        <v/>
      </c>
      <c r="K4567" t="str">
        <f t="shared" si="717"/>
        <v/>
      </c>
      <c r="L4567" t="str">
        <f t="shared" si="718"/>
        <v/>
      </c>
      <c r="M4567" t="str">
        <f t="shared" si="719"/>
        <v/>
      </c>
    </row>
    <row r="4568" spans="1:13">
      <c r="A4568" t="s">
        <v>2505</v>
      </c>
      <c r="B4568">
        <v>10.0029</v>
      </c>
      <c r="C4568" s="44">
        <v>39989</v>
      </c>
      <c r="D4568" t="str">
        <f t="shared" si="710"/>
        <v/>
      </c>
      <c r="E4568" t="str">
        <f t="shared" si="711"/>
        <v/>
      </c>
      <c r="F4568" t="str">
        <f t="shared" si="712"/>
        <v/>
      </c>
      <c r="G4568" t="str">
        <f t="shared" si="713"/>
        <v/>
      </c>
      <c r="H4568" t="str">
        <f t="shared" si="714"/>
        <v/>
      </c>
      <c r="I4568" t="str">
        <f t="shared" si="715"/>
        <v/>
      </c>
      <c r="J4568" t="str">
        <f t="shared" si="716"/>
        <v/>
      </c>
      <c r="K4568" t="str">
        <f t="shared" si="717"/>
        <v/>
      </c>
      <c r="L4568" t="str">
        <f t="shared" si="718"/>
        <v/>
      </c>
      <c r="M4568" t="str">
        <f t="shared" si="719"/>
        <v/>
      </c>
    </row>
    <row r="4569" spans="1:13">
      <c r="A4569" t="s">
        <v>4930</v>
      </c>
      <c r="B4569">
        <v>11.478899999999999</v>
      </c>
      <c r="C4569" s="44">
        <v>39989</v>
      </c>
      <c r="D4569" t="str">
        <f t="shared" si="710"/>
        <v/>
      </c>
      <c r="E4569" t="str">
        <f t="shared" si="711"/>
        <v/>
      </c>
      <c r="F4569" t="str">
        <f t="shared" si="712"/>
        <v/>
      </c>
      <c r="G4569" t="str">
        <f t="shared" si="713"/>
        <v/>
      </c>
      <c r="H4569" t="str">
        <f t="shared" si="714"/>
        <v/>
      </c>
      <c r="I4569" t="str">
        <f t="shared" si="715"/>
        <v/>
      </c>
      <c r="J4569" t="str">
        <f t="shared" si="716"/>
        <v/>
      </c>
      <c r="K4569" t="str">
        <f t="shared" si="717"/>
        <v/>
      </c>
      <c r="L4569" t="str">
        <f t="shared" si="718"/>
        <v/>
      </c>
      <c r="M4569" t="str">
        <f t="shared" si="719"/>
        <v/>
      </c>
    </row>
    <row r="4570" spans="1:13">
      <c r="A4570" t="s">
        <v>4931</v>
      </c>
      <c r="B4570">
        <v>10.7118</v>
      </c>
      <c r="C4570" s="44">
        <v>39868</v>
      </c>
      <c r="D4570" t="str">
        <f t="shared" si="710"/>
        <v/>
      </c>
      <c r="E4570" t="str">
        <f t="shared" si="711"/>
        <v/>
      </c>
      <c r="F4570" t="str">
        <f t="shared" si="712"/>
        <v/>
      </c>
      <c r="G4570" t="str">
        <f t="shared" si="713"/>
        <v/>
      </c>
      <c r="H4570" t="str">
        <f t="shared" si="714"/>
        <v/>
      </c>
      <c r="I4570" t="str">
        <f t="shared" si="715"/>
        <v/>
      </c>
      <c r="J4570" t="str">
        <f t="shared" si="716"/>
        <v/>
      </c>
      <c r="K4570" t="str">
        <f t="shared" si="717"/>
        <v/>
      </c>
      <c r="L4570" t="str">
        <f t="shared" si="718"/>
        <v/>
      </c>
      <c r="M4570" t="str">
        <f t="shared" si="719"/>
        <v/>
      </c>
    </row>
    <row r="4571" spans="1:13">
      <c r="A4571" t="s">
        <v>4935</v>
      </c>
      <c r="B4571">
        <v>10.454499999999999</v>
      </c>
      <c r="C4571" s="44">
        <v>39924</v>
      </c>
      <c r="D4571" t="str">
        <f t="shared" si="710"/>
        <v/>
      </c>
      <c r="E4571" t="str">
        <f t="shared" si="711"/>
        <v/>
      </c>
      <c r="F4571" t="str">
        <f t="shared" si="712"/>
        <v/>
      </c>
      <c r="G4571" t="str">
        <f t="shared" si="713"/>
        <v/>
      </c>
      <c r="H4571" t="str">
        <f t="shared" si="714"/>
        <v/>
      </c>
      <c r="I4571" t="str">
        <f t="shared" si="715"/>
        <v/>
      </c>
      <c r="J4571" t="str">
        <f t="shared" si="716"/>
        <v/>
      </c>
      <c r="K4571" t="str">
        <f t="shared" si="717"/>
        <v/>
      </c>
      <c r="L4571" t="str">
        <f t="shared" si="718"/>
        <v/>
      </c>
      <c r="M4571" t="str">
        <f t="shared" si="719"/>
        <v/>
      </c>
    </row>
    <row r="4572" spans="1:13">
      <c r="A4572" t="s">
        <v>4937</v>
      </c>
      <c r="B4572">
        <v>10.4611</v>
      </c>
      <c r="C4572" s="44">
        <v>39937</v>
      </c>
      <c r="D4572" t="str">
        <f t="shared" si="710"/>
        <v/>
      </c>
      <c r="E4572" t="str">
        <f t="shared" si="711"/>
        <v/>
      </c>
      <c r="F4572" t="str">
        <f t="shared" si="712"/>
        <v/>
      </c>
      <c r="G4572" t="str">
        <f t="shared" si="713"/>
        <v/>
      </c>
      <c r="H4572" t="str">
        <f t="shared" si="714"/>
        <v/>
      </c>
      <c r="I4572" t="str">
        <f t="shared" si="715"/>
        <v/>
      </c>
      <c r="J4572" t="str">
        <f t="shared" si="716"/>
        <v/>
      </c>
      <c r="K4572" t="str">
        <f t="shared" si="717"/>
        <v/>
      </c>
      <c r="L4572" t="str">
        <f t="shared" si="718"/>
        <v/>
      </c>
      <c r="M4572" t="str">
        <f t="shared" si="719"/>
        <v/>
      </c>
    </row>
    <row r="4573" spans="1:13">
      <c r="A4573" t="s">
        <v>2506</v>
      </c>
      <c r="B4573">
        <v>10.008599999999999</v>
      </c>
      <c r="C4573" s="44">
        <v>39868</v>
      </c>
      <c r="D4573" t="str">
        <f t="shared" si="710"/>
        <v/>
      </c>
      <c r="E4573" t="str">
        <f t="shared" si="711"/>
        <v/>
      </c>
      <c r="F4573" t="str">
        <f t="shared" si="712"/>
        <v/>
      </c>
      <c r="G4573" t="str">
        <f t="shared" si="713"/>
        <v/>
      </c>
      <c r="H4573" t="str">
        <f t="shared" si="714"/>
        <v/>
      </c>
      <c r="I4573" t="str">
        <f t="shared" si="715"/>
        <v/>
      </c>
      <c r="J4573" t="str">
        <f t="shared" si="716"/>
        <v/>
      </c>
      <c r="K4573" t="str">
        <f t="shared" si="717"/>
        <v/>
      </c>
      <c r="L4573" t="str">
        <f t="shared" si="718"/>
        <v/>
      </c>
      <c r="M4573" t="str">
        <f t="shared" si="719"/>
        <v/>
      </c>
    </row>
    <row r="4574" spans="1:13">
      <c r="A4574" t="s">
        <v>4932</v>
      </c>
      <c r="B4574">
        <v>10.721500000000001</v>
      </c>
      <c r="C4574" s="44">
        <v>39868</v>
      </c>
      <c r="D4574" t="str">
        <f t="shared" si="710"/>
        <v/>
      </c>
      <c r="E4574" t="str">
        <f t="shared" si="711"/>
        <v/>
      </c>
      <c r="F4574" t="str">
        <f t="shared" si="712"/>
        <v/>
      </c>
      <c r="G4574" t="str">
        <f t="shared" si="713"/>
        <v/>
      </c>
      <c r="H4574" t="str">
        <f t="shared" si="714"/>
        <v/>
      </c>
      <c r="I4574" t="str">
        <f t="shared" si="715"/>
        <v/>
      </c>
      <c r="J4574" t="str">
        <f t="shared" si="716"/>
        <v/>
      </c>
      <c r="K4574" t="str">
        <f t="shared" si="717"/>
        <v/>
      </c>
      <c r="L4574" t="str">
        <f t="shared" si="718"/>
        <v/>
      </c>
      <c r="M4574" t="str">
        <f t="shared" si="719"/>
        <v/>
      </c>
    </row>
    <row r="4575" spans="1:13">
      <c r="A4575" t="s">
        <v>2507</v>
      </c>
      <c r="B4575">
        <v>10.0083</v>
      </c>
      <c r="C4575" s="44">
        <v>39868</v>
      </c>
      <c r="D4575" t="str">
        <f t="shared" si="710"/>
        <v/>
      </c>
      <c r="E4575" t="str">
        <f t="shared" si="711"/>
        <v/>
      </c>
      <c r="F4575" t="str">
        <f t="shared" si="712"/>
        <v/>
      </c>
      <c r="G4575" t="str">
        <f t="shared" si="713"/>
        <v/>
      </c>
      <c r="H4575" t="str">
        <f t="shared" si="714"/>
        <v/>
      </c>
      <c r="I4575" t="str">
        <f t="shared" si="715"/>
        <v/>
      </c>
      <c r="J4575" t="str">
        <f t="shared" si="716"/>
        <v/>
      </c>
      <c r="K4575" t="str">
        <f t="shared" si="717"/>
        <v/>
      </c>
      <c r="L4575" t="str">
        <f t="shared" si="718"/>
        <v/>
      </c>
      <c r="M4575" t="str">
        <f t="shared" si="719"/>
        <v/>
      </c>
    </row>
    <row r="4576" spans="1:13">
      <c r="A4576" t="s">
        <v>2508</v>
      </c>
      <c r="B4576">
        <v>10.3085</v>
      </c>
      <c r="C4576" s="44">
        <v>39868</v>
      </c>
      <c r="D4576" t="str">
        <f t="shared" si="710"/>
        <v/>
      </c>
      <c r="E4576" t="str">
        <f t="shared" si="711"/>
        <v/>
      </c>
      <c r="F4576" t="str">
        <f t="shared" si="712"/>
        <v/>
      </c>
      <c r="G4576" t="str">
        <f t="shared" si="713"/>
        <v/>
      </c>
      <c r="H4576" t="str">
        <f t="shared" si="714"/>
        <v/>
      </c>
      <c r="I4576" t="str">
        <f t="shared" si="715"/>
        <v/>
      </c>
      <c r="J4576" t="str">
        <f t="shared" si="716"/>
        <v/>
      </c>
      <c r="K4576" t="str">
        <f t="shared" si="717"/>
        <v/>
      </c>
      <c r="L4576" t="str">
        <f t="shared" si="718"/>
        <v/>
      </c>
      <c r="M4576" t="str">
        <f t="shared" si="719"/>
        <v/>
      </c>
    </row>
    <row r="4577" spans="1:13">
      <c r="A4577" t="s">
        <v>4933</v>
      </c>
      <c r="B4577">
        <v>10.483599999999999</v>
      </c>
      <c r="C4577" s="44">
        <v>39861</v>
      </c>
      <c r="D4577" t="str">
        <f t="shared" si="710"/>
        <v/>
      </c>
      <c r="E4577" t="str">
        <f t="shared" si="711"/>
        <v/>
      </c>
      <c r="F4577" t="str">
        <f t="shared" si="712"/>
        <v/>
      </c>
      <c r="G4577" t="str">
        <f t="shared" si="713"/>
        <v/>
      </c>
      <c r="H4577" t="str">
        <f t="shared" si="714"/>
        <v/>
      </c>
      <c r="I4577" t="str">
        <f t="shared" si="715"/>
        <v/>
      </c>
      <c r="J4577" t="str">
        <f t="shared" si="716"/>
        <v/>
      </c>
      <c r="K4577" t="str">
        <f t="shared" si="717"/>
        <v/>
      </c>
      <c r="L4577" t="str">
        <f t="shared" si="718"/>
        <v/>
      </c>
      <c r="M4577" t="str">
        <f t="shared" si="719"/>
        <v/>
      </c>
    </row>
    <row r="4578" spans="1:13">
      <c r="A4578" t="s">
        <v>2509</v>
      </c>
      <c r="B4578">
        <v>10.307</v>
      </c>
      <c r="C4578" s="44">
        <v>39868</v>
      </c>
      <c r="D4578" t="str">
        <f t="shared" si="710"/>
        <v/>
      </c>
      <c r="E4578" t="str">
        <f t="shared" si="711"/>
        <v/>
      </c>
      <c r="F4578" t="str">
        <f t="shared" si="712"/>
        <v/>
      </c>
      <c r="G4578" t="str">
        <f t="shared" si="713"/>
        <v/>
      </c>
      <c r="H4578" t="str">
        <f t="shared" si="714"/>
        <v/>
      </c>
      <c r="I4578" t="str">
        <f t="shared" si="715"/>
        <v/>
      </c>
      <c r="J4578" t="str">
        <f t="shared" si="716"/>
        <v/>
      </c>
      <c r="K4578" t="str">
        <f t="shared" si="717"/>
        <v/>
      </c>
      <c r="L4578" t="str">
        <f t="shared" si="718"/>
        <v/>
      </c>
      <c r="M4578" t="str">
        <f t="shared" si="719"/>
        <v/>
      </c>
    </row>
    <row r="4579" spans="1:13">
      <c r="A4579" t="s">
        <v>4934</v>
      </c>
      <c r="B4579">
        <v>10.7911</v>
      </c>
      <c r="C4579" s="44">
        <v>39868</v>
      </c>
      <c r="D4579" t="str">
        <f t="shared" si="710"/>
        <v/>
      </c>
      <c r="E4579" t="str">
        <f t="shared" si="711"/>
        <v/>
      </c>
      <c r="F4579" t="str">
        <f t="shared" si="712"/>
        <v/>
      </c>
      <c r="G4579" t="str">
        <f t="shared" si="713"/>
        <v/>
      </c>
      <c r="H4579" t="str">
        <f t="shared" si="714"/>
        <v/>
      </c>
      <c r="I4579" t="str">
        <f t="shared" si="715"/>
        <v/>
      </c>
      <c r="J4579" t="str">
        <f t="shared" si="716"/>
        <v/>
      </c>
      <c r="K4579" t="str">
        <f t="shared" si="717"/>
        <v/>
      </c>
      <c r="L4579" t="str">
        <f t="shared" si="718"/>
        <v/>
      </c>
      <c r="M4579" t="str">
        <f t="shared" si="719"/>
        <v/>
      </c>
    </row>
    <row r="4580" spans="1:13">
      <c r="A4580" t="s">
        <v>2510</v>
      </c>
      <c r="B4580">
        <v>10.0152</v>
      </c>
      <c r="C4580" s="44">
        <v>39924</v>
      </c>
      <c r="D4580" t="str">
        <f t="shared" si="710"/>
        <v/>
      </c>
      <c r="E4580" t="str">
        <f t="shared" si="711"/>
        <v/>
      </c>
      <c r="F4580" t="str">
        <f t="shared" si="712"/>
        <v/>
      </c>
      <c r="G4580" t="str">
        <f t="shared" si="713"/>
        <v/>
      </c>
      <c r="H4580" t="str">
        <f t="shared" si="714"/>
        <v/>
      </c>
      <c r="I4580" t="str">
        <f t="shared" si="715"/>
        <v/>
      </c>
      <c r="J4580" t="str">
        <f t="shared" si="716"/>
        <v/>
      </c>
      <c r="K4580" t="str">
        <f t="shared" si="717"/>
        <v/>
      </c>
      <c r="L4580" t="str">
        <f t="shared" si="718"/>
        <v/>
      </c>
      <c r="M4580" t="str">
        <f t="shared" si="719"/>
        <v/>
      </c>
    </row>
    <row r="4581" spans="1:13">
      <c r="A4581" t="s">
        <v>4936</v>
      </c>
      <c r="B4581">
        <v>10.463100000000001</v>
      </c>
      <c r="C4581" s="44">
        <v>39924</v>
      </c>
      <c r="D4581" t="str">
        <f t="shared" si="710"/>
        <v/>
      </c>
      <c r="E4581" t="str">
        <f t="shared" si="711"/>
        <v/>
      </c>
      <c r="F4581" t="str">
        <f t="shared" si="712"/>
        <v/>
      </c>
      <c r="G4581" t="str">
        <f t="shared" si="713"/>
        <v/>
      </c>
      <c r="H4581" t="str">
        <f t="shared" si="714"/>
        <v/>
      </c>
      <c r="I4581" t="str">
        <f t="shared" si="715"/>
        <v/>
      </c>
      <c r="J4581" t="str">
        <f t="shared" si="716"/>
        <v/>
      </c>
      <c r="K4581" t="str">
        <f t="shared" si="717"/>
        <v/>
      </c>
      <c r="L4581" t="str">
        <f t="shared" si="718"/>
        <v/>
      </c>
      <c r="M4581" t="str">
        <f t="shared" si="719"/>
        <v/>
      </c>
    </row>
    <row r="4582" spans="1:13">
      <c r="A4582" t="s">
        <v>2511</v>
      </c>
      <c r="B4582">
        <v>10.0146</v>
      </c>
      <c r="C4582" s="44">
        <v>39924</v>
      </c>
      <c r="D4582" t="str">
        <f t="shared" si="710"/>
        <v/>
      </c>
      <c r="E4582" t="str">
        <f t="shared" si="711"/>
        <v/>
      </c>
      <c r="F4582" t="str">
        <f t="shared" si="712"/>
        <v/>
      </c>
      <c r="G4582" t="str">
        <f t="shared" si="713"/>
        <v/>
      </c>
      <c r="H4582" t="str">
        <f t="shared" si="714"/>
        <v/>
      </c>
      <c r="I4582" t="str">
        <f t="shared" si="715"/>
        <v/>
      </c>
      <c r="J4582" t="str">
        <f t="shared" si="716"/>
        <v/>
      </c>
      <c r="K4582" t="str">
        <f t="shared" si="717"/>
        <v/>
      </c>
      <c r="L4582" t="str">
        <f t="shared" si="718"/>
        <v/>
      </c>
      <c r="M4582" t="str">
        <f t="shared" si="719"/>
        <v/>
      </c>
    </row>
    <row r="4583" spans="1:13">
      <c r="A4583" t="s">
        <v>2512</v>
      </c>
      <c r="B4583">
        <v>10.0015</v>
      </c>
      <c r="C4583" s="44">
        <v>39937</v>
      </c>
      <c r="D4583" t="str">
        <f t="shared" si="710"/>
        <v/>
      </c>
      <c r="E4583" t="str">
        <f t="shared" si="711"/>
        <v/>
      </c>
      <c r="F4583" t="str">
        <f t="shared" si="712"/>
        <v/>
      </c>
      <c r="G4583" t="str">
        <f t="shared" si="713"/>
        <v/>
      </c>
      <c r="H4583" t="str">
        <f t="shared" si="714"/>
        <v/>
      </c>
      <c r="I4583" t="str">
        <f t="shared" si="715"/>
        <v/>
      </c>
      <c r="J4583" t="str">
        <f t="shared" si="716"/>
        <v/>
      </c>
      <c r="K4583" t="str">
        <f t="shared" si="717"/>
        <v/>
      </c>
      <c r="L4583" t="str">
        <f t="shared" si="718"/>
        <v/>
      </c>
      <c r="M4583" t="str">
        <f t="shared" si="719"/>
        <v/>
      </c>
    </row>
    <row r="4584" spans="1:13">
      <c r="A4584" t="s">
        <v>4938</v>
      </c>
      <c r="B4584">
        <v>10.4701</v>
      </c>
      <c r="C4584" s="44">
        <v>39930</v>
      </c>
      <c r="D4584" t="str">
        <f t="shared" si="710"/>
        <v/>
      </c>
      <c r="E4584" t="str">
        <f t="shared" si="711"/>
        <v/>
      </c>
      <c r="F4584" t="str">
        <f t="shared" si="712"/>
        <v/>
      </c>
      <c r="G4584" t="str">
        <f t="shared" si="713"/>
        <v/>
      </c>
      <c r="H4584" t="str">
        <f t="shared" si="714"/>
        <v/>
      </c>
      <c r="I4584" t="str">
        <f t="shared" si="715"/>
        <v/>
      </c>
      <c r="J4584" t="str">
        <f t="shared" si="716"/>
        <v/>
      </c>
      <c r="K4584" t="str">
        <f t="shared" si="717"/>
        <v/>
      </c>
      <c r="L4584" t="str">
        <f t="shared" si="718"/>
        <v/>
      </c>
      <c r="M4584" t="str">
        <f t="shared" si="719"/>
        <v/>
      </c>
    </row>
    <row r="4585" spans="1:13">
      <c r="A4585" t="s">
        <v>2513</v>
      </c>
      <c r="B4585">
        <v>10.001200000000001</v>
      </c>
      <c r="C4585" s="44">
        <v>39937</v>
      </c>
      <c r="D4585" t="str">
        <f t="shared" si="710"/>
        <v/>
      </c>
      <c r="E4585" t="str">
        <f t="shared" si="711"/>
        <v/>
      </c>
      <c r="F4585" t="str">
        <f t="shared" si="712"/>
        <v/>
      </c>
      <c r="G4585" t="str">
        <f t="shared" si="713"/>
        <v/>
      </c>
      <c r="H4585" t="str">
        <f t="shared" si="714"/>
        <v/>
      </c>
      <c r="I4585" t="str">
        <f t="shared" si="715"/>
        <v/>
      </c>
      <c r="J4585" t="str">
        <f t="shared" si="716"/>
        <v/>
      </c>
      <c r="K4585" t="str">
        <f t="shared" si="717"/>
        <v/>
      </c>
      <c r="L4585" t="str">
        <f t="shared" si="718"/>
        <v/>
      </c>
      <c r="M4585" t="str">
        <f t="shared" si="719"/>
        <v/>
      </c>
    </row>
    <row r="4586" spans="1:13">
      <c r="A4586" t="s">
        <v>5039</v>
      </c>
      <c r="B4586">
        <v>1571.4643000000001</v>
      </c>
      <c r="C4586" s="44">
        <v>41548</v>
      </c>
      <c r="D4586" t="str">
        <f t="shared" si="710"/>
        <v/>
      </c>
      <c r="E4586" t="str">
        <f t="shared" si="711"/>
        <v/>
      </c>
      <c r="F4586" t="str">
        <f t="shared" si="712"/>
        <v/>
      </c>
      <c r="G4586" t="str">
        <f t="shared" si="713"/>
        <v/>
      </c>
      <c r="H4586" t="str">
        <f t="shared" si="714"/>
        <v/>
      </c>
      <c r="I4586" t="str">
        <f t="shared" si="715"/>
        <v/>
      </c>
      <c r="J4586" t="str">
        <f t="shared" si="716"/>
        <v/>
      </c>
      <c r="K4586" t="str">
        <f t="shared" si="717"/>
        <v/>
      </c>
      <c r="L4586" t="str">
        <f t="shared" si="718"/>
        <v/>
      </c>
      <c r="M4586" t="str">
        <f t="shared" si="719"/>
        <v/>
      </c>
    </row>
    <row r="4587" spans="1:13">
      <c r="A4587" t="s">
        <v>5040</v>
      </c>
      <c r="B4587">
        <v>53.95</v>
      </c>
      <c r="C4587" s="44">
        <v>41548</v>
      </c>
      <c r="D4587" t="str">
        <f t="shared" si="710"/>
        <v/>
      </c>
      <c r="E4587" t="str">
        <f t="shared" si="711"/>
        <v/>
      </c>
      <c r="F4587" t="str">
        <f t="shared" si="712"/>
        <v/>
      </c>
      <c r="G4587" t="str">
        <f t="shared" si="713"/>
        <v/>
      </c>
      <c r="H4587" t="str">
        <f t="shared" si="714"/>
        <v/>
      </c>
      <c r="I4587" t="str">
        <f t="shared" si="715"/>
        <v/>
      </c>
      <c r="J4587" t="str">
        <f t="shared" si="716"/>
        <v/>
      </c>
      <c r="K4587" t="str">
        <f t="shared" si="717"/>
        <v/>
      </c>
      <c r="L4587" t="str">
        <f t="shared" si="718"/>
        <v/>
      </c>
      <c r="M4587" t="str">
        <f t="shared" si="719"/>
        <v/>
      </c>
    </row>
    <row r="4588" spans="1:13">
      <c r="A4588" t="s">
        <v>5041</v>
      </c>
      <c r="B4588">
        <v>25.816600000000001</v>
      </c>
      <c r="C4588" s="44">
        <v>41548</v>
      </c>
      <c r="D4588" t="str">
        <f t="shared" si="710"/>
        <v/>
      </c>
      <c r="E4588" t="str">
        <f t="shared" si="711"/>
        <v/>
      </c>
      <c r="F4588" t="str">
        <f t="shared" si="712"/>
        <v/>
      </c>
      <c r="G4588" t="str">
        <f t="shared" si="713"/>
        <v/>
      </c>
      <c r="H4588" t="str">
        <f t="shared" si="714"/>
        <v/>
      </c>
      <c r="I4588" t="str">
        <f t="shared" si="715"/>
        <v/>
      </c>
      <c r="J4588" t="str">
        <f t="shared" si="716"/>
        <v/>
      </c>
      <c r="K4588" t="str">
        <f t="shared" si="717"/>
        <v/>
      </c>
      <c r="L4588" t="str">
        <f t="shared" si="718"/>
        <v/>
      </c>
      <c r="M4588" t="str">
        <f t="shared" si="719"/>
        <v/>
      </c>
    </row>
    <row r="4589" spans="1:13">
      <c r="A4589" t="s">
        <v>5042</v>
      </c>
      <c r="B4589">
        <v>25.7559</v>
      </c>
      <c r="C4589" s="44">
        <v>41548</v>
      </c>
      <c r="D4589" t="str">
        <f t="shared" si="710"/>
        <v/>
      </c>
      <c r="E4589" t="str">
        <f t="shared" si="711"/>
        <v/>
      </c>
      <c r="F4589" t="str">
        <f t="shared" si="712"/>
        <v/>
      </c>
      <c r="G4589" t="str">
        <f t="shared" si="713"/>
        <v/>
      </c>
      <c r="H4589" t="str">
        <f t="shared" si="714"/>
        <v/>
      </c>
      <c r="I4589" t="str">
        <f t="shared" si="715"/>
        <v/>
      </c>
      <c r="J4589" t="str">
        <f t="shared" si="716"/>
        <v/>
      </c>
      <c r="K4589" t="str">
        <f t="shared" si="717"/>
        <v/>
      </c>
      <c r="L4589" t="str">
        <f t="shared" si="718"/>
        <v/>
      </c>
      <c r="M4589" t="str">
        <f t="shared" si="719"/>
        <v/>
      </c>
    </row>
    <row r="4590" spans="1:13">
      <c r="A4590" t="s">
        <v>801</v>
      </c>
      <c r="B4590">
        <v>9.1472999999999995</v>
      </c>
      <c r="C4590" s="44">
        <v>41548</v>
      </c>
      <c r="D4590" t="str">
        <f t="shared" si="710"/>
        <v/>
      </c>
      <c r="E4590" t="str">
        <f t="shared" si="711"/>
        <v/>
      </c>
      <c r="F4590" t="str">
        <f t="shared" si="712"/>
        <v/>
      </c>
      <c r="G4590" t="str">
        <f t="shared" si="713"/>
        <v/>
      </c>
      <c r="H4590" t="str">
        <f t="shared" si="714"/>
        <v/>
      </c>
      <c r="I4590" t="str">
        <f t="shared" si="715"/>
        <v/>
      </c>
      <c r="J4590" t="str">
        <f t="shared" si="716"/>
        <v/>
      </c>
      <c r="K4590" t="str">
        <f t="shared" si="717"/>
        <v/>
      </c>
      <c r="L4590" t="str">
        <f t="shared" si="718"/>
        <v/>
      </c>
      <c r="M4590" t="str">
        <f t="shared" si="719"/>
        <v/>
      </c>
    </row>
    <row r="4591" spans="1:13">
      <c r="A4591" t="s">
        <v>802</v>
      </c>
      <c r="B4591">
        <v>9.1234000000000002</v>
      </c>
      <c r="C4591" s="44">
        <v>41548</v>
      </c>
      <c r="D4591" t="str">
        <f t="shared" si="710"/>
        <v/>
      </c>
      <c r="E4591" t="str">
        <f t="shared" si="711"/>
        <v/>
      </c>
      <c r="F4591" t="str">
        <f t="shared" si="712"/>
        <v/>
      </c>
      <c r="G4591" t="str">
        <f t="shared" si="713"/>
        <v/>
      </c>
      <c r="H4591" t="str">
        <f t="shared" si="714"/>
        <v/>
      </c>
      <c r="I4591" t="str">
        <f t="shared" si="715"/>
        <v/>
      </c>
      <c r="J4591" t="str">
        <f t="shared" si="716"/>
        <v/>
      </c>
      <c r="K4591" t="str">
        <f t="shared" si="717"/>
        <v/>
      </c>
      <c r="L4591" t="str">
        <f t="shared" si="718"/>
        <v/>
      </c>
      <c r="M4591" t="str">
        <f t="shared" si="719"/>
        <v/>
      </c>
    </row>
    <row r="4592" spans="1:13">
      <c r="A4592" t="s">
        <v>2514</v>
      </c>
      <c r="B4592">
        <v>16.802800000000001</v>
      </c>
      <c r="C4592" s="44">
        <v>41548</v>
      </c>
      <c r="D4592" t="str">
        <f t="shared" si="710"/>
        <v/>
      </c>
      <c r="E4592" t="str">
        <f t="shared" si="711"/>
        <v/>
      </c>
      <c r="F4592" t="str">
        <f t="shared" si="712"/>
        <v/>
      </c>
      <c r="G4592" t="str">
        <f t="shared" si="713"/>
        <v/>
      </c>
      <c r="H4592" t="str">
        <f t="shared" si="714"/>
        <v/>
      </c>
      <c r="I4592" t="str">
        <f t="shared" si="715"/>
        <v/>
      </c>
      <c r="J4592" t="str">
        <f t="shared" si="716"/>
        <v/>
      </c>
      <c r="K4592" t="str">
        <f t="shared" si="717"/>
        <v/>
      </c>
      <c r="L4592" t="str">
        <f t="shared" si="718"/>
        <v/>
      </c>
      <c r="M4592" t="str">
        <f t="shared" si="719"/>
        <v/>
      </c>
    </row>
    <row r="4593" spans="1:13">
      <c r="A4593" t="s">
        <v>2515</v>
      </c>
      <c r="B4593">
        <v>16.802800000000001</v>
      </c>
      <c r="C4593" s="44">
        <v>41548</v>
      </c>
      <c r="D4593" t="str">
        <f t="shared" si="710"/>
        <v/>
      </c>
      <c r="E4593" t="str">
        <f t="shared" si="711"/>
        <v/>
      </c>
      <c r="F4593" t="str">
        <f t="shared" si="712"/>
        <v/>
      </c>
      <c r="G4593" t="str">
        <f t="shared" si="713"/>
        <v/>
      </c>
      <c r="H4593" t="str">
        <f t="shared" si="714"/>
        <v/>
      </c>
      <c r="I4593" t="str">
        <f t="shared" si="715"/>
        <v/>
      </c>
      <c r="J4593" t="str">
        <f t="shared" si="716"/>
        <v/>
      </c>
      <c r="K4593" t="str">
        <f t="shared" si="717"/>
        <v/>
      </c>
      <c r="L4593" t="str">
        <f t="shared" si="718"/>
        <v/>
      </c>
      <c r="M4593" t="str">
        <f t="shared" si="719"/>
        <v/>
      </c>
    </row>
    <row r="4594" spans="1:13">
      <c r="A4594" t="s">
        <v>4939</v>
      </c>
      <c r="B4594">
        <v>16.803100000000001</v>
      </c>
      <c r="C4594" s="44">
        <v>41548</v>
      </c>
      <c r="D4594" t="str">
        <f t="shared" si="710"/>
        <v/>
      </c>
      <c r="E4594" t="str">
        <f t="shared" si="711"/>
        <v/>
      </c>
      <c r="F4594" t="str">
        <f t="shared" si="712"/>
        <v/>
      </c>
      <c r="G4594" t="str">
        <f t="shared" si="713"/>
        <v/>
      </c>
      <c r="H4594" t="str">
        <f t="shared" si="714"/>
        <v/>
      </c>
      <c r="I4594" t="str">
        <f t="shared" si="715"/>
        <v/>
      </c>
      <c r="J4594" t="str">
        <f t="shared" si="716"/>
        <v/>
      </c>
      <c r="K4594" t="str">
        <f t="shared" si="717"/>
        <v/>
      </c>
      <c r="L4594" t="str">
        <f t="shared" si="718"/>
        <v/>
      </c>
      <c r="M4594" t="str">
        <f t="shared" si="719"/>
        <v/>
      </c>
    </row>
    <row r="4595" spans="1:13">
      <c r="A4595" t="s">
        <v>4940</v>
      </c>
      <c r="B4595">
        <v>16.804500000000001</v>
      </c>
      <c r="C4595" s="44">
        <v>41548</v>
      </c>
      <c r="D4595" t="str">
        <f t="shared" si="710"/>
        <v/>
      </c>
      <c r="E4595" t="str">
        <f t="shared" si="711"/>
        <v/>
      </c>
      <c r="F4595" t="str">
        <f t="shared" si="712"/>
        <v/>
      </c>
      <c r="G4595" t="str">
        <f t="shared" si="713"/>
        <v/>
      </c>
      <c r="H4595" t="str">
        <f t="shared" si="714"/>
        <v/>
      </c>
      <c r="I4595" t="str">
        <f t="shared" si="715"/>
        <v/>
      </c>
      <c r="J4595" t="str">
        <f t="shared" si="716"/>
        <v/>
      </c>
      <c r="K4595" t="str">
        <f t="shared" si="717"/>
        <v/>
      </c>
      <c r="L4595" t="str">
        <f t="shared" si="718"/>
        <v/>
      </c>
      <c r="M4595" t="str">
        <f t="shared" si="719"/>
        <v/>
      </c>
    </row>
    <row r="4596" spans="1:13">
      <c r="A4596" t="s">
        <v>2628</v>
      </c>
      <c r="B4596">
        <v>17.347899999999999</v>
      </c>
      <c r="C4596" s="44">
        <v>41548</v>
      </c>
      <c r="D4596" t="str">
        <f t="shared" si="710"/>
        <v/>
      </c>
      <c r="E4596" t="str">
        <f t="shared" si="711"/>
        <v/>
      </c>
      <c r="F4596" t="str">
        <f t="shared" si="712"/>
        <v/>
      </c>
      <c r="G4596" t="str">
        <f t="shared" si="713"/>
        <v/>
      </c>
      <c r="H4596" t="str">
        <f t="shared" si="714"/>
        <v/>
      </c>
      <c r="I4596" t="str">
        <f t="shared" si="715"/>
        <v/>
      </c>
      <c r="J4596" t="str">
        <f t="shared" si="716"/>
        <v/>
      </c>
      <c r="K4596" t="str">
        <f t="shared" si="717"/>
        <v/>
      </c>
      <c r="L4596" t="str">
        <f t="shared" si="718"/>
        <v/>
      </c>
      <c r="M4596" t="str">
        <f t="shared" si="719"/>
        <v/>
      </c>
    </row>
    <row r="4597" spans="1:13">
      <c r="A4597" t="s">
        <v>2629</v>
      </c>
      <c r="B4597">
        <v>17.347899999999999</v>
      </c>
      <c r="C4597" s="44">
        <v>41548</v>
      </c>
      <c r="D4597" t="str">
        <f t="shared" si="710"/>
        <v/>
      </c>
      <c r="E4597" t="str">
        <f t="shared" si="711"/>
        <v/>
      </c>
      <c r="F4597" t="str">
        <f t="shared" si="712"/>
        <v/>
      </c>
      <c r="G4597" t="str">
        <f t="shared" si="713"/>
        <v/>
      </c>
      <c r="H4597" t="str">
        <f t="shared" si="714"/>
        <v/>
      </c>
      <c r="I4597" t="str">
        <f t="shared" si="715"/>
        <v/>
      </c>
      <c r="J4597" t="str">
        <f t="shared" si="716"/>
        <v/>
      </c>
      <c r="K4597" t="str">
        <f t="shared" si="717"/>
        <v/>
      </c>
      <c r="L4597" t="str">
        <f t="shared" si="718"/>
        <v/>
      </c>
      <c r="M4597" t="str">
        <f t="shared" si="719"/>
        <v/>
      </c>
    </row>
    <row r="4598" spans="1:13">
      <c r="A4598" t="s">
        <v>4386</v>
      </c>
      <c r="B4598">
        <v>20.790400000000002</v>
      </c>
      <c r="C4598" s="44">
        <v>41548</v>
      </c>
      <c r="D4598" t="str">
        <f t="shared" si="710"/>
        <v/>
      </c>
      <c r="E4598" t="str">
        <f t="shared" si="711"/>
        <v/>
      </c>
      <c r="F4598" t="str">
        <f t="shared" si="712"/>
        <v/>
      </c>
      <c r="G4598" t="str">
        <f t="shared" si="713"/>
        <v/>
      </c>
      <c r="H4598" t="str">
        <f t="shared" si="714"/>
        <v/>
      </c>
      <c r="I4598" t="str">
        <f t="shared" si="715"/>
        <v/>
      </c>
      <c r="J4598" t="str">
        <f t="shared" si="716"/>
        <v/>
      </c>
      <c r="K4598" t="str">
        <f t="shared" si="717"/>
        <v/>
      </c>
      <c r="L4598" t="str">
        <f t="shared" si="718"/>
        <v/>
      </c>
      <c r="M4598" t="str">
        <f t="shared" si="719"/>
        <v/>
      </c>
    </row>
    <row r="4599" spans="1:13">
      <c r="A4599" t="s">
        <v>4387</v>
      </c>
      <c r="B4599">
        <v>20.795200000000001</v>
      </c>
      <c r="C4599" s="44">
        <v>41548</v>
      </c>
      <c r="D4599" t="str">
        <f t="shared" si="710"/>
        <v/>
      </c>
      <c r="E4599" t="str">
        <f t="shared" si="711"/>
        <v/>
      </c>
      <c r="F4599" t="str">
        <f t="shared" si="712"/>
        <v/>
      </c>
      <c r="G4599" t="str">
        <f t="shared" si="713"/>
        <v/>
      </c>
      <c r="H4599" t="str">
        <f t="shared" si="714"/>
        <v/>
      </c>
      <c r="I4599" t="str">
        <f t="shared" si="715"/>
        <v/>
      </c>
      <c r="J4599" t="str">
        <f t="shared" si="716"/>
        <v/>
      </c>
      <c r="K4599" t="str">
        <f t="shared" si="717"/>
        <v/>
      </c>
      <c r="L4599" t="str">
        <f t="shared" si="718"/>
        <v/>
      </c>
      <c r="M4599" t="str">
        <f t="shared" si="719"/>
        <v/>
      </c>
    </row>
    <row r="4600" spans="1:13">
      <c r="A4600" t="s">
        <v>4100</v>
      </c>
      <c r="B4600">
        <v>22.7958</v>
      </c>
      <c r="C4600" s="44">
        <v>41548</v>
      </c>
      <c r="D4600" t="str">
        <f t="shared" si="710"/>
        <v/>
      </c>
      <c r="E4600" t="str">
        <f t="shared" si="711"/>
        <v/>
      </c>
      <c r="F4600" t="str">
        <f t="shared" si="712"/>
        <v/>
      </c>
      <c r="G4600" t="str">
        <f t="shared" si="713"/>
        <v/>
      </c>
      <c r="H4600" t="str">
        <f t="shared" si="714"/>
        <v/>
      </c>
      <c r="I4600" t="str">
        <f t="shared" si="715"/>
        <v/>
      </c>
      <c r="J4600" t="str">
        <f t="shared" si="716"/>
        <v/>
      </c>
      <c r="K4600" t="str">
        <f t="shared" si="717"/>
        <v/>
      </c>
      <c r="L4600" t="str">
        <f t="shared" si="718"/>
        <v/>
      </c>
      <c r="M4600" t="str">
        <f t="shared" si="719"/>
        <v/>
      </c>
    </row>
    <row r="4601" spans="1:13">
      <c r="A4601" t="s">
        <v>4101</v>
      </c>
      <c r="B4601">
        <v>22.868200000000002</v>
      </c>
      <c r="C4601" s="44">
        <v>41548</v>
      </c>
      <c r="D4601" t="str">
        <f t="shared" si="710"/>
        <v/>
      </c>
      <c r="E4601" t="str">
        <f t="shared" si="711"/>
        <v/>
      </c>
      <c r="F4601" t="str">
        <f t="shared" si="712"/>
        <v/>
      </c>
      <c r="G4601" t="str">
        <f t="shared" si="713"/>
        <v/>
      </c>
      <c r="H4601" t="str">
        <f t="shared" si="714"/>
        <v/>
      </c>
      <c r="I4601" t="str">
        <f t="shared" si="715"/>
        <v/>
      </c>
      <c r="J4601" t="str">
        <f t="shared" si="716"/>
        <v/>
      </c>
      <c r="K4601" t="str">
        <f t="shared" si="717"/>
        <v/>
      </c>
      <c r="L4601" t="str">
        <f t="shared" si="718"/>
        <v/>
      </c>
      <c r="M4601" t="str">
        <f t="shared" si="719"/>
        <v/>
      </c>
    </row>
    <row r="4602" spans="1:13">
      <c r="A4602" t="s">
        <v>4102</v>
      </c>
      <c r="B4602">
        <v>78.561899999999994</v>
      </c>
      <c r="C4602" s="44">
        <v>41548</v>
      </c>
      <c r="D4602" t="str">
        <f t="shared" si="710"/>
        <v/>
      </c>
      <c r="E4602" t="str">
        <f t="shared" si="711"/>
        <v/>
      </c>
      <c r="F4602" t="str">
        <f t="shared" si="712"/>
        <v/>
      </c>
      <c r="G4602" t="str">
        <f t="shared" si="713"/>
        <v/>
      </c>
      <c r="H4602" t="str">
        <f t="shared" si="714"/>
        <v/>
      </c>
      <c r="I4602" t="str">
        <f t="shared" si="715"/>
        <v/>
      </c>
      <c r="J4602" t="str">
        <f t="shared" si="716"/>
        <v/>
      </c>
      <c r="K4602" t="str">
        <f t="shared" si="717"/>
        <v/>
      </c>
      <c r="L4602" t="str">
        <f t="shared" si="718"/>
        <v/>
      </c>
      <c r="M4602" t="str">
        <f t="shared" si="719"/>
        <v/>
      </c>
    </row>
    <row r="4603" spans="1:13">
      <c r="A4603" t="s">
        <v>4103</v>
      </c>
      <c r="B4603">
        <v>78.843800000000002</v>
      </c>
      <c r="C4603" s="44">
        <v>41548</v>
      </c>
      <c r="D4603" t="str">
        <f t="shared" si="710"/>
        <v/>
      </c>
      <c r="E4603" t="str">
        <f t="shared" si="711"/>
        <v/>
      </c>
      <c r="F4603" t="str">
        <f t="shared" si="712"/>
        <v/>
      </c>
      <c r="G4603" t="str">
        <f t="shared" si="713"/>
        <v/>
      </c>
      <c r="H4603" t="str">
        <f t="shared" si="714"/>
        <v/>
      </c>
      <c r="I4603" t="str">
        <f t="shared" si="715"/>
        <v/>
      </c>
      <c r="J4603" t="str">
        <f t="shared" si="716"/>
        <v/>
      </c>
      <c r="K4603" t="str">
        <f t="shared" si="717"/>
        <v/>
      </c>
      <c r="L4603" t="str">
        <f t="shared" si="718"/>
        <v/>
      </c>
      <c r="M4603" t="str">
        <f t="shared" si="719"/>
        <v/>
      </c>
    </row>
    <row r="4604" spans="1:13">
      <c r="A4604" t="s">
        <v>2516</v>
      </c>
      <c r="B4604">
        <v>19.2743</v>
      </c>
      <c r="C4604" s="44">
        <v>41548</v>
      </c>
      <c r="D4604" t="str">
        <f t="shared" si="710"/>
        <v/>
      </c>
      <c r="E4604" t="str">
        <f t="shared" si="711"/>
        <v/>
      </c>
      <c r="F4604" t="str">
        <f t="shared" si="712"/>
        <v/>
      </c>
      <c r="G4604" t="str">
        <f t="shared" si="713"/>
        <v/>
      </c>
      <c r="H4604" t="str">
        <f t="shared" si="714"/>
        <v/>
      </c>
      <c r="I4604" t="str">
        <f t="shared" si="715"/>
        <v/>
      </c>
      <c r="J4604" t="str">
        <f t="shared" si="716"/>
        <v/>
      </c>
      <c r="K4604" t="str">
        <f t="shared" si="717"/>
        <v/>
      </c>
      <c r="L4604" t="str">
        <f t="shared" si="718"/>
        <v/>
      </c>
      <c r="M4604" t="str">
        <f t="shared" si="719"/>
        <v/>
      </c>
    </row>
    <row r="4605" spans="1:13">
      <c r="A4605" t="s">
        <v>2517</v>
      </c>
      <c r="B4605">
        <v>19.2743</v>
      </c>
      <c r="C4605" s="44">
        <v>41548</v>
      </c>
      <c r="D4605" t="str">
        <f t="shared" si="710"/>
        <v/>
      </c>
      <c r="E4605" t="str">
        <f t="shared" si="711"/>
        <v/>
      </c>
      <c r="F4605" t="str">
        <f t="shared" si="712"/>
        <v/>
      </c>
      <c r="G4605" t="str">
        <f t="shared" si="713"/>
        <v/>
      </c>
      <c r="H4605" t="str">
        <f t="shared" si="714"/>
        <v/>
      </c>
      <c r="I4605" t="str">
        <f t="shared" si="715"/>
        <v/>
      </c>
      <c r="J4605" t="str">
        <f t="shared" si="716"/>
        <v/>
      </c>
      <c r="K4605" t="str">
        <f t="shared" si="717"/>
        <v/>
      </c>
      <c r="L4605" t="str">
        <f t="shared" si="718"/>
        <v/>
      </c>
      <c r="M4605" t="str">
        <f t="shared" si="719"/>
        <v/>
      </c>
    </row>
    <row r="4606" spans="1:13">
      <c r="A4606" t="s">
        <v>4941</v>
      </c>
      <c r="B4606">
        <v>23.402999999999999</v>
      </c>
      <c r="C4606" s="44">
        <v>41548</v>
      </c>
      <c r="D4606" t="str">
        <f t="shared" si="710"/>
        <v/>
      </c>
      <c r="E4606" t="str">
        <f t="shared" si="711"/>
        <v/>
      </c>
      <c r="F4606" t="str">
        <f t="shared" si="712"/>
        <v/>
      </c>
      <c r="G4606" t="str">
        <f t="shared" si="713"/>
        <v/>
      </c>
      <c r="H4606" t="str">
        <f t="shared" si="714"/>
        <v/>
      </c>
      <c r="I4606" t="str">
        <f t="shared" si="715"/>
        <v/>
      </c>
      <c r="J4606" t="str">
        <f t="shared" si="716"/>
        <v/>
      </c>
      <c r="K4606" t="str">
        <f t="shared" si="717"/>
        <v/>
      </c>
      <c r="L4606" t="str">
        <f t="shared" si="718"/>
        <v/>
      </c>
      <c r="M4606" t="str">
        <f t="shared" si="719"/>
        <v/>
      </c>
    </row>
    <row r="4607" spans="1:13">
      <c r="A4607" t="s">
        <v>4942</v>
      </c>
      <c r="B4607">
        <v>23.408899999999999</v>
      </c>
      <c r="C4607" s="44">
        <v>41548</v>
      </c>
      <c r="D4607" t="str">
        <f t="shared" si="710"/>
        <v/>
      </c>
      <c r="E4607" t="str">
        <f t="shared" si="711"/>
        <v/>
      </c>
      <c r="F4607" t="str">
        <f t="shared" si="712"/>
        <v/>
      </c>
      <c r="G4607" t="str">
        <f t="shared" si="713"/>
        <v/>
      </c>
      <c r="H4607" t="str">
        <f t="shared" si="714"/>
        <v/>
      </c>
      <c r="I4607" t="str">
        <f t="shared" si="715"/>
        <v/>
      </c>
      <c r="J4607" t="str">
        <f t="shared" si="716"/>
        <v/>
      </c>
      <c r="K4607" t="str">
        <f t="shared" si="717"/>
        <v/>
      </c>
      <c r="L4607" t="str">
        <f t="shared" si="718"/>
        <v/>
      </c>
      <c r="M4607" t="str">
        <f t="shared" si="719"/>
        <v/>
      </c>
    </row>
    <row r="4608" spans="1:13">
      <c r="A4608" t="s">
        <v>803</v>
      </c>
      <c r="B4608">
        <v>7.8314000000000004</v>
      </c>
      <c r="C4608" s="44">
        <v>41548</v>
      </c>
      <c r="D4608" t="str">
        <f t="shared" si="710"/>
        <v/>
      </c>
      <c r="E4608" t="str">
        <f t="shared" si="711"/>
        <v/>
      </c>
      <c r="F4608" t="str">
        <f t="shared" si="712"/>
        <v/>
      </c>
      <c r="G4608" t="str">
        <f t="shared" si="713"/>
        <v/>
      </c>
      <c r="H4608" t="str">
        <f t="shared" si="714"/>
        <v/>
      </c>
      <c r="I4608" t="str">
        <f t="shared" si="715"/>
        <v/>
      </c>
      <c r="J4608" t="str">
        <f t="shared" si="716"/>
        <v/>
      </c>
      <c r="K4608" t="str">
        <f t="shared" si="717"/>
        <v/>
      </c>
      <c r="L4608" t="str">
        <f t="shared" si="718"/>
        <v/>
      </c>
      <c r="M4608" t="str">
        <f t="shared" si="719"/>
        <v/>
      </c>
    </row>
    <row r="4609" spans="1:13">
      <c r="A4609" t="s">
        <v>5043</v>
      </c>
      <c r="B4609">
        <v>10.7173</v>
      </c>
      <c r="C4609" s="44">
        <v>41548</v>
      </c>
      <c r="D4609" t="str">
        <f t="shared" si="710"/>
        <v/>
      </c>
      <c r="E4609" t="str">
        <f t="shared" si="711"/>
        <v/>
      </c>
      <c r="F4609" t="str">
        <f t="shared" si="712"/>
        <v/>
      </c>
      <c r="G4609" t="str">
        <f t="shared" si="713"/>
        <v/>
      </c>
      <c r="H4609" t="str">
        <f t="shared" si="714"/>
        <v/>
      </c>
      <c r="I4609" t="str">
        <f t="shared" si="715"/>
        <v/>
      </c>
      <c r="J4609" t="str">
        <f t="shared" si="716"/>
        <v/>
      </c>
      <c r="K4609" t="str">
        <f t="shared" si="717"/>
        <v/>
      </c>
      <c r="L4609" t="str">
        <f t="shared" si="718"/>
        <v/>
      </c>
      <c r="M4609" t="str">
        <f t="shared" si="719"/>
        <v/>
      </c>
    </row>
    <row r="4610" spans="1:13">
      <c r="A4610" t="s">
        <v>804</v>
      </c>
      <c r="B4610">
        <v>7.82</v>
      </c>
      <c r="C4610" s="44">
        <v>41548</v>
      </c>
      <c r="D4610" t="str">
        <f t="shared" si="710"/>
        <v/>
      </c>
      <c r="E4610" t="str">
        <f t="shared" si="711"/>
        <v/>
      </c>
      <c r="F4610" t="str">
        <f t="shared" si="712"/>
        <v/>
      </c>
      <c r="G4610" t="str">
        <f t="shared" si="713"/>
        <v/>
      </c>
      <c r="H4610" t="str">
        <f t="shared" si="714"/>
        <v/>
      </c>
      <c r="I4610" t="str">
        <f t="shared" si="715"/>
        <v/>
      </c>
      <c r="J4610" t="str">
        <f t="shared" si="716"/>
        <v/>
      </c>
      <c r="K4610" t="str">
        <f t="shared" si="717"/>
        <v/>
      </c>
      <c r="L4610" t="str">
        <f t="shared" si="718"/>
        <v/>
      </c>
      <c r="M4610" t="str">
        <f t="shared" si="719"/>
        <v/>
      </c>
    </row>
    <row r="4611" spans="1:13">
      <c r="A4611" t="s">
        <v>5044</v>
      </c>
      <c r="B4611">
        <v>10.696</v>
      </c>
      <c r="C4611" s="44">
        <v>41548</v>
      </c>
      <c r="D4611" t="str">
        <f t="shared" si="710"/>
        <v/>
      </c>
      <c r="E4611" t="str">
        <f t="shared" si="711"/>
        <v/>
      </c>
      <c r="F4611" t="str">
        <f t="shared" si="712"/>
        <v/>
      </c>
      <c r="G4611" t="str">
        <f t="shared" si="713"/>
        <v/>
      </c>
      <c r="H4611" t="str">
        <f t="shared" si="714"/>
        <v/>
      </c>
      <c r="I4611" t="str">
        <f t="shared" si="715"/>
        <v/>
      </c>
      <c r="J4611" t="str">
        <f t="shared" si="716"/>
        <v/>
      </c>
      <c r="K4611" t="str">
        <f t="shared" si="717"/>
        <v/>
      </c>
      <c r="L4611" t="str">
        <f t="shared" si="718"/>
        <v/>
      </c>
      <c r="M4611" t="str">
        <f t="shared" si="719"/>
        <v/>
      </c>
    </row>
    <row r="4612" spans="1:13">
      <c r="A4612" t="s">
        <v>805</v>
      </c>
      <c r="B4612">
        <v>8.3547999999999991</v>
      </c>
      <c r="C4612" s="44">
        <v>41548</v>
      </c>
      <c r="D4612" t="str">
        <f t="shared" si="710"/>
        <v/>
      </c>
      <c r="E4612" t="str">
        <f t="shared" si="711"/>
        <v/>
      </c>
      <c r="F4612" t="str">
        <f t="shared" si="712"/>
        <v/>
      </c>
      <c r="G4612" t="str">
        <f t="shared" si="713"/>
        <v/>
      </c>
      <c r="H4612" t="str">
        <f t="shared" si="714"/>
        <v/>
      </c>
      <c r="I4612" t="str">
        <f t="shared" si="715"/>
        <v/>
      </c>
      <c r="J4612" t="str">
        <f t="shared" si="716"/>
        <v/>
      </c>
      <c r="K4612" t="str">
        <f t="shared" si="717"/>
        <v/>
      </c>
      <c r="L4612" t="str">
        <f t="shared" si="718"/>
        <v/>
      </c>
      <c r="M4612" t="str">
        <f t="shared" si="719"/>
        <v/>
      </c>
    </row>
    <row r="4613" spans="1:13">
      <c r="A4613" t="s">
        <v>5045</v>
      </c>
      <c r="B4613">
        <v>11.369400000000001</v>
      </c>
      <c r="C4613" s="44">
        <v>41548</v>
      </c>
      <c r="D4613" t="str">
        <f t="shared" si="710"/>
        <v/>
      </c>
      <c r="E4613" t="str">
        <f t="shared" si="711"/>
        <v/>
      </c>
      <c r="F4613" t="str">
        <f t="shared" si="712"/>
        <v/>
      </c>
      <c r="G4613" t="str">
        <f t="shared" si="713"/>
        <v/>
      </c>
      <c r="H4613" t="str">
        <f t="shared" si="714"/>
        <v/>
      </c>
      <c r="I4613" t="str">
        <f t="shared" si="715"/>
        <v/>
      </c>
      <c r="J4613" t="str">
        <f t="shared" si="716"/>
        <v/>
      </c>
      <c r="K4613" t="str">
        <f t="shared" si="717"/>
        <v/>
      </c>
      <c r="L4613" t="str">
        <f t="shared" si="718"/>
        <v/>
      </c>
      <c r="M4613" t="str">
        <f t="shared" si="719"/>
        <v/>
      </c>
    </row>
    <row r="4614" spans="1:13">
      <c r="A4614" t="s">
        <v>806</v>
      </c>
      <c r="B4614">
        <v>8.3389000000000006</v>
      </c>
      <c r="C4614" s="44">
        <v>41548</v>
      </c>
      <c r="D4614" t="str">
        <f t="shared" si="710"/>
        <v/>
      </c>
      <c r="E4614" t="str">
        <f t="shared" si="711"/>
        <v/>
      </c>
      <c r="F4614" t="str">
        <f t="shared" si="712"/>
        <v/>
      </c>
      <c r="G4614" t="str">
        <f t="shared" si="713"/>
        <v/>
      </c>
      <c r="H4614" t="str">
        <f t="shared" si="714"/>
        <v/>
      </c>
      <c r="I4614" t="str">
        <f t="shared" si="715"/>
        <v/>
      </c>
      <c r="J4614" t="str">
        <f t="shared" si="716"/>
        <v/>
      </c>
      <c r="K4614" t="str">
        <f t="shared" si="717"/>
        <v/>
      </c>
      <c r="L4614" t="str">
        <f t="shared" si="718"/>
        <v/>
      </c>
      <c r="M4614" t="str">
        <f t="shared" si="719"/>
        <v/>
      </c>
    </row>
    <row r="4615" spans="1:13">
      <c r="A4615" t="s">
        <v>5046</v>
      </c>
      <c r="B4615">
        <v>11.349</v>
      </c>
      <c r="C4615" s="44">
        <v>41548</v>
      </c>
      <c r="D4615" t="str">
        <f t="shared" ref="D4615:D4678" si="720">IF(A4615=mfund1,B4615,"")</f>
        <v/>
      </c>
      <c r="E4615" t="str">
        <f t="shared" ref="E4615:E4678" si="721">IF(A4615=mfund2,B4615,"")</f>
        <v/>
      </c>
      <c r="F4615" t="str">
        <f t="shared" ref="F4615:F4678" si="722">IF(A4615=mfund3,B4615,"")</f>
        <v/>
      </c>
      <c r="G4615" t="str">
        <f t="shared" ref="G4615:G4678" si="723">IF(A4615=mfund4,B4615,"")</f>
        <v/>
      </c>
      <c r="H4615" t="str">
        <f t="shared" ref="H4615:H4678" si="724">IF(A4615=mfudn5,B4615,"")</f>
        <v/>
      </c>
      <c r="I4615" t="str">
        <f t="shared" ref="I4615:I4678" si="725">IF(A4615=mfund6,B4615,"")</f>
        <v/>
      </c>
      <c r="J4615" t="str">
        <f t="shared" ref="J4615:J4678" si="726">IF(A4615=mfund7,B4615,"")</f>
        <v/>
      </c>
      <c r="K4615" t="str">
        <f t="shared" ref="K4615:K4678" si="727">IF(A4615=mfund8,B4615,"")</f>
        <v/>
      </c>
      <c r="L4615" t="str">
        <f t="shared" ref="L4615:L4678" si="728">IF(A4615=mfund9,B4615,"")</f>
        <v/>
      </c>
      <c r="M4615" t="str">
        <f t="shared" ref="M4615:M4678" si="729">IF(A4615=mfund10,B4615,"")</f>
        <v/>
      </c>
    </row>
    <row r="4616" spans="1:13">
      <c r="A4616" t="s">
        <v>807</v>
      </c>
      <c r="B4616">
        <v>14.6546</v>
      </c>
      <c r="C4616" s="44">
        <v>41548</v>
      </c>
      <c r="D4616" t="str">
        <f t="shared" si="720"/>
        <v/>
      </c>
      <c r="E4616" t="str">
        <f t="shared" si="721"/>
        <v/>
      </c>
      <c r="F4616" t="str">
        <f t="shared" si="722"/>
        <v/>
      </c>
      <c r="G4616" t="str">
        <f t="shared" si="723"/>
        <v/>
      </c>
      <c r="H4616" t="str">
        <f t="shared" si="724"/>
        <v/>
      </c>
      <c r="I4616" t="str">
        <f t="shared" si="725"/>
        <v/>
      </c>
      <c r="J4616" t="str">
        <f t="shared" si="726"/>
        <v/>
      </c>
      <c r="K4616" t="str">
        <f t="shared" si="727"/>
        <v/>
      </c>
      <c r="L4616" t="str">
        <f t="shared" si="728"/>
        <v/>
      </c>
      <c r="M4616" t="str">
        <f t="shared" si="729"/>
        <v/>
      </c>
    </row>
    <row r="4617" spans="1:13">
      <c r="A4617" t="s">
        <v>808</v>
      </c>
      <c r="B4617">
        <v>14.6546</v>
      </c>
      <c r="C4617" s="44">
        <v>41548</v>
      </c>
      <c r="D4617" t="str">
        <f t="shared" si="720"/>
        <v/>
      </c>
      <c r="E4617" t="str">
        <f t="shared" si="721"/>
        <v/>
      </c>
      <c r="F4617" t="str">
        <f t="shared" si="722"/>
        <v/>
      </c>
      <c r="G4617" t="str">
        <f t="shared" si="723"/>
        <v/>
      </c>
      <c r="H4617" t="str">
        <f t="shared" si="724"/>
        <v/>
      </c>
      <c r="I4617" t="str">
        <f t="shared" si="725"/>
        <v/>
      </c>
      <c r="J4617" t="str">
        <f t="shared" si="726"/>
        <v/>
      </c>
      <c r="K4617" t="str">
        <f t="shared" si="727"/>
        <v/>
      </c>
      <c r="L4617" t="str">
        <f t="shared" si="728"/>
        <v/>
      </c>
      <c r="M4617" t="str">
        <f t="shared" si="729"/>
        <v/>
      </c>
    </row>
    <row r="4618" spans="1:13">
      <c r="A4618" t="s">
        <v>5047</v>
      </c>
      <c r="B4618">
        <v>14.6547</v>
      </c>
      <c r="C4618" s="44">
        <v>41548</v>
      </c>
      <c r="D4618" t="str">
        <f t="shared" si="720"/>
        <v/>
      </c>
      <c r="E4618" t="str">
        <f t="shared" si="721"/>
        <v/>
      </c>
      <c r="F4618" t="str">
        <f t="shared" si="722"/>
        <v/>
      </c>
      <c r="G4618" t="str">
        <f t="shared" si="723"/>
        <v/>
      </c>
      <c r="H4618" t="str">
        <f t="shared" si="724"/>
        <v/>
      </c>
      <c r="I4618" t="str">
        <f t="shared" si="725"/>
        <v/>
      </c>
      <c r="J4618" t="str">
        <f t="shared" si="726"/>
        <v/>
      </c>
      <c r="K4618" t="str">
        <f t="shared" si="727"/>
        <v/>
      </c>
      <c r="L4618" t="str">
        <f t="shared" si="728"/>
        <v/>
      </c>
      <c r="M4618" t="str">
        <f t="shared" si="729"/>
        <v/>
      </c>
    </row>
    <row r="4619" spans="1:13">
      <c r="A4619" t="s">
        <v>5048</v>
      </c>
      <c r="B4619">
        <v>14.6564</v>
      </c>
      <c r="C4619" s="44">
        <v>41548</v>
      </c>
      <c r="D4619" t="str">
        <f t="shared" si="720"/>
        <v/>
      </c>
      <c r="E4619" t="str">
        <f t="shared" si="721"/>
        <v/>
      </c>
      <c r="F4619" t="str">
        <f t="shared" si="722"/>
        <v/>
      </c>
      <c r="G4619" t="str">
        <f t="shared" si="723"/>
        <v/>
      </c>
      <c r="H4619" t="str">
        <f t="shared" si="724"/>
        <v/>
      </c>
      <c r="I4619" t="str">
        <f t="shared" si="725"/>
        <v/>
      </c>
      <c r="J4619" t="str">
        <f t="shared" si="726"/>
        <v/>
      </c>
      <c r="K4619" t="str">
        <f t="shared" si="727"/>
        <v/>
      </c>
      <c r="L4619" t="str">
        <f t="shared" si="728"/>
        <v/>
      </c>
      <c r="M4619" t="str">
        <f t="shared" si="729"/>
        <v/>
      </c>
    </row>
    <row r="4620" spans="1:13">
      <c r="A4620" t="s">
        <v>1897</v>
      </c>
      <c r="B4620">
        <v>1027.4373000000001</v>
      </c>
      <c r="C4620" s="44">
        <v>41549</v>
      </c>
      <c r="D4620" t="str">
        <f t="shared" si="720"/>
        <v/>
      </c>
      <c r="E4620" t="str">
        <f t="shared" si="721"/>
        <v/>
      </c>
      <c r="F4620" t="str">
        <f t="shared" si="722"/>
        <v/>
      </c>
      <c r="G4620" t="str">
        <f t="shared" si="723"/>
        <v/>
      </c>
      <c r="H4620" t="str">
        <f t="shared" si="724"/>
        <v/>
      </c>
      <c r="I4620" t="str">
        <f t="shared" si="725"/>
        <v/>
      </c>
      <c r="J4620" t="str">
        <f t="shared" si="726"/>
        <v/>
      </c>
      <c r="K4620" t="str">
        <f t="shared" si="727"/>
        <v/>
      </c>
      <c r="L4620" t="str">
        <f t="shared" si="728"/>
        <v/>
      </c>
      <c r="M4620" t="str">
        <f t="shared" si="729"/>
        <v/>
      </c>
    </row>
    <row r="4621" spans="1:13">
      <c r="A4621" t="s">
        <v>1898</v>
      </c>
      <c r="B4621">
        <v>1035.8478</v>
      </c>
      <c r="C4621" s="44">
        <v>41549</v>
      </c>
      <c r="D4621" t="str">
        <f t="shared" si="720"/>
        <v/>
      </c>
      <c r="E4621" t="str">
        <f t="shared" si="721"/>
        <v/>
      </c>
      <c r="F4621" t="str">
        <f t="shared" si="722"/>
        <v/>
      </c>
      <c r="G4621" t="str">
        <f t="shared" si="723"/>
        <v/>
      </c>
      <c r="H4621" t="str">
        <f t="shared" si="724"/>
        <v/>
      </c>
      <c r="I4621" t="str">
        <f t="shared" si="725"/>
        <v/>
      </c>
      <c r="J4621" t="str">
        <f t="shared" si="726"/>
        <v/>
      </c>
      <c r="K4621" t="str">
        <f t="shared" si="727"/>
        <v/>
      </c>
      <c r="L4621" t="str">
        <f t="shared" si="728"/>
        <v/>
      </c>
      <c r="M4621" t="str">
        <f t="shared" si="729"/>
        <v/>
      </c>
    </row>
    <row r="4622" spans="1:13">
      <c r="A4622" t="s">
        <v>1899</v>
      </c>
      <c r="B4622">
        <v>1027.4373000000001</v>
      </c>
      <c r="C4622" s="44">
        <v>41549</v>
      </c>
      <c r="D4622" t="str">
        <f t="shared" si="720"/>
        <v/>
      </c>
      <c r="E4622" t="str">
        <f t="shared" si="721"/>
        <v/>
      </c>
      <c r="F4622" t="str">
        <f t="shared" si="722"/>
        <v/>
      </c>
      <c r="G4622" t="str">
        <f t="shared" si="723"/>
        <v/>
      </c>
      <c r="H4622" t="str">
        <f t="shared" si="724"/>
        <v/>
      </c>
      <c r="I4622" t="str">
        <f t="shared" si="725"/>
        <v/>
      </c>
      <c r="J4622" t="str">
        <f t="shared" si="726"/>
        <v/>
      </c>
      <c r="K4622" t="str">
        <f t="shared" si="727"/>
        <v/>
      </c>
      <c r="L4622" t="str">
        <f t="shared" si="728"/>
        <v/>
      </c>
      <c r="M4622" t="str">
        <f t="shared" si="729"/>
        <v/>
      </c>
    </row>
    <row r="4623" spans="1:13">
      <c r="A4623" t="s">
        <v>5049</v>
      </c>
      <c r="B4623">
        <v>2209.4167000000002</v>
      </c>
      <c r="C4623" s="44">
        <v>41549</v>
      </c>
      <c r="D4623" t="str">
        <f t="shared" si="720"/>
        <v/>
      </c>
      <c r="E4623" t="str">
        <f t="shared" si="721"/>
        <v/>
      </c>
      <c r="F4623" t="str">
        <f t="shared" si="722"/>
        <v/>
      </c>
      <c r="G4623" t="str">
        <f t="shared" si="723"/>
        <v/>
      </c>
      <c r="H4623" t="str">
        <f t="shared" si="724"/>
        <v/>
      </c>
      <c r="I4623" t="str">
        <f t="shared" si="725"/>
        <v/>
      </c>
      <c r="J4623" t="str">
        <f t="shared" si="726"/>
        <v/>
      </c>
      <c r="K4623" t="str">
        <f t="shared" si="727"/>
        <v/>
      </c>
      <c r="L4623" t="str">
        <f t="shared" si="728"/>
        <v/>
      </c>
      <c r="M4623" t="str">
        <f t="shared" si="729"/>
        <v/>
      </c>
    </row>
    <row r="4624" spans="1:13">
      <c r="A4624" t="s">
        <v>5050</v>
      </c>
      <c r="B4624">
        <v>2208.8406</v>
      </c>
      <c r="C4624" s="44">
        <v>41549</v>
      </c>
      <c r="D4624" t="str">
        <f t="shared" si="720"/>
        <v/>
      </c>
      <c r="E4624" t="str">
        <f t="shared" si="721"/>
        <v/>
      </c>
      <c r="F4624" t="str">
        <f t="shared" si="722"/>
        <v/>
      </c>
      <c r="G4624" t="str">
        <f t="shared" si="723"/>
        <v/>
      </c>
      <c r="H4624" t="str">
        <f t="shared" si="724"/>
        <v/>
      </c>
      <c r="I4624" t="str">
        <f t="shared" si="725"/>
        <v/>
      </c>
      <c r="J4624" t="str">
        <f t="shared" si="726"/>
        <v/>
      </c>
      <c r="K4624" t="str">
        <f t="shared" si="727"/>
        <v/>
      </c>
      <c r="L4624" t="str">
        <f t="shared" si="728"/>
        <v/>
      </c>
      <c r="M4624" t="str">
        <f t="shared" si="729"/>
        <v/>
      </c>
    </row>
    <row r="4625" spans="1:13">
      <c r="A4625" t="s">
        <v>1900</v>
      </c>
      <c r="B4625">
        <v>1039.1695</v>
      </c>
      <c r="C4625" s="44">
        <v>41549</v>
      </c>
      <c r="D4625" t="str">
        <f t="shared" si="720"/>
        <v/>
      </c>
      <c r="E4625" t="str">
        <f t="shared" si="721"/>
        <v/>
      </c>
      <c r="F4625" t="str">
        <f t="shared" si="722"/>
        <v/>
      </c>
      <c r="G4625" t="str">
        <f t="shared" si="723"/>
        <v/>
      </c>
      <c r="H4625" t="str">
        <f t="shared" si="724"/>
        <v/>
      </c>
      <c r="I4625" t="str">
        <f t="shared" si="725"/>
        <v/>
      </c>
      <c r="J4625" t="str">
        <f t="shared" si="726"/>
        <v/>
      </c>
      <c r="K4625" t="str">
        <f t="shared" si="727"/>
        <v/>
      </c>
      <c r="L4625" t="str">
        <f t="shared" si="728"/>
        <v/>
      </c>
      <c r="M4625" t="str">
        <f t="shared" si="729"/>
        <v/>
      </c>
    </row>
    <row r="4626" spans="1:13">
      <c r="A4626" t="s">
        <v>1901</v>
      </c>
      <c r="B4626">
        <v>1035.8478</v>
      </c>
      <c r="C4626" s="44">
        <v>41549</v>
      </c>
      <c r="D4626" t="str">
        <f t="shared" si="720"/>
        <v/>
      </c>
      <c r="E4626" t="str">
        <f t="shared" si="721"/>
        <v/>
      </c>
      <c r="F4626" t="str">
        <f t="shared" si="722"/>
        <v/>
      </c>
      <c r="G4626" t="str">
        <f t="shared" si="723"/>
        <v/>
      </c>
      <c r="H4626" t="str">
        <f t="shared" si="724"/>
        <v/>
      </c>
      <c r="I4626" t="str">
        <f t="shared" si="725"/>
        <v/>
      </c>
      <c r="J4626" t="str">
        <f t="shared" si="726"/>
        <v/>
      </c>
      <c r="K4626" t="str">
        <f t="shared" si="727"/>
        <v/>
      </c>
      <c r="L4626" t="str">
        <f t="shared" si="728"/>
        <v/>
      </c>
      <c r="M4626" t="str">
        <f t="shared" si="729"/>
        <v/>
      </c>
    </row>
    <row r="4627" spans="1:13">
      <c r="A4627" t="s">
        <v>1902</v>
      </c>
      <c r="B4627">
        <v>1039.1695</v>
      </c>
      <c r="C4627" s="44">
        <v>41549</v>
      </c>
      <c r="D4627" t="str">
        <f t="shared" si="720"/>
        <v/>
      </c>
      <c r="E4627" t="str">
        <f t="shared" si="721"/>
        <v/>
      </c>
      <c r="F4627" t="str">
        <f t="shared" si="722"/>
        <v/>
      </c>
      <c r="G4627" t="str">
        <f t="shared" si="723"/>
        <v/>
      </c>
      <c r="H4627" t="str">
        <f t="shared" si="724"/>
        <v/>
      </c>
      <c r="I4627" t="str">
        <f t="shared" si="725"/>
        <v/>
      </c>
      <c r="J4627" t="str">
        <f t="shared" si="726"/>
        <v/>
      </c>
      <c r="K4627" t="str">
        <f t="shared" si="727"/>
        <v/>
      </c>
      <c r="L4627" t="str">
        <f t="shared" si="728"/>
        <v/>
      </c>
      <c r="M4627" t="str">
        <f t="shared" si="729"/>
        <v/>
      </c>
    </row>
    <row r="4628" spans="1:13">
      <c r="A4628" t="s">
        <v>809</v>
      </c>
      <c r="B4628">
        <v>1035.8928000000001</v>
      </c>
      <c r="C4628" s="44">
        <v>41549</v>
      </c>
      <c r="D4628" t="str">
        <f t="shared" si="720"/>
        <v/>
      </c>
      <c r="E4628" t="str">
        <f t="shared" si="721"/>
        <v/>
      </c>
      <c r="F4628" t="str">
        <f t="shared" si="722"/>
        <v/>
      </c>
      <c r="G4628" t="str">
        <f t="shared" si="723"/>
        <v/>
      </c>
      <c r="H4628" t="str">
        <f t="shared" si="724"/>
        <v/>
      </c>
      <c r="I4628" t="str">
        <f t="shared" si="725"/>
        <v/>
      </c>
      <c r="J4628" t="str">
        <f t="shared" si="726"/>
        <v/>
      </c>
      <c r="K4628" t="str">
        <f t="shared" si="727"/>
        <v/>
      </c>
      <c r="L4628" t="str">
        <f t="shared" si="728"/>
        <v/>
      </c>
      <c r="M4628" t="str">
        <f t="shared" si="729"/>
        <v/>
      </c>
    </row>
    <row r="4629" spans="1:13">
      <c r="A4629" t="s">
        <v>5051</v>
      </c>
      <c r="B4629">
        <v>2230.1921000000002</v>
      </c>
      <c r="C4629" s="44">
        <v>41549</v>
      </c>
      <c r="D4629" t="str">
        <f t="shared" si="720"/>
        <v/>
      </c>
      <c r="E4629" t="str">
        <f t="shared" si="721"/>
        <v/>
      </c>
      <c r="F4629" t="str">
        <f t="shared" si="722"/>
        <v/>
      </c>
      <c r="G4629" t="str">
        <f t="shared" si="723"/>
        <v/>
      </c>
      <c r="H4629" t="str">
        <f t="shared" si="724"/>
        <v/>
      </c>
      <c r="I4629" t="str">
        <f t="shared" si="725"/>
        <v/>
      </c>
      <c r="J4629" t="str">
        <f t="shared" si="726"/>
        <v/>
      </c>
      <c r="K4629" t="str">
        <f t="shared" si="727"/>
        <v/>
      </c>
      <c r="L4629" t="str">
        <f t="shared" si="728"/>
        <v/>
      </c>
      <c r="M4629" t="str">
        <f t="shared" si="729"/>
        <v/>
      </c>
    </row>
    <row r="4630" spans="1:13">
      <c r="A4630" t="s">
        <v>1903</v>
      </c>
      <c r="B4630">
        <v>1042.3579999999999</v>
      </c>
      <c r="C4630" s="44">
        <v>41549</v>
      </c>
      <c r="D4630" t="str">
        <f t="shared" si="720"/>
        <v/>
      </c>
      <c r="E4630" t="str">
        <f t="shared" si="721"/>
        <v/>
      </c>
      <c r="F4630" t="str">
        <f t="shared" si="722"/>
        <v/>
      </c>
      <c r="G4630" t="str">
        <f t="shared" si="723"/>
        <v/>
      </c>
      <c r="H4630" t="str">
        <f t="shared" si="724"/>
        <v/>
      </c>
      <c r="I4630" t="str">
        <f t="shared" si="725"/>
        <v/>
      </c>
      <c r="J4630" t="str">
        <f t="shared" si="726"/>
        <v/>
      </c>
      <c r="K4630" t="str">
        <f t="shared" si="727"/>
        <v/>
      </c>
      <c r="L4630" t="str">
        <f t="shared" si="728"/>
        <v/>
      </c>
      <c r="M4630" t="str">
        <f t="shared" si="729"/>
        <v/>
      </c>
    </row>
    <row r="4631" spans="1:13">
      <c r="A4631" t="s">
        <v>810</v>
      </c>
      <c r="B4631">
        <v>1035.8928000000001</v>
      </c>
      <c r="C4631" s="44">
        <v>41549</v>
      </c>
      <c r="D4631" t="str">
        <f t="shared" si="720"/>
        <v/>
      </c>
      <c r="E4631" t="str">
        <f t="shared" si="721"/>
        <v/>
      </c>
      <c r="F4631" t="str">
        <f t="shared" si="722"/>
        <v/>
      </c>
      <c r="G4631" t="str">
        <f t="shared" si="723"/>
        <v/>
      </c>
      <c r="H4631" t="str">
        <f t="shared" si="724"/>
        <v/>
      </c>
      <c r="I4631" t="str">
        <f t="shared" si="725"/>
        <v/>
      </c>
      <c r="J4631" t="str">
        <f t="shared" si="726"/>
        <v/>
      </c>
      <c r="K4631" t="str">
        <f t="shared" si="727"/>
        <v/>
      </c>
      <c r="L4631" t="str">
        <f t="shared" si="728"/>
        <v/>
      </c>
      <c r="M4631" t="str">
        <f t="shared" si="729"/>
        <v/>
      </c>
    </row>
    <row r="4632" spans="1:13">
      <c r="A4632" t="s">
        <v>5052</v>
      </c>
      <c r="B4632">
        <v>2230.8993999999998</v>
      </c>
      <c r="C4632" s="44">
        <v>41549</v>
      </c>
      <c r="D4632" t="str">
        <f t="shared" si="720"/>
        <v/>
      </c>
      <c r="E4632" t="str">
        <f t="shared" si="721"/>
        <v/>
      </c>
      <c r="F4632" t="str">
        <f t="shared" si="722"/>
        <v/>
      </c>
      <c r="G4632" t="str">
        <f t="shared" si="723"/>
        <v/>
      </c>
      <c r="H4632" t="str">
        <f t="shared" si="724"/>
        <v/>
      </c>
      <c r="I4632" t="str">
        <f t="shared" si="725"/>
        <v/>
      </c>
      <c r="J4632" t="str">
        <f t="shared" si="726"/>
        <v/>
      </c>
      <c r="K4632" t="str">
        <f t="shared" si="727"/>
        <v/>
      </c>
      <c r="L4632" t="str">
        <f t="shared" si="728"/>
        <v/>
      </c>
      <c r="M4632" t="str">
        <f t="shared" si="729"/>
        <v/>
      </c>
    </row>
    <row r="4633" spans="1:13">
      <c r="A4633" t="s">
        <v>1905</v>
      </c>
      <c r="B4633">
        <v>1042.7254</v>
      </c>
      <c r="C4633" s="44">
        <v>41549</v>
      </c>
      <c r="D4633" t="str">
        <f t="shared" si="720"/>
        <v/>
      </c>
      <c r="E4633" t="str">
        <f t="shared" si="721"/>
        <v/>
      </c>
      <c r="F4633" t="str">
        <f t="shared" si="722"/>
        <v/>
      </c>
      <c r="G4633" t="str">
        <f t="shared" si="723"/>
        <v/>
      </c>
      <c r="H4633" t="str">
        <f t="shared" si="724"/>
        <v/>
      </c>
      <c r="I4633" t="str">
        <f t="shared" si="725"/>
        <v/>
      </c>
      <c r="J4633" t="str">
        <f t="shared" si="726"/>
        <v/>
      </c>
      <c r="K4633" t="str">
        <f t="shared" si="727"/>
        <v/>
      </c>
      <c r="L4633" t="str">
        <f t="shared" si="728"/>
        <v/>
      </c>
      <c r="M4633" t="str">
        <f t="shared" si="729"/>
        <v/>
      </c>
    </row>
    <row r="4634" spans="1:13">
      <c r="A4634" t="s">
        <v>1904</v>
      </c>
      <c r="B4634">
        <v>1042.3579999999999</v>
      </c>
      <c r="C4634" s="44">
        <v>41549</v>
      </c>
      <c r="D4634" t="str">
        <f t="shared" si="720"/>
        <v/>
      </c>
      <c r="E4634" t="str">
        <f t="shared" si="721"/>
        <v/>
      </c>
      <c r="F4634" t="str">
        <f t="shared" si="722"/>
        <v/>
      </c>
      <c r="G4634" t="str">
        <f t="shared" si="723"/>
        <v/>
      </c>
      <c r="H4634" t="str">
        <f t="shared" si="724"/>
        <v/>
      </c>
      <c r="I4634" t="str">
        <f t="shared" si="725"/>
        <v/>
      </c>
      <c r="J4634" t="str">
        <f t="shared" si="726"/>
        <v/>
      </c>
      <c r="K4634" t="str">
        <f t="shared" si="727"/>
        <v/>
      </c>
      <c r="L4634" t="str">
        <f t="shared" si="728"/>
        <v/>
      </c>
      <c r="M4634" t="str">
        <f t="shared" si="729"/>
        <v/>
      </c>
    </row>
    <row r="4635" spans="1:13">
      <c r="A4635" t="s">
        <v>1906</v>
      </c>
      <c r="B4635">
        <v>1042.7254</v>
      </c>
      <c r="C4635" s="44">
        <v>41549</v>
      </c>
      <c r="D4635" t="str">
        <f t="shared" si="720"/>
        <v/>
      </c>
      <c r="E4635" t="str">
        <f t="shared" si="721"/>
        <v/>
      </c>
      <c r="F4635" t="str">
        <f t="shared" si="722"/>
        <v/>
      </c>
      <c r="G4635" t="str">
        <f t="shared" si="723"/>
        <v/>
      </c>
      <c r="H4635" t="str">
        <f t="shared" si="724"/>
        <v/>
      </c>
      <c r="I4635" t="str">
        <f t="shared" si="725"/>
        <v/>
      </c>
      <c r="J4635" t="str">
        <f t="shared" si="726"/>
        <v/>
      </c>
      <c r="K4635" t="str">
        <f t="shared" si="727"/>
        <v/>
      </c>
      <c r="L4635" t="str">
        <f t="shared" si="728"/>
        <v/>
      </c>
      <c r="M4635" t="str">
        <f t="shared" si="729"/>
        <v/>
      </c>
    </row>
    <row r="4636" spans="1:13">
      <c r="A4636" t="s">
        <v>2870</v>
      </c>
      <c r="B4636">
        <v>27.7774</v>
      </c>
      <c r="C4636" s="44">
        <v>41548</v>
      </c>
      <c r="D4636" t="str">
        <f t="shared" si="720"/>
        <v/>
      </c>
      <c r="E4636" t="str">
        <f t="shared" si="721"/>
        <v/>
      </c>
      <c r="F4636" t="str">
        <f t="shared" si="722"/>
        <v/>
      </c>
      <c r="G4636" t="str">
        <f t="shared" si="723"/>
        <v/>
      </c>
      <c r="H4636" t="str">
        <f t="shared" si="724"/>
        <v/>
      </c>
      <c r="I4636" t="str">
        <f t="shared" si="725"/>
        <v/>
      </c>
      <c r="J4636" t="str">
        <f t="shared" si="726"/>
        <v/>
      </c>
      <c r="K4636" t="str">
        <f t="shared" si="727"/>
        <v/>
      </c>
      <c r="L4636" t="str">
        <f t="shared" si="728"/>
        <v/>
      </c>
      <c r="M4636" t="str">
        <f t="shared" si="729"/>
        <v/>
      </c>
    </row>
    <row r="4637" spans="1:13">
      <c r="A4637" t="s">
        <v>2871</v>
      </c>
      <c r="B4637">
        <v>27.816299999999998</v>
      </c>
      <c r="C4637" s="44">
        <v>41548</v>
      </c>
      <c r="D4637" t="str">
        <f t="shared" si="720"/>
        <v/>
      </c>
      <c r="E4637" t="str">
        <f t="shared" si="721"/>
        <v/>
      </c>
      <c r="F4637" t="str">
        <f t="shared" si="722"/>
        <v/>
      </c>
      <c r="G4637" t="str">
        <f t="shared" si="723"/>
        <v/>
      </c>
      <c r="H4637" t="str">
        <f t="shared" si="724"/>
        <v/>
      </c>
      <c r="I4637" t="str">
        <f t="shared" si="725"/>
        <v/>
      </c>
      <c r="J4637" t="str">
        <f t="shared" si="726"/>
        <v/>
      </c>
      <c r="K4637" t="str">
        <f t="shared" si="727"/>
        <v/>
      </c>
      <c r="L4637" t="str">
        <f t="shared" si="728"/>
        <v/>
      </c>
      <c r="M4637" t="str">
        <f t="shared" si="729"/>
        <v/>
      </c>
    </row>
    <row r="4638" spans="1:13">
      <c r="A4638" t="s">
        <v>2872</v>
      </c>
      <c r="B4638">
        <v>27.7774</v>
      </c>
      <c r="C4638" s="44">
        <v>41548</v>
      </c>
      <c r="D4638" t="str">
        <f t="shared" si="720"/>
        <v/>
      </c>
      <c r="E4638" t="str">
        <f t="shared" si="721"/>
        <v/>
      </c>
      <c r="F4638" t="str">
        <f t="shared" si="722"/>
        <v/>
      </c>
      <c r="G4638" t="str">
        <f t="shared" si="723"/>
        <v/>
      </c>
      <c r="H4638" t="str">
        <f t="shared" si="724"/>
        <v/>
      </c>
      <c r="I4638" t="str">
        <f t="shared" si="725"/>
        <v/>
      </c>
      <c r="J4638" t="str">
        <f t="shared" si="726"/>
        <v/>
      </c>
      <c r="K4638" t="str">
        <f t="shared" si="727"/>
        <v/>
      </c>
      <c r="L4638" t="str">
        <f t="shared" si="728"/>
        <v/>
      </c>
      <c r="M4638" t="str">
        <f t="shared" si="729"/>
        <v/>
      </c>
    </row>
    <row r="4639" spans="1:13">
      <c r="A4639" t="s">
        <v>2873</v>
      </c>
      <c r="B4639">
        <v>27.816299999999998</v>
      </c>
      <c r="C4639" s="44">
        <v>41548</v>
      </c>
      <c r="D4639" t="str">
        <f t="shared" si="720"/>
        <v/>
      </c>
      <c r="E4639" t="str">
        <f t="shared" si="721"/>
        <v/>
      </c>
      <c r="F4639" t="str">
        <f t="shared" si="722"/>
        <v/>
      </c>
      <c r="G4639" t="str">
        <f t="shared" si="723"/>
        <v/>
      </c>
      <c r="H4639" t="str">
        <f t="shared" si="724"/>
        <v/>
      </c>
      <c r="I4639" t="str">
        <f t="shared" si="725"/>
        <v/>
      </c>
      <c r="J4639" t="str">
        <f t="shared" si="726"/>
        <v/>
      </c>
      <c r="K4639" t="str">
        <f t="shared" si="727"/>
        <v/>
      </c>
      <c r="L4639" t="str">
        <f t="shared" si="728"/>
        <v/>
      </c>
      <c r="M4639" t="str">
        <f t="shared" si="729"/>
        <v/>
      </c>
    </row>
    <row r="4640" spans="1:13">
      <c r="A4640" t="s">
        <v>2874</v>
      </c>
      <c r="B4640">
        <v>12.3049</v>
      </c>
      <c r="C4640" s="44">
        <v>41548</v>
      </c>
      <c r="D4640" t="str">
        <f t="shared" si="720"/>
        <v/>
      </c>
      <c r="E4640" t="str">
        <f t="shared" si="721"/>
        <v/>
      </c>
      <c r="F4640" t="str">
        <f t="shared" si="722"/>
        <v/>
      </c>
      <c r="G4640" t="str">
        <f t="shared" si="723"/>
        <v/>
      </c>
      <c r="H4640" t="str">
        <f t="shared" si="724"/>
        <v/>
      </c>
      <c r="I4640" t="str">
        <f t="shared" si="725"/>
        <v/>
      </c>
      <c r="J4640" t="str">
        <f t="shared" si="726"/>
        <v/>
      </c>
      <c r="K4640" t="str">
        <f t="shared" si="727"/>
        <v/>
      </c>
      <c r="L4640" t="str">
        <f t="shared" si="728"/>
        <v/>
      </c>
      <c r="M4640" t="str">
        <f t="shared" si="729"/>
        <v/>
      </c>
    </row>
    <row r="4641" spans="1:13">
      <c r="A4641" t="s">
        <v>2875</v>
      </c>
      <c r="B4641">
        <v>12.2812</v>
      </c>
      <c r="C4641" s="44">
        <v>41548</v>
      </c>
      <c r="D4641" t="str">
        <f t="shared" si="720"/>
        <v/>
      </c>
      <c r="E4641" t="str">
        <f t="shared" si="721"/>
        <v/>
      </c>
      <c r="F4641" t="str">
        <f t="shared" si="722"/>
        <v/>
      </c>
      <c r="G4641" t="str">
        <f t="shared" si="723"/>
        <v/>
      </c>
      <c r="H4641" t="str">
        <f t="shared" si="724"/>
        <v/>
      </c>
      <c r="I4641" t="str">
        <f t="shared" si="725"/>
        <v/>
      </c>
      <c r="J4641" t="str">
        <f t="shared" si="726"/>
        <v/>
      </c>
      <c r="K4641" t="str">
        <f t="shared" si="727"/>
        <v/>
      </c>
      <c r="L4641" t="str">
        <f t="shared" si="728"/>
        <v/>
      </c>
      <c r="M4641" t="str">
        <f t="shared" si="729"/>
        <v/>
      </c>
    </row>
    <row r="4642" spans="1:13">
      <c r="A4642" t="s">
        <v>4104</v>
      </c>
      <c r="B4642">
        <v>27.816299999999998</v>
      </c>
      <c r="C4642" s="44">
        <v>41548</v>
      </c>
      <c r="D4642" t="str">
        <f t="shared" si="720"/>
        <v/>
      </c>
      <c r="E4642" t="str">
        <f t="shared" si="721"/>
        <v/>
      </c>
      <c r="F4642" t="str">
        <f t="shared" si="722"/>
        <v/>
      </c>
      <c r="G4642" t="str">
        <f t="shared" si="723"/>
        <v/>
      </c>
      <c r="H4642" t="str">
        <f t="shared" si="724"/>
        <v/>
      </c>
      <c r="I4642" t="str">
        <f t="shared" si="725"/>
        <v/>
      </c>
      <c r="J4642" t="str">
        <f t="shared" si="726"/>
        <v/>
      </c>
      <c r="K4642" t="str">
        <f t="shared" si="727"/>
        <v/>
      </c>
      <c r="L4642" t="str">
        <f t="shared" si="728"/>
        <v/>
      </c>
      <c r="M4642" t="str">
        <f t="shared" si="729"/>
        <v/>
      </c>
    </row>
    <row r="4643" spans="1:13">
      <c r="A4643" t="s">
        <v>4105</v>
      </c>
      <c r="B4643">
        <v>27.7774</v>
      </c>
      <c r="C4643" s="44">
        <v>41548</v>
      </c>
      <c r="D4643" t="str">
        <f t="shared" si="720"/>
        <v/>
      </c>
      <c r="E4643" t="str">
        <f t="shared" si="721"/>
        <v/>
      </c>
      <c r="F4643" t="str">
        <f t="shared" si="722"/>
        <v/>
      </c>
      <c r="G4643" t="str">
        <f t="shared" si="723"/>
        <v/>
      </c>
      <c r="H4643" t="str">
        <f t="shared" si="724"/>
        <v/>
      </c>
      <c r="I4643" t="str">
        <f t="shared" si="725"/>
        <v/>
      </c>
      <c r="J4643" t="str">
        <f t="shared" si="726"/>
        <v/>
      </c>
      <c r="K4643" t="str">
        <f t="shared" si="727"/>
        <v/>
      </c>
      <c r="L4643" t="str">
        <f t="shared" si="728"/>
        <v/>
      </c>
      <c r="M4643" t="str">
        <f t="shared" si="729"/>
        <v/>
      </c>
    </row>
    <row r="4644" spans="1:13">
      <c r="A4644" t="s">
        <v>2876</v>
      </c>
      <c r="B4644">
        <v>8.1006</v>
      </c>
      <c r="C4644" s="44">
        <v>41548</v>
      </c>
      <c r="D4644" t="str">
        <f t="shared" si="720"/>
        <v/>
      </c>
      <c r="E4644" t="str">
        <f t="shared" si="721"/>
        <v/>
      </c>
      <c r="F4644" t="str">
        <f t="shared" si="722"/>
        <v/>
      </c>
      <c r="G4644" t="str">
        <f t="shared" si="723"/>
        <v/>
      </c>
      <c r="H4644" t="str">
        <f t="shared" si="724"/>
        <v/>
      </c>
      <c r="I4644" t="str">
        <f t="shared" si="725"/>
        <v/>
      </c>
      <c r="J4644" t="str">
        <f t="shared" si="726"/>
        <v/>
      </c>
      <c r="K4644" t="str">
        <f t="shared" si="727"/>
        <v/>
      </c>
      <c r="L4644" t="str">
        <f t="shared" si="728"/>
        <v/>
      </c>
      <c r="M4644" t="str">
        <f t="shared" si="729"/>
        <v/>
      </c>
    </row>
    <row r="4645" spans="1:13">
      <c r="A4645" t="s">
        <v>5053</v>
      </c>
      <c r="B4645">
        <v>9.5082000000000004</v>
      </c>
      <c r="C4645" s="44">
        <v>41548</v>
      </c>
      <c r="D4645" t="str">
        <f t="shared" si="720"/>
        <v/>
      </c>
      <c r="E4645" t="str">
        <f t="shared" si="721"/>
        <v/>
      </c>
      <c r="F4645" t="str">
        <f t="shared" si="722"/>
        <v/>
      </c>
      <c r="G4645" t="str">
        <f t="shared" si="723"/>
        <v/>
      </c>
      <c r="H4645" t="str">
        <f t="shared" si="724"/>
        <v/>
      </c>
      <c r="I4645" t="str">
        <f t="shared" si="725"/>
        <v/>
      </c>
      <c r="J4645" t="str">
        <f t="shared" si="726"/>
        <v/>
      </c>
      <c r="K4645" t="str">
        <f t="shared" si="727"/>
        <v/>
      </c>
      <c r="L4645" t="str">
        <f t="shared" si="728"/>
        <v/>
      </c>
      <c r="M4645" t="str">
        <f t="shared" si="729"/>
        <v/>
      </c>
    </row>
    <row r="4646" spans="1:13">
      <c r="A4646" t="s">
        <v>5054</v>
      </c>
      <c r="B4646">
        <v>9.4960000000000004</v>
      </c>
      <c r="C4646" s="44">
        <v>41548</v>
      </c>
      <c r="D4646" t="str">
        <f t="shared" si="720"/>
        <v/>
      </c>
      <c r="E4646" t="str">
        <f t="shared" si="721"/>
        <v/>
      </c>
      <c r="F4646" t="str">
        <f t="shared" si="722"/>
        <v/>
      </c>
      <c r="G4646" t="str">
        <f t="shared" si="723"/>
        <v/>
      </c>
      <c r="H4646" t="str">
        <f t="shared" si="724"/>
        <v/>
      </c>
      <c r="I4646" t="str">
        <f t="shared" si="725"/>
        <v/>
      </c>
      <c r="J4646" t="str">
        <f t="shared" si="726"/>
        <v/>
      </c>
      <c r="K4646" t="str">
        <f t="shared" si="727"/>
        <v/>
      </c>
      <c r="L4646" t="str">
        <f t="shared" si="728"/>
        <v/>
      </c>
      <c r="M4646" t="str">
        <f t="shared" si="729"/>
        <v/>
      </c>
    </row>
    <row r="4647" spans="1:13">
      <c r="A4647" t="s">
        <v>2877</v>
      </c>
      <c r="B4647">
        <v>8.1221999999999994</v>
      </c>
      <c r="C4647" s="44">
        <v>41548</v>
      </c>
      <c r="D4647" t="str">
        <f t="shared" si="720"/>
        <v/>
      </c>
      <c r="E4647" t="str">
        <f t="shared" si="721"/>
        <v/>
      </c>
      <c r="F4647" t="str">
        <f t="shared" si="722"/>
        <v/>
      </c>
      <c r="G4647" t="str">
        <f t="shared" si="723"/>
        <v/>
      </c>
      <c r="H4647" t="str">
        <f t="shared" si="724"/>
        <v/>
      </c>
      <c r="I4647" t="str">
        <f t="shared" si="725"/>
        <v/>
      </c>
      <c r="J4647" t="str">
        <f t="shared" si="726"/>
        <v/>
      </c>
      <c r="K4647" t="str">
        <f t="shared" si="727"/>
        <v/>
      </c>
      <c r="L4647" t="str">
        <f t="shared" si="728"/>
        <v/>
      </c>
      <c r="M4647" t="str">
        <f t="shared" si="729"/>
        <v/>
      </c>
    </row>
    <row r="4648" spans="1:13">
      <c r="A4648" t="s">
        <v>2878</v>
      </c>
      <c r="B4648">
        <v>7.1999000000000004</v>
      </c>
      <c r="C4648" s="44">
        <v>41548</v>
      </c>
      <c r="D4648" t="str">
        <f t="shared" si="720"/>
        <v/>
      </c>
      <c r="E4648" t="str">
        <f t="shared" si="721"/>
        <v/>
      </c>
      <c r="F4648" t="str">
        <f t="shared" si="722"/>
        <v/>
      </c>
      <c r="G4648" t="str">
        <f t="shared" si="723"/>
        <v/>
      </c>
      <c r="H4648" t="str">
        <f t="shared" si="724"/>
        <v/>
      </c>
      <c r="I4648" t="str">
        <f t="shared" si="725"/>
        <v/>
      </c>
      <c r="J4648" t="str">
        <f t="shared" si="726"/>
        <v/>
      </c>
      <c r="K4648" t="str">
        <f t="shared" si="727"/>
        <v/>
      </c>
      <c r="L4648" t="str">
        <f t="shared" si="728"/>
        <v/>
      </c>
      <c r="M4648" t="str">
        <f t="shared" si="729"/>
        <v/>
      </c>
    </row>
    <row r="4649" spans="1:13">
      <c r="A4649" t="s">
        <v>2879</v>
      </c>
      <c r="B4649">
        <v>7.2179000000000002</v>
      </c>
      <c r="C4649" s="44">
        <v>41548</v>
      </c>
      <c r="D4649" t="str">
        <f t="shared" si="720"/>
        <v/>
      </c>
      <c r="E4649" t="str">
        <f t="shared" si="721"/>
        <v/>
      </c>
      <c r="F4649" t="str">
        <f t="shared" si="722"/>
        <v/>
      </c>
      <c r="G4649" t="str">
        <f t="shared" si="723"/>
        <v/>
      </c>
      <c r="H4649" t="str">
        <f t="shared" si="724"/>
        <v/>
      </c>
      <c r="I4649" t="str">
        <f t="shared" si="725"/>
        <v/>
      </c>
      <c r="J4649" t="str">
        <f t="shared" si="726"/>
        <v/>
      </c>
      <c r="K4649" t="str">
        <f t="shared" si="727"/>
        <v/>
      </c>
      <c r="L4649" t="str">
        <f t="shared" si="728"/>
        <v/>
      </c>
      <c r="M4649" t="str">
        <f t="shared" si="729"/>
        <v/>
      </c>
    </row>
    <row r="4650" spans="1:13">
      <c r="A4650" t="s">
        <v>4106</v>
      </c>
      <c r="B4650">
        <v>7.1999000000000004</v>
      </c>
      <c r="C4650" s="44">
        <v>41548</v>
      </c>
      <c r="D4650" t="str">
        <f t="shared" si="720"/>
        <v/>
      </c>
      <c r="E4650" t="str">
        <f t="shared" si="721"/>
        <v/>
      </c>
      <c r="F4650" t="str">
        <f t="shared" si="722"/>
        <v/>
      </c>
      <c r="G4650" t="str">
        <f t="shared" si="723"/>
        <v/>
      </c>
      <c r="H4650" t="str">
        <f t="shared" si="724"/>
        <v/>
      </c>
      <c r="I4650" t="str">
        <f t="shared" si="725"/>
        <v/>
      </c>
      <c r="J4650" t="str">
        <f t="shared" si="726"/>
        <v/>
      </c>
      <c r="K4650" t="str">
        <f t="shared" si="727"/>
        <v/>
      </c>
      <c r="L4650" t="str">
        <f t="shared" si="728"/>
        <v/>
      </c>
      <c r="M4650" t="str">
        <f t="shared" si="729"/>
        <v/>
      </c>
    </row>
    <row r="4651" spans="1:13">
      <c r="A4651" t="s">
        <v>4107</v>
      </c>
      <c r="B4651">
        <v>7.2173999999999996</v>
      </c>
      <c r="C4651" s="44">
        <v>41548</v>
      </c>
      <c r="D4651" t="str">
        <f t="shared" si="720"/>
        <v/>
      </c>
      <c r="E4651" t="str">
        <f t="shared" si="721"/>
        <v/>
      </c>
      <c r="F4651" t="str">
        <f t="shared" si="722"/>
        <v/>
      </c>
      <c r="G4651" t="str">
        <f t="shared" si="723"/>
        <v/>
      </c>
      <c r="H4651" t="str">
        <f t="shared" si="724"/>
        <v/>
      </c>
      <c r="I4651" t="str">
        <f t="shared" si="725"/>
        <v/>
      </c>
      <c r="J4651" t="str">
        <f t="shared" si="726"/>
        <v/>
      </c>
      <c r="K4651" t="str">
        <f t="shared" si="727"/>
        <v/>
      </c>
      <c r="L4651" t="str">
        <f t="shared" si="728"/>
        <v/>
      </c>
      <c r="M4651" t="str">
        <f t="shared" si="729"/>
        <v/>
      </c>
    </row>
    <row r="4652" spans="1:13">
      <c r="A4652" t="s">
        <v>811</v>
      </c>
      <c r="B4652">
        <v>10.396100000000001</v>
      </c>
      <c r="C4652" s="44">
        <v>41548</v>
      </c>
      <c r="D4652" t="str">
        <f t="shared" si="720"/>
        <v/>
      </c>
      <c r="E4652" t="str">
        <f t="shared" si="721"/>
        <v/>
      </c>
      <c r="F4652" t="str">
        <f t="shared" si="722"/>
        <v/>
      </c>
      <c r="G4652" t="str">
        <f t="shared" si="723"/>
        <v/>
      </c>
      <c r="H4652" t="str">
        <f t="shared" si="724"/>
        <v/>
      </c>
      <c r="I4652" t="str">
        <f t="shared" si="725"/>
        <v/>
      </c>
      <c r="J4652" t="str">
        <f t="shared" si="726"/>
        <v/>
      </c>
      <c r="K4652" t="str">
        <f t="shared" si="727"/>
        <v/>
      </c>
      <c r="L4652" t="str">
        <f t="shared" si="728"/>
        <v/>
      </c>
      <c r="M4652" t="str">
        <f t="shared" si="729"/>
        <v/>
      </c>
    </row>
    <row r="4653" spans="1:13">
      <c r="A4653" t="s">
        <v>812</v>
      </c>
      <c r="B4653">
        <v>10.396699999999999</v>
      </c>
      <c r="C4653" s="44">
        <v>41548</v>
      </c>
      <c r="D4653" t="str">
        <f t="shared" si="720"/>
        <v/>
      </c>
      <c r="E4653" t="str">
        <f t="shared" si="721"/>
        <v/>
      </c>
      <c r="F4653" t="str">
        <f t="shared" si="722"/>
        <v/>
      </c>
      <c r="G4653" t="str">
        <f t="shared" si="723"/>
        <v/>
      </c>
      <c r="H4653" t="str">
        <f t="shared" si="724"/>
        <v/>
      </c>
      <c r="I4653" t="str">
        <f t="shared" si="725"/>
        <v/>
      </c>
      <c r="J4653" t="str">
        <f t="shared" si="726"/>
        <v/>
      </c>
      <c r="K4653" t="str">
        <f t="shared" si="727"/>
        <v/>
      </c>
      <c r="L4653" t="str">
        <f t="shared" si="728"/>
        <v/>
      </c>
      <c r="M4653" t="str">
        <f t="shared" si="729"/>
        <v/>
      </c>
    </row>
    <row r="4654" spans="1:13">
      <c r="A4654" t="s">
        <v>5055</v>
      </c>
      <c r="B4654">
        <v>14.687099999999999</v>
      </c>
      <c r="C4654" s="44">
        <v>41548</v>
      </c>
      <c r="D4654" t="str">
        <f t="shared" si="720"/>
        <v/>
      </c>
      <c r="E4654" t="str">
        <f t="shared" si="721"/>
        <v/>
      </c>
      <c r="F4654" t="str">
        <f t="shared" si="722"/>
        <v/>
      </c>
      <c r="G4654" t="str">
        <f t="shared" si="723"/>
        <v/>
      </c>
      <c r="H4654" t="str">
        <f t="shared" si="724"/>
        <v/>
      </c>
      <c r="I4654" t="str">
        <f t="shared" si="725"/>
        <v/>
      </c>
      <c r="J4654" t="str">
        <f t="shared" si="726"/>
        <v/>
      </c>
      <c r="K4654" t="str">
        <f t="shared" si="727"/>
        <v/>
      </c>
      <c r="L4654" t="str">
        <f t="shared" si="728"/>
        <v/>
      </c>
      <c r="M4654" t="str">
        <f t="shared" si="729"/>
        <v/>
      </c>
    </row>
    <row r="4655" spans="1:13">
      <c r="A4655" t="s">
        <v>5056</v>
      </c>
      <c r="B4655">
        <v>14.6938</v>
      </c>
      <c r="C4655" s="44">
        <v>41548</v>
      </c>
      <c r="D4655" t="str">
        <f t="shared" si="720"/>
        <v/>
      </c>
      <c r="E4655" t="str">
        <f t="shared" si="721"/>
        <v/>
      </c>
      <c r="F4655" t="str">
        <f t="shared" si="722"/>
        <v/>
      </c>
      <c r="G4655" t="str">
        <f t="shared" si="723"/>
        <v/>
      </c>
      <c r="H4655" t="str">
        <f t="shared" si="724"/>
        <v/>
      </c>
      <c r="I4655" t="str">
        <f t="shared" si="725"/>
        <v/>
      </c>
      <c r="J4655" t="str">
        <f t="shared" si="726"/>
        <v/>
      </c>
      <c r="K4655" t="str">
        <f t="shared" si="727"/>
        <v/>
      </c>
      <c r="L4655" t="str">
        <f t="shared" si="728"/>
        <v/>
      </c>
      <c r="M4655" t="str">
        <f t="shared" si="729"/>
        <v/>
      </c>
    </row>
    <row r="4656" spans="1:13">
      <c r="A4656" t="s">
        <v>2880</v>
      </c>
      <c r="B4656">
        <v>8.2152999999999992</v>
      </c>
      <c r="C4656" s="44">
        <v>41548</v>
      </c>
      <c r="D4656" t="str">
        <f t="shared" si="720"/>
        <v/>
      </c>
      <c r="E4656" t="str">
        <f t="shared" si="721"/>
        <v/>
      </c>
      <c r="F4656" t="str">
        <f t="shared" si="722"/>
        <v/>
      </c>
      <c r="G4656" t="str">
        <f t="shared" si="723"/>
        <v/>
      </c>
      <c r="H4656" t="str">
        <f t="shared" si="724"/>
        <v/>
      </c>
      <c r="I4656" t="str">
        <f t="shared" si="725"/>
        <v/>
      </c>
      <c r="J4656" t="str">
        <f t="shared" si="726"/>
        <v/>
      </c>
      <c r="K4656" t="str">
        <f t="shared" si="727"/>
        <v/>
      </c>
      <c r="L4656" t="str">
        <f t="shared" si="728"/>
        <v/>
      </c>
      <c r="M4656" t="str">
        <f t="shared" si="729"/>
        <v/>
      </c>
    </row>
    <row r="4657" spans="1:13">
      <c r="A4657" t="s">
        <v>2881</v>
      </c>
      <c r="B4657">
        <v>8.1432000000000002</v>
      </c>
      <c r="C4657" s="44">
        <v>41548</v>
      </c>
      <c r="D4657" t="str">
        <f t="shared" si="720"/>
        <v/>
      </c>
      <c r="E4657" t="str">
        <f t="shared" si="721"/>
        <v/>
      </c>
      <c r="F4657" t="str">
        <f t="shared" si="722"/>
        <v/>
      </c>
      <c r="G4657" t="str">
        <f t="shared" si="723"/>
        <v/>
      </c>
      <c r="H4657" t="str">
        <f t="shared" si="724"/>
        <v/>
      </c>
      <c r="I4657" t="str">
        <f t="shared" si="725"/>
        <v/>
      </c>
      <c r="J4657" t="str">
        <f t="shared" si="726"/>
        <v/>
      </c>
      <c r="K4657" t="str">
        <f t="shared" si="727"/>
        <v/>
      </c>
      <c r="L4657" t="str">
        <f t="shared" si="728"/>
        <v/>
      </c>
      <c r="M4657" t="str">
        <f t="shared" si="729"/>
        <v/>
      </c>
    </row>
    <row r="4658" spans="1:13">
      <c r="A4658" t="s">
        <v>4108</v>
      </c>
      <c r="B4658">
        <v>8.9525000000000006</v>
      </c>
      <c r="C4658" s="44">
        <v>41548</v>
      </c>
      <c r="D4658" t="str">
        <f t="shared" si="720"/>
        <v/>
      </c>
      <c r="E4658" t="str">
        <f t="shared" si="721"/>
        <v/>
      </c>
      <c r="F4658" t="str">
        <f t="shared" si="722"/>
        <v/>
      </c>
      <c r="G4658" t="str">
        <f t="shared" si="723"/>
        <v/>
      </c>
      <c r="H4658" t="str">
        <f t="shared" si="724"/>
        <v/>
      </c>
      <c r="I4658" t="str">
        <f t="shared" si="725"/>
        <v/>
      </c>
      <c r="J4658" t="str">
        <f t="shared" si="726"/>
        <v/>
      </c>
      <c r="K4658" t="str">
        <f t="shared" si="727"/>
        <v/>
      </c>
      <c r="L4658" t="str">
        <f t="shared" si="728"/>
        <v/>
      </c>
      <c r="M4658" t="str">
        <f t="shared" si="729"/>
        <v/>
      </c>
    </row>
    <row r="4659" spans="1:13">
      <c r="A4659" t="s">
        <v>4109</v>
      </c>
      <c r="B4659">
        <v>8.9191000000000003</v>
      </c>
      <c r="C4659" s="44">
        <v>41548</v>
      </c>
      <c r="D4659" t="str">
        <f t="shared" si="720"/>
        <v/>
      </c>
      <c r="E4659" t="str">
        <f t="shared" si="721"/>
        <v/>
      </c>
      <c r="F4659" t="str">
        <f t="shared" si="722"/>
        <v/>
      </c>
      <c r="G4659" t="str">
        <f t="shared" si="723"/>
        <v/>
      </c>
      <c r="H4659" t="str">
        <f t="shared" si="724"/>
        <v/>
      </c>
      <c r="I4659" t="str">
        <f t="shared" si="725"/>
        <v/>
      </c>
      <c r="J4659" t="str">
        <f t="shared" si="726"/>
        <v/>
      </c>
      <c r="K4659" t="str">
        <f t="shared" si="727"/>
        <v/>
      </c>
      <c r="L4659" t="str">
        <f t="shared" si="728"/>
        <v/>
      </c>
      <c r="M4659" t="str">
        <f t="shared" si="729"/>
        <v/>
      </c>
    </row>
    <row r="4660" spans="1:13">
      <c r="A4660" t="s">
        <v>2882</v>
      </c>
      <c r="B4660">
        <v>11.556800000000001</v>
      </c>
      <c r="C4660" s="44">
        <v>41548</v>
      </c>
      <c r="D4660" t="str">
        <f t="shared" si="720"/>
        <v/>
      </c>
      <c r="E4660" t="str">
        <f t="shared" si="721"/>
        <v/>
      </c>
      <c r="F4660" t="str">
        <f t="shared" si="722"/>
        <v/>
      </c>
      <c r="G4660" t="str">
        <f t="shared" si="723"/>
        <v/>
      </c>
      <c r="H4660" t="str">
        <f t="shared" si="724"/>
        <v/>
      </c>
      <c r="I4660" t="str">
        <f t="shared" si="725"/>
        <v/>
      </c>
      <c r="J4660" t="str">
        <f t="shared" si="726"/>
        <v/>
      </c>
      <c r="K4660" t="str">
        <f t="shared" si="727"/>
        <v/>
      </c>
      <c r="L4660" t="str">
        <f t="shared" si="728"/>
        <v/>
      </c>
      <c r="M4660" t="str">
        <f t="shared" si="729"/>
        <v/>
      </c>
    </row>
    <row r="4661" spans="1:13">
      <c r="A4661" t="s">
        <v>4110</v>
      </c>
      <c r="B4661">
        <v>11.591799999999999</v>
      </c>
      <c r="C4661" s="44">
        <v>41548</v>
      </c>
      <c r="D4661" t="str">
        <f t="shared" si="720"/>
        <v/>
      </c>
      <c r="E4661" t="str">
        <f t="shared" si="721"/>
        <v/>
      </c>
      <c r="F4661" t="str">
        <f t="shared" si="722"/>
        <v/>
      </c>
      <c r="G4661" t="str">
        <f t="shared" si="723"/>
        <v/>
      </c>
      <c r="H4661" t="str">
        <f t="shared" si="724"/>
        <v/>
      </c>
      <c r="I4661" t="str">
        <f t="shared" si="725"/>
        <v/>
      </c>
      <c r="J4661" t="str">
        <f t="shared" si="726"/>
        <v/>
      </c>
      <c r="K4661" t="str">
        <f t="shared" si="727"/>
        <v/>
      </c>
      <c r="L4661" t="str">
        <f t="shared" si="728"/>
        <v/>
      </c>
      <c r="M4661" t="str">
        <f t="shared" si="729"/>
        <v/>
      </c>
    </row>
    <row r="4662" spans="1:13">
      <c r="A4662" t="s">
        <v>4111</v>
      </c>
      <c r="B4662">
        <v>11.5639</v>
      </c>
      <c r="C4662" s="44">
        <v>41548</v>
      </c>
      <c r="D4662" t="str">
        <f t="shared" si="720"/>
        <v/>
      </c>
      <c r="E4662" t="str">
        <f t="shared" si="721"/>
        <v/>
      </c>
      <c r="F4662" t="str">
        <f t="shared" si="722"/>
        <v/>
      </c>
      <c r="G4662" t="str">
        <f t="shared" si="723"/>
        <v/>
      </c>
      <c r="H4662" t="str">
        <f t="shared" si="724"/>
        <v/>
      </c>
      <c r="I4662" t="str">
        <f t="shared" si="725"/>
        <v/>
      </c>
      <c r="J4662" t="str">
        <f t="shared" si="726"/>
        <v/>
      </c>
      <c r="K4662" t="str">
        <f t="shared" si="727"/>
        <v/>
      </c>
      <c r="L4662" t="str">
        <f t="shared" si="728"/>
        <v/>
      </c>
      <c r="M4662" t="str">
        <f t="shared" si="729"/>
        <v/>
      </c>
    </row>
    <row r="4663" spans="1:13">
      <c r="A4663" t="s">
        <v>2883</v>
      </c>
      <c r="B4663">
        <v>15.633599999999999</v>
      </c>
      <c r="C4663" s="44">
        <v>41548</v>
      </c>
      <c r="D4663" t="str">
        <f t="shared" si="720"/>
        <v/>
      </c>
      <c r="E4663" t="str">
        <f t="shared" si="721"/>
        <v/>
      </c>
      <c r="F4663" t="str">
        <f t="shared" si="722"/>
        <v/>
      </c>
      <c r="G4663" t="str">
        <f t="shared" si="723"/>
        <v/>
      </c>
      <c r="H4663" t="str">
        <f t="shared" si="724"/>
        <v/>
      </c>
      <c r="I4663" t="str">
        <f t="shared" si="725"/>
        <v/>
      </c>
      <c r="J4663" t="str">
        <f t="shared" si="726"/>
        <v/>
      </c>
      <c r="K4663" t="str">
        <f t="shared" si="727"/>
        <v/>
      </c>
      <c r="L4663" t="str">
        <f t="shared" si="728"/>
        <v/>
      </c>
      <c r="M4663" t="str">
        <f t="shared" si="729"/>
        <v/>
      </c>
    </row>
    <row r="4664" spans="1:13">
      <c r="A4664" t="s">
        <v>4112</v>
      </c>
      <c r="B4664">
        <v>21.977900000000002</v>
      </c>
      <c r="C4664" s="44">
        <v>41548</v>
      </c>
      <c r="D4664" t="str">
        <f t="shared" si="720"/>
        <v/>
      </c>
      <c r="E4664" t="str">
        <f t="shared" si="721"/>
        <v/>
      </c>
      <c r="F4664" t="str">
        <f t="shared" si="722"/>
        <v/>
      </c>
      <c r="G4664" t="str">
        <f t="shared" si="723"/>
        <v/>
      </c>
      <c r="H4664" t="str">
        <f t="shared" si="724"/>
        <v/>
      </c>
      <c r="I4664" t="str">
        <f t="shared" si="725"/>
        <v/>
      </c>
      <c r="J4664" t="str">
        <f t="shared" si="726"/>
        <v/>
      </c>
      <c r="K4664" t="str">
        <f t="shared" si="727"/>
        <v/>
      </c>
      <c r="L4664" t="str">
        <f t="shared" si="728"/>
        <v/>
      </c>
      <c r="M4664" t="str">
        <f t="shared" si="729"/>
        <v/>
      </c>
    </row>
    <row r="4665" spans="1:13">
      <c r="A4665" t="s">
        <v>2884</v>
      </c>
      <c r="B4665">
        <v>15.605700000000001</v>
      </c>
      <c r="C4665" s="44">
        <v>41548</v>
      </c>
      <c r="D4665" t="str">
        <f t="shared" si="720"/>
        <v/>
      </c>
      <c r="E4665" t="str">
        <f t="shared" si="721"/>
        <v/>
      </c>
      <c r="F4665" t="str">
        <f t="shared" si="722"/>
        <v/>
      </c>
      <c r="G4665" t="str">
        <f t="shared" si="723"/>
        <v/>
      </c>
      <c r="H4665" t="str">
        <f t="shared" si="724"/>
        <v/>
      </c>
      <c r="I4665" t="str">
        <f t="shared" si="725"/>
        <v/>
      </c>
      <c r="J4665" t="str">
        <f t="shared" si="726"/>
        <v/>
      </c>
      <c r="K4665" t="str">
        <f t="shared" si="727"/>
        <v/>
      </c>
      <c r="L4665" t="str">
        <f t="shared" si="728"/>
        <v/>
      </c>
      <c r="M4665" t="str">
        <f t="shared" si="729"/>
        <v/>
      </c>
    </row>
    <row r="4666" spans="1:13">
      <c r="A4666" t="s">
        <v>4113</v>
      </c>
      <c r="B4666">
        <v>21.907599999999999</v>
      </c>
      <c r="C4666" s="44">
        <v>41548</v>
      </c>
      <c r="D4666" t="str">
        <f t="shared" si="720"/>
        <v/>
      </c>
      <c r="E4666" t="str">
        <f t="shared" si="721"/>
        <v/>
      </c>
      <c r="F4666" t="str">
        <f t="shared" si="722"/>
        <v/>
      </c>
      <c r="G4666" t="str">
        <f t="shared" si="723"/>
        <v/>
      </c>
      <c r="H4666" t="str">
        <f t="shared" si="724"/>
        <v/>
      </c>
      <c r="I4666" t="str">
        <f t="shared" si="725"/>
        <v/>
      </c>
      <c r="J4666" t="str">
        <f t="shared" si="726"/>
        <v/>
      </c>
      <c r="K4666" t="str">
        <f t="shared" si="727"/>
        <v/>
      </c>
      <c r="L4666" t="str">
        <f t="shared" si="728"/>
        <v/>
      </c>
      <c r="M4666" t="str">
        <f t="shared" si="729"/>
        <v/>
      </c>
    </row>
    <row r="4667" spans="1:13">
      <c r="A4667" t="s">
        <v>2885</v>
      </c>
      <c r="B4667">
        <v>16.9434</v>
      </c>
      <c r="C4667" s="44">
        <v>41548</v>
      </c>
      <c r="D4667" t="str">
        <f t="shared" si="720"/>
        <v/>
      </c>
      <c r="E4667" t="str">
        <f t="shared" si="721"/>
        <v/>
      </c>
      <c r="F4667" t="str">
        <f t="shared" si="722"/>
        <v/>
      </c>
      <c r="G4667" t="str">
        <f t="shared" si="723"/>
        <v/>
      </c>
      <c r="H4667" t="str">
        <f t="shared" si="724"/>
        <v/>
      </c>
      <c r="I4667" t="str">
        <f t="shared" si="725"/>
        <v/>
      </c>
      <c r="J4667" t="str">
        <f t="shared" si="726"/>
        <v/>
      </c>
      <c r="K4667" t="str">
        <f t="shared" si="727"/>
        <v/>
      </c>
      <c r="L4667" t="str">
        <f t="shared" si="728"/>
        <v/>
      </c>
      <c r="M4667" t="str">
        <f t="shared" si="729"/>
        <v/>
      </c>
    </row>
    <row r="4668" spans="1:13">
      <c r="A4668" t="s">
        <v>4114</v>
      </c>
      <c r="B4668">
        <v>23.364999999999998</v>
      </c>
      <c r="C4668" s="44">
        <v>41548</v>
      </c>
      <c r="D4668" t="str">
        <f t="shared" si="720"/>
        <v/>
      </c>
      <c r="E4668" t="str">
        <f t="shared" si="721"/>
        <v/>
      </c>
      <c r="F4668" t="str">
        <f t="shared" si="722"/>
        <v/>
      </c>
      <c r="G4668" t="str">
        <f t="shared" si="723"/>
        <v/>
      </c>
      <c r="H4668" t="str">
        <f t="shared" si="724"/>
        <v/>
      </c>
      <c r="I4668" t="str">
        <f t="shared" si="725"/>
        <v/>
      </c>
      <c r="J4668" t="str">
        <f t="shared" si="726"/>
        <v/>
      </c>
      <c r="K4668" t="str">
        <f t="shared" si="727"/>
        <v/>
      </c>
      <c r="L4668" t="str">
        <f t="shared" si="728"/>
        <v/>
      </c>
      <c r="M4668" t="str">
        <f t="shared" si="729"/>
        <v/>
      </c>
    </row>
    <row r="4669" spans="1:13">
      <c r="A4669" t="s">
        <v>2886</v>
      </c>
      <c r="B4669">
        <v>16.9084</v>
      </c>
      <c r="C4669" s="44">
        <v>41548</v>
      </c>
      <c r="D4669" t="str">
        <f t="shared" si="720"/>
        <v/>
      </c>
      <c r="E4669" t="str">
        <f t="shared" si="721"/>
        <v/>
      </c>
      <c r="F4669" t="str">
        <f t="shared" si="722"/>
        <v/>
      </c>
      <c r="G4669" t="str">
        <f t="shared" si="723"/>
        <v/>
      </c>
      <c r="H4669" t="str">
        <f t="shared" si="724"/>
        <v/>
      </c>
      <c r="I4669" t="str">
        <f t="shared" si="725"/>
        <v/>
      </c>
      <c r="J4669" t="str">
        <f t="shared" si="726"/>
        <v/>
      </c>
      <c r="K4669" t="str">
        <f t="shared" si="727"/>
        <v/>
      </c>
      <c r="L4669" t="str">
        <f t="shared" si="728"/>
        <v/>
      </c>
      <c r="M4669" t="str">
        <f t="shared" si="729"/>
        <v/>
      </c>
    </row>
    <row r="4670" spans="1:13">
      <c r="A4670" t="s">
        <v>4115</v>
      </c>
      <c r="B4670">
        <v>23.321000000000002</v>
      </c>
      <c r="C4670" s="44">
        <v>41548</v>
      </c>
      <c r="D4670" t="str">
        <f t="shared" si="720"/>
        <v/>
      </c>
      <c r="E4670" t="str">
        <f t="shared" si="721"/>
        <v/>
      </c>
      <c r="F4670" t="str">
        <f t="shared" si="722"/>
        <v/>
      </c>
      <c r="G4670" t="str">
        <f t="shared" si="723"/>
        <v/>
      </c>
      <c r="H4670" t="str">
        <f t="shared" si="724"/>
        <v/>
      </c>
      <c r="I4670" t="str">
        <f t="shared" si="725"/>
        <v/>
      </c>
      <c r="J4670" t="str">
        <f t="shared" si="726"/>
        <v/>
      </c>
      <c r="K4670" t="str">
        <f t="shared" si="727"/>
        <v/>
      </c>
      <c r="L4670" t="str">
        <f t="shared" si="728"/>
        <v/>
      </c>
      <c r="M4670" t="str">
        <f t="shared" si="729"/>
        <v/>
      </c>
    </row>
    <row r="4671" spans="1:13">
      <c r="A4671" t="s">
        <v>813</v>
      </c>
      <c r="B4671">
        <v>11.8979</v>
      </c>
      <c r="C4671" s="44">
        <v>41548</v>
      </c>
      <c r="D4671" t="str">
        <f t="shared" si="720"/>
        <v/>
      </c>
      <c r="E4671" t="str">
        <f t="shared" si="721"/>
        <v/>
      </c>
      <c r="F4671" t="str">
        <f t="shared" si="722"/>
        <v/>
      </c>
      <c r="G4671" t="str">
        <f t="shared" si="723"/>
        <v/>
      </c>
      <c r="H4671" t="str">
        <f t="shared" si="724"/>
        <v/>
      </c>
      <c r="I4671" t="str">
        <f t="shared" si="725"/>
        <v/>
      </c>
      <c r="J4671" t="str">
        <f t="shared" si="726"/>
        <v/>
      </c>
      <c r="K4671" t="str">
        <f t="shared" si="727"/>
        <v/>
      </c>
      <c r="L4671" t="str">
        <f t="shared" si="728"/>
        <v/>
      </c>
      <c r="M4671" t="str">
        <f t="shared" si="729"/>
        <v/>
      </c>
    </row>
    <row r="4672" spans="1:13">
      <c r="A4672" t="s">
        <v>814</v>
      </c>
      <c r="B4672">
        <v>11.920199999999999</v>
      </c>
      <c r="C4672" s="44">
        <v>41548</v>
      </c>
      <c r="D4672" t="str">
        <f t="shared" si="720"/>
        <v/>
      </c>
      <c r="E4672" t="str">
        <f t="shared" si="721"/>
        <v/>
      </c>
      <c r="F4672" t="str">
        <f t="shared" si="722"/>
        <v/>
      </c>
      <c r="G4672" t="str">
        <f t="shared" si="723"/>
        <v/>
      </c>
      <c r="H4672" t="str">
        <f t="shared" si="724"/>
        <v/>
      </c>
      <c r="I4672" t="str">
        <f t="shared" si="725"/>
        <v/>
      </c>
      <c r="J4672" t="str">
        <f t="shared" si="726"/>
        <v/>
      </c>
      <c r="K4672" t="str">
        <f t="shared" si="727"/>
        <v/>
      </c>
      <c r="L4672" t="str">
        <f t="shared" si="728"/>
        <v/>
      </c>
      <c r="M4672" t="str">
        <f t="shared" si="729"/>
        <v/>
      </c>
    </row>
    <row r="4673" spans="1:13">
      <c r="A4673" t="s">
        <v>5057</v>
      </c>
      <c r="B4673">
        <v>36.903700000000001</v>
      </c>
      <c r="C4673" s="44">
        <v>41548</v>
      </c>
      <c r="D4673" t="str">
        <f t="shared" si="720"/>
        <v/>
      </c>
      <c r="E4673" t="str">
        <f t="shared" si="721"/>
        <v/>
      </c>
      <c r="F4673" t="str">
        <f t="shared" si="722"/>
        <v/>
      </c>
      <c r="G4673" t="str">
        <f t="shared" si="723"/>
        <v/>
      </c>
      <c r="H4673" t="str">
        <f t="shared" si="724"/>
        <v/>
      </c>
      <c r="I4673" t="str">
        <f t="shared" si="725"/>
        <v/>
      </c>
      <c r="J4673" t="str">
        <f t="shared" si="726"/>
        <v/>
      </c>
      <c r="K4673" t="str">
        <f t="shared" si="727"/>
        <v/>
      </c>
      <c r="L4673" t="str">
        <f t="shared" si="728"/>
        <v/>
      </c>
      <c r="M4673" t="str">
        <f t="shared" si="729"/>
        <v/>
      </c>
    </row>
    <row r="4674" spans="1:13">
      <c r="A4674" t="s">
        <v>5058</v>
      </c>
      <c r="B4674">
        <v>37.017699999999998</v>
      </c>
      <c r="C4674" s="44">
        <v>41548</v>
      </c>
      <c r="D4674" t="str">
        <f t="shared" si="720"/>
        <v/>
      </c>
      <c r="E4674" t="str">
        <f t="shared" si="721"/>
        <v/>
      </c>
      <c r="F4674" t="str">
        <f t="shared" si="722"/>
        <v/>
      </c>
      <c r="G4674" t="str">
        <f t="shared" si="723"/>
        <v/>
      </c>
      <c r="H4674" t="str">
        <f t="shared" si="724"/>
        <v/>
      </c>
      <c r="I4674" t="str">
        <f t="shared" si="725"/>
        <v/>
      </c>
      <c r="J4674" t="str">
        <f t="shared" si="726"/>
        <v/>
      </c>
      <c r="K4674" t="str">
        <f t="shared" si="727"/>
        <v/>
      </c>
      <c r="L4674" t="str">
        <f t="shared" si="728"/>
        <v/>
      </c>
      <c r="M4674" t="str">
        <f t="shared" si="729"/>
        <v/>
      </c>
    </row>
    <row r="4675" spans="1:13">
      <c r="A4675" t="s">
        <v>815</v>
      </c>
      <c r="B4675">
        <v>10.062200000000001</v>
      </c>
      <c r="C4675" s="44">
        <v>41548</v>
      </c>
      <c r="D4675" t="str">
        <f t="shared" si="720"/>
        <v/>
      </c>
      <c r="E4675" t="str">
        <f t="shared" si="721"/>
        <v/>
      </c>
      <c r="F4675" t="str">
        <f t="shared" si="722"/>
        <v/>
      </c>
      <c r="G4675" t="str">
        <f t="shared" si="723"/>
        <v/>
      </c>
      <c r="H4675" t="str">
        <f t="shared" si="724"/>
        <v/>
      </c>
      <c r="I4675" t="str">
        <f t="shared" si="725"/>
        <v/>
      </c>
      <c r="J4675" t="str">
        <f t="shared" si="726"/>
        <v/>
      </c>
      <c r="K4675" t="str">
        <f t="shared" si="727"/>
        <v/>
      </c>
      <c r="L4675" t="str">
        <f t="shared" si="728"/>
        <v/>
      </c>
      <c r="M4675" t="str">
        <f t="shared" si="729"/>
        <v/>
      </c>
    </row>
    <row r="4676" spans="1:13">
      <c r="A4676" t="s">
        <v>816</v>
      </c>
      <c r="B4676">
        <v>10.062200000000001</v>
      </c>
      <c r="C4676" s="44">
        <v>41548</v>
      </c>
      <c r="D4676" t="str">
        <f t="shared" si="720"/>
        <v/>
      </c>
      <c r="E4676" t="str">
        <f t="shared" si="721"/>
        <v/>
      </c>
      <c r="F4676" t="str">
        <f t="shared" si="722"/>
        <v/>
      </c>
      <c r="G4676" t="str">
        <f t="shared" si="723"/>
        <v/>
      </c>
      <c r="H4676" t="str">
        <f t="shared" si="724"/>
        <v/>
      </c>
      <c r="I4676" t="str">
        <f t="shared" si="725"/>
        <v/>
      </c>
      <c r="J4676" t="str">
        <f t="shared" si="726"/>
        <v/>
      </c>
      <c r="K4676" t="str">
        <f t="shared" si="727"/>
        <v/>
      </c>
      <c r="L4676" t="str">
        <f t="shared" si="728"/>
        <v/>
      </c>
      <c r="M4676" t="str">
        <f t="shared" si="729"/>
        <v/>
      </c>
    </row>
    <row r="4677" spans="1:13">
      <c r="A4677" t="s">
        <v>817</v>
      </c>
      <c r="B4677">
        <v>11.218400000000001</v>
      </c>
      <c r="C4677" s="44">
        <v>41548</v>
      </c>
      <c r="D4677" t="str">
        <f t="shared" si="720"/>
        <v/>
      </c>
      <c r="E4677" t="str">
        <f t="shared" si="721"/>
        <v/>
      </c>
      <c r="F4677" t="str">
        <f t="shared" si="722"/>
        <v/>
      </c>
      <c r="G4677" t="str">
        <f t="shared" si="723"/>
        <v/>
      </c>
      <c r="H4677" t="str">
        <f t="shared" si="724"/>
        <v/>
      </c>
      <c r="I4677" t="str">
        <f t="shared" si="725"/>
        <v/>
      </c>
      <c r="J4677" t="str">
        <f t="shared" si="726"/>
        <v/>
      </c>
      <c r="K4677" t="str">
        <f t="shared" si="727"/>
        <v/>
      </c>
      <c r="L4677" t="str">
        <f t="shared" si="728"/>
        <v/>
      </c>
      <c r="M4677" t="str">
        <f t="shared" si="729"/>
        <v/>
      </c>
    </row>
    <row r="4678" spans="1:13">
      <c r="A4678" t="s">
        <v>5059</v>
      </c>
      <c r="B4678">
        <v>19.087900000000001</v>
      </c>
      <c r="C4678" s="44">
        <v>41548</v>
      </c>
      <c r="D4678" t="str">
        <f t="shared" si="720"/>
        <v/>
      </c>
      <c r="E4678" t="str">
        <f t="shared" si="721"/>
        <v/>
      </c>
      <c r="F4678" t="str">
        <f t="shared" si="722"/>
        <v/>
      </c>
      <c r="G4678" t="str">
        <f t="shared" si="723"/>
        <v/>
      </c>
      <c r="H4678" t="str">
        <f t="shared" si="724"/>
        <v/>
      </c>
      <c r="I4678" t="str">
        <f t="shared" si="725"/>
        <v/>
      </c>
      <c r="J4678" t="str">
        <f t="shared" si="726"/>
        <v/>
      </c>
      <c r="K4678" t="str">
        <f t="shared" si="727"/>
        <v/>
      </c>
      <c r="L4678" t="str">
        <f t="shared" si="728"/>
        <v/>
      </c>
      <c r="M4678" t="str">
        <f t="shared" si="729"/>
        <v/>
      </c>
    </row>
    <row r="4679" spans="1:13">
      <c r="A4679" t="s">
        <v>818</v>
      </c>
      <c r="B4679">
        <v>11.622999999999999</v>
      </c>
      <c r="C4679" s="44">
        <v>41548</v>
      </c>
      <c r="D4679" t="str">
        <f t="shared" ref="D4679:D4742" si="730">IF(A4679=mfund1,B4679,"")</f>
        <v/>
      </c>
      <c r="E4679" t="str">
        <f t="shared" ref="E4679:E4742" si="731">IF(A4679=mfund2,B4679,"")</f>
        <v/>
      </c>
      <c r="F4679" t="str">
        <f t="shared" ref="F4679:F4742" si="732">IF(A4679=mfund3,B4679,"")</f>
        <v/>
      </c>
      <c r="G4679" t="str">
        <f t="shared" ref="G4679:G4742" si="733">IF(A4679=mfund4,B4679,"")</f>
        <v/>
      </c>
      <c r="H4679" t="str">
        <f t="shared" ref="H4679:H4742" si="734">IF(A4679=mfudn5,B4679,"")</f>
        <v/>
      </c>
      <c r="I4679" t="str">
        <f t="shared" ref="I4679:I4742" si="735">IF(A4679=mfund6,B4679,"")</f>
        <v/>
      </c>
      <c r="J4679" t="str">
        <f t="shared" ref="J4679:J4742" si="736">IF(A4679=mfund7,B4679,"")</f>
        <v/>
      </c>
      <c r="K4679" t="str">
        <f t="shared" ref="K4679:K4742" si="737">IF(A4679=mfund8,B4679,"")</f>
        <v/>
      </c>
      <c r="L4679" t="str">
        <f t="shared" ref="L4679:L4742" si="738">IF(A4679=mfund9,B4679,"")</f>
        <v/>
      </c>
      <c r="M4679" t="str">
        <f t="shared" ref="M4679:M4742" si="739">IF(A4679=mfund10,B4679,"")</f>
        <v/>
      </c>
    </row>
    <row r="4680" spans="1:13">
      <c r="A4680" t="s">
        <v>819</v>
      </c>
      <c r="B4680">
        <v>11.213699999999999</v>
      </c>
      <c r="C4680" s="44">
        <v>41548</v>
      </c>
      <c r="D4680" t="str">
        <f t="shared" si="730"/>
        <v/>
      </c>
      <c r="E4680" t="str">
        <f t="shared" si="731"/>
        <v/>
      </c>
      <c r="F4680" t="str">
        <f t="shared" si="732"/>
        <v/>
      </c>
      <c r="G4680" t="str">
        <f t="shared" si="733"/>
        <v/>
      </c>
      <c r="H4680" t="str">
        <f t="shared" si="734"/>
        <v/>
      </c>
      <c r="I4680" t="str">
        <f t="shared" si="735"/>
        <v/>
      </c>
      <c r="J4680" t="str">
        <f t="shared" si="736"/>
        <v/>
      </c>
      <c r="K4680" t="str">
        <f t="shared" si="737"/>
        <v/>
      </c>
      <c r="L4680" t="str">
        <f t="shared" si="738"/>
        <v/>
      </c>
      <c r="M4680" t="str">
        <f t="shared" si="739"/>
        <v/>
      </c>
    </row>
    <row r="4681" spans="1:13">
      <c r="A4681" t="s">
        <v>5060</v>
      </c>
      <c r="B4681">
        <v>19.0595</v>
      </c>
      <c r="C4681" s="44">
        <v>41548</v>
      </c>
      <c r="D4681" t="str">
        <f t="shared" si="730"/>
        <v/>
      </c>
      <c r="E4681" t="str">
        <f t="shared" si="731"/>
        <v/>
      </c>
      <c r="F4681" t="str">
        <f t="shared" si="732"/>
        <v/>
      </c>
      <c r="G4681" t="str">
        <f t="shared" si="733"/>
        <v/>
      </c>
      <c r="H4681" t="str">
        <f t="shared" si="734"/>
        <v/>
      </c>
      <c r="I4681" t="str">
        <f t="shared" si="735"/>
        <v/>
      </c>
      <c r="J4681" t="str">
        <f t="shared" si="736"/>
        <v/>
      </c>
      <c r="K4681" t="str">
        <f t="shared" si="737"/>
        <v/>
      </c>
      <c r="L4681" t="str">
        <f t="shared" si="738"/>
        <v/>
      </c>
      <c r="M4681" t="str">
        <f t="shared" si="739"/>
        <v/>
      </c>
    </row>
    <row r="4682" spans="1:13">
      <c r="A4682" t="s">
        <v>820</v>
      </c>
      <c r="B4682">
        <v>11.533099999999999</v>
      </c>
      <c r="C4682" s="44">
        <v>41548</v>
      </c>
      <c r="D4682" t="str">
        <f t="shared" si="730"/>
        <v/>
      </c>
      <c r="E4682" t="str">
        <f t="shared" si="731"/>
        <v/>
      </c>
      <c r="F4682" t="str">
        <f t="shared" si="732"/>
        <v/>
      </c>
      <c r="G4682" t="str">
        <f t="shared" si="733"/>
        <v/>
      </c>
      <c r="H4682" t="str">
        <f t="shared" si="734"/>
        <v/>
      </c>
      <c r="I4682" t="str">
        <f t="shared" si="735"/>
        <v/>
      </c>
      <c r="J4682" t="str">
        <f t="shared" si="736"/>
        <v/>
      </c>
      <c r="K4682" t="str">
        <f t="shared" si="737"/>
        <v/>
      </c>
      <c r="L4682" t="str">
        <f t="shared" si="738"/>
        <v/>
      </c>
      <c r="M4682" t="str">
        <f t="shared" si="739"/>
        <v/>
      </c>
    </row>
    <row r="4683" spans="1:13">
      <c r="A4683" t="s">
        <v>821</v>
      </c>
      <c r="B4683">
        <v>12.7971</v>
      </c>
      <c r="C4683" s="44">
        <v>41548</v>
      </c>
      <c r="D4683" t="str">
        <f t="shared" si="730"/>
        <v/>
      </c>
      <c r="E4683" t="str">
        <f t="shared" si="731"/>
        <v/>
      </c>
      <c r="F4683" t="str">
        <f t="shared" si="732"/>
        <v/>
      </c>
      <c r="G4683" t="str">
        <f t="shared" si="733"/>
        <v/>
      </c>
      <c r="H4683" t="str">
        <f t="shared" si="734"/>
        <v/>
      </c>
      <c r="I4683" t="str">
        <f t="shared" si="735"/>
        <v/>
      </c>
      <c r="J4683" t="str">
        <f t="shared" si="736"/>
        <v/>
      </c>
      <c r="K4683" t="str">
        <f t="shared" si="737"/>
        <v/>
      </c>
      <c r="L4683" t="str">
        <f t="shared" si="738"/>
        <v/>
      </c>
      <c r="M4683" t="str">
        <f t="shared" si="739"/>
        <v/>
      </c>
    </row>
    <row r="4684" spans="1:13">
      <c r="A4684" t="s">
        <v>822</v>
      </c>
      <c r="B4684">
        <v>16.72</v>
      </c>
      <c r="C4684" s="44">
        <v>41548</v>
      </c>
      <c r="D4684" t="str">
        <f t="shared" si="730"/>
        <v/>
      </c>
      <c r="E4684" t="str">
        <f t="shared" si="731"/>
        <v/>
      </c>
      <c r="F4684" t="str">
        <f t="shared" si="732"/>
        <v/>
      </c>
      <c r="G4684" t="str">
        <f t="shared" si="733"/>
        <v/>
      </c>
      <c r="H4684" t="str">
        <f t="shared" si="734"/>
        <v/>
      </c>
      <c r="I4684" t="str">
        <f t="shared" si="735"/>
        <v/>
      </c>
      <c r="J4684" t="str">
        <f t="shared" si="736"/>
        <v/>
      </c>
      <c r="K4684" t="str">
        <f t="shared" si="737"/>
        <v/>
      </c>
      <c r="L4684" t="str">
        <f t="shared" si="738"/>
        <v/>
      </c>
      <c r="M4684" t="str">
        <f t="shared" si="739"/>
        <v/>
      </c>
    </row>
    <row r="4685" spans="1:13">
      <c r="A4685" t="s">
        <v>823</v>
      </c>
      <c r="B4685">
        <v>12.770099999999999</v>
      </c>
      <c r="C4685" s="44">
        <v>41548</v>
      </c>
      <c r="D4685" t="str">
        <f t="shared" si="730"/>
        <v/>
      </c>
      <c r="E4685" t="str">
        <f t="shared" si="731"/>
        <v/>
      </c>
      <c r="F4685" t="str">
        <f t="shared" si="732"/>
        <v/>
      </c>
      <c r="G4685" t="str">
        <f t="shared" si="733"/>
        <v/>
      </c>
      <c r="H4685" t="str">
        <f t="shared" si="734"/>
        <v/>
      </c>
      <c r="I4685" t="str">
        <f t="shared" si="735"/>
        <v/>
      </c>
      <c r="J4685" t="str">
        <f t="shared" si="736"/>
        <v/>
      </c>
      <c r="K4685" t="str">
        <f t="shared" si="737"/>
        <v/>
      </c>
      <c r="L4685" t="str">
        <f t="shared" si="738"/>
        <v/>
      </c>
      <c r="M4685" t="str">
        <f t="shared" si="739"/>
        <v/>
      </c>
    </row>
    <row r="4686" spans="1:13">
      <c r="A4686" t="s">
        <v>824</v>
      </c>
      <c r="B4686">
        <v>16.681799999999999</v>
      </c>
      <c r="C4686" s="44">
        <v>41548</v>
      </c>
      <c r="D4686" t="str">
        <f t="shared" si="730"/>
        <v/>
      </c>
      <c r="E4686" t="str">
        <f t="shared" si="731"/>
        <v/>
      </c>
      <c r="F4686" t="str">
        <f t="shared" si="732"/>
        <v/>
      </c>
      <c r="G4686" t="str">
        <f t="shared" si="733"/>
        <v/>
      </c>
      <c r="H4686" t="str">
        <f t="shared" si="734"/>
        <v/>
      </c>
      <c r="I4686" t="str">
        <f t="shared" si="735"/>
        <v/>
      </c>
      <c r="J4686" t="str">
        <f t="shared" si="736"/>
        <v/>
      </c>
      <c r="K4686" t="str">
        <f t="shared" si="737"/>
        <v/>
      </c>
      <c r="L4686" t="str">
        <f t="shared" si="738"/>
        <v/>
      </c>
      <c r="M4686" t="str">
        <f t="shared" si="739"/>
        <v/>
      </c>
    </row>
    <row r="4687" spans="1:13">
      <c r="A4687" t="s">
        <v>825</v>
      </c>
      <c r="B4687">
        <v>12.6411</v>
      </c>
      <c r="C4687" s="44">
        <v>41548</v>
      </c>
      <c r="D4687" t="str">
        <f t="shared" si="730"/>
        <v/>
      </c>
      <c r="E4687" t="str">
        <f t="shared" si="731"/>
        <v/>
      </c>
      <c r="F4687" t="str">
        <f t="shared" si="732"/>
        <v/>
      </c>
      <c r="G4687" t="str">
        <f t="shared" si="733"/>
        <v/>
      </c>
      <c r="H4687" t="str">
        <f t="shared" si="734"/>
        <v/>
      </c>
      <c r="I4687" t="str">
        <f t="shared" si="735"/>
        <v/>
      </c>
      <c r="J4687" t="str">
        <f t="shared" si="736"/>
        <v/>
      </c>
      <c r="K4687" t="str">
        <f t="shared" si="737"/>
        <v/>
      </c>
      <c r="L4687" t="str">
        <f t="shared" si="738"/>
        <v/>
      </c>
      <c r="M4687" t="str">
        <f t="shared" si="739"/>
        <v/>
      </c>
    </row>
    <row r="4688" spans="1:13">
      <c r="A4688" t="s">
        <v>826</v>
      </c>
      <c r="B4688">
        <v>12.579000000000001</v>
      </c>
      <c r="C4688" s="44">
        <v>41548</v>
      </c>
      <c r="D4688" t="str">
        <f t="shared" si="730"/>
        <v/>
      </c>
      <c r="E4688" t="str">
        <f t="shared" si="731"/>
        <v/>
      </c>
      <c r="F4688" t="str">
        <f t="shared" si="732"/>
        <v/>
      </c>
      <c r="G4688" t="str">
        <f t="shared" si="733"/>
        <v/>
      </c>
      <c r="H4688" t="str">
        <f t="shared" si="734"/>
        <v/>
      </c>
      <c r="I4688" t="str">
        <f t="shared" si="735"/>
        <v/>
      </c>
      <c r="J4688" t="str">
        <f t="shared" si="736"/>
        <v/>
      </c>
      <c r="K4688" t="str">
        <f t="shared" si="737"/>
        <v/>
      </c>
      <c r="L4688" t="str">
        <f t="shared" si="738"/>
        <v/>
      </c>
      <c r="M4688" t="str">
        <f t="shared" si="739"/>
        <v/>
      </c>
    </row>
    <row r="4689" spans="1:13">
      <c r="A4689" t="s">
        <v>5061</v>
      </c>
      <c r="B4689">
        <v>16.158100000000001</v>
      </c>
      <c r="C4689" s="44">
        <v>41548</v>
      </c>
      <c r="D4689" t="str">
        <f t="shared" si="730"/>
        <v/>
      </c>
      <c r="E4689" t="str">
        <f t="shared" si="731"/>
        <v/>
      </c>
      <c r="F4689" t="str">
        <f t="shared" si="732"/>
        <v/>
      </c>
      <c r="G4689" t="str">
        <f t="shared" si="733"/>
        <v/>
      </c>
      <c r="H4689" t="str">
        <f t="shared" si="734"/>
        <v/>
      </c>
      <c r="I4689" t="str">
        <f t="shared" si="735"/>
        <v/>
      </c>
      <c r="J4689" t="str">
        <f t="shared" si="736"/>
        <v/>
      </c>
      <c r="K4689" t="str">
        <f t="shared" si="737"/>
        <v/>
      </c>
      <c r="L4689" t="str">
        <f t="shared" si="738"/>
        <v/>
      </c>
      <c r="M4689" t="str">
        <f t="shared" si="739"/>
        <v/>
      </c>
    </row>
    <row r="4690" spans="1:13">
      <c r="A4690" t="s">
        <v>5062</v>
      </c>
      <c r="B4690">
        <v>16.091100000000001</v>
      </c>
      <c r="C4690" s="44">
        <v>41548</v>
      </c>
      <c r="D4690" t="str">
        <f t="shared" si="730"/>
        <v/>
      </c>
      <c r="E4690" t="str">
        <f t="shared" si="731"/>
        <v/>
      </c>
      <c r="F4690" t="str">
        <f t="shared" si="732"/>
        <v/>
      </c>
      <c r="G4690" t="str">
        <f t="shared" si="733"/>
        <v/>
      </c>
      <c r="H4690" t="str">
        <f t="shared" si="734"/>
        <v/>
      </c>
      <c r="I4690" t="str">
        <f t="shared" si="735"/>
        <v/>
      </c>
      <c r="J4690" t="str">
        <f t="shared" si="736"/>
        <v/>
      </c>
      <c r="K4690" t="str">
        <f t="shared" si="737"/>
        <v/>
      </c>
      <c r="L4690" t="str">
        <f t="shared" si="738"/>
        <v/>
      </c>
      <c r="M4690" t="str">
        <f t="shared" si="739"/>
        <v/>
      </c>
    </row>
    <row r="4691" spans="1:13">
      <c r="A4691" t="s">
        <v>827</v>
      </c>
      <c r="B4691">
        <v>11.731</v>
      </c>
      <c r="C4691" s="44">
        <v>41548</v>
      </c>
      <c r="D4691" t="str">
        <f t="shared" si="730"/>
        <v/>
      </c>
      <c r="E4691" t="str">
        <f t="shared" si="731"/>
        <v/>
      </c>
      <c r="F4691" t="str">
        <f t="shared" si="732"/>
        <v/>
      </c>
      <c r="G4691" t="str">
        <f t="shared" si="733"/>
        <v/>
      </c>
      <c r="H4691" t="str">
        <f t="shared" si="734"/>
        <v/>
      </c>
      <c r="I4691" t="str">
        <f t="shared" si="735"/>
        <v/>
      </c>
      <c r="J4691" t="str">
        <f t="shared" si="736"/>
        <v/>
      </c>
      <c r="K4691" t="str">
        <f t="shared" si="737"/>
        <v/>
      </c>
      <c r="L4691" t="str">
        <f t="shared" si="738"/>
        <v/>
      </c>
      <c r="M4691" t="str">
        <f t="shared" si="739"/>
        <v/>
      </c>
    </row>
    <row r="4692" spans="1:13">
      <c r="A4692" t="s">
        <v>5063</v>
      </c>
      <c r="B4692">
        <v>14.762499999999999</v>
      </c>
      <c r="C4692" s="44">
        <v>41548</v>
      </c>
      <c r="D4692" t="str">
        <f t="shared" si="730"/>
        <v/>
      </c>
      <c r="E4692" t="str">
        <f t="shared" si="731"/>
        <v/>
      </c>
      <c r="F4692" t="str">
        <f t="shared" si="732"/>
        <v/>
      </c>
      <c r="G4692" t="str">
        <f t="shared" si="733"/>
        <v/>
      </c>
      <c r="H4692" t="str">
        <f t="shared" si="734"/>
        <v/>
      </c>
      <c r="I4692" t="str">
        <f t="shared" si="735"/>
        <v/>
      </c>
      <c r="J4692" t="str">
        <f t="shared" si="736"/>
        <v/>
      </c>
      <c r="K4692" t="str">
        <f t="shared" si="737"/>
        <v/>
      </c>
      <c r="L4692" t="str">
        <f t="shared" si="738"/>
        <v/>
      </c>
      <c r="M4692" t="str">
        <f t="shared" si="739"/>
        <v/>
      </c>
    </row>
    <row r="4693" spans="1:13">
      <c r="A4693" t="s">
        <v>828</v>
      </c>
      <c r="B4693">
        <v>11.4231</v>
      </c>
      <c r="C4693" s="44">
        <v>41548</v>
      </c>
      <c r="D4693" t="str">
        <f t="shared" si="730"/>
        <v/>
      </c>
      <c r="E4693" t="str">
        <f t="shared" si="731"/>
        <v/>
      </c>
      <c r="F4693" t="str">
        <f t="shared" si="732"/>
        <v/>
      </c>
      <c r="G4693" t="str">
        <f t="shared" si="733"/>
        <v/>
      </c>
      <c r="H4693" t="str">
        <f t="shared" si="734"/>
        <v/>
      </c>
      <c r="I4693" t="str">
        <f t="shared" si="735"/>
        <v/>
      </c>
      <c r="J4693" t="str">
        <f t="shared" si="736"/>
        <v/>
      </c>
      <c r="K4693" t="str">
        <f t="shared" si="737"/>
        <v/>
      </c>
      <c r="L4693" t="str">
        <f t="shared" si="738"/>
        <v/>
      </c>
      <c r="M4693" t="str">
        <f t="shared" si="739"/>
        <v/>
      </c>
    </row>
    <row r="4694" spans="1:13">
      <c r="A4694" t="s">
        <v>5064</v>
      </c>
      <c r="B4694">
        <v>14.690899999999999</v>
      </c>
      <c r="C4694" s="44">
        <v>41548</v>
      </c>
      <c r="D4694" t="str">
        <f t="shared" si="730"/>
        <v/>
      </c>
      <c r="E4694" t="str">
        <f t="shared" si="731"/>
        <v/>
      </c>
      <c r="F4694" t="str">
        <f t="shared" si="732"/>
        <v/>
      </c>
      <c r="G4694" t="str">
        <f t="shared" si="733"/>
        <v/>
      </c>
      <c r="H4694" t="str">
        <f t="shared" si="734"/>
        <v/>
      </c>
      <c r="I4694" t="str">
        <f t="shared" si="735"/>
        <v/>
      </c>
      <c r="J4694" t="str">
        <f t="shared" si="736"/>
        <v/>
      </c>
      <c r="K4694" t="str">
        <f t="shared" si="737"/>
        <v/>
      </c>
      <c r="L4694" t="str">
        <f t="shared" si="738"/>
        <v/>
      </c>
      <c r="M4694" t="str">
        <f t="shared" si="739"/>
        <v/>
      </c>
    </row>
    <row r="4695" spans="1:13">
      <c r="A4695" t="s">
        <v>829</v>
      </c>
      <c r="B4695">
        <v>11.316000000000001</v>
      </c>
      <c r="C4695" s="44">
        <v>41548</v>
      </c>
      <c r="D4695" t="str">
        <f t="shared" si="730"/>
        <v/>
      </c>
      <c r="E4695" t="str">
        <f t="shared" si="731"/>
        <v/>
      </c>
      <c r="F4695" t="str">
        <f t="shared" si="732"/>
        <v/>
      </c>
      <c r="G4695" t="str">
        <f t="shared" si="733"/>
        <v/>
      </c>
      <c r="H4695" t="str">
        <f t="shared" si="734"/>
        <v/>
      </c>
      <c r="I4695" t="str">
        <f t="shared" si="735"/>
        <v/>
      </c>
      <c r="J4695" t="str">
        <f t="shared" si="736"/>
        <v/>
      </c>
      <c r="K4695" t="str">
        <f t="shared" si="737"/>
        <v/>
      </c>
      <c r="L4695" t="str">
        <f t="shared" si="738"/>
        <v/>
      </c>
      <c r="M4695" t="str">
        <f t="shared" si="739"/>
        <v/>
      </c>
    </row>
    <row r="4696" spans="1:13">
      <c r="A4696" t="s">
        <v>5065</v>
      </c>
      <c r="B4696">
        <v>12.7685</v>
      </c>
      <c r="C4696" s="44">
        <v>41548</v>
      </c>
      <c r="D4696" t="str">
        <f t="shared" si="730"/>
        <v/>
      </c>
      <c r="E4696" t="str">
        <f t="shared" si="731"/>
        <v/>
      </c>
      <c r="F4696" t="str">
        <f t="shared" si="732"/>
        <v/>
      </c>
      <c r="G4696" t="str">
        <f t="shared" si="733"/>
        <v/>
      </c>
      <c r="H4696" t="str">
        <f t="shared" si="734"/>
        <v/>
      </c>
      <c r="I4696" t="str">
        <f t="shared" si="735"/>
        <v/>
      </c>
      <c r="J4696" t="str">
        <f t="shared" si="736"/>
        <v/>
      </c>
      <c r="K4696" t="str">
        <f t="shared" si="737"/>
        <v/>
      </c>
      <c r="L4696" t="str">
        <f t="shared" si="738"/>
        <v/>
      </c>
      <c r="M4696" t="str">
        <f t="shared" si="739"/>
        <v/>
      </c>
    </row>
    <row r="4697" spans="1:13">
      <c r="A4697" t="s">
        <v>830</v>
      </c>
      <c r="B4697">
        <v>11.2773</v>
      </c>
      <c r="C4697" s="44">
        <v>41548</v>
      </c>
      <c r="D4697" t="str">
        <f t="shared" si="730"/>
        <v/>
      </c>
      <c r="E4697" t="str">
        <f t="shared" si="731"/>
        <v/>
      </c>
      <c r="F4697" t="str">
        <f t="shared" si="732"/>
        <v/>
      </c>
      <c r="G4697" t="str">
        <f t="shared" si="733"/>
        <v/>
      </c>
      <c r="H4697" t="str">
        <f t="shared" si="734"/>
        <v/>
      </c>
      <c r="I4697" t="str">
        <f t="shared" si="735"/>
        <v/>
      </c>
      <c r="J4697" t="str">
        <f t="shared" si="736"/>
        <v/>
      </c>
      <c r="K4697" t="str">
        <f t="shared" si="737"/>
        <v/>
      </c>
      <c r="L4697" t="str">
        <f t="shared" si="738"/>
        <v/>
      </c>
      <c r="M4697" t="str">
        <f t="shared" si="739"/>
        <v/>
      </c>
    </row>
    <row r="4698" spans="1:13">
      <c r="A4698" t="s">
        <v>5066</v>
      </c>
      <c r="B4698">
        <v>12.726000000000001</v>
      </c>
      <c r="C4698" s="44">
        <v>41548</v>
      </c>
      <c r="D4698" t="str">
        <f t="shared" si="730"/>
        <v/>
      </c>
      <c r="E4698" t="str">
        <f t="shared" si="731"/>
        <v/>
      </c>
      <c r="F4698" t="str">
        <f t="shared" si="732"/>
        <v/>
      </c>
      <c r="G4698" t="str">
        <f t="shared" si="733"/>
        <v/>
      </c>
      <c r="H4698" t="str">
        <f t="shared" si="734"/>
        <v/>
      </c>
      <c r="I4698" t="str">
        <f t="shared" si="735"/>
        <v/>
      </c>
      <c r="J4698" t="str">
        <f t="shared" si="736"/>
        <v/>
      </c>
      <c r="K4698" t="str">
        <f t="shared" si="737"/>
        <v/>
      </c>
      <c r="L4698" t="str">
        <f t="shared" si="738"/>
        <v/>
      </c>
      <c r="M4698" t="str">
        <f t="shared" si="739"/>
        <v/>
      </c>
    </row>
    <row r="4699" spans="1:13">
      <c r="A4699" t="s">
        <v>831</v>
      </c>
      <c r="B4699">
        <v>55.383400000000002</v>
      </c>
      <c r="C4699" s="44">
        <v>41548</v>
      </c>
      <c r="D4699" t="str">
        <f t="shared" si="730"/>
        <v/>
      </c>
      <c r="E4699" t="str">
        <f t="shared" si="731"/>
        <v/>
      </c>
      <c r="F4699" t="str">
        <f t="shared" si="732"/>
        <v/>
      </c>
      <c r="G4699" t="str">
        <f t="shared" si="733"/>
        <v/>
      </c>
      <c r="H4699" t="str">
        <f t="shared" si="734"/>
        <v/>
      </c>
      <c r="I4699" t="str">
        <f t="shared" si="735"/>
        <v/>
      </c>
      <c r="J4699" t="str">
        <f t="shared" si="736"/>
        <v/>
      </c>
      <c r="K4699" t="str">
        <f t="shared" si="737"/>
        <v/>
      </c>
      <c r="L4699" t="str">
        <f t="shared" si="738"/>
        <v/>
      </c>
      <c r="M4699" t="str">
        <f t="shared" si="739"/>
        <v/>
      </c>
    </row>
    <row r="4700" spans="1:13">
      <c r="A4700" t="s">
        <v>5067</v>
      </c>
      <c r="B4700">
        <v>55.741999999999997</v>
      </c>
      <c r="C4700" s="44">
        <v>41548</v>
      </c>
      <c r="D4700" t="str">
        <f t="shared" si="730"/>
        <v/>
      </c>
      <c r="E4700" t="str">
        <f t="shared" si="731"/>
        <v/>
      </c>
      <c r="F4700" t="str">
        <f t="shared" si="732"/>
        <v/>
      </c>
      <c r="G4700" t="str">
        <f t="shared" si="733"/>
        <v/>
      </c>
      <c r="H4700" t="str">
        <f t="shared" si="734"/>
        <v/>
      </c>
      <c r="I4700" t="str">
        <f t="shared" si="735"/>
        <v/>
      </c>
      <c r="J4700" t="str">
        <f t="shared" si="736"/>
        <v/>
      </c>
      <c r="K4700" t="str">
        <f t="shared" si="737"/>
        <v/>
      </c>
      <c r="L4700" t="str">
        <f t="shared" si="738"/>
        <v/>
      </c>
      <c r="M4700" t="str">
        <f t="shared" si="739"/>
        <v/>
      </c>
    </row>
    <row r="4701" spans="1:13">
      <c r="A4701" t="s">
        <v>5068</v>
      </c>
      <c r="B4701">
        <v>55.106099999999998</v>
      </c>
      <c r="C4701" s="44">
        <v>41548</v>
      </c>
      <c r="D4701" t="str">
        <f t="shared" si="730"/>
        <v/>
      </c>
      <c r="E4701" t="str">
        <f t="shared" si="731"/>
        <v/>
      </c>
      <c r="F4701" t="str">
        <f t="shared" si="732"/>
        <v/>
      </c>
      <c r="G4701" t="str">
        <f t="shared" si="733"/>
        <v/>
      </c>
      <c r="H4701" t="str">
        <f t="shared" si="734"/>
        <v/>
      </c>
      <c r="I4701" t="str">
        <f t="shared" si="735"/>
        <v/>
      </c>
      <c r="J4701" t="str">
        <f t="shared" si="736"/>
        <v/>
      </c>
      <c r="K4701" t="str">
        <f t="shared" si="737"/>
        <v/>
      </c>
      <c r="L4701" t="str">
        <f t="shared" si="738"/>
        <v/>
      </c>
      <c r="M4701" t="str">
        <f t="shared" si="739"/>
        <v/>
      </c>
    </row>
    <row r="4702" spans="1:13">
      <c r="A4702" t="s">
        <v>832</v>
      </c>
      <c r="B4702">
        <v>46.846299999999999</v>
      </c>
      <c r="C4702" s="44">
        <v>41548</v>
      </c>
      <c r="D4702" t="str">
        <f t="shared" si="730"/>
        <v/>
      </c>
      <c r="E4702" t="str">
        <f t="shared" si="731"/>
        <v/>
      </c>
      <c r="F4702" t="str">
        <f t="shared" si="732"/>
        <v/>
      </c>
      <c r="G4702" t="str">
        <f t="shared" si="733"/>
        <v/>
      </c>
      <c r="H4702" t="str">
        <f t="shared" si="734"/>
        <v/>
      </c>
      <c r="I4702" t="str">
        <f t="shared" si="735"/>
        <v/>
      </c>
      <c r="J4702" t="str">
        <f t="shared" si="736"/>
        <v/>
      </c>
      <c r="K4702" t="str">
        <f t="shared" si="737"/>
        <v/>
      </c>
      <c r="L4702" t="str">
        <f t="shared" si="738"/>
        <v/>
      </c>
      <c r="M4702" t="str">
        <f t="shared" si="739"/>
        <v/>
      </c>
    </row>
    <row r="4703" spans="1:13">
      <c r="A4703" t="s">
        <v>833</v>
      </c>
      <c r="B4703">
        <v>2864.4468999999999</v>
      </c>
      <c r="C4703" s="44">
        <v>41548</v>
      </c>
      <c r="D4703" t="str">
        <f t="shared" si="730"/>
        <v/>
      </c>
      <c r="E4703" t="str">
        <f t="shared" si="731"/>
        <v/>
      </c>
      <c r="F4703" t="str">
        <f t="shared" si="732"/>
        <v/>
      </c>
      <c r="G4703" t="str">
        <f t="shared" si="733"/>
        <v/>
      </c>
      <c r="H4703" t="str">
        <f t="shared" si="734"/>
        <v/>
      </c>
      <c r="I4703" t="str">
        <f t="shared" si="735"/>
        <v/>
      </c>
      <c r="J4703" t="str">
        <f t="shared" si="736"/>
        <v/>
      </c>
      <c r="K4703" t="str">
        <f t="shared" si="737"/>
        <v/>
      </c>
      <c r="L4703" t="str">
        <f t="shared" si="738"/>
        <v/>
      </c>
      <c r="M4703" t="str">
        <f t="shared" si="739"/>
        <v/>
      </c>
    </row>
    <row r="4704" spans="1:13">
      <c r="A4704" t="s">
        <v>834</v>
      </c>
      <c r="B4704">
        <v>10.3033</v>
      </c>
      <c r="C4704" s="44">
        <v>41548</v>
      </c>
      <c r="D4704" t="str">
        <f t="shared" si="730"/>
        <v/>
      </c>
      <c r="E4704" t="str">
        <f t="shared" si="731"/>
        <v/>
      </c>
      <c r="F4704" t="str">
        <f t="shared" si="732"/>
        <v/>
      </c>
      <c r="G4704" t="str">
        <f t="shared" si="733"/>
        <v/>
      </c>
      <c r="H4704" t="str">
        <f t="shared" si="734"/>
        <v/>
      </c>
      <c r="I4704" t="str">
        <f t="shared" si="735"/>
        <v/>
      </c>
      <c r="J4704" t="str">
        <f t="shared" si="736"/>
        <v/>
      </c>
      <c r="K4704" t="str">
        <f t="shared" si="737"/>
        <v/>
      </c>
      <c r="L4704" t="str">
        <f t="shared" si="738"/>
        <v/>
      </c>
      <c r="M4704" t="str">
        <f t="shared" si="739"/>
        <v/>
      </c>
    </row>
    <row r="4705" spans="1:13">
      <c r="A4705" t="s">
        <v>835</v>
      </c>
      <c r="B4705">
        <v>10.277699999999999</v>
      </c>
      <c r="C4705" s="44">
        <v>41548</v>
      </c>
      <c r="D4705" t="str">
        <f t="shared" si="730"/>
        <v/>
      </c>
      <c r="E4705" t="str">
        <f t="shared" si="731"/>
        <v/>
      </c>
      <c r="F4705" t="str">
        <f t="shared" si="732"/>
        <v/>
      </c>
      <c r="G4705" t="str">
        <f t="shared" si="733"/>
        <v/>
      </c>
      <c r="H4705" t="str">
        <f t="shared" si="734"/>
        <v/>
      </c>
      <c r="I4705" t="str">
        <f t="shared" si="735"/>
        <v/>
      </c>
      <c r="J4705" t="str">
        <f t="shared" si="736"/>
        <v/>
      </c>
      <c r="K4705" t="str">
        <f t="shared" si="737"/>
        <v/>
      </c>
      <c r="L4705" t="str">
        <f t="shared" si="738"/>
        <v/>
      </c>
      <c r="M4705" t="str">
        <f t="shared" si="739"/>
        <v/>
      </c>
    </row>
    <row r="4706" spans="1:13">
      <c r="A4706" t="s">
        <v>5069</v>
      </c>
      <c r="B4706">
        <v>10.3071</v>
      </c>
      <c r="C4706" s="44">
        <v>41548</v>
      </c>
      <c r="D4706" t="str">
        <f t="shared" si="730"/>
        <v/>
      </c>
      <c r="E4706" t="str">
        <f t="shared" si="731"/>
        <v/>
      </c>
      <c r="F4706" t="str">
        <f t="shared" si="732"/>
        <v/>
      </c>
      <c r="G4706" t="str">
        <f t="shared" si="733"/>
        <v/>
      </c>
      <c r="H4706" t="str">
        <f t="shared" si="734"/>
        <v/>
      </c>
      <c r="I4706" t="str">
        <f t="shared" si="735"/>
        <v/>
      </c>
      <c r="J4706" t="str">
        <f t="shared" si="736"/>
        <v/>
      </c>
      <c r="K4706" t="str">
        <f t="shared" si="737"/>
        <v/>
      </c>
      <c r="L4706" t="str">
        <f t="shared" si="738"/>
        <v/>
      </c>
      <c r="M4706" t="str">
        <f t="shared" si="739"/>
        <v/>
      </c>
    </row>
    <row r="4707" spans="1:13">
      <c r="A4707" t="s">
        <v>5070</v>
      </c>
      <c r="B4707">
        <v>10.276</v>
      </c>
      <c r="C4707" s="44">
        <v>41548</v>
      </c>
      <c r="D4707" t="str">
        <f t="shared" si="730"/>
        <v/>
      </c>
      <c r="E4707" t="str">
        <f t="shared" si="731"/>
        <v/>
      </c>
      <c r="F4707" t="str">
        <f t="shared" si="732"/>
        <v/>
      </c>
      <c r="G4707" t="str">
        <f t="shared" si="733"/>
        <v/>
      </c>
      <c r="H4707" t="str">
        <f t="shared" si="734"/>
        <v/>
      </c>
      <c r="I4707" t="str">
        <f t="shared" si="735"/>
        <v/>
      </c>
      <c r="J4707" t="str">
        <f t="shared" si="736"/>
        <v/>
      </c>
      <c r="K4707" t="str">
        <f t="shared" si="737"/>
        <v/>
      </c>
      <c r="L4707" t="str">
        <f t="shared" si="738"/>
        <v/>
      </c>
      <c r="M4707" t="str">
        <f t="shared" si="739"/>
        <v/>
      </c>
    </row>
    <row r="4708" spans="1:13">
      <c r="A4708" t="s">
        <v>836</v>
      </c>
      <c r="B4708">
        <v>6.4874999999999998</v>
      </c>
      <c r="C4708" s="44">
        <v>41548</v>
      </c>
      <c r="D4708" t="str">
        <f t="shared" si="730"/>
        <v/>
      </c>
      <c r="E4708" t="str">
        <f t="shared" si="731"/>
        <v/>
      </c>
      <c r="F4708" t="str">
        <f t="shared" si="732"/>
        <v/>
      </c>
      <c r="G4708" t="str">
        <f t="shared" si="733"/>
        <v/>
      </c>
      <c r="H4708" t="str">
        <f t="shared" si="734"/>
        <v/>
      </c>
      <c r="I4708" t="str">
        <f t="shared" si="735"/>
        <v/>
      </c>
      <c r="J4708" t="str">
        <f t="shared" si="736"/>
        <v/>
      </c>
      <c r="K4708" t="str">
        <f t="shared" si="737"/>
        <v/>
      </c>
      <c r="L4708" t="str">
        <f t="shared" si="738"/>
        <v/>
      </c>
      <c r="M4708" t="str">
        <f t="shared" si="739"/>
        <v/>
      </c>
    </row>
    <row r="4709" spans="1:13">
      <c r="A4709" t="s">
        <v>5071</v>
      </c>
      <c r="B4709">
        <v>6.4863999999999997</v>
      </c>
      <c r="C4709" s="44">
        <v>41548</v>
      </c>
      <c r="D4709" t="str">
        <f t="shared" si="730"/>
        <v/>
      </c>
      <c r="E4709" t="str">
        <f t="shared" si="731"/>
        <v/>
      </c>
      <c r="F4709" t="str">
        <f t="shared" si="732"/>
        <v/>
      </c>
      <c r="G4709" t="str">
        <f t="shared" si="733"/>
        <v/>
      </c>
      <c r="H4709" t="str">
        <f t="shared" si="734"/>
        <v/>
      </c>
      <c r="I4709" t="str">
        <f t="shared" si="735"/>
        <v/>
      </c>
      <c r="J4709" t="str">
        <f t="shared" si="736"/>
        <v/>
      </c>
      <c r="K4709" t="str">
        <f t="shared" si="737"/>
        <v/>
      </c>
      <c r="L4709" t="str">
        <f t="shared" si="738"/>
        <v/>
      </c>
      <c r="M4709" t="str">
        <f t="shared" si="739"/>
        <v/>
      </c>
    </row>
    <row r="4710" spans="1:13">
      <c r="A4710" t="s">
        <v>837</v>
      </c>
      <c r="B4710">
        <v>6.4642999999999997</v>
      </c>
      <c r="C4710" s="44">
        <v>41548</v>
      </c>
      <c r="D4710" t="str">
        <f t="shared" si="730"/>
        <v/>
      </c>
      <c r="E4710" t="str">
        <f t="shared" si="731"/>
        <v/>
      </c>
      <c r="F4710" t="str">
        <f t="shared" si="732"/>
        <v/>
      </c>
      <c r="G4710" t="str">
        <f t="shared" si="733"/>
        <v/>
      </c>
      <c r="H4710" t="str">
        <f t="shared" si="734"/>
        <v/>
      </c>
      <c r="I4710" t="str">
        <f t="shared" si="735"/>
        <v/>
      </c>
      <c r="J4710" t="str">
        <f t="shared" si="736"/>
        <v/>
      </c>
      <c r="K4710" t="str">
        <f t="shared" si="737"/>
        <v/>
      </c>
      <c r="L4710" t="str">
        <f t="shared" si="738"/>
        <v/>
      </c>
      <c r="M4710" t="str">
        <f t="shared" si="739"/>
        <v/>
      </c>
    </row>
    <row r="4711" spans="1:13">
      <c r="A4711" t="s">
        <v>5072</v>
      </c>
      <c r="B4711">
        <v>6.4638</v>
      </c>
      <c r="C4711" s="44">
        <v>41548</v>
      </c>
      <c r="D4711" t="str">
        <f t="shared" si="730"/>
        <v/>
      </c>
      <c r="E4711" t="str">
        <f t="shared" si="731"/>
        <v/>
      </c>
      <c r="F4711" t="str">
        <f t="shared" si="732"/>
        <v/>
      </c>
      <c r="G4711" t="str">
        <f t="shared" si="733"/>
        <v/>
      </c>
      <c r="H4711" t="str">
        <f t="shared" si="734"/>
        <v/>
      </c>
      <c r="I4711" t="str">
        <f t="shared" si="735"/>
        <v/>
      </c>
      <c r="J4711" t="str">
        <f t="shared" si="736"/>
        <v/>
      </c>
      <c r="K4711" t="str">
        <f t="shared" si="737"/>
        <v/>
      </c>
      <c r="L4711" t="str">
        <f t="shared" si="738"/>
        <v/>
      </c>
      <c r="M4711" t="str">
        <f t="shared" si="739"/>
        <v/>
      </c>
    </row>
    <row r="4712" spans="1:13">
      <c r="A4712" t="s">
        <v>838</v>
      </c>
      <c r="B4712">
        <v>30.155200000000001</v>
      </c>
      <c r="C4712" s="44">
        <v>41548</v>
      </c>
      <c r="D4712" t="str">
        <f t="shared" si="730"/>
        <v/>
      </c>
      <c r="E4712" t="str">
        <f t="shared" si="731"/>
        <v/>
      </c>
      <c r="F4712" t="str">
        <f t="shared" si="732"/>
        <v/>
      </c>
      <c r="G4712" t="str">
        <f t="shared" si="733"/>
        <v/>
      </c>
      <c r="H4712" t="str">
        <f t="shared" si="734"/>
        <v/>
      </c>
      <c r="I4712" t="str">
        <f t="shared" si="735"/>
        <v/>
      </c>
      <c r="J4712" t="str">
        <f t="shared" si="736"/>
        <v/>
      </c>
      <c r="K4712" t="str">
        <f t="shared" si="737"/>
        <v/>
      </c>
      <c r="L4712" t="str">
        <f t="shared" si="738"/>
        <v/>
      </c>
      <c r="M4712" t="str">
        <f t="shared" si="739"/>
        <v/>
      </c>
    </row>
    <row r="4713" spans="1:13">
      <c r="A4713" t="s">
        <v>5073</v>
      </c>
      <c r="B4713">
        <v>30.560600000000001</v>
      </c>
      <c r="C4713" s="44">
        <v>41548</v>
      </c>
      <c r="D4713" t="str">
        <f t="shared" si="730"/>
        <v/>
      </c>
      <c r="E4713" t="str">
        <f t="shared" si="731"/>
        <v/>
      </c>
      <c r="F4713" t="str">
        <f t="shared" si="732"/>
        <v/>
      </c>
      <c r="G4713" t="str">
        <f t="shared" si="733"/>
        <v/>
      </c>
      <c r="H4713" t="str">
        <f t="shared" si="734"/>
        <v/>
      </c>
      <c r="I4713" t="str">
        <f t="shared" si="735"/>
        <v/>
      </c>
      <c r="J4713" t="str">
        <f t="shared" si="736"/>
        <v/>
      </c>
      <c r="K4713" t="str">
        <f t="shared" si="737"/>
        <v/>
      </c>
      <c r="L4713" t="str">
        <f t="shared" si="738"/>
        <v/>
      </c>
      <c r="M4713" t="str">
        <f t="shared" si="739"/>
        <v/>
      </c>
    </row>
    <row r="4714" spans="1:13">
      <c r="A4714" t="s">
        <v>839</v>
      </c>
      <c r="B4714">
        <v>25.331900000000001</v>
      </c>
      <c r="C4714" s="44">
        <v>41548</v>
      </c>
      <c r="D4714" t="str">
        <f t="shared" si="730"/>
        <v/>
      </c>
      <c r="E4714" t="str">
        <f t="shared" si="731"/>
        <v/>
      </c>
      <c r="F4714" t="str">
        <f t="shared" si="732"/>
        <v/>
      </c>
      <c r="G4714" t="str">
        <f t="shared" si="733"/>
        <v/>
      </c>
      <c r="H4714" t="str">
        <f t="shared" si="734"/>
        <v/>
      </c>
      <c r="I4714" t="str">
        <f t="shared" si="735"/>
        <v/>
      </c>
      <c r="J4714" t="str">
        <f t="shared" si="736"/>
        <v/>
      </c>
      <c r="K4714" t="str">
        <f t="shared" si="737"/>
        <v/>
      </c>
      <c r="L4714" t="str">
        <f t="shared" si="738"/>
        <v/>
      </c>
      <c r="M4714" t="str">
        <f t="shared" si="739"/>
        <v/>
      </c>
    </row>
    <row r="4715" spans="1:13">
      <c r="A4715" t="s">
        <v>5074</v>
      </c>
      <c r="B4715">
        <v>30.1783</v>
      </c>
      <c r="C4715" s="44">
        <v>41548</v>
      </c>
      <c r="D4715" t="str">
        <f t="shared" si="730"/>
        <v/>
      </c>
      <c r="E4715" t="str">
        <f t="shared" si="731"/>
        <v/>
      </c>
      <c r="F4715" t="str">
        <f t="shared" si="732"/>
        <v/>
      </c>
      <c r="G4715" t="str">
        <f t="shared" si="733"/>
        <v/>
      </c>
      <c r="H4715" t="str">
        <f t="shared" si="734"/>
        <v/>
      </c>
      <c r="I4715" t="str">
        <f t="shared" si="735"/>
        <v/>
      </c>
      <c r="J4715" t="str">
        <f t="shared" si="736"/>
        <v/>
      </c>
      <c r="K4715" t="str">
        <f t="shared" si="737"/>
        <v/>
      </c>
      <c r="L4715" t="str">
        <f t="shared" si="738"/>
        <v/>
      </c>
      <c r="M4715" t="str">
        <f t="shared" si="739"/>
        <v/>
      </c>
    </row>
    <row r="4716" spans="1:13">
      <c r="A4716" t="s">
        <v>840</v>
      </c>
      <c r="B4716">
        <v>25.014900000000001</v>
      </c>
      <c r="C4716" s="44">
        <v>41548</v>
      </c>
      <c r="D4716" t="str">
        <f t="shared" si="730"/>
        <v/>
      </c>
      <c r="E4716" t="str">
        <f t="shared" si="731"/>
        <v/>
      </c>
      <c r="F4716" t="str">
        <f t="shared" si="732"/>
        <v/>
      </c>
      <c r="G4716" t="str">
        <f t="shared" si="733"/>
        <v/>
      </c>
      <c r="H4716" t="str">
        <f t="shared" si="734"/>
        <v/>
      </c>
      <c r="I4716" t="str">
        <f t="shared" si="735"/>
        <v/>
      </c>
      <c r="J4716" t="str">
        <f t="shared" si="736"/>
        <v/>
      </c>
      <c r="K4716" t="str">
        <f t="shared" si="737"/>
        <v/>
      </c>
      <c r="L4716" t="str">
        <f t="shared" si="738"/>
        <v/>
      </c>
      <c r="M4716" t="str">
        <f t="shared" si="739"/>
        <v/>
      </c>
    </row>
    <row r="4717" spans="1:13">
      <c r="A4717" t="s">
        <v>5075</v>
      </c>
      <c r="B4717">
        <v>55.840600000000002</v>
      </c>
      <c r="C4717" s="44">
        <v>41548</v>
      </c>
      <c r="D4717" t="str">
        <f t="shared" si="730"/>
        <v/>
      </c>
      <c r="E4717" t="str">
        <f t="shared" si="731"/>
        <v/>
      </c>
      <c r="F4717" t="str">
        <f t="shared" si="732"/>
        <v/>
      </c>
      <c r="G4717" t="str">
        <f t="shared" si="733"/>
        <v/>
      </c>
      <c r="H4717" t="str">
        <f t="shared" si="734"/>
        <v/>
      </c>
      <c r="I4717" t="str">
        <f t="shared" si="735"/>
        <v/>
      </c>
      <c r="J4717" t="str">
        <f t="shared" si="736"/>
        <v/>
      </c>
      <c r="K4717" t="str">
        <f t="shared" si="737"/>
        <v/>
      </c>
      <c r="L4717" t="str">
        <f t="shared" si="738"/>
        <v/>
      </c>
      <c r="M4717" t="str">
        <f t="shared" si="739"/>
        <v/>
      </c>
    </row>
    <row r="4718" spans="1:13">
      <c r="A4718" t="s">
        <v>841</v>
      </c>
      <c r="B4718">
        <v>22.4314</v>
      </c>
      <c r="C4718" s="44">
        <v>41548</v>
      </c>
      <c r="D4718" t="str">
        <f t="shared" si="730"/>
        <v/>
      </c>
      <c r="E4718" t="str">
        <f t="shared" si="731"/>
        <v/>
      </c>
      <c r="F4718" t="str">
        <f t="shared" si="732"/>
        <v/>
      </c>
      <c r="G4718" t="str">
        <f t="shared" si="733"/>
        <v/>
      </c>
      <c r="H4718" t="str">
        <f t="shared" si="734"/>
        <v/>
      </c>
      <c r="I4718" t="str">
        <f t="shared" si="735"/>
        <v/>
      </c>
      <c r="J4718" t="str">
        <f t="shared" si="736"/>
        <v/>
      </c>
      <c r="K4718" t="str">
        <f t="shared" si="737"/>
        <v/>
      </c>
      <c r="L4718" t="str">
        <f t="shared" si="738"/>
        <v/>
      </c>
      <c r="M4718" t="str">
        <f t="shared" si="739"/>
        <v/>
      </c>
    </row>
    <row r="4719" spans="1:13">
      <c r="A4719" t="s">
        <v>5076</v>
      </c>
      <c r="B4719">
        <v>55.620600000000003</v>
      </c>
      <c r="C4719" s="44">
        <v>41548</v>
      </c>
      <c r="D4719" t="str">
        <f t="shared" si="730"/>
        <v/>
      </c>
      <c r="E4719" t="str">
        <f t="shared" si="731"/>
        <v/>
      </c>
      <c r="F4719" t="str">
        <f t="shared" si="732"/>
        <v/>
      </c>
      <c r="G4719" t="str">
        <f t="shared" si="733"/>
        <v/>
      </c>
      <c r="H4719" t="str">
        <f t="shared" si="734"/>
        <v/>
      </c>
      <c r="I4719" t="str">
        <f t="shared" si="735"/>
        <v/>
      </c>
      <c r="J4719" t="str">
        <f t="shared" si="736"/>
        <v/>
      </c>
      <c r="K4719" t="str">
        <f t="shared" si="737"/>
        <v/>
      </c>
      <c r="L4719" t="str">
        <f t="shared" si="738"/>
        <v/>
      </c>
      <c r="M4719" t="str">
        <f t="shared" si="739"/>
        <v/>
      </c>
    </row>
    <row r="4720" spans="1:13">
      <c r="A4720" t="s">
        <v>5077</v>
      </c>
      <c r="B4720">
        <v>25.040400000000002</v>
      </c>
      <c r="C4720" s="44">
        <v>41548</v>
      </c>
      <c r="D4720" t="str">
        <f t="shared" si="730"/>
        <v/>
      </c>
      <c r="E4720" t="str">
        <f t="shared" si="731"/>
        <v/>
      </c>
      <c r="F4720" t="str">
        <f t="shared" si="732"/>
        <v/>
      </c>
      <c r="G4720" t="str">
        <f t="shared" si="733"/>
        <v/>
      </c>
      <c r="H4720" t="str">
        <f t="shared" si="734"/>
        <v/>
      </c>
      <c r="I4720" t="str">
        <f t="shared" si="735"/>
        <v/>
      </c>
      <c r="J4720" t="str">
        <f t="shared" si="736"/>
        <v/>
      </c>
      <c r="K4720" t="str">
        <f t="shared" si="737"/>
        <v/>
      </c>
      <c r="L4720" t="str">
        <f t="shared" si="738"/>
        <v/>
      </c>
      <c r="M4720" t="str">
        <f t="shared" si="739"/>
        <v/>
      </c>
    </row>
    <row r="4721" spans="1:13">
      <c r="A4721" t="s">
        <v>842</v>
      </c>
      <c r="B4721">
        <v>24.857600000000001</v>
      </c>
      <c r="C4721" s="44">
        <v>41548</v>
      </c>
      <c r="D4721" t="str">
        <f t="shared" si="730"/>
        <v/>
      </c>
      <c r="E4721" t="str">
        <f t="shared" si="731"/>
        <v/>
      </c>
      <c r="F4721" t="str">
        <f t="shared" si="732"/>
        <v/>
      </c>
      <c r="G4721" t="str">
        <f t="shared" si="733"/>
        <v/>
      </c>
      <c r="H4721" t="str">
        <f t="shared" si="734"/>
        <v/>
      </c>
      <c r="I4721" t="str">
        <f t="shared" si="735"/>
        <v/>
      </c>
      <c r="J4721" t="str">
        <f t="shared" si="736"/>
        <v/>
      </c>
      <c r="K4721" t="str">
        <f t="shared" si="737"/>
        <v/>
      </c>
      <c r="L4721" t="str">
        <f t="shared" si="738"/>
        <v/>
      </c>
      <c r="M4721" t="str">
        <f t="shared" si="739"/>
        <v/>
      </c>
    </row>
    <row r="4722" spans="1:13">
      <c r="A4722" t="s">
        <v>843</v>
      </c>
      <c r="B4722">
        <v>11.253500000000001</v>
      </c>
      <c r="C4722" s="44">
        <v>41548</v>
      </c>
      <c r="D4722" t="str">
        <f t="shared" si="730"/>
        <v/>
      </c>
      <c r="E4722" t="str">
        <f t="shared" si="731"/>
        <v/>
      </c>
      <c r="F4722" t="str">
        <f t="shared" si="732"/>
        <v/>
      </c>
      <c r="G4722" t="str">
        <f t="shared" si="733"/>
        <v/>
      </c>
      <c r="H4722" t="str">
        <f t="shared" si="734"/>
        <v/>
      </c>
      <c r="I4722" t="str">
        <f t="shared" si="735"/>
        <v/>
      </c>
      <c r="J4722" t="str">
        <f t="shared" si="736"/>
        <v/>
      </c>
      <c r="K4722" t="str">
        <f t="shared" si="737"/>
        <v/>
      </c>
      <c r="L4722" t="str">
        <f t="shared" si="738"/>
        <v/>
      </c>
      <c r="M4722" t="str">
        <f t="shared" si="739"/>
        <v/>
      </c>
    </row>
    <row r="4723" spans="1:13">
      <c r="A4723" t="s">
        <v>5078</v>
      </c>
      <c r="B4723">
        <v>16.6449</v>
      </c>
      <c r="C4723" s="44">
        <v>41548</v>
      </c>
      <c r="D4723" t="str">
        <f t="shared" si="730"/>
        <v/>
      </c>
      <c r="E4723" t="str">
        <f t="shared" si="731"/>
        <v/>
      </c>
      <c r="F4723" t="str">
        <f t="shared" si="732"/>
        <v/>
      </c>
      <c r="G4723" t="str">
        <f t="shared" si="733"/>
        <v/>
      </c>
      <c r="H4723" t="str">
        <f t="shared" si="734"/>
        <v/>
      </c>
      <c r="I4723" t="str">
        <f t="shared" si="735"/>
        <v/>
      </c>
      <c r="J4723" t="str">
        <f t="shared" si="736"/>
        <v/>
      </c>
      <c r="K4723" t="str">
        <f t="shared" si="737"/>
        <v/>
      </c>
      <c r="L4723" t="str">
        <f t="shared" si="738"/>
        <v/>
      </c>
      <c r="M4723" t="str">
        <f t="shared" si="739"/>
        <v/>
      </c>
    </row>
    <row r="4724" spans="1:13">
      <c r="A4724" t="s">
        <v>844</v>
      </c>
      <c r="B4724">
        <v>11.194100000000001</v>
      </c>
      <c r="C4724" s="44">
        <v>41548</v>
      </c>
      <c r="D4724" t="str">
        <f t="shared" si="730"/>
        <v/>
      </c>
      <c r="E4724" t="str">
        <f t="shared" si="731"/>
        <v/>
      </c>
      <c r="F4724" t="str">
        <f t="shared" si="732"/>
        <v/>
      </c>
      <c r="G4724" t="str">
        <f t="shared" si="733"/>
        <v/>
      </c>
      <c r="H4724" t="str">
        <f t="shared" si="734"/>
        <v/>
      </c>
      <c r="I4724" t="str">
        <f t="shared" si="735"/>
        <v/>
      </c>
      <c r="J4724" t="str">
        <f t="shared" si="736"/>
        <v/>
      </c>
      <c r="K4724" t="str">
        <f t="shared" si="737"/>
        <v/>
      </c>
      <c r="L4724" t="str">
        <f t="shared" si="738"/>
        <v/>
      </c>
      <c r="M4724" t="str">
        <f t="shared" si="739"/>
        <v/>
      </c>
    </row>
    <row r="4725" spans="1:13">
      <c r="A4725" t="s">
        <v>5079</v>
      </c>
      <c r="B4725">
        <v>16.5745</v>
      </c>
      <c r="C4725" s="44">
        <v>41548</v>
      </c>
      <c r="D4725" t="str">
        <f t="shared" si="730"/>
        <v/>
      </c>
      <c r="E4725" t="str">
        <f t="shared" si="731"/>
        <v/>
      </c>
      <c r="F4725" t="str">
        <f t="shared" si="732"/>
        <v/>
      </c>
      <c r="G4725" t="str">
        <f t="shared" si="733"/>
        <v/>
      </c>
      <c r="H4725" t="str">
        <f t="shared" si="734"/>
        <v/>
      </c>
      <c r="I4725" t="str">
        <f t="shared" si="735"/>
        <v/>
      </c>
      <c r="J4725" t="str">
        <f t="shared" si="736"/>
        <v/>
      </c>
      <c r="K4725" t="str">
        <f t="shared" si="737"/>
        <v/>
      </c>
      <c r="L4725" t="str">
        <f t="shared" si="738"/>
        <v/>
      </c>
      <c r="M4725" t="str">
        <f t="shared" si="739"/>
        <v/>
      </c>
    </row>
    <row r="4726" spans="1:13">
      <c r="A4726" t="s">
        <v>845</v>
      </c>
      <c r="B4726">
        <v>27.378699999999998</v>
      </c>
      <c r="C4726" s="44">
        <v>41548</v>
      </c>
      <c r="D4726" t="str">
        <f t="shared" si="730"/>
        <v/>
      </c>
      <c r="E4726" t="str">
        <f t="shared" si="731"/>
        <v/>
      </c>
      <c r="F4726" t="str">
        <f t="shared" si="732"/>
        <v/>
      </c>
      <c r="G4726" t="str">
        <f t="shared" si="733"/>
        <v/>
      </c>
      <c r="H4726" t="str">
        <f t="shared" si="734"/>
        <v/>
      </c>
      <c r="I4726" t="str">
        <f t="shared" si="735"/>
        <v/>
      </c>
      <c r="J4726" t="str">
        <f t="shared" si="736"/>
        <v/>
      </c>
      <c r="K4726" t="str">
        <f t="shared" si="737"/>
        <v/>
      </c>
      <c r="L4726" t="str">
        <f t="shared" si="738"/>
        <v/>
      </c>
      <c r="M4726" t="str">
        <f t="shared" si="739"/>
        <v/>
      </c>
    </row>
    <row r="4727" spans="1:13">
      <c r="A4727" t="s">
        <v>5080</v>
      </c>
      <c r="B4727">
        <v>46.5505</v>
      </c>
      <c r="C4727" s="44">
        <v>41548</v>
      </c>
      <c r="D4727" t="str">
        <f t="shared" si="730"/>
        <v/>
      </c>
      <c r="E4727" t="str">
        <f t="shared" si="731"/>
        <v/>
      </c>
      <c r="F4727" t="str">
        <f t="shared" si="732"/>
        <v/>
      </c>
      <c r="G4727" t="str">
        <f t="shared" si="733"/>
        <v/>
      </c>
      <c r="H4727" t="str">
        <f t="shared" si="734"/>
        <v/>
      </c>
      <c r="I4727" t="str">
        <f t="shared" si="735"/>
        <v/>
      </c>
      <c r="J4727" t="str">
        <f t="shared" si="736"/>
        <v/>
      </c>
      <c r="K4727" t="str">
        <f t="shared" si="737"/>
        <v/>
      </c>
      <c r="L4727" t="str">
        <f t="shared" si="738"/>
        <v/>
      </c>
      <c r="M4727" t="str">
        <f t="shared" si="739"/>
        <v/>
      </c>
    </row>
    <row r="4728" spans="1:13">
      <c r="A4728" t="s">
        <v>846</v>
      </c>
      <c r="B4728">
        <v>27.263400000000001</v>
      </c>
      <c r="C4728" s="44">
        <v>41548</v>
      </c>
      <c r="D4728" t="str">
        <f t="shared" si="730"/>
        <v/>
      </c>
      <c r="E4728" t="str">
        <f t="shared" si="731"/>
        <v/>
      </c>
      <c r="F4728" t="str">
        <f t="shared" si="732"/>
        <v/>
      </c>
      <c r="G4728" t="str">
        <f t="shared" si="733"/>
        <v/>
      </c>
      <c r="H4728" t="str">
        <f t="shared" si="734"/>
        <v/>
      </c>
      <c r="I4728" t="str">
        <f t="shared" si="735"/>
        <v/>
      </c>
      <c r="J4728" t="str">
        <f t="shared" si="736"/>
        <v/>
      </c>
      <c r="K4728" t="str">
        <f t="shared" si="737"/>
        <v/>
      </c>
      <c r="L4728" t="str">
        <f t="shared" si="738"/>
        <v/>
      </c>
      <c r="M4728" t="str">
        <f t="shared" si="739"/>
        <v/>
      </c>
    </row>
    <row r="4729" spans="1:13">
      <c r="A4729" t="s">
        <v>5081</v>
      </c>
      <c r="B4729">
        <v>46.327300000000001</v>
      </c>
      <c r="C4729" s="44">
        <v>41548</v>
      </c>
      <c r="D4729" t="str">
        <f t="shared" si="730"/>
        <v/>
      </c>
      <c r="E4729" t="str">
        <f t="shared" si="731"/>
        <v/>
      </c>
      <c r="F4729" t="str">
        <f t="shared" si="732"/>
        <v/>
      </c>
      <c r="G4729" t="str">
        <f t="shared" si="733"/>
        <v/>
      </c>
      <c r="H4729" t="str">
        <f t="shared" si="734"/>
        <v/>
      </c>
      <c r="I4729" t="str">
        <f t="shared" si="735"/>
        <v/>
      </c>
      <c r="J4729" t="str">
        <f t="shared" si="736"/>
        <v/>
      </c>
      <c r="K4729" t="str">
        <f t="shared" si="737"/>
        <v/>
      </c>
      <c r="L4729" t="str">
        <f t="shared" si="738"/>
        <v/>
      </c>
      <c r="M4729" t="str">
        <f t="shared" si="739"/>
        <v/>
      </c>
    </row>
    <row r="4730" spans="1:13">
      <c r="A4730" t="s">
        <v>847</v>
      </c>
      <c r="B4730">
        <v>11.638999999999999</v>
      </c>
      <c r="C4730" s="44">
        <v>41548</v>
      </c>
      <c r="D4730" t="str">
        <f t="shared" si="730"/>
        <v/>
      </c>
      <c r="E4730" t="str">
        <f t="shared" si="731"/>
        <v/>
      </c>
      <c r="F4730" t="str">
        <f t="shared" si="732"/>
        <v/>
      </c>
      <c r="G4730" t="str">
        <f t="shared" si="733"/>
        <v/>
      </c>
      <c r="H4730" t="str">
        <f t="shared" si="734"/>
        <v/>
      </c>
      <c r="I4730" t="str">
        <f t="shared" si="735"/>
        <v/>
      </c>
      <c r="J4730" t="str">
        <f t="shared" si="736"/>
        <v/>
      </c>
      <c r="K4730" t="str">
        <f t="shared" si="737"/>
        <v/>
      </c>
      <c r="L4730" t="str">
        <f t="shared" si="738"/>
        <v/>
      </c>
      <c r="M4730" t="str">
        <f t="shared" si="739"/>
        <v/>
      </c>
    </row>
    <row r="4731" spans="1:13">
      <c r="A4731" t="s">
        <v>5082</v>
      </c>
      <c r="B4731">
        <v>24.160599999999999</v>
      </c>
      <c r="C4731" s="44">
        <v>41548</v>
      </c>
      <c r="D4731" t="str">
        <f t="shared" si="730"/>
        <v/>
      </c>
      <c r="E4731" t="str">
        <f t="shared" si="731"/>
        <v/>
      </c>
      <c r="F4731" t="str">
        <f t="shared" si="732"/>
        <v/>
      </c>
      <c r="G4731" t="str">
        <f t="shared" si="733"/>
        <v/>
      </c>
      <c r="H4731" t="str">
        <f t="shared" si="734"/>
        <v/>
      </c>
      <c r="I4731" t="str">
        <f t="shared" si="735"/>
        <v/>
      </c>
      <c r="J4731" t="str">
        <f t="shared" si="736"/>
        <v/>
      </c>
      <c r="K4731" t="str">
        <f t="shared" si="737"/>
        <v/>
      </c>
      <c r="L4731" t="str">
        <f t="shared" si="738"/>
        <v/>
      </c>
      <c r="M4731" t="str">
        <f t="shared" si="739"/>
        <v/>
      </c>
    </row>
    <row r="4732" spans="1:13">
      <c r="A4732" t="s">
        <v>5083</v>
      </c>
      <c r="B4732">
        <v>24.115100000000002</v>
      </c>
      <c r="C4732" s="44">
        <v>41548</v>
      </c>
      <c r="D4732" t="str">
        <f t="shared" si="730"/>
        <v/>
      </c>
      <c r="E4732" t="str">
        <f t="shared" si="731"/>
        <v/>
      </c>
      <c r="F4732" t="str">
        <f t="shared" si="732"/>
        <v/>
      </c>
      <c r="G4732" t="str">
        <f t="shared" si="733"/>
        <v/>
      </c>
      <c r="H4732" t="str">
        <f t="shared" si="734"/>
        <v/>
      </c>
      <c r="I4732" t="str">
        <f t="shared" si="735"/>
        <v/>
      </c>
      <c r="J4732" t="str">
        <f t="shared" si="736"/>
        <v/>
      </c>
      <c r="K4732" t="str">
        <f t="shared" si="737"/>
        <v/>
      </c>
      <c r="L4732" t="str">
        <f t="shared" si="738"/>
        <v/>
      </c>
      <c r="M4732" t="str">
        <f t="shared" si="739"/>
        <v/>
      </c>
    </row>
    <row r="4733" spans="1:13">
      <c r="A4733" t="s">
        <v>848</v>
      </c>
      <c r="B4733">
        <v>11.3597</v>
      </c>
      <c r="C4733" s="44">
        <v>41548</v>
      </c>
      <c r="D4733" t="str">
        <f t="shared" si="730"/>
        <v/>
      </c>
      <c r="E4733" t="str">
        <f t="shared" si="731"/>
        <v/>
      </c>
      <c r="F4733" t="str">
        <f t="shared" si="732"/>
        <v/>
      </c>
      <c r="G4733" t="str">
        <f t="shared" si="733"/>
        <v/>
      </c>
      <c r="H4733" t="str">
        <f t="shared" si="734"/>
        <v/>
      </c>
      <c r="I4733" t="str">
        <f t="shared" si="735"/>
        <v/>
      </c>
      <c r="J4733" t="str">
        <f t="shared" si="736"/>
        <v/>
      </c>
      <c r="K4733" t="str">
        <f t="shared" si="737"/>
        <v/>
      </c>
      <c r="L4733" t="str">
        <f t="shared" si="738"/>
        <v/>
      </c>
      <c r="M4733" t="str">
        <f t="shared" si="739"/>
        <v/>
      </c>
    </row>
    <row r="4734" spans="1:13">
      <c r="A4734" t="s">
        <v>849</v>
      </c>
      <c r="B4734">
        <v>11.7319</v>
      </c>
      <c r="C4734" s="44">
        <v>41548</v>
      </c>
      <c r="D4734" t="str">
        <f t="shared" si="730"/>
        <v/>
      </c>
      <c r="E4734" t="str">
        <f t="shared" si="731"/>
        <v/>
      </c>
      <c r="F4734" t="str">
        <f t="shared" si="732"/>
        <v/>
      </c>
      <c r="G4734" t="str">
        <f t="shared" si="733"/>
        <v/>
      </c>
      <c r="H4734" t="str">
        <f t="shared" si="734"/>
        <v/>
      </c>
      <c r="I4734" t="str">
        <f t="shared" si="735"/>
        <v/>
      </c>
      <c r="J4734" t="str">
        <f t="shared" si="736"/>
        <v/>
      </c>
      <c r="K4734" t="str">
        <f t="shared" si="737"/>
        <v/>
      </c>
      <c r="L4734" t="str">
        <f t="shared" si="738"/>
        <v/>
      </c>
      <c r="M4734" t="str">
        <f t="shared" si="739"/>
        <v/>
      </c>
    </row>
    <row r="4735" spans="1:13">
      <c r="A4735" t="s">
        <v>850</v>
      </c>
      <c r="B4735">
        <v>11.717499999999999</v>
      </c>
      <c r="C4735" s="44">
        <v>41548</v>
      </c>
      <c r="D4735" t="str">
        <f t="shared" si="730"/>
        <v/>
      </c>
      <c r="E4735" t="str">
        <f t="shared" si="731"/>
        <v/>
      </c>
      <c r="F4735" t="str">
        <f t="shared" si="732"/>
        <v/>
      </c>
      <c r="G4735" t="str">
        <f t="shared" si="733"/>
        <v/>
      </c>
      <c r="H4735" t="str">
        <f t="shared" si="734"/>
        <v/>
      </c>
      <c r="I4735" t="str">
        <f t="shared" si="735"/>
        <v/>
      </c>
      <c r="J4735" t="str">
        <f t="shared" si="736"/>
        <v/>
      </c>
      <c r="K4735" t="str">
        <f t="shared" si="737"/>
        <v/>
      </c>
      <c r="L4735" t="str">
        <f t="shared" si="738"/>
        <v/>
      </c>
      <c r="M4735" t="str">
        <f t="shared" si="739"/>
        <v/>
      </c>
    </row>
    <row r="4736" spans="1:13">
      <c r="A4736" t="s">
        <v>851</v>
      </c>
      <c r="B4736">
        <v>30.046500000000002</v>
      </c>
      <c r="C4736" s="44">
        <v>41548</v>
      </c>
      <c r="D4736" t="str">
        <f t="shared" si="730"/>
        <v/>
      </c>
      <c r="E4736" t="str">
        <f t="shared" si="731"/>
        <v/>
      </c>
      <c r="F4736" t="str">
        <f t="shared" si="732"/>
        <v/>
      </c>
      <c r="G4736" t="str">
        <f t="shared" si="733"/>
        <v/>
      </c>
      <c r="H4736" t="str">
        <f t="shared" si="734"/>
        <v/>
      </c>
      <c r="I4736" t="str">
        <f t="shared" si="735"/>
        <v/>
      </c>
      <c r="J4736" t="str">
        <f t="shared" si="736"/>
        <v/>
      </c>
      <c r="K4736" t="str">
        <f t="shared" si="737"/>
        <v/>
      </c>
      <c r="L4736" t="str">
        <f t="shared" si="738"/>
        <v/>
      </c>
      <c r="M4736" t="str">
        <f t="shared" si="739"/>
        <v/>
      </c>
    </row>
    <row r="4737" spans="1:13">
      <c r="A4737" t="s">
        <v>5084</v>
      </c>
      <c r="B4737">
        <v>63.888800000000003</v>
      </c>
      <c r="C4737" s="44">
        <v>41548</v>
      </c>
      <c r="D4737" t="str">
        <f t="shared" si="730"/>
        <v/>
      </c>
      <c r="E4737" t="str">
        <f t="shared" si="731"/>
        <v/>
      </c>
      <c r="F4737" t="str">
        <f t="shared" si="732"/>
        <v/>
      </c>
      <c r="G4737" t="str">
        <f t="shared" si="733"/>
        <v/>
      </c>
      <c r="H4737" t="str">
        <f t="shared" si="734"/>
        <v/>
      </c>
      <c r="I4737" t="str">
        <f t="shared" si="735"/>
        <v/>
      </c>
      <c r="J4737" t="str">
        <f t="shared" si="736"/>
        <v/>
      </c>
      <c r="K4737" t="str">
        <f t="shared" si="737"/>
        <v/>
      </c>
      <c r="L4737" t="str">
        <f t="shared" si="738"/>
        <v/>
      </c>
      <c r="M4737" t="str">
        <f t="shared" si="739"/>
        <v/>
      </c>
    </row>
    <row r="4738" spans="1:13">
      <c r="A4738" t="s">
        <v>852</v>
      </c>
      <c r="B4738">
        <v>29.9116</v>
      </c>
      <c r="C4738" s="44">
        <v>41548</v>
      </c>
      <c r="D4738" t="str">
        <f t="shared" si="730"/>
        <v/>
      </c>
      <c r="E4738" t="str">
        <f t="shared" si="731"/>
        <v/>
      </c>
      <c r="F4738" t="str">
        <f t="shared" si="732"/>
        <v/>
      </c>
      <c r="G4738" t="str">
        <f t="shared" si="733"/>
        <v/>
      </c>
      <c r="H4738" t="str">
        <f t="shared" si="734"/>
        <v/>
      </c>
      <c r="I4738" t="str">
        <f t="shared" si="735"/>
        <v/>
      </c>
      <c r="J4738" t="str">
        <f t="shared" si="736"/>
        <v/>
      </c>
      <c r="K4738" t="str">
        <f t="shared" si="737"/>
        <v/>
      </c>
      <c r="L4738" t="str">
        <f t="shared" si="738"/>
        <v/>
      </c>
      <c r="M4738" t="str">
        <f t="shared" si="739"/>
        <v/>
      </c>
    </row>
    <row r="4739" spans="1:13">
      <c r="A4739" t="s">
        <v>5085</v>
      </c>
      <c r="B4739">
        <v>63.607999999999997</v>
      </c>
      <c r="C4739" s="44">
        <v>41548</v>
      </c>
      <c r="D4739" t="str">
        <f t="shared" si="730"/>
        <v/>
      </c>
      <c r="E4739" t="str">
        <f t="shared" si="731"/>
        <v/>
      </c>
      <c r="F4739" t="str">
        <f t="shared" si="732"/>
        <v/>
      </c>
      <c r="G4739" t="str">
        <f t="shared" si="733"/>
        <v/>
      </c>
      <c r="H4739" t="str">
        <f t="shared" si="734"/>
        <v/>
      </c>
      <c r="I4739" t="str">
        <f t="shared" si="735"/>
        <v/>
      </c>
      <c r="J4739" t="str">
        <f t="shared" si="736"/>
        <v/>
      </c>
      <c r="K4739" t="str">
        <f t="shared" si="737"/>
        <v/>
      </c>
      <c r="L4739" t="str">
        <f t="shared" si="738"/>
        <v/>
      </c>
      <c r="M4739" t="str">
        <f t="shared" si="739"/>
        <v/>
      </c>
    </row>
    <row r="4740" spans="1:13">
      <c r="A4740" t="s">
        <v>853</v>
      </c>
      <c r="B4740" t="s">
        <v>3371</v>
      </c>
      <c r="C4740" s="44">
        <v>41548</v>
      </c>
      <c r="D4740" t="str">
        <f t="shared" si="730"/>
        <v/>
      </c>
      <c r="E4740" t="str">
        <f t="shared" si="731"/>
        <v/>
      </c>
      <c r="F4740" t="str">
        <f t="shared" si="732"/>
        <v/>
      </c>
      <c r="G4740" t="str">
        <f t="shared" si="733"/>
        <v/>
      </c>
      <c r="H4740" t="str">
        <f t="shared" si="734"/>
        <v/>
      </c>
      <c r="I4740" t="str">
        <f t="shared" si="735"/>
        <v/>
      </c>
      <c r="J4740" t="str">
        <f t="shared" si="736"/>
        <v/>
      </c>
      <c r="K4740" t="str">
        <f t="shared" si="737"/>
        <v/>
      </c>
      <c r="L4740" t="str">
        <f t="shared" si="738"/>
        <v/>
      </c>
      <c r="M4740" t="str">
        <f t="shared" si="739"/>
        <v/>
      </c>
    </row>
    <row r="4741" spans="1:13">
      <c r="A4741" t="s">
        <v>854</v>
      </c>
      <c r="B4741">
        <v>10.07</v>
      </c>
      <c r="C4741" s="44">
        <v>41548</v>
      </c>
      <c r="D4741" t="str">
        <f t="shared" si="730"/>
        <v/>
      </c>
      <c r="E4741" t="str">
        <f t="shared" si="731"/>
        <v/>
      </c>
      <c r="F4741" t="str">
        <f t="shared" si="732"/>
        <v/>
      </c>
      <c r="G4741" t="str">
        <f t="shared" si="733"/>
        <v/>
      </c>
      <c r="H4741" t="str">
        <f t="shared" si="734"/>
        <v/>
      </c>
      <c r="I4741" t="str">
        <f t="shared" si="735"/>
        <v/>
      </c>
      <c r="J4741" t="str">
        <f t="shared" si="736"/>
        <v/>
      </c>
      <c r="K4741" t="str">
        <f t="shared" si="737"/>
        <v/>
      </c>
      <c r="L4741" t="str">
        <f t="shared" si="738"/>
        <v/>
      </c>
      <c r="M4741" t="str">
        <f t="shared" si="739"/>
        <v/>
      </c>
    </row>
    <row r="4742" spans="1:13">
      <c r="A4742" t="s">
        <v>855</v>
      </c>
      <c r="B4742">
        <v>12.874599999999999</v>
      </c>
      <c r="C4742" s="44">
        <v>41548</v>
      </c>
      <c r="D4742" t="str">
        <f t="shared" si="730"/>
        <v/>
      </c>
      <c r="E4742" t="str">
        <f t="shared" si="731"/>
        <v/>
      </c>
      <c r="F4742" t="str">
        <f t="shared" si="732"/>
        <v/>
      </c>
      <c r="G4742" t="str">
        <f t="shared" si="733"/>
        <v/>
      </c>
      <c r="H4742" t="str">
        <f t="shared" si="734"/>
        <v/>
      </c>
      <c r="I4742" t="str">
        <f t="shared" si="735"/>
        <v/>
      </c>
      <c r="J4742" t="str">
        <f t="shared" si="736"/>
        <v/>
      </c>
      <c r="K4742" t="str">
        <f t="shared" si="737"/>
        <v/>
      </c>
      <c r="L4742" t="str">
        <f t="shared" si="738"/>
        <v/>
      </c>
      <c r="M4742" t="str">
        <f t="shared" si="739"/>
        <v/>
      </c>
    </row>
    <row r="4743" spans="1:13">
      <c r="A4743" t="s">
        <v>5086</v>
      </c>
      <c r="B4743">
        <v>18.726700000000001</v>
      </c>
      <c r="C4743" s="44">
        <v>41548</v>
      </c>
      <c r="D4743" t="str">
        <f t="shared" ref="D4743:D4806" si="740">IF(A4743=mfund1,B4743,"")</f>
        <v/>
      </c>
      <c r="E4743" t="str">
        <f t="shared" ref="E4743:E4806" si="741">IF(A4743=mfund2,B4743,"")</f>
        <v/>
      </c>
      <c r="F4743" t="str">
        <f t="shared" ref="F4743:F4806" si="742">IF(A4743=mfund3,B4743,"")</f>
        <v/>
      </c>
      <c r="G4743" t="str">
        <f t="shared" ref="G4743:G4806" si="743">IF(A4743=mfund4,B4743,"")</f>
        <v/>
      </c>
      <c r="H4743" t="str">
        <f t="shared" ref="H4743:H4806" si="744">IF(A4743=mfudn5,B4743,"")</f>
        <v/>
      </c>
      <c r="I4743" t="str">
        <f t="shared" ref="I4743:I4806" si="745">IF(A4743=mfund6,B4743,"")</f>
        <v/>
      </c>
      <c r="J4743" t="str">
        <f t="shared" ref="J4743:J4806" si="746">IF(A4743=mfund7,B4743,"")</f>
        <v/>
      </c>
      <c r="K4743" t="str">
        <f t="shared" ref="K4743:K4806" si="747">IF(A4743=mfund8,B4743,"")</f>
        <v/>
      </c>
      <c r="L4743" t="str">
        <f t="shared" ref="L4743:L4806" si="748">IF(A4743=mfund9,B4743,"")</f>
        <v/>
      </c>
      <c r="M4743" t="str">
        <f t="shared" ref="M4743:M4806" si="749">IF(A4743=mfund10,B4743,"")</f>
        <v/>
      </c>
    </row>
    <row r="4744" spans="1:13">
      <c r="A4744" t="s">
        <v>856</v>
      </c>
      <c r="B4744">
        <v>10.07</v>
      </c>
      <c r="C4744" s="44">
        <v>41548</v>
      </c>
      <c r="D4744" t="str">
        <f t="shared" si="740"/>
        <v/>
      </c>
      <c r="E4744" t="str">
        <f t="shared" si="741"/>
        <v/>
      </c>
      <c r="F4744" t="str">
        <f t="shared" si="742"/>
        <v/>
      </c>
      <c r="G4744" t="str">
        <f t="shared" si="743"/>
        <v/>
      </c>
      <c r="H4744" t="str">
        <f t="shared" si="744"/>
        <v/>
      </c>
      <c r="I4744" t="str">
        <f t="shared" si="745"/>
        <v/>
      </c>
      <c r="J4744" t="str">
        <f t="shared" si="746"/>
        <v/>
      </c>
      <c r="K4744" t="str">
        <f t="shared" si="747"/>
        <v/>
      </c>
      <c r="L4744" t="str">
        <f t="shared" si="748"/>
        <v/>
      </c>
      <c r="M4744" t="str">
        <f t="shared" si="749"/>
        <v/>
      </c>
    </row>
    <row r="4745" spans="1:13">
      <c r="A4745" t="s">
        <v>857</v>
      </c>
      <c r="B4745">
        <v>12.6264</v>
      </c>
      <c r="C4745" s="44">
        <v>41548</v>
      </c>
      <c r="D4745" t="str">
        <f t="shared" si="740"/>
        <v/>
      </c>
      <c r="E4745" t="str">
        <f t="shared" si="741"/>
        <v/>
      </c>
      <c r="F4745" t="str">
        <f t="shared" si="742"/>
        <v/>
      </c>
      <c r="G4745" t="str">
        <f t="shared" si="743"/>
        <v/>
      </c>
      <c r="H4745" t="str">
        <f t="shared" si="744"/>
        <v/>
      </c>
      <c r="I4745" t="str">
        <f t="shared" si="745"/>
        <v/>
      </c>
      <c r="J4745" t="str">
        <f t="shared" si="746"/>
        <v/>
      </c>
      <c r="K4745" t="str">
        <f t="shared" si="747"/>
        <v/>
      </c>
      <c r="L4745" t="str">
        <f t="shared" si="748"/>
        <v/>
      </c>
      <c r="M4745" t="str">
        <f t="shared" si="749"/>
        <v/>
      </c>
    </row>
    <row r="4746" spans="1:13">
      <c r="A4746" t="s">
        <v>5087</v>
      </c>
      <c r="B4746">
        <v>18.677099999999999</v>
      </c>
      <c r="C4746" s="44">
        <v>41548</v>
      </c>
      <c r="D4746" t="str">
        <f t="shared" si="740"/>
        <v/>
      </c>
      <c r="E4746" t="str">
        <f t="shared" si="741"/>
        <v/>
      </c>
      <c r="F4746" t="str">
        <f t="shared" si="742"/>
        <v/>
      </c>
      <c r="G4746" t="str">
        <f t="shared" si="743"/>
        <v/>
      </c>
      <c r="H4746" t="str">
        <f t="shared" si="744"/>
        <v/>
      </c>
      <c r="I4746" t="str">
        <f t="shared" si="745"/>
        <v/>
      </c>
      <c r="J4746" t="str">
        <f t="shared" si="746"/>
        <v/>
      </c>
      <c r="K4746" t="str">
        <f t="shared" si="747"/>
        <v/>
      </c>
      <c r="L4746" t="str">
        <f t="shared" si="748"/>
        <v/>
      </c>
      <c r="M4746" t="str">
        <f t="shared" si="749"/>
        <v/>
      </c>
    </row>
    <row r="4747" spans="1:13">
      <c r="A4747" t="s">
        <v>858</v>
      </c>
      <c r="B4747">
        <v>17.684699999999999</v>
      </c>
      <c r="C4747" s="44">
        <v>41548</v>
      </c>
      <c r="D4747" t="str">
        <f t="shared" si="740"/>
        <v/>
      </c>
      <c r="E4747" t="str">
        <f t="shared" si="741"/>
        <v/>
      </c>
      <c r="F4747" t="str">
        <f t="shared" si="742"/>
        <v/>
      </c>
      <c r="G4747" t="str">
        <f t="shared" si="743"/>
        <v/>
      </c>
      <c r="H4747" t="str">
        <f t="shared" si="744"/>
        <v/>
      </c>
      <c r="I4747" t="str">
        <f t="shared" si="745"/>
        <v/>
      </c>
      <c r="J4747" t="str">
        <f t="shared" si="746"/>
        <v/>
      </c>
      <c r="K4747" t="str">
        <f t="shared" si="747"/>
        <v/>
      </c>
      <c r="L4747" t="str">
        <f t="shared" si="748"/>
        <v/>
      </c>
      <c r="M4747" t="str">
        <f t="shared" si="749"/>
        <v/>
      </c>
    </row>
    <row r="4748" spans="1:13">
      <c r="A4748" t="s">
        <v>859</v>
      </c>
      <c r="B4748">
        <v>12.0214</v>
      </c>
      <c r="C4748" s="44">
        <v>41548</v>
      </c>
      <c r="D4748" t="str">
        <f t="shared" si="740"/>
        <v/>
      </c>
      <c r="E4748" t="str">
        <f t="shared" si="741"/>
        <v/>
      </c>
      <c r="F4748" t="str">
        <f t="shared" si="742"/>
        <v/>
      </c>
      <c r="G4748" t="str">
        <f t="shared" si="743"/>
        <v/>
      </c>
      <c r="H4748" t="str">
        <f t="shared" si="744"/>
        <v/>
      </c>
      <c r="I4748" t="str">
        <f t="shared" si="745"/>
        <v/>
      </c>
      <c r="J4748" t="str">
        <f t="shared" si="746"/>
        <v/>
      </c>
      <c r="K4748" t="str">
        <f t="shared" si="747"/>
        <v/>
      </c>
      <c r="L4748" t="str">
        <f t="shared" si="748"/>
        <v/>
      </c>
      <c r="M4748" t="str">
        <f t="shared" si="749"/>
        <v/>
      </c>
    </row>
    <row r="4749" spans="1:13">
      <c r="A4749" t="s">
        <v>860</v>
      </c>
      <c r="B4749">
        <v>12.048</v>
      </c>
      <c r="C4749" s="44">
        <v>41548</v>
      </c>
      <c r="D4749" t="str">
        <f t="shared" si="740"/>
        <v/>
      </c>
      <c r="E4749" t="str">
        <f t="shared" si="741"/>
        <v/>
      </c>
      <c r="F4749" t="str">
        <f t="shared" si="742"/>
        <v/>
      </c>
      <c r="G4749" t="str">
        <f t="shared" si="743"/>
        <v/>
      </c>
      <c r="H4749" t="str">
        <f t="shared" si="744"/>
        <v/>
      </c>
      <c r="I4749" t="str">
        <f t="shared" si="745"/>
        <v/>
      </c>
      <c r="J4749" t="str">
        <f t="shared" si="746"/>
        <v/>
      </c>
      <c r="K4749" t="str">
        <f t="shared" si="747"/>
        <v/>
      </c>
      <c r="L4749" t="str">
        <f t="shared" si="748"/>
        <v/>
      </c>
      <c r="M4749" t="str">
        <f t="shared" si="749"/>
        <v/>
      </c>
    </row>
    <row r="4750" spans="1:13">
      <c r="A4750" t="s">
        <v>5088</v>
      </c>
      <c r="B4750">
        <v>29.128499999999999</v>
      </c>
      <c r="C4750" s="44">
        <v>41548</v>
      </c>
      <c r="D4750" t="str">
        <f t="shared" si="740"/>
        <v/>
      </c>
      <c r="E4750" t="str">
        <f t="shared" si="741"/>
        <v/>
      </c>
      <c r="F4750" t="str">
        <f t="shared" si="742"/>
        <v/>
      </c>
      <c r="G4750" t="str">
        <f t="shared" si="743"/>
        <v/>
      </c>
      <c r="H4750" t="str">
        <f t="shared" si="744"/>
        <v/>
      </c>
      <c r="I4750" t="str">
        <f t="shared" si="745"/>
        <v/>
      </c>
      <c r="J4750" t="str">
        <f t="shared" si="746"/>
        <v/>
      </c>
      <c r="K4750" t="str">
        <f t="shared" si="747"/>
        <v/>
      </c>
      <c r="L4750" t="str">
        <f t="shared" si="748"/>
        <v/>
      </c>
      <c r="M4750" t="str">
        <f t="shared" si="749"/>
        <v/>
      </c>
    </row>
    <row r="4751" spans="1:13">
      <c r="A4751" t="s">
        <v>861</v>
      </c>
      <c r="B4751">
        <v>11.992800000000001</v>
      </c>
      <c r="C4751" s="44">
        <v>41548</v>
      </c>
      <c r="D4751" t="str">
        <f t="shared" si="740"/>
        <v/>
      </c>
      <c r="E4751" t="str">
        <f t="shared" si="741"/>
        <v/>
      </c>
      <c r="F4751" t="str">
        <f t="shared" si="742"/>
        <v/>
      </c>
      <c r="G4751" t="str">
        <f t="shared" si="743"/>
        <v/>
      </c>
      <c r="H4751" t="str">
        <f t="shared" si="744"/>
        <v/>
      </c>
      <c r="I4751" t="str">
        <f t="shared" si="745"/>
        <v/>
      </c>
      <c r="J4751" t="str">
        <f t="shared" si="746"/>
        <v/>
      </c>
      <c r="K4751" t="str">
        <f t="shared" si="747"/>
        <v/>
      </c>
      <c r="L4751" t="str">
        <f t="shared" si="748"/>
        <v/>
      </c>
      <c r="M4751" t="str">
        <f t="shared" si="749"/>
        <v/>
      </c>
    </row>
    <row r="4752" spans="1:13">
      <c r="A4752" t="s">
        <v>862</v>
      </c>
      <c r="B4752">
        <v>11.4925</v>
      </c>
      <c r="C4752" s="44">
        <v>41548</v>
      </c>
      <c r="D4752" t="str">
        <f t="shared" si="740"/>
        <v/>
      </c>
      <c r="E4752" t="str">
        <f t="shared" si="741"/>
        <v/>
      </c>
      <c r="F4752" t="str">
        <f t="shared" si="742"/>
        <v/>
      </c>
      <c r="G4752" t="str">
        <f t="shared" si="743"/>
        <v/>
      </c>
      <c r="H4752" t="str">
        <f t="shared" si="744"/>
        <v/>
      </c>
      <c r="I4752" t="str">
        <f t="shared" si="745"/>
        <v/>
      </c>
      <c r="J4752" t="str">
        <f t="shared" si="746"/>
        <v/>
      </c>
      <c r="K4752" t="str">
        <f t="shared" si="747"/>
        <v/>
      </c>
      <c r="L4752" t="str">
        <f t="shared" si="748"/>
        <v/>
      </c>
      <c r="M4752" t="str">
        <f t="shared" si="749"/>
        <v/>
      </c>
    </row>
    <row r="4753" spans="1:13">
      <c r="A4753" t="s">
        <v>863</v>
      </c>
      <c r="B4753">
        <v>17.608799999999999</v>
      </c>
      <c r="C4753" s="44">
        <v>41548</v>
      </c>
      <c r="D4753" t="str">
        <f t="shared" si="740"/>
        <v/>
      </c>
      <c r="E4753" t="str">
        <f t="shared" si="741"/>
        <v/>
      </c>
      <c r="F4753" t="str">
        <f t="shared" si="742"/>
        <v/>
      </c>
      <c r="G4753" t="str">
        <f t="shared" si="743"/>
        <v/>
      </c>
      <c r="H4753" t="str">
        <f t="shared" si="744"/>
        <v/>
      </c>
      <c r="I4753" t="str">
        <f t="shared" si="745"/>
        <v/>
      </c>
      <c r="J4753" t="str">
        <f t="shared" si="746"/>
        <v/>
      </c>
      <c r="K4753" t="str">
        <f t="shared" si="747"/>
        <v/>
      </c>
      <c r="L4753" t="str">
        <f t="shared" si="748"/>
        <v/>
      </c>
      <c r="M4753" t="str">
        <f t="shared" si="749"/>
        <v/>
      </c>
    </row>
    <row r="4754" spans="1:13">
      <c r="A4754" t="s">
        <v>5089</v>
      </c>
      <c r="B4754">
        <v>29.061199999999999</v>
      </c>
      <c r="C4754" s="44">
        <v>41548</v>
      </c>
      <c r="D4754" t="str">
        <f t="shared" si="740"/>
        <v/>
      </c>
      <c r="E4754" t="str">
        <f t="shared" si="741"/>
        <v/>
      </c>
      <c r="F4754" t="str">
        <f t="shared" si="742"/>
        <v/>
      </c>
      <c r="G4754" t="str">
        <f t="shared" si="743"/>
        <v/>
      </c>
      <c r="H4754" t="str">
        <f t="shared" si="744"/>
        <v/>
      </c>
      <c r="I4754" t="str">
        <f t="shared" si="745"/>
        <v/>
      </c>
      <c r="J4754" t="str">
        <f t="shared" si="746"/>
        <v/>
      </c>
      <c r="K4754" t="str">
        <f t="shared" si="747"/>
        <v/>
      </c>
      <c r="L4754" t="str">
        <f t="shared" si="748"/>
        <v/>
      </c>
      <c r="M4754" t="str">
        <f t="shared" si="749"/>
        <v/>
      </c>
    </row>
    <row r="4755" spans="1:13">
      <c r="A4755" t="s">
        <v>864</v>
      </c>
      <c r="B4755">
        <v>11.106199999999999</v>
      </c>
      <c r="C4755" s="44">
        <v>41187</v>
      </c>
      <c r="D4755" t="str">
        <f t="shared" si="740"/>
        <v/>
      </c>
      <c r="E4755" t="str">
        <f t="shared" si="741"/>
        <v/>
      </c>
      <c r="F4755" t="str">
        <f t="shared" si="742"/>
        <v/>
      </c>
      <c r="G4755" t="str">
        <f t="shared" si="743"/>
        <v/>
      </c>
      <c r="H4755" t="str">
        <f t="shared" si="744"/>
        <v/>
      </c>
      <c r="I4755" t="str">
        <f t="shared" si="745"/>
        <v/>
      </c>
      <c r="J4755" t="str">
        <f t="shared" si="746"/>
        <v/>
      </c>
      <c r="K4755" t="str">
        <f t="shared" si="747"/>
        <v/>
      </c>
      <c r="L4755" t="str">
        <f t="shared" si="748"/>
        <v/>
      </c>
      <c r="M4755" t="str">
        <f t="shared" si="749"/>
        <v/>
      </c>
    </row>
    <row r="4756" spans="1:13">
      <c r="A4756" t="s">
        <v>865</v>
      </c>
      <c r="B4756">
        <v>12.5326</v>
      </c>
      <c r="C4756" s="44">
        <v>41187</v>
      </c>
      <c r="D4756" t="str">
        <f t="shared" si="740"/>
        <v/>
      </c>
      <c r="E4756" t="str">
        <f t="shared" si="741"/>
        <v/>
      </c>
      <c r="F4756" t="str">
        <f t="shared" si="742"/>
        <v/>
      </c>
      <c r="G4756" t="str">
        <f t="shared" si="743"/>
        <v/>
      </c>
      <c r="H4756" t="str">
        <f t="shared" si="744"/>
        <v/>
      </c>
      <c r="I4756" t="str">
        <f t="shared" si="745"/>
        <v/>
      </c>
      <c r="J4756" t="str">
        <f t="shared" si="746"/>
        <v/>
      </c>
      <c r="K4756" t="str">
        <f t="shared" si="747"/>
        <v/>
      </c>
      <c r="L4756" t="str">
        <f t="shared" si="748"/>
        <v/>
      </c>
      <c r="M4756" t="str">
        <f t="shared" si="749"/>
        <v/>
      </c>
    </row>
    <row r="4757" spans="1:13">
      <c r="A4757" t="s">
        <v>866</v>
      </c>
      <c r="B4757">
        <v>1675.03</v>
      </c>
      <c r="C4757" s="44">
        <v>41549</v>
      </c>
      <c r="D4757" t="str">
        <f t="shared" si="740"/>
        <v/>
      </c>
      <c r="E4757" t="str">
        <f t="shared" si="741"/>
        <v/>
      </c>
      <c r="F4757" t="str">
        <f t="shared" si="742"/>
        <v/>
      </c>
      <c r="G4757" t="str">
        <f t="shared" si="743"/>
        <v/>
      </c>
      <c r="H4757" t="str">
        <f t="shared" si="744"/>
        <v/>
      </c>
      <c r="I4757" t="str">
        <f t="shared" si="745"/>
        <v/>
      </c>
      <c r="J4757" t="str">
        <f t="shared" si="746"/>
        <v/>
      </c>
      <c r="K4757" t="str">
        <f t="shared" si="747"/>
        <v/>
      </c>
      <c r="L4757" t="str">
        <f t="shared" si="748"/>
        <v/>
      </c>
      <c r="M4757" t="str">
        <f t="shared" si="749"/>
        <v/>
      </c>
    </row>
    <row r="4758" spans="1:13">
      <c r="A4758" t="s">
        <v>867</v>
      </c>
      <c r="B4758">
        <v>1078.8521000000001</v>
      </c>
      <c r="C4758" s="44">
        <v>41549</v>
      </c>
      <c r="D4758" t="str">
        <f t="shared" si="740"/>
        <v/>
      </c>
      <c r="E4758" t="str">
        <f t="shared" si="741"/>
        <v/>
      </c>
      <c r="F4758" t="str">
        <f t="shared" si="742"/>
        <v/>
      </c>
      <c r="G4758" t="str">
        <f t="shared" si="743"/>
        <v/>
      </c>
      <c r="H4758" t="str">
        <f t="shared" si="744"/>
        <v/>
      </c>
      <c r="I4758" t="str">
        <f t="shared" si="745"/>
        <v/>
      </c>
      <c r="J4758" t="str">
        <f t="shared" si="746"/>
        <v/>
      </c>
      <c r="K4758" t="str">
        <f t="shared" si="747"/>
        <v/>
      </c>
      <c r="L4758" t="str">
        <f t="shared" si="748"/>
        <v/>
      </c>
      <c r="M4758" t="str">
        <f t="shared" si="749"/>
        <v/>
      </c>
    </row>
    <row r="4759" spans="1:13">
      <c r="A4759" t="s">
        <v>868</v>
      </c>
      <c r="B4759">
        <v>2713.1057999999998</v>
      </c>
      <c r="C4759" s="44">
        <v>41549</v>
      </c>
      <c r="D4759" t="str">
        <f t="shared" si="740"/>
        <v/>
      </c>
      <c r="E4759" t="str">
        <f t="shared" si="741"/>
        <v/>
      </c>
      <c r="F4759" t="str">
        <f t="shared" si="742"/>
        <v/>
      </c>
      <c r="G4759" t="str">
        <f t="shared" si="743"/>
        <v/>
      </c>
      <c r="H4759" t="str">
        <f t="shared" si="744"/>
        <v/>
      </c>
      <c r="I4759" t="str">
        <f t="shared" si="745"/>
        <v/>
      </c>
      <c r="J4759" t="str">
        <f t="shared" si="746"/>
        <v/>
      </c>
      <c r="K4759" t="str">
        <f t="shared" si="747"/>
        <v/>
      </c>
      <c r="L4759" t="str">
        <f t="shared" si="748"/>
        <v/>
      </c>
      <c r="M4759" t="str">
        <f t="shared" si="749"/>
        <v/>
      </c>
    </row>
    <row r="4760" spans="1:13">
      <c r="A4760" t="s">
        <v>869</v>
      </c>
      <c r="B4760">
        <v>1009.91</v>
      </c>
      <c r="C4760" s="44">
        <v>41549</v>
      </c>
      <c r="D4760" t="str">
        <f t="shared" si="740"/>
        <v/>
      </c>
      <c r="E4760" t="str">
        <f t="shared" si="741"/>
        <v/>
      </c>
      <c r="F4760" t="str">
        <f t="shared" si="742"/>
        <v/>
      </c>
      <c r="G4760" t="str">
        <f t="shared" si="743"/>
        <v/>
      </c>
      <c r="H4760" t="str">
        <f t="shared" si="744"/>
        <v/>
      </c>
      <c r="I4760" t="str">
        <f t="shared" si="745"/>
        <v/>
      </c>
      <c r="J4760" t="str">
        <f t="shared" si="746"/>
        <v/>
      </c>
      <c r="K4760" t="str">
        <f t="shared" si="747"/>
        <v/>
      </c>
      <c r="L4760" t="str">
        <f t="shared" si="748"/>
        <v/>
      </c>
      <c r="M4760" t="str">
        <f t="shared" si="749"/>
        <v/>
      </c>
    </row>
    <row r="4761" spans="1:13">
      <c r="A4761" t="s">
        <v>5090</v>
      </c>
      <c r="B4761">
        <v>2108.9101999999998</v>
      </c>
      <c r="C4761" s="44">
        <v>41549</v>
      </c>
      <c r="D4761" t="str">
        <f t="shared" si="740"/>
        <v/>
      </c>
      <c r="E4761" t="str">
        <f t="shared" si="741"/>
        <v/>
      </c>
      <c r="F4761" t="str">
        <f t="shared" si="742"/>
        <v/>
      </c>
      <c r="G4761" t="str">
        <f t="shared" si="743"/>
        <v/>
      </c>
      <c r="H4761" t="str">
        <f t="shared" si="744"/>
        <v/>
      </c>
      <c r="I4761" t="str">
        <f t="shared" si="745"/>
        <v/>
      </c>
      <c r="J4761" t="str">
        <f t="shared" si="746"/>
        <v/>
      </c>
      <c r="K4761" t="str">
        <f t="shared" si="747"/>
        <v/>
      </c>
      <c r="L4761" t="str">
        <f t="shared" si="748"/>
        <v/>
      </c>
      <c r="M4761" t="str">
        <f t="shared" si="749"/>
        <v/>
      </c>
    </row>
    <row r="4762" spans="1:13">
      <c r="A4762" t="s">
        <v>870</v>
      </c>
      <c r="B4762">
        <v>1032.2542000000001</v>
      </c>
      <c r="C4762" s="44">
        <v>41549</v>
      </c>
      <c r="D4762" t="str">
        <f t="shared" si="740"/>
        <v/>
      </c>
      <c r="E4762" t="str">
        <f t="shared" si="741"/>
        <v/>
      </c>
      <c r="F4762" t="str">
        <f t="shared" si="742"/>
        <v/>
      </c>
      <c r="G4762" t="str">
        <f t="shared" si="743"/>
        <v/>
      </c>
      <c r="H4762" t="str">
        <f t="shared" si="744"/>
        <v/>
      </c>
      <c r="I4762" t="str">
        <f t="shared" si="745"/>
        <v/>
      </c>
      <c r="J4762" t="str">
        <f t="shared" si="746"/>
        <v/>
      </c>
      <c r="K4762" t="str">
        <f t="shared" si="747"/>
        <v/>
      </c>
      <c r="L4762" t="str">
        <f t="shared" si="748"/>
        <v/>
      </c>
      <c r="M4762" t="str">
        <f t="shared" si="749"/>
        <v/>
      </c>
    </row>
    <row r="4763" spans="1:13">
      <c r="A4763" t="s">
        <v>5091</v>
      </c>
      <c r="B4763">
        <v>2106.3933000000002</v>
      </c>
      <c r="C4763" s="44">
        <v>41549</v>
      </c>
      <c r="D4763" t="str">
        <f t="shared" si="740"/>
        <v/>
      </c>
      <c r="E4763" t="str">
        <f t="shared" si="741"/>
        <v/>
      </c>
      <c r="F4763" t="str">
        <f t="shared" si="742"/>
        <v/>
      </c>
      <c r="G4763" t="str">
        <f t="shared" si="743"/>
        <v/>
      </c>
      <c r="H4763" t="str">
        <f t="shared" si="744"/>
        <v/>
      </c>
      <c r="I4763" t="str">
        <f t="shared" si="745"/>
        <v/>
      </c>
      <c r="J4763" t="str">
        <f t="shared" si="746"/>
        <v/>
      </c>
      <c r="K4763" t="str">
        <f t="shared" si="747"/>
        <v/>
      </c>
      <c r="L4763" t="str">
        <f t="shared" si="748"/>
        <v/>
      </c>
      <c r="M4763" t="str">
        <f t="shared" si="749"/>
        <v/>
      </c>
    </row>
    <row r="4764" spans="1:13">
      <c r="A4764" t="s">
        <v>871</v>
      </c>
      <c r="B4764">
        <v>1032.248</v>
      </c>
      <c r="C4764" s="44">
        <v>41549</v>
      </c>
      <c r="D4764" t="str">
        <f t="shared" si="740"/>
        <v/>
      </c>
      <c r="E4764" t="str">
        <f t="shared" si="741"/>
        <v/>
      </c>
      <c r="F4764" t="str">
        <f t="shared" si="742"/>
        <v/>
      </c>
      <c r="G4764" t="str">
        <f t="shared" si="743"/>
        <v/>
      </c>
      <c r="H4764" t="str">
        <f t="shared" si="744"/>
        <v/>
      </c>
      <c r="I4764" t="str">
        <f t="shared" si="745"/>
        <v/>
      </c>
      <c r="J4764" t="str">
        <f t="shared" si="746"/>
        <v/>
      </c>
      <c r="K4764" t="str">
        <f t="shared" si="747"/>
        <v/>
      </c>
      <c r="L4764" t="str">
        <f t="shared" si="748"/>
        <v/>
      </c>
      <c r="M4764" t="str">
        <f t="shared" si="749"/>
        <v/>
      </c>
    </row>
    <row r="4765" spans="1:13">
      <c r="A4765" t="s">
        <v>872</v>
      </c>
      <c r="B4765">
        <v>1009.91</v>
      </c>
      <c r="C4765" s="44">
        <v>41549</v>
      </c>
      <c r="D4765" t="str">
        <f t="shared" si="740"/>
        <v/>
      </c>
      <c r="E4765" t="str">
        <f t="shared" si="741"/>
        <v/>
      </c>
      <c r="F4765" t="str">
        <f t="shared" si="742"/>
        <v/>
      </c>
      <c r="G4765" t="str">
        <f t="shared" si="743"/>
        <v/>
      </c>
      <c r="H4765" t="str">
        <f t="shared" si="744"/>
        <v/>
      </c>
      <c r="I4765" t="str">
        <f t="shared" si="745"/>
        <v/>
      </c>
      <c r="J4765" t="str">
        <f t="shared" si="746"/>
        <v/>
      </c>
      <c r="K4765" t="str">
        <f t="shared" si="747"/>
        <v/>
      </c>
      <c r="L4765" t="str">
        <f t="shared" si="748"/>
        <v/>
      </c>
      <c r="M4765" t="str">
        <f t="shared" si="749"/>
        <v/>
      </c>
    </row>
    <row r="4766" spans="1:13">
      <c r="A4766" t="s">
        <v>873</v>
      </c>
      <c r="B4766">
        <v>2712.1322</v>
      </c>
      <c r="C4766" s="44">
        <v>41549</v>
      </c>
      <c r="D4766" t="str">
        <f t="shared" si="740"/>
        <v/>
      </c>
      <c r="E4766" t="str">
        <f t="shared" si="741"/>
        <v/>
      </c>
      <c r="F4766" t="str">
        <f t="shared" si="742"/>
        <v/>
      </c>
      <c r="G4766" t="str">
        <f t="shared" si="743"/>
        <v/>
      </c>
      <c r="H4766" t="str">
        <f t="shared" si="744"/>
        <v/>
      </c>
      <c r="I4766" t="str">
        <f t="shared" si="745"/>
        <v/>
      </c>
      <c r="J4766" t="str">
        <f t="shared" si="746"/>
        <v/>
      </c>
      <c r="K4766" t="str">
        <f t="shared" si="747"/>
        <v/>
      </c>
      <c r="L4766" t="str">
        <f t="shared" si="748"/>
        <v/>
      </c>
      <c r="M4766" t="str">
        <f t="shared" si="749"/>
        <v/>
      </c>
    </row>
    <row r="4767" spans="1:13">
      <c r="A4767" t="s">
        <v>874</v>
      </c>
      <c r="B4767">
        <v>1675.03</v>
      </c>
      <c r="C4767" s="44">
        <v>41549</v>
      </c>
      <c r="D4767" t="str">
        <f t="shared" si="740"/>
        <v/>
      </c>
      <c r="E4767" t="str">
        <f t="shared" si="741"/>
        <v/>
      </c>
      <c r="F4767" t="str">
        <f t="shared" si="742"/>
        <v/>
      </c>
      <c r="G4767" t="str">
        <f t="shared" si="743"/>
        <v/>
      </c>
      <c r="H4767" t="str">
        <f t="shared" si="744"/>
        <v/>
      </c>
      <c r="I4767" t="str">
        <f t="shared" si="745"/>
        <v/>
      </c>
      <c r="J4767" t="str">
        <f t="shared" si="746"/>
        <v/>
      </c>
      <c r="K4767" t="str">
        <f t="shared" si="747"/>
        <v/>
      </c>
      <c r="L4767" t="str">
        <f t="shared" si="748"/>
        <v/>
      </c>
      <c r="M4767" t="str">
        <f t="shared" si="749"/>
        <v/>
      </c>
    </row>
    <row r="4768" spans="1:13">
      <c r="A4768" t="s">
        <v>875</v>
      </c>
      <c r="B4768">
        <v>1078.8400999999999</v>
      </c>
      <c r="C4768" s="44">
        <v>41549</v>
      </c>
      <c r="D4768" t="str">
        <f t="shared" si="740"/>
        <v/>
      </c>
      <c r="E4768" t="str">
        <f t="shared" si="741"/>
        <v/>
      </c>
      <c r="F4768" t="str">
        <f t="shared" si="742"/>
        <v/>
      </c>
      <c r="G4768" t="str">
        <f t="shared" si="743"/>
        <v/>
      </c>
      <c r="H4768" t="str">
        <f t="shared" si="744"/>
        <v/>
      </c>
      <c r="I4768" t="str">
        <f t="shared" si="745"/>
        <v/>
      </c>
      <c r="J4768" t="str">
        <f t="shared" si="746"/>
        <v/>
      </c>
      <c r="K4768" t="str">
        <f t="shared" si="747"/>
        <v/>
      </c>
      <c r="L4768" t="str">
        <f t="shared" si="748"/>
        <v/>
      </c>
      <c r="M4768" t="str">
        <f t="shared" si="749"/>
        <v/>
      </c>
    </row>
    <row r="4769" spans="1:13">
      <c r="A4769" t="s">
        <v>5092</v>
      </c>
      <c r="B4769">
        <v>24.7348</v>
      </c>
      <c r="C4769" s="44">
        <v>41548</v>
      </c>
      <c r="D4769" t="str">
        <f t="shared" si="740"/>
        <v/>
      </c>
      <c r="E4769" t="str">
        <f t="shared" si="741"/>
        <v/>
      </c>
      <c r="F4769" t="str">
        <f t="shared" si="742"/>
        <v/>
      </c>
      <c r="G4769" t="str">
        <f t="shared" si="743"/>
        <v/>
      </c>
      <c r="H4769" t="str">
        <f t="shared" si="744"/>
        <v/>
      </c>
      <c r="I4769" t="str">
        <f t="shared" si="745"/>
        <v/>
      </c>
      <c r="J4769" t="str">
        <f t="shared" si="746"/>
        <v/>
      </c>
      <c r="K4769" t="str">
        <f t="shared" si="747"/>
        <v/>
      </c>
      <c r="L4769" t="str">
        <f t="shared" si="748"/>
        <v/>
      </c>
      <c r="M4769" t="str">
        <f t="shared" si="749"/>
        <v/>
      </c>
    </row>
    <row r="4770" spans="1:13">
      <c r="A4770" t="s">
        <v>876</v>
      </c>
      <c r="B4770">
        <v>19.003</v>
      </c>
      <c r="C4770" s="44">
        <v>41548</v>
      </c>
      <c r="D4770" t="str">
        <f t="shared" si="740"/>
        <v/>
      </c>
      <c r="E4770" t="str">
        <f t="shared" si="741"/>
        <v/>
      </c>
      <c r="F4770" t="str">
        <f t="shared" si="742"/>
        <v/>
      </c>
      <c r="G4770" t="str">
        <f t="shared" si="743"/>
        <v/>
      </c>
      <c r="H4770" t="str">
        <f t="shared" si="744"/>
        <v/>
      </c>
      <c r="I4770" t="str">
        <f t="shared" si="745"/>
        <v/>
      </c>
      <c r="J4770" t="str">
        <f t="shared" si="746"/>
        <v/>
      </c>
      <c r="K4770" t="str">
        <f t="shared" si="747"/>
        <v/>
      </c>
      <c r="L4770" t="str">
        <f t="shared" si="748"/>
        <v/>
      </c>
      <c r="M4770" t="str">
        <f t="shared" si="749"/>
        <v/>
      </c>
    </row>
    <row r="4771" spans="1:13">
      <c r="A4771" t="s">
        <v>5093</v>
      </c>
      <c r="B4771">
        <v>24.6417</v>
      </c>
      <c r="C4771" s="44">
        <v>41548</v>
      </c>
      <c r="D4771" t="str">
        <f t="shared" si="740"/>
        <v/>
      </c>
      <c r="E4771" t="str">
        <f t="shared" si="741"/>
        <v/>
      </c>
      <c r="F4771" t="str">
        <f t="shared" si="742"/>
        <v/>
      </c>
      <c r="G4771" t="str">
        <f t="shared" si="743"/>
        <v/>
      </c>
      <c r="H4771" t="str">
        <f t="shared" si="744"/>
        <v/>
      </c>
      <c r="I4771" t="str">
        <f t="shared" si="745"/>
        <v/>
      </c>
      <c r="J4771" t="str">
        <f t="shared" si="746"/>
        <v/>
      </c>
      <c r="K4771" t="str">
        <f t="shared" si="747"/>
        <v/>
      </c>
      <c r="L4771" t="str">
        <f t="shared" si="748"/>
        <v/>
      </c>
      <c r="M4771" t="str">
        <f t="shared" si="749"/>
        <v/>
      </c>
    </row>
    <row r="4772" spans="1:13">
      <c r="A4772" t="s">
        <v>877</v>
      </c>
      <c r="B4772">
        <v>13.648199999999999</v>
      </c>
      <c r="C4772" s="44">
        <v>41548</v>
      </c>
      <c r="D4772" t="str">
        <f t="shared" si="740"/>
        <v/>
      </c>
      <c r="E4772" t="str">
        <f t="shared" si="741"/>
        <v/>
      </c>
      <c r="F4772" t="str">
        <f t="shared" si="742"/>
        <v/>
      </c>
      <c r="G4772" t="str">
        <f t="shared" si="743"/>
        <v/>
      </c>
      <c r="H4772" t="str">
        <f t="shared" si="744"/>
        <v/>
      </c>
      <c r="I4772" t="str">
        <f t="shared" si="745"/>
        <v/>
      </c>
      <c r="J4772" t="str">
        <f t="shared" si="746"/>
        <v/>
      </c>
      <c r="K4772" t="str">
        <f t="shared" si="747"/>
        <v/>
      </c>
      <c r="L4772" t="str">
        <f t="shared" si="748"/>
        <v/>
      </c>
      <c r="M4772" t="str">
        <f t="shared" si="749"/>
        <v/>
      </c>
    </row>
    <row r="4773" spans="1:13">
      <c r="A4773" t="s">
        <v>878</v>
      </c>
      <c r="B4773">
        <v>13.3728</v>
      </c>
      <c r="C4773" s="44">
        <v>41548</v>
      </c>
      <c r="D4773" t="str">
        <f t="shared" si="740"/>
        <v/>
      </c>
      <c r="E4773" t="str">
        <f t="shared" si="741"/>
        <v/>
      </c>
      <c r="F4773" t="str">
        <f t="shared" si="742"/>
        <v/>
      </c>
      <c r="G4773" t="str">
        <f t="shared" si="743"/>
        <v/>
      </c>
      <c r="H4773" t="str">
        <f t="shared" si="744"/>
        <v/>
      </c>
      <c r="I4773" t="str">
        <f t="shared" si="745"/>
        <v/>
      </c>
      <c r="J4773" t="str">
        <f t="shared" si="746"/>
        <v/>
      </c>
      <c r="K4773" t="str">
        <f t="shared" si="747"/>
        <v/>
      </c>
      <c r="L4773" t="str">
        <f t="shared" si="748"/>
        <v/>
      </c>
      <c r="M4773" t="str">
        <f t="shared" si="749"/>
        <v/>
      </c>
    </row>
    <row r="4774" spans="1:13">
      <c r="A4774" t="s">
        <v>5094</v>
      </c>
      <c r="B4774">
        <v>23.966100000000001</v>
      </c>
      <c r="C4774" s="44">
        <v>41548</v>
      </c>
      <c r="D4774" t="str">
        <f t="shared" si="740"/>
        <v/>
      </c>
      <c r="E4774" t="str">
        <f t="shared" si="741"/>
        <v/>
      </c>
      <c r="F4774" t="str">
        <f t="shared" si="742"/>
        <v/>
      </c>
      <c r="G4774" t="str">
        <f t="shared" si="743"/>
        <v/>
      </c>
      <c r="H4774" t="str">
        <f t="shared" si="744"/>
        <v/>
      </c>
      <c r="I4774" t="str">
        <f t="shared" si="745"/>
        <v/>
      </c>
      <c r="J4774" t="str">
        <f t="shared" si="746"/>
        <v/>
      </c>
      <c r="K4774" t="str">
        <f t="shared" si="747"/>
        <v/>
      </c>
      <c r="L4774" t="str">
        <f t="shared" si="748"/>
        <v/>
      </c>
      <c r="M4774" t="str">
        <f t="shared" si="749"/>
        <v/>
      </c>
    </row>
    <row r="4775" spans="1:13">
      <c r="A4775" t="s">
        <v>879</v>
      </c>
      <c r="B4775">
        <v>11.2301</v>
      </c>
      <c r="C4775" s="44">
        <v>41548</v>
      </c>
      <c r="D4775" t="str">
        <f t="shared" si="740"/>
        <v/>
      </c>
      <c r="E4775" t="str">
        <f t="shared" si="741"/>
        <v/>
      </c>
      <c r="F4775" t="str">
        <f t="shared" si="742"/>
        <v/>
      </c>
      <c r="G4775" t="str">
        <f t="shared" si="743"/>
        <v/>
      </c>
      <c r="H4775" t="str">
        <f t="shared" si="744"/>
        <v/>
      </c>
      <c r="I4775" t="str">
        <f t="shared" si="745"/>
        <v/>
      </c>
      <c r="J4775" t="str">
        <f t="shared" si="746"/>
        <v/>
      </c>
      <c r="K4775" t="str">
        <f t="shared" si="747"/>
        <v/>
      </c>
      <c r="L4775" t="str">
        <f t="shared" si="748"/>
        <v/>
      </c>
      <c r="M4775" t="str">
        <f t="shared" si="749"/>
        <v/>
      </c>
    </row>
    <row r="4776" spans="1:13">
      <c r="A4776" t="s">
        <v>880</v>
      </c>
      <c r="B4776">
        <v>11.1899</v>
      </c>
      <c r="C4776" s="44">
        <v>41548</v>
      </c>
      <c r="D4776" t="str">
        <f t="shared" si="740"/>
        <v/>
      </c>
      <c r="E4776" t="str">
        <f t="shared" si="741"/>
        <v/>
      </c>
      <c r="F4776" t="str">
        <f t="shared" si="742"/>
        <v/>
      </c>
      <c r="G4776" t="str">
        <f t="shared" si="743"/>
        <v/>
      </c>
      <c r="H4776" t="str">
        <f t="shared" si="744"/>
        <v/>
      </c>
      <c r="I4776" t="str">
        <f t="shared" si="745"/>
        <v/>
      </c>
      <c r="J4776" t="str">
        <f t="shared" si="746"/>
        <v/>
      </c>
      <c r="K4776" t="str">
        <f t="shared" si="747"/>
        <v/>
      </c>
      <c r="L4776" t="str">
        <f t="shared" si="748"/>
        <v/>
      </c>
      <c r="M4776" t="str">
        <f t="shared" si="749"/>
        <v/>
      </c>
    </row>
    <row r="4777" spans="1:13">
      <c r="A4777" t="s">
        <v>881</v>
      </c>
      <c r="B4777">
        <v>11.0189</v>
      </c>
      <c r="C4777" s="44">
        <v>41548</v>
      </c>
      <c r="D4777" t="str">
        <f t="shared" si="740"/>
        <v/>
      </c>
      <c r="E4777" t="str">
        <f t="shared" si="741"/>
        <v/>
      </c>
      <c r="F4777" t="str">
        <f t="shared" si="742"/>
        <v/>
      </c>
      <c r="G4777" t="str">
        <f t="shared" si="743"/>
        <v/>
      </c>
      <c r="H4777" t="str">
        <f t="shared" si="744"/>
        <v/>
      </c>
      <c r="I4777" t="str">
        <f t="shared" si="745"/>
        <v/>
      </c>
      <c r="J4777" t="str">
        <f t="shared" si="746"/>
        <v/>
      </c>
      <c r="K4777" t="str">
        <f t="shared" si="747"/>
        <v/>
      </c>
      <c r="L4777" t="str">
        <f t="shared" si="748"/>
        <v/>
      </c>
      <c r="M4777" t="str">
        <f t="shared" si="749"/>
        <v/>
      </c>
    </row>
    <row r="4778" spans="1:13">
      <c r="A4778" t="s">
        <v>882</v>
      </c>
      <c r="B4778">
        <v>11.0068</v>
      </c>
      <c r="C4778" s="44">
        <v>41548</v>
      </c>
      <c r="D4778" t="str">
        <f t="shared" si="740"/>
        <v/>
      </c>
      <c r="E4778" t="str">
        <f t="shared" si="741"/>
        <v/>
      </c>
      <c r="F4778" t="str">
        <f t="shared" si="742"/>
        <v/>
      </c>
      <c r="G4778" t="str">
        <f t="shared" si="743"/>
        <v/>
      </c>
      <c r="H4778" t="str">
        <f t="shared" si="744"/>
        <v/>
      </c>
      <c r="I4778" t="str">
        <f t="shared" si="745"/>
        <v/>
      </c>
      <c r="J4778" t="str">
        <f t="shared" si="746"/>
        <v/>
      </c>
      <c r="K4778" t="str">
        <f t="shared" si="747"/>
        <v/>
      </c>
      <c r="L4778" t="str">
        <f t="shared" si="748"/>
        <v/>
      </c>
      <c r="M4778" t="str">
        <f t="shared" si="749"/>
        <v/>
      </c>
    </row>
    <row r="4779" spans="1:13">
      <c r="A4779" t="s">
        <v>883</v>
      </c>
      <c r="B4779">
        <v>13.3309</v>
      </c>
      <c r="C4779" s="44">
        <v>41548</v>
      </c>
      <c r="D4779" t="str">
        <f t="shared" si="740"/>
        <v/>
      </c>
      <c r="E4779" t="str">
        <f t="shared" si="741"/>
        <v/>
      </c>
      <c r="F4779" t="str">
        <f t="shared" si="742"/>
        <v/>
      </c>
      <c r="G4779" t="str">
        <f t="shared" si="743"/>
        <v/>
      </c>
      <c r="H4779" t="str">
        <f t="shared" si="744"/>
        <v/>
      </c>
      <c r="I4779" t="str">
        <f t="shared" si="745"/>
        <v/>
      </c>
      <c r="J4779" t="str">
        <f t="shared" si="746"/>
        <v/>
      </c>
      <c r="K4779" t="str">
        <f t="shared" si="747"/>
        <v/>
      </c>
      <c r="L4779" t="str">
        <f t="shared" si="748"/>
        <v/>
      </c>
      <c r="M4779" t="str">
        <f t="shared" si="749"/>
        <v/>
      </c>
    </row>
    <row r="4780" spans="1:13">
      <c r="A4780" t="s">
        <v>5095</v>
      </c>
      <c r="B4780">
        <v>16.295500000000001</v>
      </c>
      <c r="C4780" s="44">
        <v>41548</v>
      </c>
      <c r="D4780" t="str">
        <f t="shared" si="740"/>
        <v/>
      </c>
      <c r="E4780" t="str">
        <f t="shared" si="741"/>
        <v/>
      </c>
      <c r="F4780" t="str">
        <f t="shared" si="742"/>
        <v/>
      </c>
      <c r="G4780" t="str">
        <f t="shared" si="743"/>
        <v/>
      </c>
      <c r="H4780" t="str">
        <f t="shared" si="744"/>
        <v/>
      </c>
      <c r="I4780" t="str">
        <f t="shared" si="745"/>
        <v/>
      </c>
      <c r="J4780" t="str">
        <f t="shared" si="746"/>
        <v/>
      </c>
      <c r="K4780" t="str">
        <f t="shared" si="747"/>
        <v/>
      </c>
      <c r="L4780" t="str">
        <f t="shared" si="748"/>
        <v/>
      </c>
      <c r="M4780" t="str">
        <f t="shared" si="749"/>
        <v/>
      </c>
    </row>
    <row r="4781" spans="1:13">
      <c r="A4781" t="s">
        <v>884</v>
      </c>
      <c r="B4781">
        <v>11.6347</v>
      </c>
      <c r="C4781" s="44">
        <v>41548</v>
      </c>
      <c r="D4781" t="str">
        <f t="shared" si="740"/>
        <v/>
      </c>
      <c r="E4781" t="str">
        <f t="shared" si="741"/>
        <v/>
      </c>
      <c r="F4781" t="str">
        <f t="shared" si="742"/>
        <v/>
      </c>
      <c r="G4781" t="str">
        <f t="shared" si="743"/>
        <v/>
      </c>
      <c r="H4781" t="str">
        <f t="shared" si="744"/>
        <v/>
      </c>
      <c r="I4781" t="str">
        <f t="shared" si="745"/>
        <v/>
      </c>
      <c r="J4781" t="str">
        <f t="shared" si="746"/>
        <v/>
      </c>
      <c r="K4781" t="str">
        <f t="shared" si="747"/>
        <v/>
      </c>
      <c r="L4781" t="str">
        <f t="shared" si="748"/>
        <v/>
      </c>
      <c r="M4781" t="str">
        <f t="shared" si="749"/>
        <v/>
      </c>
    </row>
    <row r="4782" spans="1:13">
      <c r="A4782" t="s">
        <v>885</v>
      </c>
      <c r="B4782">
        <v>13.3156</v>
      </c>
      <c r="C4782" s="44">
        <v>41548</v>
      </c>
      <c r="D4782" t="str">
        <f t="shared" si="740"/>
        <v/>
      </c>
      <c r="E4782" t="str">
        <f t="shared" si="741"/>
        <v/>
      </c>
      <c r="F4782" t="str">
        <f t="shared" si="742"/>
        <v/>
      </c>
      <c r="G4782" t="str">
        <f t="shared" si="743"/>
        <v/>
      </c>
      <c r="H4782" t="str">
        <f t="shared" si="744"/>
        <v/>
      </c>
      <c r="I4782" t="str">
        <f t="shared" si="745"/>
        <v/>
      </c>
      <c r="J4782" t="str">
        <f t="shared" si="746"/>
        <v/>
      </c>
      <c r="K4782" t="str">
        <f t="shared" si="747"/>
        <v/>
      </c>
      <c r="L4782" t="str">
        <f t="shared" si="748"/>
        <v/>
      </c>
      <c r="M4782" t="str">
        <f t="shared" si="749"/>
        <v/>
      </c>
    </row>
    <row r="4783" spans="1:13">
      <c r="A4783" t="s">
        <v>5096</v>
      </c>
      <c r="B4783">
        <v>16.2638</v>
      </c>
      <c r="C4783" s="44">
        <v>41548</v>
      </c>
      <c r="D4783" t="str">
        <f t="shared" si="740"/>
        <v/>
      </c>
      <c r="E4783" t="str">
        <f t="shared" si="741"/>
        <v/>
      </c>
      <c r="F4783" t="str">
        <f t="shared" si="742"/>
        <v/>
      </c>
      <c r="G4783" t="str">
        <f t="shared" si="743"/>
        <v/>
      </c>
      <c r="H4783" t="str">
        <f t="shared" si="744"/>
        <v/>
      </c>
      <c r="I4783" t="str">
        <f t="shared" si="745"/>
        <v/>
      </c>
      <c r="J4783" t="str">
        <f t="shared" si="746"/>
        <v/>
      </c>
      <c r="K4783" t="str">
        <f t="shared" si="747"/>
        <v/>
      </c>
      <c r="L4783" t="str">
        <f t="shared" si="748"/>
        <v/>
      </c>
      <c r="M4783" t="str">
        <f t="shared" si="749"/>
        <v/>
      </c>
    </row>
    <row r="4784" spans="1:13">
      <c r="A4784" t="s">
        <v>886</v>
      </c>
      <c r="B4784">
        <v>11.180899999999999</v>
      </c>
      <c r="C4784" s="44">
        <v>41548</v>
      </c>
      <c r="D4784" t="str">
        <f t="shared" si="740"/>
        <v/>
      </c>
      <c r="E4784" t="str">
        <f t="shared" si="741"/>
        <v/>
      </c>
      <c r="F4784" t="str">
        <f t="shared" si="742"/>
        <v/>
      </c>
      <c r="G4784" t="str">
        <f t="shared" si="743"/>
        <v/>
      </c>
      <c r="H4784" t="str">
        <f t="shared" si="744"/>
        <v/>
      </c>
      <c r="I4784" t="str">
        <f t="shared" si="745"/>
        <v/>
      </c>
      <c r="J4784" t="str">
        <f t="shared" si="746"/>
        <v/>
      </c>
      <c r="K4784" t="str">
        <f t="shared" si="747"/>
        <v/>
      </c>
      <c r="L4784" t="str">
        <f t="shared" si="748"/>
        <v/>
      </c>
      <c r="M4784" t="str">
        <f t="shared" si="749"/>
        <v/>
      </c>
    </row>
    <row r="4785" spans="1:13">
      <c r="A4785" t="s">
        <v>5097</v>
      </c>
      <c r="B4785">
        <v>23.8644</v>
      </c>
      <c r="C4785" s="44">
        <v>41548</v>
      </c>
      <c r="D4785" t="str">
        <f t="shared" si="740"/>
        <v/>
      </c>
      <c r="E4785" t="str">
        <f t="shared" si="741"/>
        <v/>
      </c>
      <c r="F4785" t="str">
        <f t="shared" si="742"/>
        <v/>
      </c>
      <c r="G4785" t="str">
        <f t="shared" si="743"/>
        <v/>
      </c>
      <c r="H4785" t="str">
        <f t="shared" si="744"/>
        <v/>
      </c>
      <c r="I4785" t="str">
        <f t="shared" si="745"/>
        <v/>
      </c>
      <c r="J4785" t="str">
        <f t="shared" si="746"/>
        <v/>
      </c>
      <c r="K4785" t="str">
        <f t="shared" si="747"/>
        <v/>
      </c>
      <c r="L4785" t="str">
        <f t="shared" si="748"/>
        <v/>
      </c>
      <c r="M4785" t="str">
        <f t="shared" si="749"/>
        <v/>
      </c>
    </row>
    <row r="4786" spans="1:13">
      <c r="A4786" t="s">
        <v>887</v>
      </c>
      <c r="B4786">
        <v>12.311299999999999</v>
      </c>
      <c r="C4786" s="44">
        <v>41548</v>
      </c>
      <c r="D4786" t="str">
        <f t="shared" si="740"/>
        <v/>
      </c>
      <c r="E4786" t="str">
        <f t="shared" si="741"/>
        <v/>
      </c>
      <c r="F4786" t="str">
        <f t="shared" si="742"/>
        <v/>
      </c>
      <c r="G4786" t="str">
        <f t="shared" si="743"/>
        <v/>
      </c>
      <c r="H4786" t="str">
        <f t="shared" si="744"/>
        <v/>
      </c>
      <c r="I4786" t="str">
        <f t="shared" si="745"/>
        <v/>
      </c>
      <c r="J4786" t="str">
        <f t="shared" si="746"/>
        <v/>
      </c>
      <c r="K4786" t="str">
        <f t="shared" si="747"/>
        <v/>
      </c>
      <c r="L4786" t="str">
        <f t="shared" si="748"/>
        <v/>
      </c>
      <c r="M4786" t="str">
        <f t="shared" si="749"/>
        <v/>
      </c>
    </row>
    <row r="4787" spans="1:13">
      <c r="A4787" t="s">
        <v>888</v>
      </c>
      <c r="B4787">
        <v>10.700699999999999</v>
      </c>
      <c r="C4787" s="44">
        <v>41548</v>
      </c>
      <c r="D4787" t="str">
        <f t="shared" si="740"/>
        <v/>
      </c>
      <c r="E4787" t="str">
        <f t="shared" si="741"/>
        <v/>
      </c>
      <c r="F4787" t="str">
        <f t="shared" si="742"/>
        <v/>
      </c>
      <c r="G4787" t="str">
        <f t="shared" si="743"/>
        <v/>
      </c>
      <c r="H4787" t="str">
        <f t="shared" si="744"/>
        <v/>
      </c>
      <c r="I4787" t="str">
        <f t="shared" si="745"/>
        <v/>
      </c>
      <c r="J4787" t="str">
        <f t="shared" si="746"/>
        <v/>
      </c>
      <c r="K4787" t="str">
        <f t="shared" si="747"/>
        <v/>
      </c>
      <c r="L4787" t="str">
        <f t="shared" si="748"/>
        <v/>
      </c>
      <c r="M4787" t="str">
        <f t="shared" si="749"/>
        <v/>
      </c>
    </row>
    <row r="4788" spans="1:13">
      <c r="A4788" t="s">
        <v>889</v>
      </c>
      <c r="B4788">
        <v>10.744300000000001</v>
      </c>
      <c r="C4788" s="44">
        <v>41548</v>
      </c>
      <c r="D4788" t="str">
        <f t="shared" si="740"/>
        <v/>
      </c>
      <c r="E4788" t="str">
        <f t="shared" si="741"/>
        <v/>
      </c>
      <c r="F4788" t="str">
        <f t="shared" si="742"/>
        <v/>
      </c>
      <c r="G4788" t="str">
        <f t="shared" si="743"/>
        <v/>
      </c>
      <c r="H4788" t="str">
        <f t="shared" si="744"/>
        <v/>
      </c>
      <c r="I4788" t="str">
        <f t="shared" si="745"/>
        <v/>
      </c>
      <c r="J4788" t="str">
        <f t="shared" si="746"/>
        <v/>
      </c>
      <c r="K4788" t="str">
        <f t="shared" si="747"/>
        <v/>
      </c>
      <c r="L4788" t="str">
        <f t="shared" si="748"/>
        <v/>
      </c>
      <c r="M4788" t="str">
        <f t="shared" si="749"/>
        <v/>
      </c>
    </row>
    <row r="4789" spans="1:13">
      <c r="A4789" t="s">
        <v>5098</v>
      </c>
      <c r="B4789">
        <v>17.380800000000001</v>
      </c>
      <c r="C4789" s="44">
        <v>41548</v>
      </c>
      <c r="D4789" t="str">
        <f t="shared" si="740"/>
        <v/>
      </c>
      <c r="E4789" t="str">
        <f t="shared" si="741"/>
        <v/>
      </c>
      <c r="F4789" t="str">
        <f t="shared" si="742"/>
        <v/>
      </c>
      <c r="G4789" t="str">
        <f t="shared" si="743"/>
        <v/>
      </c>
      <c r="H4789" t="str">
        <f t="shared" si="744"/>
        <v/>
      </c>
      <c r="I4789" t="str">
        <f t="shared" si="745"/>
        <v/>
      </c>
      <c r="J4789" t="str">
        <f t="shared" si="746"/>
        <v/>
      </c>
      <c r="K4789" t="str">
        <f t="shared" si="747"/>
        <v/>
      </c>
      <c r="L4789" t="str">
        <f t="shared" si="748"/>
        <v/>
      </c>
      <c r="M4789" t="str">
        <f t="shared" si="749"/>
        <v/>
      </c>
    </row>
    <row r="4790" spans="1:13">
      <c r="A4790" t="s">
        <v>0</v>
      </c>
      <c r="B4790">
        <v>13.209300000000001</v>
      </c>
      <c r="C4790" s="44">
        <v>41548</v>
      </c>
      <c r="D4790" t="str">
        <f t="shared" si="740"/>
        <v/>
      </c>
      <c r="E4790" t="str">
        <f t="shared" si="741"/>
        <v/>
      </c>
      <c r="F4790" t="str">
        <f t="shared" si="742"/>
        <v/>
      </c>
      <c r="G4790" t="str">
        <f t="shared" si="743"/>
        <v/>
      </c>
      <c r="H4790" t="str">
        <f t="shared" si="744"/>
        <v/>
      </c>
      <c r="I4790" t="str">
        <f t="shared" si="745"/>
        <v/>
      </c>
      <c r="J4790" t="str">
        <f t="shared" si="746"/>
        <v/>
      </c>
      <c r="K4790" t="str">
        <f t="shared" si="747"/>
        <v/>
      </c>
      <c r="L4790" t="str">
        <f t="shared" si="748"/>
        <v/>
      </c>
      <c r="M4790" t="str">
        <f t="shared" si="749"/>
        <v/>
      </c>
    </row>
    <row r="4791" spans="1:13">
      <c r="A4791" t="s">
        <v>1</v>
      </c>
      <c r="B4791">
        <v>11.828799999999999</v>
      </c>
      <c r="C4791" s="44">
        <v>41548</v>
      </c>
      <c r="D4791" t="str">
        <f t="shared" si="740"/>
        <v/>
      </c>
      <c r="E4791" t="str">
        <f t="shared" si="741"/>
        <v/>
      </c>
      <c r="F4791" t="str">
        <f t="shared" si="742"/>
        <v/>
      </c>
      <c r="G4791" t="str">
        <f t="shared" si="743"/>
        <v/>
      </c>
      <c r="H4791" t="str">
        <f t="shared" si="744"/>
        <v/>
      </c>
      <c r="I4791" t="str">
        <f t="shared" si="745"/>
        <v/>
      </c>
      <c r="J4791" t="str">
        <f t="shared" si="746"/>
        <v/>
      </c>
      <c r="K4791" t="str">
        <f t="shared" si="747"/>
        <v/>
      </c>
      <c r="L4791" t="str">
        <f t="shared" si="748"/>
        <v/>
      </c>
      <c r="M4791" t="str">
        <f t="shared" si="749"/>
        <v/>
      </c>
    </row>
    <row r="4792" spans="1:13">
      <c r="A4792" t="s">
        <v>5099</v>
      </c>
      <c r="B4792">
        <v>17.312899999999999</v>
      </c>
      <c r="C4792" s="44">
        <v>41548</v>
      </c>
      <c r="D4792" t="str">
        <f t="shared" si="740"/>
        <v/>
      </c>
      <c r="E4792" t="str">
        <f t="shared" si="741"/>
        <v/>
      </c>
      <c r="F4792" t="str">
        <f t="shared" si="742"/>
        <v/>
      </c>
      <c r="G4792" t="str">
        <f t="shared" si="743"/>
        <v/>
      </c>
      <c r="H4792" t="str">
        <f t="shared" si="744"/>
        <v/>
      </c>
      <c r="I4792" t="str">
        <f t="shared" si="745"/>
        <v/>
      </c>
      <c r="J4792" t="str">
        <f t="shared" si="746"/>
        <v/>
      </c>
      <c r="K4792" t="str">
        <f t="shared" si="747"/>
        <v/>
      </c>
      <c r="L4792" t="str">
        <f t="shared" si="748"/>
        <v/>
      </c>
      <c r="M4792" t="str">
        <f t="shared" si="749"/>
        <v/>
      </c>
    </row>
    <row r="4793" spans="1:13">
      <c r="A4793" t="s">
        <v>2</v>
      </c>
      <c r="B4793">
        <v>53.006100000000004</v>
      </c>
      <c r="C4793" s="44">
        <v>41548</v>
      </c>
      <c r="D4793" t="str">
        <f t="shared" si="740"/>
        <v/>
      </c>
      <c r="E4793" t="str">
        <f t="shared" si="741"/>
        <v/>
      </c>
      <c r="F4793" t="str">
        <f t="shared" si="742"/>
        <v/>
      </c>
      <c r="G4793" t="str">
        <f t="shared" si="743"/>
        <v/>
      </c>
      <c r="H4793" t="str">
        <f t="shared" si="744"/>
        <v/>
      </c>
      <c r="I4793" t="str">
        <f t="shared" si="745"/>
        <v/>
      </c>
      <c r="J4793" t="str">
        <f t="shared" si="746"/>
        <v/>
      </c>
      <c r="K4793" t="str">
        <f t="shared" si="747"/>
        <v/>
      </c>
      <c r="L4793" t="str">
        <f t="shared" si="748"/>
        <v/>
      </c>
      <c r="M4793" t="str">
        <f t="shared" si="749"/>
        <v/>
      </c>
    </row>
    <row r="4794" spans="1:13">
      <c r="A4794" t="s">
        <v>5100</v>
      </c>
      <c r="B4794">
        <v>83.794799999999995</v>
      </c>
      <c r="C4794" s="44">
        <v>41548</v>
      </c>
      <c r="D4794" t="str">
        <f t="shared" si="740"/>
        <v/>
      </c>
      <c r="E4794" t="str">
        <f t="shared" si="741"/>
        <v/>
      </c>
      <c r="F4794" t="str">
        <f t="shared" si="742"/>
        <v/>
      </c>
      <c r="G4794" t="str">
        <f t="shared" si="743"/>
        <v/>
      </c>
      <c r="H4794" t="str">
        <f t="shared" si="744"/>
        <v/>
      </c>
      <c r="I4794" t="str">
        <f t="shared" si="745"/>
        <v/>
      </c>
      <c r="J4794" t="str">
        <f t="shared" si="746"/>
        <v/>
      </c>
      <c r="K4794" t="str">
        <f t="shared" si="747"/>
        <v/>
      </c>
      <c r="L4794" t="str">
        <f t="shared" si="748"/>
        <v/>
      </c>
      <c r="M4794" t="str">
        <f t="shared" si="749"/>
        <v/>
      </c>
    </row>
    <row r="4795" spans="1:13">
      <c r="A4795" t="s">
        <v>3</v>
      </c>
      <c r="B4795">
        <v>53.138399999999997</v>
      </c>
      <c r="C4795" s="44">
        <v>41548</v>
      </c>
      <c r="D4795" t="str">
        <f t="shared" si="740"/>
        <v/>
      </c>
      <c r="E4795" t="str">
        <f t="shared" si="741"/>
        <v/>
      </c>
      <c r="F4795" t="str">
        <f t="shared" si="742"/>
        <v/>
      </c>
      <c r="G4795" t="str">
        <f t="shared" si="743"/>
        <v/>
      </c>
      <c r="H4795" t="str">
        <f t="shared" si="744"/>
        <v/>
      </c>
      <c r="I4795" t="str">
        <f t="shared" si="745"/>
        <v/>
      </c>
      <c r="J4795" t="str">
        <f t="shared" si="746"/>
        <v/>
      </c>
      <c r="K4795" t="str">
        <f t="shared" si="747"/>
        <v/>
      </c>
      <c r="L4795" t="str">
        <f t="shared" si="748"/>
        <v/>
      </c>
      <c r="M4795" t="str">
        <f t="shared" si="749"/>
        <v/>
      </c>
    </row>
    <row r="4796" spans="1:13">
      <c r="A4796" t="s">
        <v>5101</v>
      </c>
      <c r="B4796">
        <v>84.023899999999998</v>
      </c>
      <c r="C4796" s="44">
        <v>41548</v>
      </c>
      <c r="D4796" t="str">
        <f t="shared" si="740"/>
        <v/>
      </c>
      <c r="E4796" t="str">
        <f t="shared" si="741"/>
        <v/>
      </c>
      <c r="F4796" t="str">
        <f t="shared" si="742"/>
        <v/>
      </c>
      <c r="G4796" t="str">
        <f t="shared" si="743"/>
        <v/>
      </c>
      <c r="H4796" t="str">
        <f t="shared" si="744"/>
        <v/>
      </c>
      <c r="I4796" t="str">
        <f t="shared" si="745"/>
        <v/>
      </c>
      <c r="J4796" t="str">
        <f t="shared" si="746"/>
        <v/>
      </c>
      <c r="K4796" t="str">
        <f t="shared" si="747"/>
        <v/>
      </c>
      <c r="L4796" t="str">
        <f t="shared" si="748"/>
        <v/>
      </c>
      <c r="M4796" t="str">
        <f t="shared" si="749"/>
        <v/>
      </c>
    </row>
    <row r="4797" spans="1:13">
      <c r="A4797" t="s">
        <v>4</v>
      </c>
      <c r="B4797">
        <v>10.860799999999999</v>
      </c>
      <c r="C4797" s="44">
        <v>40497</v>
      </c>
      <c r="D4797" t="str">
        <f t="shared" si="740"/>
        <v/>
      </c>
      <c r="E4797" t="str">
        <f t="shared" si="741"/>
        <v/>
      </c>
      <c r="F4797" t="str">
        <f t="shared" si="742"/>
        <v/>
      </c>
      <c r="G4797" t="str">
        <f t="shared" si="743"/>
        <v/>
      </c>
      <c r="H4797" t="str">
        <f t="shared" si="744"/>
        <v/>
      </c>
      <c r="I4797" t="str">
        <f t="shared" si="745"/>
        <v/>
      </c>
      <c r="J4797" t="str">
        <f t="shared" si="746"/>
        <v/>
      </c>
      <c r="K4797" t="str">
        <f t="shared" si="747"/>
        <v/>
      </c>
      <c r="L4797" t="str">
        <f t="shared" si="748"/>
        <v/>
      </c>
      <c r="M4797" t="str">
        <f t="shared" si="749"/>
        <v/>
      </c>
    </row>
    <row r="4798" spans="1:13">
      <c r="A4798" t="s">
        <v>5102</v>
      </c>
      <c r="B4798">
        <v>11.1655</v>
      </c>
      <c r="C4798" s="44">
        <v>40497</v>
      </c>
      <c r="D4798" t="str">
        <f t="shared" si="740"/>
        <v/>
      </c>
      <c r="E4798" t="str">
        <f t="shared" si="741"/>
        <v/>
      </c>
      <c r="F4798" t="str">
        <f t="shared" si="742"/>
        <v/>
      </c>
      <c r="G4798" t="str">
        <f t="shared" si="743"/>
        <v/>
      </c>
      <c r="H4798" t="str">
        <f t="shared" si="744"/>
        <v/>
      </c>
      <c r="I4798" t="str">
        <f t="shared" si="745"/>
        <v/>
      </c>
      <c r="J4798" t="str">
        <f t="shared" si="746"/>
        <v/>
      </c>
      <c r="K4798" t="str">
        <f t="shared" si="747"/>
        <v/>
      </c>
      <c r="L4798" t="str">
        <f t="shared" si="748"/>
        <v/>
      </c>
      <c r="M4798" t="str">
        <f t="shared" si="749"/>
        <v/>
      </c>
    </row>
    <row r="4799" spans="1:13">
      <c r="A4799" t="s">
        <v>5</v>
      </c>
      <c r="B4799">
        <v>30.302499999999998</v>
      </c>
      <c r="C4799" s="44">
        <v>41187</v>
      </c>
      <c r="D4799" t="str">
        <f t="shared" si="740"/>
        <v/>
      </c>
      <c r="E4799" t="str">
        <f t="shared" si="741"/>
        <v/>
      </c>
      <c r="F4799" t="str">
        <f t="shared" si="742"/>
        <v/>
      </c>
      <c r="G4799" t="str">
        <f t="shared" si="743"/>
        <v/>
      </c>
      <c r="H4799" t="str">
        <f t="shared" si="744"/>
        <v/>
      </c>
      <c r="I4799" t="str">
        <f t="shared" si="745"/>
        <v/>
      </c>
      <c r="J4799" t="str">
        <f t="shared" si="746"/>
        <v/>
      </c>
      <c r="K4799" t="str">
        <f t="shared" si="747"/>
        <v/>
      </c>
      <c r="L4799" t="str">
        <f t="shared" si="748"/>
        <v/>
      </c>
      <c r="M4799" t="str">
        <f t="shared" si="749"/>
        <v/>
      </c>
    </row>
    <row r="4800" spans="1:13">
      <c r="A4800" t="s">
        <v>5103</v>
      </c>
      <c r="B4800">
        <v>30.191800000000001</v>
      </c>
      <c r="C4800" s="44">
        <v>41187</v>
      </c>
      <c r="D4800" t="str">
        <f t="shared" si="740"/>
        <v/>
      </c>
      <c r="E4800" t="str">
        <f t="shared" si="741"/>
        <v/>
      </c>
      <c r="F4800" t="str">
        <f t="shared" si="742"/>
        <v/>
      </c>
      <c r="G4800" t="str">
        <f t="shared" si="743"/>
        <v/>
      </c>
      <c r="H4800" t="str">
        <f t="shared" si="744"/>
        <v/>
      </c>
      <c r="I4800" t="str">
        <f t="shared" si="745"/>
        <v/>
      </c>
      <c r="J4800" t="str">
        <f t="shared" si="746"/>
        <v/>
      </c>
      <c r="K4800" t="str">
        <f t="shared" si="747"/>
        <v/>
      </c>
      <c r="L4800" t="str">
        <f t="shared" si="748"/>
        <v/>
      </c>
      <c r="M4800" t="str">
        <f t="shared" si="749"/>
        <v/>
      </c>
    </row>
    <row r="4801" spans="1:13">
      <c r="A4801" t="s">
        <v>6</v>
      </c>
      <c r="B4801">
        <v>34.973500000000001</v>
      </c>
      <c r="C4801" s="44">
        <v>41548</v>
      </c>
      <c r="D4801" t="str">
        <f t="shared" si="740"/>
        <v/>
      </c>
      <c r="E4801" t="str">
        <f t="shared" si="741"/>
        <v/>
      </c>
      <c r="F4801" t="str">
        <f t="shared" si="742"/>
        <v/>
      </c>
      <c r="G4801" t="str">
        <f t="shared" si="743"/>
        <v/>
      </c>
      <c r="H4801" t="str">
        <f t="shared" si="744"/>
        <v/>
      </c>
      <c r="I4801" t="str">
        <f t="shared" si="745"/>
        <v/>
      </c>
      <c r="J4801" t="str">
        <f t="shared" si="746"/>
        <v/>
      </c>
      <c r="K4801" t="str">
        <f t="shared" si="747"/>
        <v/>
      </c>
      <c r="L4801" t="str">
        <f t="shared" si="748"/>
        <v/>
      </c>
      <c r="M4801" t="str">
        <f t="shared" si="749"/>
        <v/>
      </c>
    </row>
    <row r="4802" spans="1:13">
      <c r="A4802" t="s">
        <v>5104</v>
      </c>
      <c r="B4802">
        <v>63.696100000000001</v>
      </c>
      <c r="C4802" s="44">
        <v>41548</v>
      </c>
      <c r="D4802" t="str">
        <f t="shared" si="740"/>
        <v/>
      </c>
      <c r="E4802" t="str">
        <f t="shared" si="741"/>
        <v/>
      </c>
      <c r="F4802" t="str">
        <f t="shared" si="742"/>
        <v/>
      </c>
      <c r="G4802" t="str">
        <f t="shared" si="743"/>
        <v/>
      </c>
      <c r="H4802" t="str">
        <f t="shared" si="744"/>
        <v/>
      </c>
      <c r="I4802" t="str">
        <f t="shared" si="745"/>
        <v/>
      </c>
      <c r="J4802" t="str">
        <f t="shared" si="746"/>
        <v/>
      </c>
      <c r="K4802" t="str">
        <f t="shared" si="747"/>
        <v/>
      </c>
      <c r="L4802" t="str">
        <f t="shared" si="748"/>
        <v/>
      </c>
      <c r="M4802" t="str">
        <f t="shared" si="749"/>
        <v/>
      </c>
    </row>
    <row r="4803" spans="1:13">
      <c r="A4803" t="s">
        <v>7</v>
      </c>
      <c r="B4803">
        <v>31.301600000000001</v>
      </c>
      <c r="C4803" s="44">
        <v>41548</v>
      </c>
      <c r="D4803" t="str">
        <f t="shared" si="740"/>
        <v/>
      </c>
      <c r="E4803" t="str">
        <f t="shared" si="741"/>
        <v/>
      </c>
      <c r="F4803" t="str">
        <f t="shared" si="742"/>
        <v/>
      </c>
      <c r="G4803" t="str">
        <f t="shared" si="743"/>
        <v/>
      </c>
      <c r="H4803" t="str">
        <f t="shared" si="744"/>
        <v/>
      </c>
      <c r="I4803" t="str">
        <f t="shared" si="745"/>
        <v/>
      </c>
      <c r="J4803" t="str">
        <f t="shared" si="746"/>
        <v/>
      </c>
      <c r="K4803" t="str">
        <f t="shared" si="747"/>
        <v/>
      </c>
      <c r="L4803" t="str">
        <f t="shared" si="748"/>
        <v/>
      </c>
      <c r="M4803" t="str">
        <f t="shared" si="749"/>
        <v/>
      </c>
    </row>
    <row r="4804" spans="1:13">
      <c r="A4804" t="s">
        <v>5105</v>
      </c>
      <c r="B4804">
        <v>63.446199999999997</v>
      </c>
      <c r="C4804" s="44">
        <v>41548</v>
      </c>
      <c r="D4804" t="str">
        <f t="shared" si="740"/>
        <v/>
      </c>
      <c r="E4804" t="str">
        <f t="shared" si="741"/>
        <v/>
      </c>
      <c r="F4804" t="str">
        <f t="shared" si="742"/>
        <v/>
      </c>
      <c r="G4804" t="str">
        <f t="shared" si="743"/>
        <v/>
      </c>
      <c r="H4804" t="str">
        <f t="shared" si="744"/>
        <v/>
      </c>
      <c r="I4804" t="str">
        <f t="shared" si="745"/>
        <v/>
      </c>
      <c r="J4804" t="str">
        <f t="shared" si="746"/>
        <v/>
      </c>
      <c r="K4804" t="str">
        <f t="shared" si="747"/>
        <v/>
      </c>
      <c r="L4804" t="str">
        <f t="shared" si="748"/>
        <v/>
      </c>
      <c r="M4804" t="str">
        <f t="shared" si="749"/>
        <v/>
      </c>
    </row>
    <row r="4805" spans="1:13">
      <c r="A4805" t="s">
        <v>8</v>
      </c>
      <c r="B4805">
        <v>11.0946</v>
      </c>
      <c r="C4805" s="44">
        <v>41548</v>
      </c>
      <c r="D4805" t="str">
        <f t="shared" si="740"/>
        <v/>
      </c>
      <c r="E4805" t="str">
        <f t="shared" si="741"/>
        <v/>
      </c>
      <c r="F4805" t="str">
        <f t="shared" si="742"/>
        <v/>
      </c>
      <c r="G4805" t="str">
        <f t="shared" si="743"/>
        <v/>
      </c>
      <c r="H4805" t="str">
        <f t="shared" si="744"/>
        <v/>
      </c>
      <c r="I4805" t="str">
        <f t="shared" si="745"/>
        <v/>
      </c>
      <c r="J4805" t="str">
        <f t="shared" si="746"/>
        <v/>
      </c>
      <c r="K4805" t="str">
        <f t="shared" si="747"/>
        <v/>
      </c>
      <c r="L4805" t="str">
        <f t="shared" si="748"/>
        <v/>
      </c>
      <c r="M4805" t="str">
        <f t="shared" si="749"/>
        <v/>
      </c>
    </row>
    <row r="4806" spans="1:13">
      <c r="A4806" t="s">
        <v>9</v>
      </c>
      <c r="B4806">
        <v>11.1957</v>
      </c>
      <c r="C4806" s="44">
        <v>41548</v>
      </c>
      <c r="D4806" t="str">
        <f t="shared" si="740"/>
        <v/>
      </c>
      <c r="E4806" t="str">
        <f t="shared" si="741"/>
        <v/>
      </c>
      <c r="F4806" t="str">
        <f t="shared" si="742"/>
        <v/>
      </c>
      <c r="G4806" t="str">
        <f t="shared" si="743"/>
        <v/>
      </c>
      <c r="H4806" t="str">
        <f t="shared" si="744"/>
        <v/>
      </c>
      <c r="I4806" t="str">
        <f t="shared" si="745"/>
        <v/>
      </c>
      <c r="J4806" t="str">
        <f t="shared" si="746"/>
        <v/>
      </c>
      <c r="K4806" t="str">
        <f t="shared" si="747"/>
        <v/>
      </c>
      <c r="L4806" t="str">
        <f t="shared" si="748"/>
        <v/>
      </c>
      <c r="M4806" t="str">
        <f t="shared" si="749"/>
        <v/>
      </c>
    </row>
    <row r="4807" spans="1:13">
      <c r="A4807" t="s">
        <v>10</v>
      </c>
      <c r="B4807">
        <v>10.961</v>
      </c>
      <c r="C4807" s="44">
        <v>41548</v>
      </c>
      <c r="D4807" t="str">
        <f t="shared" ref="D4807:D4870" si="750">IF(A4807=mfund1,B4807,"")</f>
        <v/>
      </c>
      <c r="E4807" t="str">
        <f t="shared" ref="E4807:E4870" si="751">IF(A4807=mfund2,B4807,"")</f>
        <v/>
      </c>
      <c r="F4807" t="str">
        <f t="shared" ref="F4807:F4870" si="752">IF(A4807=mfund3,B4807,"")</f>
        <v/>
      </c>
      <c r="G4807" t="str">
        <f t="shared" ref="G4807:G4870" si="753">IF(A4807=mfund4,B4807,"")</f>
        <v/>
      </c>
      <c r="H4807" t="str">
        <f t="shared" ref="H4807:H4870" si="754">IF(A4807=mfudn5,B4807,"")</f>
        <v/>
      </c>
      <c r="I4807" t="str">
        <f t="shared" ref="I4807:I4870" si="755">IF(A4807=mfund6,B4807,"")</f>
        <v/>
      </c>
      <c r="J4807" t="str">
        <f t="shared" ref="J4807:J4870" si="756">IF(A4807=mfund7,B4807,"")</f>
        <v/>
      </c>
      <c r="K4807" t="str">
        <f t="shared" ref="K4807:K4870" si="757">IF(A4807=mfund8,B4807,"")</f>
        <v/>
      </c>
      <c r="L4807" t="str">
        <f t="shared" ref="L4807:L4870" si="758">IF(A4807=mfund9,B4807,"")</f>
        <v/>
      </c>
      <c r="M4807" t="str">
        <f t="shared" ref="M4807:M4870" si="759">IF(A4807=mfund10,B4807,"")</f>
        <v/>
      </c>
    </row>
    <row r="4808" spans="1:13">
      <c r="A4808" t="s">
        <v>11</v>
      </c>
      <c r="B4808">
        <v>11.463699999999999</v>
      </c>
      <c r="C4808" s="44">
        <v>41548</v>
      </c>
      <c r="D4808" t="str">
        <f t="shared" si="750"/>
        <v/>
      </c>
      <c r="E4808" t="str">
        <f t="shared" si="751"/>
        <v/>
      </c>
      <c r="F4808" t="str">
        <f t="shared" si="752"/>
        <v/>
      </c>
      <c r="G4808" t="str">
        <f t="shared" si="753"/>
        <v/>
      </c>
      <c r="H4808" t="str">
        <f t="shared" si="754"/>
        <v/>
      </c>
      <c r="I4808" t="str">
        <f t="shared" si="755"/>
        <v/>
      </c>
      <c r="J4808" t="str">
        <f t="shared" si="756"/>
        <v/>
      </c>
      <c r="K4808" t="str">
        <f t="shared" si="757"/>
        <v/>
      </c>
      <c r="L4808" t="str">
        <f t="shared" si="758"/>
        <v/>
      </c>
      <c r="M4808" t="str">
        <f t="shared" si="759"/>
        <v/>
      </c>
    </row>
    <row r="4809" spans="1:13">
      <c r="A4809" t="s">
        <v>5106</v>
      </c>
      <c r="B4809">
        <v>14.9468</v>
      </c>
      <c r="C4809" s="44">
        <v>41548</v>
      </c>
      <c r="D4809" t="str">
        <f t="shared" si="750"/>
        <v/>
      </c>
      <c r="E4809" t="str">
        <f t="shared" si="751"/>
        <v/>
      </c>
      <c r="F4809" t="str">
        <f t="shared" si="752"/>
        <v/>
      </c>
      <c r="G4809" t="str">
        <f t="shared" si="753"/>
        <v/>
      </c>
      <c r="H4809" t="str">
        <f t="shared" si="754"/>
        <v/>
      </c>
      <c r="I4809" t="str">
        <f t="shared" si="755"/>
        <v/>
      </c>
      <c r="J4809" t="str">
        <f t="shared" si="756"/>
        <v/>
      </c>
      <c r="K4809" t="str">
        <f t="shared" si="757"/>
        <v/>
      </c>
      <c r="L4809" t="str">
        <f t="shared" si="758"/>
        <v/>
      </c>
      <c r="M4809" t="str">
        <f t="shared" si="759"/>
        <v/>
      </c>
    </row>
    <row r="4810" spans="1:13">
      <c r="A4810" t="s">
        <v>5107</v>
      </c>
      <c r="B4810">
        <v>14.7377</v>
      </c>
      <c r="C4810" s="44">
        <v>41548</v>
      </c>
      <c r="D4810" t="str">
        <f t="shared" si="750"/>
        <v/>
      </c>
      <c r="E4810" t="str">
        <f t="shared" si="751"/>
        <v/>
      </c>
      <c r="F4810" t="str">
        <f t="shared" si="752"/>
        <v/>
      </c>
      <c r="G4810" t="str">
        <f t="shared" si="753"/>
        <v/>
      </c>
      <c r="H4810" t="str">
        <f t="shared" si="754"/>
        <v/>
      </c>
      <c r="I4810" t="str">
        <f t="shared" si="755"/>
        <v/>
      </c>
      <c r="J4810" t="str">
        <f t="shared" si="756"/>
        <v/>
      </c>
      <c r="K4810" t="str">
        <f t="shared" si="757"/>
        <v/>
      </c>
      <c r="L4810" t="str">
        <f t="shared" si="758"/>
        <v/>
      </c>
      <c r="M4810" t="str">
        <f t="shared" si="759"/>
        <v/>
      </c>
    </row>
    <row r="4811" spans="1:13">
      <c r="A4811" t="s">
        <v>5108</v>
      </c>
      <c r="B4811">
        <v>14.4625</v>
      </c>
      <c r="C4811" s="44">
        <v>41548</v>
      </c>
      <c r="D4811" t="str">
        <f t="shared" si="750"/>
        <v/>
      </c>
      <c r="E4811" t="str">
        <f t="shared" si="751"/>
        <v/>
      </c>
      <c r="F4811" t="str">
        <f t="shared" si="752"/>
        <v/>
      </c>
      <c r="G4811" t="str">
        <f t="shared" si="753"/>
        <v/>
      </c>
      <c r="H4811" t="str">
        <f t="shared" si="754"/>
        <v/>
      </c>
      <c r="I4811" t="str">
        <f t="shared" si="755"/>
        <v/>
      </c>
      <c r="J4811" t="str">
        <f t="shared" si="756"/>
        <v/>
      </c>
      <c r="K4811" t="str">
        <f t="shared" si="757"/>
        <v/>
      </c>
      <c r="L4811" t="str">
        <f t="shared" si="758"/>
        <v/>
      </c>
      <c r="M4811" t="str">
        <f t="shared" si="759"/>
        <v/>
      </c>
    </row>
    <row r="4812" spans="1:13">
      <c r="A4812" t="s">
        <v>5109</v>
      </c>
      <c r="B4812">
        <v>15.478999999999999</v>
      </c>
      <c r="C4812" s="44">
        <v>41548</v>
      </c>
      <c r="D4812" t="str">
        <f t="shared" si="750"/>
        <v/>
      </c>
      <c r="E4812" t="str">
        <f t="shared" si="751"/>
        <v/>
      </c>
      <c r="F4812" t="str">
        <f t="shared" si="752"/>
        <v/>
      </c>
      <c r="G4812" t="str">
        <f t="shared" si="753"/>
        <v/>
      </c>
      <c r="H4812" t="str">
        <f t="shared" si="754"/>
        <v/>
      </c>
      <c r="I4812" t="str">
        <f t="shared" si="755"/>
        <v/>
      </c>
      <c r="J4812" t="str">
        <f t="shared" si="756"/>
        <v/>
      </c>
      <c r="K4812" t="str">
        <f t="shared" si="757"/>
        <v/>
      </c>
      <c r="L4812" t="str">
        <f t="shared" si="758"/>
        <v/>
      </c>
      <c r="M4812" t="str">
        <f t="shared" si="759"/>
        <v/>
      </c>
    </row>
    <row r="4813" spans="1:13">
      <c r="A4813" t="s">
        <v>5110</v>
      </c>
      <c r="B4813">
        <v>52.320999999999998</v>
      </c>
      <c r="C4813" s="44">
        <v>41548</v>
      </c>
      <c r="D4813" t="str">
        <f t="shared" si="750"/>
        <v/>
      </c>
      <c r="E4813" t="str">
        <f t="shared" si="751"/>
        <v/>
      </c>
      <c r="F4813" t="str">
        <f t="shared" si="752"/>
        <v/>
      </c>
      <c r="G4813" t="str">
        <f t="shared" si="753"/>
        <v/>
      </c>
      <c r="H4813" t="str">
        <f t="shared" si="754"/>
        <v/>
      </c>
      <c r="I4813" t="str">
        <f t="shared" si="755"/>
        <v/>
      </c>
      <c r="J4813" t="str">
        <f t="shared" si="756"/>
        <v/>
      </c>
      <c r="K4813" t="str">
        <f t="shared" si="757"/>
        <v/>
      </c>
      <c r="L4813" t="str">
        <f t="shared" si="758"/>
        <v/>
      </c>
      <c r="M4813" t="str">
        <f t="shared" si="759"/>
        <v/>
      </c>
    </row>
    <row r="4814" spans="1:13">
      <c r="A4814" t="s">
        <v>12</v>
      </c>
      <c r="B4814">
        <v>15.294</v>
      </c>
      <c r="C4814" s="44">
        <v>41548</v>
      </c>
      <c r="D4814" t="str">
        <f t="shared" si="750"/>
        <v/>
      </c>
      <c r="E4814" t="str">
        <f t="shared" si="751"/>
        <v/>
      </c>
      <c r="F4814" t="str">
        <f t="shared" si="752"/>
        <v/>
      </c>
      <c r="G4814" t="str">
        <f t="shared" si="753"/>
        <v/>
      </c>
      <c r="H4814" t="str">
        <f t="shared" si="754"/>
        <v/>
      </c>
      <c r="I4814" t="str">
        <f t="shared" si="755"/>
        <v/>
      </c>
      <c r="J4814" t="str">
        <f t="shared" si="756"/>
        <v/>
      </c>
      <c r="K4814" t="str">
        <f t="shared" si="757"/>
        <v/>
      </c>
      <c r="L4814" t="str">
        <f t="shared" si="758"/>
        <v/>
      </c>
      <c r="M4814" t="str">
        <f t="shared" si="759"/>
        <v/>
      </c>
    </row>
    <row r="4815" spans="1:13">
      <c r="A4815" t="s">
        <v>13</v>
      </c>
      <c r="B4815">
        <v>15.23</v>
      </c>
      <c r="C4815" s="44">
        <v>41548</v>
      </c>
      <c r="D4815" t="str">
        <f t="shared" si="750"/>
        <v/>
      </c>
      <c r="E4815" t="str">
        <f t="shared" si="751"/>
        <v/>
      </c>
      <c r="F4815" t="str">
        <f t="shared" si="752"/>
        <v/>
      </c>
      <c r="G4815" t="str">
        <f t="shared" si="753"/>
        <v/>
      </c>
      <c r="H4815" t="str">
        <f t="shared" si="754"/>
        <v/>
      </c>
      <c r="I4815" t="str">
        <f t="shared" si="755"/>
        <v/>
      </c>
      <c r="J4815" t="str">
        <f t="shared" si="756"/>
        <v/>
      </c>
      <c r="K4815" t="str">
        <f t="shared" si="757"/>
        <v/>
      </c>
      <c r="L4815" t="str">
        <f t="shared" si="758"/>
        <v/>
      </c>
      <c r="M4815" t="str">
        <f t="shared" si="759"/>
        <v/>
      </c>
    </row>
    <row r="4816" spans="1:13">
      <c r="A4816" t="s">
        <v>5111</v>
      </c>
      <c r="B4816">
        <v>52.094900000000003</v>
      </c>
      <c r="C4816" s="44">
        <v>41548</v>
      </c>
      <c r="D4816" t="str">
        <f t="shared" si="750"/>
        <v/>
      </c>
      <c r="E4816" t="str">
        <f t="shared" si="751"/>
        <v/>
      </c>
      <c r="F4816" t="str">
        <f t="shared" si="752"/>
        <v/>
      </c>
      <c r="G4816" t="str">
        <f t="shared" si="753"/>
        <v/>
      </c>
      <c r="H4816" t="str">
        <f t="shared" si="754"/>
        <v/>
      </c>
      <c r="I4816" t="str">
        <f t="shared" si="755"/>
        <v/>
      </c>
      <c r="J4816" t="str">
        <f t="shared" si="756"/>
        <v/>
      </c>
      <c r="K4816" t="str">
        <f t="shared" si="757"/>
        <v/>
      </c>
      <c r="L4816" t="str">
        <f t="shared" si="758"/>
        <v/>
      </c>
      <c r="M4816" t="str">
        <f t="shared" si="759"/>
        <v/>
      </c>
    </row>
    <row r="4817" spans="1:13">
      <c r="A4817" t="s">
        <v>14</v>
      </c>
      <c r="B4817">
        <v>16.267800000000001</v>
      </c>
      <c r="C4817" s="44">
        <v>41548</v>
      </c>
      <c r="D4817" t="str">
        <f t="shared" si="750"/>
        <v/>
      </c>
      <c r="E4817" t="str">
        <f t="shared" si="751"/>
        <v/>
      </c>
      <c r="F4817" t="str">
        <f t="shared" si="752"/>
        <v/>
      </c>
      <c r="G4817" t="str">
        <f t="shared" si="753"/>
        <v/>
      </c>
      <c r="H4817" t="str">
        <f t="shared" si="754"/>
        <v/>
      </c>
      <c r="I4817" t="str">
        <f t="shared" si="755"/>
        <v/>
      </c>
      <c r="J4817" t="str">
        <f t="shared" si="756"/>
        <v/>
      </c>
      <c r="K4817" t="str">
        <f t="shared" si="757"/>
        <v/>
      </c>
      <c r="L4817" t="str">
        <f t="shared" si="758"/>
        <v/>
      </c>
      <c r="M4817" t="str">
        <f t="shared" si="759"/>
        <v/>
      </c>
    </row>
    <row r="4818" spans="1:13">
      <c r="A4818" t="s">
        <v>5112</v>
      </c>
      <c r="B4818">
        <v>50.152000000000001</v>
      </c>
      <c r="C4818" s="44">
        <v>41548</v>
      </c>
      <c r="D4818" t="str">
        <f t="shared" si="750"/>
        <v/>
      </c>
      <c r="E4818" t="str">
        <f t="shared" si="751"/>
        <v/>
      </c>
      <c r="F4818" t="str">
        <f t="shared" si="752"/>
        <v/>
      </c>
      <c r="G4818" t="str">
        <f t="shared" si="753"/>
        <v/>
      </c>
      <c r="H4818" t="str">
        <f t="shared" si="754"/>
        <v/>
      </c>
      <c r="I4818" t="str">
        <f t="shared" si="755"/>
        <v/>
      </c>
      <c r="J4818" t="str">
        <f t="shared" si="756"/>
        <v/>
      </c>
      <c r="K4818" t="str">
        <f t="shared" si="757"/>
        <v/>
      </c>
      <c r="L4818" t="str">
        <f t="shared" si="758"/>
        <v/>
      </c>
      <c r="M4818" t="str">
        <f t="shared" si="759"/>
        <v/>
      </c>
    </row>
    <row r="4819" spans="1:13">
      <c r="A4819" t="s">
        <v>15</v>
      </c>
      <c r="B4819">
        <v>13.819699999999999</v>
      </c>
      <c r="C4819" s="44">
        <v>41548</v>
      </c>
      <c r="D4819" t="str">
        <f t="shared" si="750"/>
        <v/>
      </c>
      <c r="E4819" t="str">
        <f t="shared" si="751"/>
        <v/>
      </c>
      <c r="F4819" t="str">
        <f t="shared" si="752"/>
        <v/>
      </c>
      <c r="G4819" t="str">
        <f t="shared" si="753"/>
        <v/>
      </c>
      <c r="H4819" t="str">
        <f t="shared" si="754"/>
        <v/>
      </c>
      <c r="I4819" t="str">
        <f t="shared" si="755"/>
        <v/>
      </c>
      <c r="J4819" t="str">
        <f t="shared" si="756"/>
        <v/>
      </c>
      <c r="K4819" t="str">
        <f t="shared" si="757"/>
        <v/>
      </c>
      <c r="L4819" t="str">
        <f t="shared" si="758"/>
        <v/>
      </c>
      <c r="M4819" t="str">
        <f t="shared" si="759"/>
        <v/>
      </c>
    </row>
    <row r="4820" spans="1:13">
      <c r="A4820" t="s">
        <v>5113</v>
      </c>
      <c r="B4820">
        <v>49.815300000000001</v>
      </c>
      <c r="C4820" s="44">
        <v>41548</v>
      </c>
      <c r="D4820" t="str">
        <f t="shared" si="750"/>
        <v/>
      </c>
      <c r="E4820" t="str">
        <f t="shared" si="751"/>
        <v/>
      </c>
      <c r="F4820" t="str">
        <f t="shared" si="752"/>
        <v/>
      </c>
      <c r="G4820" t="str">
        <f t="shared" si="753"/>
        <v/>
      </c>
      <c r="H4820" t="str">
        <f t="shared" si="754"/>
        <v/>
      </c>
      <c r="I4820" t="str">
        <f t="shared" si="755"/>
        <v/>
      </c>
      <c r="J4820" t="str">
        <f t="shared" si="756"/>
        <v/>
      </c>
      <c r="K4820" t="str">
        <f t="shared" si="757"/>
        <v/>
      </c>
      <c r="L4820" t="str">
        <f t="shared" si="758"/>
        <v/>
      </c>
      <c r="M4820" t="str">
        <f t="shared" si="759"/>
        <v/>
      </c>
    </row>
    <row r="4821" spans="1:13">
      <c r="A4821" t="s">
        <v>16</v>
      </c>
      <c r="B4821">
        <v>57.972799999999999</v>
      </c>
      <c r="C4821" s="44">
        <v>41548</v>
      </c>
      <c r="D4821" t="str">
        <f t="shared" si="750"/>
        <v/>
      </c>
      <c r="E4821" t="str">
        <f t="shared" si="751"/>
        <v/>
      </c>
      <c r="F4821" t="str">
        <f t="shared" si="752"/>
        <v/>
      </c>
      <c r="G4821" t="str">
        <f t="shared" si="753"/>
        <v/>
      </c>
      <c r="H4821" t="str">
        <f t="shared" si="754"/>
        <v/>
      </c>
      <c r="I4821" t="str">
        <f t="shared" si="755"/>
        <v/>
      </c>
      <c r="J4821" t="str">
        <f t="shared" si="756"/>
        <v/>
      </c>
      <c r="K4821" t="str">
        <f t="shared" si="757"/>
        <v/>
      </c>
      <c r="L4821" t="str">
        <f t="shared" si="758"/>
        <v/>
      </c>
      <c r="M4821" t="str">
        <f t="shared" si="759"/>
        <v/>
      </c>
    </row>
    <row r="4822" spans="1:13">
      <c r="A4822" t="s">
        <v>5114</v>
      </c>
      <c r="B4822">
        <v>70.139099999999999</v>
      </c>
      <c r="C4822" s="44">
        <v>41548</v>
      </c>
      <c r="D4822" t="str">
        <f t="shared" si="750"/>
        <v/>
      </c>
      <c r="E4822" t="str">
        <f t="shared" si="751"/>
        <v/>
      </c>
      <c r="F4822" t="str">
        <f t="shared" si="752"/>
        <v/>
      </c>
      <c r="G4822" t="str">
        <f t="shared" si="753"/>
        <v/>
      </c>
      <c r="H4822" t="str">
        <f t="shared" si="754"/>
        <v/>
      </c>
      <c r="I4822" t="str">
        <f t="shared" si="755"/>
        <v/>
      </c>
      <c r="J4822" t="str">
        <f t="shared" si="756"/>
        <v/>
      </c>
      <c r="K4822" t="str">
        <f t="shared" si="757"/>
        <v/>
      </c>
      <c r="L4822" t="str">
        <f t="shared" si="758"/>
        <v/>
      </c>
      <c r="M4822" t="str">
        <f t="shared" si="759"/>
        <v/>
      </c>
    </row>
    <row r="4823" spans="1:13">
      <c r="A4823" t="s">
        <v>17</v>
      </c>
      <c r="B4823">
        <v>57.666899999999998</v>
      </c>
      <c r="C4823" s="44">
        <v>41548</v>
      </c>
      <c r="D4823" t="str">
        <f t="shared" si="750"/>
        <v/>
      </c>
      <c r="E4823" t="str">
        <f t="shared" si="751"/>
        <v/>
      </c>
      <c r="F4823" t="str">
        <f t="shared" si="752"/>
        <v/>
      </c>
      <c r="G4823" t="str">
        <f t="shared" si="753"/>
        <v/>
      </c>
      <c r="H4823" t="str">
        <f t="shared" si="754"/>
        <v/>
      </c>
      <c r="I4823" t="str">
        <f t="shared" si="755"/>
        <v/>
      </c>
      <c r="J4823" t="str">
        <f t="shared" si="756"/>
        <v/>
      </c>
      <c r="K4823" t="str">
        <f t="shared" si="757"/>
        <v/>
      </c>
      <c r="L4823" t="str">
        <f t="shared" si="758"/>
        <v/>
      </c>
      <c r="M4823" t="str">
        <f t="shared" si="759"/>
        <v/>
      </c>
    </row>
    <row r="4824" spans="1:13">
      <c r="A4824" t="s">
        <v>5115</v>
      </c>
      <c r="B4824">
        <v>69.761399999999995</v>
      </c>
      <c r="C4824" s="44">
        <v>41548</v>
      </c>
      <c r="D4824" t="str">
        <f t="shared" si="750"/>
        <v/>
      </c>
      <c r="E4824" t="str">
        <f t="shared" si="751"/>
        <v/>
      </c>
      <c r="F4824" t="str">
        <f t="shared" si="752"/>
        <v/>
      </c>
      <c r="G4824" t="str">
        <f t="shared" si="753"/>
        <v/>
      </c>
      <c r="H4824" t="str">
        <f t="shared" si="754"/>
        <v/>
      </c>
      <c r="I4824" t="str">
        <f t="shared" si="755"/>
        <v/>
      </c>
      <c r="J4824" t="str">
        <f t="shared" si="756"/>
        <v/>
      </c>
      <c r="K4824" t="str">
        <f t="shared" si="757"/>
        <v/>
      </c>
      <c r="L4824" t="str">
        <f t="shared" si="758"/>
        <v/>
      </c>
      <c r="M4824" t="str">
        <f t="shared" si="759"/>
        <v/>
      </c>
    </row>
    <row r="4825" spans="1:13">
      <c r="A4825" t="s">
        <v>18</v>
      </c>
      <c r="B4825">
        <v>25.340599999999998</v>
      </c>
      <c r="C4825" s="44">
        <v>41548</v>
      </c>
      <c r="D4825" t="str">
        <f t="shared" si="750"/>
        <v/>
      </c>
      <c r="E4825" t="str">
        <f t="shared" si="751"/>
        <v/>
      </c>
      <c r="F4825" t="str">
        <f t="shared" si="752"/>
        <v/>
      </c>
      <c r="G4825" t="str">
        <f t="shared" si="753"/>
        <v/>
      </c>
      <c r="H4825" t="str">
        <f t="shared" si="754"/>
        <v/>
      </c>
      <c r="I4825" t="str">
        <f t="shared" si="755"/>
        <v/>
      </c>
      <c r="J4825" t="str">
        <f t="shared" si="756"/>
        <v/>
      </c>
      <c r="K4825" t="str">
        <f t="shared" si="757"/>
        <v/>
      </c>
      <c r="L4825" t="str">
        <f t="shared" si="758"/>
        <v/>
      </c>
      <c r="M4825" t="str">
        <f t="shared" si="759"/>
        <v/>
      </c>
    </row>
    <row r="4826" spans="1:13">
      <c r="A4826" t="s">
        <v>5116</v>
      </c>
      <c r="B4826">
        <v>49.488700000000001</v>
      </c>
      <c r="C4826" s="44">
        <v>41548</v>
      </c>
      <c r="D4826" t="str">
        <f t="shared" si="750"/>
        <v/>
      </c>
      <c r="E4826" t="str">
        <f t="shared" si="751"/>
        <v/>
      </c>
      <c r="F4826" t="str">
        <f t="shared" si="752"/>
        <v/>
      </c>
      <c r="G4826" t="str">
        <f t="shared" si="753"/>
        <v/>
      </c>
      <c r="H4826" t="str">
        <f t="shared" si="754"/>
        <v/>
      </c>
      <c r="I4826" t="str">
        <f t="shared" si="755"/>
        <v/>
      </c>
      <c r="J4826" t="str">
        <f t="shared" si="756"/>
        <v/>
      </c>
      <c r="K4826" t="str">
        <f t="shared" si="757"/>
        <v/>
      </c>
      <c r="L4826" t="str">
        <f t="shared" si="758"/>
        <v/>
      </c>
      <c r="M4826" t="str">
        <f t="shared" si="759"/>
        <v/>
      </c>
    </row>
    <row r="4827" spans="1:13">
      <c r="A4827" t="s">
        <v>5117</v>
      </c>
      <c r="B4827">
        <v>49.385199999999998</v>
      </c>
      <c r="C4827" s="44">
        <v>41548</v>
      </c>
      <c r="D4827" t="str">
        <f t="shared" si="750"/>
        <v/>
      </c>
      <c r="E4827" t="str">
        <f t="shared" si="751"/>
        <v/>
      </c>
      <c r="F4827" t="str">
        <f t="shared" si="752"/>
        <v/>
      </c>
      <c r="G4827" t="str">
        <f t="shared" si="753"/>
        <v/>
      </c>
      <c r="H4827" t="str">
        <f t="shared" si="754"/>
        <v/>
      </c>
      <c r="I4827" t="str">
        <f t="shared" si="755"/>
        <v/>
      </c>
      <c r="J4827" t="str">
        <f t="shared" si="756"/>
        <v/>
      </c>
      <c r="K4827" t="str">
        <f t="shared" si="757"/>
        <v/>
      </c>
      <c r="L4827" t="str">
        <f t="shared" si="758"/>
        <v/>
      </c>
      <c r="M4827" t="str">
        <f t="shared" si="759"/>
        <v/>
      </c>
    </row>
    <row r="4828" spans="1:13">
      <c r="A4828" t="s">
        <v>19</v>
      </c>
      <c r="B4828">
        <v>25.294599999999999</v>
      </c>
      <c r="C4828" s="44">
        <v>41548</v>
      </c>
      <c r="D4828" t="str">
        <f t="shared" si="750"/>
        <v/>
      </c>
      <c r="E4828" t="str">
        <f t="shared" si="751"/>
        <v/>
      </c>
      <c r="F4828" t="str">
        <f t="shared" si="752"/>
        <v/>
      </c>
      <c r="G4828" t="str">
        <f t="shared" si="753"/>
        <v/>
      </c>
      <c r="H4828" t="str">
        <f t="shared" si="754"/>
        <v/>
      </c>
      <c r="I4828" t="str">
        <f t="shared" si="755"/>
        <v/>
      </c>
      <c r="J4828" t="str">
        <f t="shared" si="756"/>
        <v/>
      </c>
      <c r="K4828" t="str">
        <f t="shared" si="757"/>
        <v/>
      </c>
      <c r="L4828" t="str">
        <f t="shared" si="758"/>
        <v/>
      </c>
      <c r="M4828" t="str">
        <f t="shared" si="759"/>
        <v/>
      </c>
    </row>
    <row r="4829" spans="1:13">
      <c r="A4829" t="s">
        <v>20</v>
      </c>
      <c r="B4829">
        <v>10.43</v>
      </c>
      <c r="C4829" s="44">
        <v>41131</v>
      </c>
      <c r="D4829" t="str">
        <f t="shared" si="750"/>
        <v/>
      </c>
      <c r="E4829" t="str">
        <f t="shared" si="751"/>
        <v/>
      </c>
      <c r="F4829" t="str">
        <f t="shared" si="752"/>
        <v/>
      </c>
      <c r="G4829" t="str">
        <f t="shared" si="753"/>
        <v/>
      </c>
      <c r="H4829" t="str">
        <f t="shared" si="754"/>
        <v/>
      </c>
      <c r="I4829" t="str">
        <f t="shared" si="755"/>
        <v/>
      </c>
      <c r="J4829" t="str">
        <f t="shared" si="756"/>
        <v/>
      </c>
      <c r="K4829" t="str">
        <f t="shared" si="757"/>
        <v/>
      </c>
      <c r="L4829" t="str">
        <f t="shared" si="758"/>
        <v/>
      </c>
      <c r="M4829" t="str">
        <f t="shared" si="759"/>
        <v/>
      </c>
    </row>
    <row r="4830" spans="1:13">
      <c r="A4830" t="s">
        <v>5118</v>
      </c>
      <c r="B4830">
        <v>10.43</v>
      </c>
      <c r="C4830" s="44">
        <v>41131</v>
      </c>
      <c r="D4830" t="str">
        <f t="shared" si="750"/>
        <v/>
      </c>
      <c r="E4830" t="str">
        <f t="shared" si="751"/>
        <v/>
      </c>
      <c r="F4830" t="str">
        <f t="shared" si="752"/>
        <v/>
      </c>
      <c r="G4830" t="str">
        <f t="shared" si="753"/>
        <v/>
      </c>
      <c r="H4830" t="str">
        <f t="shared" si="754"/>
        <v/>
      </c>
      <c r="I4830" t="str">
        <f t="shared" si="755"/>
        <v/>
      </c>
      <c r="J4830" t="str">
        <f t="shared" si="756"/>
        <v/>
      </c>
      <c r="K4830" t="str">
        <f t="shared" si="757"/>
        <v/>
      </c>
      <c r="L4830" t="str">
        <f t="shared" si="758"/>
        <v/>
      </c>
      <c r="M4830" t="str">
        <f t="shared" si="759"/>
        <v/>
      </c>
    </row>
    <row r="4831" spans="1:13">
      <c r="A4831" t="s">
        <v>21</v>
      </c>
      <c r="B4831">
        <v>1062.2773</v>
      </c>
      <c r="C4831" s="44">
        <v>41549</v>
      </c>
      <c r="D4831" t="str">
        <f t="shared" si="750"/>
        <v/>
      </c>
      <c r="E4831" t="str">
        <f t="shared" si="751"/>
        <v/>
      </c>
      <c r="F4831" t="str">
        <f t="shared" si="752"/>
        <v/>
      </c>
      <c r="G4831" t="str">
        <f t="shared" si="753"/>
        <v/>
      </c>
      <c r="H4831" t="str">
        <f t="shared" si="754"/>
        <v/>
      </c>
      <c r="I4831" t="str">
        <f t="shared" si="755"/>
        <v/>
      </c>
      <c r="J4831" t="str">
        <f t="shared" si="756"/>
        <v/>
      </c>
      <c r="K4831" t="str">
        <f t="shared" si="757"/>
        <v/>
      </c>
      <c r="L4831" t="str">
        <f t="shared" si="758"/>
        <v/>
      </c>
      <c r="M4831" t="str">
        <f t="shared" si="759"/>
        <v/>
      </c>
    </row>
    <row r="4832" spans="1:13">
      <c r="A4832" t="s">
        <v>22</v>
      </c>
      <c r="B4832">
        <v>1003.25</v>
      </c>
      <c r="C4832" s="44">
        <v>41549</v>
      </c>
      <c r="D4832" t="str">
        <f t="shared" si="750"/>
        <v/>
      </c>
      <c r="E4832" t="str">
        <f t="shared" si="751"/>
        <v/>
      </c>
      <c r="F4832" t="str">
        <f t="shared" si="752"/>
        <v/>
      </c>
      <c r="G4832" t="str">
        <f t="shared" si="753"/>
        <v/>
      </c>
      <c r="H4832" t="str">
        <f t="shared" si="754"/>
        <v/>
      </c>
      <c r="I4832" t="str">
        <f t="shared" si="755"/>
        <v/>
      </c>
      <c r="J4832" t="str">
        <f t="shared" si="756"/>
        <v/>
      </c>
      <c r="K4832" t="str">
        <f t="shared" si="757"/>
        <v/>
      </c>
      <c r="L4832" t="str">
        <f t="shared" si="758"/>
        <v/>
      </c>
      <c r="M4832" t="str">
        <f t="shared" si="759"/>
        <v/>
      </c>
    </row>
    <row r="4833" spans="1:13">
      <c r="A4833" t="s">
        <v>23</v>
      </c>
      <c r="B4833">
        <v>1013.0179000000001</v>
      </c>
      <c r="C4833" s="44">
        <v>41549</v>
      </c>
      <c r="D4833" t="str">
        <f t="shared" si="750"/>
        <v/>
      </c>
      <c r="E4833" t="str">
        <f t="shared" si="751"/>
        <v/>
      </c>
      <c r="F4833" t="str">
        <f t="shared" si="752"/>
        <v/>
      </c>
      <c r="G4833" t="str">
        <f t="shared" si="753"/>
        <v/>
      </c>
      <c r="H4833" t="str">
        <f t="shared" si="754"/>
        <v/>
      </c>
      <c r="I4833" t="str">
        <f t="shared" si="755"/>
        <v/>
      </c>
      <c r="J4833" t="str">
        <f t="shared" si="756"/>
        <v/>
      </c>
      <c r="K4833" t="str">
        <f t="shared" si="757"/>
        <v/>
      </c>
      <c r="L4833" t="str">
        <f t="shared" si="758"/>
        <v/>
      </c>
      <c r="M4833" t="str">
        <f t="shared" si="759"/>
        <v/>
      </c>
    </row>
    <row r="4834" spans="1:13">
      <c r="A4834" t="s">
        <v>5119</v>
      </c>
      <c r="B4834">
        <v>1927.9701</v>
      </c>
      <c r="C4834" s="44">
        <v>41549</v>
      </c>
      <c r="D4834" t="str">
        <f t="shared" si="750"/>
        <v/>
      </c>
      <c r="E4834" t="str">
        <f t="shared" si="751"/>
        <v/>
      </c>
      <c r="F4834" t="str">
        <f t="shared" si="752"/>
        <v/>
      </c>
      <c r="G4834" t="str">
        <f t="shared" si="753"/>
        <v/>
      </c>
      <c r="H4834" t="str">
        <f t="shared" si="754"/>
        <v/>
      </c>
      <c r="I4834" t="str">
        <f t="shared" si="755"/>
        <v/>
      </c>
      <c r="J4834" t="str">
        <f t="shared" si="756"/>
        <v/>
      </c>
      <c r="K4834" t="str">
        <f t="shared" si="757"/>
        <v/>
      </c>
      <c r="L4834" t="str">
        <f t="shared" si="758"/>
        <v/>
      </c>
      <c r="M4834" t="str">
        <f t="shared" si="759"/>
        <v/>
      </c>
    </row>
    <row r="4835" spans="1:13">
      <c r="A4835" t="s">
        <v>24</v>
      </c>
      <c r="B4835">
        <v>1024.3285000000001</v>
      </c>
      <c r="C4835" s="44">
        <v>41549</v>
      </c>
      <c r="D4835" t="str">
        <f t="shared" si="750"/>
        <v/>
      </c>
      <c r="E4835" t="str">
        <f t="shared" si="751"/>
        <v/>
      </c>
      <c r="F4835" t="str">
        <f t="shared" si="752"/>
        <v/>
      </c>
      <c r="G4835" t="str">
        <f t="shared" si="753"/>
        <v/>
      </c>
      <c r="H4835" t="str">
        <f t="shared" si="754"/>
        <v/>
      </c>
      <c r="I4835" t="str">
        <f t="shared" si="755"/>
        <v/>
      </c>
      <c r="J4835" t="str">
        <f t="shared" si="756"/>
        <v/>
      </c>
      <c r="K4835" t="str">
        <f t="shared" si="757"/>
        <v/>
      </c>
      <c r="L4835" t="str">
        <f t="shared" si="758"/>
        <v/>
      </c>
      <c r="M4835" t="str">
        <f t="shared" si="759"/>
        <v/>
      </c>
    </row>
    <row r="4836" spans="1:13">
      <c r="A4836" t="s">
        <v>25</v>
      </c>
      <c r="B4836">
        <v>1061.5579</v>
      </c>
      <c r="C4836" s="44">
        <v>41549</v>
      </c>
      <c r="D4836" t="str">
        <f t="shared" si="750"/>
        <v/>
      </c>
      <c r="E4836" t="str">
        <f t="shared" si="751"/>
        <v/>
      </c>
      <c r="F4836" t="str">
        <f t="shared" si="752"/>
        <v/>
      </c>
      <c r="G4836" t="str">
        <f t="shared" si="753"/>
        <v/>
      </c>
      <c r="H4836" t="str">
        <f t="shared" si="754"/>
        <v/>
      </c>
      <c r="I4836" t="str">
        <f t="shared" si="755"/>
        <v/>
      </c>
      <c r="J4836" t="str">
        <f t="shared" si="756"/>
        <v/>
      </c>
      <c r="K4836" t="str">
        <f t="shared" si="757"/>
        <v/>
      </c>
      <c r="L4836" t="str">
        <f t="shared" si="758"/>
        <v/>
      </c>
      <c r="M4836" t="str">
        <f t="shared" si="759"/>
        <v/>
      </c>
    </row>
    <row r="4837" spans="1:13">
      <c r="A4837" t="s">
        <v>26</v>
      </c>
      <c r="B4837">
        <v>1003.25</v>
      </c>
      <c r="C4837" s="44">
        <v>41549</v>
      </c>
      <c r="D4837" t="str">
        <f t="shared" si="750"/>
        <v/>
      </c>
      <c r="E4837" t="str">
        <f t="shared" si="751"/>
        <v/>
      </c>
      <c r="F4837" t="str">
        <f t="shared" si="752"/>
        <v/>
      </c>
      <c r="G4837" t="str">
        <f t="shared" si="753"/>
        <v/>
      </c>
      <c r="H4837" t="str">
        <f t="shared" si="754"/>
        <v/>
      </c>
      <c r="I4837" t="str">
        <f t="shared" si="755"/>
        <v/>
      </c>
      <c r="J4837" t="str">
        <f t="shared" si="756"/>
        <v/>
      </c>
      <c r="K4837" t="str">
        <f t="shared" si="757"/>
        <v/>
      </c>
      <c r="L4837" t="str">
        <f t="shared" si="758"/>
        <v/>
      </c>
      <c r="M4837" t="str">
        <f t="shared" si="759"/>
        <v/>
      </c>
    </row>
    <row r="4838" spans="1:13">
      <c r="A4838" t="s">
        <v>4696</v>
      </c>
      <c r="B4838">
        <v>1945.2322999999999</v>
      </c>
      <c r="C4838" s="44">
        <v>41549</v>
      </c>
      <c r="D4838" t="str">
        <f t="shared" si="750"/>
        <v/>
      </c>
      <c r="E4838" t="str">
        <f t="shared" si="751"/>
        <v/>
      </c>
      <c r="F4838" t="str">
        <f t="shared" si="752"/>
        <v/>
      </c>
      <c r="G4838" t="str">
        <f t="shared" si="753"/>
        <v/>
      </c>
      <c r="H4838" t="str">
        <f t="shared" si="754"/>
        <v/>
      </c>
      <c r="I4838" t="str">
        <f t="shared" si="755"/>
        <v/>
      </c>
      <c r="J4838" t="str">
        <f t="shared" si="756"/>
        <v/>
      </c>
      <c r="K4838" t="str">
        <f t="shared" si="757"/>
        <v/>
      </c>
      <c r="L4838" t="str">
        <f t="shared" si="758"/>
        <v/>
      </c>
      <c r="M4838" t="str">
        <f t="shared" si="759"/>
        <v/>
      </c>
    </row>
    <row r="4839" spans="1:13">
      <c r="A4839" t="s">
        <v>27</v>
      </c>
      <c r="B4839">
        <v>1003.25</v>
      </c>
      <c r="C4839" s="44">
        <v>41549</v>
      </c>
      <c r="D4839" t="str">
        <f t="shared" si="750"/>
        <v/>
      </c>
      <c r="E4839" t="str">
        <f t="shared" si="751"/>
        <v/>
      </c>
      <c r="F4839" t="str">
        <f t="shared" si="752"/>
        <v/>
      </c>
      <c r="G4839" t="str">
        <f t="shared" si="753"/>
        <v/>
      </c>
      <c r="H4839" t="str">
        <f t="shared" si="754"/>
        <v/>
      </c>
      <c r="I4839" t="str">
        <f t="shared" si="755"/>
        <v/>
      </c>
      <c r="J4839" t="str">
        <f t="shared" si="756"/>
        <v/>
      </c>
      <c r="K4839" t="str">
        <f t="shared" si="757"/>
        <v/>
      </c>
      <c r="L4839" t="str">
        <f t="shared" si="758"/>
        <v/>
      </c>
      <c r="M4839" t="str">
        <f t="shared" si="759"/>
        <v/>
      </c>
    </row>
    <row r="4840" spans="1:13">
      <c r="A4840" t="s">
        <v>28</v>
      </c>
      <c r="B4840">
        <v>1013.0112</v>
      </c>
      <c r="C4840" s="44">
        <v>41549</v>
      </c>
      <c r="D4840" t="str">
        <f t="shared" si="750"/>
        <v/>
      </c>
      <c r="E4840" t="str">
        <f t="shared" si="751"/>
        <v/>
      </c>
      <c r="F4840" t="str">
        <f t="shared" si="752"/>
        <v/>
      </c>
      <c r="G4840" t="str">
        <f t="shared" si="753"/>
        <v/>
      </c>
      <c r="H4840" t="str">
        <f t="shared" si="754"/>
        <v/>
      </c>
      <c r="I4840" t="str">
        <f t="shared" si="755"/>
        <v/>
      </c>
      <c r="J4840" t="str">
        <f t="shared" si="756"/>
        <v/>
      </c>
      <c r="K4840" t="str">
        <f t="shared" si="757"/>
        <v/>
      </c>
      <c r="L4840" t="str">
        <f t="shared" si="758"/>
        <v/>
      </c>
      <c r="M4840" t="str">
        <f t="shared" si="759"/>
        <v/>
      </c>
    </row>
    <row r="4841" spans="1:13">
      <c r="A4841" t="s">
        <v>4697</v>
      </c>
      <c r="B4841">
        <v>1927.1721</v>
      </c>
      <c r="C4841" s="44">
        <v>41549</v>
      </c>
      <c r="D4841" t="str">
        <f t="shared" si="750"/>
        <v/>
      </c>
      <c r="E4841" t="str">
        <f t="shared" si="751"/>
        <v/>
      </c>
      <c r="F4841" t="str">
        <f t="shared" si="752"/>
        <v/>
      </c>
      <c r="G4841" t="str">
        <f t="shared" si="753"/>
        <v/>
      </c>
      <c r="H4841" t="str">
        <f t="shared" si="754"/>
        <v/>
      </c>
      <c r="I4841" t="str">
        <f t="shared" si="755"/>
        <v/>
      </c>
      <c r="J4841" t="str">
        <f t="shared" si="756"/>
        <v/>
      </c>
      <c r="K4841" t="str">
        <f t="shared" si="757"/>
        <v/>
      </c>
      <c r="L4841" t="str">
        <f t="shared" si="758"/>
        <v/>
      </c>
      <c r="M4841" t="str">
        <f t="shared" si="759"/>
        <v/>
      </c>
    </row>
    <row r="4842" spans="1:13">
      <c r="A4842" t="s">
        <v>29</v>
      </c>
      <c r="B4842">
        <v>1062.268</v>
      </c>
      <c r="C4842" s="44">
        <v>41549</v>
      </c>
      <c r="D4842" t="str">
        <f t="shared" si="750"/>
        <v/>
      </c>
      <c r="E4842" t="str">
        <f t="shared" si="751"/>
        <v/>
      </c>
      <c r="F4842" t="str">
        <f t="shared" si="752"/>
        <v/>
      </c>
      <c r="G4842" t="str">
        <f t="shared" si="753"/>
        <v/>
      </c>
      <c r="H4842" t="str">
        <f t="shared" si="754"/>
        <v/>
      </c>
      <c r="I4842" t="str">
        <f t="shared" si="755"/>
        <v/>
      </c>
      <c r="J4842" t="str">
        <f t="shared" si="756"/>
        <v/>
      </c>
      <c r="K4842" t="str">
        <f t="shared" si="757"/>
        <v/>
      </c>
      <c r="L4842" t="str">
        <f t="shared" si="758"/>
        <v/>
      </c>
      <c r="M4842" t="str">
        <f t="shared" si="759"/>
        <v/>
      </c>
    </row>
    <row r="4843" spans="1:13">
      <c r="A4843" t="s">
        <v>30</v>
      </c>
      <c r="B4843">
        <v>6.7209000000000003</v>
      </c>
      <c r="C4843" s="44">
        <v>41548</v>
      </c>
      <c r="D4843" t="str">
        <f t="shared" si="750"/>
        <v/>
      </c>
      <c r="E4843" t="str">
        <f t="shared" si="751"/>
        <v/>
      </c>
      <c r="F4843" t="str">
        <f t="shared" si="752"/>
        <v/>
      </c>
      <c r="G4843" t="str">
        <f t="shared" si="753"/>
        <v/>
      </c>
      <c r="H4843" t="str">
        <f t="shared" si="754"/>
        <v/>
      </c>
      <c r="I4843" t="str">
        <f t="shared" si="755"/>
        <v/>
      </c>
      <c r="J4843" t="str">
        <f t="shared" si="756"/>
        <v/>
      </c>
      <c r="K4843" t="str">
        <f t="shared" si="757"/>
        <v/>
      </c>
      <c r="L4843" t="str">
        <f t="shared" si="758"/>
        <v/>
      </c>
      <c r="M4843" t="str">
        <f t="shared" si="759"/>
        <v/>
      </c>
    </row>
    <row r="4844" spans="1:13">
      <c r="A4844" t="s">
        <v>4698</v>
      </c>
      <c r="B4844">
        <v>6.7138</v>
      </c>
      <c r="C4844" s="44">
        <v>41548</v>
      </c>
      <c r="D4844" t="str">
        <f t="shared" si="750"/>
        <v/>
      </c>
      <c r="E4844" t="str">
        <f t="shared" si="751"/>
        <v/>
      </c>
      <c r="F4844" t="str">
        <f t="shared" si="752"/>
        <v/>
      </c>
      <c r="G4844" t="str">
        <f t="shared" si="753"/>
        <v/>
      </c>
      <c r="H4844" t="str">
        <f t="shared" si="754"/>
        <v/>
      </c>
      <c r="I4844" t="str">
        <f t="shared" si="755"/>
        <v/>
      </c>
      <c r="J4844" t="str">
        <f t="shared" si="756"/>
        <v/>
      </c>
      <c r="K4844" t="str">
        <f t="shared" si="757"/>
        <v/>
      </c>
      <c r="L4844" t="str">
        <f t="shared" si="758"/>
        <v/>
      </c>
      <c r="M4844" t="str">
        <f t="shared" si="759"/>
        <v/>
      </c>
    </row>
    <row r="4845" spans="1:13">
      <c r="A4845" t="s">
        <v>31</v>
      </c>
      <c r="B4845">
        <v>6.6932999999999998</v>
      </c>
      <c r="C4845" s="44">
        <v>41548</v>
      </c>
      <c r="D4845" t="str">
        <f t="shared" si="750"/>
        <v/>
      </c>
      <c r="E4845" t="str">
        <f t="shared" si="751"/>
        <v/>
      </c>
      <c r="F4845" t="str">
        <f t="shared" si="752"/>
        <v/>
      </c>
      <c r="G4845" t="str">
        <f t="shared" si="753"/>
        <v/>
      </c>
      <c r="H4845" t="str">
        <f t="shared" si="754"/>
        <v/>
      </c>
      <c r="I4845" t="str">
        <f t="shared" si="755"/>
        <v/>
      </c>
      <c r="J4845" t="str">
        <f t="shared" si="756"/>
        <v/>
      </c>
      <c r="K4845" t="str">
        <f t="shared" si="757"/>
        <v/>
      </c>
      <c r="L4845" t="str">
        <f t="shared" si="758"/>
        <v/>
      </c>
      <c r="M4845" t="str">
        <f t="shared" si="759"/>
        <v/>
      </c>
    </row>
    <row r="4846" spans="1:13">
      <c r="A4846" t="s">
        <v>4699</v>
      </c>
      <c r="B4846">
        <v>6.6942000000000004</v>
      </c>
      <c r="C4846" s="44">
        <v>41548</v>
      </c>
      <c r="D4846" t="str">
        <f t="shared" si="750"/>
        <v/>
      </c>
      <c r="E4846" t="str">
        <f t="shared" si="751"/>
        <v/>
      </c>
      <c r="F4846" t="str">
        <f t="shared" si="752"/>
        <v/>
      </c>
      <c r="G4846" t="str">
        <f t="shared" si="753"/>
        <v/>
      </c>
      <c r="H4846" t="str">
        <f t="shared" si="754"/>
        <v/>
      </c>
      <c r="I4846" t="str">
        <f t="shared" si="755"/>
        <v/>
      </c>
      <c r="J4846" t="str">
        <f t="shared" si="756"/>
        <v/>
      </c>
      <c r="K4846" t="str">
        <f t="shared" si="757"/>
        <v/>
      </c>
      <c r="L4846" t="str">
        <f t="shared" si="758"/>
        <v/>
      </c>
      <c r="M4846" t="str">
        <f t="shared" si="759"/>
        <v/>
      </c>
    </row>
    <row r="4847" spans="1:13">
      <c r="A4847" t="s">
        <v>32</v>
      </c>
      <c r="B4847">
        <v>11.0482</v>
      </c>
      <c r="C4847" s="44">
        <v>41548</v>
      </c>
      <c r="D4847" t="str">
        <f t="shared" si="750"/>
        <v/>
      </c>
      <c r="E4847" t="str">
        <f t="shared" si="751"/>
        <v/>
      </c>
      <c r="F4847" t="str">
        <f t="shared" si="752"/>
        <v/>
      </c>
      <c r="G4847" t="str">
        <f t="shared" si="753"/>
        <v/>
      </c>
      <c r="H4847" t="str">
        <f t="shared" si="754"/>
        <v/>
      </c>
      <c r="I4847" t="str">
        <f t="shared" si="755"/>
        <v/>
      </c>
      <c r="J4847" t="str">
        <f t="shared" si="756"/>
        <v/>
      </c>
      <c r="K4847" t="str">
        <f t="shared" si="757"/>
        <v/>
      </c>
      <c r="L4847" t="str">
        <f t="shared" si="758"/>
        <v/>
      </c>
      <c r="M4847" t="str">
        <f t="shared" si="759"/>
        <v/>
      </c>
    </row>
    <row r="4848" spans="1:13">
      <c r="A4848" t="s">
        <v>4700</v>
      </c>
      <c r="B4848">
        <v>18.956</v>
      </c>
      <c r="C4848" s="44">
        <v>41548</v>
      </c>
      <c r="D4848" t="str">
        <f t="shared" si="750"/>
        <v/>
      </c>
      <c r="E4848" t="str">
        <f t="shared" si="751"/>
        <v/>
      </c>
      <c r="F4848" t="str">
        <f t="shared" si="752"/>
        <v/>
      </c>
      <c r="G4848" t="str">
        <f t="shared" si="753"/>
        <v/>
      </c>
      <c r="H4848" t="str">
        <f t="shared" si="754"/>
        <v/>
      </c>
      <c r="I4848" t="str">
        <f t="shared" si="755"/>
        <v/>
      </c>
      <c r="J4848" t="str">
        <f t="shared" si="756"/>
        <v/>
      </c>
      <c r="K4848" t="str">
        <f t="shared" si="757"/>
        <v/>
      </c>
      <c r="L4848" t="str">
        <f t="shared" si="758"/>
        <v/>
      </c>
      <c r="M4848" t="str">
        <f t="shared" si="759"/>
        <v/>
      </c>
    </row>
    <row r="4849" spans="1:13">
      <c r="A4849" t="s">
        <v>33</v>
      </c>
      <c r="B4849">
        <v>11.0284</v>
      </c>
      <c r="C4849" s="44">
        <v>41548</v>
      </c>
      <c r="D4849" t="str">
        <f t="shared" si="750"/>
        <v/>
      </c>
      <c r="E4849" t="str">
        <f t="shared" si="751"/>
        <v/>
      </c>
      <c r="F4849" t="str">
        <f t="shared" si="752"/>
        <v/>
      </c>
      <c r="G4849" t="str">
        <f t="shared" si="753"/>
        <v/>
      </c>
      <c r="H4849" t="str">
        <f t="shared" si="754"/>
        <v/>
      </c>
      <c r="I4849" t="str">
        <f t="shared" si="755"/>
        <v/>
      </c>
      <c r="J4849" t="str">
        <f t="shared" si="756"/>
        <v/>
      </c>
      <c r="K4849" t="str">
        <f t="shared" si="757"/>
        <v/>
      </c>
      <c r="L4849" t="str">
        <f t="shared" si="758"/>
        <v/>
      </c>
      <c r="M4849" t="str">
        <f t="shared" si="759"/>
        <v/>
      </c>
    </row>
    <row r="4850" spans="1:13">
      <c r="A4850" t="s">
        <v>4701</v>
      </c>
      <c r="B4850">
        <v>18.908899999999999</v>
      </c>
      <c r="C4850" s="44">
        <v>41548</v>
      </c>
      <c r="D4850" t="str">
        <f t="shared" si="750"/>
        <v/>
      </c>
      <c r="E4850" t="str">
        <f t="shared" si="751"/>
        <v/>
      </c>
      <c r="F4850" t="str">
        <f t="shared" si="752"/>
        <v/>
      </c>
      <c r="G4850" t="str">
        <f t="shared" si="753"/>
        <v/>
      </c>
      <c r="H4850" t="str">
        <f t="shared" si="754"/>
        <v/>
      </c>
      <c r="I4850" t="str">
        <f t="shared" si="755"/>
        <v/>
      </c>
      <c r="J4850" t="str">
        <f t="shared" si="756"/>
        <v/>
      </c>
      <c r="K4850" t="str">
        <f t="shared" si="757"/>
        <v/>
      </c>
      <c r="L4850" t="str">
        <f t="shared" si="758"/>
        <v/>
      </c>
      <c r="M4850" t="str">
        <f t="shared" si="759"/>
        <v/>
      </c>
    </row>
    <row r="4851" spans="1:13">
      <c r="A4851" t="s">
        <v>34</v>
      </c>
      <c r="B4851">
        <v>197.21430000000001</v>
      </c>
      <c r="C4851" s="44">
        <v>41548</v>
      </c>
      <c r="D4851" t="str">
        <f t="shared" si="750"/>
        <v/>
      </c>
      <c r="E4851" t="str">
        <f t="shared" si="751"/>
        <v/>
      </c>
      <c r="F4851" t="str">
        <f t="shared" si="752"/>
        <v/>
      </c>
      <c r="G4851" t="str">
        <f t="shared" si="753"/>
        <v/>
      </c>
      <c r="H4851" t="str">
        <f t="shared" si="754"/>
        <v/>
      </c>
      <c r="I4851" t="str">
        <f t="shared" si="755"/>
        <v/>
      </c>
      <c r="J4851" t="str">
        <f t="shared" si="756"/>
        <v/>
      </c>
      <c r="K4851" t="str">
        <f t="shared" si="757"/>
        <v/>
      </c>
      <c r="L4851" t="str">
        <f t="shared" si="758"/>
        <v/>
      </c>
      <c r="M4851" t="str">
        <f t="shared" si="759"/>
        <v/>
      </c>
    </row>
    <row r="4852" spans="1:13">
      <c r="A4852" t="s">
        <v>35</v>
      </c>
      <c r="B4852">
        <v>1000.658</v>
      </c>
      <c r="C4852" s="44">
        <v>41548</v>
      </c>
      <c r="D4852" t="str">
        <f t="shared" si="750"/>
        <v/>
      </c>
      <c r="E4852" t="str">
        <f t="shared" si="751"/>
        <v/>
      </c>
      <c r="F4852" t="str">
        <f t="shared" si="752"/>
        <v/>
      </c>
      <c r="G4852" t="str">
        <f t="shared" si="753"/>
        <v/>
      </c>
      <c r="H4852" t="str">
        <f t="shared" si="754"/>
        <v/>
      </c>
      <c r="I4852" t="str">
        <f t="shared" si="755"/>
        <v/>
      </c>
      <c r="J4852" t="str">
        <f t="shared" si="756"/>
        <v/>
      </c>
      <c r="K4852" t="str">
        <f t="shared" si="757"/>
        <v/>
      </c>
      <c r="L4852" t="str">
        <f t="shared" si="758"/>
        <v/>
      </c>
      <c r="M4852" t="str">
        <f t="shared" si="759"/>
        <v/>
      </c>
    </row>
    <row r="4853" spans="1:13">
      <c r="A4853" t="s">
        <v>4702</v>
      </c>
      <c r="B4853">
        <v>1596.5074999999999</v>
      </c>
      <c r="C4853" s="44">
        <v>41548</v>
      </c>
      <c r="D4853" t="str">
        <f t="shared" si="750"/>
        <v/>
      </c>
      <c r="E4853" t="str">
        <f t="shared" si="751"/>
        <v/>
      </c>
      <c r="F4853" t="str">
        <f t="shared" si="752"/>
        <v/>
      </c>
      <c r="G4853" t="str">
        <f t="shared" si="753"/>
        <v/>
      </c>
      <c r="H4853" t="str">
        <f t="shared" si="754"/>
        <v/>
      </c>
      <c r="I4853" t="str">
        <f t="shared" si="755"/>
        <v/>
      </c>
      <c r="J4853" t="str">
        <f t="shared" si="756"/>
        <v/>
      </c>
      <c r="K4853" t="str">
        <f t="shared" si="757"/>
        <v/>
      </c>
      <c r="L4853" t="str">
        <f t="shared" si="758"/>
        <v/>
      </c>
      <c r="M4853" t="str">
        <f t="shared" si="759"/>
        <v/>
      </c>
    </row>
    <row r="4854" spans="1:13">
      <c r="A4854" t="s">
        <v>36</v>
      </c>
      <c r="B4854" t="s">
        <v>3371</v>
      </c>
      <c r="C4854" s="44">
        <v>41548</v>
      </c>
      <c r="D4854" t="str">
        <f t="shared" si="750"/>
        <v/>
      </c>
      <c r="E4854" t="str">
        <f t="shared" si="751"/>
        <v/>
      </c>
      <c r="F4854" t="str">
        <f t="shared" si="752"/>
        <v/>
      </c>
      <c r="G4854" t="str">
        <f t="shared" si="753"/>
        <v/>
      </c>
      <c r="H4854" t="str">
        <f t="shared" si="754"/>
        <v/>
      </c>
      <c r="I4854" t="str">
        <f t="shared" si="755"/>
        <v/>
      </c>
      <c r="J4854" t="str">
        <f t="shared" si="756"/>
        <v/>
      </c>
      <c r="K4854" t="str">
        <f t="shared" si="757"/>
        <v/>
      </c>
      <c r="L4854" t="str">
        <f t="shared" si="758"/>
        <v/>
      </c>
      <c r="M4854" t="str">
        <f t="shared" si="759"/>
        <v/>
      </c>
    </row>
    <row r="4855" spans="1:13">
      <c r="A4855" t="s">
        <v>37</v>
      </c>
      <c r="B4855">
        <v>1005.6274</v>
      </c>
      <c r="C4855" s="44">
        <v>41548</v>
      </c>
      <c r="D4855" t="str">
        <f t="shared" si="750"/>
        <v/>
      </c>
      <c r="E4855" t="str">
        <f t="shared" si="751"/>
        <v/>
      </c>
      <c r="F4855" t="str">
        <f t="shared" si="752"/>
        <v/>
      </c>
      <c r="G4855" t="str">
        <f t="shared" si="753"/>
        <v/>
      </c>
      <c r="H4855" t="str">
        <f t="shared" si="754"/>
        <v/>
      </c>
      <c r="I4855" t="str">
        <f t="shared" si="755"/>
        <v/>
      </c>
      <c r="J4855" t="str">
        <f t="shared" si="756"/>
        <v/>
      </c>
      <c r="K4855" t="str">
        <f t="shared" si="757"/>
        <v/>
      </c>
      <c r="L4855" t="str">
        <f t="shared" si="758"/>
        <v/>
      </c>
      <c r="M4855" t="str">
        <f t="shared" si="759"/>
        <v/>
      </c>
    </row>
    <row r="4856" spans="1:13">
      <c r="A4856" t="s">
        <v>38</v>
      </c>
      <c r="B4856" t="s">
        <v>3371</v>
      </c>
      <c r="C4856" s="44">
        <v>41548</v>
      </c>
      <c r="D4856" t="str">
        <f t="shared" si="750"/>
        <v/>
      </c>
      <c r="E4856" t="str">
        <f t="shared" si="751"/>
        <v/>
      </c>
      <c r="F4856" t="str">
        <f t="shared" si="752"/>
        <v/>
      </c>
      <c r="G4856" t="str">
        <f t="shared" si="753"/>
        <v/>
      </c>
      <c r="H4856" t="str">
        <f t="shared" si="754"/>
        <v/>
      </c>
      <c r="I4856" t="str">
        <f t="shared" si="755"/>
        <v/>
      </c>
      <c r="J4856" t="str">
        <f t="shared" si="756"/>
        <v/>
      </c>
      <c r="K4856" t="str">
        <f t="shared" si="757"/>
        <v/>
      </c>
      <c r="L4856" t="str">
        <f t="shared" si="758"/>
        <v/>
      </c>
      <c r="M4856" t="str">
        <f t="shared" si="759"/>
        <v/>
      </c>
    </row>
    <row r="4857" spans="1:13">
      <c r="A4857" t="s">
        <v>4703</v>
      </c>
      <c r="B4857">
        <v>15.727499999999999</v>
      </c>
      <c r="C4857" s="44">
        <v>41548</v>
      </c>
      <c r="D4857" t="str">
        <f t="shared" si="750"/>
        <v/>
      </c>
      <c r="E4857" t="str">
        <f t="shared" si="751"/>
        <v/>
      </c>
      <c r="F4857" t="str">
        <f t="shared" si="752"/>
        <v/>
      </c>
      <c r="G4857" t="str">
        <f t="shared" si="753"/>
        <v/>
      </c>
      <c r="H4857" t="str">
        <f t="shared" si="754"/>
        <v/>
      </c>
      <c r="I4857" t="str">
        <f t="shared" si="755"/>
        <v/>
      </c>
      <c r="J4857" t="str">
        <f t="shared" si="756"/>
        <v/>
      </c>
      <c r="K4857" t="str">
        <f t="shared" si="757"/>
        <v/>
      </c>
      <c r="L4857" t="str">
        <f t="shared" si="758"/>
        <v/>
      </c>
      <c r="M4857" t="str">
        <f t="shared" si="759"/>
        <v/>
      </c>
    </row>
    <row r="4858" spans="1:13">
      <c r="A4858" t="s">
        <v>39</v>
      </c>
      <c r="B4858">
        <v>10.9795</v>
      </c>
      <c r="C4858" s="44">
        <v>41548</v>
      </c>
      <c r="D4858" t="str">
        <f t="shared" si="750"/>
        <v/>
      </c>
      <c r="E4858" t="str">
        <f t="shared" si="751"/>
        <v/>
      </c>
      <c r="F4858" t="str">
        <f t="shared" si="752"/>
        <v/>
      </c>
      <c r="G4858" t="str">
        <f t="shared" si="753"/>
        <v/>
      </c>
      <c r="H4858" t="str">
        <f t="shared" si="754"/>
        <v/>
      </c>
      <c r="I4858" t="str">
        <f t="shared" si="755"/>
        <v/>
      </c>
      <c r="J4858" t="str">
        <f t="shared" si="756"/>
        <v/>
      </c>
      <c r="K4858" t="str">
        <f t="shared" si="757"/>
        <v/>
      </c>
      <c r="L4858" t="str">
        <f t="shared" si="758"/>
        <v/>
      </c>
      <c r="M4858" t="str">
        <f t="shared" si="759"/>
        <v/>
      </c>
    </row>
    <row r="4859" spans="1:13">
      <c r="A4859" t="s">
        <v>40</v>
      </c>
      <c r="B4859">
        <v>10.8284</v>
      </c>
      <c r="C4859" s="44">
        <v>41548</v>
      </c>
      <c r="D4859" t="str">
        <f t="shared" si="750"/>
        <v/>
      </c>
      <c r="E4859" t="str">
        <f t="shared" si="751"/>
        <v/>
      </c>
      <c r="F4859" t="str">
        <f t="shared" si="752"/>
        <v/>
      </c>
      <c r="G4859" t="str">
        <f t="shared" si="753"/>
        <v/>
      </c>
      <c r="H4859" t="str">
        <f t="shared" si="754"/>
        <v/>
      </c>
      <c r="I4859" t="str">
        <f t="shared" si="755"/>
        <v/>
      </c>
      <c r="J4859" t="str">
        <f t="shared" si="756"/>
        <v/>
      </c>
      <c r="K4859" t="str">
        <f t="shared" si="757"/>
        <v/>
      </c>
      <c r="L4859" t="str">
        <f t="shared" si="758"/>
        <v/>
      </c>
      <c r="M4859" t="str">
        <f t="shared" si="759"/>
        <v/>
      </c>
    </row>
    <row r="4860" spans="1:13">
      <c r="A4860" t="s">
        <v>41</v>
      </c>
      <c r="B4860">
        <v>10.139799999999999</v>
      </c>
      <c r="C4860" s="44">
        <v>41548</v>
      </c>
      <c r="D4860" t="str">
        <f t="shared" si="750"/>
        <v/>
      </c>
      <c r="E4860" t="str">
        <f t="shared" si="751"/>
        <v/>
      </c>
      <c r="F4860" t="str">
        <f t="shared" si="752"/>
        <v/>
      </c>
      <c r="G4860" t="str">
        <f t="shared" si="753"/>
        <v/>
      </c>
      <c r="H4860" t="str">
        <f t="shared" si="754"/>
        <v/>
      </c>
      <c r="I4860" t="str">
        <f t="shared" si="755"/>
        <v/>
      </c>
      <c r="J4860" t="str">
        <f t="shared" si="756"/>
        <v/>
      </c>
      <c r="K4860" t="str">
        <f t="shared" si="757"/>
        <v/>
      </c>
      <c r="L4860" t="str">
        <f t="shared" si="758"/>
        <v/>
      </c>
      <c r="M4860" t="str">
        <f t="shared" si="759"/>
        <v/>
      </c>
    </row>
    <row r="4861" spans="1:13">
      <c r="A4861" t="s">
        <v>42</v>
      </c>
      <c r="B4861">
        <v>11.331</v>
      </c>
      <c r="C4861" s="44">
        <v>41548</v>
      </c>
      <c r="D4861" t="str">
        <f t="shared" si="750"/>
        <v/>
      </c>
      <c r="E4861" t="str">
        <f t="shared" si="751"/>
        <v/>
      </c>
      <c r="F4861" t="str">
        <f t="shared" si="752"/>
        <v/>
      </c>
      <c r="G4861" t="str">
        <f t="shared" si="753"/>
        <v/>
      </c>
      <c r="H4861" t="str">
        <f t="shared" si="754"/>
        <v/>
      </c>
      <c r="I4861" t="str">
        <f t="shared" si="755"/>
        <v/>
      </c>
      <c r="J4861" t="str">
        <f t="shared" si="756"/>
        <v/>
      </c>
      <c r="K4861" t="str">
        <f t="shared" si="757"/>
        <v/>
      </c>
      <c r="L4861" t="str">
        <f t="shared" si="758"/>
        <v/>
      </c>
      <c r="M4861" t="str">
        <f t="shared" si="759"/>
        <v/>
      </c>
    </row>
    <row r="4862" spans="1:13">
      <c r="A4862" t="s">
        <v>43</v>
      </c>
      <c r="B4862">
        <v>10.364599999999999</v>
      </c>
      <c r="C4862" s="44">
        <v>41548</v>
      </c>
      <c r="D4862" t="str">
        <f t="shared" si="750"/>
        <v/>
      </c>
      <c r="E4862" t="str">
        <f t="shared" si="751"/>
        <v/>
      </c>
      <c r="F4862" t="str">
        <f t="shared" si="752"/>
        <v/>
      </c>
      <c r="G4862" t="str">
        <f t="shared" si="753"/>
        <v/>
      </c>
      <c r="H4862" t="str">
        <f t="shared" si="754"/>
        <v/>
      </c>
      <c r="I4862" t="str">
        <f t="shared" si="755"/>
        <v/>
      </c>
      <c r="J4862" t="str">
        <f t="shared" si="756"/>
        <v/>
      </c>
      <c r="K4862" t="str">
        <f t="shared" si="757"/>
        <v/>
      </c>
      <c r="L4862" t="str">
        <f t="shared" si="758"/>
        <v/>
      </c>
      <c r="M4862" t="str">
        <f t="shared" si="759"/>
        <v/>
      </c>
    </row>
    <row r="4863" spans="1:13">
      <c r="A4863" t="s">
        <v>44</v>
      </c>
      <c r="B4863">
        <v>10.200900000000001</v>
      </c>
      <c r="C4863" s="44">
        <v>41548</v>
      </c>
      <c r="D4863" t="str">
        <f t="shared" si="750"/>
        <v/>
      </c>
      <c r="E4863" t="str">
        <f t="shared" si="751"/>
        <v/>
      </c>
      <c r="F4863" t="str">
        <f t="shared" si="752"/>
        <v/>
      </c>
      <c r="G4863" t="str">
        <f t="shared" si="753"/>
        <v/>
      </c>
      <c r="H4863" t="str">
        <f t="shared" si="754"/>
        <v/>
      </c>
      <c r="I4863" t="str">
        <f t="shared" si="755"/>
        <v/>
      </c>
      <c r="J4863" t="str">
        <f t="shared" si="756"/>
        <v/>
      </c>
      <c r="K4863" t="str">
        <f t="shared" si="757"/>
        <v/>
      </c>
      <c r="L4863" t="str">
        <f t="shared" si="758"/>
        <v/>
      </c>
      <c r="M4863" t="str">
        <f t="shared" si="759"/>
        <v/>
      </c>
    </row>
    <row r="4864" spans="1:13">
      <c r="A4864" t="s">
        <v>4704</v>
      </c>
      <c r="B4864">
        <v>13.922700000000001</v>
      </c>
      <c r="C4864" s="44">
        <v>41548</v>
      </c>
      <c r="D4864" t="str">
        <f t="shared" si="750"/>
        <v/>
      </c>
      <c r="E4864" t="str">
        <f t="shared" si="751"/>
        <v/>
      </c>
      <c r="F4864" t="str">
        <f t="shared" si="752"/>
        <v/>
      </c>
      <c r="G4864" t="str">
        <f t="shared" si="753"/>
        <v/>
      </c>
      <c r="H4864" t="str">
        <f t="shared" si="754"/>
        <v/>
      </c>
      <c r="I4864" t="str">
        <f t="shared" si="755"/>
        <v/>
      </c>
      <c r="J4864" t="str">
        <f t="shared" si="756"/>
        <v/>
      </c>
      <c r="K4864" t="str">
        <f t="shared" si="757"/>
        <v/>
      </c>
      <c r="L4864" t="str">
        <f t="shared" si="758"/>
        <v/>
      </c>
      <c r="M4864" t="str">
        <f t="shared" si="759"/>
        <v/>
      </c>
    </row>
    <row r="4865" spans="1:13">
      <c r="A4865" t="s">
        <v>45</v>
      </c>
      <c r="B4865">
        <v>10.138</v>
      </c>
      <c r="C4865" s="44">
        <v>41548</v>
      </c>
      <c r="D4865" t="str">
        <f t="shared" si="750"/>
        <v/>
      </c>
      <c r="E4865" t="str">
        <f t="shared" si="751"/>
        <v/>
      </c>
      <c r="F4865" t="str">
        <f t="shared" si="752"/>
        <v/>
      </c>
      <c r="G4865" t="str">
        <f t="shared" si="753"/>
        <v/>
      </c>
      <c r="H4865" t="str">
        <f t="shared" si="754"/>
        <v/>
      </c>
      <c r="I4865" t="str">
        <f t="shared" si="755"/>
        <v/>
      </c>
      <c r="J4865" t="str">
        <f t="shared" si="756"/>
        <v/>
      </c>
      <c r="K4865" t="str">
        <f t="shared" si="757"/>
        <v/>
      </c>
      <c r="L4865" t="str">
        <f t="shared" si="758"/>
        <v/>
      </c>
      <c r="M4865" t="str">
        <f t="shared" si="759"/>
        <v/>
      </c>
    </row>
    <row r="4866" spans="1:13">
      <c r="A4866" t="s">
        <v>4705</v>
      </c>
      <c r="B4866">
        <v>13.901999999999999</v>
      </c>
      <c r="C4866" s="44">
        <v>41548</v>
      </c>
      <c r="D4866" t="str">
        <f t="shared" si="750"/>
        <v/>
      </c>
      <c r="E4866" t="str">
        <f t="shared" si="751"/>
        <v/>
      </c>
      <c r="F4866" t="str">
        <f t="shared" si="752"/>
        <v/>
      </c>
      <c r="G4866" t="str">
        <f t="shared" si="753"/>
        <v/>
      </c>
      <c r="H4866" t="str">
        <f t="shared" si="754"/>
        <v/>
      </c>
      <c r="I4866" t="str">
        <f t="shared" si="755"/>
        <v/>
      </c>
      <c r="J4866" t="str">
        <f t="shared" si="756"/>
        <v/>
      </c>
      <c r="K4866" t="str">
        <f t="shared" si="757"/>
        <v/>
      </c>
      <c r="L4866" t="str">
        <f t="shared" si="758"/>
        <v/>
      </c>
      <c r="M4866" t="str">
        <f t="shared" si="759"/>
        <v/>
      </c>
    </row>
    <row r="4867" spans="1:13">
      <c r="A4867" t="s">
        <v>46</v>
      </c>
      <c r="B4867">
        <v>11.3222</v>
      </c>
      <c r="C4867" s="44">
        <v>41548</v>
      </c>
      <c r="D4867" t="str">
        <f t="shared" si="750"/>
        <v/>
      </c>
      <c r="E4867" t="str">
        <f t="shared" si="751"/>
        <v/>
      </c>
      <c r="F4867" t="str">
        <f t="shared" si="752"/>
        <v/>
      </c>
      <c r="G4867" t="str">
        <f t="shared" si="753"/>
        <v/>
      </c>
      <c r="H4867" t="str">
        <f t="shared" si="754"/>
        <v/>
      </c>
      <c r="I4867" t="str">
        <f t="shared" si="755"/>
        <v/>
      </c>
      <c r="J4867" t="str">
        <f t="shared" si="756"/>
        <v/>
      </c>
      <c r="K4867" t="str">
        <f t="shared" si="757"/>
        <v/>
      </c>
      <c r="L4867" t="str">
        <f t="shared" si="758"/>
        <v/>
      </c>
      <c r="M4867" t="str">
        <f t="shared" si="759"/>
        <v/>
      </c>
    </row>
    <row r="4868" spans="1:13">
      <c r="A4868" t="s">
        <v>47</v>
      </c>
      <c r="B4868">
        <v>10.194100000000001</v>
      </c>
      <c r="C4868" s="44">
        <v>41548</v>
      </c>
      <c r="D4868" t="str">
        <f t="shared" si="750"/>
        <v/>
      </c>
      <c r="E4868" t="str">
        <f t="shared" si="751"/>
        <v/>
      </c>
      <c r="F4868" t="str">
        <f t="shared" si="752"/>
        <v/>
      </c>
      <c r="G4868" t="str">
        <f t="shared" si="753"/>
        <v/>
      </c>
      <c r="H4868" t="str">
        <f t="shared" si="754"/>
        <v/>
      </c>
      <c r="I4868" t="str">
        <f t="shared" si="755"/>
        <v/>
      </c>
      <c r="J4868" t="str">
        <f t="shared" si="756"/>
        <v/>
      </c>
      <c r="K4868" t="str">
        <f t="shared" si="757"/>
        <v/>
      </c>
      <c r="L4868" t="str">
        <f t="shared" si="758"/>
        <v/>
      </c>
      <c r="M4868" t="str">
        <f t="shared" si="759"/>
        <v/>
      </c>
    </row>
    <row r="4869" spans="1:13">
      <c r="A4869" t="s">
        <v>48</v>
      </c>
      <c r="B4869">
        <v>1001.5347</v>
      </c>
      <c r="C4869" s="44">
        <v>41548</v>
      </c>
      <c r="D4869" t="str">
        <f t="shared" si="750"/>
        <v/>
      </c>
      <c r="E4869" t="str">
        <f t="shared" si="751"/>
        <v/>
      </c>
      <c r="F4869" t="str">
        <f t="shared" si="752"/>
        <v/>
      </c>
      <c r="G4869" t="str">
        <f t="shared" si="753"/>
        <v/>
      </c>
      <c r="H4869" t="str">
        <f t="shared" si="754"/>
        <v/>
      </c>
      <c r="I4869" t="str">
        <f t="shared" si="755"/>
        <v/>
      </c>
      <c r="J4869" t="str">
        <f t="shared" si="756"/>
        <v/>
      </c>
      <c r="K4869" t="str">
        <f t="shared" si="757"/>
        <v/>
      </c>
      <c r="L4869" t="str">
        <f t="shared" si="758"/>
        <v/>
      </c>
      <c r="M4869" t="str">
        <f t="shared" si="759"/>
        <v/>
      </c>
    </row>
    <row r="4870" spans="1:13">
      <c r="A4870" t="s">
        <v>49</v>
      </c>
      <c r="B4870">
        <v>1028.7763</v>
      </c>
      <c r="C4870" s="44">
        <v>41548</v>
      </c>
      <c r="D4870" t="str">
        <f t="shared" si="750"/>
        <v/>
      </c>
      <c r="E4870" t="str">
        <f t="shared" si="751"/>
        <v/>
      </c>
      <c r="F4870" t="str">
        <f t="shared" si="752"/>
        <v/>
      </c>
      <c r="G4870" t="str">
        <f t="shared" si="753"/>
        <v/>
      </c>
      <c r="H4870" t="str">
        <f t="shared" si="754"/>
        <v/>
      </c>
      <c r="I4870" t="str">
        <f t="shared" si="755"/>
        <v/>
      </c>
      <c r="J4870" t="str">
        <f t="shared" si="756"/>
        <v/>
      </c>
      <c r="K4870" t="str">
        <f t="shared" si="757"/>
        <v/>
      </c>
      <c r="L4870" t="str">
        <f t="shared" si="758"/>
        <v/>
      </c>
      <c r="M4870" t="str">
        <f t="shared" si="759"/>
        <v/>
      </c>
    </row>
    <row r="4871" spans="1:13">
      <c r="A4871" t="s">
        <v>4706</v>
      </c>
      <c r="B4871">
        <v>1570.242</v>
      </c>
      <c r="C4871" s="44">
        <v>41548</v>
      </c>
      <c r="D4871" t="str">
        <f t="shared" ref="D4871:D4934" si="760">IF(A4871=mfund1,B4871,"")</f>
        <v/>
      </c>
      <c r="E4871" t="str">
        <f t="shared" ref="E4871:E4934" si="761">IF(A4871=mfund2,B4871,"")</f>
        <v/>
      </c>
      <c r="F4871" t="str">
        <f t="shared" ref="F4871:F4934" si="762">IF(A4871=mfund3,B4871,"")</f>
        <v/>
      </c>
      <c r="G4871" t="str">
        <f t="shared" ref="G4871:G4934" si="763">IF(A4871=mfund4,B4871,"")</f>
        <v/>
      </c>
      <c r="H4871" t="str">
        <f t="shared" ref="H4871:H4934" si="764">IF(A4871=mfudn5,B4871,"")</f>
        <v/>
      </c>
      <c r="I4871" t="str">
        <f t="shared" ref="I4871:I4934" si="765">IF(A4871=mfund6,B4871,"")</f>
        <v/>
      </c>
      <c r="J4871" t="str">
        <f t="shared" ref="J4871:J4934" si="766">IF(A4871=mfund7,B4871,"")</f>
        <v/>
      </c>
      <c r="K4871" t="str">
        <f t="shared" ref="K4871:K4934" si="767">IF(A4871=mfund8,B4871,"")</f>
        <v/>
      </c>
      <c r="L4871" t="str">
        <f t="shared" ref="L4871:L4934" si="768">IF(A4871=mfund9,B4871,"")</f>
        <v/>
      </c>
      <c r="M4871" t="str">
        <f t="shared" ref="M4871:M4934" si="769">IF(A4871=mfund10,B4871,"")</f>
        <v/>
      </c>
    </row>
    <row r="4872" spans="1:13">
      <c r="A4872" t="s">
        <v>50</v>
      </c>
      <c r="B4872">
        <v>1050.4331</v>
      </c>
      <c r="C4872" s="44">
        <v>41548</v>
      </c>
      <c r="D4872" t="str">
        <f t="shared" si="760"/>
        <v/>
      </c>
      <c r="E4872" t="str">
        <f t="shared" si="761"/>
        <v/>
      </c>
      <c r="F4872" t="str">
        <f t="shared" si="762"/>
        <v/>
      </c>
      <c r="G4872" t="str">
        <f t="shared" si="763"/>
        <v/>
      </c>
      <c r="H4872" t="str">
        <f t="shared" si="764"/>
        <v/>
      </c>
      <c r="I4872" t="str">
        <f t="shared" si="765"/>
        <v/>
      </c>
      <c r="J4872" t="str">
        <f t="shared" si="766"/>
        <v/>
      </c>
      <c r="K4872" t="str">
        <f t="shared" si="767"/>
        <v/>
      </c>
      <c r="L4872" t="str">
        <f t="shared" si="768"/>
        <v/>
      </c>
      <c r="M4872" t="str">
        <f t="shared" si="769"/>
        <v/>
      </c>
    </row>
    <row r="4873" spans="1:13">
      <c r="A4873" t="s">
        <v>51</v>
      </c>
      <c r="B4873">
        <v>1011.1561</v>
      </c>
      <c r="C4873" s="44">
        <v>41548</v>
      </c>
      <c r="D4873" t="str">
        <f t="shared" si="760"/>
        <v/>
      </c>
      <c r="E4873" t="str">
        <f t="shared" si="761"/>
        <v/>
      </c>
      <c r="F4873" t="str">
        <f t="shared" si="762"/>
        <v/>
      </c>
      <c r="G4873" t="str">
        <f t="shared" si="763"/>
        <v/>
      </c>
      <c r="H4873" t="str">
        <f t="shared" si="764"/>
        <v/>
      </c>
      <c r="I4873" t="str">
        <f t="shared" si="765"/>
        <v/>
      </c>
      <c r="J4873" t="str">
        <f t="shared" si="766"/>
        <v/>
      </c>
      <c r="K4873" t="str">
        <f t="shared" si="767"/>
        <v/>
      </c>
      <c r="L4873" t="str">
        <f t="shared" si="768"/>
        <v/>
      </c>
      <c r="M4873" t="str">
        <f t="shared" si="769"/>
        <v/>
      </c>
    </row>
    <row r="4874" spans="1:13">
      <c r="A4874" t="s">
        <v>52</v>
      </c>
      <c r="B4874">
        <v>1028.7726</v>
      </c>
      <c r="C4874" s="44">
        <v>41548</v>
      </c>
      <c r="D4874" t="str">
        <f t="shared" si="760"/>
        <v/>
      </c>
      <c r="E4874" t="str">
        <f t="shared" si="761"/>
        <v/>
      </c>
      <c r="F4874" t="str">
        <f t="shared" si="762"/>
        <v/>
      </c>
      <c r="G4874" t="str">
        <f t="shared" si="763"/>
        <v/>
      </c>
      <c r="H4874" t="str">
        <f t="shared" si="764"/>
        <v/>
      </c>
      <c r="I4874" t="str">
        <f t="shared" si="765"/>
        <v/>
      </c>
      <c r="J4874" t="str">
        <f t="shared" si="766"/>
        <v/>
      </c>
      <c r="K4874" t="str">
        <f t="shared" si="767"/>
        <v/>
      </c>
      <c r="L4874" t="str">
        <f t="shared" si="768"/>
        <v/>
      </c>
      <c r="M4874" t="str">
        <f t="shared" si="769"/>
        <v/>
      </c>
    </row>
    <row r="4875" spans="1:13">
      <c r="A4875" t="s">
        <v>4707</v>
      </c>
      <c r="B4875">
        <v>1569.2313999999999</v>
      </c>
      <c r="C4875" s="44">
        <v>41548</v>
      </c>
      <c r="D4875" t="str">
        <f t="shared" si="760"/>
        <v/>
      </c>
      <c r="E4875" t="str">
        <f t="shared" si="761"/>
        <v/>
      </c>
      <c r="F4875" t="str">
        <f t="shared" si="762"/>
        <v/>
      </c>
      <c r="G4875" t="str">
        <f t="shared" si="763"/>
        <v/>
      </c>
      <c r="H4875" t="str">
        <f t="shared" si="764"/>
        <v/>
      </c>
      <c r="I4875" t="str">
        <f t="shared" si="765"/>
        <v/>
      </c>
      <c r="J4875" t="str">
        <f t="shared" si="766"/>
        <v/>
      </c>
      <c r="K4875" t="str">
        <f t="shared" si="767"/>
        <v/>
      </c>
      <c r="L4875" t="str">
        <f t="shared" si="768"/>
        <v/>
      </c>
      <c r="M4875" t="str">
        <f t="shared" si="769"/>
        <v/>
      </c>
    </row>
    <row r="4876" spans="1:13">
      <c r="A4876" t="s">
        <v>53</v>
      </c>
      <c r="B4876">
        <v>1050.3525</v>
      </c>
      <c r="C4876" s="44">
        <v>41548</v>
      </c>
      <c r="D4876" t="str">
        <f t="shared" si="760"/>
        <v/>
      </c>
      <c r="E4876" t="str">
        <f t="shared" si="761"/>
        <v/>
      </c>
      <c r="F4876" t="str">
        <f t="shared" si="762"/>
        <v/>
      </c>
      <c r="G4876" t="str">
        <f t="shared" si="763"/>
        <v/>
      </c>
      <c r="H4876" t="str">
        <f t="shared" si="764"/>
        <v/>
      </c>
      <c r="I4876" t="str">
        <f t="shared" si="765"/>
        <v/>
      </c>
      <c r="J4876" t="str">
        <f t="shared" si="766"/>
        <v/>
      </c>
      <c r="K4876" t="str">
        <f t="shared" si="767"/>
        <v/>
      </c>
      <c r="L4876" t="str">
        <f t="shared" si="768"/>
        <v/>
      </c>
      <c r="M4876" t="str">
        <f t="shared" si="769"/>
        <v/>
      </c>
    </row>
    <row r="4877" spans="1:13">
      <c r="A4877" t="s">
        <v>54</v>
      </c>
      <c r="B4877">
        <v>1011.1536</v>
      </c>
      <c r="C4877" s="44">
        <v>41548</v>
      </c>
      <c r="D4877" t="str">
        <f t="shared" si="760"/>
        <v/>
      </c>
      <c r="E4877" t="str">
        <f t="shared" si="761"/>
        <v/>
      </c>
      <c r="F4877" t="str">
        <f t="shared" si="762"/>
        <v/>
      </c>
      <c r="G4877" t="str">
        <f t="shared" si="763"/>
        <v/>
      </c>
      <c r="H4877" t="str">
        <f t="shared" si="764"/>
        <v/>
      </c>
      <c r="I4877" t="str">
        <f t="shared" si="765"/>
        <v/>
      </c>
      <c r="J4877" t="str">
        <f t="shared" si="766"/>
        <v/>
      </c>
      <c r="K4877" t="str">
        <f t="shared" si="767"/>
        <v/>
      </c>
      <c r="L4877" t="str">
        <f t="shared" si="768"/>
        <v/>
      </c>
      <c r="M4877" t="str">
        <f t="shared" si="769"/>
        <v/>
      </c>
    </row>
    <row r="4878" spans="1:13">
      <c r="A4878" t="s">
        <v>55</v>
      </c>
      <c r="B4878">
        <v>1001.2862</v>
      </c>
      <c r="C4878" s="44">
        <v>41548</v>
      </c>
      <c r="D4878" t="str">
        <f t="shared" si="760"/>
        <v/>
      </c>
      <c r="E4878" t="str">
        <f t="shared" si="761"/>
        <v/>
      </c>
      <c r="F4878" t="str">
        <f t="shared" si="762"/>
        <v/>
      </c>
      <c r="G4878" t="str">
        <f t="shared" si="763"/>
        <v/>
      </c>
      <c r="H4878" t="str">
        <f t="shared" si="764"/>
        <v/>
      </c>
      <c r="I4878" t="str">
        <f t="shared" si="765"/>
        <v/>
      </c>
      <c r="J4878" t="str">
        <f t="shared" si="766"/>
        <v/>
      </c>
      <c r="K4878" t="str">
        <f t="shared" si="767"/>
        <v/>
      </c>
      <c r="L4878" t="str">
        <f t="shared" si="768"/>
        <v/>
      </c>
      <c r="M4878" t="str">
        <f t="shared" si="769"/>
        <v/>
      </c>
    </row>
    <row r="4879" spans="1:13">
      <c r="A4879" t="s">
        <v>56</v>
      </c>
      <c r="B4879">
        <v>215.00210000000001</v>
      </c>
      <c r="C4879" s="44">
        <v>41548</v>
      </c>
      <c r="D4879" t="str">
        <f t="shared" si="760"/>
        <v/>
      </c>
      <c r="E4879" t="str">
        <f t="shared" si="761"/>
        <v/>
      </c>
      <c r="F4879" t="str">
        <f t="shared" si="762"/>
        <v/>
      </c>
      <c r="G4879" t="str">
        <f t="shared" si="763"/>
        <v/>
      </c>
      <c r="H4879" t="str">
        <f t="shared" si="764"/>
        <v/>
      </c>
      <c r="I4879" t="str">
        <f t="shared" si="765"/>
        <v/>
      </c>
      <c r="J4879" t="str">
        <f t="shared" si="766"/>
        <v/>
      </c>
      <c r="K4879" t="str">
        <f t="shared" si="767"/>
        <v/>
      </c>
      <c r="L4879" t="str">
        <f t="shared" si="768"/>
        <v/>
      </c>
      <c r="M4879" t="str">
        <f t="shared" si="769"/>
        <v/>
      </c>
    </row>
    <row r="4880" spans="1:13">
      <c r="A4880" t="s">
        <v>2522</v>
      </c>
      <c r="B4880">
        <v>10.2552</v>
      </c>
      <c r="C4880" s="44">
        <v>41548</v>
      </c>
      <c r="D4880" t="str">
        <f t="shared" si="760"/>
        <v/>
      </c>
      <c r="E4880" t="str">
        <f t="shared" si="761"/>
        <v/>
      </c>
      <c r="F4880" t="str">
        <f t="shared" si="762"/>
        <v/>
      </c>
      <c r="G4880" t="str">
        <f t="shared" si="763"/>
        <v/>
      </c>
      <c r="H4880" t="str">
        <f t="shared" si="764"/>
        <v/>
      </c>
      <c r="I4880" t="str">
        <f t="shared" si="765"/>
        <v/>
      </c>
      <c r="J4880" t="str">
        <f t="shared" si="766"/>
        <v/>
      </c>
      <c r="K4880" t="str">
        <f t="shared" si="767"/>
        <v/>
      </c>
      <c r="L4880" t="str">
        <f t="shared" si="768"/>
        <v/>
      </c>
      <c r="M4880" t="str">
        <f t="shared" si="769"/>
        <v/>
      </c>
    </row>
    <row r="4881" spans="1:13">
      <c r="A4881" t="s">
        <v>2523</v>
      </c>
      <c r="B4881">
        <v>10.4627</v>
      </c>
      <c r="C4881" s="44">
        <v>41548</v>
      </c>
      <c r="D4881" t="str">
        <f t="shared" si="760"/>
        <v/>
      </c>
      <c r="E4881" t="str">
        <f t="shared" si="761"/>
        <v/>
      </c>
      <c r="F4881" t="str">
        <f t="shared" si="762"/>
        <v/>
      </c>
      <c r="G4881" t="str">
        <f t="shared" si="763"/>
        <v/>
      </c>
      <c r="H4881" t="str">
        <f t="shared" si="764"/>
        <v/>
      </c>
      <c r="I4881" t="str">
        <f t="shared" si="765"/>
        <v/>
      </c>
      <c r="J4881" t="str">
        <f t="shared" si="766"/>
        <v/>
      </c>
      <c r="K4881" t="str">
        <f t="shared" si="767"/>
        <v/>
      </c>
      <c r="L4881" t="str">
        <f t="shared" si="768"/>
        <v/>
      </c>
      <c r="M4881" t="str">
        <f t="shared" si="769"/>
        <v/>
      </c>
    </row>
    <row r="4882" spans="1:13">
      <c r="A4882" t="s">
        <v>3465</v>
      </c>
      <c r="B4882">
        <v>48.078099999999999</v>
      </c>
      <c r="C4882" s="44">
        <v>41548</v>
      </c>
      <c r="D4882" t="str">
        <f t="shared" si="760"/>
        <v/>
      </c>
      <c r="E4882" t="str">
        <f t="shared" si="761"/>
        <v/>
      </c>
      <c r="F4882" t="str">
        <f t="shared" si="762"/>
        <v/>
      </c>
      <c r="G4882" t="str">
        <f t="shared" si="763"/>
        <v/>
      </c>
      <c r="H4882" t="str">
        <f t="shared" si="764"/>
        <v/>
      </c>
      <c r="I4882" t="str">
        <f t="shared" si="765"/>
        <v/>
      </c>
      <c r="J4882" t="str">
        <f t="shared" si="766"/>
        <v/>
      </c>
      <c r="K4882" t="str">
        <f t="shared" si="767"/>
        <v/>
      </c>
      <c r="L4882" t="str">
        <f t="shared" si="768"/>
        <v/>
      </c>
      <c r="M4882" t="str">
        <f t="shared" si="769"/>
        <v/>
      </c>
    </row>
    <row r="4883" spans="1:13">
      <c r="A4883" t="s">
        <v>3466</v>
      </c>
      <c r="B4883">
        <v>10.7258</v>
      </c>
      <c r="C4883" s="44">
        <v>41548</v>
      </c>
      <c r="D4883" t="str">
        <f t="shared" si="760"/>
        <v/>
      </c>
      <c r="E4883" t="str">
        <f t="shared" si="761"/>
        <v/>
      </c>
      <c r="F4883" t="str">
        <f t="shared" si="762"/>
        <v/>
      </c>
      <c r="G4883" t="str">
        <f t="shared" si="763"/>
        <v/>
      </c>
      <c r="H4883" t="str">
        <f t="shared" si="764"/>
        <v/>
      </c>
      <c r="I4883" t="str">
        <f t="shared" si="765"/>
        <v/>
      </c>
      <c r="J4883" t="str">
        <f t="shared" si="766"/>
        <v/>
      </c>
      <c r="K4883" t="str">
        <f t="shared" si="767"/>
        <v/>
      </c>
      <c r="L4883" t="str">
        <f t="shared" si="768"/>
        <v/>
      </c>
      <c r="M4883" t="str">
        <f t="shared" si="769"/>
        <v/>
      </c>
    </row>
    <row r="4884" spans="1:13">
      <c r="A4884" t="s">
        <v>3410</v>
      </c>
      <c r="B4884">
        <v>48.186100000000003</v>
      </c>
      <c r="C4884" s="44">
        <v>41548</v>
      </c>
      <c r="D4884" t="str">
        <f t="shared" si="760"/>
        <v/>
      </c>
      <c r="E4884" t="str">
        <f t="shared" si="761"/>
        <v/>
      </c>
      <c r="F4884" t="str">
        <f t="shared" si="762"/>
        <v/>
      </c>
      <c r="G4884" t="str">
        <f t="shared" si="763"/>
        <v/>
      </c>
      <c r="H4884" t="str">
        <f t="shared" si="764"/>
        <v/>
      </c>
      <c r="I4884" t="str">
        <f t="shared" si="765"/>
        <v/>
      </c>
      <c r="J4884" t="str">
        <f t="shared" si="766"/>
        <v/>
      </c>
      <c r="K4884" t="str">
        <f t="shared" si="767"/>
        <v/>
      </c>
      <c r="L4884" t="str">
        <f t="shared" si="768"/>
        <v/>
      </c>
      <c r="M4884" t="str">
        <f t="shared" si="769"/>
        <v/>
      </c>
    </row>
    <row r="4885" spans="1:13">
      <c r="A4885" t="s">
        <v>3467</v>
      </c>
      <c r="B4885">
        <v>10.674300000000001</v>
      </c>
      <c r="C4885" s="44">
        <v>41548</v>
      </c>
      <c r="D4885" t="str">
        <f t="shared" si="760"/>
        <v/>
      </c>
      <c r="E4885" t="str">
        <f t="shared" si="761"/>
        <v/>
      </c>
      <c r="F4885" t="str">
        <f t="shared" si="762"/>
        <v/>
      </c>
      <c r="G4885" t="str">
        <f t="shared" si="763"/>
        <v/>
      </c>
      <c r="H4885" t="str">
        <f t="shared" si="764"/>
        <v/>
      </c>
      <c r="I4885" t="str">
        <f t="shared" si="765"/>
        <v/>
      </c>
      <c r="J4885" t="str">
        <f t="shared" si="766"/>
        <v/>
      </c>
      <c r="K4885" t="str">
        <f t="shared" si="767"/>
        <v/>
      </c>
      <c r="L4885" t="str">
        <f t="shared" si="768"/>
        <v/>
      </c>
      <c r="M4885" t="str">
        <f t="shared" si="769"/>
        <v/>
      </c>
    </row>
    <row r="4886" spans="1:13">
      <c r="A4886" t="s">
        <v>3468</v>
      </c>
      <c r="B4886">
        <v>11.273199999999999</v>
      </c>
      <c r="C4886" s="44">
        <v>41548</v>
      </c>
      <c r="D4886" t="str">
        <f t="shared" si="760"/>
        <v/>
      </c>
      <c r="E4886" t="str">
        <f t="shared" si="761"/>
        <v/>
      </c>
      <c r="F4886" t="str">
        <f t="shared" si="762"/>
        <v/>
      </c>
      <c r="G4886" t="str">
        <f t="shared" si="763"/>
        <v/>
      </c>
      <c r="H4886" t="str">
        <f t="shared" si="764"/>
        <v/>
      </c>
      <c r="I4886" t="str">
        <f t="shared" si="765"/>
        <v/>
      </c>
      <c r="J4886" t="str">
        <f t="shared" si="766"/>
        <v/>
      </c>
      <c r="K4886" t="str">
        <f t="shared" si="767"/>
        <v/>
      </c>
      <c r="L4886" t="str">
        <f t="shared" si="768"/>
        <v/>
      </c>
      <c r="M4886" t="str">
        <f t="shared" si="769"/>
        <v/>
      </c>
    </row>
    <row r="4887" spans="1:13">
      <c r="A4887" t="s">
        <v>2534</v>
      </c>
      <c r="B4887">
        <v>10.4991</v>
      </c>
      <c r="C4887" s="44">
        <v>41548</v>
      </c>
      <c r="D4887" t="str">
        <f t="shared" si="760"/>
        <v/>
      </c>
      <c r="E4887" t="str">
        <f t="shared" si="761"/>
        <v/>
      </c>
      <c r="F4887" t="str">
        <f t="shared" si="762"/>
        <v/>
      </c>
      <c r="G4887" t="str">
        <f t="shared" si="763"/>
        <v/>
      </c>
      <c r="H4887" t="str">
        <f t="shared" si="764"/>
        <v/>
      </c>
      <c r="I4887" t="str">
        <f t="shared" si="765"/>
        <v/>
      </c>
      <c r="J4887" t="str">
        <f t="shared" si="766"/>
        <v/>
      </c>
      <c r="K4887" t="str">
        <f t="shared" si="767"/>
        <v/>
      </c>
      <c r="L4887" t="str">
        <f t="shared" si="768"/>
        <v/>
      </c>
      <c r="M4887" t="str">
        <f t="shared" si="769"/>
        <v/>
      </c>
    </row>
    <row r="4888" spans="1:13">
      <c r="A4888" t="s">
        <v>2535</v>
      </c>
      <c r="B4888">
        <v>0</v>
      </c>
      <c r="C4888" s="44">
        <v>41543</v>
      </c>
      <c r="D4888" t="str">
        <f t="shared" si="760"/>
        <v/>
      </c>
      <c r="E4888" t="str">
        <f t="shared" si="761"/>
        <v/>
      </c>
      <c r="F4888" t="str">
        <f t="shared" si="762"/>
        <v/>
      </c>
      <c r="G4888" t="str">
        <f t="shared" si="763"/>
        <v/>
      </c>
      <c r="H4888" t="str">
        <f t="shared" si="764"/>
        <v/>
      </c>
      <c r="I4888" t="str">
        <f t="shared" si="765"/>
        <v/>
      </c>
      <c r="J4888" t="str">
        <f t="shared" si="766"/>
        <v/>
      </c>
      <c r="K4888" t="str">
        <f t="shared" si="767"/>
        <v/>
      </c>
      <c r="L4888" t="str">
        <f t="shared" si="768"/>
        <v/>
      </c>
      <c r="M4888" t="str">
        <f t="shared" si="769"/>
        <v/>
      </c>
    </row>
    <row r="4889" spans="1:13">
      <c r="A4889" t="s">
        <v>3719</v>
      </c>
      <c r="B4889">
        <v>34.452100000000002</v>
      </c>
      <c r="C4889" s="44">
        <v>41548</v>
      </c>
      <c r="D4889" t="str">
        <f t="shared" si="760"/>
        <v/>
      </c>
      <c r="E4889" t="str">
        <f t="shared" si="761"/>
        <v/>
      </c>
      <c r="F4889" t="str">
        <f t="shared" si="762"/>
        <v/>
      </c>
      <c r="G4889" t="str">
        <f t="shared" si="763"/>
        <v/>
      </c>
      <c r="H4889" t="str">
        <f t="shared" si="764"/>
        <v/>
      </c>
      <c r="I4889" t="str">
        <f t="shared" si="765"/>
        <v/>
      </c>
      <c r="J4889" t="str">
        <f t="shared" si="766"/>
        <v/>
      </c>
      <c r="K4889" t="str">
        <f t="shared" si="767"/>
        <v/>
      </c>
      <c r="L4889" t="str">
        <f t="shared" si="768"/>
        <v/>
      </c>
      <c r="M4889" t="str">
        <f t="shared" si="769"/>
        <v/>
      </c>
    </row>
    <row r="4890" spans="1:13">
      <c r="A4890" t="s">
        <v>2536</v>
      </c>
      <c r="B4890">
        <v>0</v>
      </c>
      <c r="C4890" s="44">
        <v>41543</v>
      </c>
      <c r="D4890" t="str">
        <f t="shared" si="760"/>
        <v/>
      </c>
      <c r="E4890" t="str">
        <f t="shared" si="761"/>
        <v/>
      </c>
      <c r="F4890" t="str">
        <f t="shared" si="762"/>
        <v/>
      </c>
      <c r="G4890" t="str">
        <f t="shared" si="763"/>
        <v/>
      </c>
      <c r="H4890" t="str">
        <f t="shared" si="764"/>
        <v/>
      </c>
      <c r="I4890" t="str">
        <f t="shared" si="765"/>
        <v/>
      </c>
      <c r="J4890" t="str">
        <f t="shared" si="766"/>
        <v/>
      </c>
      <c r="K4890" t="str">
        <f t="shared" si="767"/>
        <v/>
      </c>
      <c r="L4890" t="str">
        <f t="shared" si="768"/>
        <v/>
      </c>
      <c r="M4890" t="str">
        <f t="shared" si="769"/>
        <v/>
      </c>
    </row>
    <row r="4891" spans="1:13">
      <c r="A4891" t="s">
        <v>2537</v>
      </c>
      <c r="B4891">
        <v>36.3718</v>
      </c>
      <c r="C4891" s="44">
        <v>41548</v>
      </c>
      <c r="D4891" t="str">
        <f t="shared" si="760"/>
        <v/>
      </c>
      <c r="E4891" t="str">
        <f t="shared" si="761"/>
        <v/>
      </c>
      <c r="F4891" t="str">
        <f t="shared" si="762"/>
        <v/>
      </c>
      <c r="G4891" t="str">
        <f t="shared" si="763"/>
        <v/>
      </c>
      <c r="H4891" t="str">
        <f t="shared" si="764"/>
        <v/>
      </c>
      <c r="I4891" t="str">
        <f t="shared" si="765"/>
        <v/>
      </c>
      <c r="J4891" t="str">
        <f t="shared" si="766"/>
        <v/>
      </c>
      <c r="K4891" t="str">
        <f t="shared" si="767"/>
        <v/>
      </c>
      <c r="L4891" t="str">
        <f t="shared" si="768"/>
        <v/>
      </c>
      <c r="M4891" t="str">
        <f t="shared" si="769"/>
        <v/>
      </c>
    </row>
    <row r="4892" spans="1:13">
      <c r="A4892" t="s">
        <v>2538</v>
      </c>
      <c r="B4892">
        <v>10.099299999999999</v>
      </c>
      <c r="C4892" s="44">
        <v>41548</v>
      </c>
      <c r="D4892" t="str">
        <f t="shared" si="760"/>
        <v/>
      </c>
      <c r="E4892" t="str">
        <f t="shared" si="761"/>
        <v/>
      </c>
      <c r="F4892" t="str">
        <f t="shared" si="762"/>
        <v/>
      </c>
      <c r="G4892" t="str">
        <f t="shared" si="763"/>
        <v/>
      </c>
      <c r="H4892" t="str">
        <f t="shared" si="764"/>
        <v/>
      </c>
      <c r="I4892" t="str">
        <f t="shared" si="765"/>
        <v/>
      </c>
      <c r="J4892" t="str">
        <f t="shared" si="766"/>
        <v/>
      </c>
      <c r="K4892" t="str">
        <f t="shared" si="767"/>
        <v/>
      </c>
      <c r="L4892" t="str">
        <f t="shared" si="768"/>
        <v/>
      </c>
      <c r="M4892" t="str">
        <f t="shared" si="769"/>
        <v/>
      </c>
    </row>
    <row r="4893" spans="1:13">
      <c r="A4893" t="s">
        <v>2539</v>
      </c>
      <c r="B4893">
        <v>11.638500000000001</v>
      </c>
      <c r="C4893" s="44">
        <v>41548</v>
      </c>
      <c r="D4893" t="str">
        <f t="shared" si="760"/>
        <v/>
      </c>
      <c r="E4893" t="str">
        <f t="shared" si="761"/>
        <v/>
      </c>
      <c r="F4893" t="str">
        <f t="shared" si="762"/>
        <v/>
      </c>
      <c r="G4893" t="str">
        <f t="shared" si="763"/>
        <v/>
      </c>
      <c r="H4893" t="str">
        <f t="shared" si="764"/>
        <v/>
      </c>
      <c r="I4893" t="str">
        <f t="shared" si="765"/>
        <v/>
      </c>
      <c r="J4893" t="str">
        <f t="shared" si="766"/>
        <v/>
      </c>
      <c r="K4893" t="str">
        <f t="shared" si="767"/>
        <v/>
      </c>
      <c r="L4893" t="str">
        <f t="shared" si="768"/>
        <v/>
      </c>
      <c r="M4893" t="str">
        <f t="shared" si="769"/>
        <v/>
      </c>
    </row>
    <row r="4894" spans="1:13">
      <c r="A4894" t="s">
        <v>3720</v>
      </c>
      <c r="B4894">
        <v>34.076500000000003</v>
      </c>
      <c r="C4894" s="44">
        <v>41548</v>
      </c>
      <c r="D4894" t="str">
        <f t="shared" si="760"/>
        <v/>
      </c>
      <c r="E4894" t="str">
        <f t="shared" si="761"/>
        <v/>
      </c>
      <c r="F4894" t="str">
        <f t="shared" si="762"/>
        <v/>
      </c>
      <c r="G4894" t="str">
        <f t="shared" si="763"/>
        <v/>
      </c>
      <c r="H4894" t="str">
        <f t="shared" si="764"/>
        <v/>
      </c>
      <c r="I4894" t="str">
        <f t="shared" si="765"/>
        <v/>
      </c>
      <c r="J4894" t="str">
        <f t="shared" si="766"/>
        <v/>
      </c>
      <c r="K4894" t="str">
        <f t="shared" si="767"/>
        <v/>
      </c>
      <c r="L4894" t="str">
        <f t="shared" si="768"/>
        <v/>
      </c>
      <c r="M4894" t="str">
        <f t="shared" si="769"/>
        <v/>
      </c>
    </row>
    <row r="4895" spans="1:13">
      <c r="A4895" t="s">
        <v>2540</v>
      </c>
      <c r="B4895">
        <v>10.2293</v>
      </c>
      <c r="C4895" s="44">
        <v>41548</v>
      </c>
      <c r="D4895" t="str">
        <f t="shared" si="760"/>
        <v/>
      </c>
      <c r="E4895" t="str">
        <f t="shared" si="761"/>
        <v/>
      </c>
      <c r="F4895" t="str">
        <f t="shared" si="762"/>
        <v/>
      </c>
      <c r="G4895" t="str">
        <f t="shared" si="763"/>
        <v/>
      </c>
      <c r="H4895" t="str">
        <f t="shared" si="764"/>
        <v/>
      </c>
      <c r="I4895" t="str">
        <f t="shared" si="765"/>
        <v/>
      </c>
      <c r="J4895" t="str">
        <f t="shared" si="766"/>
        <v/>
      </c>
      <c r="K4895" t="str">
        <f t="shared" si="767"/>
        <v/>
      </c>
      <c r="L4895" t="str">
        <f t="shared" si="768"/>
        <v/>
      </c>
      <c r="M4895" t="str">
        <f t="shared" si="769"/>
        <v/>
      </c>
    </row>
    <row r="4896" spans="1:13">
      <c r="A4896" t="s">
        <v>2541</v>
      </c>
      <c r="B4896">
        <v>11.686500000000001</v>
      </c>
      <c r="C4896" s="44">
        <v>41548</v>
      </c>
      <c r="D4896" t="str">
        <f t="shared" si="760"/>
        <v/>
      </c>
      <c r="E4896" t="str">
        <f t="shared" si="761"/>
        <v/>
      </c>
      <c r="F4896" t="str">
        <f t="shared" si="762"/>
        <v/>
      </c>
      <c r="G4896" t="str">
        <f t="shared" si="763"/>
        <v/>
      </c>
      <c r="H4896" t="str">
        <f t="shared" si="764"/>
        <v/>
      </c>
      <c r="I4896" t="str">
        <f t="shared" si="765"/>
        <v/>
      </c>
      <c r="J4896" t="str">
        <f t="shared" si="766"/>
        <v/>
      </c>
      <c r="K4896" t="str">
        <f t="shared" si="767"/>
        <v/>
      </c>
      <c r="L4896" t="str">
        <f t="shared" si="768"/>
        <v/>
      </c>
      <c r="M4896" t="str">
        <f t="shared" si="769"/>
        <v/>
      </c>
    </row>
    <row r="4897" spans="1:13">
      <c r="A4897" t="s">
        <v>2542</v>
      </c>
      <c r="B4897">
        <v>0</v>
      </c>
      <c r="C4897" s="44">
        <v>41543</v>
      </c>
      <c r="D4897" t="str">
        <f t="shared" si="760"/>
        <v/>
      </c>
      <c r="E4897" t="str">
        <f t="shared" si="761"/>
        <v/>
      </c>
      <c r="F4897" t="str">
        <f t="shared" si="762"/>
        <v/>
      </c>
      <c r="G4897" t="str">
        <f t="shared" si="763"/>
        <v/>
      </c>
      <c r="H4897" t="str">
        <f t="shared" si="764"/>
        <v/>
      </c>
      <c r="I4897" t="str">
        <f t="shared" si="765"/>
        <v/>
      </c>
      <c r="J4897" t="str">
        <f t="shared" si="766"/>
        <v/>
      </c>
      <c r="K4897" t="str">
        <f t="shared" si="767"/>
        <v/>
      </c>
      <c r="L4897" t="str">
        <f t="shared" si="768"/>
        <v/>
      </c>
      <c r="M4897" t="str">
        <f t="shared" si="769"/>
        <v/>
      </c>
    </row>
    <row r="4898" spans="1:13">
      <c r="A4898" t="s">
        <v>3721</v>
      </c>
      <c r="B4898">
        <v>38.524900000000002</v>
      </c>
      <c r="C4898" s="44">
        <v>41548</v>
      </c>
      <c r="D4898" t="str">
        <f t="shared" si="760"/>
        <v/>
      </c>
      <c r="E4898" t="str">
        <f t="shared" si="761"/>
        <v/>
      </c>
      <c r="F4898" t="str">
        <f t="shared" si="762"/>
        <v/>
      </c>
      <c r="G4898" t="str">
        <f t="shared" si="763"/>
        <v/>
      </c>
      <c r="H4898" t="str">
        <f t="shared" si="764"/>
        <v/>
      </c>
      <c r="I4898" t="str">
        <f t="shared" si="765"/>
        <v/>
      </c>
      <c r="J4898" t="str">
        <f t="shared" si="766"/>
        <v/>
      </c>
      <c r="K4898" t="str">
        <f t="shared" si="767"/>
        <v/>
      </c>
      <c r="L4898" t="str">
        <f t="shared" si="768"/>
        <v/>
      </c>
      <c r="M4898" t="str">
        <f t="shared" si="769"/>
        <v/>
      </c>
    </row>
    <row r="4899" spans="1:13">
      <c r="A4899" t="s">
        <v>2543</v>
      </c>
      <c r="B4899">
        <v>0</v>
      </c>
      <c r="C4899" s="44">
        <v>41543</v>
      </c>
      <c r="D4899" t="str">
        <f t="shared" si="760"/>
        <v/>
      </c>
      <c r="E4899" t="str">
        <f t="shared" si="761"/>
        <v/>
      </c>
      <c r="F4899" t="str">
        <f t="shared" si="762"/>
        <v/>
      </c>
      <c r="G4899" t="str">
        <f t="shared" si="763"/>
        <v/>
      </c>
      <c r="H4899" t="str">
        <f t="shared" si="764"/>
        <v/>
      </c>
      <c r="I4899" t="str">
        <f t="shared" si="765"/>
        <v/>
      </c>
      <c r="J4899" t="str">
        <f t="shared" si="766"/>
        <v/>
      </c>
      <c r="K4899" t="str">
        <f t="shared" si="767"/>
        <v/>
      </c>
      <c r="L4899" t="str">
        <f t="shared" si="768"/>
        <v/>
      </c>
      <c r="M4899" t="str">
        <f t="shared" si="769"/>
        <v/>
      </c>
    </row>
    <row r="4900" spans="1:13">
      <c r="A4900" t="s">
        <v>2544</v>
      </c>
      <c r="B4900">
        <v>0</v>
      </c>
      <c r="C4900" s="44">
        <v>41543</v>
      </c>
      <c r="D4900" t="str">
        <f t="shared" si="760"/>
        <v/>
      </c>
      <c r="E4900" t="str">
        <f t="shared" si="761"/>
        <v/>
      </c>
      <c r="F4900" t="str">
        <f t="shared" si="762"/>
        <v/>
      </c>
      <c r="G4900" t="str">
        <f t="shared" si="763"/>
        <v/>
      </c>
      <c r="H4900" t="str">
        <f t="shared" si="764"/>
        <v/>
      </c>
      <c r="I4900" t="str">
        <f t="shared" si="765"/>
        <v/>
      </c>
      <c r="J4900" t="str">
        <f t="shared" si="766"/>
        <v/>
      </c>
      <c r="K4900" t="str">
        <f t="shared" si="767"/>
        <v/>
      </c>
      <c r="L4900" t="str">
        <f t="shared" si="768"/>
        <v/>
      </c>
      <c r="M4900" t="str">
        <f t="shared" si="769"/>
        <v/>
      </c>
    </row>
    <row r="4901" spans="1:13">
      <c r="A4901" t="s">
        <v>2545</v>
      </c>
      <c r="B4901">
        <v>10.1568</v>
      </c>
      <c r="C4901" s="44">
        <v>41548</v>
      </c>
      <c r="D4901" t="str">
        <f t="shared" si="760"/>
        <v/>
      </c>
      <c r="E4901" t="str">
        <f t="shared" si="761"/>
        <v/>
      </c>
      <c r="F4901" t="str">
        <f t="shared" si="762"/>
        <v/>
      </c>
      <c r="G4901" t="str">
        <f t="shared" si="763"/>
        <v/>
      </c>
      <c r="H4901" t="str">
        <f t="shared" si="764"/>
        <v/>
      </c>
      <c r="I4901" t="str">
        <f t="shared" si="765"/>
        <v/>
      </c>
      <c r="J4901" t="str">
        <f t="shared" si="766"/>
        <v/>
      </c>
      <c r="K4901" t="str">
        <f t="shared" si="767"/>
        <v/>
      </c>
      <c r="L4901" t="str">
        <f t="shared" si="768"/>
        <v/>
      </c>
      <c r="M4901" t="str">
        <f t="shared" si="769"/>
        <v/>
      </c>
    </row>
    <row r="4902" spans="1:13">
      <c r="A4902" t="s">
        <v>57</v>
      </c>
      <c r="B4902">
        <v>6.6264000000000003</v>
      </c>
      <c r="C4902" s="44">
        <v>41548</v>
      </c>
      <c r="D4902" t="str">
        <f t="shared" si="760"/>
        <v/>
      </c>
      <c r="E4902" t="str">
        <f t="shared" si="761"/>
        <v/>
      </c>
      <c r="F4902" t="str">
        <f t="shared" si="762"/>
        <v/>
      </c>
      <c r="G4902" t="str">
        <f t="shared" si="763"/>
        <v/>
      </c>
      <c r="H4902" t="str">
        <f t="shared" si="764"/>
        <v/>
      </c>
      <c r="I4902" t="str">
        <f t="shared" si="765"/>
        <v/>
      </c>
      <c r="J4902" t="str">
        <f t="shared" si="766"/>
        <v/>
      </c>
      <c r="K4902" t="str">
        <f t="shared" si="767"/>
        <v/>
      </c>
      <c r="L4902" t="str">
        <f t="shared" si="768"/>
        <v/>
      </c>
      <c r="M4902" t="str">
        <f t="shared" si="769"/>
        <v/>
      </c>
    </row>
    <row r="4903" spans="1:13">
      <c r="A4903" t="s">
        <v>4708</v>
      </c>
      <c r="B4903">
        <v>12.822100000000001</v>
      </c>
      <c r="C4903" s="44">
        <v>41548</v>
      </c>
      <c r="D4903" t="str">
        <f t="shared" si="760"/>
        <v/>
      </c>
      <c r="E4903" t="str">
        <f t="shared" si="761"/>
        <v/>
      </c>
      <c r="F4903" t="str">
        <f t="shared" si="762"/>
        <v/>
      </c>
      <c r="G4903" t="str">
        <f t="shared" si="763"/>
        <v/>
      </c>
      <c r="H4903" t="str">
        <f t="shared" si="764"/>
        <v/>
      </c>
      <c r="I4903" t="str">
        <f t="shared" si="765"/>
        <v/>
      </c>
      <c r="J4903" t="str">
        <f t="shared" si="766"/>
        <v/>
      </c>
      <c r="K4903" t="str">
        <f t="shared" si="767"/>
        <v/>
      </c>
      <c r="L4903" t="str">
        <f t="shared" si="768"/>
        <v/>
      </c>
      <c r="M4903" t="str">
        <f t="shared" si="769"/>
        <v/>
      </c>
    </row>
    <row r="4904" spans="1:13">
      <c r="A4904" t="s">
        <v>58</v>
      </c>
      <c r="B4904">
        <v>0</v>
      </c>
      <c r="C4904" s="44">
        <v>41431</v>
      </c>
      <c r="D4904" t="str">
        <f t="shared" si="760"/>
        <v/>
      </c>
      <c r="E4904" t="str">
        <f t="shared" si="761"/>
        <v/>
      </c>
      <c r="F4904" t="str">
        <f t="shared" si="762"/>
        <v/>
      </c>
      <c r="G4904" t="str">
        <f t="shared" si="763"/>
        <v/>
      </c>
      <c r="H4904" t="str">
        <f t="shared" si="764"/>
        <v/>
      </c>
      <c r="I4904" t="str">
        <f t="shared" si="765"/>
        <v/>
      </c>
      <c r="J4904" t="str">
        <f t="shared" si="766"/>
        <v/>
      </c>
      <c r="K4904" t="str">
        <f t="shared" si="767"/>
        <v/>
      </c>
      <c r="L4904" t="str">
        <f t="shared" si="768"/>
        <v/>
      </c>
      <c r="M4904" t="str">
        <f t="shared" si="769"/>
        <v/>
      </c>
    </row>
    <row r="4905" spans="1:13">
      <c r="A4905" t="s">
        <v>4709</v>
      </c>
      <c r="B4905">
        <v>0</v>
      </c>
      <c r="C4905" s="44">
        <v>41435</v>
      </c>
      <c r="D4905" t="str">
        <f t="shared" si="760"/>
        <v/>
      </c>
      <c r="E4905" t="str">
        <f t="shared" si="761"/>
        <v/>
      </c>
      <c r="F4905" t="str">
        <f t="shared" si="762"/>
        <v/>
      </c>
      <c r="G4905" t="str">
        <f t="shared" si="763"/>
        <v/>
      </c>
      <c r="H4905" t="str">
        <f t="shared" si="764"/>
        <v/>
      </c>
      <c r="I4905" t="str">
        <f t="shared" si="765"/>
        <v/>
      </c>
      <c r="J4905" t="str">
        <f t="shared" si="766"/>
        <v/>
      </c>
      <c r="K4905" t="str">
        <f t="shared" si="767"/>
        <v/>
      </c>
      <c r="L4905" t="str">
        <f t="shared" si="768"/>
        <v/>
      </c>
      <c r="M4905" t="str">
        <f t="shared" si="769"/>
        <v/>
      </c>
    </row>
    <row r="4906" spans="1:13">
      <c r="A4906" t="s">
        <v>2888</v>
      </c>
      <c r="B4906">
        <v>5.9801000000000002</v>
      </c>
      <c r="C4906" s="44">
        <v>41548</v>
      </c>
      <c r="D4906" t="str">
        <f t="shared" si="760"/>
        <v/>
      </c>
      <c r="E4906" t="str">
        <f t="shared" si="761"/>
        <v/>
      </c>
      <c r="F4906" t="str">
        <f t="shared" si="762"/>
        <v/>
      </c>
      <c r="G4906" t="str">
        <f t="shared" si="763"/>
        <v/>
      </c>
      <c r="H4906" t="str">
        <f t="shared" si="764"/>
        <v/>
      </c>
      <c r="I4906" t="str">
        <f t="shared" si="765"/>
        <v/>
      </c>
      <c r="J4906" t="str">
        <f t="shared" si="766"/>
        <v/>
      </c>
      <c r="K4906" t="str">
        <f t="shared" si="767"/>
        <v/>
      </c>
      <c r="L4906" t="str">
        <f t="shared" si="768"/>
        <v/>
      </c>
      <c r="M4906" t="str">
        <f t="shared" si="769"/>
        <v/>
      </c>
    </row>
    <row r="4907" spans="1:13">
      <c r="A4907" t="s">
        <v>4117</v>
      </c>
      <c r="B4907">
        <v>5.9806999999999997</v>
      </c>
      <c r="C4907" s="44">
        <v>41548</v>
      </c>
      <c r="D4907" t="str">
        <f t="shared" si="760"/>
        <v/>
      </c>
      <c r="E4907" t="str">
        <f t="shared" si="761"/>
        <v/>
      </c>
      <c r="F4907" t="str">
        <f t="shared" si="762"/>
        <v/>
      </c>
      <c r="G4907" t="str">
        <f t="shared" si="763"/>
        <v/>
      </c>
      <c r="H4907" t="str">
        <f t="shared" si="764"/>
        <v/>
      </c>
      <c r="I4907" t="str">
        <f t="shared" si="765"/>
        <v/>
      </c>
      <c r="J4907" t="str">
        <f t="shared" si="766"/>
        <v/>
      </c>
      <c r="K4907" t="str">
        <f t="shared" si="767"/>
        <v/>
      </c>
      <c r="L4907" t="str">
        <f t="shared" si="768"/>
        <v/>
      </c>
      <c r="M4907" t="str">
        <f t="shared" si="769"/>
        <v/>
      </c>
    </row>
    <row r="4908" spans="1:13">
      <c r="A4908" t="s">
        <v>5637</v>
      </c>
      <c r="B4908">
        <v>10.0824</v>
      </c>
      <c r="C4908" s="44">
        <v>41548</v>
      </c>
      <c r="D4908" t="str">
        <f t="shared" si="760"/>
        <v/>
      </c>
      <c r="E4908" t="str">
        <f t="shared" si="761"/>
        <v/>
      </c>
      <c r="F4908" t="str">
        <f t="shared" si="762"/>
        <v/>
      </c>
      <c r="G4908" t="str">
        <f t="shared" si="763"/>
        <v/>
      </c>
      <c r="H4908" t="str">
        <f t="shared" si="764"/>
        <v/>
      </c>
      <c r="I4908" t="str">
        <f t="shared" si="765"/>
        <v/>
      </c>
      <c r="J4908" t="str">
        <f t="shared" si="766"/>
        <v/>
      </c>
      <c r="K4908" t="str">
        <f t="shared" si="767"/>
        <v/>
      </c>
      <c r="L4908" t="str">
        <f t="shared" si="768"/>
        <v/>
      </c>
      <c r="M4908" t="str">
        <f t="shared" si="769"/>
        <v/>
      </c>
    </row>
    <row r="4909" spans="1:13">
      <c r="A4909" t="s">
        <v>5638</v>
      </c>
      <c r="B4909">
        <v>0</v>
      </c>
      <c r="C4909" s="44">
        <v>41543</v>
      </c>
      <c r="D4909" t="str">
        <f t="shared" si="760"/>
        <v/>
      </c>
      <c r="E4909" t="str">
        <f t="shared" si="761"/>
        <v/>
      </c>
      <c r="F4909" t="str">
        <f t="shared" si="762"/>
        <v/>
      </c>
      <c r="G4909" t="str">
        <f t="shared" si="763"/>
        <v/>
      </c>
      <c r="H4909" t="str">
        <f t="shared" si="764"/>
        <v/>
      </c>
      <c r="I4909" t="str">
        <f t="shared" si="765"/>
        <v/>
      </c>
      <c r="J4909" t="str">
        <f t="shared" si="766"/>
        <v/>
      </c>
      <c r="K4909" t="str">
        <f t="shared" si="767"/>
        <v/>
      </c>
      <c r="L4909" t="str">
        <f t="shared" si="768"/>
        <v/>
      </c>
      <c r="M4909" t="str">
        <f t="shared" si="769"/>
        <v/>
      </c>
    </row>
    <row r="4910" spans="1:13">
      <c r="A4910" t="s">
        <v>5639</v>
      </c>
      <c r="B4910">
        <v>13.016400000000001</v>
      </c>
      <c r="C4910" s="44">
        <v>41548</v>
      </c>
      <c r="D4910" t="str">
        <f t="shared" si="760"/>
        <v/>
      </c>
      <c r="E4910" t="str">
        <f t="shared" si="761"/>
        <v/>
      </c>
      <c r="F4910" t="str">
        <f t="shared" si="762"/>
        <v/>
      </c>
      <c r="G4910" t="str">
        <f t="shared" si="763"/>
        <v/>
      </c>
      <c r="H4910" t="str">
        <f t="shared" si="764"/>
        <v/>
      </c>
      <c r="I4910" t="str">
        <f t="shared" si="765"/>
        <v/>
      </c>
      <c r="J4910" t="str">
        <f t="shared" si="766"/>
        <v/>
      </c>
      <c r="K4910" t="str">
        <f t="shared" si="767"/>
        <v/>
      </c>
      <c r="L4910" t="str">
        <f t="shared" si="768"/>
        <v/>
      </c>
      <c r="M4910" t="str">
        <f t="shared" si="769"/>
        <v/>
      </c>
    </row>
    <row r="4911" spans="1:13">
      <c r="A4911" t="s">
        <v>5640</v>
      </c>
      <c r="B4911">
        <v>10.0604</v>
      </c>
      <c r="C4911" s="44">
        <v>41548</v>
      </c>
      <c r="D4911" t="str">
        <f t="shared" si="760"/>
        <v/>
      </c>
      <c r="E4911" t="str">
        <f t="shared" si="761"/>
        <v/>
      </c>
      <c r="F4911" t="str">
        <f t="shared" si="762"/>
        <v/>
      </c>
      <c r="G4911" t="str">
        <f t="shared" si="763"/>
        <v/>
      </c>
      <c r="H4911" t="str">
        <f t="shared" si="764"/>
        <v/>
      </c>
      <c r="I4911" t="str">
        <f t="shared" si="765"/>
        <v/>
      </c>
      <c r="J4911" t="str">
        <f t="shared" si="766"/>
        <v/>
      </c>
      <c r="K4911" t="str">
        <f t="shared" si="767"/>
        <v/>
      </c>
      <c r="L4911" t="str">
        <f t="shared" si="768"/>
        <v/>
      </c>
      <c r="M4911" t="str">
        <f t="shared" si="769"/>
        <v/>
      </c>
    </row>
    <row r="4912" spans="1:13">
      <c r="A4912" t="s">
        <v>5641</v>
      </c>
      <c r="B4912">
        <v>12.7415</v>
      </c>
      <c r="C4912" s="44">
        <v>41548</v>
      </c>
      <c r="D4912" t="str">
        <f t="shared" si="760"/>
        <v/>
      </c>
      <c r="E4912" t="str">
        <f t="shared" si="761"/>
        <v/>
      </c>
      <c r="F4912" t="str">
        <f t="shared" si="762"/>
        <v/>
      </c>
      <c r="G4912" t="str">
        <f t="shared" si="763"/>
        <v/>
      </c>
      <c r="H4912" t="str">
        <f t="shared" si="764"/>
        <v/>
      </c>
      <c r="I4912" t="str">
        <f t="shared" si="765"/>
        <v/>
      </c>
      <c r="J4912" t="str">
        <f t="shared" si="766"/>
        <v/>
      </c>
      <c r="K4912" t="str">
        <f t="shared" si="767"/>
        <v/>
      </c>
      <c r="L4912" t="str">
        <f t="shared" si="768"/>
        <v/>
      </c>
      <c r="M4912" t="str">
        <f t="shared" si="769"/>
        <v/>
      </c>
    </row>
    <row r="4913" spans="1:13">
      <c r="A4913" t="s">
        <v>5642</v>
      </c>
      <c r="B4913">
        <v>12.7685</v>
      </c>
      <c r="C4913" s="44">
        <v>41548</v>
      </c>
      <c r="D4913" t="str">
        <f t="shared" si="760"/>
        <v/>
      </c>
      <c r="E4913" t="str">
        <f t="shared" si="761"/>
        <v/>
      </c>
      <c r="F4913" t="str">
        <f t="shared" si="762"/>
        <v/>
      </c>
      <c r="G4913" t="str">
        <f t="shared" si="763"/>
        <v/>
      </c>
      <c r="H4913" t="str">
        <f t="shared" si="764"/>
        <v/>
      </c>
      <c r="I4913" t="str">
        <f t="shared" si="765"/>
        <v/>
      </c>
      <c r="J4913" t="str">
        <f t="shared" si="766"/>
        <v/>
      </c>
      <c r="K4913" t="str">
        <f t="shared" si="767"/>
        <v/>
      </c>
      <c r="L4913" t="str">
        <f t="shared" si="768"/>
        <v/>
      </c>
      <c r="M4913" t="str">
        <f t="shared" si="769"/>
        <v/>
      </c>
    </row>
    <row r="4914" spans="1:13">
      <c r="A4914" t="s">
        <v>2890</v>
      </c>
      <c r="B4914">
        <v>10.3904</v>
      </c>
      <c r="C4914" s="44">
        <v>41548</v>
      </c>
      <c r="D4914" t="str">
        <f t="shared" si="760"/>
        <v/>
      </c>
      <c r="E4914" t="str">
        <f t="shared" si="761"/>
        <v/>
      </c>
      <c r="F4914" t="str">
        <f t="shared" si="762"/>
        <v/>
      </c>
      <c r="G4914" t="str">
        <f t="shared" si="763"/>
        <v/>
      </c>
      <c r="H4914" t="str">
        <f t="shared" si="764"/>
        <v/>
      </c>
      <c r="I4914" t="str">
        <f t="shared" si="765"/>
        <v/>
      </c>
      <c r="J4914" t="str">
        <f t="shared" si="766"/>
        <v/>
      </c>
      <c r="K4914" t="str">
        <f t="shared" si="767"/>
        <v/>
      </c>
      <c r="L4914" t="str">
        <f t="shared" si="768"/>
        <v/>
      </c>
      <c r="M4914" t="str">
        <f t="shared" si="769"/>
        <v/>
      </c>
    </row>
    <row r="4915" spans="1:13">
      <c r="A4915" t="s">
        <v>4119</v>
      </c>
      <c r="B4915">
        <v>12.778700000000001</v>
      </c>
      <c r="C4915" s="44">
        <v>41548</v>
      </c>
      <c r="D4915" t="str">
        <f t="shared" si="760"/>
        <v/>
      </c>
      <c r="E4915" t="str">
        <f t="shared" si="761"/>
        <v/>
      </c>
      <c r="F4915" t="str">
        <f t="shared" si="762"/>
        <v/>
      </c>
      <c r="G4915" t="str">
        <f t="shared" si="763"/>
        <v/>
      </c>
      <c r="H4915" t="str">
        <f t="shared" si="764"/>
        <v/>
      </c>
      <c r="I4915" t="str">
        <f t="shared" si="765"/>
        <v/>
      </c>
      <c r="J4915" t="str">
        <f t="shared" si="766"/>
        <v/>
      </c>
      <c r="K4915" t="str">
        <f t="shared" si="767"/>
        <v/>
      </c>
      <c r="L4915" t="str">
        <f t="shared" si="768"/>
        <v/>
      </c>
      <c r="M4915" t="str">
        <f t="shared" si="769"/>
        <v/>
      </c>
    </row>
    <row r="4916" spans="1:13">
      <c r="A4916" t="s">
        <v>2891</v>
      </c>
      <c r="B4916">
        <v>10.3767</v>
      </c>
      <c r="C4916" s="44">
        <v>41548</v>
      </c>
      <c r="D4916" t="str">
        <f t="shared" si="760"/>
        <v/>
      </c>
      <c r="E4916" t="str">
        <f t="shared" si="761"/>
        <v/>
      </c>
      <c r="F4916" t="str">
        <f t="shared" si="762"/>
        <v/>
      </c>
      <c r="G4916" t="str">
        <f t="shared" si="763"/>
        <v/>
      </c>
      <c r="H4916" t="str">
        <f t="shared" si="764"/>
        <v/>
      </c>
      <c r="I4916" t="str">
        <f t="shared" si="765"/>
        <v/>
      </c>
      <c r="J4916" t="str">
        <f t="shared" si="766"/>
        <v/>
      </c>
      <c r="K4916" t="str">
        <f t="shared" si="767"/>
        <v/>
      </c>
      <c r="L4916" t="str">
        <f t="shared" si="768"/>
        <v/>
      </c>
      <c r="M4916" t="str">
        <f t="shared" si="769"/>
        <v/>
      </c>
    </row>
    <row r="4917" spans="1:13">
      <c r="A4917" t="s">
        <v>4120</v>
      </c>
      <c r="B4917">
        <v>12.728199999999999</v>
      </c>
      <c r="C4917" s="44">
        <v>41548</v>
      </c>
      <c r="D4917" t="str">
        <f t="shared" si="760"/>
        <v/>
      </c>
      <c r="E4917" t="str">
        <f t="shared" si="761"/>
        <v/>
      </c>
      <c r="F4917" t="str">
        <f t="shared" si="762"/>
        <v/>
      </c>
      <c r="G4917" t="str">
        <f t="shared" si="763"/>
        <v/>
      </c>
      <c r="H4917" t="str">
        <f t="shared" si="764"/>
        <v/>
      </c>
      <c r="I4917" t="str">
        <f t="shared" si="765"/>
        <v/>
      </c>
      <c r="J4917" t="str">
        <f t="shared" si="766"/>
        <v/>
      </c>
      <c r="K4917" t="str">
        <f t="shared" si="767"/>
        <v/>
      </c>
      <c r="L4917" t="str">
        <f t="shared" si="768"/>
        <v/>
      </c>
      <c r="M4917" t="str">
        <f t="shared" si="769"/>
        <v/>
      </c>
    </row>
    <row r="4918" spans="1:13">
      <c r="A4918" t="s">
        <v>59</v>
      </c>
      <c r="B4918">
        <v>10.926399999999999</v>
      </c>
      <c r="C4918" s="44">
        <v>41548</v>
      </c>
      <c r="D4918" t="str">
        <f t="shared" si="760"/>
        <v/>
      </c>
      <c r="E4918" t="str">
        <f t="shared" si="761"/>
        <v/>
      </c>
      <c r="F4918" t="str">
        <f t="shared" si="762"/>
        <v/>
      </c>
      <c r="G4918" t="str">
        <f t="shared" si="763"/>
        <v/>
      </c>
      <c r="H4918" t="str">
        <f t="shared" si="764"/>
        <v/>
      </c>
      <c r="I4918" t="str">
        <f t="shared" si="765"/>
        <v/>
      </c>
      <c r="J4918" t="str">
        <f t="shared" si="766"/>
        <v/>
      </c>
      <c r="K4918" t="str">
        <f t="shared" si="767"/>
        <v/>
      </c>
      <c r="L4918" t="str">
        <f t="shared" si="768"/>
        <v/>
      </c>
      <c r="M4918" t="str">
        <f t="shared" si="769"/>
        <v/>
      </c>
    </row>
    <row r="4919" spans="1:13">
      <c r="A4919" t="s">
        <v>4710</v>
      </c>
      <c r="B4919">
        <v>10.939399999999999</v>
      </c>
      <c r="C4919" s="44">
        <v>41548</v>
      </c>
      <c r="D4919" t="str">
        <f t="shared" si="760"/>
        <v/>
      </c>
      <c r="E4919" t="str">
        <f t="shared" si="761"/>
        <v/>
      </c>
      <c r="F4919" t="str">
        <f t="shared" si="762"/>
        <v/>
      </c>
      <c r="G4919" t="str">
        <f t="shared" si="763"/>
        <v/>
      </c>
      <c r="H4919" t="str">
        <f t="shared" si="764"/>
        <v/>
      </c>
      <c r="I4919" t="str">
        <f t="shared" si="765"/>
        <v/>
      </c>
      <c r="J4919" t="str">
        <f t="shared" si="766"/>
        <v/>
      </c>
      <c r="K4919" t="str">
        <f t="shared" si="767"/>
        <v/>
      </c>
      <c r="L4919" t="str">
        <f t="shared" si="768"/>
        <v/>
      </c>
      <c r="M4919" t="str">
        <f t="shared" si="769"/>
        <v/>
      </c>
    </row>
    <row r="4920" spans="1:13">
      <c r="A4920" t="s">
        <v>2892</v>
      </c>
      <c r="B4920">
        <v>10.917999999999999</v>
      </c>
      <c r="C4920" s="44">
        <v>41548</v>
      </c>
      <c r="D4920" t="str">
        <f t="shared" si="760"/>
        <v/>
      </c>
      <c r="E4920" t="str">
        <f t="shared" si="761"/>
        <v/>
      </c>
      <c r="F4920" t="str">
        <f t="shared" si="762"/>
        <v/>
      </c>
      <c r="G4920" t="str">
        <f t="shared" si="763"/>
        <v/>
      </c>
      <c r="H4920" t="str">
        <f t="shared" si="764"/>
        <v/>
      </c>
      <c r="I4920" t="str">
        <f t="shared" si="765"/>
        <v/>
      </c>
      <c r="J4920" t="str">
        <f t="shared" si="766"/>
        <v/>
      </c>
      <c r="K4920" t="str">
        <f t="shared" si="767"/>
        <v/>
      </c>
      <c r="L4920" t="str">
        <f t="shared" si="768"/>
        <v/>
      </c>
      <c r="M4920" t="str">
        <f t="shared" si="769"/>
        <v/>
      </c>
    </row>
    <row r="4921" spans="1:13">
      <c r="A4921" t="s">
        <v>2893</v>
      </c>
      <c r="B4921">
        <v>10.917999999999999</v>
      </c>
      <c r="C4921" s="44">
        <v>41548</v>
      </c>
      <c r="D4921" t="str">
        <f t="shared" si="760"/>
        <v/>
      </c>
      <c r="E4921" t="str">
        <f t="shared" si="761"/>
        <v/>
      </c>
      <c r="F4921" t="str">
        <f t="shared" si="762"/>
        <v/>
      </c>
      <c r="G4921" t="str">
        <f t="shared" si="763"/>
        <v/>
      </c>
      <c r="H4921" t="str">
        <f t="shared" si="764"/>
        <v/>
      </c>
      <c r="I4921" t="str">
        <f t="shared" si="765"/>
        <v/>
      </c>
      <c r="J4921" t="str">
        <f t="shared" si="766"/>
        <v/>
      </c>
      <c r="K4921" t="str">
        <f t="shared" si="767"/>
        <v/>
      </c>
      <c r="L4921" t="str">
        <f t="shared" si="768"/>
        <v/>
      </c>
      <c r="M4921" t="str">
        <f t="shared" si="769"/>
        <v/>
      </c>
    </row>
    <row r="4922" spans="1:13">
      <c r="A4922" t="s">
        <v>4121</v>
      </c>
      <c r="B4922">
        <v>10.9153</v>
      </c>
      <c r="C4922" s="44">
        <v>41548</v>
      </c>
      <c r="D4922" t="str">
        <f t="shared" si="760"/>
        <v/>
      </c>
      <c r="E4922" t="str">
        <f t="shared" si="761"/>
        <v/>
      </c>
      <c r="F4922" t="str">
        <f t="shared" si="762"/>
        <v/>
      </c>
      <c r="G4922" t="str">
        <f t="shared" si="763"/>
        <v/>
      </c>
      <c r="H4922" t="str">
        <f t="shared" si="764"/>
        <v/>
      </c>
      <c r="I4922" t="str">
        <f t="shared" si="765"/>
        <v/>
      </c>
      <c r="J4922" t="str">
        <f t="shared" si="766"/>
        <v/>
      </c>
      <c r="K4922" t="str">
        <f t="shared" si="767"/>
        <v/>
      </c>
      <c r="L4922" t="str">
        <f t="shared" si="768"/>
        <v/>
      </c>
      <c r="M4922" t="str">
        <f t="shared" si="769"/>
        <v/>
      </c>
    </row>
    <row r="4923" spans="1:13">
      <c r="A4923" t="s">
        <v>5643</v>
      </c>
      <c r="B4923">
        <v>9.9855</v>
      </c>
      <c r="C4923" s="44">
        <v>41548</v>
      </c>
      <c r="D4923" t="str">
        <f t="shared" si="760"/>
        <v/>
      </c>
      <c r="E4923" t="str">
        <f t="shared" si="761"/>
        <v/>
      </c>
      <c r="F4923" t="str">
        <f t="shared" si="762"/>
        <v/>
      </c>
      <c r="G4923" t="str">
        <f t="shared" si="763"/>
        <v/>
      </c>
      <c r="H4923" t="str">
        <f t="shared" si="764"/>
        <v/>
      </c>
      <c r="I4923" t="str">
        <f t="shared" si="765"/>
        <v/>
      </c>
      <c r="J4923" t="str">
        <f t="shared" si="766"/>
        <v/>
      </c>
      <c r="K4923" t="str">
        <f t="shared" si="767"/>
        <v/>
      </c>
      <c r="L4923" t="str">
        <f t="shared" si="768"/>
        <v/>
      </c>
      <c r="M4923" t="str">
        <f t="shared" si="769"/>
        <v/>
      </c>
    </row>
    <row r="4924" spans="1:13">
      <c r="A4924" t="s">
        <v>5644</v>
      </c>
      <c r="B4924">
        <v>15.577500000000001</v>
      </c>
      <c r="C4924" s="44">
        <v>41548</v>
      </c>
      <c r="D4924" t="str">
        <f t="shared" si="760"/>
        <v/>
      </c>
      <c r="E4924" t="str">
        <f t="shared" si="761"/>
        <v/>
      </c>
      <c r="F4924" t="str">
        <f t="shared" si="762"/>
        <v/>
      </c>
      <c r="G4924" t="str">
        <f t="shared" si="763"/>
        <v/>
      </c>
      <c r="H4924" t="str">
        <f t="shared" si="764"/>
        <v/>
      </c>
      <c r="I4924" t="str">
        <f t="shared" si="765"/>
        <v/>
      </c>
      <c r="J4924" t="str">
        <f t="shared" si="766"/>
        <v/>
      </c>
      <c r="K4924" t="str">
        <f t="shared" si="767"/>
        <v/>
      </c>
      <c r="L4924" t="str">
        <f t="shared" si="768"/>
        <v/>
      </c>
      <c r="M4924" t="str">
        <f t="shared" si="769"/>
        <v/>
      </c>
    </row>
    <row r="4925" spans="1:13">
      <c r="A4925" t="s">
        <v>2894</v>
      </c>
      <c r="B4925">
        <v>10.1693</v>
      </c>
      <c r="C4925" s="44">
        <v>41548</v>
      </c>
      <c r="D4925" t="str">
        <f t="shared" si="760"/>
        <v/>
      </c>
      <c r="E4925" t="str">
        <f t="shared" si="761"/>
        <v/>
      </c>
      <c r="F4925" t="str">
        <f t="shared" si="762"/>
        <v/>
      </c>
      <c r="G4925" t="str">
        <f t="shared" si="763"/>
        <v/>
      </c>
      <c r="H4925" t="str">
        <f t="shared" si="764"/>
        <v/>
      </c>
      <c r="I4925" t="str">
        <f t="shared" si="765"/>
        <v/>
      </c>
      <c r="J4925" t="str">
        <f t="shared" si="766"/>
        <v/>
      </c>
      <c r="K4925" t="str">
        <f t="shared" si="767"/>
        <v/>
      </c>
      <c r="L4925" t="str">
        <f t="shared" si="768"/>
        <v/>
      </c>
      <c r="M4925" t="str">
        <f t="shared" si="769"/>
        <v/>
      </c>
    </row>
    <row r="4926" spans="1:13">
      <c r="A4926" t="s">
        <v>4122</v>
      </c>
      <c r="B4926">
        <v>16.0578</v>
      </c>
      <c r="C4926" s="44">
        <v>41548</v>
      </c>
      <c r="D4926" t="str">
        <f t="shared" si="760"/>
        <v/>
      </c>
      <c r="E4926" t="str">
        <f t="shared" si="761"/>
        <v/>
      </c>
      <c r="F4926" t="str">
        <f t="shared" si="762"/>
        <v/>
      </c>
      <c r="G4926" t="str">
        <f t="shared" si="763"/>
        <v/>
      </c>
      <c r="H4926" t="str">
        <f t="shared" si="764"/>
        <v/>
      </c>
      <c r="I4926" t="str">
        <f t="shared" si="765"/>
        <v/>
      </c>
      <c r="J4926" t="str">
        <f t="shared" si="766"/>
        <v/>
      </c>
      <c r="K4926" t="str">
        <f t="shared" si="767"/>
        <v/>
      </c>
      <c r="L4926" t="str">
        <f t="shared" si="768"/>
        <v/>
      </c>
      <c r="M4926" t="str">
        <f t="shared" si="769"/>
        <v/>
      </c>
    </row>
    <row r="4927" spans="1:13">
      <c r="A4927" t="s">
        <v>2895</v>
      </c>
      <c r="B4927">
        <v>9.9687000000000001</v>
      </c>
      <c r="C4927" s="44">
        <v>41548</v>
      </c>
      <c r="D4927" t="str">
        <f t="shared" si="760"/>
        <v/>
      </c>
      <c r="E4927" t="str">
        <f t="shared" si="761"/>
        <v/>
      </c>
      <c r="F4927" t="str">
        <f t="shared" si="762"/>
        <v/>
      </c>
      <c r="G4927" t="str">
        <f t="shared" si="763"/>
        <v/>
      </c>
      <c r="H4927" t="str">
        <f t="shared" si="764"/>
        <v/>
      </c>
      <c r="I4927" t="str">
        <f t="shared" si="765"/>
        <v/>
      </c>
      <c r="J4927" t="str">
        <f t="shared" si="766"/>
        <v/>
      </c>
      <c r="K4927" t="str">
        <f t="shared" si="767"/>
        <v/>
      </c>
      <c r="L4927" t="str">
        <f t="shared" si="768"/>
        <v/>
      </c>
      <c r="M4927" t="str">
        <f t="shared" si="769"/>
        <v/>
      </c>
    </row>
    <row r="4928" spans="1:13">
      <c r="A4928" t="s">
        <v>4123</v>
      </c>
      <c r="B4928">
        <v>15.548400000000001</v>
      </c>
      <c r="C4928" s="44">
        <v>41548</v>
      </c>
      <c r="D4928" t="str">
        <f t="shared" si="760"/>
        <v/>
      </c>
      <c r="E4928" t="str">
        <f t="shared" si="761"/>
        <v/>
      </c>
      <c r="F4928" t="str">
        <f t="shared" si="762"/>
        <v/>
      </c>
      <c r="G4928" t="str">
        <f t="shared" si="763"/>
        <v/>
      </c>
      <c r="H4928" t="str">
        <f t="shared" si="764"/>
        <v/>
      </c>
      <c r="I4928" t="str">
        <f t="shared" si="765"/>
        <v/>
      </c>
      <c r="J4928" t="str">
        <f t="shared" si="766"/>
        <v/>
      </c>
      <c r="K4928" t="str">
        <f t="shared" si="767"/>
        <v/>
      </c>
      <c r="L4928" t="str">
        <f t="shared" si="768"/>
        <v/>
      </c>
      <c r="M4928" t="str">
        <f t="shared" si="769"/>
        <v/>
      </c>
    </row>
    <row r="4929" spans="1:13">
      <c r="A4929" t="s">
        <v>60</v>
      </c>
      <c r="B4929">
        <v>0</v>
      </c>
      <c r="C4929" s="44">
        <v>41543</v>
      </c>
      <c r="D4929" t="str">
        <f t="shared" si="760"/>
        <v/>
      </c>
      <c r="E4929" t="str">
        <f t="shared" si="761"/>
        <v/>
      </c>
      <c r="F4929" t="str">
        <f t="shared" si="762"/>
        <v/>
      </c>
      <c r="G4929" t="str">
        <f t="shared" si="763"/>
        <v/>
      </c>
      <c r="H4929" t="str">
        <f t="shared" si="764"/>
        <v/>
      </c>
      <c r="I4929" t="str">
        <f t="shared" si="765"/>
        <v/>
      </c>
      <c r="J4929" t="str">
        <f t="shared" si="766"/>
        <v/>
      </c>
      <c r="K4929" t="str">
        <f t="shared" si="767"/>
        <v/>
      </c>
      <c r="L4929" t="str">
        <f t="shared" si="768"/>
        <v/>
      </c>
      <c r="M4929" t="str">
        <f t="shared" si="769"/>
        <v/>
      </c>
    </row>
    <row r="4930" spans="1:13">
      <c r="A4930" t="s">
        <v>4711</v>
      </c>
      <c r="B4930">
        <v>0</v>
      </c>
      <c r="C4930" s="44">
        <v>41543</v>
      </c>
      <c r="D4930" t="str">
        <f t="shared" si="760"/>
        <v/>
      </c>
      <c r="E4930" t="str">
        <f t="shared" si="761"/>
        <v/>
      </c>
      <c r="F4930" t="str">
        <f t="shared" si="762"/>
        <v/>
      </c>
      <c r="G4930" t="str">
        <f t="shared" si="763"/>
        <v/>
      </c>
      <c r="H4930" t="str">
        <f t="shared" si="764"/>
        <v/>
      </c>
      <c r="I4930" t="str">
        <f t="shared" si="765"/>
        <v/>
      </c>
      <c r="J4930" t="str">
        <f t="shared" si="766"/>
        <v/>
      </c>
      <c r="K4930" t="str">
        <f t="shared" si="767"/>
        <v/>
      </c>
      <c r="L4930" t="str">
        <f t="shared" si="768"/>
        <v/>
      </c>
      <c r="M4930" t="str">
        <f t="shared" si="769"/>
        <v/>
      </c>
    </row>
    <row r="4931" spans="1:13">
      <c r="A4931" t="s">
        <v>61</v>
      </c>
      <c r="B4931">
        <v>10.1092</v>
      </c>
      <c r="C4931" s="44">
        <v>41548</v>
      </c>
      <c r="D4931" t="str">
        <f t="shared" si="760"/>
        <v/>
      </c>
      <c r="E4931" t="str">
        <f t="shared" si="761"/>
        <v/>
      </c>
      <c r="F4931" t="str">
        <f t="shared" si="762"/>
        <v/>
      </c>
      <c r="G4931" t="str">
        <f t="shared" si="763"/>
        <v/>
      </c>
      <c r="H4931" t="str">
        <f t="shared" si="764"/>
        <v/>
      </c>
      <c r="I4931" t="str">
        <f t="shared" si="765"/>
        <v/>
      </c>
      <c r="J4931" t="str">
        <f t="shared" si="766"/>
        <v/>
      </c>
      <c r="K4931" t="str">
        <f t="shared" si="767"/>
        <v/>
      </c>
      <c r="L4931" t="str">
        <f t="shared" si="768"/>
        <v/>
      </c>
      <c r="M4931" t="str">
        <f t="shared" si="769"/>
        <v/>
      </c>
    </row>
    <row r="4932" spans="1:13">
      <c r="A4932" t="s">
        <v>4712</v>
      </c>
      <c r="B4932">
        <v>15.877599999999999</v>
      </c>
      <c r="C4932" s="44">
        <v>41548</v>
      </c>
      <c r="D4932" t="str">
        <f t="shared" si="760"/>
        <v/>
      </c>
      <c r="E4932" t="str">
        <f t="shared" si="761"/>
        <v/>
      </c>
      <c r="F4932" t="str">
        <f t="shared" si="762"/>
        <v/>
      </c>
      <c r="G4932" t="str">
        <f t="shared" si="763"/>
        <v/>
      </c>
      <c r="H4932" t="str">
        <f t="shared" si="764"/>
        <v/>
      </c>
      <c r="I4932" t="str">
        <f t="shared" si="765"/>
        <v/>
      </c>
      <c r="J4932" t="str">
        <f t="shared" si="766"/>
        <v/>
      </c>
      <c r="K4932" t="str">
        <f t="shared" si="767"/>
        <v/>
      </c>
      <c r="L4932" t="str">
        <f t="shared" si="768"/>
        <v/>
      </c>
      <c r="M4932" t="str">
        <f t="shared" si="769"/>
        <v/>
      </c>
    </row>
    <row r="4933" spans="1:13">
      <c r="A4933" t="s">
        <v>62</v>
      </c>
      <c r="B4933">
        <v>0</v>
      </c>
      <c r="C4933" s="44">
        <v>41543</v>
      </c>
      <c r="D4933" t="str">
        <f t="shared" si="760"/>
        <v/>
      </c>
      <c r="E4933" t="str">
        <f t="shared" si="761"/>
        <v/>
      </c>
      <c r="F4933" t="str">
        <f t="shared" si="762"/>
        <v/>
      </c>
      <c r="G4933" t="str">
        <f t="shared" si="763"/>
        <v/>
      </c>
      <c r="H4933" t="str">
        <f t="shared" si="764"/>
        <v/>
      </c>
      <c r="I4933" t="str">
        <f t="shared" si="765"/>
        <v/>
      </c>
      <c r="J4933" t="str">
        <f t="shared" si="766"/>
        <v/>
      </c>
      <c r="K4933" t="str">
        <f t="shared" si="767"/>
        <v/>
      </c>
      <c r="L4933" t="str">
        <f t="shared" si="768"/>
        <v/>
      </c>
      <c r="M4933" t="str">
        <f t="shared" si="769"/>
        <v/>
      </c>
    </row>
    <row r="4934" spans="1:13">
      <c r="A4934" t="s">
        <v>4713</v>
      </c>
      <c r="B4934">
        <v>0</v>
      </c>
      <c r="C4934" s="44">
        <v>41543</v>
      </c>
      <c r="D4934" t="str">
        <f t="shared" si="760"/>
        <v/>
      </c>
      <c r="E4934" t="str">
        <f t="shared" si="761"/>
        <v/>
      </c>
      <c r="F4934" t="str">
        <f t="shared" si="762"/>
        <v/>
      </c>
      <c r="G4934" t="str">
        <f t="shared" si="763"/>
        <v/>
      </c>
      <c r="H4934" t="str">
        <f t="shared" si="764"/>
        <v/>
      </c>
      <c r="I4934" t="str">
        <f t="shared" si="765"/>
        <v/>
      </c>
      <c r="J4934" t="str">
        <f t="shared" si="766"/>
        <v/>
      </c>
      <c r="K4934" t="str">
        <f t="shared" si="767"/>
        <v/>
      </c>
      <c r="L4934" t="str">
        <f t="shared" si="768"/>
        <v/>
      </c>
      <c r="M4934" t="str">
        <f t="shared" si="769"/>
        <v/>
      </c>
    </row>
    <row r="4935" spans="1:13">
      <c r="A4935" t="s">
        <v>63</v>
      </c>
      <c r="B4935">
        <v>10.0916</v>
      </c>
      <c r="C4935" s="44">
        <v>41548</v>
      </c>
      <c r="D4935" t="str">
        <f t="shared" ref="D4935:D4998" si="770">IF(A4935=mfund1,B4935,"")</f>
        <v/>
      </c>
      <c r="E4935" t="str">
        <f t="shared" ref="E4935:E4998" si="771">IF(A4935=mfund2,B4935,"")</f>
        <v/>
      </c>
      <c r="F4935" t="str">
        <f t="shared" ref="F4935:F4998" si="772">IF(A4935=mfund3,B4935,"")</f>
        <v/>
      </c>
      <c r="G4935" t="str">
        <f t="shared" ref="G4935:G4998" si="773">IF(A4935=mfund4,B4935,"")</f>
        <v/>
      </c>
      <c r="H4935" t="str">
        <f t="shared" ref="H4935:H4998" si="774">IF(A4935=mfudn5,B4935,"")</f>
        <v/>
      </c>
      <c r="I4935" t="str">
        <f t="shared" ref="I4935:I4998" si="775">IF(A4935=mfund6,B4935,"")</f>
        <v/>
      </c>
      <c r="J4935" t="str">
        <f t="shared" ref="J4935:J4998" si="776">IF(A4935=mfund7,B4935,"")</f>
        <v/>
      </c>
      <c r="K4935" t="str">
        <f t="shared" ref="K4935:K4998" si="777">IF(A4935=mfund8,B4935,"")</f>
        <v/>
      </c>
      <c r="L4935" t="str">
        <f t="shared" ref="L4935:L4998" si="778">IF(A4935=mfund9,B4935,"")</f>
        <v/>
      </c>
      <c r="M4935" t="str">
        <f t="shared" ref="M4935:M4998" si="779">IF(A4935=mfund10,B4935,"")</f>
        <v/>
      </c>
    </row>
    <row r="4936" spans="1:13">
      <c r="A4936" t="s">
        <v>4714</v>
      </c>
      <c r="B4936">
        <v>16.058900000000001</v>
      </c>
      <c r="C4936" s="44">
        <v>41548</v>
      </c>
      <c r="D4936" t="str">
        <f t="shared" si="770"/>
        <v/>
      </c>
      <c r="E4936" t="str">
        <f t="shared" si="771"/>
        <v/>
      </c>
      <c r="F4936" t="str">
        <f t="shared" si="772"/>
        <v/>
      </c>
      <c r="G4936" t="str">
        <f t="shared" si="773"/>
        <v/>
      </c>
      <c r="H4936" t="str">
        <f t="shared" si="774"/>
        <v/>
      </c>
      <c r="I4936" t="str">
        <f t="shared" si="775"/>
        <v/>
      </c>
      <c r="J4936" t="str">
        <f t="shared" si="776"/>
        <v/>
      </c>
      <c r="K4936" t="str">
        <f t="shared" si="777"/>
        <v/>
      </c>
      <c r="L4936" t="str">
        <f t="shared" si="778"/>
        <v/>
      </c>
      <c r="M4936" t="str">
        <f t="shared" si="779"/>
        <v/>
      </c>
    </row>
    <row r="4937" spans="1:13">
      <c r="A4937" t="s">
        <v>2546</v>
      </c>
      <c r="B4937">
        <v>10.109500000000001</v>
      </c>
      <c r="C4937" s="44">
        <v>41548</v>
      </c>
      <c r="D4937" t="str">
        <f t="shared" si="770"/>
        <v/>
      </c>
      <c r="E4937" t="str">
        <f t="shared" si="771"/>
        <v/>
      </c>
      <c r="F4937" t="str">
        <f t="shared" si="772"/>
        <v/>
      </c>
      <c r="G4937" t="str">
        <f t="shared" si="773"/>
        <v/>
      </c>
      <c r="H4937" t="str">
        <f t="shared" si="774"/>
        <v/>
      </c>
      <c r="I4937" t="str">
        <f t="shared" si="775"/>
        <v/>
      </c>
      <c r="J4937" t="str">
        <f t="shared" si="776"/>
        <v/>
      </c>
      <c r="K4937" t="str">
        <f t="shared" si="777"/>
        <v/>
      </c>
      <c r="L4937" t="str">
        <f t="shared" si="778"/>
        <v/>
      </c>
      <c r="M4937" t="str">
        <f t="shared" si="779"/>
        <v/>
      </c>
    </row>
    <row r="4938" spans="1:13">
      <c r="A4938" t="s">
        <v>3722</v>
      </c>
      <c r="B4938">
        <v>15.8813</v>
      </c>
      <c r="C4938" s="44">
        <v>41548</v>
      </c>
      <c r="D4938" t="str">
        <f t="shared" si="770"/>
        <v/>
      </c>
      <c r="E4938" t="str">
        <f t="shared" si="771"/>
        <v/>
      </c>
      <c r="F4938" t="str">
        <f t="shared" si="772"/>
        <v/>
      </c>
      <c r="G4938" t="str">
        <f t="shared" si="773"/>
        <v/>
      </c>
      <c r="H4938" t="str">
        <f t="shared" si="774"/>
        <v/>
      </c>
      <c r="I4938" t="str">
        <f t="shared" si="775"/>
        <v/>
      </c>
      <c r="J4938" t="str">
        <f t="shared" si="776"/>
        <v/>
      </c>
      <c r="K4938" t="str">
        <f t="shared" si="777"/>
        <v/>
      </c>
      <c r="L4938" t="str">
        <f t="shared" si="778"/>
        <v/>
      </c>
      <c r="M4938" t="str">
        <f t="shared" si="779"/>
        <v/>
      </c>
    </row>
    <row r="4939" spans="1:13">
      <c r="A4939" t="s">
        <v>2547</v>
      </c>
      <c r="B4939">
        <v>10.091799999999999</v>
      </c>
      <c r="C4939" s="44">
        <v>41548</v>
      </c>
      <c r="D4939" t="str">
        <f t="shared" si="770"/>
        <v/>
      </c>
      <c r="E4939" t="str">
        <f t="shared" si="771"/>
        <v/>
      </c>
      <c r="F4939" t="str">
        <f t="shared" si="772"/>
        <v/>
      </c>
      <c r="G4939" t="str">
        <f t="shared" si="773"/>
        <v/>
      </c>
      <c r="H4939" t="str">
        <f t="shared" si="774"/>
        <v/>
      </c>
      <c r="I4939" t="str">
        <f t="shared" si="775"/>
        <v/>
      </c>
      <c r="J4939" t="str">
        <f t="shared" si="776"/>
        <v/>
      </c>
      <c r="K4939" t="str">
        <f t="shared" si="777"/>
        <v/>
      </c>
      <c r="L4939" t="str">
        <f t="shared" si="778"/>
        <v/>
      </c>
      <c r="M4939" t="str">
        <f t="shared" si="779"/>
        <v/>
      </c>
    </row>
    <row r="4940" spans="1:13">
      <c r="A4940" t="s">
        <v>3723</v>
      </c>
      <c r="B4940">
        <v>16.065000000000001</v>
      </c>
      <c r="C4940" s="44">
        <v>41548</v>
      </c>
      <c r="D4940" t="str">
        <f t="shared" si="770"/>
        <v/>
      </c>
      <c r="E4940" t="str">
        <f t="shared" si="771"/>
        <v/>
      </c>
      <c r="F4940" t="str">
        <f t="shared" si="772"/>
        <v/>
      </c>
      <c r="G4940" t="str">
        <f t="shared" si="773"/>
        <v/>
      </c>
      <c r="H4940" t="str">
        <f t="shared" si="774"/>
        <v/>
      </c>
      <c r="I4940" t="str">
        <f t="shared" si="775"/>
        <v/>
      </c>
      <c r="J4940" t="str">
        <f t="shared" si="776"/>
        <v/>
      </c>
      <c r="K4940" t="str">
        <f t="shared" si="777"/>
        <v/>
      </c>
      <c r="L4940" t="str">
        <f t="shared" si="778"/>
        <v/>
      </c>
      <c r="M4940" t="str">
        <f t="shared" si="779"/>
        <v/>
      </c>
    </row>
    <row r="4941" spans="1:13">
      <c r="A4941" t="s">
        <v>3526</v>
      </c>
      <c r="B4941">
        <v>0</v>
      </c>
      <c r="C4941" s="44">
        <v>41543</v>
      </c>
      <c r="D4941" t="str">
        <f t="shared" si="770"/>
        <v/>
      </c>
      <c r="E4941" t="str">
        <f t="shared" si="771"/>
        <v/>
      </c>
      <c r="F4941" t="str">
        <f t="shared" si="772"/>
        <v/>
      </c>
      <c r="G4941" t="str">
        <f t="shared" si="773"/>
        <v/>
      </c>
      <c r="H4941" t="str">
        <f t="shared" si="774"/>
        <v/>
      </c>
      <c r="I4941" t="str">
        <f t="shared" si="775"/>
        <v/>
      </c>
      <c r="J4941" t="str">
        <f t="shared" si="776"/>
        <v/>
      </c>
      <c r="K4941" t="str">
        <f t="shared" si="777"/>
        <v/>
      </c>
      <c r="L4941" t="str">
        <f t="shared" si="778"/>
        <v/>
      </c>
      <c r="M4941" t="str">
        <f t="shared" si="779"/>
        <v/>
      </c>
    </row>
    <row r="4942" spans="1:13">
      <c r="A4942" t="s">
        <v>3527</v>
      </c>
      <c r="B4942">
        <v>0</v>
      </c>
      <c r="C4942" s="44">
        <v>41543</v>
      </c>
      <c r="D4942" t="str">
        <f t="shared" si="770"/>
        <v/>
      </c>
      <c r="E4942" t="str">
        <f t="shared" si="771"/>
        <v/>
      </c>
      <c r="F4942" t="str">
        <f t="shared" si="772"/>
        <v/>
      </c>
      <c r="G4942" t="str">
        <f t="shared" si="773"/>
        <v/>
      </c>
      <c r="H4942" t="str">
        <f t="shared" si="774"/>
        <v/>
      </c>
      <c r="I4942" t="str">
        <f t="shared" si="775"/>
        <v/>
      </c>
      <c r="J4942" t="str">
        <f t="shared" si="776"/>
        <v/>
      </c>
      <c r="K4942" t="str">
        <f t="shared" si="777"/>
        <v/>
      </c>
      <c r="L4942" t="str">
        <f t="shared" si="778"/>
        <v/>
      </c>
      <c r="M4942" t="str">
        <f t="shared" si="779"/>
        <v/>
      </c>
    </row>
    <row r="4943" spans="1:13">
      <c r="A4943" t="s">
        <v>3372</v>
      </c>
      <c r="B4943">
        <v>15.9946</v>
      </c>
      <c r="C4943" s="44">
        <v>41548</v>
      </c>
      <c r="D4943" t="str">
        <f t="shared" si="770"/>
        <v/>
      </c>
      <c r="E4943" t="str">
        <f t="shared" si="771"/>
        <v/>
      </c>
      <c r="F4943" t="str">
        <f t="shared" si="772"/>
        <v/>
      </c>
      <c r="G4943" t="str">
        <f t="shared" si="773"/>
        <v/>
      </c>
      <c r="H4943" t="str">
        <f t="shared" si="774"/>
        <v/>
      </c>
      <c r="I4943" t="str">
        <f t="shared" si="775"/>
        <v/>
      </c>
      <c r="J4943" t="str">
        <f t="shared" si="776"/>
        <v/>
      </c>
      <c r="K4943" t="str">
        <f t="shared" si="777"/>
        <v/>
      </c>
      <c r="L4943" t="str">
        <f t="shared" si="778"/>
        <v/>
      </c>
      <c r="M4943" t="str">
        <f t="shared" si="779"/>
        <v/>
      </c>
    </row>
    <row r="4944" spans="1:13">
      <c r="A4944" t="s">
        <v>3528</v>
      </c>
      <c r="B4944">
        <v>0</v>
      </c>
      <c r="C4944" s="44">
        <v>41543</v>
      </c>
      <c r="D4944" t="str">
        <f t="shared" si="770"/>
        <v/>
      </c>
      <c r="E4944" t="str">
        <f t="shared" si="771"/>
        <v/>
      </c>
      <c r="F4944" t="str">
        <f t="shared" si="772"/>
        <v/>
      </c>
      <c r="G4944" t="str">
        <f t="shared" si="773"/>
        <v/>
      </c>
      <c r="H4944" t="str">
        <f t="shared" si="774"/>
        <v/>
      </c>
      <c r="I4944" t="str">
        <f t="shared" si="775"/>
        <v/>
      </c>
      <c r="J4944" t="str">
        <f t="shared" si="776"/>
        <v/>
      </c>
      <c r="K4944" t="str">
        <f t="shared" si="777"/>
        <v/>
      </c>
      <c r="L4944" t="str">
        <f t="shared" si="778"/>
        <v/>
      </c>
      <c r="M4944" t="str">
        <f t="shared" si="779"/>
        <v/>
      </c>
    </row>
    <row r="4945" spans="1:13">
      <c r="A4945" t="s">
        <v>3529</v>
      </c>
      <c r="B4945">
        <v>0</v>
      </c>
      <c r="C4945" s="44">
        <v>41543</v>
      </c>
      <c r="D4945" t="str">
        <f t="shared" si="770"/>
        <v/>
      </c>
      <c r="E4945" t="str">
        <f t="shared" si="771"/>
        <v/>
      </c>
      <c r="F4945" t="str">
        <f t="shared" si="772"/>
        <v/>
      </c>
      <c r="G4945" t="str">
        <f t="shared" si="773"/>
        <v/>
      </c>
      <c r="H4945" t="str">
        <f t="shared" si="774"/>
        <v/>
      </c>
      <c r="I4945" t="str">
        <f t="shared" si="775"/>
        <v/>
      </c>
      <c r="J4945" t="str">
        <f t="shared" si="776"/>
        <v/>
      </c>
      <c r="K4945" t="str">
        <f t="shared" si="777"/>
        <v/>
      </c>
      <c r="L4945" t="str">
        <f t="shared" si="778"/>
        <v/>
      </c>
      <c r="M4945" t="str">
        <f t="shared" si="779"/>
        <v/>
      </c>
    </row>
    <row r="4946" spans="1:13">
      <c r="A4946" t="s">
        <v>3530</v>
      </c>
      <c r="B4946">
        <v>10.3443</v>
      </c>
      <c r="C4946" s="44">
        <v>41548</v>
      </c>
      <c r="D4946" t="str">
        <f t="shared" si="770"/>
        <v/>
      </c>
      <c r="E4946" t="str">
        <f t="shared" si="771"/>
        <v/>
      </c>
      <c r="F4946" t="str">
        <f t="shared" si="772"/>
        <v/>
      </c>
      <c r="G4946" t="str">
        <f t="shared" si="773"/>
        <v/>
      </c>
      <c r="H4946" t="str">
        <f t="shared" si="774"/>
        <v/>
      </c>
      <c r="I4946" t="str">
        <f t="shared" si="775"/>
        <v/>
      </c>
      <c r="J4946" t="str">
        <f t="shared" si="776"/>
        <v/>
      </c>
      <c r="K4946" t="str">
        <f t="shared" si="777"/>
        <v/>
      </c>
      <c r="L4946" t="str">
        <f t="shared" si="778"/>
        <v/>
      </c>
      <c r="M4946" t="str">
        <f t="shared" si="779"/>
        <v/>
      </c>
    </row>
    <row r="4947" spans="1:13">
      <c r="A4947" t="s">
        <v>3531</v>
      </c>
      <c r="B4947">
        <v>9.8206000000000007</v>
      </c>
      <c r="C4947" s="44">
        <v>41548</v>
      </c>
      <c r="D4947" t="str">
        <f t="shared" si="770"/>
        <v/>
      </c>
      <c r="E4947" t="str">
        <f t="shared" si="771"/>
        <v/>
      </c>
      <c r="F4947" t="str">
        <f t="shared" si="772"/>
        <v/>
      </c>
      <c r="G4947" t="str">
        <f t="shared" si="773"/>
        <v/>
      </c>
      <c r="H4947" t="str">
        <f t="shared" si="774"/>
        <v/>
      </c>
      <c r="I4947" t="str">
        <f t="shared" si="775"/>
        <v/>
      </c>
      <c r="J4947" t="str">
        <f t="shared" si="776"/>
        <v/>
      </c>
      <c r="K4947" t="str">
        <f t="shared" si="777"/>
        <v/>
      </c>
      <c r="L4947" t="str">
        <f t="shared" si="778"/>
        <v/>
      </c>
      <c r="M4947" t="str">
        <f t="shared" si="779"/>
        <v/>
      </c>
    </row>
    <row r="4948" spans="1:13">
      <c r="A4948" t="s">
        <v>3373</v>
      </c>
      <c r="B4948">
        <v>15.9855</v>
      </c>
      <c r="C4948" s="44">
        <v>41548</v>
      </c>
      <c r="D4948" t="str">
        <f t="shared" si="770"/>
        <v/>
      </c>
      <c r="E4948" t="str">
        <f t="shared" si="771"/>
        <v/>
      </c>
      <c r="F4948" t="str">
        <f t="shared" si="772"/>
        <v/>
      </c>
      <c r="G4948" t="str">
        <f t="shared" si="773"/>
        <v/>
      </c>
      <c r="H4948" t="str">
        <f t="shared" si="774"/>
        <v/>
      </c>
      <c r="I4948" t="str">
        <f t="shared" si="775"/>
        <v/>
      </c>
      <c r="J4948" t="str">
        <f t="shared" si="776"/>
        <v/>
      </c>
      <c r="K4948" t="str">
        <f t="shared" si="777"/>
        <v/>
      </c>
      <c r="L4948" t="str">
        <f t="shared" si="778"/>
        <v/>
      </c>
      <c r="M4948" t="str">
        <f t="shared" si="779"/>
        <v/>
      </c>
    </row>
    <row r="4949" spans="1:13">
      <c r="A4949" t="s">
        <v>3532</v>
      </c>
      <c r="B4949">
        <v>10.6911</v>
      </c>
      <c r="C4949" s="44">
        <v>41548</v>
      </c>
      <c r="D4949" t="str">
        <f t="shared" si="770"/>
        <v/>
      </c>
      <c r="E4949" t="str">
        <f t="shared" si="771"/>
        <v/>
      </c>
      <c r="F4949" t="str">
        <f t="shared" si="772"/>
        <v/>
      </c>
      <c r="G4949" t="str">
        <f t="shared" si="773"/>
        <v/>
      </c>
      <c r="H4949" t="str">
        <f t="shared" si="774"/>
        <v/>
      </c>
      <c r="I4949" t="str">
        <f t="shared" si="775"/>
        <v/>
      </c>
      <c r="J4949" t="str">
        <f t="shared" si="776"/>
        <v/>
      </c>
      <c r="K4949" t="str">
        <f t="shared" si="777"/>
        <v/>
      </c>
      <c r="L4949" t="str">
        <f t="shared" si="778"/>
        <v/>
      </c>
      <c r="M4949" t="str">
        <f t="shared" si="779"/>
        <v/>
      </c>
    </row>
    <row r="4950" spans="1:13">
      <c r="A4950" t="s">
        <v>3533</v>
      </c>
      <c r="B4950">
        <v>10.3437</v>
      </c>
      <c r="C4950" s="44">
        <v>41548</v>
      </c>
      <c r="D4950" t="str">
        <f t="shared" si="770"/>
        <v/>
      </c>
      <c r="E4950" t="str">
        <f t="shared" si="771"/>
        <v/>
      </c>
      <c r="F4950" t="str">
        <f t="shared" si="772"/>
        <v/>
      </c>
      <c r="G4950" t="str">
        <f t="shared" si="773"/>
        <v/>
      </c>
      <c r="H4950" t="str">
        <f t="shared" si="774"/>
        <v/>
      </c>
      <c r="I4950" t="str">
        <f t="shared" si="775"/>
        <v/>
      </c>
      <c r="J4950" t="str">
        <f t="shared" si="776"/>
        <v/>
      </c>
      <c r="K4950" t="str">
        <f t="shared" si="777"/>
        <v/>
      </c>
      <c r="L4950" t="str">
        <f t="shared" si="778"/>
        <v/>
      </c>
      <c r="M4950" t="str">
        <f t="shared" si="779"/>
        <v/>
      </c>
    </row>
    <row r="4951" spans="1:13">
      <c r="A4951" t="s">
        <v>3535</v>
      </c>
      <c r="B4951">
        <v>0</v>
      </c>
      <c r="C4951" s="44">
        <v>41543</v>
      </c>
      <c r="D4951" t="str">
        <f t="shared" si="770"/>
        <v/>
      </c>
      <c r="E4951" t="str">
        <f t="shared" si="771"/>
        <v/>
      </c>
      <c r="F4951" t="str">
        <f t="shared" si="772"/>
        <v/>
      </c>
      <c r="G4951" t="str">
        <f t="shared" si="773"/>
        <v/>
      </c>
      <c r="H4951" t="str">
        <f t="shared" si="774"/>
        <v/>
      </c>
      <c r="I4951" t="str">
        <f t="shared" si="775"/>
        <v/>
      </c>
      <c r="J4951" t="str">
        <f t="shared" si="776"/>
        <v/>
      </c>
      <c r="K4951" t="str">
        <f t="shared" si="777"/>
        <v/>
      </c>
      <c r="L4951" t="str">
        <f t="shared" si="778"/>
        <v/>
      </c>
      <c r="M4951" t="str">
        <f t="shared" si="779"/>
        <v/>
      </c>
    </row>
    <row r="4952" spans="1:13">
      <c r="A4952" t="s">
        <v>3534</v>
      </c>
      <c r="B4952">
        <v>0</v>
      </c>
      <c r="C4952" s="44">
        <v>41543</v>
      </c>
      <c r="D4952" t="str">
        <f t="shared" si="770"/>
        <v/>
      </c>
      <c r="E4952" t="str">
        <f t="shared" si="771"/>
        <v/>
      </c>
      <c r="F4952" t="str">
        <f t="shared" si="772"/>
        <v/>
      </c>
      <c r="G4952" t="str">
        <f t="shared" si="773"/>
        <v/>
      </c>
      <c r="H4952" t="str">
        <f t="shared" si="774"/>
        <v/>
      </c>
      <c r="I4952" t="str">
        <f t="shared" si="775"/>
        <v/>
      </c>
      <c r="J4952" t="str">
        <f t="shared" si="776"/>
        <v/>
      </c>
      <c r="K4952" t="str">
        <f t="shared" si="777"/>
        <v/>
      </c>
      <c r="L4952" t="str">
        <f t="shared" si="778"/>
        <v/>
      </c>
      <c r="M4952" t="str">
        <f t="shared" si="779"/>
        <v/>
      </c>
    </row>
    <row r="4953" spans="1:13">
      <c r="A4953" t="s">
        <v>3536</v>
      </c>
      <c r="B4953">
        <v>9.8879999999999999</v>
      </c>
      <c r="C4953" s="44">
        <v>41548</v>
      </c>
      <c r="D4953" t="str">
        <f t="shared" si="770"/>
        <v/>
      </c>
      <c r="E4953" t="str">
        <f t="shared" si="771"/>
        <v/>
      </c>
      <c r="F4953" t="str">
        <f t="shared" si="772"/>
        <v/>
      </c>
      <c r="G4953" t="str">
        <f t="shared" si="773"/>
        <v/>
      </c>
      <c r="H4953" t="str">
        <f t="shared" si="774"/>
        <v/>
      </c>
      <c r="I4953" t="str">
        <f t="shared" si="775"/>
        <v/>
      </c>
      <c r="J4953" t="str">
        <f t="shared" si="776"/>
        <v/>
      </c>
      <c r="K4953" t="str">
        <f t="shared" si="777"/>
        <v/>
      </c>
      <c r="L4953" t="str">
        <f t="shared" si="778"/>
        <v/>
      </c>
      <c r="M4953" t="str">
        <f t="shared" si="779"/>
        <v/>
      </c>
    </row>
    <row r="4954" spans="1:13">
      <c r="A4954" t="s">
        <v>3537</v>
      </c>
      <c r="B4954">
        <v>0</v>
      </c>
      <c r="C4954" s="44">
        <v>41543</v>
      </c>
      <c r="D4954" t="str">
        <f t="shared" si="770"/>
        <v/>
      </c>
      <c r="E4954" t="str">
        <f t="shared" si="771"/>
        <v/>
      </c>
      <c r="F4954" t="str">
        <f t="shared" si="772"/>
        <v/>
      </c>
      <c r="G4954" t="str">
        <f t="shared" si="773"/>
        <v/>
      </c>
      <c r="H4954" t="str">
        <f t="shared" si="774"/>
        <v/>
      </c>
      <c r="I4954" t="str">
        <f t="shared" si="775"/>
        <v/>
      </c>
      <c r="J4954" t="str">
        <f t="shared" si="776"/>
        <v/>
      </c>
      <c r="K4954" t="str">
        <f t="shared" si="777"/>
        <v/>
      </c>
      <c r="L4954" t="str">
        <f t="shared" si="778"/>
        <v/>
      </c>
      <c r="M4954" t="str">
        <f t="shared" si="779"/>
        <v/>
      </c>
    </row>
    <row r="4955" spans="1:13">
      <c r="A4955" t="s">
        <v>3538</v>
      </c>
      <c r="B4955">
        <v>10.0555</v>
      </c>
      <c r="C4955" s="44">
        <v>41548</v>
      </c>
      <c r="D4955" t="str">
        <f t="shared" si="770"/>
        <v/>
      </c>
      <c r="E4955" t="str">
        <f t="shared" si="771"/>
        <v/>
      </c>
      <c r="F4955" t="str">
        <f t="shared" si="772"/>
        <v/>
      </c>
      <c r="G4955" t="str">
        <f t="shared" si="773"/>
        <v/>
      </c>
      <c r="H4955" t="str">
        <f t="shared" si="774"/>
        <v/>
      </c>
      <c r="I4955" t="str">
        <f t="shared" si="775"/>
        <v/>
      </c>
      <c r="J4955" t="str">
        <f t="shared" si="776"/>
        <v/>
      </c>
      <c r="K4955" t="str">
        <f t="shared" si="777"/>
        <v/>
      </c>
      <c r="L4955" t="str">
        <f t="shared" si="778"/>
        <v/>
      </c>
      <c r="M4955" t="str">
        <f t="shared" si="779"/>
        <v/>
      </c>
    </row>
    <row r="4956" spans="1:13">
      <c r="A4956" t="s">
        <v>3374</v>
      </c>
      <c r="B4956">
        <v>19.288499999999999</v>
      </c>
      <c r="C4956" s="44">
        <v>41548</v>
      </c>
      <c r="D4956" t="str">
        <f t="shared" si="770"/>
        <v/>
      </c>
      <c r="E4956" t="str">
        <f t="shared" si="771"/>
        <v/>
      </c>
      <c r="F4956" t="str">
        <f t="shared" si="772"/>
        <v/>
      </c>
      <c r="G4956" t="str">
        <f t="shared" si="773"/>
        <v/>
      </c>
      <c r="H4956" t="str">
        <f t="shared" si="774"/>
        <v/>
      </c>
      <c r="I4956" t="str">
        <f t="shared" si="775"/>
        <v/>
      </c>
      <c r="J4956" t="str">
        <f t="shared" si="776"/>
        <v/>
      </c>
      <c r="K4956" t="str">
        <f t="shared" si="777"/>
        <v/>
      </c>
      <c r="L4956" t="str">
        <f t="shared" si="778"/>
        <v/>
      </c>
      <c r="M4956" t="str">
        <f t="shared" si="779"/>
        <v/>
      </c>
    </row>
    <row r="4957" spans="1:13">
      <c r="A4957" t="s">
        <v>3539</v>
      </c>
      <c r="B4957">
        <v>10.6152</v>
      </c>
      <c r="C4957" s="44">
        <v>41548</v>
      </c>
      <c r="D4957" t="str">
        <f t="shared" si="770"/>
        <v/>
      </c>
      <c r="E4957" t="str">
        <f t="shared" si="771"/>
        <v/>
      </c>
      <c r="F4957" t="str">
        <f t="shared" si="772"/>
        <v/>
      </c>
      <c r="G4957" t="str">
        <f t="shared" si="773"/>
        <v/>
      </c>
      <c r="H4957" t="str">
        <f t="shared" si="774"/>
        <v/>
      </c>
      <c r="I4957" t="str">
        <f t="shared" si="775"/>
        <v/>
      </c>
      <c r="J4957" t="str">
        <f t="shared" si="776"/>
        <v/>
      </c>
      <c r="K4957" t="str">
        <f t="shared" si="777"/>
        <v/>
      </c>
      <c r="L4957" t="str">
        <f t="shared" si="778"/>
        <v/>
      </c>
      <c r="M4957" t="str">
        <f t="shared" si="779"/>
        <v/>
      </c>
    </row>
    <row r="4958" spans="1:13">
      <c r="A4958" t="s">
        <v>3540</v>
      </c>
      <c r="B4958">
        <v>10.229699999999999</v>
      </c>
      <c r="C4958" s="44">
        <v>41548</v>
      </c>
      <c r="D4958" t="str">
        <f t="shared" si="770"/>
        <v/>
      </c>
      <c r="E4958" t="str">
        <f t="shared" si="771"/>
        <v/>
      </c>
      <c r="F4958" t="str">
        <f t="shared" si="772"/>
        <v/>
      </c>
      <c r="G4958" t="str">
        <f t="shared" si="773"/>
        <v/>
      </c>
      <c r="H4958" t="str">
        <f t="shared" si="774"/>
        <v/>
      </c>
      <c r="I4958" t="str">
        <f t="shared" si="775"/>
        <v/>
      </c>
      <c r="J4958" t="str">
        <f t="shared" si="776"/>
        <v/>
      </c>
      <c r="K4958" t="str">
        <f t="shared" si="777"/>
        <v/>
      </c>
      <c r="L4958" t="str">
        <f t="shared" si="778"/>
        <v/>
      </c>
      <c r="M4958" t="str">
        <f t="shared" si="779"/>
        <v/>
      </c>
    </row>
    <row r="4959" spans="1:13">
      <c r="A4959" t="s">
        <v>3375</v>
      </c>
      <c r="B4959">
        <v>0</v>
      </c>
      <c r="C4959" s="44">
        <v>41543</v>
      </c>
      <c r="D4959" t="str">
        <f t="shared" si="770"/>
        <v/>
      </c>
      <c r="E4959" t="str">
        <f t="shared" si="771"/>
        <v/>
      </c>
      <c r="F4959" t="str">
        <f t="shared" si="772"/>
        <v/>
      </c>
      <c r="G4959" t="str">
        <f t="shared" si="773"/>
        <v/>
      </c>
      <c r="H4959" t="str">
        <f t="shared" si="774"/>
        <v/>
      </c>
      <c r="I4959" t="str">
        <f t="shared" si="775"/>
        <v/>
      </c>
      <c r="J4959" t="str">
        <f t="shared" si="776"/>
        <v/>
      </c>
      <c r="K4959" t="str">
        <f t="shared" si="777"/>
        <v/>
      </c>
      <c r="L4959" t="str">
        <f t="shared" si="778"/>
        <v/>
      </c>
      <c r="M4959" t="str">
        <f t="shared" si="779"/>
        <v/>
      </c>
    </row>
    <row r="4960" spans="1:13">
      <c r="A4960" t="s">
        <v>3541</v>
      </c>
      <c r="B4960">
        <v>10.0519</v>
      </c>
      <c r="C4960" s="44">
        <v>41548</v>
      </c>
      <c r="D4960" t="str">
        <f t="shared" si="770"/>
        <v/>
      </c>
      <c r="E4960" t="str">
        <f t="shared" si="771"/>
        <v/>
      </c>
      <c r="F4960" t="str">
        <f t="shared" si="772"/>
        <v/>
      </c>
      <c r="G4960" t="str">
        <f t="shared" si="773"/>
        <v/>
      </c>
      <c r="H4960" t="str">
        <f t="shared" si="774"/>
        <v/>
      </c>
      <c r="I4960" t="str">
        <f t="shared" si="775"/>
        <v/>
      </c>
      <c r="J4960" t="str">
        <f t="shared" si="776"/>
        <v/>
      </c>
      <c r="K4960" t="str">
        <f t="shared" si="777"/>
        <v/>
      </c>
      <c r="L4960" t="str">
        <f t="shared" si="778"/>
        <v/>
      </c>
      <c r="M4960" t="str">
        <f t="shared" si="779"/>
        <v/>
      </c>
    </row>
    <row r="4961" spans="1:13">
      <c r="A4961" t="s">
        <v>3376</v>
      </c>
      <c r="B4961">
        <v>19.243400000000001</v>
      </c>
      <c r="C4961" s="44">
        <v>41548</v>
      </c>
      <c r="D4961" t="str">
        <f t="shared" si="770"/>
        <v/>
      </c>
      <c r="E4961" t="str">
        <f t="shared" si="771"/>
        <v/>
      </c>
      <c r="F4961" t="str">
        <f t="shared" si="772"/>
        <v/>
      </c>
      <c r="G4961" t="str">
        <f t="shared" si="773"/>
        <v/>
      </c>
      <c r="H4961" t="str">
        <f t="shared" si="774"/>
        <v/>
      </c>
      <c r="I4961" t="str">
        <f t="shared" si="775"/>
        <v/>
      </c>
      <c r="J4961" t="str">
        <f t="shared" si="776"/>
        <v/>
      </c>
      <c r="K4961" t="str">
        <f t="shared" si="777"/>
        <v/>
      </c>
      <c r="L4961" t="str">
        <f t="shared" si="778"/>
        <v/>
      </c>
      <c r="M4961" t="str">
        <f t="shared" si="779"/>
        <v/>
      </c>
    </row>
    <row r="4962" spans="1:13">
      <c r="A4962" t="s">
        <v>3542</v>
      </c>
      <c r="B4962">
        <v>10.610099999999999</v>
      </c>
      <c r="C4962" s="44">
        <v>41548</v>
      </c>
      <c r="D4962" t="str">
        <f t="shared" si="770"/>
        <v/>
      </c>
      <c r="E4962" t="str">
        <f t="shared" si="771"/>
        <v/>
      </c>
      <c r="F4962" t="str">
        <f t="shared" si="772"/>
        <v/>
      </c>
      <c r="G4962" t="str">
        <f t="shared" si="773"/>
        <v/>
      </c>
      <c r="H4962" t="str">
        <f t="shared" si="774"/>
        <v/>
      </c>
      <c r="I4962" t="str">
        <f t="shared" si="775"/>
        <v/>
      </c>
      <c r="J4962" t="str">
        <f t="shared" si="776"/>
        <v/>
      </c>
      <c r="K4962" t="str">
        <f t="shared" si="777"/>
        <v/>
      </c>
      <c r="L4962" t="str">
        <f t="shared" si="778"/>
        <v/>
      </c>
      <c r="M4962" t="str">
        <f t="shared" si="779"/>
        <v/>
      </c>
    </row>
    <row r="4963" spans="1:13">
      <c r="A4963" t="s">
        <v>3543</v>
      </c>
      <c r="B4963">
        <v>10.2257</v>
      </c>
      <c r="C4963" s="44">
        <v>41548</v>
      </c>
      <c r="D4963" t="str">
        <f t="shared" si="770"/>
        <v/>
      </c>
      <c r="E4963" t="str">
        <f t="shared" si="771"/>
        <v/>
      </c>
      <c r="F4963" t="str">
        <f t="shared" si="772"/>
        <v/>
      </c>
      <c r="G4963" t="str">
        <f t="shared" si="773"/>
        <v/>
      </c>
      <c r="H4963" t="str">
        <f t="shared" si="774"/>
        <v/>
      </c>
      <c r="I4963" t="str">
        <f t="shared" si="775"/>
        <v/>
      </c>
      <c r="J4963" t="str">
        <f t="shared" si="776"/>
        <v/>
      </c>
      <c r="K4963" t="str">
        <f t="shared" si="777"/>
        <v/>
      </c>
      <c r="L4963" t="str">
        <f t="shared" si="778"/>
        <v/>
      </c>
      <c r="M4963" t="str">
        <f t="shared" si="779"/>
        <v/>
      </c>
    </row>
    <row r="4964" spans="1:13">
      <c r="A4964" t="s">
        <v>3377</v>
      </c>
      <c r="B4964">
        <v>18.086400000000001</v>
      </c>
      <c r="C4964" s="44">
        <v>41548</v>
      </c>
      <c r="D4964" t="str">
        <f t="shared" si="770"/>
        <v/>
      </c>
      <c r="E4964" t="str">
        <f t="shared" si="771"/>
        <v/>
      </c>
      <c r="F4964" t="str">
        <f t="shared" si="772"/>
        <v/>
      </c>
      <c r="G4964" t="str">
        <f t="shared" si="773"/>
        <v/>
      </c>
      <c r="H4964" t="str">
        <f t="shared" si="774"/>
        <v/>
      </c>
      <c r="I4964" t="str">
        <f t="shared" si="775"/>
        <v/>
      </c>
      <c r="J4964" t="str">
        <f t="shared" si="776"/>
        <v/>
      </c>
      <c r="K4964" t="str">
        <f t="shared" si="777"/>
        <v/>
      </c>
      <c r="L4964" t="str">
        <f t="shared" si="778"/>
        <v/>
      </c>
      <c r="M4964" t="str">
        <f t="shared" si="779"/>
        <v/>
      </c>
    </row>
    <row r="4965" spans="1:13">
      <c r="A4965" t="s">
        <v>3544</v>
      </c>
      <c r="B4965">
        <v>10.552300000000001</v>
      </c>
      <c r="C4965" s="44">
        <v>41548</v>
      </c>
      <c r="D4965" t="str">
        <f t="shared" si="770"/>
        <v/>
      </c>
      <c r="E4965" t="str">
        <f t="shared" si="771"/>
        <v/>
      </c>
      <c r="F4965" t="str">
        <f t="shared" si="772"/>
        <v/>
      </c>
      <c r="G4965" t="str">
        <f t="shared" si="773"/>
        <v/>
      </c>
      <c r="H4965" t="str">
        <f t="shared" si="774"/>
        <v/>
      </c>
      <c r="I4965" t="str">
        <f t="shared" si="775"/>
        <v/>
      </c>
      <c r="J4965" t="str">
        <f t="shared" si="776"/>
        <v/>
      </c>
      <c r="K4965" t="str">
        <f t="shared" si="777"/>
        <v/>
      </c>
      <c r="L4965" t="str">
        <f t="shared" si="778"/>
        <v/>
      </c>
      <c r="M4965" t="str">
        <f t="shared" si="779"/>
        <v/>
      </c>
    </row>
    <row r="4966" spans="1:13">
      <c r="A4966" t="s">
        <v>2630</v>
      </c>
      <c r="B4966">
        <v>0</v>
      </c>
      <c r="C4966" s="44">
        <v>41543</v>
      </c>
      <c r="D4966" t="str">
        <f t="shared" si="770"/>
        <v/>
      </c>
      <c r="E4966" t="str">
        <f t="shared" si="771"/>
        <v/>
      </c>
      <c r="F4966" t="str">
        <f t="shared" si="772"/>
        <v/>
      </c>
      <c r="G4966" t="str">
        <f t="shared" si="773"/>
        <v/>
      </c>
      <c r="H4966" t="str">
        <f t="shared" si="774"/>
        <v/>
      </c>
      <c r="I4966" t="str">
        <f t="shared" si="775"/>
        <v/>
      </c>
      <c r="J4966" t="str">
        <f t="shared" si="776"/>
        <v/>
      </c>
      <c r="K4966" t="str">
        <f t="shared" si="777"/>
        <v/>
      </c>
      <c r="L4966" t="str">
        <f t="shared" si="778"/>
        <v/>
      </c>
      <c r="M4966" t="str">
        <f t="shared" si="779"/>
        <v/>
      </c>
    </row>
    <row r="4967" spans="1:13">
      <c r="A4967" t="s">
        <v>2631</v>
      </c>
      <c r="B4967">
        <v>11.908300000000001</v>
      </c>
      <c r="C4967" s="44">
        <v>41548</v>
      </c>
      <c r="D4967" t="str">
        <f t="shared" si="770"/>
        <v/>
      </c>
      <c r="E4967" t="str">
        <f t="shared" si="771"/>
        <v/>
      </c>
      <c r="F4967" t="str">
        <f t="shared" si="772"/>
        <v/>
      </c>
      <c r="G4967" t="str">
        <f t="shared" si="773"/>
        <v/>
      </c>
      <c r="H4967" t="str">
        <f t="shared" si="774"/>
        <v/>
      </c>
      <c r="I4967" t="str">
        <f t="shared" si="775"/>
        <v/>
      </c>
      <c r="J4967" t="str">
        <f t="shared" si="776"/>
        <v/>
      </c>
      <c r="K4967" t="str">
        <f t="shared" si="777"/>
        <v/>
      </c>
      <c r="L4967" t="str">
        <f t="shared" si="778"/>
        <v/>
      </c>
      <c r="M4967" t="str">
        <f t="shared" si="779"/>
        <v/>
      </c>
    </row>
    <row r="4968" spans="1:13">
      <c r="A4968" t="s">
        <v>4388</v>
      </c>
      <c r="B4968">
        <v>19.8916</v>
      </c>
      <c r="C4968" s="44">
        <v>41548</v>
      </c>
      <c r="D4968" t="str">
        <f t="shared" si="770"/>
        <v/>
      </c>
      <c r="E4968" t="str">
        <f t="shared" si="771"/>
        <v/>
      </c>
      <c r="F4968" t="str">
        <f t="shared" si="772"/>
        <v/>
      </c>
      <c r="G4968" t="str">
        <f t="shared" si="773"/>
        <v/>
      </c>
      <c r="H4968" t="str">
        <f t="shared" si="774"/>
        <v/>
      </c>
      <c r="I4968" t="str">
        <f t="shared" si="775"/>
        <v/>
      </c>
      <c r="J4968" t="str">
        <f t="shared" si="776"/>
        <v/>
      </c>
      <c r="K4968" t="str">
        <f t="shared" si="777"/>
        <v/>
      </c>
      <c r="L4968" t="str">
        <f t="shared" si="778"/>
        <v/>
      </c>
      <c r="M4968" t="str">
        <f t="shared" si="779"/>
        <v/>
      </c>
    </row>
    <row r="4969" spans="1:13">
      <c r="A4969" t="s">
        <v>64</v>
      </c>
      <c r="B4969">
        <v>11.3751</v>
      </c>
      <c r="C4969" s="44">
        <v>41548</v>
      </c>
      <c r="D4969" t="str">
        <f t="shared" si="770"/>
        <v/>
      </c>
      <c r="E4969" t="str">
        <f t="shared" si="771"/>
        <v/>
      </c>
      <c r="F4969" t="str">
        <f t="shared" si="772"/>
        <v/>
      </c>
      <c r="G4969" t="str">
        <f t="shared" si="773"/>
        <v/>
      </c>
      <c r="H4969" t="str">
        <f t="shared" si="774"/>
        <v/>
      </c>
      <c r="I4969" t="str">
        <f t="shared" si="775"/>
        <v/>
      </c>
      <c r="J4969" t="str">
        <f t="shared" si="776"/>
        <v/>
      </c>
      <c r="K4969" t="str">
        <f t="shared" si="777"/>
        <v/>
      </c>
      <c r="L4969" t="str">
        <f t="shared" si="778"/>
        <v/>
      </c>
      <c r="M4969" t="str">
        <f t="shared" si="779"/>
        <v/>
      </c>
    </row>
    <row r="4970" spans="1:13">
      <c r="A4970" t="s">
        <v>4715</v>
      </c>
      <c r="B4970">
        <v>19.870999999999999</v>
      </c>
      <c r="C4970" s="44">
        <v>41548</v>
      </c>
      <c r="D4970" t="str">
        <f t="shared" si="770"/>
        <v/>
      </c>
      <c r="E4970" t="str">
        <f t="shared" si="771"/>
        <v/>
      </c>
      <c r="F4970" t="str">
        <f t="shared" si="772"/>
        <v/>
      </c>
      <c r="G4970" t="str">
        <f t="shared" si="773"/>
        <v/>
      </c>
      <c r="H4970" t="str">
        <f t="shared" si="774"/>
        <v/>
      </c>
      <c r="I4970" t="str">
        <f t="shared" si="775"/>
        <v/>
      </c>
      <c r="J4970" t="str">
        <f t="shared" si="776"/>
        <v/>
      </c>
      <c r="K4970" t="str">
        <f t="shared" si="777"/>
        <v/>
      </c>
      <c r="L4970" t="str">
        <f t="shared" si="778"/>
        <v/>
      </c>
      <c r="M4970" t="str">
        <f t="shared" si="779"/>
        <v/>
      </c>
    </row>
    <row r="4971" spans="1:13">
      <c r="A4971" t="s">
        <v>3568</v>
      </c>
      <c r="B4971">
        <v>14.5741</v>
      </c>
      <c r="C4971" s="44">
        <v>41544</v>
      </c>
      <c r="D4971" t="str">
        <f t="shared" si="770"/>
        <v/>
      </c>
      <c r="E4971" t="str">
        <f t="shared" si="771"/>
        <v/>
      </c>
      <c r="F4971" t="str">
        <f t="shared" si="772"/>
        <v/>
      </c>
      <c r="G4971" t="str">
        <f t="shared" si="773"/>
        <v/>
      </c>
      <c r="H4971" t="str">
        <f t="shared" si="774"/>
        <v/>
      </c>
      <c r="I4971" t="str">
        <f t="shared" si="775"/>
        <v/>
      </c>
      <c r="J4971" t="str">
        <f t="shared" si="776"/>
        <v/>
      </c>
      <c r="K4971" t="str">
        <f t="shared" si="777"/>
        <v/>
      </c>
      <c r="L4971" t="str">
        <f t="shared" si="778"/>
        <v/>
      </c>
      <c r="M4971" t="str">
        <f t="shared" si="779"/>
        <v/>
      </c>
    </row>
    <row r="4972" spans="1:13">
      <c r="A4972" t="s">
        <v>4347</v>
      </c>
      <c r="B4972">
        <v>14.974600000000001</v>
      </c>
      <c r="C4972" s="44">
        <v>41544</v>
      </c>
      <c r="D4972" t="str">
        <f t="shared" si="770"/>
        <v/>
      </c>
      <c r="E4972" t="str">
        <f t="shared" si="771"/>
        <v/>
      </c>
      <c r="F4972" t="str">
        <f t="shared" si="772"/>
        <v/>
      </c>
      <c r="G4972" t="str">
        <f t="shared" si="773"/>
        <v/>
      </c>
      <c r="H4972" t="str">
        <f t="shared" si="774"/>
        <v/>
      </c>
      <c r="I4972" t="str">
        <f t="shared" si="775"/>
        <v/>
      </c>
      <c r="J4972" t="str">
        <f t="shared" si="776"/>
        <v/>
      </c>
      <c r="K4972" t="str">
        <f t="shared" si="777"/>
        <v/>
      </c>
      <c r="L4972" t="str">
        <f t="shared" si="778"/>
        <v/>
      </c>
      <c r="M4972" t="str">
        <f t="shared" si="779"/>
        <v/>
      </c>
    </row>
    <row r="4973" spans="1:13">
      <c r="A4973" t="s">
        <v>3569</v>
      </c>
      <c r="B4973">
        <v>13.8009</v>
      </c>
      <c r="C4973" s="44">
        <v>41544</v>
      </c>
      <c r="D4973" t="str">
        <f t="shared" si="770"/>
        <v/>
      </c>
      <c r="E4973" t="str">
        <f t="shared" si="771"/>
        <v/>
      </c>
      <c r="F4973" t="str">
        <f t="shared" si="772"/>
        <v/>
      </c>
      <c r="G4973" t="str">
        <f t="shared" si="773"/>
        <v/>
      </c>
      <c r="H4973" t="str">
        <f t="shared" si="774"/>
        <v/>
      </c>
      <c r="I4973" t="str">
        <f t="shared" si="775"/>
        <v/>
      </c>
      <c r="J4973" t="str">
        <f t="shared" si="776"/>
        <v/>
      </c>
      <c r="K4973" t="str">
        <f t="shared" si="777"/>
        <v/>
      </c>
      <c r="L4973" t="str">
        <f t="shared" si="778"/>
        <v/>
      </c>
      <c r="M4973" t="str">
        <f t="shared" si="779"/>
        <v/>
      </c>
    </row>
    <row r="4974" spans="1:13">
      <c r="A4974" t="s">
        <v>4348</v>
      </c>
      <c r="B4974">
        <v>14.9153</v>
      </c>
      <c r="C4974" s="44">
        <v>41544</v>
      </c>
      <c r="D4974" t="str">
        <f t="shared" si="770"/>
        <v/>
      </c>
      <c r="E4974" t="str">
        <f t="shared" si="771"/>
        <v/>
      </c>
      <c r="F4974" t="str">
        <f t="shared" si="772"/>
        <v/>
      </c>
      <c r="G4974" t="str">
        <f t="shared" si="773"/>
        <v/>
      </c>
      <c r="H4974" t="str">
        <f t="shared" si="774"/>
        <v/>
      </c>
      <c r="I4974" t="str">
        <f t="shared" si="775"/>
        <v/>
      </c>
      <c r="J4974" t="str">
        <f t="shared" si="776"/>
        <v/>
      </c>
      <c r="K4974" t="str">
        <f t="shared" si="777"/>
        <v/>
      </c>
      <c r="L4974" t="str">
        <f t="shared" si="778"/>
        <v/>
      </c>
      <c r="M4974" t="str">
        <f t="shared" si="779"/>
        <v/>
      </c>
    </row>
    <row r="4975" spans="1:13">
      <c r="A4975" t="s">
        <v>4124</v>
      </c>
      <c r="B4975">
        <v>11.671099999999999</v>
      </c>
      <c r="C4975" s="44">
        <v>41548</v>
      </c>
      <c r="D4975" t="str">
        <f t="shared" si="770"/>
        <v/>
      </c>
      <c r="E4975" t="str">
        <f t="shared" si="771"/>
        <v/>
      </c>
      <c r="F4975" t="str">
        <f t="shared" si="772"/>
        <v/>
      </c>
      <c r="G4975" t="str">
        <f t="shared" si="773"/>
        <v/>
      </c>
      <c r="H4975" t="str">
        <f t="shared" si="774"/>
        <v/>
      </c>
      <c r="I4975" t="str">
        <f t="shared" si="775"/>
        <v/>
      </c>
      <c r="J4975" t="str">
        <f t="shared" si="776"/>
        <v/>
      </c>
      <c r="K4975" t="str">
        <f t="shared" si="777"/>
        <v/>
      </c>
      <c r="L4975" t="str">
        <f t="shared" si="778"/>
        <v/>
      </c>
      <c r="M4975" t="str">
        <f t="shared" si="779"/>
        <v/>
      </c>
    </row>
    <row r="4976" spans="1:13">
      <c r="A4976" t="s">
        <v>4125</v>
      </c>
      <c r="B4976">
        <v>86.327200000000005</v>
      </c>
      <c r="C4976" s="44">
        <v>41548</v>
      </c>
      <c r="D4976" t="str">
        <f t="shared" si="770"/>
        <v/>
      </c>
      <c r="E4976" t="str">
        <f t="shared" si="771"/>
        <v/>
      </c>
      <c r="F4976" t="str">
        <f t="shared" si="772"/>
        <v/>
      </c>
      <c r="G4976" t="str">
        <f t="shared" si="773"/>
        <v/>
      </c>
      <c r="H4976" t="str">
        <f t="shared" si="774"/>
        <v/>
      </c>
      <c r="I4976" t="str">
        <f t="shared" si="775"/>
        <v/>
      </c>
      <c r="J4976" t="str">
        <f t="shared" si="776"/>
        <v/>
      </c>
      <c r="K4976" t="str">
        <f t="shared" si="777"/>
        <v/>
      </c>
      <c r="L4976" t="str">
        <f t="shared" si="778"/>
        <v/>
      </c>
      <c r="M4976" t="str">
        <f t="shared" si="779"/>
        <v/>
      </c>
    </row>
    <row r="4977" spans="1:13">
      <c r="A4977" t="s">
        <v>4126</v>
      </c>
      <c r="B4977">
        <v>12.1226</v>
      </c>
      <c r="C4977" s="44">
        <v>41548</v>
      </c>
      <c r="D4977" t="str">
        <f t="shared" si="770"/>
        <v/>
      </c>
      <c r="E4977" t="str">
        <f t="shared" si="771"/>
        <v/>
      </c>
      <c r="F4977" t="str">
        <f t="shared" si="772"/>
        <v/>
      </c>
      <c r="G4977" t="str">
        <f t="shared" si="773"/>
        <v/>
      </c>
      <c r="H4977" t="str">
        <f t="shared" si="774"/>
        <v/>
      </c>
      <c r="I4977" t="str">
        <f t="shared" si="775"/>
        <v/>
      </c>
      <c r="J4977" t="str">
        <f t="shared" si="776"/>
        <v/>
      </c>
      <c r="K4977" t="str">
        <f t="shared" si="777"/>
        <v/>
      </c>
      <c r="L4977" t="str">
        <f t="shared" si="778"/>
        <v/>
      </c>
      <c r="M4977" t="str">
        <f t="shared" si="779"/>
        <v/>
      </c>
    </row>
    <row r="4978" spans="1:13">
      <c r="A4978" t="s">
        <v>4127</v>
      </c>
      <c r="B4978">
        <v>11.6442</v>
      </c>
      <c r="C4978" s="44">
        <v>41548</v>
      </c>
      <c r="D4978" t="str">
        <f t="shared" si="770"/>
        <v/>
      </c>
      <c r="E4978" t="str">
        <f t="shared" si="771"/>
        <v/>
      </c>
      <c r="F4978" t="str">
        <f t="shared" si="772"/>
        <v/>
      </c>
      <c r="G4978" t="str">
        <f t="shared" si="773"/>
        <v/>
      </c>
      <c r="H4978" t="str">
        <f t="shared" si="774"/>
        <v/>
      </c>
      <c r="I4978" t="str">
        <f t="shared" si="775"/>
        <v/>
      </c>
      <c r="J4978" t="str">
        <f t="shared" si="776"/>
        <v/>
      </c>
      <c r="K4978" t="str">
        <f t="shared" si="777"/>
        <v/>
      </c>
      <c r="L4978" t="str">
        <f t="shared" si="778"/>
        <v/>
      </c>
      <c r="M4978" t="str">
        <f t="shared" si="779"/>
        <v/>
      </c>
    </row>
    <row r="4979" spans="1:13">
      <c r="A4979" t="s">
        <v>4128</v>
      </c>
      <c r="B4979">
        <v>86.131399999999999</v>
      </c>
      <c r="C4979" s="44">
        <v>41548</v>
      </c>
      <c r="D4979" t="str">
        <f t="shared" si="770"/>
        <v/>
      </c>
      <c r="E4979" t="str">
        <f t="shared" si="771"/>
        <v/>
      </c>
      <c r="F4979" t="str">
        <f t="shared" si="772"/>
        <v/>
      </c>
      <c r="G4979" t="str">
        <f t="shared" si="773"/>
        <v/>
      </c>
      <c r="H4979" t="str">
        <f t="shared" si="774"/>
        <v/>
      </c>
      <c r="I4979" t="str">
        <f t="shared" si="775"/>
        <v/>
      </c>
      <c r="J4979" t="str">
        <f t="shared" si="776"/>
        <v/>
      </c>
      <c r="K4979" t="str">
        <f t="shared" si="777"/>
        <v/>
      </c>
      <c r="L4979" t="str">
        <f t="shared" si="778"/>
        <v/>
      </c>
      <c r="M4979" t="str">
        <f t="shared" si="779"/>
        <v/>
      </c>
    </row>
    <row r="4980" spans="1:13">
      <c r="A4980" t="s">
        <v>2518</v>
      </c>
      <c r="B4980">
        <v>0</v>
      </c>
      <c r="C4980" s="44">
        <v>41543</v>
      </c>
      <c r="D4980" t="str">
        <f t="shared" si="770"/>
        <v/>
      </c>
      <c r="E4980" t="str">
        <f t="shared" si="771"/>
        <v/>
      </c>
      <c r="F4980" t="str">
        <f t="shared" si="772"/>
        <v/>
      </c>
      <c r="G4980" t="str">
        <f t="shared" si="773"/>
        <v/>
      </c>
      <c r="H4980" t="str">
        <f t="shared" si="774"/>
        <v/>
      </c>
      <c r="I4980" t="str">
        <f t="shared" si="775"/>
        <v/>
      </c>
      <c r="J4980" t="str">
        <f t="shared" si="776"/>
        <v/>
      </c>
      <c r="K4980" t="str">
        <f t="shared" si="777"/>
        <v/>
      </c>
      <c r="L4980" t="str">
        <f t="shared" si="778"/>
        <v/>
      </c>
      <c r="M4980" t="str">
        <f t="shared" si="779"/>
        <v/>
      </c>
    </row>
    <row r="4981" spans="1:13">
      <c r="A4981" t="s">
        <v>2519</v>
      </c>
      <c r="B4981">
        <v>0</v>
      </c>
      <c r="C4981" s="44">
        <v>41543</v>
      </c>
      <c r="D4981" t="str">
        <f t="shared" si="770"/>
        <v/>
      </c>
      <c r="E4981" t="str">
        <f t="shared" si="771"/>
        <v/>
      </c>
      <c r="F4981" t="str">
        <f t="shared" si="772"/>
        <v/>
      </c>
      <c r="G4981" t="str">
        <f t="shared" si="773"/>
        <v/>
      </c>
      <c r="H4981" t="str">
        <f t="shared" si="774"/>
        <v/>
      </c>
      <c r="I4981" t="str">
        <f t="shared" si="775"/>
        <v/>
      </c>
      <c r="J4981" t="str">
        <f t="shared" si="776"/>
        <v/>
      </c>
      <c r="K4981" t="str">
        <f t="shared" si="777"/>
        <v/>
      </c>
      <c r="L4981" t="str">
        <f t="shared" si="778"/>
        <v/>
      </c>
      <c r="M4981" t="str">
        <f t="shared" si="779"/>
        <v/>
      </c>
    </row>
    <row r="4982" spans="1:13">
      <c r="A4982" t="s">
        <v>3715</v>
      </c>
      <c r="B4982">
        <v>0</v>
      </c>
      <c r="C4982" s="44">
        <v>41543</v>
      </c>
      <c r="D4982" t="str">
        <f t="shared" si="770"/>
        <v/>
      </c>
      <c r="E4982" t="str">
        <f t="shared" si="771"/>
        <v/>
      </c>
      <c r="F4982" t="str">
        <f t="shared" si="772"/>
        <v/>
      </c>
      <c r="G4982" t="str">
        <f t="shared" si="773"/>
        <v/>
      </c>
      <c r="H4982" t="str">
        <f t="shared" si="774"/>
        <v/>
      </c>
      <c r="I4982" t="str">
        <f t="shared" si="775"/>
        <v/>
      </c>
      <c r="J4982" t="str">
        <f t="shared" si="776"/>
        <v/>
      </c>
      <c r="K4982" t="str">
        <f t="shared" si="777"/>
        <v/>
      </c>
      <c r="L4982" t="str">
        <f t="shared" si="778"/>
        <v/>
      </c>
      <c r="M4982" t="str">
        <f t="shared" si="779"/>
        <v/>
      </c>
    </row>
    <row r="4983" spans="1:13">
      <c r="A4983" t="s">
        <v>2520</v>
      </c>
      <c r="B4983">
        <v>17.584399999999999</v>
      </c>
      <c r="C4983" s="44">
        <v>41548</v>
      </c>
      <c r="D4983" t="str">
        <f t="shared" si="770"/>
        <v/>
      </c>
      <c r="E4983" t="str">
        <f t="shared" si="771"/>
        <v/>
      </c>
      <c r="F4983" t="str">
        <f t="shared" si="772"/>
        <v/>
      </c>
      <c r="G4983" t="str">
        <f t="shared" si="773"/>
        <v/>
      </c>
      <c r="H4983" t="str">
        <f t="shared" si="774"/>
        <v/>
      </c>
      <c r="I4983" t="str">
        <f t="shared" si="775"/>
        <v/>
      </c>
      <c r="J4983" t="str">
        <f t="shared" si="776"/>
        <v/>
      </c>
      <c r="K4983" t="str">
        <f t="shared" si="777"/>
        <v/>
      </c>
      <c r="L4983" t="str">
        <f t="shared" si="778"/>
        <v/>
      </c>
      <c r="M4983" t="str">
        <f t="shared" si="779"/>
        <v/>
      </c>
    </row>
    <row r="4984" spans="1:13">
      <c r="A4984" t="s">
        <v>2521</v>
      </c>
      <c r="B4984">
        <v>10.7959</v>
      </c>
      <c r="C4984" s="44">
        <v>41548</v>
      </c>
      <c r="D4984" t="str">
        <f t="shared" si="770"/>
        <v/>
      </c>
      <c r="E4984" t="str">
        <f t="shared" si="771"/>
        <v/>
      </c>
      <c r="F4984" t="str">
        <f t="shared" si="772"/>
        <v/>
      </c>
      <c r="G4984" t="str">
        <f t="shared" si="773"/>
        <v/>
      </c>
      <c r="H4984" t="str">
        <f t="shared" si="774"/>
        <v/>
      </c>
      <c r="I4984" t="str">
        <f t="shared" si="775"/>
        <v/>
      </c>
      <c r="J4984" t="str">
        <f t="shared" si="776"/>
        <v/>
      </c>
      <c r="K4984" t="str">
        <f t="shared" si="777"/>
        <v/>
      </c>
      <c r="L4984" t="str">
        <f t="shared" si="778"/>
        <v/>
      </c>
      <c r="M4984" t="str">
        <f t="shared" si="779"/>
        <v/>
      </c>
    </row>
    <row r="4985" spans="1:13">
      <c r="A4985" t="s">
        <v>2896</v>
      </c>
      <c r="B4985">
        <v>0</v>
      </c>
      <c r="C4985" s="44">
        <v>41543</v>
      </c>
      <c r="D4985" t="str">
        <f t="shared" si="770"/>
        <v/>
      </c>
      <c r="E4985" t="str">
        <f t="shared" si="771"/>
        <v/>
      </c>
      <c r="F4985" t="str">
        <f t="shared" si="772"/>
        <v/>
      </c>
      <c r="G4985" t="str">
        <f t="shared" si="773"/>
        <v/>
      </c>
      <c r="H4985" t="str">
        <f t="shared" si="774"/>
        <v/>
      </c>
      <c r="I4985" t="str">
        <f t="shared" si="775"/>
        <v/>
      </c>
      <c r="J4985" t="str">
        <f t="shared" si="776"/>
        <v/>
      </c>
      <c r="K4985" t="str">
        <f t="shared" si="777"/>
        <v/>
      </c>
      <c r="L4985" t="str">
        <f t="shared" si="778"/>
        <v/>
      </c>
      <c r="M4985" t="str">
        <f t="shared" si="779"/>
        <v/>
      </c>
    </row>
    <row r="4986" spans="1:13">
      <c r="A4986" t="s">
        <v>4129</v>
      </c>
      <c r="B4986">
        <v>0</v>
      </c>
      <c r="C4986" s="44">
        <v>41543</v>
      </c>
      <c r="D4986" t="str">
        <f t="shared" si="770"/>
        <v/>
      </c>
      <c r="E4986" t="str">
        <f t="shared" si="771"/>
        <v/>
      </c>
      <c r="F4986" t="str">
        <f t="shared" si="772"/>
        <v/>
      </c>
      <c r="G4986" t="str">
        <f t="shared" si="773"/>
        <v/>
      </c>
      <c r="H4986" t="str">
        <f t="shared" si="774"/>
        <v/>
      </c>
      <c r="I4986" t="str">
        <f t="shared" si="775"/>
        <v/>
      </c>
      <c r="J4986" t="str">
        <f t="shared" si="776"/>
        <v/>
      </c>
      <c r="K4986" t="str">
        <f t="shared" si="777"/>
        <v/>
      </c>
      <c r="L4986" t="str">
        <f t="shared" si="778"/>
        <v/>
      </c>
      <c r="M4986" t="str">
        <f t="shared" si="779"/>
        <v/>
      </c>
    </row>
    <row r="4987" spans="1:13">
      <c r="A4987" t="s">
        <v>2897</v>
      </c>
      <c r="B4987">
        <v>0</v>
      </c>
      <c r="C4987" s="44">
        <v>41543</v>
      </c>
      <c r="D4987" t="str">
        <f t="shared" si="770"/>
        <v/>
      </c>
      <c r="E4987" t="str">
        <f t="shared" si="771"/>
        <v/>
      </c>
      <c r="F4987" t="str">
        <f t="shared" si="772"/>
        <v/>
      </c>
      <c r="G4987" t="str">
        <f t="shared" si="773"/>
        <v/>
      </c>
      <c r="H4987" t="str">
        <f t="shared" si="774"/>
        <v/>
      </c>
      <c r="I4987" t="str">
        <f t="shared" si="775"/>
        <v/>
      </c>
      <c r="J4987" t="str">
        <f t="shared" si="776"/>
        <v/>
      </c>
      <c r="K4987" t="str">
        <f t="shared" si="777"/>
        <v/>
      </c>
      <c r="L4987" t="str">
        <f t="shared" si="778"/>
        <v/>
      </c>
      <c r="M4987" t="str">
        <f t="shared" si="779"/>
        <v/>
      </c>
    </row>
    <row r="4988" spans="1:13">
      <c r="A4988" t="s">
        <v>4130</v>
      </c>
      <c r="B4988">
        <v>0</v>
      </c>
      <c r="C4988" s="44">
        <v>41543</v>
      </c>
      <c r="D4988" t="str">
        <f t="shared" si="770"/>
        <v/>
      </c>
      <c r="E4988" t="str">
        <f t="shared" si="771"/>
        <v/>
      </c>
      <c r="F4988" t="str">
        <f t="shared" si="772"/>
        <v/>
      </c>
      <c r="G4988" t="str">
        <f t="shared" si="773"/>
        <v/>
      </c>
      <c r="H4988" t="str">
        <f t="shared" si="774"/>
        <v/>
      </c>
      <c r="I4988" t="str">
        <f t="shared" si="775"/>
        <v/>
      </c>
      <c r="J4988" t="str">
        <f t="shared" si="776"/>
        <v/>
      </c>
      <c r="K4988" t="str">
        <f t="shared" si="777"/>
        <v/>
      </c>
      <c r="L4988" t="str">
        <f t="shared" si="778"/>
        <v/>
      </c>
      <c r="M4988" t="str">
        <f t="shared" si="779"/>
        <v/>
      </c>
    </row>
    <row r="4989" spans="1:13">
      <c r="A4989" t="s">
        <v>5490</v>
      </c>
      <c r="B4989">
        <v>15.829700000000001</v>
      </c>
      <c r="C4989" s="44">
        <v>41549</v>
      </c>
      <c r="D4989" t="str">
        <f t="shared" si="770"/>
        <v/>
      </c>
      <c r="E4989" t="str">
        <f t="shared" si="771"/>
        <v/>
      </c>
      <c r="F4989" t="str">
        <f t="shared" si="772"/>
        <v/>
      </c>
      <c r="G4989" t="str">
        <f t="shared" si="773"/>
        <v/>
      </c>
      <c r="H4989" t="str">
        <f t="shared" si="774"/>
        <v/>
      </c>
      <c r="I4989" t="str">
        <f t="shared" si="775"/>
        <v/>
      </c>
      <c r="J4989" t="str">
        <f t="shared" si="776"/>
        <v/>
      </c>
      <c r="K4989" t="str">
        <f t="shared" si="777"/>
        <v/>
      </c>
      <c r="L4989" t="str">
        <f t="shared" si="778"/>
        <v/>
      </c>
      <c r="M4989" t="str">
        <f t="shared" si="779"/>
        <v/>
      </c>
    </row>
    <row r="4990" spans="1:13">
      <c r="A4990" t="s">
        <v>1907</v>
      </c>
      <c r="B4990">
        <v>15.837400000000001</v>
      </c>
      <c r="C4990" s="44">
        <v>41549</v>
      </c>
      <c r="D4990" t="str">
        <f t="shared" si="770"/>
        <v/>
      </c>
      <c r="E4990" t="str">
        <f t="shared" si="771"/>
        <v/>
      </c>
      <c r="F4990" t="str">
        <f t="shared" si="772"/>
        <v/>
      </c>
      <c r="G4990" t="str">
        <f t="shared" si="773"/>
        <v/>
      </c>
      <c r="H4990" t="str">
        <f t="shared" si="774"/>
        <v/>
      </c>
      <c r="I4990" t="str">
        <f t="shared" si="775"/>
        <v/>
      </c>
      <c r="J4990" t="str">
        <f t="shared" si="776"/>
        <v/>
      </c>
      <c r="K4990" t="str">
        <f t="shared" si="777"/>
        <v/>
      </c>
      <c r="L4990" t="str">
        <f t="shared" si="778"/>
        <v/>
      </c>
      <c r="M4990" t="str">
        <f t="shared" si="779"/>
        <v/>
      </c>
    </row>
    <row r="4991" spans="1:13">
      <c r="A4991" t="s">
        <v>1908</v>
      </c>
      <c r="B4991">
        <v>10.102499999999999</v>
      </c>
      <c r="C4991" s="44">
        <v>41549</v>
      </c>
      <c r="D4991" t="str">
        <f t="shared" si="770"/>
        <v/>
      </c>
      <c r="E4991" t="str">
        <f t="shared" si="771"/>
        <v/>
      </c>
      <c r="F4991" t="str">
        <f t="shared" si="772"/>
        <v/>
      </c>
      <c r="G4991" t="str">
        <f t="shared" si="773"/>
        <v/>
      </c>
      <c r="H4991" t="str">
        <f t="shared" si="774"/>
        <v/>
      </c>
      <c r="I4991" t="str">
        <f t="shared" si="775"/>
        <v/>
      </c>
      <c r="J4991" t="str">
        <f t="shared" si="776"/>
        <v/>
      </c>
      <c r="K4991" t="str">
        <f t="shared" si="777"/>
        <v/>
      </c>
      <c r="L4991" t="str">
        <f t="shared" si="778"/>
        <v/>
      </c>
      <c r="M4991" t="str">
        <f t="shared" si="779"/>
        <v/>
      </c>
    </row>
    <row r="4992" spans="1:13">
      <c r="A4992" t="s">
        <v>1909</v>
      </c>
      <c r="B4992">
        <v>25.2973</v>
      </c>
      <c r="C4992" s="44">
        <v>41549</v>
      </c>
      <c r="D4992" t="str">
        <f t="shared" si="770"/>
        <v/>
      </c>
      <c r="E4992" t="str">
        <f t="shared" si="771"/>
        <v/>
      </c>
      <c r="F4992" t="str">
        <f t="shared" si="772"/>
        <v/>
      </c>
      <c r="G4992" t="str">
        <f t="shared" si="773"/>
        <v/>
      </c>
      <c r="H4992" t="str">
        <f t="shared" si="774"/>
        <v/>
      </c>
      <c r="I4992" t="str">
        <f t="shared" si="775"/>
        <v/>
      </c>
      <c r="J4992" t="str">
        <f t="shared" si="776"/>
        <v/>
      </c>
      <c r="K4992" t="str">
        <f t="shared" si="777"/>
        <v/>
      </c>
      <c r="L4992" t="str">
        <f t="shared" si="778"/>
        <v/>
      </c>
      <c r="M4992" t="str">
        <f t="shared" si="779"/>
        <v/>
      </c>
    </row>
    <row r="4993" spans="1:13">
      <c r="A4993" t="s">
        <v>4643</v>
      </c>
      <c r="B4993">
        <v>25.862100000000002</v>
      </c>
      <c r="C4993" s="44">
        <v>41549</v>
      </c>
      <c r="D4993" t="str">
        <f t="shared" si="770"/>
        <v/>
      </c>
      <c r="E4993" t="str">
        <f t="shared" si="771"/>
        <v/>
      </c>
      <c r="F4993" t="str">
        <f t="shared" si="772"/>
        <v/>
      </c>
      <c r="G4993" t="str">
        <f t="shared" si="773"/>
        <v/>
      </c>
      <c r="H4993" t="str">
        <f t="shared" si="774"/>
        <v/>
      </c>
      <c r="I4993" t="str">
        <f t="shared" si="775"/>
        <v/>
      </c>
      <c r="J4993" t="str">
        <f t="shared" si="776"/>
        <v/>
      </c>
      <c r="K4993" t="str">
        <f t="shared" si="777"/>
        <v/>
      </c>
      <c r="L4993" t="str">
        <f t="shared" si="778"/>
        <v/>
      </c>
      <c r="M4993" t="str">
        <f t="shared" si="779"/>
        <v/>
      </c>
    </row>
    <row r="4994" spans="1:13">
      <c r="A4994" t="s">
        <v>1910</v>
      </c>
      <c r="B4994">
        <v>10.623200000000001</v>
      </c>
      <c r="C4994" s="44">
        <v>41549</v>
      </c>
      <c r="D4994" t="str">
        <f t="shared" si="770"/>
        <v/>
      </c>
      <c r="E4994" t="str">
        <f t="shared" si="771"/>
        <v/>
      </c>
      <c r="F4994" t="str">
        <f t="shared" si="772"/>
        <v/>
      </c>
      <c r="G4994" t="str">
        <f t="shared" si="773"/>
        <v/>
      </c>
      <c r="H4994" t="str">
        <f t="shared" si="774"/>
        <v/>
      </c>
      <c r="I4994" t="str">
        <f t="shared" si="775"/>
        <v/>
      </c>
      <c r="J4994" t="str">
        <f t="shared" si="776"/>
        <v/>
      </c>
      <c r="K4994" t="str">
        <f t="shared" si="777"/>
        <v/>
      </c>
      <c r="L4994" t="str">
        <f t="shared" si="778"/>
        <v/>
      </c>
      <c r="M4994" t="str">
        <f t="shared" si="779"/>
        <v/>
      </c>
    </row>
    <row r="4995" spans="1:13">
      <c r="A4995" t="s">
        <v>1911</v>
      </c>
      <c r="B4995">
        <v>13.3147</v>
      </c>
      <c r="C4995" s="44">
        <v>41549</v>
      </c>
      <c r="D4995" t="str">
        <f t="shared" si="770"/>
        <v/>
      </c>
      <c r="E4995" t="str">
        <f t="shared" si="771"/>
        <v/>
      </c>
      <c r="F4995" t="str">
        <f t="shared" si="772"/>
        <v/>
      </c>
      <c r="G4995" t="str">
        <f t="shared" si="773"/>
        <v/>
      </c>
      <c r="H4995" t="str">
        <f t="shared" si="774"/>
        <v/>
      </c>
      <c r="I4995" t="str">
        <f t="shared" si="775"/>
        <v/>
      </c>
      <c r="J4995" t="str">
        <f t="shared" si="776"/>
        <v/>
      </c>
      <c r="K4995" t="str">
        <f t="shared" si="777"/>
        <v/>
      </c>
      <c r="L4995" t="str">
        <f t="shared" si="778"/>
        <v/>
      </c>
      <c r="M4995" t="str">
        <f t="shared" si="779"/>
        <v/>
      </c>
    </row>
    <row r="4996" spans="1:13">
      <c r="A4996" t="s">
        <v>1912</v>
      </c>
      <c r="B4996">
        <v>11.3566</v>
      </c>
      <c r="C4996" s="44">
        <v>41549</v>
      </c>
      <c r="D4996" t="str">
        <f t="shared" si="770"/>
        <v/>
      </c>
      <c r="E4996" t="str">
        <f t="shared" si="771"/>
        <v/>
      </c>
      <c r="F4996" t="str">
        <f t="shared" si="772"/>
        <v/>
      </c>
      <c r="G4996" t="str">
        <f t="shared" si="773"/>
        <v/>
      </c>
      <c r="H4996" t="str">
        <f t="shared" si="774"/>
        <v/>
      </c>
      <c r="I4996" t="str">
        <f t="shared" si="775"/>
        <v/>
      </c>
      <c r="J4996" t="str">
        <f t="shared" si="776"/>
        <v/>
      </c>
      <c r="K4996" t="str">
        <f t="shared" si="777"/>
        <v/>
      </c>
      <c r="L4996" t="str">
        <f t="shared" si="778"/>
        <v/>
      </c>
      <c r="M4996" t="str">
        <f t="shared" si="779"/>
        <v/>
      </c>
    </row>
    <row r="4997" spans="1:13">
      <c r="A4997" t="s">
        <v>1919</v>
      </c>
      <c r="B4997">
        <v>10.0953</v>
      </c>
      <c r="C4997" s="44">
        <v>41549</v>
      </c>
      <c r="D4997" t="str">
        <f t="shared" si="770"/>
        <v/>
      </c>
      <c r="E4997" t="str">
        <f t="shared" si="771"/>
        <v/>
      </c>
      <c r="F4997" t="str">
        <f t="shared" si="772"/>
        <v/>
      </c>
      <c r="G4997" t="str">
        <f t="shared" si="773"/>
        <v/>
      </c>
      <c r="H4997" t="str">
        <f t="shared" si="774"/>
        <v/>
      </c>
      <c r="I4997" t="str">
        <f t="shared" si="775"/>
        <v/>
      </c>
      <c r="J4997" t="str">
        <f t="shared" si="776"/>
        <v/>
      </c>
      <c r="K4997" t="str">
        <f t="shared" si="777"/>
        <v/>
      </c>
      <c r="L4997" t="str">
        <f t="shared" si="778"/>
        <v/>
      </c>
      <c r="M4997" t="str">
        <f t="shared" si="779"/>
        <v/>
      </c>
    </row>
    <row r="4998" spans="1:13">
      <c r="A4998" t="s">
        <v>65</v>
      </c>
      <c r="B4998">
        <v>10.7323</v>
      </c>
      <c r="C4998" s="44">
        <v>41549</v>
      </c>
      <c r="D4998" t="str">
        <f t="shared" si="770"/>
        <v/>
      </c>
      <c r="E4998" t="str">
        <f t="shared" si="771"/>
        <v/>
      </c>
      <c r="F4998" t="str">
        <f t="shared" si="772"/>
        <v/>
      </c>
      <c r="G4998" t="str">
        <f t="shared" si="773"/>
        <v/>
      </c>
      <c r="H4998" t="str">
        <f t="shared" si="774"/>
        <v/>
      </c>
      <c r="I4998" t="str">
        <f t="shared" si="775"/>
        <v/>
      </c>
      <c r="J4998" t="str">
        <f t="shared" si="776"/>
        <v/>
      </c>
      <c r="K4998" t="str">
        <f t="shared" si="777"/>
        <v/>
      </c>
      <c r="L4998" t="str">
        <f t="shared" si="778"/>
        <v/>
      </c>
      <c r="M4998" t="str">
        <f t="shared" si="779"/>
        <v/>
      </c>
    </row>
    <row r="4999" spans="1:13">
      <c r="A4999" t="s">
        <v>4644</v>
      </c>
      <c r="B4999">
        <v>25.854600000000001</v>
      </c>
      <c r="C4999" s="44">
        <v>41549</v>
      </c>
      <c r="D4999" t="str">
        <f t="shared" ref="D4999:D5062" si="780">IF(A4999=mfund1,B4999,"")</f>
        <v/>
      </c>
      <c r="E4999" t="str">
        <f t="shared" ref="E4999:E5062" si="781">IF(A4999=mfund2,B4999,"")</f>
        <v/>
      </c>
      <c r="F4999" t="str">
        <f t="shared" ref="F4999:F5062" si="782">IF(A4999=mfund3,B4999,"")</f>
        <v/>
      </c>
      <c r="G4999" t="str">
        <f t="shared" ref="G4999:G5062" si="783">IF(A4999=mfund4,B4999,"")</f>
        <v/>
      </c>
      <c r="H4999" t="str">
        <f t="shared" ref="H4999:H5062" si="784">IF(A4999=mfudn5,B4999,"")</f>
        <v/>
      </c>
      <c r="I4999" t="str">
        <f t="shared" ref="I4999:I5062" si="785">IF(A4999=mfund6,B4999,"")</f>
        <v/>
      </c>
      <c r="J4999" t="str">
        <f t="shared" ref="J4999:J5062" si="786">IF(A4999=mfund7,B4999,"")</f>
        <v/>
      </c>
      <c r="K4999" t="str">
        <f t="shared" ref="K4999:K5062" si="787">IF(A4999=mfund8,B4999,"")</f>
        <v/>
      </c>
      <c r="L4999" t="str">
        <f t="shared" ref="L4999:L5062" si="788">IF(A4999=mfund9,B4999,"")</f>
        <v/>
      </c>
      <c r="M4999" t="str">
        <f t="shared" ref="M4999:M5062" si="789">IF(A4999=mfund10,B4999,"")</f>
        <v/>
      </c>
    </row>
    <row r="5000" spans="1:13">
      <c r="A5000" t="s">
        <v>66</v>
      </c>
      <c r="B5000">
        <v>10.4824</v>
      </c>
      <c r="C5000" s="44">
        <v>41549</v>
      </c>
      <c r="D5000" t="str">
        <f t="shared" si="780"/>
        <v/>
      </c>
      <c r="E5000" t="str">
        <f t="shared" si="781"/>
        <v/>
      </c>
      <c r="F5000" t="str">
        <f t="shared" si="782"/>
        <v/>
      </c>
      <c r="G5000" t="str">
        <f t="shared" si="783"/>
        <v/>
      </c>
      <c r="H5000" t="str">
        <f t="shared" si="784"/>
        <v/>
      </c>
      <c r="I5000" t="str">
        <f t="shared" si="785"/>
        <v/>
      </c>
      <c r="J5000" t="str">
        <f t="shared" si="786"/>
        <v/>
      </c>
      <c r="K5000" t="str">
        <f t="shared" si="787"/>
        <v/>
      </c>
      <c r="L5000" t="str">
        <f t="shared" si="788"/>
        <v/>
      </c>
      <c r="M5000" t="str">
        <f t="shared" si="789"/>
        <v/>
      </c>
    </row>
    <row r="5001" spans="1:13">
      <c r="A5001" t="s">
        <v>1920</v>
      </c>
      <c r="B5001">
        <v>13.3131</v>
      </c>
      <c r="C5001" s="44">
        <v>41549</v>
      </c>
      <c r="D5001" t="str">
        <f t="shared" si="780"/>
        <v/>
      </c>
      <c r="E5001" t="str">
        <f t="shared" si="781"/>
        <v/>
      </c>
      <c r="F5001" t="str">
        <f t="shared" si="782"/>
        <v/>
      </c>
      <c r="G5001" t="str">
        <f t="shared" si="783"/>
        <v/>
      </c>
      <c r="H5001" t="str">
        <f t="shared" si="784"/>
        <v/>
      </c>
      <c r="I5001" t="str">
        <f t="shared" si="785"/>
        <v/>
      </c>
      <c r="J5001" t="str">
        <f t="shared" si="786"/>
        <v/>
      </c>
      <c r="K5001" t="str">
        <f t="shared" si="787"/>
        <v/>
      </c>
      <c r="L5001" t="str">
        <f t="shared" si="788"/>
        <v/>
      </c>
      <c r="M5001" t="str">
        <f t="shared" si="789"/>
        <v/>
      </c>
    </row>
    <row r="5002" spans="1:13">
      <c r="A5002" t="s">
        <v>67</v>
      </c>
      <c r="B5002">
        <v>11.1229</v>
      </c>
      <c r="C5002" s="44">
        <v>41549</v>
      </c>
      <c r="D5002" t="str">
        <f t="shared" si="780"/>
        <v/>
      </c>
      <c r="E5002" t="str">
        <f t="shared" si="781"/>
        <v/>
      </c>
      <c r="F5002" t="str">
        <f t="shared" si="782"/>
        <v/>
      </c>
      <c r="G5002" t="str">
        <f t="shared" si="783"/>
        <v/>
      </c>
      <c r="H5002" t="str">
        <f t="shared" si="784"/>
        <v/>
      </c>
      <c r="I5002" t="str">
        <f t="shared" si="785"/>
        <v/>
      </c>
      <c r="J5002" t="str">
        <f t="shared" si="786"/>
        <v/>
      </c>
      <c r="K5002" t="str">
        <f t="shared" si="787"/>
        <v/>
      </c>
      <c r="L5002" t="str">
        <f t="shared" si="788"/>
        <v/>
      </c>
      <c r="M5002" t="str">
        <f t="shared" si="789"/>
        <v/>
      </c>
    </row>
    <row r="5003" spans="1:13">
      <c r="A5003" t="s">
        <v>1913</v>
      </c>
      <c r="B5003">
        <v>24.161000000000001</v>
      </c>
      <c r="C5003" s="44">
        <v>41549</v>
      </c>
      <c r="D5003" t="str">
        <f t="shared" si="780"/>
        <v/>
      </c>
      <c r="E5003" t="str">
        <f t="shared" si="781"/>
        <v/>
      </c>
      <c r="F5003" t="str">
        <f t="shared" si="782"/>
        <v/>
      </c>
      <c r="G5003" t="str">
        <f t="shared" si="783"/>
        <v/>
      </c>
      <c r="H5003" t="str">
        <f t="shared" si="784"/>
        <v/>
      </c>
      <c r="I5003" t="str">
        <f t="shared" si="785"/>
        <v/>
      </c>
      <c r="J5003" t="str">
        <f t="shared" si="786"/>
        <v/>
      </c>
      <c r="K5003" t="str">
        <f t="shared" si="787"/>
        <v/>
      </c>
      <c r="L5003" t="str">
        <f t="shared" si="788"/>
        <v/>
      </c>
      <c r="M5003" t="str">
        <f t="shared" si="789"/>
        <v/>
      </c>
    </row>
    <row r="5004" spans="1:13">
      <c r="A5004" t="s">
        <v>1914</v>
      </c>
      <c r="B5004">
        <v>10.0953</v>
      </c>
      <c r="C5004" s="44">
        <v>41549</v>
      </c>
      <c r="D5004" t="str">
        <f t="shared" si="780"/>
        <v/>
      </c>
      <c r="E5004" t="str">
        <f t="shared" si="781"/>
        <v/>
      </c>
      <c r="F5004" t="str">
        <f t="shared" si="782"/>
        <v/>
      </c>
      <c r="G5004" t="str">
        <f t="shared" si="783"/>
        <v/>
      </c>
      <c r="H5004" t="str">
        <f t="shared" si="784"/>
        <v/>
      </c>
      <c r="I5004" t="str">
        <f t="shared" si="785"/>
        <v/>
      </c>
      <c r="J5004" t="str">
        <f t="shared" si="786"/>
        <v/>
      </c>
      <c r="K5004" t="str">
        <f t="shared" si="787"/>
        <v/>
      </c>
      <c r="L5004" t="str">
        <f t="shared" si="788"/>
        <v/>
      </c>
      <c r="M5004" t="str">
        <f t="shared" si="789"/>
        <v/>
      </c>
    </row>
    <row r="5005" spans="1:13">
      <c r="A5005" t="s">
        <v>1915</v>
      </c>
      <c r="B5005">
        <v>10.681800000000001</v>
      </c>
      <c r="C5005" s="44">
        <v>41549</v>
      </c>
      <c r="D5005" t="str">
        <f t="shared" si="780"/>
        <v/>
      </c>
      <c r="E5005" t="str">
        <f t="shared" si="781"/>
        <v/>
      </c>
      <c r="F5005" t="str">
        <f t="shared" si="782"/>
        <v/>
      </c>
      <c r="G5005" t="str">
        <f t="shared" si="783"/>
        <v/>
      </c>
      <c r="H5005" t="str">
        <f t="shared" si="784"/>
        <v/>
      </c>
      <c r="I5005" t="str">
        <f t="shared" si="785"/>
        <v/>
      </c>
      <c r="J5005" t="str">
        <f t="shared" si="786"/>
        <v/>
      </c>
      <c r="K5005" t="str">
        <f t="shared" si="787"/>
        <v/>
      </c>
      <c r="L5005" t="str">
        <f t="shared" si="788"/>
        <v/>
      </c>
      <c r="M5005" t="str">
        <f t="shared" si="789"/>
        <v/>
      </c>
    </row>
    <row r="5006" spans="1:13">
      <c r="A5006" t="s">
        <v>1916</v>
      </c>
      <c r="B5006">
        <v>10.4953</v>
      </c>
      <c r="C5006" s="44">
        <v>41549</v>
      </c>
      <c r="D5006" t="str">
        <f t="shared" si="780"/>
        <v/>
      </c>
      <c r="E5006" t="str">
        <f t="shared" si="781"/>
        <v/>
      </c>
      <c r="F5006" t="str">
        <f t="shared" si="782"/>
        <v/>
      </c>
      <c r="G5006" t="str">
        <f t="shared" si="783"/>
        <v/>
      </c>
      <c r="H5006" t="str">
        <f t="shared" si="784"/>
        <v/>
      </c>
      <c r="I5006" t="str">
        <f t="shared" si="785"/>
        <v/>
      </c>
      <c r="J5006" t="str">
        <f t="shared" si="786"/>
        <v/>
      </c>
      <c r="K5006" t="str">
        <f t="shared" si="787"/>
        <v/>
      </c>
      <c r="L5006" t="str">
        <f t="shared" si="788"/>
        <v/>
      </c>
      <c r="M5006" t="str">
        <f t="shared" si="789"/>
        <v/>
      </c>
    </row>
    <row r="5007" spans="1:13">
      <c r="A5007" t="s">
        <v>1917</v>
      </c>
      <c r="B5007">
        <v>13.520799999999999</v>
      </c>
      <c r="C5007" s="44">
        <v>41549</v>
      </c>
      <c r="D5007" t="str">
        <f t="shared" si="780"/>
        <v/>
      </c>
      <c r="E5007" t="str">
        <f t="shared" si="781"/>
        <v/>
      </c>
      <c r="F5007" t="str">
        <f t="shared" si="782"/>
        <v/>
      </c>
      <c r="G5007" t="str">
        <f t="shared" si="783"/>
        <v/>
      </c>
      <c r="H5007" t="str">
        <f t="shared" si="784"/>
        <v/>
      </c>
      <c r="I5007" t="str">
        <f t="shared" si="785"/>
        <v/>
      </c>
      <c r="J5007" t="str">
        <f t="shared" si="786"/>
        <v/>
      </c>
      <c r="K5007" t="str">
        <f t="shared" si="787"/>
        <v/>
      </c>
      <c r="L5007" t="str">
        <f t="shared" si="788"/>
        <v/>
      </c>
      <c r="M5007" t="str">
        <f t="shared" si="789"/>
        <v/>
      </c>
    </row>
    <row r="5008" spans="1:13">
      <c r="A5008" t="s">
        <v>1918</v>
      </c>
      <c r="B5008">
        <v>11.0823</v>
      </c>
      <c r="C5008" s="44">
        <v>41549</v>
      </c>
      <c r="D5008" t="str">
        <f t="shared" si="780"/>
        <v/>
      </c>
      <c r="E5008" t="str">
        <f t="shared" si="781"/>
        <v/>
      </c>
      <c r="F5008" t="str">
        <f t="shared" si="782"/>
        <v/>
      </c>
      <c r="G5008" t="str">
        <f t="shared" si="783"/>
        <v/>
      </c>
      <c r="H5008" t="str">
        <f t="shared" si="784"/>
        <v/>
      </c>
      <c r="I5008" t="str">
        <f t="shared" si="785"/>
        <v/>
      </c>
      <c r="J5008" t="str">
        <f t="shared" si="786"/>
        <v/>
      </c>
      <c r="K5008" t="str">
        <f t="shared" si="787"/>
        <v/>
      </c>
      <c r="L5008" t="str">
        <f t="shared" si="788"/>
        <v/>
      </c>
      <c r="M5008" t="str">
        <f t="shared" si="789"/>
        <v/>
      </c>
    </row>
    <row r="5009" spans="1:13">
      <c r="A5009" t="s">
        <v>1921</v>
      </c>
      <c r="B5009">
        <v>10.0953</v>
      </c>
      <c r="C5009" s="44">
        <v>41549</v>
      </c>
      <c r="D5009" t="str">
        <f t="shared" si="780"/>
        <v/>
      </c>
      <c r="E5009" t="str">
        <f t="shared" si="781"/>
        <v/>
      </c>
      <c r="F5009" t="str">
        <f t="shared" si="782"/>
        <v/>
      </c>
      <c r="G5009" t="str">
        <f t="shared" si="783"/>
        <v/>
      </c>
      <c r="H5009" t="str">
        <f t="shared" si="784"/>
        <v/>
      </c>
      <c r="I5009" t="str">
        <f t="shared" si="785"/>
        <v/>
      </c>
      <c r="J5009" t="str">
        <f t="shared" si="786"/>
        <v/>
      </c>
      <c r="K5009" t="str">
        <f t="shared" si="787"/>
        <v/>
      </c>
      <c r="L5009" t="str">
        <f t="shared" si="788"/>
        <v/>
      </c>
      <c r="M5009" t="str">
        <f t="shared" si="789"/>
        <v/>
      </c>
    </row>
    <row r="5010" spans="1:13">
      <c r="A5010" t="s">
        <v>1922</v>
      </c>
      <c r="B5010">
        <v>0</v>
      </c>
      <c r="C5010" s="44">
        <v>41543</v>
      </c>
      <c r="D5010" t="str">
        <f t="shared" si="780"/>
        <v/>
      </c>
      <c r="E5010" t="str">
        <f t="shared" si="781"/>
        <v/>
      </c>
      <c r="F5010" t="str">
        <f t="shared" si="782"/>
        <v/>
      </c>
      <c r="G5010" t="str">
        <f t="shared" si="783"/>
        <v/>
      </c>
      <c r="H5010" t="str">
        <f t="shared" si="784"/>
        <v/>
      </c>
      <c r="I5010" t="str">
        <f t="shared" si="785"/>
        <v/>
      </c>
      <c r="J5010" t="str">
        <f t="shared" si="786"/>
        <v/>
      </c>
      <c r="K5010" t="str">
        <f t="shared" si="787"/>
        <v/>
      </c>
      <c r="L5010" t="str">
        <f t="shared" si="788"/>
        <v/>
      </c>
      <c r="M5010" t="str">
        <f t="shared" si="789"/>
        <v/>
      </c>
    </row>
    <row r="5011" spans="1:13">
      <c r="A5011" t="s">
        <v>4645</v>
      </c>
      <c r="B5011">
        <v>25.212700000000002</v>
      </c>
      <c r="C5011" s="44">
        <v>41549</v>
      </c>
      <c r="D5011" t="str">
        <f t="shared" si="780"/>
        <v/>
      </c>
      <c r="E5011" t="str">
        <f t="shared" si="781"/>
        <v/>
      </c>
      <c r="F5011" t="str">
        <f t="shared" si="782"/>
        <v/>
      </c>
      <c r="G5011" t="str">
        <f t="shared" si="783"/>
        <v/>
      </c>
      <c r="H5011" t="str">
        <f t="shared" si="784"/>
        <v/>
      </c>
      <c r="I5011" t="str">
        <f t="shared" si="785"/>
        <v/>
      </c>
      <c r="J5011" t="str">
        <f t="shared" si="786"/>
        <v/>
      </c>
      <c r="K5011" t="str">
        <f t="shared" si="787"/>
        <v/>
      </c>
      <c r="L5011" t="str">
        <f t="shared" si="788"/>
        <v/>
      </c>
      <c r="M5011" t="str">
        <f t="shared" si="789"/>
        <v/>
      </c>
    </row>
    <row r="5012" spans="1:13">
      <c r="A5012" t="s">
        <v>1923</v>
      </c>
      <c r="B5012">
        <v>0</v>
      </c>
      <c r="C5012" s="44">
        <v>41543</v>
      </c>
      <c r="D5012" t="str">
        <f t="shared" si="780"/>
        <v/>
      </c>
      <c r="E5012" t="str">
        <f t="shared" si="781"/>
        <v/>
      </c>
      <c r="F5012" t="str">
        <f t="shared" si="782"/>
        <v/>
      </c>
      <c r="G5012" t="str">
        <f t="shared" si="783"/>
        <v/>
      </c>
      <c r="H5012" t="str">
        <f t="shared" si="784"/>
        <v/>
      </c>
      <c r="I5012" t="str">
        <f t="shared" si="785"/>
        <v/>
      </c>
      <c r="J5012" t="str">
        <f t="shared" si="786"/>
        <v/>
      </c>
      <c r="K5012" t="str">
        <f t="shared" si="787"/>
        <v/>
      </c>
      <c r="L5012" t="str">
        <f t="shared" si="788"/>
        <v/>
      </c>
      <c r="M5012" t="str">
        <f t="shared" si="789"/>
        <v/>
      </c>
    </row>
    <row r="5013" spans="1:13">
      <c r="A5013" t="s">
        <v>1924</v>
      </c>
      <c r="B5013">
        <v>0</v>
      </c>
      <c r="C5013" s="44">
        <v>41543</v>
      </c>
      <c r="D5013" t="str">
        <f t="shared" si="780"/>
        <v/>
      </c>
      <c r="E5013" t="str">
        <f t="shared" si="781"/>
        <v/>
      </c>
      <c r="F5013" t="str">
        <f t="shared" si="782"/>
        <v/>
      </c>
      <c r="G5013" t="str">
        <f t="shared" si="783"/>
        <v/>
      </c>
      <c r="H5013" t="str">
        <f t="shared" si="784"/>
        <v/>
      </c>
      <c r="I5013" t="str">
        <f t="shared" si="785"/>
        <v/>
      </c>
      <c r="J5013" t="str">
        <f t="shared" si="786"/>
        <v/>
      </c>
      <c r="K5013" t="str">
        <f t="shared" si="787"/>
        <v/>
      </c>
      <c r="L5013" t="str">
        <f t="shared" si="788"/>
        <v/>
      </c>
      <c r="M5013" t="str">
        <f t="shared" si="789"/>
        <v/>
      </c>
    </row>
    <row r="5014" spans="1:13">
      <c r="A5014" t="s">
        <v>1925</v>
      </c>
      <c r="B5014">
        <v>0</v>
      </c>
      <c r="C5014" s="44">
        <v>41543</v>
      </c>
      <c r="D5014" t="str">
        <f t="shared" si="780"/>
        <v/>
      </c>
      <c r="E5014" t="str">
        <f t="shared" si="781"/>
        <v/>
      </c>
      <c r="F5014" t="str">
        <f t="shared" si="782"/>
        <v/>
      </c>
      <c r="G5014" t="str">
        <f t="shared" si="783"/>
        <v/>
      </c>
      <c r="H5014" t="str">
        <f t="shared" si="784"/>
        <v/>
      </c>
      <c r="I5014" t="str">
        <f t="shared" si="785"/>
        <v/>
      </c>
      <c r="J5014" t="str">
        <f t="shared" si="786"/>
        <v/>
      </c>
      <c r="K5014" t="str">
        <f t="shared" si="787"/>
        <v/>
      </c>
      <c r="L5014" t="str">
        <f t="shared" si="788"/>
        <v/>
      </c>
      <c r="M5014" t="str">
        <f t="shared" si="789"/>
        <v/>
      </c>
    </row>
    <row r="5015" spans="1:13">
      <c r="A5015" t="s">
        <v>2529</v>
      </c>
      <c r="B5015">
        <v>0</v>
      </c>
      <c r="C5015" s="44">
        <v>41260</v>
      </c>
      <c r="D5015" t="str">
        <f t="shared" si="780"/>
        <v/>
      </c>
      <c r="E5015" t="str">
        <f t="shared" si="781"/>
        <v/>
      </c>
      <c r="F5015" t="str">
        <f t="shared" si="782"/>
        <v/>
      </c>
      <c r="G5015" t="str">
        <f t="shared" si="783"/>
        <v/>
      </c>
      <c r="H5015" t="str">
        <f t="shared" si="784"/>
        <v/>
      </c>
      <c r="I5015" t="str">
        <f t="shared" si="785"/>
        <v/>
      </c>
      <c r="J5015" t="str">
        <f t="shared" si="786"/>
        <v/>
      </c>
      <c r="K5015" t="str">
        <f t="shared" si="787"/>
        <v/>
      </c>
      <c r="L5015" t="str">
        <f t="shared" si="788"/>
        <v/>
      </c>
      <c r="M5015" t="str">
        <f t="shared" si="789"/>
        <v/>
      </c>
    </row>
    <row r="5016" spans="1:13">
      <c r="A5016" t="s">
        <v>2530</v>
      </c>
      <c r="B5016">
        <v>0</v>
      </c>
      <c r="C5016" s="44">
        <v>41543</v>
      </c>
      <c r="D5016" t="str">
        <f t="shared" si="780"/>
        <v/>
      </c>
      <c r="E5016" t="str">
        <f t="shared" si="781"/>
        <v/>
      </c>
      <c r="F5016" t="str">
        <f t="shared" si="782"/>
        <v/>
      </c>
      <c r="G5016" t="str">
        <f t="shared" si="783"/>
        <v/>
      </c>
      <c r="H5016" t="str">
        <f t="shared" si="784"/>
        <v/>
      </c>
      <c r="I5016" t="str">
        <f t="shared" si="785"/>
        <v/>
      </c>
      <c r="J5016" t="str">
        <f t="shared" si="786"/>
        <v/>
      </c>
      <c r="K5016" t="str">
        <f t="shared" si="787"/>
        <v/>
      </c>
      <c r="L5016" t="str">
        <f t="shared" si="788"/>
        <v/>
      </c>
      <c r="M5016" t="str">
        <f t="shared" si="789"/>
        <v/>
      </c>
    </row>
    <row r="5017" spans="1:13">
      <c r="A5017" t="s">
        <v>3718</v>
      </c>
      <c r="B5017">
        <v>11.312200000000001</v>
      </c>
      <c r="C5017" s="44">
        <v>41548</v>
      </c>
      <c r="D5017" t="str">
        <f t="shared" si="780"/>
        <v/>
      </c>
      <c r="E5017" t="str">
        <f t="shared" si="781"/>
        <v/>
      </c>
      <c r="F5017" t="str">
        <f t="shared" si="782"/>
        <v/>
      </c>
      <c r="G5017" t="str">
        <f t="shared" si="783"/>
        <v/>
      </c>
      <c r="H5017" t="str">
        <f t="shared" si="784"/>
        <v/>
      </c>
      <c r="I5017" t="str">
        <f t="shared" si="785"/>
        <v/>
      </c>
      <c r="J5017" t="str">
        <f t="shared" si="786"/>
        <v/>
      </c>
      <c r="K5017" t="str">
        <f t="shared" si="787"/>
        <v/>
      </c>
      <c r="L5017" t="str">
        <f t="shared" si="788"/>
        <v/>
      </c>
      <c r="M5017" t="str">
        <f t="shared" si="789"/>
        <v/>
      </c>
    </row>
    <row r="5018" spans="1:13">
      <c r="A5018" t="s">
        <v>2531</v>
      </c>
      <c r="B5018">
        <v>10.731400000000001</v>
      </c>
      <c r="C5018" s="44">
        <v>41548</v>
      </c>
      <c r="D5018" t="str">
        <f t="shared" si="780"/>
        <v/>
      </c>
      <c r="E5018" t="str">
        <f t="shared" si="781"/>
        <v/>
      </c>
      <c r="F5018" t="str">
        <f t="shared" si="782"/>
        <v/>
      </c>
      <c r="G5018" t="str">
        <f t="shared" si="783"/>
        <v/>
      </c>
      <c r="H5018" t="str">
        <f t="shared" si="784"/>
        <v/>
      </c>
      <c r="I5018" t="str">
        <f t="shared" si="785"/>
        <v/>
      </c>
      <c r="J5018" t="str">
        <f t="shared" si="786"/>
        <v/>
      </c>
      <c r="K5018" t="str">
        <f t="shared" si="787"/>
        <v/>
      </c>
      <c r="L5018" t="str">
        <f t="shared" si="788"/>
        <v/>
      </c>
      <c r="M5018" t="str">
        <f t="shared" si="789"/>
        <v/>
      </c>
    </row>
    <row r="5019" spans="1:13">
      <c r="A5019" t="s">
        <v>2532</v>
      </c>
      <c r="B5019">
        <v>0</v>
      </c>
      <c r="C5019" s="44">
        <v>41543</v>
      </c>
      <c r="D5019" t="str">
        <f t="shared" si="780"/>
        <v/>
      </c>
      <c r="E5019" t="str">
        <f t="shared" si="781"/>
        <v/>
      </c>
      <c r="F5019" t="str">
        <f t="shared" si="782"/>
        <v/>
      </c>
      <c r="G5019" t="str">
        <f t="shared" si="783"/>
        <v/>
      </c>
      <c r="H5019" t="str">
        <f t="shared" si="784"/>
        <v/>
      </c>
      <c r="I5019" t="str">
        <f t="shared" si="785"/>
        <v/>
      </c>
      <c r="J5019" t="str">
        <f t="shared" si="786"/>
        <v/>
      </c>
      <c r="K5019" t="str">
        <f t="shared" si="787"/>
        <v/>
      </c>
      <c r="L5019" t="str">
        <f t="shared" si="788"/>
        <v/>
      </c>
      <c r="M5019" t="str">
        <f t="shared" si="789"/>
        <v/>
      </c>
    </row>
    <row r="5020" spans="1:13">
      <c r="A5020" t="s">
        <v>2533</v>
      </c>
      <c r="B5020">
        <v>10.0602</v>
      </c>
      <c r="C5020" s="44">
        <v>41548</v>
      </c>
      <c r="D5020" t="str">
        <f t="shared" si="780"/>
        <v/>
      </c>
      <c r="E5020" t="str">
        <f t="shared" si="781"/>
        <v/>
      </c>
      <c r="F5020" t="str">
        <f t="shared" si="782"/>
        <v/>
      </c>
      <c r="G5020" t="str">
        <f t="shared" si="783"/>
        <v/>
      </c>
      <c r="H5020" t="str">
        <f t="shared" si="784"/>
        <v/>
      </c>
      <c r="I5020" t="str">
        <f t="shared" si="785"/>
        <v/>
      </c>
      <c r="J5020" t="str">
        <f t="shared" si="786"/>
        <v/>
      </c>
      <c r="K5020" t="str">
        <f t="shared" si="787"/>
        <v/>
      </c>
      <c r="L5020" t="str">
        <f t="shared" si="788"/>
        <v/>
      </c>
      <c r="M5020" t="str">
        <f t="shared" si="789"/>
        <v/>
      </c>
    </row>
    <row r="5021" spans="1:13">
      <c r="A5021" t="s">
        <v>2548</v>
      </c>
      <c r="B5021">
        <v>0</v>
      </c>
      <c r="C5021" s="44">
        <v>41543</v>
      </c>
      <c r="D5021" t="str">
        <f t="shared" si="780"/>
        <v/>
      </c>
      <c r="E5021" t="str">
        <f t="shared" si="781"/>
        <v/>
      </c>
      <c r="F5021" t="str">
        <f t="shared" si="782"/>
        <v/>
      </c>
      <c r="G5021" t="str">
        <f t="shared" si="783"/>
        <v/>
      </c>
      <c r="H5021" t="str">
        <f t="shared" si="784"/>
        <v/>
      </c>
      <c r="I5021" t="str">
        <f t="shared" si="785"/>
        <v/>
      </c>
      <c r="J5021" t="str">
        <f t="shared" si="786"/>
        <v/>
      </c>
      <c r="K5021" t="str">
        <f t="shared" si="787"/>
        <v/>
      </c>
      <c r="L5021" t="str">
        <f t="shared" si="788"/>
        <v/>
      </c>
      <c r="M5021" t="str">
        <f t="shared" si="789"/>
        <v/>
      </c>
    </row>
    <row r="5022" spans="1:13">
      <c r="A5022" t="s">
        <v>2549</v>
      </c>
      <c r="B5022">
        <v>0</v>
      </c>
      <c r="C5022" s="44">
        <v>41543</v>
      </c>
      <c r="D5022" t="str">
        <f t="shared" si="780"/>
        <v/>
      </c>
      <c r="E5022" t="str">
        <f t="shared" si="781"/>
        <v/>
      </c>
      <c r="F5022" t="str">
        <f t="shared" si="782"/>
        <v/>
      </c>
      <c r="G5022" t="str">
        <f t="shared" si="783"/>
        <v/>
      </c>
      <c r="H5022" t="str">
        <f t="shared" si="784"/>
        <v/>
      </c>
      <c r="I5022" t="str">
        <f t="shared" si="785"/>
        <v/>
      </c>
      <c r="J5022" t="str">
        <f t="shared" si="786"/>
        <v/>
      </c>
      <c r="K5022" t="str">
        <f t="shared" si="787"/>
        <v/>
      </c>
      <c r="L5022" t="str">
        <f t="shared" si="788"/>
        <v/>
      </c>
      <c r="M5022" t="str">
        <f t="shared" si="789"/>
        <v/>
      </c>
    </row>
    <row r="5023" spans="1:13">
      <c r="A5023" t="s">
        <v>3724</v>
      </c>
      <c r="B5023">
        <v>11.519</v>
      </c>
      <c r="C5023" s="44">
        <v>41548</v>
      </c>
      <c r="D5023" t="str">
        <f t="shared" si="780"/>
        <v/>
      </c>
      <c r="E5023" t="str">
        <f t="shared" si="781"/>
        <v/>
      </c>
      <c r="F5023" t="str">
        <f t="shared" si="782"/>
        <v/>
      </c>
      <c r="G5023" t="str">
        <f t="shared" si="783"/>
        <v/>
      </c>
      <c r="H5023" t="str">
        <f t="shared" si="784"/>
        <v/>
      </c>
      <c r="I5023" t="str">
        <f t="shared" si="785"/>
        <v/>
      </c>
      <c r="J5023" t="str">
        <f t="shared" si="786"/>
        <v/>
      </c>
      <c r="K5023" t="str">
        <f t="shared" si="787"/>
        <v/>
      </c>
      <c r="L5023" t="str">
        <f t="shared" si="788"/>
        <v/>
      </c>
      <c r="M5023" t="str">
        <f t="shared" si="789"/>
        <v/>
      </c>
    </row>
    <row r="5024" spans="1:13">
      <c r="A5024" t="s">
        <v>2550</v>
      </c>
      <c r="B5024">
        <v>0</v>
      </c>
      <c r="C5024" s="44">
        <v>41543</v>
      </c>
      <c r="D5024" t="str">
        <f t="shared" si="780"/>
        <v/>
      </c>
      <c r="E5024" t="str">
        <f t="shared" si="781"/>
        <v/>
      </c>
      <c r="F5024" t="str">
        <f t="shared" si="782"/>
        <v/>
      </c>
      <c r="G5024" t="str">
        <f t="shared" si="783"/>
        <v/>
      </c>
      <c r="H5024" t="str">
        <f t="shared" si="784"/>
        <v/>
      </c>
      <c r="I5024" t="str">
        <f t="shared" si="785"/>
        <v/>
      </c>
      <c r="J5024" t="str">
        <f t="shared" si="786"/>
        <v/>
      </c>
      <c r="K5024" t="str">
        <f t="shared" si="787"/>
        <v/>
      </c>
      <c r="L5024" t="str">
        <f t="shared" si="788"/>
        <v/>
      </c>
      <c r="M5024" t="str">
        <f t="shared" si="789"/>
        <v/>
      </c>
    </row>
    <row r="5025" spans="1:13">
      <c r="A5025" t="s">
        <v>2551</v>
      </c>
      <c r="B5025">
        <v>0</v>
      </c>
      <c r="C5025" s="44">
        <v>41543</v>
      </c>
      <c r="D5025" t="str">
        <f t="shared" si="780"/>
        <v/>
      </c>
      <c r="E5025" t="str">
        <f t="shared" si="781"/>
        <v/>
      </c>
      <c r="F5025" t="str">
        <f t="shared" si="782"/>
        <v/>
      </c>
      <c r="G5025" t="str">
        <f t="shared" si="783"/>
        <v/>
      </c>
      <c r="H5025" t="str">
        <f t="shared" si="784"/>
        <v/>
      </c>
      <c r="I5025" t="str">
        <f t="shared" si="785"/>
        <v/>
      </c>
      <c r="J5025" t="str">
        <f t="shared" si="786"/>
        <v/>
      </c>
      <c r="K5025" t="str">
        <f t="shared" si="787"/>
        <v/>
      </c>
      <c r="L5025" t="str">
        <f t="shared" si="788"/>
        <v/>
      </c>
      <c r="M5025" t="str">
        <f t="shared" si="789"/>
        <v/>
      </c>
    </row>
    <row r="5026" spans="1:13">
      <c r="A5026" t="s">
        <v>2552</v>
      </c>
      <c r="B5026">
        <v>0</v>
      </c>
      <c r="C5026" s="44">
        <v>41543</v>
      </c>
      <c r="D5026" t="str">
        <f t="shared" si="780"/>
        <v/>
      </c>
      <c r="E5026" t="str">
        <f t="shared" si="781"/>
        <v/>
      </c>
      <c r="F5026" t="str">
        <f t="shared" si="782"/>
        <v/>
      </c>
      <c r="G5026" t="str">
        <f t="shared" si="783"/>
        <v/>
      </c>
      <c r="H5026" t="str">
        <f t="shared" si="784"/>
        <v/>
      </c>
      <c r="I5026" t="str">
        <f t="shared" si="785"/>
        <v/>
      </c>
      <c r="J5026" t="str">
        <f t="shared" si="786"/>
        <v/>
      </c>
      <c r="K5026" t="str">
        <f t="shared" si="787"/>
        <v/>
      </c>
      <c r="L5026" t="str">
        <f t="shared" si="788"/>
        <v/>
      </c>
      <c r="M5026" t="str">
        <f t="shared" si="789"/>
        <v/>
      </c>
    </row>
    <row r="5027" spans="1:13">
      <c r="A5027" t="s">
        <v>2524</v>
      </c>
      <c r="B5027">
        <v>11.5382</v>
      </c>
      <c r="C5027" s="44">
        <v>41548</v>
      </c>
      <c r="D5027" t="str">
        <f t="shared" si="780"/>
        <v/>
      </c>
      <c r="E5027" t="str">
        <f t="shared" si="781"/>
        <v/>
      </c>
      <c r="F5027" t="str">
        <f t="shared" si="782"/>
        <v/>
      </c>
      <c r="G5027" t="str">
        <f t="shared" si="783"/>
        <v/>
      </c>
      <c r="H5027" t="str">
        <f t="shared" si="784"/>
        <v/>
      </c>
      <c r="I5027" t="str">
        <f t="shared" si="785"/>
        <v/>
      </c>
      <c r="J5027" t="str">
        <f t="shared" si="786"/>
        <v/>
      </c>
      <c r="K5027" t="str">
        <f t="shared" si="787"/>
        <v/>
      </c>
      <c r="L5027" t="str">
        <f t="shared" si="788"/>
        <v/>
      </c>
      <c r="M5027" t="str">
        <f t="shared" si="789"/>
        <v/>
      </c>
    </row>
    <row r="5028" spans="1:13">
      <c r="A5028" t="s">
        <v>2525</v>
      </c>
      <c r="B5028">
        <v>17.339300000000001</v>
      </c>
      <c r="C5028" s="44">
        <v>41548</v>
      </c>
      <c r="D5028" t="str">
        <f t="shared" si="780"/>
        <v/>
      </c>
      <c r="E5028" t="str">
        <f t="shared" si="781"/>
        <v/>
      </c>
      <c r="F5028" t="str">
        <f t="shared" si="782"/>
        <v/>
      </c>
      <c r="G5028" t="str">
        <f t="shared" si="783"/>
        <v/>
      </c>
      <c r="H5028" t="str">
        <f t="shared" si="784"/>
        <v/>
      </c>
      <c r="I5028" t="str">
        <f t="shared" si="785"/>
        <v/>
      </c>
      <c r="J5028" t="str">
        <f t="shared" si="786"/>
        <v/>
      </c>
      <c r="K5028" t="str">
        <f t="shared" si="787"/>
        <v/>
      </c>
      <c r="L5028" t="str">
        <f t="shared" si="788"/>
        <v/>
      </c>
      <c r="M5028" t="str">
        <f t="shared" si="789"/>
        <v/>
      </c>
    </row>
    <row r="5029" spans="1:13">
      <c r="A5029" t="s">
        <v>3716</v>
      </c>
      <c r="B5029">
        <v>17.3475</v>
      </c>
      <c r="C5029" s="44">
        <v>41548</v>
      </c>
      <c r="D5029" t="str">
        <f t="shared" si="780"/>
        <v/>
      </c>
      <c r="E5029" t="str">
        <f t="shared" si="781"/>
        <v/>
      </c>
      <c r="F5029" t="str">
        <f t="shared" si="782"/>
        <v/>
      </c>
      <c r="G5029" t="str">
        <f t="shared" si="783"/>
        <v/>
      </c>
      <c r="H5029" t="str">
        <f t="shared" si="784"/>
        <v/>
      </c>
      <c r="I5029" t="str">
        <f t="shared" si="785"/>
        <v/>
      </c>
      <c r="J5029" t="str">
        <f t="shared" si="786"/>
        <v/>
      </c>
      <c r="K5029" t="str">
        <f t="shared" si="787"/>
        <v/>
      </c>
      <c r="L5029" t="str">
        <f t="shared" si="788"/>
        <v/>
      </c>
      <c r="M5029" t="str">
        <f t="shared" si="789"/>
        <v/>
      </c>
    </row>
    <row r="5030" spans="1:13">
      <c r="A5030" t="s">
        <v>2526</v>
      </c>
      <c r="B5030">
        <v>10.448600000000001</v>
      </c>
      <c r="C5030" s="44">
        <v>41548</v>
      </c>
      <c r="D5030" t="str">
        <f t="shared" si="780"/>
        <v/>
      </c>
      <c r="E5030" t="str">
        <f t="shared" si="781"/>
        <v/>
      </c>
      <c r="F5030" t="str">
        <f t="shared" si="782"/>
        <v/>
      </c>
      <c r="G5030" t="str">
        <f t="shared" si="783"/>
        <v/>
      </c>
      <c r="H5030" t="str">
        <f t="shared" si="784"/>
        <v/>
      </c>
      <c r="I5030" t="str">
        <f t="shared" si="785"/>
        <v/>
      </c>
      <c r="J5030" t="str">
        <f t="shared" si="786"/>
        <v/>
      </c>
      <c r="K5030" t="str">
        <f t="shared" si="787"/>
        <v/>
      </c>
      <c r="L5030" t="str">
        <f t="shared" si="788"/>
        <v/>
      </c>
      <c r="M5030" t="str">
        <f t="shared" si="789"/>
        <v/>
      </c>
    </row>
    <row r="5031" spans="1:13">
      <c r="A5031" t="s">
        <v>2527</v>
      </c>
      <c r="B5031">
        <v>0</v>
      </c>
      <c r="C5031" s="44">
        <v>41543</v>
      </c>
      <c r="D5031" t="str">
        <f t="shared" si="780"/>
        <v/>
      </c>
      <c r="E5031" t="str">
        <f t="shared" si="781"/>
        <v/>
      </c>
      <c r="F5031" t="str">
        <f t="shared" si="782"/>
        <v/>
      </c>
      <c r="G5031" t="str">
        <f t="shared" si="783"/>
        <v/>
      </c>
      <c r="H5031" t="str">
        <f t="shared" si="784"/>
        <v/>
      </c>
      <c r="I5031" t="str">
        <f t="shared" si="785"/>
        <v/>
      </c>
      <c r="J5031" t="str">
        <f t="shared" si="786"/>
        <v/>
      </c>
      <c r="K5031" t="str">
        <f t="shared" si="787"/>
        <v/>
      </c>
      <c r="L5031" t="str">
        <f t="shared" si="788"/>
        <v/>
      </c>
      <c r="M5031" t="str">
        <f t="shared" si="789"/>
        <v/>
      </c>
    </row>
    <row r="5032" spans="1:13">
      <c r="A5032" t="s">
        <v>2528</v>
      </c>
      <c r="B5032">
        <v>10.483599999999999</v>
      </c>
      <c r="C5032" s="44">
        <v>41548</v>
      </c>
      <c r="D5032" t="str">
        <f t="shared" si="780"/>
        <v/>
      </c>
      <c r="E5032" t="str">
        <f t="shared" si="781"/>
        <v/>
      </c>
      <c r="F5032" t="str">
        <f t="shared" si="782"/>
        <v/>
      </c>
      <c r="G5032" t="str">
        <f t="shared" si="783"/>
        <v/>
      </c>
      <c r="H5032" t="str">
        <f t="shared" si="784"/>
        <v/>
      </c>
      <c r="I5032" t="str">
        <f t="shared" si="785"/>
        <v/>
      </c>
      <c r="J5032" t="str">
        <f t="shared" si="786"/>
        <v/>
      </c>
      <c r="K5032" t="str">
        <f t="shared" si="787"/>
        <v/>
      </c>
      <c r="L5032" t="str">
        <f t="shared" si="788"/>
        <v/>
      </c>
      <c r="M5032" t="str">
        <f t="shared" si="789"/>
        <v/>
      </c>
    </row>
    <row r="5033" spans="1:13">
      <c r="A5033" t="s">
        <v>68</v>
      </c>
      <c r="B5033">
        <v>9.8062000000000005</v>
      </c>
      <c r="C5033" s="44">
        <v>41548</v>
      </c>
      <c r="D5033" t="str">
        <f t="shared" si="780"/>
        <v/>
      </c>
      <c r="E5033" t="str">
        <f t="shared" si="781"/>
        <v/>
      </c>
      <c r="F5033" t="str">
        <f t="shared" si="782"/>
        <v/>
      </c>
      <c r="G5033" t="str">
        <f t="shared" si="783"/>
        <v/>
      </c>
      <c r="H5033" t="str">
        <f t="shared" si="784"/>
        <v/>
      </c>
      <c r="I5033" t="str">
        <f t="shared" si="785"/>
        <v/>
      </c>
      <c r="J5033" t="str">
        <f t="shared" si="786"/>
        <v/>
      </c>
      <c r="K5033" t="str">
        <f t="shared" si="787"/>
        <v/>
      </c>
      <c r="L5033" t="str">
        <f t="shared" si="788"/>
        <v/>
      </c>
      <c r="M5033" t="str">
        <f t="shared" si="789"/>
        <v/>
      </c>
    </row>
    <row r="5034" spans="1:13">
      <c r="A5034" t="s">
        <v>4716</v>
      </c>
      <c r="B5034">
        <v>11.2828</v>
      </c>
      <c r="C5034" s="44">
        <v>41548</v>
      </c>
      <c r="D5034" t="str">
        <f t="shared" si="780"/>
        <v/>
      </c>
      <c r="E5034" t="str">
        <f t="shared" si="781"/>
        <v/>
      </c>
      <c r="F5034" t="str">
        <f t="shared" si="782"/>
        <v/>
      </c>
      <c r="G5034" t="str">
        <f t="shared" si="783"/>
        <v/>
      </c>
      <c r="H5034" t="str">
        <f t="shared" si="784"/>
        <v/>
      </c>
      <c r="I5034" t="str">
        <f t="shared" si="785"/>
        <v/>
      </c>
      <c r="J5034" t="str">
        <f t="shared" si="786"/>
        <v/>
      </c>
      <c r="K5034" t="str">
        <f t="shared" si="787"/>
        <v/>
      </c>
      <c r="L5034" t="str">
        <f t="shared" si="788"/>
        <v/>
      </c>
      <c r="M5034" t="str">
        <f t="shared" si="789"/>
        <v/>
      </c>
    </row>
    <row r="5035" spans="1:13">
      <c r="A5035" t="s">
        <v>69</v>
      </c>
      <c r="B5035">
        <v>9.8280999999999992</v>
      </c>
      <c r="C5035" s="44">
        <v>41548</v>
      </c>
      <c r="D5035" t="str">
        <f t="shared" si="780"/>
        <v/>
      </c>
      <c r="E5035" t="str">
        <f t="shared" si="781"/>
        <v/>
      </c>
      <c r="F5035" t="str">
        <f t="shared" si="782"/>
        <v/>
      </c>
      <c r="G5035" t="str">
        <f t="shared" si="783"/>
        <v/>
      </c>
      <c r="H5035" t="str">
        <f t="shared" si="784"/>
        <v/>
      </c>
      <c r="I5035" t="str">
        <f t="shared" si="785"/>
        <v/>
      </c>
      <c r="J5035" t="str">
        <f t="shared" si="786"/>
        <v/>
      </c>
      <c r="K5035" t="str">
        <f t="shared" si="787"/>
        <v/>
      </c>
      <c r="L5035" t="str">
        <f t="shared" si="788"/>
        <v/>
      </c>
      <c r="M5035" t="str">
        <f t="shared" si="789"/>
        <v/>
      </c>
    </row>
    <row r="5036" spans="1:13">
      <c r="A5036" t="s">
        <v>70</v>
      </c>
      <c r="B5036">
        <v>10.1059</v>
      </c>
      <c r="C5036" s="44">
        <v>41548</v>
      </c>
      <c r="D5036" t="str">
        <f t="shared" si="780"/>
        <v/>
      </c>
      <c r="E5036" t="str">
        <f t="shared" si="781"/>
        <v/>
      </c>
      <c r="F5036" t="str">
        <f t="shared" si="782"/>
        <v/>
      </c>
      <c r="G5036" t="str">
        <f t="shared" si="783"/>
        <v/>
      </c>
      <c r="H5036" t="str">
        <f t="shared" si="784"/>
        <v/>
      </c>
      <c r="I5036" t="str">
        <f t="shared" si="785"/>
        <v/>
      </c>
      <c r="J5036" t="str">
        <f t="shared" si="786"/>
        <v/>
      </c>
      <c r="K5036" t="str">
        <f t="shared" si="787"/>
        <v/>
      </c>
      <c r="L5036" t="str">
        <f t="shared" si="788"/>
        <v/>
      </c>
      <c r="M5036" t="str">
        <f t="shared" si="789"/>
        <v/>
      </c>
    </row>
    <row r="5037" spans="1:13">
      <c r="A5037" t="s">
        <v>71</v>
      </c>
      <c r="B5037">
        <v>9.7410999999999994</v>
      </c>
      <c r="C5037" s="44">
        <v>41548</v>
      </c>
      <c r="D5037" t="str">
        <f t="shared" si="780"/>
        <v/>
      </c>
      <c r="E5037" t="str">
        <f t="shared" si="781"/>
        <v/>
      </c>
      <c r="F5037" t="str">
        <f t="shared" si="782"/>
        <v/>
      </c>
      <c r="G5037" t="str">
        <f t="shared" si="783"/>
        <v/>
      </c>
      <c r="H5037" t="str">
        <f t="shared" si="784"/>
        <v/>
      </c>
      <c r="I5037" t="str">
        <f t="shared" si="785"/>
        <v/>
      </c>
      <c r="J5037" t="str">
        <f t="shared" si="786"/>
        <v/>
      </c>
      <c r="K5037" t="str">
        <f t="shared" si="787"/>
        <v/>
      </c>
      <c r="L5037" t="str">
        <f t="shared" si="788"/>
        <v/>
      </c>
      <c r="M5037" t="str">
        <f t="shared" si="789"/>
        <v/>
      </c>
    </row>
    <row r="5038" spans="1:13">
      <c r="A5038" t="s">
        <v>4717</v>
      </c>
      <c r="B5038">
        <v>11.4884</v>
      </c>
      <c r="C5038" s="44">
        <v>41548</v>
      </c>
      <c r="D5038" t="str">
        <f t="shared" si="780"/>
        <v/>
      </c>
      <c r="E5038" t="str">
        <f t="shared" si="781"/>
        <v/>
      </c>
      <c r="F5038" t="str">
        <f t="shared" si="782"/>
        <v/>
      </c>
      <c r="G5038" t="str">
        <f t="shared" si="783"/>
        <v/>
      </c>
      <c r="H5038" t="str">
        <f t="shared" si="784"/>
        <v/>
      </c>
      <c r="I5038" t="str">
        <f t="shared" si="785"/>
        <v/>
      </c>
      <c r="J5038" t="str">
        <f t="shared" si="786"/>
        <v/>
      </c>
      <c r="K5038" t="str">
        <f t="shared" si="787"/>
        <v/>
      </c>
      <c r="L5038" t="str">
        <f t="shared" si="788"/>
        <v/>
      </c>
      <c r="M5038" t="str">
        <f t="shared" si="789"/>
        <v/>
      </c>
    </row>
    <row r="5039" spans="1:13">
      <c r="A5039" t="s">
        <v>72</v>
      </c>
      <c r="B5039">
        <v>9.9553999999999991</v>
      </c>
      <c r="C5039" s="44">
        <v>41548</v>
      </c>
      <c r="D5039" t="str">
        <f t="shared" si="780"/>
        <v/>
      </c>
      <c r="E5039" t="str">
        <f t="shared" si="781"/>
        <v/>
      </c>
      <c r="F5039" t="str">
        <f t="shared" si="782"/>
        <v/>
      </c>
      <c r="G5039" t="str">
        <f t="shared" si="783"/>
        <v/>
      </c>
      <c r="H5039" t="str">
        <f t="shared" si="784"/>
        <v/>
      </c>
      <c r="I5039" t="str">
        <f t="shared" si="785"/>
        <v/>
      </c>
      <c r="J5039" t="str">
        <f t="shared" si="786"/>
        <v/>
      </c>
      <c r="K5039" t="str">
        <f t="shared" si="787"/>
        <v/>
      </c>
      <c r="L5039" t="str">
        <f t="shared" si="788"/>
        <v/>
      </c>
      <c r="M5039" t="str">
        <f t="shared" si="789"/>
        <v/>
      </c>
    </row>
    <row r="5040" spans="1:13">
      <c r="A5040" t="s">
        <v>2553</v>
      </c>
      <c r="B5040">
        <v>9.8516999999999992</v>
      </c>
      <c r="C5040" s="44">
        <v>41548</v>
      </c>
      <c r="D5040" t="str">
        <f t="shared" si="780"/>
        <v/>
      </c>
      <c r="E5040" t="str">
        <f t="shared" si="781"/>
        <v/>
      </c>
      <c r="F5040" t="str">
        <f t="shared" si="782"/>
        <v/>
      </c>
      <c r="G5040" t="str">
        <f t="shared" si="783"/>
        <v/>
      </c>
      <c r="H5040" t="str">
        <f t="shared" si="784"/>
        <v/>
      </c>
      <c r="I5040" t="str">
        <f t="shared" si="785"/>
        <v/>
      </c>
      <c r="J5040" t="str">
        <f t="shared" si="786"/>
        <v/>
      </c>
      <c r="K5040" t="str">
        <f t="shared" si="787"/>
        <v/>
      </c>
      <c r="L5040" t="str">
        <f t="shared" si="788"/>
        <v/>
      </c>
      <c r="M5040" t="str">
        <f t="shared" si="789"/>
        <v/>
      </c>
    </row>
    <row r="5041" spans="1:13">
      <c r="A5041" t="s">
        <v>3717</v>
      </c>
      <c r="B5041">
        <v>17.313300000000002</v>
      </c>
      <c r="C5041" s="44">
        <v>41548</v>
      </c>
      <c r="D5041" t="str">
        <f t="shared" si="780"/>
        <v/>
      </c>
      <c r="E5041" t="str">
        <f t="shared" si="781"/>
        <v/>
      </c>
      <c r="F5041" t="str">
        <f t="shared" si="782"/>
        <v/>
      </c>
      <c r="G5041" t="str">
        <f t="shared" si="783"/>
        <v/>
      </c>
      <c r="H5041" t="str">
        <f t="shared" si="784"/>
        <v/>
      </c>
      <c r="I5041" t="str">
        <f t="shared" si="785"/>
        <v/>
      </c>
      <c r="J5041" t="str">
        <f t="shared" si="786"/>
        <v/>
      </c>
      <c r="K5041" t="str">
        <f t="shared" si="787"/>
        <v/>
      </c>
      <c r="L5041" t="str">
        <f t="shared" si="788"/>
        <v/>
      </c>
      <c r="M5041" t="str">
        <f t="shared" si="789"/>
        <v/>
      </c>
    </row>
    <row r="5042" spans="1:13">
      <c r="A5042" t="s">
        <v>73</v>
      </c>
      <c r="B5042">
        <v>10.4354</v>
      </c>
      <c r="C5042" s="44">
        <v>41548</v>
      </c>
      <c r="D5042" t="str">
        <f t="shared" si="780"/>
        <v/>
      </c>
      <c r="E5042" t="str">
        <f t="shared" si="781"/>
        <v/>
      </c>
      <c r="F5042" t="str">
        <f t="shared" si="782"/>
        <v/>
      </c>
      <c r="G5042" t="str">
        <f t="shared" si="783"/>
        <v/>
      </c>
      <c r="H5042" t="str">
        <f t="shared" si="784"/>
        <v/>
      </c>
      <c r="I5042" t="str">
        <f t="shared" si="785"/>
        <v/>
      </c>
      <c r="J5042" t="str">
        <f t="shared" si="786"/>
        <v/>
      </c>
      <c r="K5042" t="str">
        <f t="shared" si="787"/>
        <v/>
      </c>
      <c r="L5042" t="str">
        <f t="shared" si="788"/>
        <v/>
      </c>
      <c r="M5042" t="str">
        <f t="shared" si="789"/>
        <v/>
      </c>
    </row>
    <row r="5043" spans="1:13">
      <c r="A5043" t="s">
        <v>74</v>
      </c>
      <c r="B5043">
        <v>6.9862000000000002</v>
      </c>
      <c r="C5043" s="44">
        <v>41548</v>
      </c>
      <c r="D5043" t="str">
        <f t="shared" si="780"/>
        <v/>
      </c>
      <c r="E5043" t="str">
        <f t="shared" si="781"/>
        <v/>
      </c>
      <c r="F5043" t="str">
        <f t="shared" si="782"/>
        <v/>
      </c>
      <c r="G5043" t="str">
        <f t="shared" si="783"/>
        <v/>
      </c>
      <c r="H5043" t="str">
        <f t="shared" si="784"/>
        <v/>
      </c>
      <c r="I5043" t="str">
        <f t="shared" si="785"/>
        <v/>
      </c>
      <c r="J5043" t="str">
        <f t="shared" si="786"/>
        <v/>
      </c>
      <c r="K5043" t="str">
        <f t="shared" si="787"/>
        <v/>
      </c>
      <c r="L5043" t="str">
        <f t="shared" si="788"/>
        <v/>
      </c>
      <c r="M5043" t="str">
        <f t="shared" si="789"/>
        <v/>
      </c>
    </row>
    <row r="5044" spans="1:13">
      <c r="A5044" t="s">
        <v>4718</v>
      </c>
      <c r="B5044">
        <v>7.673</v>
      </c>
      <c r="C5044" s="44">
        <v>41548</v>
      </c>
      <c r="D5044" t="str">
        <f t="shared" si="780"/>
        <v/>
      </c>
      <c r="E5044" t="str">
        <f t="shared" si="781"/>
        <v/>
      </c>
      <c r="F5044" t="str">
        <f t="shared" si="782"/>
        <v/>
      </c>
      <c r="G5044" t="str">
        <f t="shared" si="783"/>
        <v/>
      </c>
      <c r="H5044" t="str">
        <f t="shared" si="784"/>
        <v/>
      </c>
      <c r="I5044" t="str">
        <f t="shared" si="785"/>
        <v/>
      </c>
      <c r="J5044" t="str">
        <f t="shared" si="786"/>
        <v/>
      </c>
      <c r="K5044" t="str">
        <f t="shared" si="787"/>
        <v/>
      </c>
      <c r="L5044" t="str">
        <f t="shared" si="788"/>
        <v/>
      </c>
      <c r="M5044" t="str">
        <f t="shared" si="789"/>
        <v/>
      </c>
    </row>
    <row r="5045" spans="1:13">
      <c r="A5045" t="s">
        <v>2898</v>
      </c>
      <c r="B5045">
        <v>10.7545</v>
      </c>
      <c r="C5045" s="44">
        <v>41548</v>
      </c>
      <c r="D5045" t="str">
        <f t="shared" si="780"/>
        <v/>
      </c>
      <c r="E5045" t="str">
        <f t="shared" si="781"/>
        <v/>
      </c>
      <c r="F5045" t="str">
        <f t="shared" si="782"/>
        <v/>
      </c>
      <c r="G5045" t="str">
        <f t="shared" si="783"/>
        <v/>
      </c>
      <c r="H5045" t="str">
        <f t="shared" si="784"/>
        <v/>
      </c>
      <c r="I5045" t="str">
        <f t="shared" si="785"/>
        <v/>
      </c>
      <c r="J5045" t="str">
        <f t="shared" si="786"/>
        <v/>
      </c>
      <c r="K5045" t="str">
        <f t="shared" si="787"/>
        <v/>
      </c>
      <c r="L5045" t="str">
        <f t="shared" si="788"/>
        <v/>
      </c>
      <c r="M5045" t="str">
        <f t="shared" si="789"/>
        <v/>
      </c>
    </row>
    <row r="5046" spans="1:13">
      <c r="A5046" t="s">
        <v>4131</v>
      </c>
      <c r="B5046">
        <v>14.864100000000001</v>
      </c>
      <c r="C5046" s="44">
        <v>41548</v>
      </c>
      <c r="D5046" t="str">
        <f t="shared" si="780"/>
        <v/>
      </c>
      <c r="E5046" t="str">
        <f t="shared" si="781"/>
        <v/>
      </c>
      <c r="F5046" t="str">
        <f t="shared" si="782"/>
        <v/>
      </c>
      <c r="G5046" t="str">
        <f t="shared" si="783"/>
        <v/>
      </c>
      <c r="H5046" t="str">
        <f t="shared" si="784"/>
        <v/>
      </c>
      <c r="I5046" t="str">
        <f t="shared" si="785"/>
        <v/>
      </c>
      <c r="J5046" t="str">
        <f t="shared" si="786"/>
        <v/>
      </c>
      <c r="K5046" t="str">
        <f t="shared" si="787"/>
        <v/>
      </c>
      <c r="L5046" t="str">
        <f t="shared" si="788"/>
        <v/>
      </c>
      <c r="M5046" t="str">
        <f t="shared" si="789"/>
        <v/>
      </c>
    </row>
    <row r="5047" spans="1:13">
      <c r="A5047" t="s">
        <v>2899</v>
      </c>
      <c r="B5047">
        <v>15.4169</v>
      </c>
      <c r="C5047" s="44">
        <v>41548</v>
      </c>
      <c r="D5047" t="str">
        <f t="shared" si="780"/>
        <v/>
      </c>
      <c r="E5047" t="str">
        <f t="shared" si="781"/>
        <v/>
      </c>
      <c r="F5047" t="str">
        <f t="shared" si="782"/>
        <v/>
      </c>
      <c r="G5047" t="str">
        <f t="shared" si="783"/>
        <v/>
      </c>
      <c r="H5047" t="str">
        <f t="shared" si="784"/>
        <v/>
      </c>
      <c r="I5047" t="str">
        <f t="shared" si="785"/>
        <v/>
      </c>
      <c r="J5047" t="str">
        <f t="shared" si="786"/>
        <v/>
      </c>
      <c r="K5047" t="str">
        <f t="shared" si="787"/>
        <v/>
      </c>
      <c r="L5047" t="str">
        <f t="shared" si="788"/>
        <v/>
      </c>
      <c r="M5047" t="str">
        <f t="shared" si="789"/>
        <v/>
      </c>
    </row>
    <row r="5048" spans="1:13">
      <c r="A5048" t="s">
        <v>2901</v>
      </c>
      <c r="B5048">
        <v>9.5404999999999998</v>
      </c>
      <c r="C5048" s="44">
        <v>41548</v>
      </c>
      <c r="D5048" t="str">
        <f t="shared" si="780"/>
        <v/>
      </c>
      <c r="E5048" t="str">
        <f t="shared" si="781"/>
        <v/>
      </c>
      <c r="F5048" t="str">
        <f t="shared" si="782"/>
        <v/>
      </c>
      <c r="G5048" t="str">
        <f t="shared" si="783"/>
        <v/>
      </c>
      <c r="H5048" t="str">
        <f t="shared" si="784"/>
        <v/>
      </c>
      <c r="I5048" t="str">
        <f t="shared" si="785"/>
        <v/>
      </c>
      <c r="J5048" t="str">
        <f t="shared" si="786"/>
        <v/>
      </c>
      <c r="K5048" t="str">
        <f t="shared" si="787"/>
        <v/>
      </c>
      <c r="L5048" t="str">
        <f t="shared" si="788"/>
        <v/>
      </c>
      <c r="M5048" t="str">
        <f t="shared" si="789"/>
        <v/>
      </c>
    </row>
    <row r="5049" spans="1:13">
      <c r="A5049" t="s">
        <v>4133</v>
      </c>
      <c r="B5049">
        <v>26.6387</v>
      </c>
      <c r="C5049" s="44">
        <v>41548</v>
      </c>
      <c r="D5049" t="str">
        <f t="shared" si="780"/>
        <v/>
      </c>
      <c r="E5049" t="str">
        <f t="shared" si="781"/>
        <v/>
      </c>
      <c r="F5049" t="str">
        <f t="shared" si="782"/>
        <v/>
      </c>
      <c r="G5049" t="str">
        <f t="shared" si="783"/>
        <v/>
      </c>
      <c r="H5049" t="str">
        <f t="shared" si="784"/>
        <v/>
      </c>
      <c r="I5049" t="str">
        <f t="shared" si="785"/>
        <v/>
      </c>
      <c r="J5049" t="str">
        <f t="shared" si="786"/>
        <v/>
      </c>
      <c r="K5049" t="str">
        <f t="shared" si="787"/>
        <v/>
      </c>
      <c r="L5049" t="str">
        <f t="shared" si="788"/>
        <v/>
      </c>
      <c r="M5049" t="str">
        <f t="shared" si="789"/>
        <v/>
      </c>
    </row>
    <row r="5050" spans="1:13">
      <c r="A5050" t="s">
        <v>2902</v>
      </c>
      <c r="B5050">
        <v>9.5044000000000004</v>
      </c>
      <c r="C5050" s="44">
        <v>41548</v>
      </c>
      <c r="D5050" t="str">
        <f t="shared" si="780"/>
        <v/>
      </c>
      <c r="E5050" t="str">
        <f t="shared" si="781"/>
        <v/>
      </c>
      <c r="F5050" t="str">
        <f t="shared" si="782"/>
        <v/>
      </c>
      <c r="G5050" t="str">
        <f t="shared" si="783"/>
        <v/>
      </c>
      <c r="H5050" t="str">
        <f t="shared" si="784"/>
        <v/>
      </c>
      <c r="I5050" t="str">
        <f t="shared" si="785"/>
        <v/>
      </c>
      <c r="J5050" t="str">
        <f t="shared" si="786"/>
        <v/>
      </c>
      <c r="K5050" t="str">
        <f t="shared" si="787"/>
        <v/>
      </c>
      <c r="L5050" t="str">
        <f t="shared" si="788"/>
        <v/>
      </c>
      <c r="M5050" t="str">
        <f t="shared" si="789"/>
        <v/>
      </c>
    </row>
    <row r="5051" spans="1:13">
      <c r="A5051" t="s">
        <v>4134</v>
      </c>
      <c r="B5051">
        <v>26.610800000000001</v>
      </c>
      <c r="C5051" s="44">
        <v>41548</v>
      </c>
      <c r="D5051" t="str">
        <f t="shared" si="780"/>
        <v/>
      </c>
      <c r="E5051" t="str">
        <f t="shared" si="781"/>
        <v/>
      </c>
      <c r="F5051" t="str">
        <f t="shared" si="782"/>
        <v/>
      </c>
      <c r="G5051" t="str">
        <f t="shared" si="783"/>
        <v/>
      </c>
      <c r="H5051" t="str">
        <f t="shared" si="784"/>
        <v/>
      </c>
      <c r="I5051" t="str">
        <f t="shared" si="785"/>
        <v/>
      </c>
      <c r="J5051" t="str">
        <f t="shared" si="786"/>
        <v/>
      </c>
      <c r="K5051" t="str">
        <f t="shared" si="787"/>
        <v/>
      </c>
      <c r="L5051" t="str">
        <f t="shared" si="788"/>
        <v/>
      </c>
      <c r="M5051" t="str">
        <f t="shared" si="789"/>
        <v/>
      </c>
    </row>
    <row r="5052" spans="1:13">
      <c r="A5052" t="s">
        <v>2903</v>
      </c>
      <c r="B5052">
        <v>9.7347999999999999</v>
      </c>
      <c r="C5052" s="44">
        <v>41548</v>
      </c>
      <c r="D5052" t="str">
        <f t="shared" si="780"/>
        <v/>
      </c>
      <c r="E5052" t="str">
        <f t="shared" si="781"/>
        <v/>
      </c>
      <c r="F5052" t="str">
        <f t="shared" si="782"/>
        <v/>
      </c>
      <c r="G5052" t="str">
        <f t="shared" si="783"/>
        <v/>
      </c>
      <c r="H5052" t="str">
        <f t="shared" si="784"/>
        <v/>
      </c>
      <c r="I5052" t="str">
        <f t="shared" si="785"/>
        <v/>
      </c>
      <c r="J5052" t="str">
        <f t="shared" si="786"/>
        <v/>
      </c>
      <c r="K5052" t="str">
        <f t="shared" si="787"/>
        <v/>
      </c>
      <c r="L5052" t="str">
        <f t="shared" si="788"/>
        <v/>
      </c>
      <c r="M5052" t="str">
        <f t="shared" si="789"/>
        <v/>
      </c>
    </row>
    <row r="5053" spans="1:13">
      <c r="A5053" t="s">
        <v>4719</v>
      </c>
      <c r="B5053">
        <v>27.276399999999999</v>
      </c>
      <c r="C5053" s="44">
        <v>41548</v>
      </c>
      <c r="D5053" t="str">
        <f t="shared" si="780"/>
        <v/>
      </c>
      <c r="E5053" t="str">
        <f t="shared" si="781"/>
        <v/>
      </c>
      <c r="F5053" t="str">
        <f t="shared" si="782"/>
        <v/>
      </c>
      <c r="G5053" t="str">
        <f t="shared" si="783"/>
        <v/>
      </c>
      <c r="H5053" t="str">
        <f t="shared" si="784"/>
        <v/>
      </c>
      <c r="I5053" t="str">
        <f t="shared" si="785"/>
        <v/>
      </c>
      <c r="J5053" t="str">
        <f t="shared" si="786"/>
        <v/>
      </c>
      <c r="K5053" t="str">
        <f t="shared" si="787"/>
        <v/>
      </c>
      <c r="L5053" t="str">
        <f t="shared" si="788"/>
        <v/>
      </c>
      <c r="M5053" t="str">
        <f t="shared" si="789"/>
        <v/>
      </c>
    </row>
    <row r="5054" spans="1:13">
      <c r="A5054" t="s">
        <v>75</v>
      </c>
      <c r="B5054">
        <v>0</v>
      </c>
      <c r="C5054" s="44">
        <v>41543</v>
      </c>
      <c r="D5054" t="str">
        <f t="shared" si="780"/>
        <v/>
      </c>
      <c r="E5054" t="str">
        <f t="shared" si="781"/>
        <v/>
      </c>
      <c r="F5054" t="str">
        <f t="shared" si="782"/>
        <v/>
      </c>
      <c r="G5054" t="str">
        <f t="shared" si="783"/>
        <v/>
      </c>
      <c r="H5054" t="str">
        <f t="shared" si="784"/>
        <v/>
      </c>
      <c r="I5054" t="str">
        <f t="shared" si="785"/>
        <v/>
      </c>
      <c r="J5054" t="str">
        <f t="shared" si="786"/>
        <v/>
      </c>
      <c r="K5054" t="str">
        <f t="shared" si="787"/>
        <v/>
      </c>
      <c r="L5054" t="str">
        <f t="shared" si="788"/>
        <v/>
      </c>
      <c r="M5054" t="str">
        <f t="shared" si="789"/>
        <v/>
      </c>
    </row>
    <row r="5055" spans="1:13">
      <c r="A5055" t="s">
        <v>76</v>
      </c>
      <c r="B5055">
        <v>11.385</v>
      </c>
      <c r="C5055" s="44">
        <v>41548</v>
      </c>
      <c r="D5055" t="str">
        <f t="shared" si="780"/>
        <v/>
      </c>
      <c r="E5055" t="str">
        <f t="shared" si="781"/>
        <v/>
      </c>
      <c r="F5055" t="str">
        <f t="shared" si="782"/>
        <v/>
      </c>
      <c r="G5055" t="str">
        <f t="shared" si="783"/>
        <v/>
      </c>
      <c r="H5055" t="str">
        <f t="shared" si="784"/>
        <v/>
      </c>
      <c r="I5055" t="str">
        <f t="shared" si="785"/>
        <v/>
      </c>
      <c r="J5055" t="str">
        <f t="shared" si="786"/>
        <v/>
      </c>
      <c r="K5055" t="str">
        <f t="shared" si="787"/>
        <v/>
      </c>
      <c r="L5055" t="str">
        <f t="shared" si="788"/>
        <v/>
      </c>
      <c r="M5055" t="str">
        <f t="shared" si="789"/>
        <v/>
      </c>
    </row>
    <row r="5056" spans="1:13">
      <c r="A5056" t="s">
        <v>77</v>
      </c>
      <c r="B5056">
        <v>20.979500000000002</v>
      </c>
      <c r="C5056" s="44">
        <v>41548</v>
      </c>
      <c r="D5056" t="str">
        <f t="shared" si="780"/>
        <v/>
      </c>
      <c r="E5056" t="str">
        <f t="shared" si="781"/>
        <v/>
      </c>
      <c r="F5056" t="str">
        <f t="shared" si="782"/>
        <v/>
      </c>
      <c r="G5056" t="str">
        <f t="shared" si="783"/>
        <v/>
      </c>
      <c r="H5056" t="str">
        <f t="shared" si="784"/>
        <v/>
      </c>
      <c r="I5056" t="str">
        <f t="shared" si="785"/>
        <v/>
      </c>
      <c r="J5056" t="str">
        <f t="shared" si="786"/>
        <v/>
      </c>
      <c r="K5056" t="str">
        <f t="shared" si="787"/>
        <v/>
      </c>
      <c r="L5056" t="str">
        <f t="shared" si="788"/>
        <v/>
      </c>
      <c r="M5056" t="str">
        <f t="shared" si="789"/>
        <v/>
      </c>
    </row>
    <row r="5057" spans="1:13">
      <c r="A5057" t="s">
        <v>78</v>
      </c>
      <c r="B5057">
        <v>12.026</v>
      </c>
      <c r="C5057" s="44">
        <v>41548</v>
      </c>
      <c r="D5057" t="str">
        <f t="shared" si="780"/>
        <v/>
      </c>
      <c r="E5057" t="str">
        <f t="shared" si="781"/>
        <v/>
      </c>
      <c r="F5057" t="str">
        <f t="shared" si="782"/>
        <v/>
      </c>
      <c r="G5057" t="str">
        <f t="shared" si="783"/>
        <v/>
      </c>
      <c r="H5057" t="str">
        <f t="shared" si="784"/>
        <v/>
      </c>
      <c r="I5057" t="str">
        <f t="shared" si="785"/>
        <v/>
      </c>
      <c r="J5057" t="str">
        <f t="shared" si="786"/>
        <v/>
      </c>
      <c r="K5057" t="str">
        <f t="shared" si="787"/>
        <v/>
      </c>
      <c r="L5057" t="str">
        <f t="shared" si="788"/>
        <v/>
      </c>
      <c r="M5057" t="str">
        <f t="shared" si="789"/>
        <v/>
      </c>
    </row>
    <row r="5058" spans="1:13">
      <c r="A5058" t="s">
        <v>79</v>
      </c>
      <c r="B5058">
        <v>12.003399999999999</v>
      </c>
      <c r="C5058" s="44">
        <v>41548</v>
      </c>
      <c r="D5058" t="str">
        <f t="shared" si="780"/>
        <v/>
      </c>
      <c r="E5058" t="str">
        <f t="shared" si="781"/>
        <v/>
      </c>
      <c r="F5058" t="str">
        <f t="shared" si="782"/>
        <v/>
      </c>
      <c r="G5058" t="str">
        <f t="shared" si="783"/>
        <v/>
      </c>
      <c r="H5058" t="str">
        <f t="shared" si="784"/>
        <v/>
      </c>
      <c r="I5058" t="str">
        <f t="shared" si="785"/>
        <v/>
      </c>
      <c r="J5058" t="str">
        <f t="shared" si="786"/>
        <v/>
      </c>
      <c r="K5058" t="str">
        <f t="shared" si="787"/>
        <v/>
      </c>
      <c r="L5058" t="str">
        <f t="shared" si="788"/>
        <v/>
      </c>
      <c r="M5058" t="str">
        <f t="shared" si="789"/>
        <v/>
      </c>
    </row>
    <row r="5059" spans="1:13">
      <c r="A5059" t="s">
        <v>80</v>
      </c>
      <c r="B5059">
        <v>12.0016</v>
      </c>
      <c r="C5059" s="44">
        <v>41548</v>
      </c>
      <c r="D5059" t="str">
        <f t="shared" si="780"/>
        <v/>
      </c>
      <c r="E5059" t="str">
        <f t="shared" si="781"/>
        <v/>
      </c>
      <c r="F5059" t="str">
        <f t="shared" si="782"/>
        <v/>
      </c>
      <c r="G5059" t="str">
        <f t="shared" si="783"/>
        <v/>
      </c>
      <c r="H5059" t="str">
        <f t="shared" si="784"/>
        <v/>
      </c>
      <c r="I5059" t="str">
        <f t="shared" si="785"/>
        <v/>
      </c>
      <c r="J5059" t="str">
        <f t="shared" si="786"/>
        <v/>
      </c>
      <c r="K5059" t="str">
        <f t="shared" si="787"/>
        <v/>
      </c>
      <c r="L5059" t="str">
        <f t="shared" si="788"/>
        <v/>
      </c>
      <c r="M5059" t="str">
        <f t="shared" si="789"/>
        <v/>
      </c>
    </row>
    <row r="5060" spans="1:13">
      <c r="A5060" t="s">
        <v>81</v>
      </c>
      <c r="B5060">
        <v>11.8697</v>
      </c>
      <c r="C5060" s="44">
        <v>41548</v>
      </c>
      <c r="D5060" t="str">
        <f t="shared" si="780"/>
        <v/>
      </c>
      <c r="E5060" t="str">
        <f t="shared" si="781"/>
        <v/>
      </c>
      <c r="F5060" t="str">
        <f t="shared" si="782"/>
        <v/>
      </c>
      <c r="G5060" t="str">
        <f t="shared" si="783"/>
        <v/>
      </c>
      <c r="H5060" t="str">
        <f t="shared" si="784"/>
        <v/>
      </c>
      <c r="I5060" t="str">
        <f t="shared" si="785"/>
        <v/>
      </c>
      <c r="J5060" t="str">
        <f t="shared" si="786"/>
        <v/>
      </c>
      <c r="K5060" t="str">
        <f t="shared" si="787"/>
        <v/>
      </c>
      <c r="L5060" t="str">
        <f t="shared" si="788"/>
        <v/>
      </c>
      <c r="M5060" t="str">
        <f t="shared" si="789"/>
        <v/>
      </c>
    </row>
    <row r="5061" spans="1:13">
      <c r="A5061" t="s">
        <v>82</v>
      </c>
      <c r="B5061">
        <v>12.530799999999999</v>
      </c>
      <c r="C5061" s="44">
        <v>41548</v>
      </c>
      <c r="D5061" t="str">
        <f t="shared" si="780"/>
        <v/>
      </c>
      <c r="E5061" t="str">
        <f t="shared" si="781"/>
        <v/>
      </c>
      <c r="F5061" t="str">
        <f t="shared" si="782"/>
        <v/>
      </c>
      <c r="G5061" t="str">
        <f t="shared" si="783"/>
        <v/>
      </c>
      <c r="H5061" t="str">
        <f t="shared" si="784"/>
        <v/>
      </c>
      <c r="I5061" t="str">
        <f t="shared" si="785"/>
        <v/>
      </c>
      <c r="J5061" t="str">
        <f t="shared" si="786"/>
        <v/>
      </c>
      <c r="K5061" t="str">
        <f t="shared" si="787"/>
        <v/>
      </c>
      <c r="L5061" t="str">
        <f t="shared" si="788"/>
        <v/>
      </c>
      <c r="M5061" t="str">
        <f t="shared" si="789"/>
        <v/>
      </c>
    </row>
    <row r="5062" spans="1:13">
      <c r="A5062" t="s">
        <v>5765</v>
      </c>
      <c r="B5062">
        <v>20.950800000000001</v>
      </c>
      <c r="C5062" s="44">
        <v>41548</v>
      </c>
      <c r="D5062" t="str">
        <f t="shared" si="780"/>
        <v/>
      </c>
      <c r="E5062" t="str">
        <f t="shared" si="781"/>
        <v/>
      </c>
      <c r="F5062" t="str">
        <f t="shared" si="782"/>
        <v/>
      </c>
      <c r="G5062" t="str">
        <f t="shared" si="783"/>
        <v/>
      </c>
      <c r="H5062" t="str">
        <f t="shared" si="784"/>
        <v/>
      </c>
      <c r="I5062" t="str">
        <f t="shared" si="785"/>
        <v/>
      </c>
      <c r="J5062" t="str">
        <f t="shared" si="786"/>
        <v/>
      </c>
      <c r="K5062" t="str">
        <f t="shared" si="787"/>
        <v/>
      </c>
      <c r="L5062" t="str">
        <f t="shared" si="788"/>
        <v/>
      </c>
      <c r="M5062" t="str">
        <f t="shared" si="789"/>
        <v/>
      </c>
    </row>
    <row r="5063" spans="1:13">
      <c r="A5063" t="s">
        <v>2554</v>
      </c>
      <c r="B5063">
        <v>0</v>
      </c>
      <c r="C5063" s="44">
        <v>41543</v>
      </c>
      <c r="D5063" t="str">
        <f t="shared" ref="D5063:D5126" si="790">IF(A5063=mfund1,B5063,"")</f>
        <v/>
      </c>
      <c r="E5063" t="str">
        <f t="shared" ref="E5063:E5126" si="791">IF(A5063=mfund2,B5063,"")</f>
        <v/>
      </c>
      <c r="F5063" t="str">
        <f t="shared" ref="F5063:F5126" si="792">IF(A5063=mfund3,B5063,"")</f>
        <v/>
      </c>
      <c r="G5063" t="str">
        <f t="shared" ref="G5063:G5126" si="793">IF(A5063=mfund4,B5063,"")</f>
        <v/>
      </c>
      <c r="H5063" t="str">
        <f t="shared" ref="H5063:H5126" si="794">IF(A5063=mfudn5,B5063,"")</f>
        <v/>
      </c>
      <c r="I5063" t="str">
        <f t="shared" ref="I5063:I5126" si="795">IF(A5063=mfund6,B5063,"")</f>
        <v/>
      </c>
      <c r="J5063" t="str">
        <f t="shared" ref="J5063:J5126" si="796">IF(A5063=mfund7,B5063,"")</f>
        <v/>
      </c>
      <c r="K5063" t="str">
        <f t="shared" ref="K5063:K5126" si="797">IF(A5063=mfund8,B5063,"")</f>
        <v/>
      </c>
      <c r="L5063" t="str">
        <f t="shared" ref="L5063:L5126" si="798">IF(A5063=mfund9,B5063,"")</f>
        <v/>
      </c>
      <c r="M5063" t="str">
        <f t="shared" ref="M5063:M5126" si="799">IF(A5063=mfund10,B5063,"")</f>
        <v/>
      </c>
    </row>
    <row r="5064" spans="1:13">
      <c r="A5064" t="s">
        <v>2555</v>
      </c>
      <c r="B5064">
        <v>20.9618</v>
      </c>
      <c r="C5064" s="44">
        <v>41548</v>
      </c>
      <c r="D5064" t="str">
        <f t="shared" si="790"/>
        <v/>
      </c>
      <c r="E5064" t="str">
        <f t="shared" si="791"/>
        <v/>
      </c>
      <c r="F5064" t="str">
        <f t="shared" si="792"/>
        <v/>
      </c>
      <c r="G5064" t="str">
        <f t="shared" si="793"/>
        <v/>
      </c>
      <c r="H5064" t="str">
        <f t="shared" si="794"/>
        <v/>
      </c>
      <c r="I5064" t="str">
        <f t="shared" si="795"/>
        <v/>
      </c>
      <c r="J5064" t="str">
        <f t="shared" si="796"/>
        <v/>
      </c>
      <c r="K5064" t="str">
        <f t="shared" si="797"/>
        <v/>
      </c>
      <c r="L5064" t="str">
        <f t="shared" si="798"/>
        <v/>
      </c>
      <c r="M5064" t="str">
        <f t="shared" si="799"/>
        <v/>
      </c>
    </row>
    <row r="5065" spans="1:13">
      <c r="A5065" t="s">
        <v>2556</v>
      </c>
      <c r="B5065">
        <v>12.045199999999999</v>
      </c>
      <c r="C5065" s="44">
        <v>41548</v>
      </c>
      <c r="D5065" t="str">
        <f t="shared" si="790"/>
        <v/>
      </c>
      <c r="E5065" t="str">
        <f t="shared" si="791"/>
        <v/>
      </c>
      <c r="F5065" t="str">
        <f t="shared" si="792"/>
        <v/>
      </c>
      <c r="G5065" t="str">
        <f t="shared" si="793"/>
        <v/>
      </c>
      <c r="H5065" t="str">
        <f t="shared" si="794"/>
        <v/>
      </c>
      <c r="I5065" t="str">
        <f t="shared" si="795"/>
        <v/>
      </c>
      <c r="J5065" t="str">
        <f t="shared" si="796"/>
        <v/>
      </c>
      <c r="K5065" t="str">
        <f t="shared" si="797"/>
        <v/>
      </c>
      <c r="L5065" t="str">
        <f t="shared" si="798"/>
        <v/>
      </c>
      <c r="M5065" t="str">
        <f t="shared" si="799"/>
        <v/>
      </c>
    </row>
    <row r="5066" spans="1:13">
      <c r="A5066" t="s">
        <v>3725</v>
      </c>
      <c r="B5066">
        <v>21.067900000000002</v>
      </c>
      <c r="C5066" s="44">
        <v>41548</v>
      </c>
      <c r="D5066" t="str">
        <f t="shared" si="790"/>
        <v/>
      </c>
      <c r="E5066" t="str">
        <f t="shared" si="791"/>
        <v/>
      </c>
      <c r="F5066" t="str">
        <f t="shared" si="792"/>
        <v/>
      </c>
      <c r="G5066" t="str">
        <f t="shared" si="793"/>
        <v/>
      </c>
      <c r="H5066" t="str">
        <f t="shared" si="794"/>
        <v/>
      </c>
      <c r="I5066" t="str">
        <f t="shared" si="795"/>
        <v/>
      </c>
      <c r="J5066" t="str">
        <f t="shared" si="796"/>
        <v/>
      </c>
      <c r="K5066" t="str">
        <f t="shared" si="797"/>
        <v/>
      </c>
      <c r="L5066" t="str">
        <f t="shared" si="798"/>
        <v/>
      </c>
      <c r="M5066" t="str">
        <f t="shared" si="799"/>
        <v/>
      </c>
    </row>
    <row r="5067" spans="1:13">
      <c r="A5067" t="s">
        <v>2557</v>
      </c>
      <c r="B5067">
        <v>12.0206</v>
      </c>
      <c r="C5067" s="44">
        <v>41548</v>
      </c>
      <c r="D5067" t="str">
        <f t="shared" si="790"/>
        <v/>
      </c>
      <c r="E5067" t="str">
        <f t="shared" si="791"/>
        <v/>
      </c>
      <c r="F5067" t="str">
        <f t="shared" si="792"/>
        <v/>
      </c>
      <c r="G5067" t="str">
        <f t="shared" si="793"/>
        <v/>
      </c>
      <c r="H5067" t="str">
        <f t="shared" si="794"/>
        <v/>
      </c>
      <c r="I5067" t="str">
        <f t="shared" si="795"/>
        <v/>
      </c>
      <c r="J5067" t="str">
        <f t="shared" si="796"/>
        <v/>
      </c>
      <c r="K5067" t="str">
        <f t="shared" si="797"/>
        <v/>
      </c>
      <c r="L5067" t="str">
        <f t="shared" si="798"/>
        <v/>
      </c>
      <c r="M5067" t="str">
        <f t="shared" si="799"/>
        <v/>
      </c>
    </row>
    <row r="5068" spans="1:13">
      <c r="A5068" t="s">
        <v>2558</v>
      </c>
      <c r="B5068">
        <v>12.1264</v>
      </c>
      <c r="C5068" s="44">
        <v>41548</v>
      </c>
      <c r="D5068" t="str">
        <f t="shared" si="790"/>
        <v/>
      </c>
      <c r="E5068" t="str">
        <f t="shared" si="791"/>
        <v/>
      </c>
      <c r="F5068" t="str">
        <f t="shared" si="792"/>
        <v/>
      </c>
      <c r="G5068" t="str">
        <f t="shared" si="793"/>
        <v/>
      </c>
      <c r="H5068" t="str">
        <f t="shared" si="794"/>
        <v/>
      </c>
      <c r="I5068" t="str">
        <f t="shared" si="795"/>
        <v/>
      </c>
      <c r="J5068" t="str">
        <f t="shared" si="796"/>
        <v/>
      </c>
      <c r="K5068" t="str">
        <f t="shared" si="797"/>
        <v/>
      </c>
      <c r="L5068" t="str">
        <f t="shared" si="798"/>
        <v/>
      </c>
      <c r="M5068" t="str">
        <f t="shared" si="799"/>
        <v/>
      </c>
    </row>
    <row r="5069" spans="1:13">
      <c r="A5069" t="s">
        <v>2559</v>
      </c>
      <c r="B5069">
        <v>10.994899999999999</v>
      </c>
      <c r="C5069" s="44">
        <v>41548</v>
      </c>
      <c r="D5069" t="str">
        <f t="shared" si="790"/>
        <v/>
      </c>
      <c r="E5069" t="str">
        <f t="shared" si="791"/>
        <v/>
      </c>
      <c r="F5069" t="str">
        <f t="shared" si="792"/>
        <v/>
      </c>
      <c r="G5069" t="str">
        <f t="shared" si="793"/>
        <v/>
      </c>
      <c r="H5069" t="str">
        <f t="shared" si="794"/>
        <v/>
      </c>
      <c r="I5069" t="str">
        <f t="shared" si="795"/>
        <v/>
      </c>
      <c r="J5069" t="str">
        <f t="shared" si="796"/>
        <v/>
      </c>
      <c r="K5069" t="str">
        <f t="shared" si="797"/>
        <v/>
      </c>
      <c r="L5069" t="str">
        <f t="shared" si="798"/>
        <v/>
      </c>
      <c r="M5069" t="str">
        <f t="shared" si="799"/>
        <v/>
      </c>
    </row>
    <row r="5070" spans="1:13">
      <c r="A5070" t="s">
        <v>2560</v>
      </c>
      <c r="B5070">
        <v>12.5709</v>
      </c>
      <c r="C5070" s="44">
        <v>41548</v>
      </c>
      <c r="D5070" t="str">
        <f t="shared" si="790"/>
        <v/>
      </c>
      <c r="E5070" t="str">
        <f t="shared" si="791"/>
        <v/>
      </c>
      <c r="F5070" t="str">
        <f t="shared" si="792"/>
        <v/>
      </c>
      <c r="G5070" t="str">
        <f t="shared" si="793"/>
        <v/>
      </c>
      <c r="H5070" t="str">
        <f t="shared" si="794"/>
        <v/>
      </c>
      <c r="I5070" t="str">
        <f t="shared" si="795"/>
        <v/>
      </c>
      <c r="J5070" t="str">
        <f t="shared" si="796"/>
        <v/>
      </c>
      <c r="K5070" t="str">
        <f t="shared" si="797"/>
        <v/>
      </c>
      <c r="L5070" t="str">
        <f t="shared" si="798"/>
        <v/>
      </c>
      <c r="M5070" t="str">
        <f t="shared" si="799"/>
        <v/>
      </c>
    </row>
    <row r="5071" spans="1:13">
      <c r="A5071" t="s">
        <v>2904</v>
      </c>
      <c r="B5071">
        <v>9.0695999999999994</v>
      </c>
      <c r="C5071" s="44">
        <v>41548</v>
      </c>
      <c r="D5071" t="str">
        <f t="shared" si="790"/>
        <v/>
      </c>
      <c r="E5071" t="str">
        <f t="shared" si="791"/>
        <v/>
      </c>
      <c r="F5071" t="str">
        <f t="shared" si="792"/>
        <v/>
      </c>
      <c r="G5071" t="str">
        <f t="shared" si="793"/>
        <v/>
      </c>
      <c r="H5071" t="str">
        <f t="shared" si="794"/>
        <v/>
      </c>
      <c r="I5071" t="str">
        <f t="shared" si="795"/>
        <v/>
      </c>
      <c r="J5071" t="str">
        <f t="shared" si="796"/>
        <v/>
      </c>
      <c r="K5071" t="str">
        <f t="shared" si="797"/>
        <v/>
      </c>
      <c r="L5071" t="str">
        <f t="shared" si="798"/>
        <v/>
      </c>
      <c r="M5071" t="str">
        <f t="shared" si="799"/>
        <v/>
      </c>
    </row>
    <row r="5072" spans="1:13">
      <c r="A5072" t="s">
        <v>4135</v>
      </c>
      <c r="B5072">
        <v>83.847300000000004</v>
      </c>
      <c r="C5072" s="44">
        <v>41548</v>
      </c>
      <c r="D5072" t="str">
        <f t="shared" si="790"/>
        <v/>
      </c>
      <c r="E5072" t="str">
        <f t="shared" si="791"/>
        <v/>
      </c>
      <c r="F5072" t="str">
        <f t="shared" si="792"/>
        <v/>
      </c>
      <c r="G5072" t="str">
        <f t="shared" si="793"/>
        <v/>
      </c>
      <c r="H5072" t="str">
        <f t="shared" si="794"/>
        <v/>
      </c>
      <c r="I5072" t="str">
        <f t="shared" si="795"/>
        <v/>
      </c>
      <c r="J5072" t="str">
        <f t="shared" si="796"/>
        <v/>
      </c>
      <c r="K5072" t="str">
        <f t="shared" si="797"/>
        <v/>
      </c>
      <c r="L5072" t="str">
        <f t="shared" si="798"/>
        <v/>
      </c>
      <c r="M5072" t="str">
        <f t="shared" si="799"/>
        <v/>
      </c>
    </row>
    <row r="5073" spans="1:13">
      <c r="A5073" t="s">
        <v>2905</v>
      </c>
      <c r="B5073">
        <v>9.0526999999999997</v>
      </c>
      <c r="C5073" s="44">
        <v>41548</v>
      </c>
      <c r="D5073" t="str">
        <f t="shared" si="790"/>
        <v/>
      </c>
      <c r="E5073" t="str">
        <f t="shared" si="791"/>
        <v/>
      </c>
      <c r="F5073" t="str">
        <f t="shared" si="792"/>
        <v/>
      </c>
      <c r="G5073" t="str">
        <f t="shared" si="793"/>
        <v/>
      </c>
      <c r="H5073" t="str">
        <f t="shared" si="794"/>
        <v/>
      </c>
      <c r="I5073" t="str">
        <f t="shared" si="795"/>
        <v/>
      </c>
      <c r="J5073" t="str">
        <f t="shared" si="796"/>
        <v/>
      </c>
      <c r="K5073" t="str">
        <f t="shared" si="797"/>
        <v/>
      </c>
      <c r="L5073" t="str">
        <f t="shared" si="798"/>
        <v/>
      </c>
      <c r="M5073" t="str">
        <f t="shared" si="799"/>
        <v/>
      </c>
    </row>
    <row r="5074" spans="1:13">
      <c r="A5074" t="s">
        <v>4136</v>
      </c>
      <c r="B5074">
        <v>83.671800000000005</v>
      </c>
      <c r="C5074" s="44">
        <v>41548</v>
      </c>
      <c r="D5074" t="str">
        <f t="shared" si="790"/>
        <v/>
      </c>
      <c r="E5074" t="str">
        <f t="shared" si="791"/>
        <v/>
      </c>
      <c r="F5074" t="str">
        <f t="shared" si="792"/>
        <v/>
      </c>
      <c r="G5074" t="str">
        <f t="shared" si="793"/>
        <v/>
      </c>
      <c r="H5074" t="str">
        <f t="shared" si="794"/>
        <v/>
      </c>
      <c r="I5074" t="str">
        <f t="shared" si="795"/>
        <v/>
      </c>
      <c r="J5074" t="str">
        <f t="shared" si="796"/>
        <v/>
      </c>
      <c r="K5074" t="str">
        <f t="shared" si="797"/>
        <v/>
      </c>
      <c r="L5074" t="str">
        <f t="shared" si="798"/>
        <v/>
      </c>
      <c r="M5074" t="str">
        <f t="shared" si="799"/>
        <v/>
      </c>
    </row>
    <row r="5075" spans="1:13">
      <c r="A5075" t="s">
        <v>2906</v>
      </c>
      <c r="B5075">
        <v>9.1843000000000004</v>
      </c>
      <c r="C5075" s="44">
        <v>41548</v>
      </c>
      <c r="D5075" t="str">
        <f t="shared" si="790"/>
        <v/>
      </c>
      <c r="E5075" t="str">
        <f t="shared" si="791"/>
        <v/>
      </c>
      <c r="F5075" t="str">
        <f t="shared" si="792"/>
        <v/>
      </c>
      <c r="G5075" t="str">
        <f t="shared" si="793"/>
        <v/>
      </c>
      <c r="H5075" t="str">
        <f t="shared" si="794"/>
        <v/>
      </c>
      <c r="I5075" t="str">
        <f t="shared" si="795"/>
        <v/>
      </c>
      <c r="J5075" t="str">
        <f t="shared" si="796"/>
        <v/>
      </c>
      <c r="K5075" t="str">
        <f t="shared" si="797"/>
        <v/>
      </c>
      <c r="L5075" t="str">
        <f t="shared" si="798"/>
        <v/>
      </c>
      <c r="M5075" t="str">
        <f t="shared" si="799"/>
        <v/>
      </c>
    </row>
    <row r="5076" spans="1:13">
      <c r="A5076" t="s">
        <v>4137</v>
      </c>
      <c r="B5076">
        <v>85.976900000000001</v>
      </c>
      <c r="C5076" s="44">
        <v>41548</v>
      </c>
      <c r="D5076" t="str">
        <f t="shared" si="790"/>
        <v/>
      </c>
      <c r="E5076" t="str">
        <f t="shared" si="791"/>
        <v/>
      </c>
      <c r="F5076" t="str">
        <f t="shared" si="792"/>
        <v/>
      </c>
      <c r="G5076" t="str">
        <f t="shared" si="793"/>
        <v/>
      </c>
      <c r="H5076" t="str">
        <f t="shared" si="794"/>
        <v/>
      </c>
      <c r="I5076" t="str">
        <f t="shared" si="795"/>
        <v/>
      </c>
      <c r="J5076" t="str">
        <f t="shared" si="796"/>
        <v/>
      </c>
      <c r="K5076" t="str">
        <f t="shared" si="797"/>
        <v/>
      </c>
      <c r="L5076" t="str">
        <f t="shared" si="798"/>
        <v/>
      </c>
      <c r="M5076" t="str">
        <f t="shared" si="799"/>
        <v/>
      </c>
    </row>
    <row r="5077" spans="1:13">
      <c r="A5077" t="s">
        <v>2907</v>
      </c>
      <c r="B5077">
        <v>17.390499999999999</v>
      </c>
      <c r="C5077" s="44">
        <v>41548</v>
      </c>
      <c r="D5077" t="str">
        <f t="shared" si="790"/>
        <v/>
      </c>
      <c r="E5077" t="str">
        <f t="shared" si="791"/>
        <v/>
      </c>
      <c r="F5077" t="str">
        <f t="shared" si="792"/>
        <v/>
      </c>
      <c r="G5077" t="str">
        <f t="shared" si="793"/>
        <v/>
      </c>
      <c r="H5077" t="str">
        <f t="shared" si="794"/>
        <v/>
      </c>
      <c r="I5077" t="str">
        <f t="shared" si="795"/>
        <v/>
      </c>
      <c r="J5077" t="str">
        <f t="shared" si="796"/>
        <v/>
      </c>
      <c r="K5077" t="str">
        <f t="shared" si="797"/>
        <v/>
      </c>
      <c r="L5077" t="str">
        <f t="shared" si="798"/>
        <v/>
      </c>
      <c r="M5077" t="str">
        <f t="shared" si="799"/>
        <v/>
      </c>
    </row>
    <row r="5078" spans="1:13">
      <c r="A5078" t="s">
        <v>4138</v>
      </c>
      <c r="B5078">
        <v>153.48660000000001</v>
      </c>
      <c r="C5078" s="44">
        <v>41548</v>
      </c>
      <c r="D5078" t="str">
        <f t="shared" si="790"/>
        <v/>
      </c>
      <c r="E5078" t="str">
        <f t="shared" si="791"/>
        <v/>
      </c>
      <c r="F5078" t="str">
        <f t="shared" si="792"/>
        <v/>
      </c>
      <c r="G5078" t="str">
        <f t="shared" si="793"/>
        <v/>
      </c>
      <c r="H5078" t="str">
        <f t="shared" si="794"/>
        <v/>
      </c>
      <c r="I5078" t="str">
        <f t="shared" si="795"/>
        <v/>
      </c>
      <c r="J5078" t="str">
        <f t="shared" si="796"/>
        <v/>
      </c>
      <c r="K5078" t="str">
        <f t="shared" si="797"/>
        <v/>
      </c>
      <c r="L5078" t="str">
        <f t="shared" si="798"/>
        <v/>
      </c>
      <c r="M5078" t="str">
        <f t="shared" si="799"/>
        <v/>
      </c>
    </row>
    <row r="5079" spans="1:13">
      <c r="A5079" t="s">
        <v>2908</v>
      </c>
      <c r="B5079">
        <v>17.334299999999999</v>
      </c>
      <c r="C5079" s="44">
        <v>41548</v>
      </c>
      <c r="D5079" t="str">
        <f t="shared" si="790"/>
        <v/>
      </c>
      <c r="E5079" t="str">
        <f t="shared" si="791"/>
        <v/>
      </c>
      <c r="F5079" t="str">
        <f t="shared" si="792"/>
        <v/>
      </c>
      <c r="G5079" t="str">
        <f t="shared" si="793"/>
        <v/>
      </c>
      <c r="H5079" t="str">
        <f t="shared" si="794"/>
        <v/>
      </c>
      <c r="I5079" t="str">
        <f t="shared" si="795"/>
        <v/>
      </c>
      <c r="J5079" t="str">
        <f t="shared" si="796"/>
        <v/>
      </c>
      <c r="K5079" t="str">
        <f t="shared" si="797"/>
        <v/>
      </c>
      <c r="L5079" t="str">
        <f t="shared" si="798"/>
        <v/>
      </c>
      <c r="M5079" t="str">
        <f t="shared" si="799"/>
        <v/>
      </c>
    </row>
    <row r="5080" spans="1:13">
      <c r="A5080" t="s">
        <v>4139</v>
      </c>
      <c r="B5080">
        <v>153.2098</v>
      </c>
      <c r="C5080" s="44">
        <v>41548</v>
      </c>
      <c r="D5080" t="str">
        <f t="shared" si="790"/>
        <v/>
      </c>
      <c r="E5080" t="str">
        <f t="shared" si="791"/>
        <v/>
      </c>
      <c r="F5080" t="str">
        <f t="shared" si="792"/>
        <v/>
      </c>
      <c r="G5080" t="str">
        <f t="shared" si="793"/>
        <v/>
      </c>
      <c r="H5080" t="str">
        <f t="shared" si="794"/>
        <v/>
      </c>
      <c r="I5080" t="str">
        <f t="shared" si="795"/>
        <v/>
      </c>
      <c r="J5080" t="str">
        <f t="shared" si="796"/>
        <v/>
      </c>
      <c r="K5080" t="str">
        <f t="shared" si="797"/>
        <v/>
      </c>
      <c r="L5080" t="str">
        <f t="shared" si="798"/>
        <v/>
      </c>
      <c r="M5080" t="str">
        <f t="shared" si="799"/>
        <v/>
      </c>
    </row>
    <row r="5081" spans="1:13">
      <c r="A5081" t="s">
        <v>2909</v>
      </c>
      <c r="B5081">
        <v>15.999599999999999</v>
      </c>
      <c r="C5081" s="44">
        <v>41548</v>
      </c>
      <c r="D5081" t="str">
        <f t="shared" si="790"/>
        <v/>
      </c>
      <c r="E5081" t="str">
        <f t="shared" si="791"/>
        <v/>
      </c>
      <c r="F5081" t="str">
        <f t="shared" si="792"/>
        <v/>
      </c>
      <c r="G5081" t="str">
        <f t="shared" si="793"/>
        <v/>
      </c>
      <c r="H5081" t="str">
        <f t="shared" si="794"/>
        <v/>
      </c>
      <c r="I5081" t="str">
        <f t="shared" si="795"/>
        <v/>
      </c>
      <c r="J5081" t="str">
        <f t="shared" si="796"/>
        <v/>
      </c>
      <c r="K5081" t="str">
        <f t="shared" si="797"/>
        <v/>
      </c>
      <c r="L5081" t="str">
        <f t="shared" si="798"/>
        <v/>
      </c>
      <c r="M5081" t="str">
        <f t="shared" si="799"/>
        <v/>
      </c>
    </row>
    <row r="5082" spans="1:13">
      <c r="A5082" t="s">
        <v>4140</v>
      </c>
      <c r="B5082">
        <v>157.12819999999999</v>
      </c>
      <c r="C5082" s="44">
        <v>41548</v>
      </c>
      <c r="D5082" t="str">
        <f t="shared" si="790"/>
        <v/>
      </c>
      <c r="E5082" t="str">
        <f t="shared" si="791"/>
        <v/>
      </c>
      <c r="F5082" t="str">
        <f t="shared" si="792"/>
        <v/>
      </c>
      <c r="G5082" t="str">
        <f t="shared" si="793"/>
        <v/>
      </c>
      <c r="H5082" t="str">
        <f t="shared" si="794"/>
        <v/>
      </c>
      <c r="I5082" t="str">
        <f t="shared" si="795"/>
        <v/>
      </c>
      <c r="J5082" t="str">
        <f t="shared" si="796"/>
        <v/>
      </c>
      <c r="K5082" t="str">
        <f t="shared" si="797"/>
        <v/>
      </c>
      <c r="L5082" t="str">
        <f t="shared" si="798"/>
        <v/>
      </c>
      <c r="M5082" t="str">
        <f t="shared" si="799"/>
        <v/>
      </c>
    </row>
    <row r="5083" spans="1:13">
      <c r="A5083" t="s">
        <v>2887</v>
      </c>
      <c r="B5083">
        <v>6.6463000000000001</v>
      </c>
      <c r="C5083" s="44">
        <v>41548</v>
      </c>
      <c r="D5083" t="str">
        <f t="shared" si="790"/>
        <v/>
      </c>
      <c r="E5083" t="str">
        <f t="shared" si="791"/>
        <v/>
      </c>
      <c r="F5083" t="str">
        <f t="shared" si="792"/>
        <v/>
      </c>
      <c r="G5083" t="str">
        <f t="shared" si="793"/>
        <v/>
      </c>
      <c r="H5083" t="str">
        <f t="shared" si="794"/>
        <v/>
      </c>
      <c r="I5083" t="str">
        <f t="shared" si="795"/>
        <v/>
      </c>
      <c r="J5083" t="str">
        <f t="shared" si="796"/>
        <v/>
      </c>
      <c r="K5083" t="str">
        <f t="shared" si="797"/>
        <v/>
      </c>
      <c r="L5083" t="str">
        <f t="shared" si="798"/>
        <v/>
      </c>
      <c r="M5083" t="str">
        <f t="shared" si="799"/>
        <v/>
      </c>
    </row>
    <row r="5084" spans="1:13">
      <c r="A5084" t="s">
        <v>4116</v>
      </c>
      <c r="B5084">
        <v>12.866</v>
      </c>
      <c r="C5084" s="44">
        <v>41548</v>
      </c>
      <c r="D5084" t="str">
        <f t="shared" si="790"/>
        <v/>
      </c>
      <c r="E5084" t="str">
        <f t="shared" si="791"/>
        <v/>
      </c>
      <c r="F5084" t="str">
        <f t="shared" si="792"/>
        <v/>
      </c>
      <c r="G5084" t="str">
        <f t="shared" si="793"/>
        <v/>
      </c>
      <c r="H5084" t="str">
        <f t="shared" si="794"/>
        <v/>
      </c>
      <c r="I5084" t="str">
        <f t="shared" si="795"/>
        <v/>
      </c>
      <c r="J5084" t="str">
        <f t="shared" si="796"/>
        <v/>
      </c>
      <c r="K5084" t="str">
        <f t="shared" si="797"/>
        <v/>
      </c>
      <c r="L5084" t="str">
        <f t="shared" si="798"/>
        <v/>
      </c>
      <c r="M5084" t="str">
        <f t="shared" si="799"/>
        <v/>
      </c>
    </row>
    <row r="5085" spans="1:13">
      <c r="A5085" t="s">
        <v>2889</v>
      </c>
      <c r="B5085">
        <v>5.9917999999999996</v>
      </c>
      <c r="C5085" s="44">
        <v>41548</v>
      </c>
      <c r="D5085" t="str">
        <f t="shared" si="790"/>
        <v/>
      </c>
      <c r="E5085" t="str">
        <f t="shared" si="791"/>
        <v/>
      </c>
      <c r="F5085" t="str">
        <f t="shared" si="792"/>
        <v/>
      </c>
      <c r="G5085" t="str">
        <f t="shared" si="793"/>
        <v/>
      </c>
      <c r="H5085" t="str">
        <f t="shared" si="794"/>
        <v/>
      </c>
      <c r="I5085" t="str">
        <f t="shared" si="795"/>
        <v/>
      </c>
      <c r="J5085" t="str">
        <f t="shared" si="796"/>
        <v/>
      </c>
      <c r="K5085" t="str">
        <f t="shared" si="797"/>
        <v/>
      </c>
      <c r="L5085" t="str">
        <f t="shared" si="798"/>
        <v/>
      </c>
      <c r="M5085" t="str">
        <f t="shared" si="799"/>
        <v/>
      </c>
    </row>
    <row r="5086" spans="1:13">
      <c r="A5086" t="s">
        <v>4118</v>
      </c>
      <c r="B5086">
        <v>5.9966999999999997</v>
      </c>
      <c r="C5086" s="44">
        <v>41548</v>
      </c>
      <c r="D5086" t="str">
        <f t="shared" si="790"/>
        <v/>
      </c>
      <c r="E5086" t="str">
        <f t="shared" si="791"/>
        <v/>
      </c>
      <c r="F5086" t="str">
        <f t="shared" si="792"/>
        <v/>
      </c>
      <c r="G5086" t="str">
        <f t="shared" si="793"/>
        <v/>
      </c>
      <c r="H5086" t="str">
        <f t="shared" si="794"/>
        <v/>
      </c>
      <c r="I5086" t="str">
        <f t="shared" si="795"/>
        <v/>
      </c>
      <c r="J5086" t="str">
        <f t="shared" si="796"/>
        <v/>
      </c>
      <c r="K5086" t="str">
        <f t="shared" si="797"/>
        <v/>
      </c>
      <c r="L5086" t="str">
        <f t="shared" si="798"/>
        <v/>
      </c>
      <c r="M5086" t="str">
        <f t="shared" si="799"/>
        <v/>
      </c>
    </row>
    <row r="5087" spans="1:13">
      <c r="A5087" t="s">
        <v>83</v>
      </c>
      <c r="B5087">
        <v>7.0030999999999999</v>
      </c>
      <c r="C5087" s="44">
        <v>41548</v>
      </c>
      <c r="D5087" t="str">
        <f t="shared" si="790"/>
        <v/>
      </c>
      <c r="E5087" t="str">
        <f t="shared" si="791"/>
        <v/>
      </c>
      <c r="F5087" t="str">
        <f t="shared" si="792"/>
        <v/>
      </c>
      <c r="G5087" t="str">
        <f t="shared" si="793"/>
        <v/>
      </c>
      <c r="H5087" t="str">
        <f t="shared" si="794"/>
        <v/>
      </c>
      <c r="I5087" t="str">
        <f t="shared" si="795"/>
        <v/>
      </c>
      <c r="J5087" t="str">
        <f t="shared" si="796"/>
        <v/>
      </c>
      <c r="K5087" t="str">
        <f t="shared" si="797"/>
        <v/>
      </c>
      <c r="L5087" t="str">
        <f t="shared" si="798"/>
        <v/>
      </c>
      <c r="M5087" t="str">
        <f t="shared" si="799"/>
        <v/>
      </c>
    </row>
    <row r="5088" spans="1:13">
      <c r="A5088" t="s">
        <v>4720</v>
      </c>
      <c r="B5088">
        <v>7.6843000000000004</v>
      </c>
      <c r="C5088" s="44">
        <v>41548</v>
      </c>
      <c r="D5088" t="str">
        <f t="shared" si="790"/>
        <v/>
      </c>
      <c r="E5088" t="str">
        <f t="shared" si="791"/>
        <v/>
      </c>
      <c r="F5088" t="str">
        <f t="shared" si="792"/>
        <v/>
      </c>
      <c r="G5088" t="str">
        <f t="shared" si="793"/>
        <v/>
      </c>
      <c r="H5088" t="str">
        <f t="shared" si="794"/>
        <v/>
      </c>
      <c r="I5088" t="str">
        <f t="shared" si="795"/>
        <v/>
      </c>
      <c r="J5088" t="str">
        <f t="shared" si="796"/>
        <v/>
      </c>
      <c r="K5088" t="str">
        <f t="shared" si="797"/>
        <v/>
      </c>
      <c r="L5088" t="str">
        <f t="shared" si="798"/>
        <v/>
      </c>
      <c r="M5088" t="str">
        <f t="shared" si="799"/>
        <v/>
      </c>
    </row>
    <row r="5089" spans="1:13">
      <c r="A5089" t="s">
        <v>2900</v>
      </c>
      <c r="B5089">
        <v>10.7806</v>
      </c>
      <c r="C5089" s="44">
        <v>41548</v>
      </c>
      <c r="D5089" t="str">
        <f t="shared" si="790"/>
        <v/>
      </c>
      <c r="E5089" t="str">
        <f t="shared" si="791"/>
        <v/>
      </c>
      <c r="F5089" t="str">
        <f t="shared" si="792"/>
        <v/>
      </c>
      <c r="G5089" t="str">
        <f t="shared" si="793"/>
        <v/>
      </c>
      <c r="H5089" t="str">
        <f t="shared" si="794"/>
        <v/>
      </c>
      <c r="I5089" t="str">
        <f t="shared" si="795"/>
        <v/>
      </c>
      <c r="J5089" t="str">
        <f t="shared" si="796"/>
        <v/>
      </c>
      <c r="K5089" t="str">
        <f t="shared" si="797"/>
        <v/>
      </c>
      <c r="L5089" t="str">
        <f t="shared" si="798"/>
        <v/>
      </c>
      <c r="M5089" t="str">
        <f t="shared" si="799"/>
        <v/>
      </c>
    </row>
    <row r="5090" spans="1:13">
      <c r="A5090" t="s">
        <v>4132</v>
      </c>
      <c r="B5090">
        <v>14.89</v>
      </c>
      <c r="C5090" s="44">
        <v>41548</v>
      </c>
      <c r="D5090" t="str">
        <f t="shared" si="790"/>
        <v/>
      </c>
      <c r="E5090" t="str">
        <f t="shared" si="791"/>
        <v/>
      </c>
      <c r="F5090" t="str">
        <f t="shared" si="792"/>
        <v/>
      </c>
      <c r="G5090" t="str">
        <f t="shared" si="793"/>
        <v/>
      </c>
      <c r="H5090" t="str">
        <f t="shared" si="794"/>
        <v/>
      </c>
      <c r="I5090" t="str">
        <f t="shared" si="795"/>
        <v/>
      </c>
      <c r="J5090" t="str">
        <f t="shared" si="796"/>
        <v/>
      </c>
      <c r="K5090" t="str">
        <f t="shared" si="797"/>
        <v/>
      </c>
      <c r="L5090" t="str">
        <f t="shared" si="798"/>
        <v/>
      </c>
      <c r="M5090" t="str">
        <f t="shared" si="799"/>
        <v/>
      </c>
    </row>
    <row r="5091" spans="1:13">
      <c r="A5091" t="s">
        <v>3495</v>
      </c>
      <c r="B5091">
        <v>10.251099999999999</v>
      </c>
      <c r="C5091" s="44">
        <v>41548</v>
      </c>
      <c r="D5091" t="str">
        <f t="shared" si="790"/>
        <v/>
      </c>
      <c r="E5091" t="str">
        <f t="shared" si="791"/>
        <v/>
      </c>
      <c r="F5091" t="str">
        <f t="shared" si="792"/>
        <v/>
      </c>
      <c r="G5091" t="str">
        <f t="shared" si="793"/>
        <v/>
      </c>
      <c r="H5091" t="str">
        <f t="shared" si="794"/>
        <v/>
      </c>
      <c r="I5091" t="str">
        <f t="shared" si="795"/>
        <v/>
      </c>
      <c r="J5091" t="str">
        <f t="shared" si="796"/>
        <v/>
      </c>
      <c r="K5091" t="str">
        <f t="shared" si="797"/>
        <v/>
      </c>
      <c r="L5091" t="str">
        <f t="shared" si="798"/>
        <v/>
      </c>
      <c r="M5091" t="str">
        <f t="shared" si="799"/>
        <v/>
      </c>
    </row>
    <row r="5092" spans="1:13">
      <c r="A5092" t="s">
        <v>3354</v>
      </c>
      <c r="B5092">
        <v>43.493499999999997</v>
      </c>
      <c r="C5092" s="44">
        <v>41548</v>
      </c>
      <c r="D5092" t="str">
        <f t="shared" si="790"/>
        <v/>
      </c>
      <c r="E5092" t="str">
        <f t="shared" si="791"/>
        <v/>
      </c>
      <c r="F5092" t="str">
        <f t="shared" si="792"/>
        <v/>
      </c>
      <c r="G5092" t="str">
        <f t="shared" si="793"/>
        <v/>
      </c>
      <c r="H5092" t="str">
        <f t="shared" si="794"/>
        <v/>
      </c>
      <c r="I5092" t="str">
        <f t="shared" si="795"/>
        <v/>
      </c>
      <c r="J5092" t="str">
        <f t="shared" si="796"/>
        <v/>
      </c>
      <c r="K5092" t="str">
        <f t="shared" si="797"/>
        <v/>
      </c>
      <c r="L5092" t="str">
        <f t="shared" si="798"/>
        <v/>
      </c>
      <c r="M5092" t="str">
        <f t="shared" si="799"/>
        <v/>
      </c>
    </row>
    <row r="5093" spans="1:13">
      <c r="A5093" t="s">
        <v>84</v>
      </c>
      <c r="B5093">
        <v>10.2354</v>
      </c>
      <c r="C5093" s="44">
        <v>41548</v>
      </c>
      <c r="D5093" t="str">
        <f t="shared" si="790"/>
        <v/>
      </c>
      <c r="E5093" t="str">
        <f t="shared" si="791"/>
        <v/>
      </c>
      <c r="F5093" t="str">
        <f t="shared" si="792"/>
        <v/>
      </c>
      <c r="G5093" t="str">
        <f t="shared" si="793"/>
        <v/>
      </c>
      <c r="H5093" t="str">
        <f t="shared" si="794"/>
        <v/>
      </c>
      <c r="I5093" t="str">
        <f t="shared" si="795"/>
        <v/>
      </c>
      <c r="J5093" t="str">
        <f t="shared" si="796"/>
        <v/>
      </c>
      <c r="K5093" t="str">
        <f t="shared" si="797"/>
        <v/>
      </c>
      <c r="L5093" t="str">
        <f t="shared" si="798"/>
        <v/>
      </c>
      <c r="M5093" t="str">
        <f t="shared" si="799"/>
        <v/>
      </c>
    </row>
    <row r="5094" spans="1:13">
      <c r="A5094" t="s">
        <v>85</v>
      </c>
      <c r="B5094">
        <v>43.4026</v>
      </c>
      <c r="C5094" s="44">
        <v>41548</v>
      </c>
      <c r="D5094" t="str">
        <f t="shared" si="790"/>
        <v/>
      </c>
      <c r="E5094" t="str">
        <f t="shared" si="791"/>
        <v/>
      </c>
      <c r="F5094" t="str">
        <f t="shared" si="792"/>
        <v/>
      </c>
      <c r="G5094" t="str">
        <f t="shared" si="793"/>
        <v/>
      </c>
      <c r="H5094" t="str">
        <f t="shared" si="794"/>
        <v/>
      </c>
      <c r="I5094" t="str">
        <f t="shared" si="795"/>
        <v/>
      </c>
      <c r="J5094" t="str">
        <f t="shared" si="796"/>
        <v/>
      </c>
      <c r="K5094" t="str">
        <f t="shared" si="797"/>
        <v/>
      </c>
      <c r="L5094" t="str">
        <f t="shared" si="798"/>
        <v/>
      </c>
      <c r="M5094" t="str">
        <f t="shared" si="799"/>
        <v/>
      </c>
    </row>
    <row r="5095" spans="1:13">
      <c r="A5095" t="s">
        <v>2561</v>
      </c>
      <c r="B5095">
        <v>0</v>
      </c>
      <c r="C5095" s="44">
        <v>41543</v>
      </c>
      <c r="D5095" t="str">
        <f t="shared" si="790"/>
        <v/>
      </c>
      <c r="E5095" t="str">
        <f t="shared" si="791"/>
        <v/>
      </c>
      <c r="F5095" t="str">
        <f t="shared" si="792"/>
        <v/>
      </c>
      <c r="G5095" t="str">
        <f t="shared" si="793"/>
        <v/>
      </c>
      <c r="H5095" t="str">
        <f t="shared" si="794"/>
        <v/>
      </c>
      <c r="I5095" t="str">
        <f t="shared" si="795"/>
        <v/>
      </c>
      <c r="J5095" t="str">
        <f t="shared" si="796"/>
        <v/>
      </c>
      <c r="K5095" t="str">
        <f t="shared" si="797"/>
        <v/>
      </c>
      <c r="L5095" t="str">
        <f t="shared" si="798"/>
        <v/>
      </c>
      <c r="M5095" t="str">
        <f t="shared" si="799"/>
        <v/>
      </c>
    </row>
    <row r="5096" spans="1:13">
      <c r="A5096" t="s">
        <v>2562</v>
      </c>
      <c r="B5096">
        <v>16.775400000000001</v>
      </c>
      <c r="C5096" s="44">
        <v>41548</v>
      </c>
      <c r="D5096" t="str">
        <f t="shared" si="790"/>
        <v/>
      </c>
      <c r="E5096" t="str">
        <f t="shared" si="791"/>
        <v/>
      </c>
      <c r="F5096" t="str">
        <f t="shared" si="792"/>
        <v/>
      </c>
      <c r="G5096" t="str">
        <f t="shared" si="793"/>
        <v/>
      </c>
      <c r="H5096" t="str">
        <f t="shared" si="794"/>
        <v/>
      </c>
      <c r="I5096" t="str">
        <f t="shared" si="795"/>
        <v/>
      </c>
      <c r="J5096" t="str">
        <f t="shared" si="796"/>
        <v/>
      </c>
      <c r="K5096" t="str">
        <f t="shared" si="797"/>
        <v/>
      </c>
      <c r="L5096" t="str">
        <f t="shared" si="798"/>
        <v/>
      </c>
      <c r="M5096" t="str">
        <f t="shared" si="799"/>
        <v/>
      </c>
    </row>
    <row r="5097" spans="1:13">
      <c r="A5097" t="s">
        <v>2563</v>
      </c>
      <c r="B5097">
        <v>10.043900000000001</v>
      </c>
      <c r="C5097" s="44">
        <v>41548</v>
      </c>
      <c r="D5097" t="str">
        <f t="shared" si="790"/>
        <v/>
      </c>
      <c r="E5097" t="str">
        <f t="shared" si="791"/>
        <v/>
      </c>
      <c r="F5097" t="str">
        <f t="shared" si="792"/>
        <v/>
      </c>
      <c r="G5097" t="str">
        <f t="shared" si="793"/>
        <v/>
      </c>
      <c r="H5097" t="str">
        <f t="shared" si="794"/>
        <v/>
      </c>
      <c r="I5097" t="str">
        <f t="shared" si="795"/>
        <v/>
      </c>
      <c r="J5097" t="str">
        <f t="shared" si="796"/>
        <v/>
      </c>
      <c r="K5097" t="str">
        <f t="shared" si="797"/>
        <v/>
      </c>
      <c r="L5097" t="str">
        <f t="shared" si="798"/>
        <v/>
      </c>
      <c r="M5097" t="str">
        <f t="shared" si="799"/>
        <v/>
      </c>
    </row>
    <row r="5098" spans="1:13">
      <c r="A5098" t="s">
        <v>2564</v>
      </c>
      <c r="B5098">
        <v>11.1877</v>
      </c>
      <c r="C5098" s="44">
        <v>41548</v>
      </c>
      <c r="D5098" t="str">
        <f t="shared" si="790"/>
        <v/>
      </c>
      <c r="E5098" t="str">
        <f t="shared" si="791"/>
        <v/>
      </c>
      <c r="F5098" t="str">
        <f t="shared" si="792"/>
        <v/>
      </c>
      <c r="G5098" t="str">
        <f t="shared" si="793"/>
        <v/>
      </c>
      <c r="H5098" t="str">
        <f t="shared" si="794"/>
        <v/>
      </c>
      <c r="I5098" t="str">
        <f t="shared" si="795"/>
        <v/>
      </c>
      <c r="J5098" t="str">
        <f t="shared" si="796"/>
        <v/>
      </c>
      <c r="K5098" t="str">
        <f t="shared" si="797"/>
        <v/>
      </c>
      <c r="L5098" t="str">
        <f t="shared" si="798"/>
        <v/>
      </c>
      <c r="M5098" t="str">
        <f t="shared" si="799"/>
        <v/>
      </c>
    </row>
    <row r="5099" spans="1:13">
      <c r="A5099" t="s">
        <v>3726</v>
      </c>
      <c r="B5099">
        <v>16.782399999999999</v>
      </c>
      <c r="C5099" s="44">
        <v>41548</v>
      </c>
      <c r="D5099" t="str">
        <f t="shared" si="790"/>
        <v/>
      </c>
      <c r="E5099" t="str">
        <f t="shared" si="791"/>
        <v/>
      </c>
      <c r="F5099" t="str">
        <f t="shared" si="792"/>
        <v/>
      </c>
      <c r="G5099" t="str">
        <f t="shared" si="793"/>
        <v/>
      </c>
      <c r="H5099" t="str">
        <f t="shared" si="794"/>
        <v/>
      </c>
      <c r="I5099" t="str">
        <f t="shared" si="795"/>
        <v/>
      </c>
      <c r="J5099" t="str">
        <f t="shared" si="796"/>
        <v/>
      </c>
      <c r="K5099" t="str">
        <f t="shared" si="797"/>
        <v/>
      </c>
      <c r="L5099" t="str">
        <f t="shared" si="798"/>
        <v/>
      </c>
      <c r="M5099" t="str">
        <f t="shared" si="799"/>
        <v/>
      </c>
    </row>
    <row r="5100" spans="1:13">
      <c r="A5100" t="s">
        <v>2565</v>
      </c>
      <c r="B5100">
        <v>10.860900000000001</v>
      </c>
      <c r="C5100" s="44">
        <v>41548</v>
      </c>
      <c r="D5100" t="str">
        <f t="shared" si="790"/>
        <v/>
      </c>
      <c r="E5100" t="str">
        <f t="shared" si="791"/>
        <v/>
      </c>
      <c r="F5100" t="str">
        <f t="shared" si="792"/>
        <v/>
      </c>
      <c r="G5100" t="str">
        <f t="shared" si="793"/>
        <v/>
      </c>
      <c r="H5100" t="str">
        <f t="shared" si="794"/>
        <v/>
      </c>
      <c r="I5100" t="str">
        <f t="shared" si="795"/>
        <v/>
      </c>
      <c r="J5100" t="str">
        <f t="shared" si="796"/>
        <v/>
      </c>
      <c r="K5100" t="str">
        <f t="shared" si="797"/>
        <v/>
      </c>
      <c r="L5100" t="str">
        <f t="shared" si="798"/>
        <v/>
      </c>
      <c r="M5100" t="str">
        <f t="shared" si="799"/>
        <v/>
      </c>
    </row>
    <row r="5101" spans="1:13">
      <c r="A5101" t="s">
        <v>2566</v>
      </c>
      <c r="B5101">
        <v>10.522600000000001</v>
      </c>
      <c r="C5101" s="44">
        <v>41548</v>
      </c>
      <c r="D5101" t="str">
        <f t="shared" si="790"/>
        <v/>
      </c>
      <c r="E5101" t="str">
        <f t="shared" si="791"/>
        <v/>
      </c>
      <c r="F5101" t="str">
        <f t="shared" si="792"/>
        <v/>
      </c>
      <c r="G5101" t="str">
        <f t="shared" si="793"/>
        <v/>
      </c>
      <c r="H5101" t="str">
        <f t="shared" si="794"/>
        <v/>
      </c>
      <c r="I5101" t="str">
        <f t="shared" si="795"/>
        <v/>
      </c>
      <c r="J5101" t="str">
        <f t="shared" si="796"/>
        <v/>
      </c>
      <c r="K5101" t="str">
        <f t="shared" si="797"/>
        <v/>
      </c>
      <c r="L5101" t="str">
        <f t="shared" si="798"/>
        <v/>
      </c>
      <c r="M5101" t="str">
        <f t="shared" si="799"/>
        <v/>
      </c>
    </row>
    <row r="5102" spans="1:13">
      <c r="A5102" t="s">
        <v>2567</v>
      </c>
      <c r="B5102">
        <v>11.2095</v>
      </c>
      <c r="C5102" s="44">
        <v>41548</v>
      </c>
      <c r="D5102" t="str">
        <f t="shared" si="790"/>
        <v/>
      </c>
      <c r="E5102" t="str">
        <f t="shared" si="791"/>
        <v/>
      </c>
      <c r="F5102" t="str">
        <f t="shared" si="792"/>
        <v/>
      </c>
      <c r="G5102" t="str">
        <f t="shared" si="793"/>
        <v/>
      </c>
      <c r="H5102" t="str">
        <f t="shared" si="794"/>
        <v/>
      </c>
      <c r="I5102" t="str">
        <f t="shared" si="795"/>
        <v/>
      </c>
      <c r="J5102" t="str">
        <f t="shared" si="796"/>
        <v/>
      </c>
      <c r="K5102" t="str">
        <f t="shared" si="797"/>
        <v/>
      </c>
      <c r="L5102" t="str">
        <f t="shared" si="798"/>
        <v/>
      </c>
      <c r="M5102" t="str">
        <f t="shared" si="799"/>
        <v/>
      </c>
    </row>
    <row r="5103" spans="1:13">
      <c r="A5103" t="s">
        <v>2568</v>
      </c>
      <c r="B5103">
        <v>10.037000000000001</v>
      </c>
      <c r="C5103" s="44">
        <v>41548</v>
      </c>
      <c r="D5103" t="str">
        <f t="shared" si="790"/>
        <v/>
      </c>
      <c r="E5103" t="str">
        <f t="shared" si="791"/>
        <v/>
      </c>
      <c r="F5103" t="str">
        <f t="shared" si="792"/>
        <v/>
      </c>
      <c r="G5103" t="str">
        <f t="shared" si="793"/>
        <v/>
      </c>
      <c r="H5103" t="str">
        <f t="shared" si="794"/>
        <v/>
      </c>
      <c r="I5103" t="str">
        <f t="shared" si="795"/>
        <v/>
      </c>
      <c r="J5103" t="str">
        <f t="shared" si="796"/>
        <v/>
      </c>
      <c r="K5103" t="str">
        <f t="shared" si="797"/>
        <v/>
      </c>
      <c r="L5103" t="str">
        <f t="shared" si="798"/>
        <v/>
      </c>
      <c r="M5103" t="str">
        <f t="shared" si="799"/>
        <v/>
      </c>
    </row>
    <row r="5104" spans="1:13">
      <c r="A5104" t="s">
        <v>2569</v>
      </c>
      <c r="B5104">
        <v>0</v>
      </c>
      <c r="C5104" s="44">
        <v>41543</v>
      </c>
      <c r="D5104" t="str">
        <f t="shared" si="790"/>
        <v/>
      </c>
      <c r="E5104" t="str">
        <f t="shared" si="791"/>
        <v/>
      </c>
      <c r="F5104" t="str">
        <f t="shared" si="792"/>
        <v/>
      </c>
      <c r="G5104" t="str">
        <f t="shared" si="793"/>
        <v/>
      </c>
      <c r="H5104" t="str">
        <f t="shared" si="794"/>
        <v/>
      </c>
      <c r="I5104" t="str">
        <f t="shared" si="795"/>
        <v/>
      </c>
      <c r="J5104" t="str">
        <f t="shared" si="796"/>
        <v/>
      </c>
      <c r="K5104" t="str">
        <f t="shared" si="797"/>
        <v/>
      </c>
      <c r="L5104" t="str">
        <f t="shared" si="798"/>
        <v/>
      </c>
      <c r="M5104" t="str">
        <f t="shared" si="799"/>
        <v/>
      </c>
    </row>
    <row r="5105" spans="1:13">
      <c r="A5105" t="s">
        <v>3727</v>
      </c>
      <c r="B5105">
        <v>16.386299999999999</v>
      </c>
      <c r="C5105" s="44">
        <v>41548</v>
      </c>
      <c r="D5105" t="str">
        <f t="shared" si="790"/>
        <v/>
      </c>
      <c r="E5105" t="str">
        <f t="shared" si="791"/>
        <v/>
      </c>
      <c r="F5105" t="str">
        <f t="shared" si="792"/>
        <v/>
      </c>
      <c r="G5105" t="str">
        <f t="shared" si="793"/>
        <v/>
      </c>
      <c r="H5105" t="str">
        <f t="shared" si="794"/>
        <v/>
      </c>
      <c r="I5105" t="str">
        <f t="shared" si="795"/>
        <v/>
      </c>
      <c r="J5105" t="str">
        <f t="shared" si="796"/>
        <v/>
      </c>
      <c r="K5105" t="str">
        <f t="shared" si="797"/>
        <v/>
      </c>
      <c r="L5105" t="str">
        <f t="shared" si="798"/>
        <v/>
      </c>
      <c r="M5105" t="str">
        <f t="shared" si="799"/>
        <v/>
      </c>
    </row>
    <row r="5106" spans="1:13">
      <c r="A5106" t="s">
        <v>2570</v>
      </c>
      <c r="B5106">
        <v>10.6365</v>
      </c>
      <c r="C5106" s="44">
        <v>41548</v>
      </c>
      <c r="D5106" t="str">
        <f t="shared" si="790"/>
        <v/>
      </c>
      <c r="E5106" t="str">
        <f t="shared" si="791"/>
        <v/>
      </c>
      <c r="F5106" t="str">
        <f t="shared" si="792"/>
        <v/>
      </c>
      <c r="G5106" t="str">
        <f t="shared" si="793"/>
        <v/>
      </c>
      <c r="H5106" t="str">
        <f t="shared" si="794"/>
        <v/>
      </c>
      <c r="I5106" t="str">
        <f t="shared" si="795"/>
        <v/>
      </c>
      <c r="J5106" t="str">
        <f t="shared" si="796"/>
        <v/>
      </c>
      <c r="K5106" t="str">
        <f t="shared" si="797"/>
        <v/>
      </c>
      <c r="L5106" t="str">
        <f t="shared" si="798"/>
        <v/>
      </c>
      <c r="M5106" t="str">
        <f t="shared" si="799"/>
        <v/>
      </c>
    </row>
    <row r="5107" spans="1:13">
      <c r="A5107" t="s">
        <v>86</v>
      </c>
      <c r="B5107">
        <v>0</v>
      </c>
      <c r="C5107" s="44">
        <v>41543</v>
      </c>
      <c r="D5107" t="str">
        <f t="shared" si="790"/>
        <v/>
      </c>
      <c r="E5107" t="str">
        <f t="shared" si="791"/>
        <v/>
      </c>
      <c r="F5107" t="str">
        <f t="shared" si="792"/>
        <v/>
      </c>
      <c r="G5107" t="str">
        <f t="shared" si="793"/>
        <v/>
      </c>
      <c r="H5107" t="str">
        <f t="shared" si="794"/>
        <v/>
      </c>
      <c r="I5107" t="str">
        <f t="shared" si="795"/>
        <v/>
      </c>
      <c r="J5107" t="str">
        <f t="shared" si="796"/>
        <v/>
      </c>
      <c r="K5107" t="str">
        <f t="shared" si="797"/>
        <v/>
      </c>
      <c r="L5107" t="str">
        <f t="shared" si="798"/>
        <v/>
      </c>
      <c r="M5107" t="str">
        <f t="shared" si="799"/>
        <v/>
      </c>
    </row>
    <row r="5108" spans="1:13">
      <c r="A5108" t="s">
        <v>2571</v>
      </c>
      <c r="B5108">
        <v>11.167400000000001</v>
      </c>
      <c r="C5108" s="44">
        <v>41548</v>
      </c>
      <c r="D5108" t="str">
        <f t="shared" si="790"/>
        <v/>
      </c>
      <c r="E5108" t="str">
        <f t="shared" si="791"/>
        <v/>
      </c>
      <c r="F5108" t="str">
        <f t="shared" si="792"/>
        <v/>
      </c>
      <c r="G5108" t="str">
        <f t="shared" si="793"/>
        <v/>
      </c>
      <c r="H5108" t="str">
        <f t="shared" si="794"/>
        <v/>
      </c>
      <c r="I5108" t="str">
        <f t="shared" si="795"/>
        <v/>
      </c>
      <c r="J5108" t="str">
        <f t="shared" si="796"/>
        <v/>
      </c>
      <c r="K5108" t="str">
        <f t="shared" si="797"/>
        <v/>
      </c>
      <c r="L5108" t="str">
        <f t="shared" si="798"/>
        <v/>
      </c>
      <c r="M5108" t="str">
        <f t="shared" si="799"/>
        <v/>
      </c>
    </row>
    <row r="5109" spans="1:13">
      <c r="A5109" t="s">
        <v>2572</v>
      </c>
      <c r="B5109">
        <v>10.037000000000001</v>
      </c>
      <c r="C5109" s="44">
        <v>41548</v>
      </c>
      <c r="D5109" t="str">
        <f t="shared" si="790"/>
        <v/>
      </c>
      <c r="E5109" t="str">
        <f t="shared" si="791"/>
        <v/>
      </c>
      <c r="F5109" t="str">
        <f t="shared" si="792"/>
        <v/>
      </c>
      <c r="G5109" t="str">
        <f t="shared" si="793"/>
        <v/>
      </c>
      <c r="H5109" t="str">
        <f t="shared" si="794"/>
        <v/>
      </c>
      <c r="I5109" t="str">
        <f t="shared" si="795"/>
        <v/>
      </c>
      <c r="J5109" t="str">
        <f t="shared" si="796"/>
        <v/>
      </c>
      <c r="K5109" t="str">
        <f t="shared" si="797"/>
        <v/>
      </c>
      <c r="L5109" t="str">
        <f t="shared" si="798"/>
        <v/>
      </c>
      <c r="M5109" t="str">
        <f t="shared" si="799"/>
        <v/>
      </c>
    </row>
    <row r="5110" spans="1:13">
      <c r="A5110" t="s">
        <v>2573</v>
      </c>
      <c r="B5110">
        <v>10.758599999999999</v>
      </c>
      <c r="C5110" s="44">
        <v>41548</v>
      </c>
      <c r="D5110" t="str">
        <f t="shared" si="790"/>
        <v/>
      </c>
      <c r="E5110" t="str">
        <f t="shared" si="791"/>
        <v/>
      </c>
      <c r="F5110" t="str">
        <f t="shared" si="792"/>
        <v/>
      </c>
      <c r="G5110" t="str">
        <f t="shared" si="793"/>
        <v/>
      </c>
      <c r="H5110" t="str">
        <f t="shared" si="794"/>
        <v/>
      </c>
      <c r="I5110" t="str">
        <f t="shared" si="795"/>
        <v/>
      </c>
      <c r="J5110" t="str">
        <f t="shared" si="796"/>
        <v/>
      </c>
      <c r="K5110" t="str">
        <f t="shared" si="797"/>
        <v/>
      </c>
      <c r="L5110" t="str">
        <f t="shared" si="798"/>
        <v/>
      </c>
      <c r="M5110" t="str">
        <f t="shared" si="799"/>
        <v/>
      </c>
    </row>
    <row r="5111" spans="1:13">
      <c r="A5111" t="s">
        <v>3728</v>
      </c>
      <c r="B5111">
        <v>16.774699999999999</v>
      </c>
      <c r="C5111" s="44">
        <v>41548</v>
      </c>
      <c r="D5111" t="str">
        <f t="shared" si="790"/>
        <v/>
      </c>
      <c r="E5111" t="str">
        <f t="shared" si="791"/>
        <v/>
      </c>
      <c r="F5111" t="str">
        <f t="shared" si="792"/>
        <v/>
      </c>
      <c r="G5111" t="str">
        <f t="shared" si="793"/>
        <v/>
      </c>
      <c r="H5111" t="str">
        <f t="shared" si="794"/>
        <v/>
      </c>
      <c r="I5111" t="str">
        <f t="shared" si="795"/>
        <v/>
      </c>
      <c r="J5111" t="str">
        <f t="shared" si="796"/>
        <v/>
      </c>
      <c r="K5111" t="str">
        <f t="shared" si="797"/>
        <v/>
      </c>
      <c r="L5111" t="str">
        <f t="shared" si="798"/>
        <v/>
      </c>
      <c r="M5111" t="str">
        <f t="shared" si="799"/>
        <v/>
      </c>
    </row>
    <row r="5112" spans="1:13">
      <c r="A5112" t="s">
        <v>2574</v>
      </c>
      <c r="B5112">
        <v>10.718500000000001</v>
      </c>
      <c r="C5112" s="44">
        <v>41548</v>
      </c>
      <c r="D5112" t="str">
        <f t="shared" si="790"/>
        <v/>
      </c>
      <c r="E5112" t="str">
        <f t="shared" si="791"/>
        <v/>
      </c>
      <c r="F5112" t="str">
        <f t="shared" si="792"/>
        <v/>
      </c>
      <c r="G5112" t="str">
        <f t="shared" si="793"/>
        <v/>
      </c>
      <c r="H5112" t="str">
        <f t="shared" si="794"/>
        <v/>
      </c>
      <c r="I5112" t="str">
        <f t="shared" si="795"/>
        <v/>
      </c>
      <c r="J5112" t="str">
        <f t="shared" si="796"/>
        <v/>
      </c>
      <c r="K5112" t="str">
        <f t="shared" si="797"/>
        <v/>
      </c>
      <c r="L5112" t="str">
        <f t="shared" si="798"/>
        <v/>
      </c>
      <c r="M5112" t="str">
        <f t="shared" si="799"/>
        <v/>
      </c>
    </row>
    <row r="5113" spans="1:13">
      <c r="A5113" t="s">
        <v>2575</v>
      </c>
      <c r="B5113">
        <v>10.729699999999999</v>
      </c>
      <c r="C5113" s="44">
        <v>41548</v>
      </c>
      <c r="D5113" t="str">
        <f t="shared" si="790"/>
        <v/>
      </c>
      <c r="E5113" t="str">
        <f t="shared" si="791"/>
        <v/>
      </c>
      <c r="F5113" t="str">
        <f t="shared" si="792"/>
        <v/>
      </c>
      <c r="G5113" t="str">
        <f t="shared" si="793"/>
        <v/>
      </c>
      <c r="H5113" t="str">
        <f t="shared" si="794"/>
        <v/>
      </c>
      <c r="I5113" t="str">
        <f t="shared" si="795"/>
        <v/>
      </c>
      <c r="J5113" t="str">
        <f t="shared" si="796"/>
        <v/>
      </c>
      <c r="K5113" t="str">
        <f t="shared" si="797"/>
        <v/>
      </c>
      <c r="L5113" t="str">
        <f t="shared" si="798"/>
        <v/>
      </c>
      <c r="M5113" t="str">
        <f t="shared" si="799"/>
        <v/>
      </c>
    </row>
    <row r="5114" spans="1:13">
      <c r="A5114" t="s">
        <v>2576</v>
      </c>
      <c r="B5114">
        <v>11.1844</v>
      </c>
      <c r="C5114" s="44">
        <v>41548</v>
      </c>
      <c r="D5114" t="str">
        <f t="shared" si="790"/>
        <v/>
      </c>
      <c r="E5114" t="str">
        <f t="shared" si="791"/>
        <v/>
      </c>
      <c r="F5114" t="str">
        <f t="shared" si="792"/>
        <v/>
      </c>
      <c r="G5114" t="str">
        <f t="shared" si="793"/>
        <v/>
      </c>
      <c r="H5114" t="str">
        <f t="shared" si="794"/>
        <v/>
      </c>
      <c r="I5114" t="str">
        <f t="shared" si="795"/>
        <v/>
      </c>
      <c r="J5114" t="str">
        <f t="shared" si="796"/>
        <v/>
      </c>
      <c r="K5114" t="str">
        <f t="shared" si="797"/>
        <v/>
      </c>
      <c r="L5114" t="str">
        <f t="shared" si="798"/>
        <v/>
      </c>
      <c r="M5114" t="str">
        <f t="shared" si="799"/>
        <v/>
      </c>
    </row>
    <row r="5115" spans="1:13">
      <c r="A5115" t="s">
        <v>2577</v>
      </c>
      <c r="B5115">
        <v>10.037000000000001</v>
      </c>
      <c r="C5115" s="44">
        <v>41548</v>
      </c>
      <c r="D5115" t="str">
        <f t="shared" si="790"/>
        <v/>
      </c>
      <c r="E5115" t="str">
        <f t="shared" si="791"/>
        <v/>
      </c>
      <c r="F5115" t="str">
        <f t="shared" si="792"/>
        <v/>
      </c>
      <c r="G5115" t="str">
        <f t="shared" si="793"/>
        <v/>
      </c>
      <c r="H5115" t="str">
        <f t="shared" si="794"/>
        <v/>
      </c>
      <c r="I5115" t="str">
        <f t="shared" si="795"/>
        <v/>
      </c>
      <c r="J5115" t="str">
        <f t="shared" si="796"/>
        <v/>
      </c>
      <c r="K5115" t="str">
        <f t="shared" si="797"/>
        <v/>
      </c>
      <c r="L5115" t="str">
        <f t="shared" si="798"/>
        <v/>
      </c>
      <c r="M5115" t="str">
        <f t="shared" si="799"/>
        <v/>
      </c>
    </row>
    <row r="5116" spans="1:13">
      <c r="A5116" t="s">
        <v>87</v>
      </c>
      <c r="B5116">
        <v>10.6759</v>
      </c>
      <c r="C5116" s="44">
        <v>41548</v>
      </c>
      <c r="D5116" t="str">
        <f t="shared" si="790"/>
        <v/>
      </c>
      <c r="E5116" t="str">
        <f t="shared" si="791"/>
        <v/>
      </c>
      <c r="F5116" t="str">
        <f t="shared" si="792"/>
        <v/>
      </c>
      <c r="G5116" t="str">
        <f t="shared" si="793"/>
        <v/>
      </c>
      <c r="H5116" t="str">
        <f t="shared" si="794"/>
        <v/>
      </c>
      <c r="I5116" t="str">
        <f t="shared" si="795"/>
        <v/>
      </c>
      <c r="J5116" t="str">
        <f t="shared" si="796"/>
        <v/>
      </c>
      <c r="K5116" t="str">
        <f t="shared" si="797"/>
        <v/>
      </c>
      <c r="L5116" t="str">
        <f t="shared" si="798"/>
        <v/>
      </c>
      <c r="M5116" t="str">
        <f t="shared" si="799"/>
        <v/>
      </c>
    </row>
    <row r="5117" spans="1:13">
      <c r="A5117" t="s">
        <v>3729</v>
      </c>
      <c r="B5117">
        <v>15.6614</v>
      </c>
      <c r="C5117" s="44">
        <v>41548</v>
      </c>
      <c r="D5117" t="str">
        <f t="shared" si="790"/>
        <v/>
      </c>
      <c r="E5117" t="str">
        <f t="shared" si="791"/>
        <v/>
      </c>
      <c r="F5117" t="str">
        <f t="shared" si="792"/>
        <v/>
      </c>
      <c r="G5117" t="str">
        <f t="shared" si="793"/>
        <v/>
      </c>
      <c r="H5117" t="str">
        <f t="shared" si="794"/>
        <v/>
      </c>
      <c r="I5117" t="str">
        <f t="shared" si="795"/>
        <v/>
      </c>
      <c r="J5117" t="str">
        <f t="shared" si="796"/>
        <v/>
      </c>
      <c r="K5117" t="str">
        <f t="shared" si="797"/>
        <v/>
      </c>
      <c r="L5117" t="str">
        <f t="shared" si="798"/>
        <v/>
      </c>
      <c r="M5117" t="str">
        <f t="shared" si="799"/>
        <v/>
      </c>
    </row>
    <row r="5118" spans="1:13">
      <c r="A5118" t="s">
        <v>2578</v>
      </c>
      <c r="B5118">
        <v>10.561400000000001</v>
      </c>
      <c r="C5118" s="44">
        <v>41548</v>
      </c>
      <c r="D5118" t="str">
        <f t="shared" si="790"/>
        <v/>
      </c>
      <c r="E5118" t="str">
        <f t="shared" si="791"/>
        <v/>
      </c>
      <c r="F5118" t="str">
        <f t="shared" si="792"/>
        <v/>
      </c>
      <c r="G5118" t="str">
        <f t="shared" si="793"/>
        <v/>
      </c>
      <c r="H5118" t="str">
        <f t="shared" si="794"/>
        <v/>
      </c>
      <c r="I5118" t="str">
        <f t="shared" si="795"/>
        <v/>
      </c>
      <c r="J5118" t="str">
        <f t="shared" si="796"/>
        <v/>
      </c>
      <c r="K5118" t="str">
        <f t="shared" si="797"/>
        <v/>
      </c>
      <c r="L5118" t="str">
        <f t="shared" si="798"/>
        <v/>
      </c>
      <c r="M5118" t="str">
        <f t="shared" si="799"/>
        <v/>
      </c>
    </row>
    <row r="5119" spans="1:13">
      <c r="A5119" t="s">
        <v>2579</v>
      </c>
      <c r="B5119">
        <v>10.449199999999999</v>
      </c>
      <c r="C5119" s="44">
        <v>41548</v>
      </c>
      <c r="D5119" t="str">
        <f t="shared" si="790"/>
        <v/>
      </c>
      <c r="E5119" t="str">
        <f t="shared" si="791"/>
        <v/>
      </c>
      <c r="F5119" t="str">
        <f t="shared" si="792"/>
        <v/>
      </c>
      <c r="G5119" t="str">
        <f t="shared" si="793"/>
        <v/>
      </c>
      <c r="H5119" t="str">
        <f t="shared" si="794"/>
        <v/>
      </c>
      <c r="I5119" t="str">
        <f t="shared" si="795"/>
        <v/>
      </c>
      <c r="J5119" t="str">
        <f t="shared" si="796"/>
        <v/>
      </c>
      <c r="K5119" t="str">
        <f t="shared" si="797"/>
        <v/>
      </c>
      <c r="L5119" t="str">
        <f t="shared" si="798"/>
        <v/>
      </c>
      <c r="M5119" t="str">
        <f t="shared" si="799"/>
        <v/>
      </c>
    </row>
    <row r="5120" spans="1:13">
      <c r="A5120" t="s">
        <v>2580</v>
      </c>
      <c r="B5120">
        <v>11.081300000000001</v>
      </c>
      <c r="C5120" s="44">
        <v>41548</v>
      </c>
      <c r="D5120" t="str">
        <f t="shared" si="790"/>
        <v/>
      </c>
      <c r="E5120" t="str">
        <f t="shared" si="791"/>
        <v/>
      </c>
      <c r="F5120" t="str">
        <f t="shared" si="792"/>
        <v/>
      </c>
      <c r="G5120" t="str">
        <f t="shared" si="793"/>
        <v/>
      </c>
      <c r="H5120" t="str">
        <f t="shared" si="794"/>
        <v/>
      </c>
      <c r="I5120" t="str">
        <f t="shared" si="795"/>
        <v/>
      </c>
      <c r="J5120" t="str">
        <f t="shared" si="796"/>
        <v/>
      </c>
      <c r="K5120" t="str">
        <f t="shared" si="797"/>
        <v/>
      </c>
      <c r="L5120" t="str">
        <f t="shared" si="798"/>
        <v/>
      </c>
      <c r="M5120" t="str">
        <f t="shared" si="799"/>
        <v/>
      </c>
    </row>
    <row r="5121" spans="1:13">
      <c r="A5121" t="s">
        <v>3411</v>
      </c>
      <c r="B5121">
        <v>97.531999999999996</v>
      </c>
      <c r="C5121" s="44">
        <v>41548</v>
      </c>
      <c r="D5121" t="str">
        <f t="shared" si="790"/>
        <v/>
      </c>
      <c r="E5121" t="str">
        <f t="shared" si="791"/>
        <v/>
      </c>
      <c r="F5121" t="str">
        <f t="shared" si="792"/>
        <v/>
      </c>
      <c r="G5121" t="str">
        <f t="shared" si="793"/>
        <v/>
      </c>
      <c r="H5121" t="str">
        <f t="shared" si="794"/>
        <v/>
      </c>
      <c r="I5121" t="str">
        <f t="shared" si="795"/>
        <v/>
      </c>
      <c r="J5121" t="str">
        <f t="shared" si="796"/>
        <v/>
      </c>
      <c r="K5121" t="str">
        <f t="shared" si="797"/>
        <v/>
      </c>
      <c r="L5121" t="str">
        <f t="shared" si="798"/>
        <v/>
      </c>
      <c r="M5121" t="str">
        <f t="shared" si="799"/>
        <v/>
      </c>
    </row>
    <row r="5122" spans="1:13">
      <c r="A5122" t="s">
        <v>88</v>
      </c>
      <c r="B5122">
        <v>44.2</v>
      </c>
      <c r="C5122" s="44">
        <v>41548</v>
      </c>
      <c r="D5122" t="str">
        <f t="shared" si="790"/>
        <v/>
      </c>
      <c r="E5122" t="str">
        <f t="shared" si="791"/>
        <v/>
      </c>
      <c r="F5122" t="str">
        <f t="shared" si="792"/>
        <v/>
      </c>
      <c r="G5122" t="str">
        <f t="shared" si="793"/>
        <v/>
      </c>
      <c r="H5122" t="str">
        <f t="shared" si="794"/>
        <v/>
      </c>
      <c r="I5122" t="str">
        <f t="shared" si="795"/>
        <v/>
      </c>
      <c r="J5122" t="str">
        <f t="shared" si="796"/>
        <v/>
      </c>
      <c r="K5122" t="str">
        <f t="shared" si="797"/>
        <v/>
      </c>
      <c r="L5122" t="str">
        <f t="shared" si="798"/>
        <v/>
      </c>
      <c r="M5122" t="str">
        <f t="shared" si="799"/>
        <v/>
      </c>
    </row>
    <row r="5123" spans="1:13">
      <c r="A5123" t="s">
        <v>3469</v>
      </c>
      <c r="B5123">
        <v>52.759700000000002</v>
      </c>
      <c r="C5123" s="44">
        <v>41548</v>
      </c>
      <c r="D5123" t="str">
        <f t="shared" si="790"/>
        <v/>
      </c>
      <c r="E5123" t="str">
        <f t="shared" si="791"/>
        <v/>
      </c>
      <c r="F5123" t="str">
        <f t="shared" si="792"/>
        <v/>
      </c>
      <c r="G5123" t="str">
        <f t="shared" si="793"/>
        <v/>
      </c>
      <c r="H5123" t="str">
        <f t="shared" si="794"/>
        <v/>
      </c>
      <c r="I5123" t="str">
        <f t="shared" si="795"/>
        <v/>
      </c>
      <c r="J5123" t="str">
        <f t="shared" si="796"/>
        <v/>
      </c>
      <c r="K5123" t="str">
        <f t="shared" si="797"/>
        <v/>
      </c>
      <c r="L5123" t="str">
        <f t="shared" si="798"/>
        <v/>
      </c>
      <c r="M5123" t="str">
        <f t="shared" si="799"/>
        <v/>
      </c>
    </row>
    <row r="5124" spans="1:13">
      <c r="A5124" t="s">
        <v>3470</v>
      </c>
      <c r="B5124">
        <v>52.4666</v>
      </c>
      <c r="C5124" s="44">
        <v>41548</v>
      </c>
      <c r="D5124" t="str">
        <f t="shared" si="790"/>
        <v/>
      </c>
      <c r="E5124" t="str">
        <f t="shared" si="791"/>
        <v/>
      </c>
      <c r="F5124" t="str">
        <f t="shared" si="792"/>
        <v/>
      </c>
      <c r="G5124" t="str">
        <f t="shared" si="793"/>
        <v/>
      </c>
      <c r="H5124" t="str">
        <f t="shared" si="794"/>
        <v/>
      </c>
      <c r="I5124" t="str">
        <f t="shared" si="795"/>
        <v/>
      </c>
      <c r="J5124" t="str">
        <f t="shared" si="796"/>
        <v/>
      </c>
      <c r="K5124" t="str">
        <f t="shared" si="797"/>
        <v/>
      </c>
      <c r="L5124" t="str">
        <f t="shared" si="798"/>
        <v/>
      </c>
      <c r="M5124" t="str">
        <f t="shared" si="799"/>
        <v/>
      </c>
    </row>
    <row r="5125" spans="1:13">
      <c r="A5125" t="s">
        <v>3412</v>
      </c>
      <c r="B5125">
        <v>97.0137</v>
      </c>
      <c r="C5125" s="44">
        <v>41548</v>
      </c>
      <c r="D5125" t="str">
        <f t="shared" si="790"/>
        <v/>
      </c>
      <c r="E5125" t="str">
        <f t="shared" si="791"/>
        <v/>
      </c>
      <c r="F5125" t="str">
        <f t="shared" si="792"/>
        <v/>
      </c>
      <c r="G5125" t="str">
        <f t="shared" si="793"/>
        <v/>
      </c>
      <c r="H5125" t="str">
        <f t="shared" si="794"/>
        <v/>
      </c>
      <c r="I5125" t="str">
        <f t="shared" si="795"/>
        <v/>
      </c>
      <c r="J5125" t="str">
        <f t="shared" si="796"/>
        <v/>
      </c>
      <c r="K5125" t="str">
        <f t="shared" si="797"/>
        <v/>
      </c>
      <c r="L5125" t="str">
        <f t="shared" si="798"/>
        <v/>
      </c>
      <c r="M5125" t="str">
        <f t="shared" si="799"/>
        <v/>
      </c>
    </row>
    <row r="5126" spans="1:13">
      <c r="A5126" t="s">
        <v>3471</v>
      </c>
      <c r="B5126">
        <v>43.911299999999997</v>
      </c>
      <c r="C5126" s="44">
        <v>41548</v>
      </c>
      <c r="D5126" t="str">
        <f t="shared" si="790"/>
        <v/>
      </c>
      <c r="E5126" t="str">
        <f t="shared" si="791"/>
        <v/>
      </c>
      <c r="F5126" t="str">
        <f t="shared" si="792"/>
        <v/>
      </c>
      <c r="G5126" t="str">
        <f t="shared" si="793"/>
        <v/>
      </c>
      <c r="H5126" t="str">
        <f t="shared" si="794"/>
        <v/>
      </c>
      <c r="I5126" t="str">
        <f t="shared" si="795"/>
        <v/>
      </c>
      <c r="J5126" t="str">
        <f t="shared" si="796"/>
        <v/>
      </c>
      <c r="K5126" t="str">
        <f t="shared" si="797"/>
        <v/>
      </c>
      <c r="L5126" t="str">
        <f t="shared" si="798"/>
        <v/>
      </c>
      <c r="M5126" t="str">
        <f t="shared" si="799"/>
        <v/>
      </c>
    </row>
    <row r="5127" spans="1:13">
      <c r="A5127" t="s">
        <v>2910</v>
      </c>
      <c r="B5127">
        <v>12.8401</v>
      </c>
      <c r="C5127" s="44">
        <v>40963</v>
      </c>
      <c r="D5127" t="str">
        <f t="shared" ref="D5127:D5190" si="800">IF(A5127=mfund1,B5127,"")</f>
        <v/>
      </c>
      <c r="E5127" t="str">
        <f t="shared" ref="E5127:E5190" si="801">IF(A5127=mfund2,B5127,"")</f>
        <v/>
      </c>
      <c r="F5127" t="str">
        <f t="shared" ref="F5127:F5190" si="802">IF(A5127=mfund3,B5127,"")</f>
        <v/>
      </c>
      <c r="G5127" t="str">
        <f t="shared" ref="G5127:G5190" si="803">IF(A5127=mfund4,B5127,"")</f>
        <v/>
      </c>
      <c r="H5127" t="str">
        <f t="shared" ref="H5127:H5190" si="804">IF(A5127=mfudn5,B5127,"")</f>
        <v/>
      </c>
      <c r="I5127" t="str">
        <f t="shared" ref="I5127:I5190" si="805">IF(A5127=mfund6,B5127,"")</f>
        <v/>
      </c>
      <c r="J5127" t="str">
        <f t="shared" ref="J5127:J5190" si="806">IF(A5127=mfund7,B5127,"")</f>
        <v/>
      </c>
      <c r="K5127" t="str">
        <f t="shared" ref="K5127:K5190" si="807">IF(A5127=mfund8,B5127,"")</f>
        <v/>
      </c>
      <c r="L5127" t="str">
        <f t="shared" ref="L5127:L5190" si="808">IF(A5127=mfund9,B5127,"")</f>
        <v/>
      </c>
      <c r="M5127" t="str">
        <f t="shared" ref="M5127:M5190" si="809">IF(A5127=mfund10,B5127,"")</f>
        <v/>
      </c>
    </row>
    <row r="5128" spans="1:13">
      <c r="A5128" t="s">
        <v>4141</v>
      </c>
      <c r="B5128">
        <v>13.7524</v>
      </c>
      <c r="C5128" s="44">
        <v>40963</v>
      </c>
      <c r="D5128" t="str">
        <f t="shared" si="800"/>
        <v/>
      </c>
      <c r="E5128" t="str">
        <f t="shared" si="801"/>
        <v/>
      </c>
      <c r="F5128" t="str">
        <f t="shared" si="802"/>
        <v/>
      </c>
      <c r="G5128" t="str">
        <f t="shared" si="803"/>
        <v/>
      </c>
      <c r="H5128" t="str">
        <f t="shared" si="804"/>
        <v/>
      </c>
      <c r="I5128" t="str">
        <f t="shared" si="805"/>
        <v/>
      </c>
      <c r="J5128" t="str">
        <f t="shared" si="806"/>
        <v/>
      </c>
      <c r="K5128" t="str">
        <f t="shared" si="807"/>
        <v/>
      </c>
      <c r="L5128" t="str">
        <f t="shared" si="808"/>
        <v/>
      </c>
      <c r="M5128" t="str">
        <f t="shared" si="809"/>
        <v/>
      </c>
    </row>
    <row r="5129" spans="1:13">
      <c r="A5129" t="s">
        <v>2911</v>
      </c>
      <c r="B5129">
        <v>15.598000000000001</v>
      </c>
      <c r="C5129" s="44">
        <v>41320</v>
      </c>
      <c r="D5129" t="str">
        <f t="shared" si="800"/>
        <v/>
      </c>
      <c r="E5129" t="str">
        <f t="shared" si="801"/>
        <v/>
      </c>
      <c r="F5129" t="str">
        <f t="shared" si="802"/>
        <v/>
      </c>
      <c r="G5129" t="str">
        <f t="shared" si="803"/>
        <v/>
      </c>
      <c r="H5129" t="str">
        <f t="shared" si="804"/>
        <v/>
      </c>
      <c r="I5129" t="str">
        <f t="shared" si="805"/>
        <v/>
      </c>
      <c r="J5129" t="str">
        <f t="shared" si="806"/>
        <v/>
      </c>
      <c r="K5129" t="str">
        <f t="shared" si="807"/>
        <v/>
      </c>
      <c r="L5129" t="str">
        <f t="shared" si="808"/>
        <v/>
      </c>
      <c r="M5129" t="str">
        <f t="shared" si="809"/>
        <v/>
      </c>
    </row>
    <row r="5130" spans="1:13">
      <c r="A5130" t="s">
        <v>4142</v>
      </c>
      <c r="B5130">
        <v>18.913499999999999</v>
      </c>
      <c r="C5130" s="44">
        <v>41320</v>
      </c>
      <c r="D5130" t="str">
        <f t="shared" si="800"/>
        <v/>
      </c>
      <c r="E5130" t="str">
        <f t="shared" si="801"/>
        <v/>
      </c>
      <c r="F5130" t="str">
        <f t="shared" si="802"/>
        <v/>
      </c>
      <c r="G5130" t="str">
        <f t="shared" si="803"/>
        <v/>
      </c>
      <c r="H5130" t="str">
        <f t="shared" si="804"/>
        <v/>
      </c>
      <c r="I5130" t="str">
        <f t="shared" si="805"/>
        <v/>
      </c>
      <c r="J5130" t="str">
        <f t="shared" si="806"/>
        <v/>
      </c>
      <c r="K5130" t="str">
        <f t="shared" si="807"/>
        <v/>
      </c>
      <c r="L5130" t="str">
        <f t="shared" si="808"/>
        <v/>
      </c>
      <c r="M5130" t="str">
        <f t="shared" si="809"/>
        <v/>
      </c>
    </row>
    <row r="5131" spans="1:13">
      <c r="A5131" t="s">
        <v>2912</v>
      </c>
      <c r="B5131">
        <v>15.4702</v>
      </c>
      <c r="C5131" s="44">
        <v>41320</v>
      </c>
      <c r="D5131" t="str">
        <f t="shared" si="800"/>
        <v/>
      </c>
      <c r="E5131" t="str">
        <f t="shared" si="801"/>
        <v/>
      </c>
      <c r="F5131" t="str">
        <f t="shared" si="802"/>
        <v/>
      </c>
      <c r="G5131" t="str">
        <f t="shared" si="803"/>
        <v/>
      </c>
      <c r="H5131" t="str">
        <f t="shared" si="804"/>
        <v/>
      </c>
      <c r="I5131" t="str">
        <f t="shared" si="805"/>
        <v/>
      </c>
      <c r="J5131" t="str">
        <f t="shared" si="806"/>
        <v/>
      </c>
      <c r="K5131" t="str">
        <f t="shared" si="807"/>
        <v/>
      </c>
      <c r="L5131" t="str">
        <f t="shared" si="808"/>
        <v/>
      </c>
      <c r="M5131" t="str">
        <f t="shared" si="809"/>
        <v/>
      </c>
    </row>
    <row r="5132" spans="1:13">
      <c r="A5132" t="s">
        <v>4143</v>
      </c>
      <c r="B5132">
        <v>18.768000000000001</v>
      </c>
      <c r="C5132" s="44">
        <v>41320</v>
      </c>
      <c r="D5132" t="str">
        <f t="shared" si="800"/>
        <v/>
      </c>
      <c r="E5132" t="str">
        <f t="shared" si="801"/>
        <v/>
      </c>
      <c r="F5132" t="str">
        <f t="shared" si="802"/>
        <v/>
      </c>
      <c r="G5132" t="str">
        <f t="shared" si="803"/>
        <v/>
      </c>
      <c r="H5132" t="str">
        <f t="shared" si="804"/>
        <v/>
      </c>
      <c r="I5132" t="str">
        <f t="shared" si="805"/>
        <v/>
      </c>
      <c r="J5132" t="str">
        <f t="shared" si="806"/>
        <v/>
      </c>
      <c r="K5132" t="str">
        <f t="shared" si="807"/>
        <v/>
      </c>
      <c r="L5132" t="str">
        <f t="shared" si="808"/>
        <v/>
      </c>
      <c r="M5132" t="str">
        <f t="shared" si="809"/>
        <v/>
      </c>
    </row>
    <row r="5133" spans="1:13">
      <c r="A5133" t="s">
        <v>2914</v>
      </c>
      <c r="B5133">
        <v>17.203399999999998</v>
      </c>
      <c r="C5133" s="44">
        <v>41548</v>
      </c>
      <c r="D5133" t="str">
        <f t="shared" si="800"/>
        <v/>
      </c>
      <c r="E5133" t="str">
        <f t="shared" si="801"/>
        <v/>
      </c>
      <c r="F5133" t="str">
        <f t="shared" si="802"/>
        <v/>
      </c>
      <c r="G5133" t="str">
        <f t="shared" si="803"/>
        <v/>
      </c>
      <c r="H5133" t="str">
        <f t="shared" si="804"/>
        <v/>
      </c>
      <c r="I5133" t="str">
        <f t="shared" si="805"/>
        <v/>
      </c>
      <c r="J5133" t="str">
        <f t="shared" si="806"/>
        <v/>
      </c>
      <c r="K5133" t="str">
        <f t="shared" si="807"/>
        <v/>
      </c>
      <c r="L5133" t="str">
        <f t="shared" si="808"/>
        <v/>
      </c>
      <c r="M5133" t="str">
        <f t="shared" si="809"/>
        <v/>
      </c>
    </row>
    <row r="5134" spans="1:13">
      <c r="A5134" t="s">
        <v>2913</v>
      </c>
      <c r="B5134">
        <v>35.191600000000001</v>
      </c>
      <c r="C5134" s="44">
        <v>41548</v>
      </c>
      <c r="D5134" t="str">
        <f t="shared" si="800"/>
        <v/>
      </c>
      <c r="E5134" t="str">
        <f t="shared" si="801"/>
        <v/>
      </c>
      <c r="F5134" t="str">
        <f t="shared" si="802"/>
        <v/>
      </c>
      <c r="G5134" t="str">
        <f t="shared" si="803"/>
        <v/>
      </c>
      <c r="H5134" t="str">
        <f t="shared" si="804"/>
        <v/>
      </c>
      <c r="I5134" t="str">
        <f t="shared" si="805"/>
        <v/>
      </c>
      <c r="J5134" t="str">
        <f t="shared" si="806"/>
        <v/>
      </c>
      <c r="K5134" t="str">
        <f t="shared" si="807"/>
        <v/>
      </c>
      <c r="L5134" t="str">
        <f t="shared" si="808"/>
        <v/>
      </c>
      <c r="M5134" t="str">
        <f t="shared" si="809"/>
        <v/>
      </c>
    </row>
    <row r="5135" spans="1:13">
      <c r="A5135" t="s">
        <v>2915</v>
      </c>
      <c r="B5135">
        <v>17.302900000000001</v>
      </c>
      <c r="C5135" s="44">
        <v>41548</v>
      </c>
      <c r="D5135" t="str">
        <f t="shared" si="800"/>
        <v/>
      </c>
      <c r="E5135" t="str">
        <f t="shared" si="801"/>
        <v/>
      </c>
      <c r="F5135" t="str">
        <f t="shared" si="802"/>
        <v/>
      </c>
      <c r="G5135" t="str">
        <f t="shared" si="803"/>
        <v/>
      </c>
      <c r="H5135" t="str">
        <f t="shared" si="804"/>
        <v/>
      </c>
      <c r="I5135" t="str">
        <f t="shared" si="805"/>
        <v/>
      </c>
      <c r="J5135" t="str">
        <f t="shared" si="806"/>
        <v/>
      </c>
      <c r="K5135" t="str">
        <f t="shared" si="807"/>
        <v/>
      </c>
      <c r="L5135" t="str">
        <f t="shared" si="808"/>
        <v/>
      </c>
      <c r="M5135" t="str">
        <f t="shared" si="809"/>
        <v/>
      </c>
    </row>
    <row r="5136" spans="1:13">
      <c r="A5136" t="s">
        <v>4144</v>
      </c>
      <c r="B5136">
        <v>35.362200000000001</v>
      </c>
      <c r="C5136" s="44">
        <v>41548</v>
      </c>
      <c r="D5136" t="str">
        <f t="shared" si="800"/>
        <v/>
      </c>
      <c r="E5136" t="str">
        <f t="shared" si="801"/>
        <v/>
      </c>
      <c r="F5136" t="str">
        <f t="shared" si="802"/>
        <v/>
      </c>
      <c r="G5136" t="str">
        <f t="shared" si="803"/>
        <v/>
      </c>
      <c r="H5136" t="str">
        <f t="shared" si="804"/>
        <v/>
      </c>
      <c r="I5136" t="str">
        <f t="shared" si="805"/>
        <v/>
      </c>
      <c r="J5136" t="str">
        <f t="shared" si="806"/>
        <v/>
      </c>
      <c r="K5136" t="str">
        <f t="shared" si="807"/>
        <v/>
      </c>
      <c r="L5136" t="str">
        <f t="shared" si="808"/>
        <v/>
      </c>
      <c r="M5136" t="str">
        <f t="shared" si="809"/>
        <v/>
      </c>
    </row>
    <row r="5137" spans="1:13">
      <c r="A5137" t="s">
        <v>3731</v>
      </c>
      <c r="B5137">
        <v>18.117999999999999</v>
      </c>
      <c r="C5137" s="44">
        <v>41548</v>
      </c>
      <c r="D5137" t="str">
        <f t="shared" si="800"/>
        <v/>
      </c>
      <c r="E5137" t="str">
        <f t="shared" si="801"/>
        <v/>
      </c>
      <c r="F5137" t="str">
        <f t="shared" si="802"/>
        <v/>
      </c>
      <c r="G5137" t="str">
        <f t="shared" si="803"/>
        <v/>
      </c>
      <c r="H5137" t="str">
        <f t="shared" si="804"/>
        <v/>
      </c>
      <c r="I5137" t="str">
        <f t="shared" si="805"/>
        <v/>
      </c>
      <c r="J5137" t="str">
        <f t="shared" si="806"/>
        <v/>
      </c>
      <c r="K5137" t="str">
        <f t="shared" si="807"/>
        <v/>
      </c>
      <c r="L5137" t="str">
        <f t="shared" si="808"/>
        <v/>
      </c>
      <c r="M5137" t="str">
        <f t="shared" si="809"/>
        <v/>
      </c>
    </row>
    <row r="5138" spans="1:13">
      <c r="A5138" t="s">
        <v>2581</v>
      </c>
      <c r="B5138">
        <v>12.081</v>
      </c>
      <c r="C5138" s="44">
        <v>41548</v>
      </c>
      <c r="D5138" t="str">
        <f t="shared" si="800"/>
        <v/>
      </c>
      <c r="E5138" t="str">
        <f t="shared" si="801"/>
        <v/>
      </c>
      <c r="F5138" t="str">
        <f t="shared" si="802"/>
        <v/>
      </c>
      <c r="G5138" t="str">
        <f t="shared" si="803"/>
        <v/>
      </c>
      <c r="H5138" t="str">
        <f t="shared" si="804"/>
        <v/>
      </c>
      <c r="I5138" t="str">
        <f t="shared" si="805"/>
        <v/>
      </c>
      <c r="J5138" t="str">
        <f t="shared" si="806"/>
        <v/>
      </c>
      <c r="K5138" t="str">
        <f t="shared" si="807"/>
        <v/>
      </c>
      <c r="L5138" t="str">
        <f t="shared" si="808"/>
        <v/>
      </c>
      <c r="M5138" t="str">
        <f t="shared" si="809"/>
        <v/>
      </c>
    </row>
    <row r="5139" spans="1:13">
      <c r="A5139" t="s">
        <v>3730</v>
      </c>
      <c r="B5139">
        <v>18.128299999999999</v>
      </c>
      <c r="C5139" s="44">
        <v>41548</v>
      </c>
      <c r="D5139" t="str">
        <f t="shared" si="800"/>
        <v/>
      </c>
      <c r="E5139" t="str">
        <f t="shared" si="801"/>
        <v/>
      </c>
      <c r="F5139" t="str">
        <f t="shared" si="802"/>
        <v/>
      </c>
      <c r="G5139" t="str">
        <f t="shared" si="803"/>
        <v/>
      </c>
      <c r="H5139" t="str">
        <f t="shared" si="804"/>
        <v/>
      </c>
      <c r="I5139" t="str">
        <f t="shared" si="805"/>
        <v/>
      </c>
      <c r="J5139" t="str">
        <f t="shared" si="806"/>
        <v/>
      </c>
      <c r="K5139" t="str">
        <f t="shared" si="807"/>
        <v/>
      </c>
      <c r="L5139" t="str">
        <f t="shared" si="808"/>
        <v/>
      </c>
      <c r="M5139" t="str">
        <f t="shared" si="809"/>
        <v/>
      </c>
    </row>
    <row r="5140" spans="1:13">
      <c r="A5140" t="s">
        <v>2583</v>
      </c>
      <c r="B5140">
        <v>13.4322</v>
      </c>
      <c r="C5140" s="44">
        <v>41548</v>
      </c>
      <c r="D5140" t="str">
        <f t="shared" si="800"/>
        <v/>
      </c>
      <c r="E5140" t="str">
        <f t="shared" si="801"/>
        <v/>
      </c>
      <c r="F5140" t="str">
        <f t="shared" si="802"/>
        <v/>
      </c>
      <c r="G5140" t="str">
        <f t="shared" si="803"/>
        <v/>
      </c>
      <c r="H5140" t="str">
        <f t="shared" si="804"/>
        <v/>
      </c>
      <c r="I5140" t="str">
        <f t="shared" si="805"/>
        <v/>
      </c>
      <c r="J5140" t="str">
        <f t="shared" si="806"/>
        <v/>
      </c>
      <c r="K5140" t="str">
        <f t="shared" si="807"/>
        <v/>
      </c>
      <c r="L5140" t="str">
        <f t="shared" si="808"/>
        <v/>
      </c>
      <c r="M5140" t="str">
        <f t="shared" si="809"/>
        <v/>
      </c>
    </row>
    <row r="5141" spans="1:13">
      <c r="A5141" t="s">
        <v>3732</v>
      </c>
      <c r="B5141">
        <v>18.182099999999998</v>
      </c>
      <c r="C5141" s="44">
        <v>41548</v>
      </c>
      <c r="D5141" t="str">
        <f t="shared" si="800"/>
        <v/>
      </c>
      <c r="E5141" t="str">
        <f t="shared" si="801"/>
        <v/>
      </c>
      <c r="F5141" t="str">
        <f t="shared" si="802"/>
        <v/>
      </c>
      <c r="G5141" t="str">
        <f t="shared" si="803"/>
        <v/>
      </c>
      <c r="H5141" t="str">
        <f t="shared" si="804"/>
        <v/>
      </c>
      <c r="I5141" t="str">
        <f t="shared" si="805"/>
        <v/>
      </c>
      <c r="J5141" t="str">
        <f t="shared" si="806"/>
        <v/>
      </c>
      <c r="K5141" t="str">
        <f t="shared" si="807"/>
        <v/>
      </c>
      <c r="L5141" t="str">
        <f t="shared" si="808"/>
        <v/>
      </c>
      <c r="M5141" t="str">
        <f t="shared" si="809"/>
        <v/>
      </c>
    </row>
    <row r="5142" spans="1:13">
      <c r="A5142" t="s">
        <v>2582</v>
      </c>
      <c r="B5142">
        <v>13.139799999999999</v>
      </c>
      <c r="C5142" s="44">
        <v>41548</v>
      </c>
      <c r="D5142" t="str">
        <f t="shared" si="800"/>
        <v/>
      </c>
      <c r="E5142" t="str">
        <f t="shared" si="801"/>
        <v/>
      </c>
      <c r="F5142" t="str">
        <f t="shared" si="802"/>
        <v/>
      </c>
      <c r="G5142" t="str">
        <f t="shared" si="803"/>
        <v/>
      </c>
      <c r="H5142" t="str">
        <f t="shared" si="804"/>
        <v/>
      </c>
      <c r="I5142" t="str">
        <f t="shared" si="805"/>
        <v/>
      </c>
      <c r="J5142" t="str">
        <f t="shared" si="806"/>
        <v/>
      </c>
      <c r="K5142" t="str">
        <f t="shared" si="807"/>
        <v/>
      </c>
      <c r="L5142" t="str">
        <f t="shared" si="808"/>
        <v/>
      </c>
      <c r="M5142" t="str">
        <f t="shared" si="809"/>
        <v/>
      </c>
    </row>
    <row r="5143" spans="1:13">
      <c r="A5143" t="s">
        <v>2916</v>
      </c>
      <c r="B5143">
        <v>13.9758</v>
      </c>
      <c r="C5143" s="44">
        <v>41334</v>
      </c>
      <c r="D5143" t="str">
        <f t="shared" si="800"/>
        <v/>
      </c>
      <c r="E5143" t="str">
        <f t="shared" si="801"/>
        <v/>
      </c>
      <c r="F5143" t="str">
        <f t="shared" si="802"/>
        <v/>
      </c>
      <c r="G5143" t="str">
        <f t="shared" si="803"/>
        <v/>
      </c>
      <c r="H5143" t="str">
        <f t="shared" si="804"/>
        <v/>
      </c>
      <c r="I5143" t="str">
        <f t="shared" si="805"/>
        <v/>
      </c>
      <c r="J5143" t="str">
        <f t="shared" si="806"/>
        <v/>
      </c>
      <c r="K5143" t="str">
        <f t="shared" si="807"/>
        <v/>
      </c>
      <c r="L5143" t="str">
        <f t="shared" si="808"/>
        <v/>
      </c>
      <c r="M5143" t="str">
        <f t="shared" si="809"/>
        <v/>
      </c>
    </row>
    <row r="5144" spans="1:13">
      <c r="A5144" t="s">
        <v>4145</v>
      </c>
      <c r="B5144">
        <v>16.1724</v>
      </c>
      <c r="C5144" s="44">
        <v>41334</v>
      </c>
      <c r="D5144" t="str">
        <f t="shared" si="800"/>
        <v/>
      </c>
      <c r="E5144" t="str">
        <f t="shared" si="801"/>
        <v/>
      </c>
      <c r="F5144" t="str">
        <f t="shared" si="802"/>
        <v/>
      </c>
      <c r="G5144" t="str">
        <f t="shared" si="803"/>
        <v/>
      </c>
      <c r="H5144" t="str">
        <f t="shared" si="804"/>
        <v/>
      </c>
      <c r="I5144" t="str">
        <f t="shared" si="805"/>
        <v/>
      </c>
      <c r="J5144" t="str">
        <f t="shared" si="806"/>
        <v/>
      </c>
      <c r="K5144" t="str">
        <f t="shared" si="807"/>
        <v/>
      </c>
      <c r="L5144" t="str">
        <f t="shared" si="808"/>
        <v/>
      </c>
      <c r="M5144" t="str">
        <f t="shared" si="809"/>
        <v/>
      </c>
    </row>
    <row r="5145" spans="1:13">
      <c r="A5145" t="s">
        <v>4146</v>
      </c>
      <c r="B5145">
        <v>16.158200000000001</v>
      </c>
      <c r="C5145" s="44">
        <v>41334</v>
      </c>
      <c r="D5145" t="str">
        <f t="shared" si="800"/>
        <v/>
      </c>
      <c r="E5145" t="str">
        <f t="shared" si="801"/>
        <v/>
      </c>
      <c r="F5145" t="str">
        <f t="shared" si="802"/>
        <v/>
      </c>
      <c r="G5145" t="str">
        <f t="shared" si="803"/>
        <v/>
      </c>
      <c r="H5145" t="str">
        <f t="shared" si="804"/>
        <v/>
      </c>
      <c r="I5145" t="str">
        <f t="shared" si="805"/>
        <v/>
      </c>
      <c r="J5145" t="str">
        <f t="shared" si="806"/>
        <v/>
      </c>
      <c r="K5145" t="str">
        <f t="shared" si="807"/>
        <v/>
      </c>
      <c r="L5145" t="str">
        <f t="shared" si="808"/>
        <v/>
      </c>
      <c r="M5145" t="str">
        <f t="shared" si="809"/>
        <v/>
      </c>
    </row>
    <row r="5146" spans="1:13">
      <c r="A5146" t="s">
        <v>2917</v>
      </c>
      <c r="B5146">
        <v>13.969900000000001</v>
      </c>
      <c r="C5146" s="44">
        <v>41334</v>
      </c>
      <c r="D5146" t="str">
        <f t="shared" si="800"/>
        <v/>
      </c>
      <c r="E5146" t="str">
        <f t="shared" si="801"/>
        <v/>
      </c>
      <c r="F5146" t="str">
        <f t="shared" si="802"/>
        <v/>
      </c>
      <c r="G5146" t="str">
        <f t="shared" si="803"/>
        <v/>
      </c>
      <c r="H5146" t="str">
        <f t="shared" si="804"/>
        <v/>
      </c>
      <c r="I5146" t="str">
        <f t="shared" si="805"/>
        <v/>
      </c>
      <c r="J5146" t="str">
        <f t="shared" si="806"/>
        <v/>
      </c>
      <c r="K5146" t="str">
        <f t="shared" si="807"/>
        <v/>
      </c>
      <c r="L5146" t="str">
        <f t="shared" si="808"/>
        <v/>
      </c>
      <c r="M5146" t="str">
        <f t="shared" si="809"/>
        <v/>
      </c>
    </row>
    <row r="5147" spans="1:13">
      <c r="A5147" t="s">
        <v>2918</v>
      </c>
      <c r="B5147">
        <v>21.478999999999999</v>
      </c>
      <c r="C5147" s="44">
        <v>41548</v>
      </c>
      <c r="D5147" t="str">
        <f t="shared" si="800"/>
        <v/>
      </c>
      <c r="E5147" t="str">
        <f t="shared" si="801"/>
        <v/>
      </c>
      <c r="F5147" t="str">
        <f t="shared" si="802"/>
        <v/>
      </c>
      <c r="G5147" t="str">
        <f t="shared" si="803"/>
        <v/>
      </c>
      <c r="H5147" t="str">
        <f t="shared" si="804"/>
        <v/>
      </c>
      <c r="I5147" t="str">
        <f t="shared" si="805"/>
        <v/>
      </c>
      <c r="J5147" t="str">
        <f t="shared" si="806"/>
        <v/>
      </c>
      <c r="K5147" t="str">
        <f t="shared" si="807"/>
        <v/>
      </c>
      <c r="L5147" t="str">
        <f t="shared" si="808"/>
        <v/>
      </c>
      <c r="M5147" t="str">
        <f t="shared" si="809"/>
        <v/>
      </c>
    </row>
    <row r="5148" spans="1:13">
      <c r="A5148" t="s">
        <v>4147</v>
      </c>
      <c r="B5148">
        <v>88.239699999999999</v>
      </c>
      <c r="C5148" s="44">
        <v>41548</v>
      </c>
      <c r="D5148" t="str">
        <f t="shared" si="800"/>
        <v/>
      </c>
      <c r="E5148" t="str">
        <f t="shared" si="801"/>
        <v/>
      </c>
      <c r="F5148" t="str">
        <f t="shared" si="802"/>
        <v/>
      </c>
      <c r="G5148" t="str">
        <f t="shared" si="803"/>
        <v/>
      </c>
      <c r="H5148" t="str">
        <f t="shared" si="804"/>
        <v/>
      </c>
      <c r="I5148" t="str">
        <f t="shared" si="805"/>
        <v/>
      </c>
      <c r="J5148" t="str">
        <f t="shared" si="806"/>
        <v/>
      </c>
      <c r="K5148" t="str">
        <f t="shared" si="807"/>
        <v/>
      </c>
      <c r="L5148" t="str">
        <f t="shared" si="808"/>
        <v/>
      </c>
      <c r="M5148" t="str">
        <f t="shared" si="809"/>
        <v/>
      </c>
    </row>
    <row r="5149" spans="1:13">
      <c r="A5149" t="s">
        <v>2919</v>
      </c>
      <c r="B5149">
        <v>21.4056</v>
      </c>
      <c r="C5149" s="44">
        <v>41548</v>
      </c>
      <c r="D5149" t="str">
        <f t="shared" si="800"/>
        <v/>
      </c>
      <c r="E5149" t="str">
        <f t="shared" si="801"/>
        <v/>
      </c>
      <c r="F5149" t="str">
        <f t="shared" si="802"/>
        <v/>
      </c>
      <c r="G5149" t="str">
        <f t="shared" si="803"/>
        <v/>
      </c>
      <c r="H5149" t="str">
        <f t="shared" si="804"/>
        <v/>
      </c>
      <c r="I5149" t="str">
        <f t="shared" si="805"/>
        <v/>
      </c>
      <c r="J5149" t="str">
        <f t="shared" si="806"/>
        <v/>
      </c>
      <c r="K5149" t="str">
        <f t="shared" si="807"/>
        <v/>
      </c>
      <c r="L5149" t="str">
        <f t="shared" si="808"/>
        <v/>
      </c>
      <c r="M5149" t="str">
        <f t="shared" si="809"/>
        <v/>
      </c>
    </row>
    <row r="5150" spans="1:13">
      <c r="A5150" t="s">
        <v>4148</v>
      </c>
      <c r="B5150">
        <v>87.962100000000007</v>
      </c>
      <c r="C5150" s="44">
        <v>41548</v>
      </c>
      <c r="D5150" t="str">
        <f t="shared" si="800"/>
        <v/>
      </c>
      <c r="E5150" t="str">
        <f t="shared" si="801"/>
        <v/>
      </c>
      <c r="F5150" t="str">
        <f t="shared" si="802"/>
        <v/>
      </c>
      <c r="G5150" t="str">
        <f t="shared" si="803"/>
        <v/>
      </c>
      <c r="H5150" t="str">
        <f t="shared" si="804"/>
        <v/>
      </c>
      <c r="I5150" t="str">
        <f t="shared" si="805"/>
        <v/>
      </c>
      <c r="J5150" t="str">
        <f t="shared" si="806"/>
        <v/>
      </c>
      <c r="K5150" t="str">
        <f t="shared" si="807"/>
        <v/>
      </c>
      <c r="L5150" t="str">
        <f t="shared" si="808"/>
        <v/>
      </c>
      <c r="M5150" t="str">
        <f t="shared" si="809"/>
        <v/>
      </c>
    </row>
    <row r="5151" spans="1:13">
      <c r="A5151" t="s">
        <v>2920</v>
      </c>
      <c r="B5151">
        <v>25.087299999999999</v>
      </c>
      <c r="C5151" s="44">
        <v>41548</v>
      </c>
      <c r="D5151" t="str">
        <f t="shared" si="800"/>
        <v/>
      </c>
      <c r="E5151" t="str">
        <f t="shared" si="801"/>
        <v/>
      </c>
      <c r="F5151" t="str">
        <f t="shared" si="802"/>
        <v/>
      </c>
      <c r="G5151" t="str">
        <f t="shared" si="803"/>
        <v/>
      </c>
      <c r="H5151" t="str">
        <f t="shared" si="804"/>
        <v/>
      </c>
      <c r="I5151" t="str">
        <f t="shared" si="805"/>
        <v/>
      </c>
      <c r="J5151" t="str">
        <f t="shared" si="806"/>
        <v/>
      </c>
      <c r="K5151" t="str">
        <f t="shared" si="807"/>
        <v/>
      </c>
      <c r="L5151" t="str">
        <f t="shared" si="808"/>
        <v/>
      </c>
      <c r="M5151" t="str">
        <f t="shared" si="809"/>
        <v/>
      </c>
    </row>
    <row r="5152" spans="1:13">
      <c r="A5152" t="s">
        <v>2921</v>
      </c>
      <c r="B5152">
        <v>25.818200000000001</v>
      </c>
      <c r="C5152" s="44">
        <v>41548</v>
      </c>
      <c r="D5152" t="str">
        <f t="shared" si="800"/>
        <v/>
      </c>
      <c r="E5152" t="str">
        <f t="shared" si="801"/>
        <v/>
      </c>
      <c r="F5152" t="str">
        <f t="shared" si="802"/>
        <v/>
      </c>
      <c r="G5152" t="str">
        <f t="shared" si="803"/>
        <v/>
      </c>
      <c r="H5152" t="str">
        <f t="shared" si="804"/>
        <v/>
      </c>
      <c r="I5152" t="str">
        <f t="shared" si="805"/>
        <v/>
      </c>
      <c r="J5152" t="str">
        <f t="shared" si="806"/>
        <v/>
      </c>
      <c r="K5152" t="str">
        <f t="shared" si="807"/>
        <v/>
      </c>
      <c r="L5152" t="str">
        <f t="shared" si="808"/>
        <v/>
      </c>
      <c r="M5152" t="str">
        <f t="shared" si="809"/>
        <v/>
      </c>
    </row>
    <row r="5153" spans="1:13">
      <c r="A5153" t="s">
        <v>4149</v>
      </c>
      <c r="B5153">
        <v>44.627299999999998</v>
      </c>
      <c r="C5153" s="44">
        <v>41548</v>
      </c>
      <c r="D5153" t="str">
        <f t="shared" si="800"/>
        <v/>
      </c>
      <c r="E5153" t="str">
        <f t="shared" si="801"/>
        <v/>
      </c>
      <c r="F5153" t="str">
        <f t="shared" si="802"/>
        <v/>
      </c>
      <c r="G5153" t="str">
        <f t="shared" si="803"/>
        <v/>
      </c>
      <c r="H5153" t="str">
        <f t="shared" si="804"/>
        <v/>
      </c>
      <c r="I5153" t="str">
        <f t="shared" si="805"/>
        <v/>
      </c>
      <c r="J5153" t="str">
        <f t="shared" si="806"/>
        <v/>
      </c>
      <c r="K5153" t="str">
        <f t="shared" si="807"/>
        <v/>
      </c>
      <c r="L5153" t="str">
        <f t="shared" si="808"/>
        <v/>
      </c>
      <c r="M5153" t="str">
        <f t="shared" si="809"/>
        <v/>
      </c>
    </row>
    <row r="5154" spans="1:13">
      <c r="A5154" t="s">
        <v>2922</v>
      </c>
      <c r="B5154">
        <v>24.969000000000001</v>
      </c>
      <c r="C5154" s="44">
        <v>41548</v>
      </c>
      <c r="D5154" t="str">
        <f t="shared" si="800"/>
        <v/>
      </c>
      <c r="E5154" t="str">
        <f t="shared" si="801"/>
        <v/>
      </c>
      <c r="F5154" t="str">
        <f t="shared" si="802"/>
        <v/>
      </c>
      <c r="G5154" t="str">
        <f t="shared" si="803"/>
        <v/>
      </c>
      <c r="H5154" t="str">
        <f t="shared" si="804"/>
        <v/>
      </c>
      <c r="I5154" t="str">
        <f t="shared" si="805"/>
        <v/>
      </c>
      <c r="J5154" t="str">
        <f t="shared" si="806"/>
        <v/>
      </c>
      <c r="K5154" t="str">
        <f t="shared" si="807"/>
        <v/>
      </c>
      <c r="L5154" t="str">
        <f t="shared" si="808"/>
        <v/>
      </c>
      <c r="M5154" t="str">
        <f t="shared" si="809"/>
        <v/>
      </c>
    </row>
    <row r="5155" spans="1:13">
      <c r="A5155" t="s">
        <v>2923</v>
      </c>
      <c r="B5155">
        <v>25.703099999999999</v>
      </c>
      <c r="C5155" s="44">
        <v>41548</v>
      </c>
      <c r="D5155" t="str">
        <f t="shared" si="800"/>
        <v/>
      </c>
      <c r="E5155" t="str">
        <f t="shared" si="801"/>
        <v/>
      </c>
      <c r="F5155" t="str">
        <f t="shared" si="802"/>
        <v/>
      </c>
      <c r="G5155" t="str">
        <f t="shared" si="803"/>
        <v/>
      </c>
      <c r="H5155" t="str">
        <f t="shared" si="804"/>
        <v/>
      </c>
      <c r="I5155" t="str">
        <f t="shared" si="805"/>
        <v/>
      </c>
      <c r="J5155" t="str">
        <f t="shared" si="806"/>
        <v/>
      </c>
      <c r="K5155" t="str">
        <f t="shared" si="807"/>
        <v/>
      </c>
      <c r="L5155" t="str">
        <f t="shared" si="808"/>
        <v/>
      </c>
      <c r="M5155" t="str">
        <f t="shared" si="809"/>
        <v/>
      </c>
    </row>
    <row r="5156" spans="1:13">
      <c r="A5156" t="s">
        <v>4150</v>
      </c>
      <c r="B5156">
        <v>44.551000000000002</v>
      </c>
      <c r="C5156" s="44">
        <v>41548</v>
      </c>
      <c r="D5156" t="str">
        <f t="shared" si="800"/>
        <v/>
      </c>
      <c r="E5156" t="str">
        <f t="shared" si="801"/>
        <v/>
      </c>
      <c r="F5156" t="str">
        <f t="shared" si="802"/>
        <v/>
      </c>
      <c r="G5156" t="str">
        <f t="shared" si="803"/>
        <v/>
      </c>
      <c r="H5156" t="str">
        <f t="shared" si="804"/>
        <v/>
      </c>
      <c r="I5156" t="str">
        <f t="shared" si="805"/>
        <v/>
      </c>
      <c r="J5156" t="str">
        <f t="shared" si="806"/>
        <v/>
      </c>
      <c r="K5156" t="str">
        <f t="shared" si="807"/>
        <v/>
      </c>
      <c r="L5156" t="str">
        <f t="shared" si="808"/>
        <v/>
      </c>
      <c r="M5156" t="str">
        <f t="shared" si="809"/>
        <v/>
      </c>
    </row>
    <row r="5157" spans="1:13">
      <c r="A5157" t="s">
        <v>2924</v>
      </c>
      <c r="B5157">
        <v>46.378999999999998</v>
      </c>
      <c r="C5157" s="44">
        <v>41548</v>
      </c>
      <c r="D5157" t="str">
        <f t="shared" si="800"/>
        <v/>
      </c>
      <c r="E5157" t="str">
        <f t="shared" si="801"/>
        <v/>
      </c>
      <c r="F5157" t="str">
        <f t="shared" si="802"/>
        <v/>
      </c>
      <c r="G5157" t="str">
        <f t="shared" si="803"/>
        <v/>
      </c>
      <c r="H5157" t="str">
        <f t="shared" si="804"/>
        <v/>
      </c>
      <c r="I5157" t="str">
        <f t="shared" si="805"/>
        <v/>
      </c>
      <c r="J5157" t="str">
        <f t="shared" si="806"/>
        <v/>
      </c>
      <c r="K5157" t="str">
        <f t="shared" si="807"/>
        <v/>
      </c>
      <c r="L5157" t="str">
        <f t="shared" si="808"/>
        <v/>
      </c>
      <c r="M5157" t="str">
        <f t="shared" si="809"/>
        <v/>
      </c>
    </row>
    <row r="5158" spans="1:13">
      <c r="A5158" t="s">
        <v>4151</v>
      </c>
      <c r="B5158">
        <v>77.055000000000007</v>
      </c>
      <c r="C5158" s="44">
        <v>41548</v>
      </c>
      <c r="D5158" t="str">
        <f t="shared" si="800"/>
        <v/>
      </c>
      <c r="E5158" t="str">
        <f t="shared" si="801"/>
        <v/>
      </c>
      <c r="F5158" t="str">
        <f t="shared" si="802"/>
        <v/>
      </c>
      <c r="G5158" t="str">
        <f t="shared" si="803"/>
        <v/>
      </c>
      <c r="H5158" t="str">
        <f t="shared" si="804"/>
        <v/>
      </c>
      <c r="I5158" t="str">
        <f t="shared" si="805"/>
        <v/>
      </c>
      <c r="J5158" t="str">
        <f t="shared" si="806"/>
        <v/>
      </c>
      <c r="K5158" t="str">
        <f t="shared" si="807"/>
        <v/>
      </c>
      <c r="L5158" t="str">
        <f t="shared" si="808"/>
        <v/>
      </c>
      <c r="M5158" t="str">
        <f t="shared" si="809"/>
        <v/>
      </c>
    </row>
    <row r="5159" spans="1:13">
      <c r="A5159" t="s">
        <v>4152</v>
      </c>
      <c r="B5159">
        <v>76.658900000000003</v>
      </c>
      <c r="C5159" s="44">
        <v>41548</v>
      </c>
      <c r="D5159" t="str">
        <f t="shared" si="800"/>
        <v/>
      </c>
      <c r="E5159" t="str">
        <f t="shared" si="801"/>
        <v/>
      </c>
      <c r="F5159" t="str">
        <f t="shared" si="802"/>
        <v/>
      </c>
      <c r="G5159" t="str">
        <f t="shared" si="803"/>
        <v/>
      </c>
      <c r="H5159" t="str">
        <f t="shared" si="804"/>
        <v/>
      </c>
      <c r="I5159" t="str">
        <f t="shared" si="805"/>
        <v/>
      </c>
      <c r="J5159" t="str">
        <f t="shared" si="806"/>
        <v/>
      </c>
      <c r="K5159" t="str">
        <f t="shared" si="807"/>
        <v/>
      </c>
      <c r="L5159" t="str">
        <f t="shared" si="808"/>
        <v/>
      </c>
      <c r="M5159" t="str">
        <f t="shared" si="809"/>
        <v/>
      </c>
    </row>
    <row r="5160" spans="1:13">
      <c r="A5160" t="s">
        <v>2925</v>
      </c>
      <c r="B5160">
        <v>46.009</v>
      </c>
      <c r="C5160" s="44">
        <v>41548</v>
      </c>
      <c r="D5160" t="str">
        <f t="shared" si="800"/>
        <v/>
      </c>
      <c r="E5160" t="str">
        <f t="shared" si="801"/>
        <v/>
      </c>
      <c r="F5160" t="str">
        <f t="shared" si="802"/>
        <v/>
      </c>
      <c r="G5160" t="str">
        <f t="shared" si="803"/>
        <v/>
      </c>
      <c r="H5160" t="str">
        <f t="shared" si="804"/>
        <v/>
      </c>
      <c r="I5160" t="str">
        <f t="shared" si="805"/>
        <v/>
      </c>
      <c r="J5160" t="str">
        <f t="shared" si="806"/>
        <v/>
      </c>
      <c r="K5160" t="str">
        <f t="shared" si="807"/>
        <v/>
      </c>
      <c r="L5160" t="str">
        <f t="shared" si="808"/>
        <v/>
      </c>
      <c r="M5160" t="str">
        <f t="shared" si="809"/>
        <v/>
      </c>
    </row>
    <row r="5161" spans="1:13">
      <c r="A5161" t="s">
        <v>3733</v>
      </c>
      <c r="B5161">
        <v>9.9992000000000001</v>
      </c>
      <c r="C5161" s="44">
        <v>41548</v>
      </c>
      <c r="D5161" t="str">
        <f t="shared" si="800"/>
        <v/>
      </c>
      <c r="E5161" t="str">
        <f t="shared" si="801"/>
        <v/>
      </c>
      <c r="F5161" t="str">
        <f t="shared" si="802"/>
        <v/>
      </c>
      <c r="G5161" t="str">
        <f t="shared" si="803"/>
        <v/>
      </c>
      <c r="H5161" t="str">
        <f t="shared" si="804"/>
        <v/>
      </c>
      <c r="I5161" t="str">
        <f t="shared" si="805"/>
        <v/>
      </c>
      <c r="J5161" t="str">
        <f t="shared" si="806"/>
        <v/>
      </c>
      <c r="K5161" t="str">
        <f t="shared" si="807"/>
        <v/>
      </c>
      <c r="L5161" t="str">
        <f t="shared" si="808"/>
        <v/>
      </c>
      <c r="M5161" t="str">
        <f t="shared" si="809"/>
        <v/>
      </c>
    </row>
    <row r="5162" spans="1:13">
      <c r="A5162" t="s">
        <v>2584</v>
      </c>
      <c r="B5162">
        <v>0</v>
      </c>
      <c r="C5162" s="44">
        <v>41402</v>
      </c>
      <c r="D5162" t="str">
        <f t="shared" si="800"/>
        <v/>
      </c>
      <c r="E5162" t="str">
        <f t="shared" si="801"/>
        <v/>
      </c>
      <c r="F5162" t="str">
        <f t="shared" si="802"/>
        <v/>
      </c>
      <c r="G5162" t="str">
        <f t="shared" si="803"/>
        <v/>
      </c>
      <c r="H5162" t="str">
        <f t="shared" si="804"/>
        <v/>
      </c>
      <c r="I5162" t="str">
        <f t="shared" si="805"/>
        <v/>
      </c>
      <c r="J5162" t="str">
        <f t="shared" si="806"/>
        <v/>
      </c>
      <c r="K5162" t="str">
        <f t="shared" si="807"/>
        <v/>
      </c>
      <c r="L5162" t="str">
        <f t="shared" si="808"/>
        <v/>
      </c>
      <c r="M5162" t="str">
        <f t="shared" si="809"/>
        <v/>
      </c>
    </row>
    <row r="5163" spans="1:13">
      <c r="A5163" t="s">
        <v>3734</v>
      </c>
      <c r="B5163">
        <v>0</v>
      </c>
      <c r="C5163" s="44">
        <v>41402</v>
      </c>
      <c r="D5163" t="str">
        <f t="shared" si="800"/>
        <v/>
      </c>
      <c r="E5163" t="str">
        <f t="shared" si="801"/>
        <v/>
      </c>
      <c r="F5163" t="str">
        <f t="shared" si="802"/>
        <v/>
      </c>
      <c r="G5163" t="str">
        <f t="shared" si="803"/>
        <v/>
      </c>
      <c r="H5163" t="str">
        <f t="shared" si="804"/>
        <v/>
      </c>
      <c r="I5163" t="str">
        <f t="shared" si="805"/>
        <v/>
      </c>
      <c r="J5163" t="str">
        <f t="shared" si="806"/>
        <v/>
      </c>
      <c r="K5163" t="str">
        <f t="shared" si="807"/>
        <v/>
      </c>
      <c r="L5163" t="str">
        <f t="shared" si="808"/>
        <v/>
      </c>
      <c r="M5163" t="str">
        <f t="shared" si="809"/>
        <v/>
      </c>
    </row>
    <row r="5164" spans="1:13">
      <c r="A5164" t="s">
        <v>2585</v>
      </c>
      <c r="B5164">
        <v>0</v>
      </c>
      <c r="C5164" s="44">
        <v>41402</v>
      </c>
      <c r="D5164" t="str">
        <f t="shared" si="800"/>
        <v/>
      </c>
      <c r="E5164" t="str">
        <f t="shared" si="801"/>
        <v/>
      </c>
      <c r="F5164" t="str">
        <f t="shared" si="802"/>
        <v/>
      </c>
      <c r="G5164" t="str">
        <f t="shared" si="803"/>
        <v/>
      </c>
      <c r="H5164" t="str">
        <f t="shared" si="804"/>
        <v/>
      </c>
      <c r="I5164" t="str">
        <f t="shared" si="805"/>
        <v/>
      </c>
      <c r="J5164" t="str">
        <f t="shared" si="806"/>
        <v/>
      </c>
      <c r="K5164" t="str">
        <f t="shared" si="807"/>
        <v/>
      </c>
      <c r="L5164" t="str">
        <f t="shared" si="808"/>
        <v/>
      </c>
      <c r="M5164" t="str">
        <f t="shared" si="809"/>
        <v/>
      </c>
    </row>
    <row r="5165" spans="1:13">
      <c r="A5165" t="s">
        <v>3735</v>
      </c>
      <c r="B5165">
        <v>10.192299999999999</v>
      </c>
      <c r="C5165" s="44">
        <v>41548</v>
      </c>
      <c r="D5165" t="str">
        <f t="shared" si="800"/>
        <v/>
      </c>
      <c r="E5165" t="str">
        <f t="shared" si="801"/>
        <v/>
      </c>
      <c r="F5165" t="str">
        <f t="shared" si="802"/>
        <v/>
      </c>
      <c r="G5165" t="str">
        <f t="shared" si="803"/>
        <v/>
      </c>
      <c r="H5165" t="str">
        <f t="shared" si="804"/>
        <v/>
      </c>
      <c r="I5165" t="str">
        <f t="shared" si="805"/>
        <v/>
      </c>
      <c r="J5165" t="str">
        <f t="shared" si="806"/>
        <v/>
      </c>
      <c r="K5165" t="str">
        <f t="shared" si="807"/>
        <v/>
      </c>
      <c r="L5165" t="str">
        <f t="shared" si="808"/>
        <v/>
      </c>
      <c r="M5165" t="str">
        <f t="shared" si="809"/>
        <v/>
      </c>
    </row>
    <row r="5166" spans="1:13">
      <c r="A5166" t="s">
        <v>2586</v>
      </c>
      <c r="B5166">
        <v>0</v>
      </c>
      <c r="C5166" s="44">
        <v>41402</v>
      </c>
      <c r="D5166" t="str">
        <f t="shared" si="800"/>
        <v/>
      </c>
      <c r="E5166" t="str">
        <f t="shared" si="801"/>
        <v/>
      </c>
      <c r="F5166" t="str">
        <f t="shared" si="802"/>
        <v/>
      </c>
      <c r="G5166" t="str">
        <f t="shared" si="803"/>
        <v/>
      </c>
      <c r="H5166" t="str">
        <f t="shared" si="804"/>
        <v/>
      </c>
      <c r="I5166" t="str">
        <f t="shared" si="805"/>
        <v/>
      </c>
      <c r="J5166" t="str">
        <f t="shared" si="806"/>
        <v/>
      </c>
      <c r="K5166" t="str">
        <f t="shared" si="807"/>
        <v/>
      </c>
      <c r="L5166" t="str">
        <f t="shared" si="808"/>
        <v/>
      </c>
      <c r="M5166" t="str">
        <f t="shared" si="809"/>
        <v/>
      </c>
    </row>
    <row r="5167" spans="1:13">
      <c r="A5167" t="s">
        <v>3736</v>
      </c>
      <c r="B5167">
        <v>15.116199999999999</v>
      </c>
      <c r="C5167" s="44">
        <v>41548</v>
      </c>
      <c r="D5167" t="str">
        <f t="shared" si="800"/>
        <v/>
      </c>
      <c r="E5167" t="str">
        <f t="shared" si="801"/>
        <v/>
      </c>
      <c r="F5167" t="str">
        <f t="shared" si="802"/>
        <v/>
      </c>
      <c r="G5167" t="str">
        <f t="shared" si="803"/>
        <v/>
      </c>
      <c r="H5167" t="str">
        <f t="shared" si="804"/>
        <v/>
      </c>
      <c r="I5167" t="str">
        <f t="shared" si="805"/>
        <v/>
      </c>
      <c r="J5167" t="str">
        <f t="shared" si="806"/>
        <v/>
      </c>
      <c r="K5167" t="str">
        <f t="shared" si="807"/>
        <v/>
      </c>
      <c r="L5167" t="str">
        <f t="shared" si="808"/>
        <v/>
      </c>
      <c r="M5167" t="str">
        <f t="shared" si="809"/>
        <v/>
      </c>
    </row>
    <row r="5168" spans="1:13">
      <c r="A5168" t="s">
        <v>2587</v>
      </c>
      <c r="B5168">
        <v>10.196999999999999</v>
      </c>
      <c r="C5168" s="44">
        <v>41548</v>
      </c>
      <c r="D5168" t="str">
        <f t="shared" si="800"/>
        <v/>
      </c>
      <c r="E5168" t="str">
        <f t="shared" si="801"/>
        <v/>
      </c>
      <c r="F5168" t="str">
        <f t="shared" si="802"/>
        <v/>
      </c>
      <c r="G5168" t="str">
        <f t="shared" si="803"/>
        <v/>
      </c>
      <c r="H5168" t="str">
        <f t="shared" si="804"/>
        <v/>
      </c>
      <c r="I5168" t="str">
        <f t="shared" si="805"/>
        <v/>
      </c>
      <c r="J5168" t="str">
        <f t="shared" si="806"/>
        <v/>
      </c>
      <c r="K5168" t="str">
        <f t="shared" si="807"/>
        <v/>
      </c>
      <c r="L5168" t="str">
        <f t="shared" si="808"/>
        <v/>
      </c>
      <c r="M5168" t="str">
        <f t="shared" si="809"/>
        <v/>
      </c>
    </row>
    <row r="5169" spans="1:13">
      <c r="A5169" t="s">
        <v>3737</v>
      </c>
      <c r="B5169">
        <v>13.3756</v>
      </c>
      <c r="C5169" s="44">
        <v>41548</v>
      </c>
      <c r="D5169" t="str">
        <f t="shared" si="800"/>
        <v/>
      </c>
      <c r="E5169" t="str">
        <f t="shared" si="801"/>
        <v/>
      </c>
      <c r="F5169" t="str">
        <f t="shared" si="802"/>
        <v/>
      </c>
      <c r="G5169" t="str">
        <f t="shared" si="803"/>
        <v/>
      </c>
      <c r="H5169" t="str">
        <f t="shared" si="804"/>
        <v/>
      </c>
      <c r="I5169" t="str">
        <f t="shared" si="805"/>
        <v/>
      </c>
      <c r="J5169" t="str">
        <f t="shared" si="806"/>
        <v/>
      </c>
      <c r="K5169" t="str">
        <f t="shared" si="807"/>
        <v/>
      </c>
      <c r="L5169" t="str">
        <f t="shared" si="808"/>
        <v/>
      </c>
      <c r="M5169" t="str">
        <f t="shared" si="809"/>
        <v/>
      </c>
    </row>
    <row r="5170" spans="1:13">
      <c r="A5170" t="s">
        <v>2588</v>
      </c>
      <c r="B5170">
        <v>10.0642</v>
      </c>
      <c r="C5170" s="44">
        <v>41548</v>
      </c>
      <c r="D5170" t="str">
        <f t="shared" si="800"/>
        <v/>
      </c>
      <c r="E5170" t="str">
        <f t="shared" si="801"/>
        <v/>
      </c>
      <c r="F5170" t="str">
        <f t="shared" si="802"/>
        <v/>
      </c>
      <c r="G5170" t="str">
        <f t="shared" si="803"/>
        <v/>
      </c>
      <c r="H5170" t="str">
        <f t="shared" si="804"/>
        <v/>
      </c>
      <c r="I5170" t="str">
        <f t="shared" si="805"/>
        <v/>
      </c>
      <c r="J5170" t="str">
        <f t="shared" si="806"/>
        <v/>
      </c>
      <c r="K5170" t="str">
        <f t="shared" si="807"/>
        <v/>
      </c>
      <c r="L5170" t="str">
        <f t="shared" si="808"/>
        <v/>
      </c>
      <c r="M5170" t="str">
        <f t="shared" si="809"/>
        <v/>
      </c>
    </row>
    <row r="5171" spans="1:13">
      <c r="A5171" t="s">
        <v>3738</v>
      </c>
      <c r="B5171">
        <v>14.8401</v>
      </c>
      <c r="C5171" s="44">
        <v>41548</v>
      </c>
      <c r="D5171" t="str">
        <f t="shared" si="800"/>
        <v/>
      </c>
      <c r="E5171" t="str">
        <f t="shared" si="801"/>
        <v/>
      </c>
      <c r="F5171" t="str">
        <f t="shared" si="802"/>
        <v/>
      </c>
      <c r="G5171" t="str">
        <f t="shared" si="803"/>
        <v/>
      </c>
      <c r="H5171" t="str">
        <f t="shared" si="804"/>
        <v/>
      </c>
      <c r="I5171" t="str">
        <f t="shared" si="805"/>
        <v/>
      </c>
      <c r="J5171" t="str">
        <f t="shared" si="806"/>
        <v/>
      </c>
      <c r="K5171" t="str">
        <f t="shared" si="807"/>
        <v/>
      </c>
      <c r="L5171" t="str">
        <f t="shared" si="808"/>
        <v/>
      </c>
      <c r="M5171" t="str">
        <f t="shared" si="809"/>
        <v/>
      </c>
    </row>
    <row r="5172" spans="1:13">
      <c r="A5172" t="s">
        <v>2589</v>
      </c>
      <c r="B5172">
        <v>10.319100000000001</v>
      </c>
      <c r="C5172" s="44">
        <v>41548</v>
      </c>
      <c r="D5172" t="str">
        <f t="shared" si="800"/>
        <v/>
      </c>
      <c r="E5172" t="str">
        <f t="shared" si="801"/>
        <v/>
      </c>
      <c r="F5172" t="str">
        <f t="shared" si="802"/>
        <v/>
      </c>
      <c r="G5172" t="str">
        <f t="shared" si="803"/>
        <v/>
      </c>
      <c r="H5172" t="str">
        <f t="shared" si="804"/>
        <v/>
      </c>
      <c r="I5172" t="str">
        <f t="shared" si="805"/>
        <v/>
      </c>
      <c r="J5172" t="str">
        <f t="shared" si="806"/>
        <v/>
      </c>
      <c r="K5172" t="str">
        <f t="shared" si="807"/>
        <v/>
      </c>
      <c r="L5172" t="str">
        <f t="shared" si="808"/>
        <v/>
      </c>
      <c r="M5172" t="str">
        <f t="shared" si="809"/>
        <v/>
      </c>
    </row>
    <row r="5173" spans="1:13">
      <c r="A5173" t="s">
        <v>3739</v>
      </c>
      <c r="B5173">
        <v>10.541</v>
      </c>
      <c r="C5173" s="44">
        <v>41548</v>
      </c>
      <c r="D5173" t="str">
        <f t="shared" si="800"/>
        <v/>
      </c>
      <c r="E5173" t="str">
        <f t="shared" si="801"/>
        <v/>
      </c>
      <c r="F5173" t="str">
        <f t="shared" si="802"/>
        <v/>
      </c>
      <c r="G5173" t="str">
        <f t="shared" si="803"/>
        <v/>
      </c>
      <c r="H5173" t="str">
        <f t="shared" si="804"/>
        <v/>
      </c>
      <c r="I5173" t="str">
        <f t="shared" si="805"/>
        <v/>
      </c>
      <c r="J5173" t="str">
        <f t="shared" si="806"/>
        <v/>
      </c>
      <c r="K5173" t="str">
        <f t="shared" si="807"/>
        <v/>
      </c>
      <c r="L5173" t="str">
        <f t="shared" si="808"/>
        <v/>
      </c>
      <c r="M5173" t="str">
        <f t="shared" si="809"/>
        <v/>
      </c>
    </row>
    <row r="5174" spans="1:13">
      <c r="A5174" t="s">
        <v>2590</v>
      </c>
      <c r="B5174">
        <v>0</v>
      </c>
      <c r="C5174" s="44">
        <v>41402</v>
      </c>
      <c r="D5174" t="str">
        <f t="shared" si="800"/>
        <v/>
      </c>
      <c r="E5174" t="str">
        <f t="shared" si="801"/>
        <v/>
      </c>
      <c r="F5174" t="str">
        <f t="shared" si="802"/>
        <v/>
      </c>
      <c r="G5174" t="str">
        <f t="shared" si="803"/>
        <v/>
      </c>
      <c r="H5174" t="str">
        <f t="shared" si="804"/>
        <v/>
      </c>
      <c r="I5174" t="str">
        <f t="shared" si="805"/>
        <v/>
      </c>
      <c r="J5174" t="str">
        <f t="shared" si="806"/>
        <v/>
      </c>
      <c r="K5174" t="str">
        <f t="shared" si="807"/>
        <v/>
      </c>
      <c r="L5174" t="str">
        <f t="shared" si="808"/>
        <v/>
      </c>
      <c r="M5174" t="str">
        <f t="shared" si="809"/>
        <v/>
      </c>
    </row>
    <row r="5175" spans="1:13">
      <c r="A5175" t="s">
        <v>2591</v>
      </c>
      <c r="B5175">
        <v>10.162699999999999</v>
      </c>
      <c r="C5175" s="44">
        <v>41515</v>
      </c>
      <c r="D5175" t="str">
        <f t="shared" si="800"/>
        <v/>
      </c>
      <c r="E5175" t="str">
        <f t="shared" si="801"/>
        <v/>
      </c>
      <c r="F5175" t="str">
        <f t="shared" si="802"/>
        <v/>
      </c>
      <c r="G5175" t="str">
        <f t="shared" si="803"/>
        <v/>
      </c>
      <c r="H5175" t="str">
        <f t="shared" si="804"/>
        <v/>
      </c>
      <c r="I5175" t="str">
        <f t="shared" si="805"/>
        <v/>
      </c>
      <c r="J5175" t="str">
        <f t="shared" si="806"/>
        <v/>
      </c>
      <c r="K5175" t="str">
        <f t="shared" si="807"/>
        <v/>
      </c>
      <c r="L5175" t="str">
        <f t="shared" si="808"/>
        <v/>
      </c>
      <c r="M5175" t="str">
        <f t="shared" si="809"/>
        <v/>
      </c>
    </row>
    <row r="5176" spans="1:13">
      <c r="A5176" t="s">
        <v>3740</v>
      </c>
      <c r="B5176">
        <v>15.5322</v>
      </c>
      <c r="C5176" s="44">
        <v>41548</v>
      </c>
      <c r="D5176" t="str">
        <f t="shared" si="800"/>
        <v/>
      </c>
      <c r="E5176" t="str">
        <f t="shared" si="801"/>
        <v/>
      </c>
      <c r="F5176" t="str">
        <f t="shared" si="802"/>
        <v/>
      </c>
      <c r="G5176" t="str">
        <f t="shared" si="803"/>
        <v/>
      </c>
      <c r="H5176" t="str">
        <f t="shared" si="804"/>
        <v/>
      </c>
      <c r="I5176" t="str">
        <f t="shared" si="805"/>
        <v/>
      </c>
      <c r="J5176" t="str">
        <f t="shared" si="806"/>
        <v/>
      </c>
      <c r="K5176" t="str">
        <f t="shared" si="807"/>
        <v/>
      </c>
      <c r="L5176" t="str">
        <f t="shared" si="808"/>
        <v/>
      </c>
      <c r="M5176" t="str">
        <f t="shared" si="809"/>
        <v/>
      </c>
    </row>
    <row r="5177" spans="1:13">
      <c r="A5177" t="s">
        <v>2592</v>
      </c>
      <c r="B5177">
        <v>10.0932</v>
      </c>
      <c r="C5177" s="44">
        <v>41548</v>
      </c>
      <c r="D5177" t="str">
        <f t="shared" si="800"/>
        <v/>
      </c>
      <c r="E5177" t="str">
        <f t="shared" si="801"/>
        <v/>
      </c>
      <c r="F5177" t="str">
        <f t="shared" si="802"/>
        <v/>
      </c>
      <c r="G5177" t="str">
        <f t="shared" si="803"/>
        <v/>
      </c>
      <c r="H5177" t="str">
        <f t="shared" si="804"/>
        <v/>
      </c>
      <c r="I5177" t="str">
        <f t="shared" si="805"/>
        <v/>
      </c>
      <c r="J5177" t="str">
        <f t="shared" si="806"/>
        <v/>
      </c>
      <c r="K5177" t="str">
        <f t="shared" si="807"/>
        <v/>
      </c>
      <c r="L5177" t="str">
        <f t="shared" si="808"/>
        <v/>
      </c>
      <c r="M5177" t="str">
        <f t="shared" si="809"/>
        <v/>
      </c>
    </row>
    <row r="5178" spans="1:13">
      <c r="A5178" t="s">
        <v>2593</v>
      </c>
      <c r="B5178">
        <v>10.2799</v>
      </c>
      <c r="C5178" s="44">
        <v>41548</v>
      </c>
      <c r="D5178" t="str">
        <f t="shared" si="800"/>
        <v/>
      </c>
      <c r="E5178" t="str">
        <f t="shared" si="801"/>
        <v/>
      </c>
      <c r="F5178" t="str">
        <f t="shared" si="802"/>
        <v/>
      </c>
      <c r="G5178" t="str">
        <f t="shared" si="803"/>
        <v/>
      </c>
      <c r="H5178" t="str">
        <f t="shared" si="804"/>
        <v/>
      </c>
      <c r="I5178" t="str">
        <f t="shared" si="805"/>
        <v/>
      </c>
      <c r="J5178" t="str">
        <f t="shared" si="806"/>
        <v/>
      </c>
      <c r="K5178" t="str">
        <f t="shared" si="807"/>
        <v/>
      </c>
      <c r="L5178" t="str">
        <f t="shared" si="808"/>
        <v/>
      </c>
      <c r="M5178" t="str">
        <f t="shared" si="809"/>
        <v/>
      </c>
    </row>
    <row r="5179" spans="1:13">
      <c r="A5179" t="s">
        <v>3741</v>
      </c>
      <c r="B5179">
        <v>12.9862</v>
      </c>
      <c r="C5179" s="44">
        <v>41548</v>
      </c>
      <c r="D5179" t="str">
        <f t="shared" si="800"/>
        <v/>
      </c>
      <c r="E5179" t="str">
        <f t="shared" si="801"/>
        <v/>
      </c>
      <c r="F5179" t="str">
        <f t="shared" si="802"/>
        <v/>
      </c>
      <c r="G5179" t="str">
        <f t="shared" si="803"/>
        <v/>
      </c>
      <c r="H5179" t="str">
        <f t="shared" si="804"/>
        <v/>
      </c>
      <c r="I5179" t="str">
        <f t="shared" si="805"/>
        <v/>
      </c>
      <c r="J5179" t="str">
        <f t="shared" si="806"/>
        <v/>
      </c>
      <c r="K5179" t="str">
        <f t="shared" si="807"/>
        <v/>
      </c>
      <c r="L5179" t="str">
        <f t="shared" si="808"/>
        <v/>
      </c>
      <c r="M5179" t="str">
        <f t="shared" si="809"/>
        <v/>
      </c>
    </row>
    <row r="5180" spans="1:13">
      <c r="A5180" t="s">
        <v>2595</v>
      </c>
      <c r="B5180">
        <v>0</v>
      </c>
      <c r="C5180" s="44">
        <v>41402</v>
      </c>
      <c r="D5180" t="str">
        <f t="shared" si="800"/>
        <v/>
      </c>
      <c r="E5180" t="str">
        <f t="shared" si="801"/>
        <v/>
      </c>
      <c r="F5180" t="str">
        <f t="shared" si="802"/>
        <v/>
      </c>
      <c r="G5180" t="str">
        <f t="shared" si="803"/>
        <v/>
      </c>
      <c r="H5180" t="str">
        <f t="shared" si="804"/>
        <v/>
      </c>
      <c r="I5180" t="str">
        <f t="shared" si="805"/>
        <v/>
      </c>
      <c r="J5180" t="str">
        <f t="shared" si="806"/>
        <v/>
      </c>
      <c r="K5180" t="str">
        <f t="shared" si="807"/>
        <v/>
      </c>
      <c r="L5180" t="str">
        <f t="shared" si="808"/>
        <v/>
      </c>
      <c r="M5180" t="str">
        <f t="shared" si="809"/>
        <v/>
      </c>
    </row>
    <row r="5181" spans="1:13">
      <c r="A5181" t="s">
        <v>2594</v>
      </c>
      <c r="B5181">
        <v>0</v>
      </c>
      <c r="C5181" s="44">
        <v>41402</v>
      </c>
      <c r="D5181" t="str">
        <f t="shared" si="800"/>
        <v/>
      </c>
      <c r="E5181" t="str">
        <f t="shared" si="801"/>
        <v/>
      </c>
      <c r="F5181" t="str">
        <f t="shared" si="802"/>
        <v/>
      </c>
      <c r="G5181" t="str">
        <f t="shared" si="803"/>
        <v/>
      </c>
      <c r="H5181" t="str">
        <f t="shared" si="804"/>
        <v/>
      </c>
      <c r="I5181" t="str">
        <f t="shared" si="805"/>
        <v/>
      </c>
      <c r="J5181" t="str">
        <f t="shared" si="806"/>
        <v/>
      </c>
      <c r="K5181" t="str">
        <f t="shared" si="807"/>
        <v/>
      </c>
      <c r="L5181" t="str">
        <f t="shared" si="808"/>
        <v/>
      </c>
      <c r="M5181" t="str">
        <f t="shared" si="809"/>
        <v/>
      </c>
    </row>
    <row r="5182" spans="1:13">
      <c r="A5182" t="s">
        <v>3742</v>
      </c>
      <c r="B5182">
        <v>16.483699999999999</v>
      </c>
      <c r="C5182" s="44">
        <v>41548</v>
      </c>
      <c r="D5182" t="str">
        <f t="shared" si="800"/>
        <v/>
      </c>
      <c r="E5182" t="str">
        <f t="shared" si="801"/>
        <v/>
      </c>
      <c r="F5182" t="str">
        <f t="shared" si="802"/>
        <v/>
      </c>
      <c r="G5182" t="str">
        <f t="shared" si="803"/>
        <v/>
      </c>
      <c r="H5182" t="str">
        <f t="shared" si="804"/>
        <v/>
      </c>
      <c r="I5182" t="str">
        <f t="shared" si="805"/>
        <v/>
      </c>
      <c r="J5182" t="str">
        <f t="shared" si="806"/>
        <v/>
      </c>
      <c r="K5182" t="str">
        <f t="shared" si="807"/>
        <v/>
      </c>
      <c r="L5182" t="str">
        <f t="shared" si="808"/>
        <v/>
      </c>
      <c r="M5182" t="str">
        <f t="shared" si="809"/>
        <v/>
      </c>
    </row>
    <row r="5183" spans="1:13">
      <c r="A5183" t="s">
        <v>2596</v>
      </c>
      <c r="B5183">
        <v>10.007199999999999</v>
      </c>
      <c r="C5183" s="44">
        <v>41548</v>
      </c>
      <c r="D5183" t="str">
        <f t="shared" si="800"/>
        <v/>
      </c>
      <c r="E5183" t="str">
        <f t="shared" si="801"/>
        <v/>
      </c>
      <c r="F5183" t="str">
        <f t="shared" si="802"/>
        <v/>
      </c>
      <c r="G5183" t="str">
        <f t="shared" si="803"/>
        <v/>
      </c>
      <c r="H5183" t="str">
        <f t="shared" si="804"/>
        <v/>
      </c>
      <c r="I5183" t="str">
        <f t="shared" si="805"/>
        <v/>
      </c>
      <c r="J5183" t="str">
        <f t="shared" si="806"/>
        <v/>
      </c>
      <c r="K5183" t="str">
        <f t="shared" si="807"/>
        <v/>
      </c>
      <c r="L5183" t="str">
        <f t="shared" si="808"/>
        <v/>
      </c>
      <c r="M5183" t="str">
        <f t="shared" si="809"/>
        <v/>
      </c>
    </row>
    <row r="5184" spans="1:13">
      <c r="A5184" t="s">
        <v>2597</v>
      </c>
      <c r="B5184">
        <v>10.2064</v>
      </c>
      <c r="C5184" s="44">
        <v>41548</v>
      </c>
      <c r="D5184" t="str">
        <f t="shared" si="800"/>
        <v/>
      </c>
      <c r="E5184" t="str">
        <f t="shared" si="801"/>
        <v/>
      </c>
      <c r="F5184" t="str">
        <f t="shared" si="802"/>
        <v/>
      </c>
      <c r="G5184" t="str">
        <f t="shared" si="803"/>
        <v/>
      </c>
      <c r="H5184" t="str">
        <f t="shared" si="804"/>
        <v/>
      </c>
      <c r="I5184" t="str">
        <f t="shared" si="805"/>
        <v/>
      </c>
      <c r="J5184" t="str">
        <f t="shared" si="806"/>
        <v/>
      </c>
      <c r="K5184" t="str">
        <f t="shared" si="807"/>
        <v/>
      </c>
      <c r="L5184" t="str">
        <f t="shared" si="808"/>
        <v/>
      </c>
      <c r="M5184" t="str">
        <f t="shared" si="809"/>
        <v/>
      </c>
    </row>
    <row r="5185" spans="1:13">
      <c r="A5185" t="s">
        <v>3743</v>
      </c>
      <c r="B5185">
        <v>0</v>
      </c>
      <c r="C5185" s="44">
        <v>41402</v>
      </c>
      <c r="D5185" t="str">
        <f t="shared" si="800"/>
        <v/>
      </c>
      <c r="E5185" t="str">
        <f t="shared" si="801"/>
        <v/>
      </c>
      <c r="F5185" t="str">
        <f t="shared" si="802"/>
        <v/>
      </c>
      <c r="G5185" t="str">
        <f t="shared" si="803"/>
        <v/>
      </c>
      <c r="H5185" t="str">
        <f t="shared" si="804"/>
        <v/>
      </c>
      <c r="I5185" t="str">
        <f t="shared" si="805"/>
        <v/>
      </c>
      <c r="J5185" t="str">
        <f t="shared" si="806"/>
        <v/>
      </c>
      <c r="K5185" t="str">
        <f t="shared" si="807"/>
        <v/>
      </c>
      <c r="L5185" t="str">
        <f t="shared" si="808"/>
        <v/>
      </c>
      <c r="M5185" t="str">
        <f t="shared" si="809"/>
        <v/>
      </c>
    </row>
    <row r="5186" spans="1:13">
      <c r="A5186" t="s">
        <v>2598</v>
      </c>
      <c r="B5186">
        <v>10.351000000000001</v>
      </c>
      <c r="C5186" s="44">
        <v>41548</v>
      </c>
      <c r="D5186" t="str">
        <f t="shared" si="800"/>
        <v/>
      </c>
      <c r="E5186" t="str">
        <f t="shared" si="801"/>
        <v/>
      </c>
      <c r="F5186" t="str">
        <f t="shared" si="802"/>
        <v/>
      </c>
      <c r="G5186" t="str">
        <f t="shared" si="803"/>
        <v/>
      </c>
      <c r="H5186" t="str">
        <f t="shared" si="804"/>
        <v/>
      </c>
      <c r="I5186" t="str">
        <f t="shared" si="805"/>
        <v/>
      </c>
      <c r="J5186" t="str">
        <f t="shared" si="806"/>
        <v/>
      </c>
      <c r="K5186" t="str">
        <f t="shared" si="807"/>
        <v/>
      </c>
      <c r="L5186" t="str">
        <f t="shared" si="808"/>
        <v/>
      </c>
      <c r="M5186" t="str">
        <f t="shared" si="809"/>
        <v/>
      </c>
    </row>
    <row r="5187" spans="1:13">
      <c r="A5187" t="s">
        <v>2599</v>
      </c>
      <c r="B5187">
        <v>0</v>
      </c>
      <c r="C5187" s="44">
        <v>41402</v>
      </c>
      <c r="D5187" t="str">
        <f t="shared" si="800"/>
        <v/>
      </c>
      <c r="E5187" t="str">
        <f t="shared" si="801"/>
        <v/>
      </c>
      <c r="F5187" t="str">
        <f t="shared" si="802"/>
        <v/>
      </c>
      <c r="G5187" t="str">
        <f t="shared" si="803"/>
        <v/>
      </c>
      <c r="H5187" t="str">
        <f t="shared" si="804"/>
        <v/>
      </c>
      <c r="I5187" t="str">
        <f t="shared" si="805"/>
        <v/>
      </c>
      <c r="J5187" t="str">
        <f t="shared" si="806"/>
        <v/>
      </c>
      <c r="K5187" t="str">
        <f t="shared" si="807"/>
        <v/>
      </c>
      <c r="L5187" t="str">
        <f t="shared" si="808"/>
        <v/>
      </c>
      <c r="M5187" t="str">
        <f t="shared" si="809"/>
        <v/>
      </c>
    </row>
    <row r="5188" spans="1:13">
      <c r="A5188" t="s">
        <v>3744</v>
      </c>
      <c r="B5188">
        <v>14.7812</v>
      </c>
      <c r="C5188" s="44">
        <v>41548</v>
      </c>
      <c r="D5188" t="str">
        <f t="shared" si="800"/>
        <v/>
      </c>
      <c r="E5188" t="str">
        <f t="shared" si="801"/>
        <v/>
      </c>
      <c r="F5188" t="str">
        <f t="shared" si="802"/>
        <v/>
      </c>
      <c r="G5188" t="str">
        <f t="shared" si="803"/>
        <v/>
      </c>
      <c r="H5188" t="str">
        <f t="shared" si="804"/>
        <v/>
      </c>
      <c r="I5188" t="str">
        <f t="shared" si="805"/>
        <v/>
      </c>
      <c r="J5188" t="str">
        <f t="shared" si="806"/>
        <v/>
      </c>
      <c r="K5188" t="str">
        <f t="shared" si="807"/>
        <v/>
      </c>
      <c r="L5188" t="str">
        <f t="shared" si="808"/>
        <v/>
      </c>
      <c r="M5188" t="str">
        <f t="shared" si="809"/>
        <v/>
      </c>
    </row>
    <row r="5189" spans="1:13">
      <c r="A5189" t="s">
        <v>2600</v>
      </c>
      <c r="B5189">
        <v>10.414300000000001</v>
      </c>
      <c r="C5189" s="44">
        <v>41548</v>
      </c>
      <c r="D5189" t="str">
        <f t="shared" si="800"/>
        <v/>
      </c>
      <c r="E5189" t="str">
        <f t="shared" si="801"/>
        <v/>
      </c>
      <c r="F5189" t="str">
        <f t="shared" si="802"/>
        <v/>
      </c>
      <c r="G5189" t="str">
        <f t="shared" si="803"/>
        <v/>
      </c>
      <c r="H5189" t="str">
        <f t="shared" si="804"/>
        <v/>
      </c>
      <c r="I5189" t="str">
        <f t="shared" si="805"/>
        <v/>
      </c>
      <c r="J5189" t="str">
        <f t="shared" si="806"/>
        <v/>
      </c>
      <c r="K5189" t="str">
        <f t="shared" si="807"/>
        <v/>
      </c>
      <c r="L5189" t="str">
        <f t="shared" si="808"/>
        <v/>
      </c>
      <c r="M5189" t="str">
        <f t="shared" si="809"/>
        <v/>
      </c>
    </row>
    <row r="5190" spans="1:13">
      <c r="A5190" t="s">
        <v>2601</v>
      </c>
      <c r="B5190">
        <v>10.0998</v>
      </c>
      <c r="C5190" s="44">
        <v>41548</v>
      </c>
      <c r="D5190" t="str">
        <f t="shared" si="800"/>
        <v/>
      </c>
      <c r="E5190" t="str">
        <f t="shared" si="801"/>
        <v/>
      </c>
      <c r="F5190" t="str">
        <f t="shared" si="802"/>
        <v/>
      </c>
      <c r="G5190" t="str">
        <f t="shared" si="803"/>
        <v/>
      </c>
      <c r="H5190" t="str">
        <f t="shared" si="804"/>
        <v/>
      </c>
      <c r="I5190" t="str">
        <f t="shared" si="805"/>
        <v/>
      </c>
      <c r="J5190" t="str">
        <f t="shared" si="806"/>
        <v/>
      </c>
      <c r="K5190" t="str">
        <f t="shared" si="807"/>
        <v/>
      </c>
      <c r="L5190" t="str">
        <f t="shared" si="808"/>
        <v/>
      </c>
      <c r="M5190" t="str">
        <f t="shared" si="809"/>
        <v/>
      </c>
    </row>
    <row r="5191" spans="1:13">
      <c r="A5191" t="s">
        <v>3745</v>
      </c>
      <c r="B5191">
        <v>0</v>
      </c>
      <c r="C5191" s="44">
        <v>41402</v>
      </c>
      <c r="D5191" t="str">
        <f t="shared" ref="D5191:D5254" si="810">IF(A5191=mfund1,B5191,"")</f>
        <v/>
      </c>
      <c r="E5191" t="str">
        <f t="shared" ref="E5191:E5254" si="811">IF(A5191=mfund2,B5191,"")</f>
        <v/>
      </c>
      <c r="F5191" t="str">
        <f t="shared" ref="F5191:F5254" si="812">IF(A5191=mfund3,B5191,"")</f>
        <v/>
      </c>
      <c r="G5191" t="str">
        <f t="shared" ref="G5191:G5254" si="813">IF(A5191=mfund4,B5191,"")</f>
        <v/>
      </c>
      <c r="H5191" t="str">
        <f t="shared" ref="H5191:H5254" si="814">IF(A5191=mfudn5,B5191,"")</f>
        <v/>
      </c>
      <c r="I5191" t="str">
        <f t="shared" ref="I5191:I5254" si="815">IF(A5191=mfund6,B5191,"")</f>
        <v/>
      </c>
      <c r="J5191" t="str">
        <f t="shared" ref="J5191:J5254" si="816">IF(A5191=mfund7,B5191,"")</f>
        <v/>
      </c>
      <c r="K5191" t="str">
        <f t="shared" ref="K5191:K5254" si="817">IF(A5191=mfund8,B5191,"")</f>
        <v/>
      </c>
      <c r="L5191" t="str">
        <f t="shared" ref="L5191:L5254" si="818">IF(A5191=mfund9,B5191,"")</f>
        <v/>
      </c>
      <c r="M5191" t="str">
        <f t="shared" ref="M5191:M5254" si="819">IF(A5191=mfund10,B5191,"")</f>
        <v/>
      </c>
    </row>
    <row r="5192" spans="1:13">
      <c r="A5192" t="s">
        <v>2602</v>
      </c>
      <c r="B5192">
        <v>0</v>
      </c>
      <c r="C5192" s="44">
        <v>41402</v>
      </c>
      <c r="D5192" t="str">
        <f t="shared" si="810"/>
        <v/>
      </c>
      <c r="E5192" t="str">
        <f t="shared" si="811"/>
        <v/>
      </c>
      <c r="F5192" t="str">
        <f t="shared" si="812"/>
        <v/>
      </c>
      <c r="G5192" t="str">
        <f t="shared" si="813"/>
        <v/>
      </c>
      <c r="H5192" t="str">
        <f t="shared" si="814"/>
        <v/>
      </c>
      <c r="I5192" t="str">
        <f t="shared" si="815"/>
        <v/>
      </c>
      <c r="J5192" t="str">
        <f t="shared" si="816"/>
        <v/>
      </c>
      <c r="K5192" t="str">
        <f t="shared" si="817"/>
        <v/>
      </c>
      <c r="L5192" t="str">
        <f t="shared" si="818"/>
        <v/>
      </c>
      <c r="M5192" t="str">
        <f t="shared" si="819"/>
        <v/>
      </c>
    </row>
    <row r="5193" spans="1:13">
      <c r="A5193" t="s">
        <v>2603</v>
      </c>
      <c r="B5193">
        <v>0</v>
      </c>
      <c r="C5193" s="44">
        <v>41402</v>
      </c>
      <c r="D5193" t="str">
        <f t="shared" si="810"/>
        <v/>
      </c>
      <c r="E5193" t="str">
        <f t="shared" si="811"/>
        <v/>
      </c>
      <c r="F5193" t="str">
        <f t="shared" si="812"/>
        <v/>
      </c>
      <c r="G5193" t="str">
        <f t="shared" si="813"/>
        <v/>
      </c>
      <c r="H5193" t="str">
        <f t="shared" si="814"/>
        <v/>
      </c>
      <c r="I5193" t="str">
        <f t="shared" si="815"/>
        <v/>
      </c>
      <c r="J5193" t="str">
        <f t="shared" si="816"/>
        <v/>
      </c>
      <c r="K5193" t="str">
        <f t="shared" si="817"/>
        <v/>
      </c>
      <c r="L5193" t="str">
        <f t="shared" si="818"/>
        <v/>
      </c>
      <c r="M5193" t="str">
        <f t="shared" si="819"/>
        <v/>
      </c>
    </row>
    <row r="5194" spans="1:13">
      <c r="A5194" t="s">
        <v>3746</v>
      </c>
      <c r="B5194">
        <v>16.148399999999999</v>
      </c>
      <c r="C5194" s="44">
        <v>41548</v>
      </c>
      <c r="D5194" t="str">
        <f t="shared" si="810"/>
        <v/>
      </c>
      <c r="E5194" t="str">
        <f t="shared" si="811"/>
        <v/>
      </c>
      <c r="F5194" t="str">
        <f t="shared" si="812"/>
        <v/>
      </c>
      <c r="G5194" t="str">
        <f t="shared" si="813"/>
        <v/>
      </c>
      <c r="H5194" t="str">
        <f t="shared" si="814"/>
        <v/>
      </c>
      <c r="I5194" t="str">
        <f t="shared" si="815"/>
        <v/>
      </c>
      <c r="J5194" t="str">
        <f t="shared" si="816"/>
        <v/>
      </c>
      <c r="K5194" t="str">
        <f t="shared" si="817"/>
        <v/>
      </c>
      <c r="L5194" t="str">
        <f t="shared" si="818"/>
        <v/>
      </c>
      <c r="M5194" t="str">
        <f t="shared" si="819"/>
        <v/>
      </c>
    </row>
    <row r="5195" spans="1:13">
      <c r="A5195" t="s">
        <v>2604</v>
      </c>
      <c r="B5195">
        <v>10.568199999999999</v>
      </c>
      <c r="C5195" s="44">
        <v>41548</v>
      </c>
      <c r="D5195" t="str">
        <f t="shared" si="810"/>
        <v/>
      </c>
      <c r="E5195" t="str">
        <f t="shared" si="811"/>
        <v/>
      </c>
      <c r="F5195" t="str">
        <f t="shared" si="812"/>
        <v/>
      </c>
      <c r="G5195" t="str">
        <f t="shared" si="813"/>
        <v/>
      </c>
      <c r="H5195" t="str">
        <f t="shared" si="814"/>
        <v/>
      </c>
      <c r="I5195" t="str">
        <f t="shared" si="815"/>
        <v/>
      </c>
      <c r="J5195" t="str">
        <f t="shared" si="816"/>
        <v/>
      </c>
      <c r="K5195" t="str">
        <f t="shared" si="817"/>
        <v/>
      </c>
      <c r="L5195" t="str">
        <f t="shared" si="818"/>
        <v/>
      </c>
      <c r="M5195" t="str">
        <f t="shared" si="819"/>
        <v/>
      </c>
    </row>
    <row r="5196" spans="1:13">
      <c r="A5196" t="s">
        <v>2605</v>
      </c>
      <c r="B5196">
        <v>10.2392</v>
      </c>
      <c r="C5196" s="44">
        <v>41548</v>
      </c>
      <c r="D5196" t="str">
        <f t="shared" si="810"/>
        <v/>
      </c>
      <c r="E5196" t="str">
        <f t="shared" si="811"/>
        <v/>
      </c>
      <c r="F5196" t="str">
        <f t="shared" si="812"/>
        <v/>
      </c>
      <c r="G5196" t="str">
        <f t="shared" si="813"/>
        <v/>
      </c>
      <c r="H5196" t="str">
        <f t="shared" si="814"/>
        <v/>
      </c>
      <c r="I5196" t="str">
        <f t="shared" si="815"/>
        <v/>
      </c>
      <c r="J5196" t="str">
        <f t="shared" si="816"/>
        <v/>
      </c>
      <c r="K5196" t="str">
        <f t="shared" si="817"/>
        <v/>
      </c>
      <c r="L5196" t="str">
        <f t="shared" si="818"/>
        <v/>
      </c>
      <c r="M5196" t="str">
        <f t="shared" si="819"/>
        <v/>
      </c>
    </row>
    <row r="5197" spans="1:13">
      <c r="A5197" t="s">
        <v>3747</v>
      </c>
      <c r="B5197">
        <v>12.3705</v>
      </c>
      <c r="C5197" s="44">
        <v>41548</v>
      </c>
      <c r="D5197" t="str">
        <f t="shared" si="810"/>
        <v/>
      </c>
      <c r="E5197" t="str">
        <f t="shared" si="811"/>
        <v/>
      </c>
      <c r="F5197" t="str">
        <f t="shared" si="812"/>
        <v/>
      </c>
      <c r="G5197" t="str">
        <f t="shared" si="813"/>
        <v/>
      </c>
      <c r="H5197" t="str">
        <f t="shared" si="814"/>
        <v/>
      </c>
      <c r="I5197" t="str">
        <f t="shared" si="815"/>
        <v/>
      </c>
      <c r="J5197" t="str">
        <f t="shared" si="816"/>
        <v/>
      </c>
      <c r="K5197" t="str">
        <f t="shared" si="817"/>
        <v/>
      </c>
      <c r="L5197" t="str">
        <f t="shared" si="818"/>
        <v/>
      </c>
      <c r="M5197" t="str">
        <f t="shared" si="819"/>
        <v/>
      </c>
    </row>
    <row r="5198" spans="1:13">
      <c r="A5198" t="s">
        <v>2606</v>
      </c>
      <c r="B5198">
        <v>10.167199999999999</v>
      </c>
      <c r="C5198" s="44">
        <v>41548</v>
      </c>
      <c r="D5198" t="str">
        <f t="shared" si="810"/>
        <v/>
      </c>
      <c r="E5198" t="str">
        <f t="shared" si="811"/>
        <v/>
      </c>
      <c r="F5198" t="str">
        <f t="shared" si="812"/>
        <v/>
      </c>
      <c r="G5198" t="str">
        <f t="shared" si="813"/>
        <v/>
      </c>
      <c r="H5198" t="str">
        <f t="shared" si="814"/>
        <v/>
      </c>
      <c r="I5198" t="str">
        <f t="shared" si="815"/>
        <v/>
      </c>
      <c r="J5198" t="str">
        <f t="shared" si="816"/>
        <v/>
      </c>
      <c r="K5198" t="str">
        <f t="shared" si="817"/>
        <v/>
      </c>
      <c r="L5198" t="str">
        <f t="shared" si="818"/>
        <v/>
      </c>
      <c r="M5198" t="str">
        <f t="shared" si="819"/>
        <v/>
      </c>
    </row>
    <row r="5199" spans="1:13">
      <c r="A5199" t="s">
        <v>2607</v>
      </c>
      <c r="B5199">
        <v>10.085000000000001</v>
      </c>
      <c r="C5199" s="44">
        <v>41548</v>
      </c>
      <c r="D5199" t="str">
        <f t="shared" si="810"/>
        <v/>
      </c>
      <c r="E5199" t="str">
        <f t="shared" si="811"/>
        <v/>
      </c>
      <c r="F5199" t="str">
        <f t="shared" si="812"/>
        <v/>
      </c>
      <c r="G5199" t="str">
        <f t="shared" si="813"/>
        <v/>
      </c>
      <c r="H5199" t="str">
        <f t="shared" si="814"/>
        <v/>
      </c>
      <c r="I5199" t="str">
        <f t="shared" si="815"/>
        <v/>
      </c>
      <c r="J5199" t="str">
        <f t="shared" si="816"/>
        <v/>
      </c>
      <c r="K5199" t="str">
        <f t="shared" si="817"/>
        <v/>
      </c>
      <c r="L5199" t="str">
        <f t="shared" si="818"/>
        <v/>
      </c>
      <c r="M5199" t="str">
        <f t="shared" si="819"/>
        <v/>
      </c>
    </row>
    <row r="5200" spans="1:13">
      <c r="A5200" t="s">
        <v>3748</v>
      </c>
      <c r="B5200">
        <v>10.057700000000001</v>
      </c>
      <c r="C5200" s="44">
        <v>41548</v>
      </c>
      <c r="D5200" t="str">
        <f t="shared" si="810"/>
        <v/>
      </c>
      <c r="E5200" t="str">
        <f t="shared" si="811"/>
        <v/>
      </c>
      <c r="F5200" t="str">
        <f t="shared" si="812"/>
        <v/>
      </c>
      <c r="G5200" t="str">
        <f t="shared" si="813"/>
        <v/>
      </c>
      <c r="H5200" t="str">
        <f t="shared" si="814"/>
        <v/>
      </c>
      <c r="I5200" t="str">
        <f t="shared" si="815"/>
        <v/>
      </c>
      <c r="J5200" t="str">
        <f t="shared" si="816"/>
        <v/>
      </c>
      <c r="K5200" t="str">
        <f t="shared" si="817"/>
        <v/>
      </c>
      <c r="L5200" t="str">
        <f t="shared" si="818"/>
        <v/>
      </c>
      <c r="M5200" t="str">
        <f t="shared" si="819"/>
        <v/>
      </c>
    </row>
    <row r="5201" spans="1:13">
      <c r="A5201" t="s">
        <v>4842</v>
      </c>
      <c r="B5201">
        <v>13.3751</v>
      </c>
      <c r="C5201" s="44">
        <v>41548</v>
      </c>
      <c r="D5201" t="str">
        <f t="shared" si="810"/>
        <v/>
      </c>
      <c r="E5201" t="str">
        <f t="shared" si="811"/>
        <v/>
      </c>
      <c r="F5201" t="str">
        <f t="shared" si="812"/>
        <v/>
      </c>
      <c r="G5201" t="str">
        <f t="shared" si="813"/>
        <v/>
      </c>
      <c r="H5201" t="str">
        <f t="shared" si="814"/>
        <v/>
      </c>
      <c r="I5201" t="str">
        <f t="shared" si="815"/>
        <v/>
      </c>
      <c r="J5201" t="str">
        <f t="shared" si="816"/>
        <v/>
      </c>
      <c r="K5201" t="str">
        <f t="shared" si="817"/>
        <v/>
      </c>
      <c r="L5201" t="str">
        <f t="shared" si="818"/>
        <v/>
      </c>
      <c r="M5201" t="str">
        <f t="shared" si="819"/>
        <v/>
      </c>
    </row>
    <row r="5202" spans="1:13">
      <c r="A5202" t="s">
        <v>2608</v>
      </c>
      <c r="B5202">
        <v>10.1349</v>
      </c>
      <c r="C5202" s="44">
        <v>41548</v>
      </c>
      <c r="D5202" t="str">
        <f t="shared" si="810"/>
        <v/>
      </c>
      <c r="E5202" t="str">
        <f t="shared" si="811"/>
        <v/>
      </c>
      <c r="F5202" t="str">
        <f t="shared" si="812"/>
        <v/>
      </c>
      <c r="G5202" t="str">
        <f t="shared" si="813"/>
        <v/>
      </c>
      <c r="H5202" t="str">
        <f t="shared" si="814"/>
        <v/>
      </c>
      <c r="I5202" t="str">
        <f t="shared" si="815"/>
        <v/>
      </c>
      <c r="J5202" t="str">
        <f t="shared" si="816"/>
        <v/>
      </c>
      <c r="K5202" t="str">
        <f t="shared" si="817"/>
        <v/>
      </c>
      <c r="L5202" t="str">
        <f t="shared" si="818"/>
        <v/>
      </c>
      <c r="M5202" t="str">
        <f t="shared" si="819"/>
        <v/>
      </c>
    </row>
    <row r="5203" spans="1:13">
      <c r="A5203" t="s">
        <v>4843</v>
      </c>
      <c r="B5203">
        <v>10.5406</v>
      </c>
      <c r="C5203" s="44">
        <v>41548</v>
      </c>
      <c r="D5203" t="str">
        <f t="shared" si="810"/>
        <v/>
      </c>
      <c r="E5203" t="str">
        <f t="shared" si="811"/>
        <v/>
      </c>
      <c r="F5203" t="str">
        <f t="shared" si="812"/>
        <v/>
      </c>
      <c r="G5203" t="str">
        <f t="shared" si="813"/>
        <v/>
      </c>
      <c r="H5203" t="str">
        <f t="shared" si="814"/>
        <v/>
      </c>
      <c r="I5203" t="str">
        <f t="shared" si="815"/>
        <v/>
      </c>
      <c r="J5203" t="str">
        <f t="shared" si="816"/>
        <v/>
      </c>
      <c r="K5203" t="str">
        <f t="shared" si="817"/>
        <v/>
      </c>
      <c r="L5203" t="str">
        <f t="shared" si="818"/>
        <v/>
      </c>
      <c r="M5203" t="str">
        <f t="shared" si="819"/>
        <v/>
      </c>
    </row>
    <row r="5204" spans="1:13">
      <c r="A5204" t="s">
        <v>2609</v>
      </c>
      <c r="B5204">
        <v>10.015700000000001</v>
      </c>
      <c r="C5204" s="44">
        <v>41548</v>
      </c>
      <c r="D5204" t="str">
        <f t="shared" si="810"/>
        <v/>
      </c>
      <c r="E5204" t="str">
        <f t="shared" si="811"/>
        <v/>
      </c>
      <c r="F5204" t="str">
        <f t="shared" si="812"/>
        <v/>
      </c>
      <c r="G5204" t="str">
        <f t="shared" si="813"/>
        <v/>
      </c>
      <c r="H5204" t="str">
        <f t="shared" si="814"/>
        <v/>
      </c>
      <c r="I5204" t="str">
        <f t="shared" si="815"/>
        <v/>
      </c>
      <c r="J5204" t="str">
        <f t="shared" si="816"/>
        <v/>
      </c>
      <c r="K5204" t="str">
        <f t="shared" si="817"/>
        <v/>
      </c>
      <c r="L5204" t="str">
        <f t="shared" si="818"/>
        <v/>
      </c>
      <c r="M5204" t="str">
        <f t="shared" si="819"/>
        <v/>
      </c>
    </row>
    <row r="5205" spans="1:13">
      <c r="A5205" t="s">
        <v>2610</v>
      </c>
      <c r="B5205">
        <v>10.262499999999999</v>
      </c>
      <c r="C5205" s="44">
        <v>41548</v>
      </c>
      <c r="D5205" t="str">
        <f t="shared" si="810"/>
        <v/>
      </c>
      <c r="E5205" t="str">
        <f t="shared" si="811"/>
        <v/>
      </c>
      <c r="F5205" t="str">
        <f t="shared" si="812"/>
        <v/>
      </c>
      <c r="G5205" t="str">
        <f t="shared" si="813"/>
        <v/>
      </c>
      <c r="H5205" t="str">
        <f t="shared" si="814"/>
        <v/>
      </c>
      <c r="I5205" t="str">
        <f t="shared" si="815"/>
        <v/>
      </c>
      <c r="J5205" t="str">
        <f t="shared" si="816"/>
        <v/>
      </c>
      <c r="K5205" t="str">
        <f t="shared" si="817"/>
        <v/>
      </c>
      <c r="L5205" t="str">
        <f t="shared" si="818"/>
        <v/>
      </c>
      <c r="M5205" t="str">
        <f t="shared" si="819"/>
        <v/>
      </c>
    </row>
    <row r="5206" spans="1:13">
      <c r="A5206" t="s">
        <v>4844</v>
      </c>
      <c r="B5206">
        <v>12.9862</v>
      </c>
      <c r="C5206" s="44">
        <v>41548</v>
      </c>
      <c r="D5206" t="str">
        <f t="shared" si="810"/>
        <v/>
      </c>
      <c r="E5206" t="str">
        <f t="shared" si="811"/>
        <v/>
      </c>
      <c r="F5206" t="str">
        <f t="shared" si="812"/>
        <v/>
      </c>
      <c r="G5206" t="str">
        <f t="shared" si="813"/>
        <v/>
      </c>
      <c r="H5206" t="str">
        <f t="shared" si="814"/>
        <v/>
      </c>
      <c r="I5206" t="str">
        <f t="shared" si="815"/>
        <v/>
      </c>
      <c r="J5206" t="str">
        <f t="shared" si="816"/>
        <v/>
      </c>
      <c r="K5206" t="str">
        <f t="shared" si="817"/>
        <v/>
      </c>
      <c r="L5206" t="str">
        <f t="shared" si="818"/>
        <v/>
      </c>
      <c r="M5206" t="str">
        <f t="shared" si="819"/>
        <v/>
      </c>
    </row>
    <row r="5207" spans="1:13">
      <c r="A5207" t="s">
        <v>2611</v>
      </c>
      <c r="B5207">
        <v>10.0029</v>
      </c>
      <c r="C5207" s="44">
        <v>41548</v>
      </c>
      <c r="D5207" t="str">
        <f t="shared" si="810"/>
        <v/>
      </c>
      <c r="E5207" t="str">
        <f t="shared" si="811"/>
        <v/>
      </c>
      <c r="F5207" t="str">
        <f t="shared" si="812"/>
        <v/>
      </c>
      <c r="G5207" t="str">
        <f t="shared" si="813"/>
        <v/>
      </c>
      <c r="H5207" t="str">
        <f t="shared" si="814"/>
        <v/>
      </c>
      <c r="I5207" t="str">
        <f t="shared" si="815"/>
        <v/>
      </c>
      <c r="J5207" t="str">
        <f t="shared" si="816"/>
        <v/>
      </c>
      <c r="K5207" t="str">
        <f t="shared" si="817"/>
        <v/>
      </c>
      <c r="L5207" t="str">
        <f t="shared" si="818"/>
        <v/>
      </c>
      <c r="M5207" t="str">
        <f t="shared" si="819"/>
        <v/>
      </c>
    </row>
    <row r="5208" spans="1:13">
      <c r="A5208" t="s">
        <v>2612</v>
      </c>
      <c r="B5208">
        <v>10.0059</v>
      </c>
      <c r="C5208" s="44">
        <v>41548</v>
      </c>
      <c r="D5208" t="str">
        <f t="shared" si="810"/>
        <v/>
      </c>
      <c r="E5208" t="str">
        <f t="shared" si="811"/>
        <v/>
      </c>
      <c r="F5208" t="str">
        <f t="shared" si="812"/>
        <v/>
      </c>
      <c r="G5208" t="str">
        <f t="shared" si="813"/>
        <v/>
      </c>
      <c r="H5208" t="str">
        <f t="shared" si="814"/>
        <v/>
      </c>
      <c r="I5208" t="str">
        <f t="shared" si="815"/>
        <v/>
      </c>
      <c r="J5208" t="str">
        <f t="shared" si="816"/>
        <v/>
      </c>
      <c r="K5208" t="str">
        <f t="shared" si="817"/>
        <v/>
      </c>
      <c r="L5208" t="str">
        <f t="shared" si="818"/>
        <v/>
      </c>
      <c r="M5208" t="str">
        <f t="shared" si="819"/>
        <v/>
      </c>
    </row>
    <row r="5209" spans="1:13">
      <c r="A5209" t="s">
        <v>4845</v>
      </c>
      <c r="B5209">
        <v>10.1568</v>
      </c>
      <c r="C5209" s="44">
        <v>41548</v>
      </c>
      <c r="D5209" t="str">
        <f t="shared" si="810"/>
        <v/>
      </c>
      <c r="E5209" t="str">
        <f t="shared" si="811"/>
        <v/>
      </c>
      <c r="F5209" t="str">
        <f t="shared" si="812"/>
        <v/>
      </c>
      <c r="G5209" t="str">
        <f t="shared" si="813"/>
        <v/>
      </c>
      <c r="H5209" t="str">
        <f t="shared" si="814"/>
        <v/>
      </c>
      <c r="I5209" t="str">
        <f t="shared" si="815"/>
        <v/>
      </c>
      <c r="J5209" t="str">
        <f t="shared" si="816"/>
        <v/>
      </c>
      <c r="K5209" t="str">
        <f t="shared" si="817"/>
        <v/>
      </c>
      <c r="L5209" t="str">
        <f t="shared" si="818"/>
        <v/>
      </c>
      <c r="M5209" t="str">
        <f t="shared" si="819"/>
        <v/>
      </c>
    </row>
    <row r="5210" spans="1:13">
      <c r="A5210" t="s">
        <v>2613</v>
      </c>
      <c r="B5210">
        <v>10.347300000000001</v>
      </c>
      <c r="C5210" s="44">
        <v>41548</v>
      </c>
      <c r="D5210" t="str">
        <f t="shared" si="810"/>
        <v/>
      </c>
      <c r="E5210" t="str">
        <f t="shared" si="811"/>
        <v/>
      </c>
      <c r="F5210" t="str">
        <f t="shared" si="812"/>
        <v/>
      </c>
      <c r="G5210" t="str">
        <f t="shared" si="813"/>
        <v/>
      </c>
      <c r="H5210" t="str">
        <f t="shared" si="814"/>
        <v/>
      </c>
      <c r="I5210" t="str">
        <f t="shared" si="815"/>
        <v/>
      </c>
      <c r="J5210" t="str">
        <f t="shared" si="816"/>
        <v/>
      </c>
      <c r="K5210" t="str">
        <f t="shared" si="817"/>
        <v/>
      </c>
      <c r="L5210" t="str">
        <f t="shared" si="818"/>
        <v/>
      </c>
      <c r="M5210" t="str">
        <f t="shared" si="819"/>
        <v/>
      </c>
    </row>
    <row r="5211" spans="1:13">
      <c r="A5211" t="s">
        <v>2614</v>
      </c>
      <c r="B5211">
        <v>10.015499999999999</v>
      </c>
      <c r="C5211" s="44">
        <v>41548</v>
      </c>
      <c r="D5211" t="str">
        <f t="shared" si="810"/>
        <v/>
      </c>
      <c r="E5211" t="str">
        <f t="shared" si="811"/>
        <v/>
      </c>
      <c r="F5211" t="str">
        <f t="shared" si="812"/>
        <v/>
      </c>
      <c r="G5211" t="str">
        <f t="shared" si="813"/>
        <v/>
      </c>
      <c r="H5211" t="str">
        <f t="shared" si="814"/>
        <v/>
      </c>
      <c r="I5211" t="str">
        <f t="shared" si="815"/>
        <v/>
      </c>
      <c r="J5211" t="str">
        <f t="shared" si="816"/>
        <v/>
      </c>
      <c r="K5211" t="str">
        <f t="shared" si="817"/>
        <v/>
      </c>
      <c r="L5211" t="str">
        <f t="shared" si="818"/>
        <v/>
      </c>
      <c r="M5211" t="str">
        <f t="shared" si="819"/>
        <v/>
      </c>
    </row>
    <row r="5212" spans="1:13">
      <c r="A5212" t="s">
        <v>4846</v>
      </c>
      <c r="B5212">
        <v>0</v>
      </c>
      <c r="C5212" s="44">
        <v>41402</v>
      </c>
      <c r="D5212" t="str">
        <f t="shared" si="810"/>
        <v/>
      </c>
      <c r="E5212" t="str">
        <f t="shared" si="811"/>
        <v/>
      </c>
      <c r="F5212" t="str">
        <f t="shared" si="812"/>
        <v/>
      </c>
      <c r="G5212" t="str">
        <f t="shared" si="813"/>
        <v/>
      </c>
      <c r="H5212" t="str">
        <f t="shared" si="814"/>
        <v/>
      </c>
      <c r="I5212" t="str">
        <f t="shared" si="815"/>
        <v/>
      </c>
      <c r="J5212" t="str">
        <f t="shared" si="816"/>
        <v/>
      </c>
      <c r="K5212" t="str">
        <f t="shared" si="817"/>
        <v/>
      </c>
      <c r="L5212" t="str">
        <f t="shared" si="818"/>
        <v/>
      </c>
      <c r="M5212" t="str">
        <f t="shared" si="819"/>
        <v/>
      </c>
    </row>
    <row r="5213" spans="1:13">
      <c r="A5213" t="s">
        <v>1688</v>
      </c>
      <c r="B5213">
        <v>10.3164</v>
      </c>
      <c r="C5213" s="44">
        <v>41548</v>
      </c>
      <c r="D5213" t="str">
        <f t="shared" si="810"/>
        <v/>
      </c>
      <c r="E5213" t="str">
        <f t="shared" si="811"/>
        <v/>
      </c>
      <c r="F5213" t="str">
        <f t="shared" si="812"/>
        <v/>
      </c>
      <c r="G5213" t="str">
        <f t="shared" si="813"/>
        <v/>
      </c>
      <c r="H5213" t="str">
        <f t="shared" si="814"/>
        <v/>
      </c>
      <c r="I5213" t="str">
        <f t="shared" si="815"/>
        <v/>
      </c>
      <c r="J5213" t="str">
        <f t="shared" si="816"/>
        <v/>
      </c>
      <c r="K5213" t="str">
        <f t="shared" si="817"/>
        <v/>
      </c>
      <c r="L5213" t="str">
        <f t="shared" si="818"/>
        <v/>
      </c>
      <c r="M5213" t="str">
        <f t="shared" si="819"/>
        <v/>
      </c>
    </row>
    <row r="5214" spans="1:13">
      <c r="A5214" t="s">
        <v>5766</v>
      </c>
      <c r="B5214">
        <v>10.0161</v>
      </c>
      <c r="C5214" s="44">
        <v>41548</v>
      </c>
      <c r="D5214" t="str">
        <f t="shared" si="810"/>
        <v/>
      </c>
      <c r="E5214" t="str">
        <f t="shared" si="811"/>
        <v/>
      </c>
      <c r="F5214" t="str">
        <f t="shared" si="812"/>
        <v/>
      </c>
      <c r="G5214" t="str">
        <f t="shared" si="813"/>
        <v/>
      </c>
      <c r="H5214" t="str">
        <f t="shared" si="814"/>
        <v/>
      </c>
      <c r="I5214" t="str">
        <f t="shared" si="815"/>
        <v/>
      </c>
      <c r="J5214" t="str">
        <f t="shared" si="816"/>
        <v/>
      </c>
      <c r="K5214" t="str">
        <f t="shared" si="817"/>
        <v/>
      </c>
      <c r="L5214" t="str">
        <f t="shared" si="818"/>
        <v/>
      </c>
      <c r="M5214" t="str">
        <f t="shared" si="819"/>
        <v/>
      </c>
    </row>
    <row r="5215" spans="1:13">
      <c r="A5215" t="s">
        <v>1689</v>
      </c>
      <c r="B5215">
        <v>1003.5316</v>
      </c>
      <c r="C5215" s="44">
        <v>41548</v>
      </c>
      <c r="D5215" t="str">
        <f t="shared" si="810"/>
        <v/>
      </c>
      <c r="E5215" t="str">
        <f t="shared" si="811"/>
        <v/>
      </c>
      <c r="F5215" t="str">
        <f t="shared" si="812"/>
        <v/>
      </c>
      <c r="G5215" t="str">
        <f t="shared" si="813"/>
        <v/>
      </c>
      <c r="H5215" t="str">
        <f t="shared" si="814"/>
        <v/>
      </c>
      <c r="I5215" t="str">
        <f t="shared" si="815"/>
        <v/>
      </c>
      <c r="J5215" t="str">
        <f t="shared" si="816"/>
        <v/>
      </c>
      <c r="K5215" t="str">
        <f t="shared" si="817"/>
        <v/>
      </c>
      <c r="L5215" t="str">
        <f t="shared" si="818"/>
        <v/>
      </c>
      <c r="M5215" t="str">
        <f t="shared" si="819"/>
        <v/>
      </c>
    </row>
    <row r="5216" spans="1:13">
      <c r="A5216" t="s">
        <v>4847</v>
      </c>
      <c r="B5216">
        <v>1837.9324999999999</v>
      </c>
      <c r="C5216" s="44">
        <v>41548</v>
      </c>
      <c r="D5216" t="str">
        <f t="shared" si="810"/>
        <v/>
      </c>
      <c r="E5216" t="str">
        <f t="shared" si="811"/>
        <v/>
      </c>
      <c r="F5216" t="str">
        <f t="shared" si="812"/>
        <v/>
      </c>
      <c r="G5216" t="str">
        <f t="shared" si="813"/>
        <v/>
      </c>
      <c r="H5216" t="str">
        <f t="shared" si="814"/>
        <v/>
      </c>
      <c r="I5216" t="str">
        <f t="shared" si="815"/>
        <v/>
      </c>
      <c r="J5216" t="str">
        <f t="shared" si="816"/>
        <v/>
      </c>
      <c r="K5216" t="str">
        <f t="shared" si="817"/>
        <v/>
      </c>
      <c r="L5216" t="str">
        <f t="shared" si="818"/>
        <v/>
      </c>
      <c r="M5216" t="str">
        <f t="shared" si="819"/>
        <v/>
      </c>
    </row>
    <row r="5217" spans="1:13">
      <c r="A5217" t="s">
        <v>1690</v>
      </c>
      <c r="B5217">
        <v>1165.9892</v>
      </c>
      <c r="C5217" s="44">
        <v>41548</v>
      </c>
      <c r="D5217" t="str">
        <f t="shared" si="810"/>
        <v/>
      </c>
      <c r="E5217" t="str">
        <f t="shared" si="811"/>
        <v/>
      </c>
      <c r="F5217" t="str">
        <f t="shared" si="812"/>
        <v/>
      </c>
      <c r="G5217" t="str">
        <f t="shared" si="813"/>
        <v/>
      </c>
      <c r="H5217" t="str">
        <f t="shared" si="814"/>
        <v/>
      </c>
      <c r="I5217" t="str">
        <f t="shared" si="815"/>
        <v/>
      </c>
      <c r="J5217" t="str">
        <f t="shared" si="816"/>
        <v/>
      </c>
      <c r="K5217" t="str">
        <f t="shared" si="817"/>
        <v/>
      </c>
      <c r="L5217" t="str">
        <f t="shared" si="818"/>
        <v/>
      </c>
      <c r="M5217" t="str">
        <f t="shared" si="819"/>
        <v/>
      </c>
    </row>
    <row r="5218" spans="1:13">
      <c r="A5218" t="s">
        <v>1691</v>
      </c>
      <c r="B5218">
        <v>1008.0658</v>
      </c>
      <c r="C5218" s="44">
        <v>41548</v>
      </c>
      <c r="D5218" t="str">
        <f t="shared" si="810"/>
        <v/>
      </c>
      <c r="E5218" t="str">
        <f t="shared" si="811"/>
        <v/>
      </c>
      <c r="F5218" t="str">
        <f t="shared" si="812"/>
        <v/>
      </c>
      <c r="G5218" t="str">
        <f t="shared" si="813"/>
        <v/>
      </c>
      <c r="H5218" t="str">
        <f t="shared" si="814"/>
        <v/>
      </c>
      <c r="I5218" t="str">
        <f t="shared" si="815"/>
        <v/>
      </c>
      <c r="J5218" t="str">
        <f t="shared" si="816"/>
        <v/>
      </c>
      <c r="K5218" t="str">
        <f t="shared" si="817"/>
        <v/>
      </c>
      <c r="L5218" t="str">
        <f t="shared" si="818"/>
        <v/>
      </c>
      <c r="M5218" t="str">
        <f t="shared" si="819"/>
        <v/>
      </c>
    </row>
    <row r="5219" spans="1:13">
      <c r="A5219" t="s">
        <v>4848</v>
      </c>
      <c r="B5219">
        <v>1836.6643999999999</v>
      </c>
      <c r="C5219" s="44">
        <v>41548</v>
      </c>
      <c r="D5219" t="str">
        <f t="shared" si="810"/>
        <v/>
      </c>
      <c r="E5219" t="str">
        <f t="shared" si="811"/>
        <v/>
      </c>
      <c r="F5219" t="str">
        <f t="shared" si="812"/>
        <v/>
      </c>
      <c r="G5219" t="str">
        <f t="shared" si="813"/>
        <v/>
      </c>
      <c r="H5219" t="str">
        <f t="shared" si="814"/>
        <v/>
      </c>
      <c r="I5219" t="str">
        <f t="shared" si="815"/>
        <v/>
      </c>
      <c r="J5219" t="str">
        <f t="shared" si="816"/>
        <v/>
      </c>
      <c r="K5219" t="str">
        <f t="shared" si="817"/>
        <v/>
      </c>
      <c r="L5219" t="str">
        <f t="shared" si="818"/>
        <v/>
      </c>
      <c r="M5219" t="str">
        <f t="shared" si="819"/>
        <v/>
      </c>
    </row>
    <row r="5220" spans="1:13">
      <c r="A5220" t="s">
        <v>1693</v>
      </c>
      <c r="B5220">
        <v>1165.2891</v>
      </c>
      <c r="C5220" s="44">
        <v>41548</v>
      </c>
      <c r="D5220" t="str">
        <f t="shared" si="810"/>
        <v/>
      </c>
      <c r="E5220" t="str">
        <f t="shared" si="811"/>
        <v/>
      </c>
      <c r="F5220" t="str">
        <f t="shared" si="812"/>
        <v/>
      </c>
      <c r="G5220" t="str">
        <f t="shared" si="813"/>
        <v/>
      </c>
      <c r="H5220" t="str">
        <f t="shared" si="814"/>
        <v/>
      </c>
      <c r="I5220" t="str">
        <f t="shared" si="815"/>
        <v/>
      </c>
      <c r="J5220" t="str">
        <f t="shared" si="816"/>
        <v/>
      </c>
      <c r="K5220" t="str">
        <f t="shared" si="817"/>
        <v/>
      </c>
      <c r="L5220" t="str">
        <f t="shared" si="818"/>
        <v/>
      </c>
      <c r="M5220" t="str">
        <f t="shared" si="819"/>
        <v/>
      </c>
    </row>
    <row r="5221" spans="1:13">
      <c r="A5221" t="s">
        <v>1692</v>
      </c>
      <c r="B5221">
        <v>1008.0658</v>
      </c>
      <c r="C5221" s="44">
        <v>41548</v>
      </c>
      <c r="D5221" t="str">
        <f t="shared" si="810"/>
        <v/>
      </c>
      <c r="E5221" t="str">
        <f t="shared" si="811"/>
        <v/>
      </c>
      <c r="F5221" t="str">
        <f t="shared" si="812"/>
        <v/>
      </c>
      <c r="G5221" t="str">
        <f t="shared" si="813"/>
        <v/>
      </c>
      <c r="H5221" t="str">
        <f t="shared" si="814"/>
        <v/>
      </c>
      <c r="I5221" t="str">
        <f t="shared" si="815"/>
        <v/>
      </c>
      <c r="J5221" t="str">
        <f t="shared" si="816"/>
        <v/>
      </c>
      <c r="K5221" t="str">
        <f t="shared" si="817"/>
        <v/>
      </c>
      <c r="L5221" t="str">
        <f t="shared" si="818"/>
        <v/>
      </c>
      <c r="M5221" t="str">
        <f t="shared" si="819"/>
        <v/>
      </c>
    </row>
    <row r="5222" spans="1:13">
      <c r="A5222" t="s">
        <v>1694</v>
      </c>
      <c r="B5222">
        <v>1003.5288</v>
      </c>
      <c r="C5222" s="44">
        <v>41548</v>
      </c>
      <c r="D5222" t="str">
        <f t="shared" si="810"/>
        <v/>
      </c>
      <c r="E5222" t="str">
        <f t="shared" si="811"/>
        <v/>
      </c>
      <c r="F5222" t="str">
        <f t="shared" si="812"/>
        <v/>
      </c>
      <c r="G5222" t="str">
        <f t="shared" si="813"/>
        <v/>
      </c>
      <c r="H5222" t="str">
        <f t="shared" si="814"/>
        <v/>
      </c>
      <c r="I5222" t="str">
        <f t="shared" si="815"/>
        <v/>
      </c>
      <c r="J5222" t="str">
        <f t="shared" si="816"/>
        <v/>
      </c>
      <c r="K5222" t="str">
        <f t="shared" si="817"/>
        <v/>
      </c>
      <c r="L5222" t="str">
        <f t="shared" si="818"/>
        <v/>
      </c>
      <c r="M5222" t="str">
        <f t="shared" si="819"/>
        <v/>
      </c>
    </row>
    <row r="5223" spans="1:13">
      <c r="A5223" t="s">
        <v>3545</v>
      </c>
      <c r="B5223">
        <v>10.1814</v>
      </c>
      <c r="C5223" s="44">
        <v>41548</v>
      </c>
      <c r="D5223" t="str">
        <f t="shared" si="810"/>
        <v/>
      </c>
      <c r="E5223" t="str">
        <f t="shared" si="811"/>
        <v/>
      </c>
      <c r="F5223" t="str">
        <f t="shared" si="812"/>
        <v/>
      </c>
      <c r="G5223" t="str">
        <f t="shared" si="813"/>
        <v/>
      </c>
      <c r="H5223" t="str">
        <f t="shared" si="814"/>
        <v/>
      </c>
      <c r="I5223" t="str">
        <f t="shared" si="815"/>
        <v/>
      </c>
      <c r="J5223" t="str">
        <f t="shared" si="816"/>
        <v/>
      </c>
      <c r="K5223" t="str">
        <f t="shared" si="817"/>
        <v/>
      </c>
      <c r="L5223" t="str">
        <f t="shared" si="818"/>
        <v/>
      </c>
      <c r="M5223" t="str">
        <f t="shared" si="819"/>
        <v/>
      </c>
    </row>
    <row r="5224" spans="1:13">
      <c r="A5224" t="s">
        <v>3546</v>
      </c>
      <c r="B5224">
        <v>10.1814</v>
      </c>
      <c r="C5224" s="44">
        <v>41548</v>
      </c>
      <c r="D5224" t="str">
        <f t="shared" si="810"/>
        <v/>
      </c>
      <c r="E5224" t="str">
        <f t="shared" si="811"/>
        <v/>
      </c>
      <c r="F5224" t="str">
        <f t="shared" si="812"/>
        <v/>
      </c>
      <c r="G5224" t="str">
        <f t="shared" si="813"/>
        <v/>
      </c>
      <c r="H5224" t="str">
        <f t="shared" si="814"/>
        <v/>
      </c>
      <c r="I5224" t="str">
        <f t="shared" si="815"/>
        <v/>
      </c>
      <c r="J5224" t="str">
        <f t="shared" si="816"/>
        <v/>
      </c>
      <c r="K5224" t="str">
        <f t="shared" si="817"/>
        <v/>
      </c>
      <c r="L5224" t="str">
        <f t="shared" si="818"/>
        <v/>
      </c>
      <c r="M5224" t="str">
        <f t="shared" si="819"/>
        <v/>
      </c>
    </row>
    <row r="5225" spans="1:13">
      <c r="A5225" t="s">
        <v>3378</v>
      </c>
      <c r="B5225">
        <v>17.703700000000001</v>
      </c>
      <c r="C5225" s="44">
        <v>41548</v>
      </c>
      <c r="D5225" t="str">
        <f t="shared" si="810"/>
        <v/>
      </c>
      <c r="E5225" t="str">
        <f t="shared" si="811"/>
        <v/>
      </c>
      <c r="F5225" t="str">
        <f t="shared" si="812"/>
        <v/>
      </c>
      <c r="G5225" t="str">
        <f t="shared" si="813"/>
        <v/>
      </c>
      <c r="H5225" t="str">
        <f t="shared" si="814"/>
        <v/>
      </c>
      <c r="I5225" t="str">
        <f t="shared" si="815"/>
        <v/>
      </c>
      <c r="J5225" t="str">
        <f t="shared" si="816"/>
        <v/>
      </c>
      <c r="K5225" t="str">
        <f t="shared" si="817"/>
        <v/>
      </c>
      <c r="L5225" t="str">
        <f t="shared" si="818"/>
        <v/>
      </c>
      <c r="M5225" t="str">
        <f t="shared" si="819"/>
        <v/>
      </c>
    </row>
    <row r="5226" spans="1:13">
      <c r="A5226" t="s">
        <v>3379</v>
      </c>
      <c r="B5226">
        <v>17.7103</v>
      </c>
      <c r="C5226" s="44">
        <v>41548</v>
      </c>
      <c r="D5226" t="str">
        <f t="shared" si="810"/>
        <v/>
      </c>
      <c r="E5226" t="str">
        <f t="shared" si="811"/>
        <v/>
      </c>
      <c r="F5226" t="str">
        <f t="shared" si="812"/>
        <v/>
      </c>
      <c r="G5226" t="str">
        <f t="shared" si="813"/>
        <v/>
      </c>
      <c r="H5226" t="str">
        <f t="shared" si="814"/>
        <v/>
      </c>
      <c r="I5226" t="str">
        <f t="shared" si="815"/>
        <v/>
      </c>
      <c r="J5226" t="str">
        <f t="shared" si="816"/>
        <v/>
      </c>
      <c r="K5226" t="str">
        <f t="shared" si="817"/>
        <v/>
      </c>
      <c r="L5226" t="str">
        <f t="shared" si="818"/>
        <v/>
      </c>
      <c r="M5226" t="str">
        <f t="shared" si="819"/>
        <v/>
      </c>
    </row>
    <row r="5227" spans="1:13">
      <c r="A5227" t="s">
        <v>2632</v>
      </c>
      <c r="B5227">
        <v>12.703200000000001</v>
      </c>
      <c r="C5227" s="44">
        <v>41548</v>
      </c>
      <c r="D5227" t="str">
        <f t="shared" si="810"/>
        <v/>
      </c>
      <c r="E5227" t="str">
        <f t="shared" si="811"/>
        <v/>
      </c>
      <c r="F5227" t="str">
        <f t="shared" si="812"/>
        <v/>
      </c>
      <c r="G5227" t="str">
        <f t="shared" si="813"/>
        <v/>
      </c>
      <c r="H5227" t="str">
        <f t="shared" si="814"/>
        <v/>
      </c>
      <c r="I5227" t="str">
        <f t="shared" si="815"/>
        <v/>
      </c>
      <c r="J5227" t="str">
        <f t="shared" si="816"/>
        <v/>
      </c>
      <c r="K5227" t="str">
        <f t="shared" si="817"/>
        <v/>
      </c>
      <c r="L5227" t="str">
        <f t="shared" si="818"/>
        <v/>
      </c>
      <c r="M5227" t="str">
        <f t="shared" si="819"/>
        <v/>
      </c>
    </row>
    <row r="5228" spans="1:13">
      <c r="A5228" t="s">
        <v>4389</v>
      </c>
      <c r="B5228">
        <v>20.5792</v>
      </c>
      <c r="C5228" s="44">
        <v>41548</v>
      </c>
      <c r="D5228" t="str">
        <f t="shared" si="810"/>
        <v/>
      </c>
      <c r="E5228" t="str">
        <f t="shared" si="811"/>
        <v/>
      </c>
      <c r="F5228" t="str">
        <f t="shared" si="812"/>
        <v/>
      </c>
      <c r="G5228" t="str">
        <f t="shared" si="813"/>
        <v/>
      </c>
      <c r="H5228" t="str">
        <f t="shared" si="814"/>
        <v/>
      </c>
      <c r="I5228" t="str">
        <f t="shared" si="815"/>
        <v/>
      </c>
      <c r="J5228" t="str">
        <f t="shared" si="816"/>
        <v/>
      </c>
      <c r="K5228" t="str">
        <f t="shared" si="817"/>
        <v/>
      </c>
      <c r="L5228" t="str">
        <f t="shared" si="818"/>
        <v/>
      </c>
      <c r="M5228" t="str">
        <f t="shared" si="819"/>
        <v/>
      </c>
    </row>
    <row r="5229" spans="1:13">
      <c r="A5229" t="s">
        <v>4390</v>
      </c>
      <c r="B5229">
        <v>12.6859</v>
      </c>
      <c r="C5229" s="44">
        <v>41548</v>
      </c>
      <c r="D5229" t="str">
        <f t="shared" si="810"/>
        <v/>
      </c>
      <c r="E5229" t="str">
        <f t="shared" si="811"/>
        <v/>
      </c>
      <c r="F5229" t="str">
        <f t="shared" si="812"/>
        <v/>
      </c>
      <c r="G5229" t="str">
        <f t="shared" si="813"/>
        <v/>
      </c>
      <c r="H5229" t="str">
        <f t="shared" si="814"/>
        <v/>
      </c>
      <c r="I5229" t="str">
        <f t="shared" si="815"/>
        <v/>
      </c>
      <c r="J5229" t="str">
        <f t="shared" si="816"/>
        <v/>
      </c>
      <c r="K5229" t="str">
        <f t="shared" si="817"/>
        <v/>
      </c>
      <c r="L5229" t="str">
        <f t="shared" si="818"/>
        <v/>
      </c>
      <c r="M5229" t="str">
        <f t="shared" si="819"/>
        <v/>
      </c>
    </row>
    <row r="5230" spans="1:13">
      <c r="A5230" t="s">
        <v>2633</v>
      </c>
      <c r="B5230">
        <v>0</v>
      </c>
      <c r="C5230" s="44">
        <v>41402</v>
      </c>
      <c r="D5230" t="str">
        <f t="shared" si="810"/>
        <v/>
      </c>
      <c r="E5230" t="str">
        <f t="shared" si="811"/>
        <v/>
      </c>
      <c r="F5230" t="str">
        <f t="shared" si="812"/>
        <v/>
      </c>
      <c r="G5230" t="str">
        <f t="shared" si="813"/>
        <v/>
      </c>
      <c r="H5230" t="str">
        <f t="shared" si="814"/>
        <v/>
      </c>
      <c r="I5230" t="str">
        <f t="shared" si="815"/>
        <v/>
      </c>
      <c r="J5230" t="str">
        <f t="shared" si="816"/>
        <v/>
      </c>
      <c r="K5230" t="str">
        <f t="shared" si="817"/>
        <v/>
      </c>
      <c r="L5230" t="str">
        <f t="shared" si="818"/>
        <v/>
      </c>
      <c r="M5230" t="str">
        <f t="shared" si="819"/>
        <v/>
      </c>
    </row>
    <row r="5231" spans="1:13">
      <c r="A5231" t="s">
        <v>2634</v>
      </c>
      <c r="B5231">
        <v>0</v>
      </c>
      <c r="C5231" s="44">
        <v>41402</v>
      </c>
      <c r="D5231" t="str">
        <f t="shared" si="810"/>
        <v/>
      </c>
      <c r="E5231" t="str">
        <f t="shared" si="811"/>
        <v/>
      </c>
      <c r="F5231" t="str">
        <f t="shared" si="812"/>
        <v/>
      </c>
      <c r="G5231" t="str">
        <f t="shared" si="813"/>
        <v/>
      </c>
      <c r="H5231" t="str">
        <f t="shared" si="814"/>
        <v/>
      </c>
      <c r="I5231" t="str">
        <f t="shared" si="815"/>
        <v/>
      </c>
      <c r="J5231" t="str">
        <f t="shared" si="816"/>
        <v/>
      </c>
      <c r="K5231" t="str">
        <f t="shared" si="817"/>
        <v/>
      </c>
      <c r="L5231" t="str">
        <f t="shared" si="818"/>
        <v/>
      </c>
      <c r="M5231" t="str">
        <f t="shared" si="819"/>
        <v/>
      </c>
    </row>
    <row r="5232" spans="1:13">
      <c r="A5232" t="s">
        <v>2635</v>
      </c>
      <c r="B5232">
        <v>11.9756</v>
      </c>
      <c r="C5232" s="44">
        <v>41548</v>
      </c>
      <c r="D5232" t="str">
        <f t="shared" si="810"/>
        <v/>
      </c>
      <c r="E5232" t="str">
        <f t="shared" si="811"/>
        <v/>
      </c>
      <c r="F5232" t="str">
        <f t="shared" si="812"/>
        <v/>
      </c>
      <c r="G5232" t="str">
        <f t="shared" si="813"/>
        <v/>
      </c>
      <c r="H5232" t="str">
        <f t="shared" si="814"/>
        <v/>
      </c>
      <c r="I5232" t="str">
        <f t="shared" si="815"/>
        <v/>
      </c>
      <c r="J5232" t="str">
        <f t="shared" si="816"/>
        <v/>
      </c>
      <c r="K5232" t="str">
        <f t="shared" si="817"/>
        <v/>
      </c>
      <c r="L5232" t="str">
        <f t="shared" si="818"/>
        <v/>
      </c>
      <c r="M5232" t="str">
        <f t="shared" si="819"/>
        <v/>
      </c>
    </row>
    <row r="5233" spans="1:13">
      <c r="A5233" t="s">
        <v>2636</v>
      </c>
      <c r="B5233">
        <v>12.6249</v>
      </c>
      <c r="C5233" s="44">
        <v>41548</v>
      </c>
      <c r="D5233" t="str">
        <f t="shared" si="810"/>
        <v/>
      </c>
      <c r="E5233" t="str">
        <f t="shared" si="811"/>
        <v/>
      </c>
      <c r="F5233" t="str">
        <f t="shared" si="812"/>
        <v/>
      </c>
      <c r="G5233" t="str">
        <f t="shared" si="813"/>
        <v/>
      </c>
      <c r="H5233" t="str">
        <f t="shared" si="814"/>
        <v/>
      </c>
      <c r="I5233" t="str">
        <f t="shared" si="815"/>
        <v/>
      </c>
      <c r="J5233" t="str">
        <f t="shared" si="816"/>
        <v/>
      </c>
      <c r="K5233" t="str">
        <f t="shared" si="817"/>
        <v/>
      </c>
      <c r="L5233" t="str">
        <f t="shared" si="818"/>
        <v/>
      </c>
      <c r="M5233" t="str">
        <f t="shared" si="819"/>
        <v/>
      </c>
    </row>
    <row r="5234" spans="1:13">
      <c r="A5234" t="s">
        <v>4391</v>
      </c>
      <c r="B5234">
        <v>12.625999999999999</v>
      </c>
      <c r="C5234" s="44">
        <v>41548</v>
      </c>
      <c r="D5234" t="str">
        <f t="shared" si="810"/>
        <v/>
      </c>
      <c r="E5234" t="str">
        <f t="shared" si="811"/>
        <v/>
      </c>
      <c r="F5234" t="str">
        <f t="shared" si="812"/>
        <v/>
      </c>
      <c r="G5234" t="str">
        <f t="shared" si="813"/>
        <v/>
      </c>
      <c r="H5234" t="str">
        <f t="shared" si="814"/>
        <v/>
      </c>
      <c r="I5234" t="str">
        <f t="shared" si="815"/>
        <v/>
      </c>
      <c r="J5234" t="str">
        <f t="shared" si="816"/>
        <v/>
      </c>
      <c r="K5234" t="str">
        <f t="shared" si="817"/>
        <v/>
      </c>
      <c r="L5234" t="str">
        <f t="shared" si="818"/>
        <v/>
      </c>
      <c r="M5234" t="str">
        <f t="shared" si="819"/>
        <v/>
      </c>
    </row>
    <row r="5235" spans="1:13">
      <c r="A5235" t="s">
        <v>4399</v>
      </c>
      <c r="B5235">
        <v>0</v>
      </c>
      <c r="C5235" s="44">
        <v>40703</v>
      </c>
      <c r="D5235" t="str">
        <f t="shared" si="810"/>
        <v/>
      </c>
      <c r="E5235" t="str">
        <f t="shared" si="811"/>
        <v/>
      </c>
      <c r="F5235" t="str">
        <f t="shared" si="812"/>
        <v/>
      </c>
      <c r="G5235" t="str">
        <f t="shared" si="813"/>
        <v/>
      </c>
      <c r="H5235" t="str">
        <f t="shared" si="814"/>
        <v/>
      </c>
      <c r="I5235" t="str">
        <f t="shared" si="815"/>
        <v/>
      </c>
      <c r="J5235" t="str">
        <f t="shared" si="816"/>
        <v/>
      </c>
      <c r="K5235" t="str">
        <f t="shared" si="817"/>
        <v/>
      </c>
      <c r="L5235" t="str">
        <f t="shared" si="818"/>
        <v/>
      </c>
      <c r="M5235" t="str">
        <f t="shared" si="819"/>
        <v/>
      </c>
    </row>
    <row r="5236" spans="1:13">
      <c r="A5236" t="s">
        <v>2637</v>
      </c>
      <c r="B5236">
        <v>0</v>
      </c>
      <c r="C5236" s="44">
        <v>40703</v>
      </c>
      <c r="D5236" t="str">
        <f t="shared" si="810"/>
        <v/>
      </c>
      <c r="E5236" t="str">
        <f t="shared" si="811"/>
        <v/>
      </c>
      <c r="F5236" t="str">
        <f t="shared" si="812"/>
        <v/>
      </c>
      <c r="G5236" t="str">
        <f t="shared" si="813"/>
        <v/>
      </c>
      <c r="H5236" t="str">
        <f t="shared" si="814"/>
        <v/>
      </c>
      <c r="I5236" t="str">
        <f t="shared" si="815"/>
        <v/>
      </c>
      <c r="J5236" t="str">
        <f t="shared" si="816"/>
        <v/>
      </c>
      <c r="K5236" t="str">
        <f t="shared" si="817"/>
        <v/>
      </c>
      <c r="L5236" t="str">
        <f t="shared" si="818"/>
        <v/>
      </c>
      <c r="M5236" t="str">
        <f t="shared" si="819"/>
        <v/>
      </c>
    </row>
    <row r="5237" spans="1:13">
      <c r="A5237" t="s">
        <v>2638</v>
      </c>
      <c r="B5237">
        <v>0</v>
      </c>
      <c r="C5237" s="44">
        <v>40703</v>
      </c>
      <c r="D5237" t="str">
        <f t="shared" si="810"/>
        <v/>
      </c>
      <c r="E5237" t="str">
        <f t="shared" si="811"/>
        <v/>
      </c>
      <c r="F5237" t="str">
        <f t="shared" si="812"/>
        <v/>
      </c>
      <c r="G5237" t="str">
        <f t="shared" si="813"/>
        <v/>
      </c>
      <c r="H5237" t="str">
        <f t="shared" si="814"/>
        <v/>
      </c>
      <c r="I5237" t="str">
        <f t="shared" si="815"/>
        <v/>
      </c>
      <c r="J5237" t="str">
        <f t="shared" si="816"/>
        <v/>
      </c>
      <c r="K5237" t="str">
        <f t="shared" si="817"/>
        <v/>
      </c>
      <c r="L5237" t="str">
        <f t="shared" si="818"/>
        <v/>
      </c>
      <c r="M5237" t="str">
        <f t="shared" si="819"/>
        <v/>
      </c>
    </row>
    <row r="5238" spans="1:13">
      <c r="A5238" t="s">
        <v>4392</v>
      </c>
      <c r="B5238">
        <v>0</v>
      </c>
      <c r="C5238" s="44">
        <v>40703</v>
      </c>
      <c r="D5238" t="str">
        <f t="shared" si="810"/>
        <v/>
      </c>
      <c r="E5238" t="str">
        <f t="shared" si="811"/>
        <v/>
      </c>
      <c r="F5238" t="str">
        <f t="shared" si="812"/>
        <v/>
      </c>
      <c r="G5238" t="str">
        <f t="shared" si="813"/>
        <v/>
      </c>
      <c r="H5238" t="str">
        <f t="shared" si="814"/>
        <v/>
      </c>
      <c r="I5238" t="str">
        <f t="shared" si="815"/>
        <v/>
      </c>
      <c r="J5238" t="str">
        <f t="shared" si="816"/>
        <v/>
      </c>
      <c r="K5238" t="str">
        <f t="shared" si="817"/>
        <v/>
      </c>
      <c r="L5238" t="str">
        <f t="shared" si="818"/>
        <v/>
      </c>
      <c r="M5238" t="str">
        <f t="shared" si="819"/>
        <v/>
      </c>
    </row>
    <row r="5239" spans="1:13">
      <c r="A5239" t="s">
        <v>2639</v>
      </c>
      <c r="B5239">
        <v>0</v>
      </c>
      <c r="C5239" s="44">
        <v>40703</v>
      </c>
      <c r="D5239" t="str">
        <f t="shared" si="810"/>
        <v/>
      </c>
      <c r="E5239" t="str">
        <f t="shared" si="811"/>
        <v/>
      </c>
      <c r="F5239" t="str">
        <f t="shared" si="812"/>
        <v/>
      </c>
      <c r="G5239" t="str">
        <f t="shared" si="813"/>
        <v/>
      </c>
      <c r="H5239" t="str">
        <f t="shared" si="814"/>
        <v/>
      </c>
      <c r="I5239" t="str">
        <f t="shared" si="815"/>
        <v/>
      </c>
      <c r="J5239" t="str">
        <f t="shared" si="816"/>
        <v/>
      </c>
      <c r="K5239" t="str">
        <f t="shared" si="817"/>
        <v/>
      </c>
      <c r="L5239" t="str">
        <f t="shared" si="818"/>
        <v/>
      </c>
      <c r="M5239" t="str">
        <f t="shared" si="819"/>
        <v/>
      </c>
    </row>
    <row r="5240" spans="1:13">
      <c r="A5240" t="s">
        <v>4393</v>
      </c>
      <c r="B5240">
        <v>0</v>
      </c>
      <c r="C5240" s="44">
        <v>40703</v>
      </c>
      <c r="D5240" t="str">
        <f t="shared" si="810"/>
        <v/>
      </c>
      <c r="E5240" t="str">
        <f t="shared" si="811"/>
        <v/>
      </c>
      <c r="F5240" t="str">
        <f t="shared" si="812"/>
        <v/>
      </c>
      <c r="G5240" t="str">
        <f t="shared" si="813"/>
        <v/>
      </c>
      <c r="H5240" t="str">
        <f t="shared" si="814"/>
        <v/>
      </c>
      <c r="I5240" t="str">
        <f t="shared" si="815"/>
        <v/>
      </c>
      <c r="J5240" t="str">
        <f t="shared" si="816"/>
        <v/>
      </c>
      <c r="K5240" t="str">
        <f t="shared" si="817"/>
        <v/>
      </c>
      <c r="L5240" t="str">
        <f t="shared" si="818"/>
        <v/>
      </c>
      <c r="M5240" t="str">
        <f t="shared" si="819"/>
        <v/>
      </c>
    </row>
    <row r="5241" spans="1:13">
      <c r="A5241" t="s">
        <v>4394</v>
      </c>
      <c r="B5241">
        <v>0</v>
      </c>
      <c r="C5241" s="44">
        <v>40703</v>
      </c>
      <c r="D5241" t="str">
        <f t="shared" si="810"/>
        <v/>
      </c>
      <c r="E5241" t="str">
        <f t="shared" si="811"/>
        <v/>
      </c>
      <c r="F5241" t="str">
        <f t="shared" si="812"/>
        <v/>
      </c>
      <c r="G5241" t="str">
        <f t="shared" si="813"/>
        <v/>
      </c>
      <c r="H5241" t="str">
        <f t="shared" si="814"/>
        <v/>
      </c>
      <c r="I5241" t="str">
        <f t="shared" si="815"/>
        <v/>
      </c>
      <c r="J5241" t="str">
        <f t="shared" si="816"/>
        <v/>
      </c>
      <c r="K5241" t="str">
        <f t="shared" si="817"/>
        <v/>
      </c>
      <c r="L5241" t="str">
        <f t="shared" si="818"/>
        <v/>
      </c>
      <c r="M5241" t="str">
        <f t="shared" si="819"/>
        <v/>
      </c>
    </row>
    <row r="5242" spans="1:13">
      <c r="A5242" t="s">
        <v>2640</v>
      </c>
      <c r="B5242">
        <v>0</v>
      </c>
      <c r="C5242" s="44">
        <v>41402</v>
      </c>
      <c r="D5242" t="str">
        <f t="shared" si="810"/>
        <v/>
      </c>
      <c r="E5242" t="str">
        <f t="shared" si="811"/>
        <v/>
      </c>
      <c r="F5242" t="str">
        <f t="shared" si="812"/>
        <v/>
      </c>
      <c r="G5242" t="str">
        <f t="shared" si="813"/>
        <v/>
      </c>
      <c r="H5242" t="str">
        <f t="shared" si="814"/>
        <v/>
      </c>
      <c r="I5242" t="str">
        <f t="shared" si="815"/>
        <v/>
      </c>
      <c r="J5242" t="str">
        <f t="shared" si="816"/>
        <v/>
      </c>
      <c r="K5242" t="str">
        <f t="shared" si="817"/>
        <v/>
      </c>
      <c r="L5242" t="str">
        <f t="shared" si="818"/>
        <v/>
      </c>
      <c r="M5242" t="str">
        <f t="shared" si="819"/>
        <v/>
      </c>
    </row>
    <row r="5243" spans="1:13">
      <c r="A5243" t="s">
        <v>4395</v>
      </c>
      <c r="B5243">
        <v>0</v>
      </c>
      <c r="C5243" s="44">
        <v>41402</v>
      </c>
      <c r="D5243" t="str">
        <f t="shared" si="810"/>
        <v/>
      </c>
      <c r="E5243" t="str">
        <f t="shared" si="811"/>
        <v/>
      </c>
      <c r="F5243" t="str">
        <f t="shared" si="812"/>
        <v/>
      </c>
      <c r="G5243" t="str">
        <f t="shared" si="813"/>
        <v/>
      </c>
      <c r="H5243" t="str">
        <f t="shared" si="814"/>
        <v/>
      </c>
      <c r="I5243" t="str">
        <f t="shared" si="815"/>
        <v/>
      </c>
      <c r="J5243" t="str">
        <f t="shared" si="816"/>
        <v/>
      </c>
      <c r="K5243" t="str">
        <f t="shared" si="817"/>
        <v/>
      </c>
      <c r="L5243" t="str">
        <f t="shared" si="818"/>
        <v/>
      </c>
      <c r="M5243" t="str">
        <f t="shared" si="819"/>
        <v/>
      </c>
    </row>
    <row r="5244" spans="1:13">
      <c r="A5244" t="s">
        <v>4396</v>
      </c>
      <c r="B5244">
        <v>0</v>
      </c>
      <c r="C5244" s="44">
        <v>41402</v>
      </c>
      <c r="D5244" t="str">
        <f t="shared" si="810"/>
        <v/>
      </c>
      <c r="E5244" t="str">
        <f t="shared" si="811"/>
        <v/>
      </c>
      <c r="F5244" t="str">
        <f t="shared" si="812"/>
        <v/>
      </c>
      <c r="G5244" t="str">
        <f t="shared" si="813"/>
        <v/>
      </c>
      <c r="H5244" t="str">
        <f t="shared" si="814"/>
        <v/>
      </c>
      <c r="I5244" t="str">
        <f t="shared" si="815"/>
        <v/>
      </c>
      <c r="J5244" t="str">
        <f t="shared" si="816"/>
        <v/>
      </c>
      <c r="K5244" t="str">
        <f t="shared" si="817"/>
        <v/>
      </c>
      <c r="L5244" t="str">
        <f t="shared" si="818"/>
        <v/>
      </c>
      <c r="M5244" t="str">
        <f t="shared" si="819"/>
        <v/>
      </c>
    </row>
    <row r="5245" spans="1:13">
      <c r="A5245" t="s">
        <v>4397</v>
      </c>
      <c r="B5245">
        <v>0</v>
      </c>
      <c r="C5245" s="44">
        <v>41402</v>
      </c>
      <c r="D5245" t="str">
        <f t="shared" si="810"/>
        <v/>
      </c>
      <c r="E5245" t="str">
        <f t="shared" si="811"/>
        <v/>
      </c>
      <c r="F5245" t="str">
        <f t="shared" si="812"/>
        <v/>
      </c>
      <c r="G5245" t="str">
        <f t="shared" si="813"/>
        <v/>
      </c>
      <c r="H5245" t="str">
        <f t="shared" si="814"/>
        <v/>
      </c>
      <c r="I5245" t="str">
        <f t="shared" si="815"/>
        <v/>
      </c>
      <c r="J5245" t="str">
        <f t="shared" si="816"/>
        <v/>
      </c>
      <c r="K5245" t="str">
        <f t="shared" si="817"/>
        <v/>
      </c>
      <c r="L5245" t="str">
        <f t="shared" si="818"/>
        <v/>
      </c>
      <c r="M5245" t="str">
        <f t="shared" si="819"/>
        <v/>
      </c>
    </row>
    <row r="5246" spans="1:13">
      <c r="A5246" t="s">
        <v>4398</v>
      </c>
      <c r="B5246">
        <v>0</v>
      </c>
      <c r="C5246" s="44">
        <v>41402</v>
      </c>
      <c r="D5246" t="str">
        <f t="shared" si="810"/>
        <v/>
      </c>
      <c r="E5246" t="str">
        <f t="shared" si="811"/>
        <v/>
      </c>
      <c r="F5246" t="str">
        <f t="shared" si="812"/>
        <v/>
      </c>
      <c r="G5246" t="str">
        <f t="shared" si="813"/>
        <v/>
      </c>
      <c r="H5246" t="str">
        <f t="shared" si="814"/>
        <v/>
      </c>
      <c r="I5246" t="str">
        <f t="shared" si="815"/>
        <v/>
      </c>
      <c r="J5246" t="str">
        <f t="shared" si="816"/>
        <v/>
      </c>
      <c r="K5246" t="str">
        <f t="shared" si="817"/>
        <v/>
      </c>
      <c r="L5246" t="str">
        <f t="shared" si="818"/>
        <v/>
      </c>
      <c r="M5246" t="str">
        <f t="shared" si="819"/>
        <v/>
      </c>
    </row>
    <row r="5247" spans="1:13">
      <c r="A5247" t="s">
        <v>2641</v>
      </c>
      <c r="B5247">
        <v>0</v>
      </c>
      <c r="C5247" s="44">
        <v>41072</v>
      </c>
      <c r="D5247" t="str">
        <f t="shared" si="810"/>
        <v/>
      </c>
      <c r="E5247" t="str">
        <f t="shared" si="811"/>
        <v/>
      </c>
      <c r="F5247" t="str">
        <f t="shared" si="812"/>
        <v/>
      </c>
      <c r="G5247" t="str">
        <f t="shared" si="813"/>
        <v/>
      </c>
      <c r="H5247" t="str">
        <f t="shared" si="814"/>
        <v/>
      </c>
      <c r="I5247" t="str">
        <f t="shared" si="815"/>
        <v/>
      </c>
      <c r="J5247" t="str">
        <f t="shared" si="816"/>
        <v/>
      </c>
      <c r="K5247" t="str">
        <f t="shared" si="817"/>
        <v/>
      </c>
      <c r="L5247" t="str">
        <f t="shared" si="818"/>
        <v/>
      </c>
      <c r="M5247" t="str">
        <f t="shared" si="819"/>
        <v/>
      </c>
    </row>
    <row r="5248" spans="1:13">
      <c r="A5248" t="s">
        <v>4400</v>
      </c>
      <c r="B5248">
        <v>15.1646</v>
      </c>
      <c r="C5248" s="44">
        <v>41548</v>
      </c>
      <c r="D5248" t="str">
        <f t="shared" si="810"/>
        <v/>
      </c>
      <c r="E5248" t="str">
        <f t="shared" si="811"/>
        <v/>
      </c>
      <c r="F5248" t="str">
        <f t="shared" si="812"/>
        <v/>
      </c>
      <c r="G5248" t="str">
        <f t="shared" si="813"/>
        <v/>
      </c>
      <c r="H5248" t="str">
        <f t="shared" si="814"/>
        <v/>
      </c>
      <c r="I5248" t="str">
        <f t="shared" si="815"/>
        <v/>
      </c>
      <c r="J5248" t="str">
        <f t="shared" si="816"/>
        <v/>
      </c>
      <c r="K5248" t="str">
        <f t="shared" si="817"/>
        <v/>
      </c>
      <c r="L5248" t="str">
        <f t="shared" si="818"/>
        <v/>
      </c>
      <c r="M5248" t="str">
        <f t="shared" si="819"/>
        <v/>
      </c>
    </row>
    <row r="5249" spans="1:13">
      <c r="A5249" t="s">
        <v>2642</v>
      </c>
      <c r="B5249">
        <v>0</v>
      </c>
      <c r="C5249" s="44">
        <v>41402</v>
      </c>
      <c r="D5249" t="str">
        <f t="shared" si="810"/>
        <v/>
      </c>
      <c r="E5249" t="str">
        <f t="shared" si="811"/>
        <v/>
      </c>
      <c r="F5249" t="str">
        <f t="shared" si="812"/>
        <v/>
      </c>
      <c r="G5249" t="str">
        <f t="shared" si="813"/>
        <v/>
      </c>
      <c r="H5249" t="str">
        <f t="shared" si="814"/>
        <v/>
      </c>
      <c r="I5249" t="str">
        <f t="shared" si="815"/>
        <v/>
      </c>
      <c r="J5249" t="str">
        <f t="shared" si="816"/>
        <v/>
      </c>
      <c r="K5249" t="str">
        <f t="shared" si="817"/>
        <v/>
      </c>
      <c r="L5249" t="str">
        <f t="shared" si="818"/>
        <v/>
      </c>
      <c r="M5249" t="str">
        <f t="shared" si="819"/>
        <v/>
      </c>
    </row>
    <row r="5250" spans="1:13">
      <c r="A5250" t="s">
        <v>2643</v>
      </c>
      <c r="B5250">
        <v>15.1502</v>
      </c>
      <c r="C5250" s="44">
        <v>41548</v>
      </c>
      <c r="D5250" t="str">
        <f t="shared" si="810"/>
        <v/>
      </c>
      <c r="E5250" t="str">
        <f t="shared" si="811"/>
        <v/>
      </c>
      <c r="F5250" t="str">
        <f t="shared" si="812"/>
        <v/>
      </c>
      <c r="G5250" t="str">
        <f t="shared" si="813"/>
        <v/>
      </c>
      <c r="H5250" t="str">
        <f t="shared" si="814"/>
        <v/>
      </c>
      <c r="I5250" t="str">
        <f t="shared" si="815"/>
        <v/>
      </c>
      <c r="J5250" t="str">
        <f t="shared" si="816"/>
        <v/>
      </c>
      <c r="K5250" t="str">
        <f t="shared" si="817"/>
        <v/>
      </c>
      <c r="L5250" t="str">
        <f t="shared" si="818"/>
        <v/>
      </c>
      <c r="M5250" t="str">
        <f t="shared" si="819"/>
        <v/>
      </c>
    </row>
    <row r="5251" spans="1:13">
      <c r="A5251" t="s">
        <v>4401</v>
      </c>
      <c r="B5251">
        <v>33.463500000000003</v>
      </c>
      <c r="C5251" s="44">
        <v>41548</v>
      </c>
      <c r="D5251" t="str">
        <f t="shared" si="810"/>
        <v/>
      </c>
      <c r="E5251" t="str">
        <f t="shared" si="811"/>
        <v/>
      </c>
      <c r="F5251" t="str">
        <f t="shared" si="812"/>
        <v/>
      </c>
      <c r="G5251" t="str">
        <f t="shared" si="813"/>
        <v/>
      </c>
      <c r="H5251" t="str">
        <f t="shared" si="814"/>
        <v/>
      </c>
      <c r="I5251" t="str">
        <f t="shared" si="815"/>
        <v/>
      </c>
      <c r="J5251" t="str">
        <f t="shared" si="816"/>
        <v/>
      </c>
      <c r="K5251" t="str">
        <f t="shared" si="817"/>
        <v/>
      </c>
      <c r="L5251" t="str">
        <f t="shared" si="818"/>
        <v/>
      </c>
      <c r="M5251" t="str">
        <f t="shared" si="819"/>
        <v/>
      </c>
    </row>
    <row r="5252" spans="1:13">
      <c r="A5252" t="s">
        <v>2645</v>
      </c>
      <c r="B5252">
        <v>12.126899999999999</v>
      </c>
      <c r="C5252" s="44">
        <v>41548</v>
      </c>
      <c r="D5252" t="str">
        <f t="shared" si="810"/>
        <v/>
      </c>
      <c r="E5252" t="str">
        <f t="shared" si="811"/>
        <v/>
      </c>
      <c r="F5252" t="str">
        <f t="shared" si="812"/>
        <v/>
      </c>
      <c r="G5252" t="str">
        <f t="shared" si="813"/>
        <v/>
      </c>
      <c r="H5252" t="str">
        <f t="shared" si="814"/>
        <v/>
      </c>
      <c r="I5252" t="str">
        <f t="shared" si="815"/>
        <v/>
      </c>
      <c r="J5252" t="str">
        <f t="shared" si="816"/>
        <v/>
      </c>
      <c r="K5252" t="str">
        <f t="shared" si="817"/>
        <v/>
      </c>
      <c r="L5252" t="str">
        <f t="shared" si="818"/>
        <v/>
      </c>
      <c r="M5252" t="str">
        <f t="shared" si="819"/>
        <v/>
      </c>
    </row>
    <row r="5253" spans="1:13">
      <c r="A5253" t="s">
        <v>4402</v>
      </c>
      <c r="B5253">
        <v>33.639099999999999</v>
      </c>
      <c r="C5253" s="44">
        <v>41548</v>
      </c>
      <c r="D5253" t="str">
        <f t="shared" si="810"/>
        <v/>
      </c>
      <c r="E5253" t="str">
        <f t="shared" si="811"/>
        <v/>
      </c>
      <c r="F5253" t="str">
        <f t="shared" si="812"/>
        <v/>
      </c>
      <c r="G5253" t="str">
        <f t="shared" si="813"/>
        <v/>
      </c>
      <c r="H5253" t="str">
        <f t="shared" si="814"/>
        <v/>
      </c>
      <c r="I5253" t="str">
        <f t="shared" si="815"/>
        <v/>
      </c>
      <c r="J5253" t="str">
        <f t="shared" si="816"/>
        <v/>
      </c>
      <c r="K5253" t="str">
        <f t="shared" si="817"/>
        <v/>
      </c>
      <c r="L5253" t="str">
        <f t="shared" si="818"/>
        <v/>
      </c>
      <c r="M5253" t="str">
        <f t="shared" si="819"/>
        <v/>
      </c>
    </row>
    <row r="5254" spans="1:13">
      <c r="A5254" t="s">
        <v>2644</v>
      </c>
      <c r="B5254">
        <v>12.0578</v>
      </c>
      <c r="C5254" s="44">
        <v>41548</v>
      </c>
      <c r="D5254" t="str">
        <f t="shared" si="810"/>
        <v/>
      </c>
      <c r="E5254" t="str">
        <f t="shared" si="811"/>
        <v/>
      </c>
      <c r="F5254" t="str">
        <f t="shared" si="812"/>
        <v/>
      </c>
      <c r="G5254" t="str">
        <f t="shared" si="813"/>
        <v/>
      </c>
      <c r="H5254" t="str">
        <f t="shared" si="814"/>
        <v/>
      </c>
      <c r="I5254" t="str">
        <f t="shared" si="815"/>
        <v/>
      </c>
      <c r="J5254" t="str">
        <f t="shared" si="816"/>
        <v/>
      </c>
      <c r="K5254" t="str">
        <f t="shared" si="817"/>
        <v/>
      </c>
      <c r="L5254" t="str">
        <f t="shared" si="818"/>
        <v/>
      </c>
      <c r="M5254" t="str">
        <f t="shared" si="819"/>
        <v/>
      </c>
    </row>
    <row r="5255" spans="1:13">
      <c r="A5255" t="s">
        <v>89</v>
      </c>
      <c r="B5255">
        <v>16.783300000000001</v>
      </c>
      <c r="C5255" s="44">
        <v>41548</v>
      </c>
      <c r="D5255" t="str">
        <f t="shared" ref="D5255:D5318" si="820">IF(A5255=mfund1,B5255,"")</f>
        <v/>
      </c>
      <c r="E5255" t="str">
        <f t="shared" ref="E5255:E5318" si="821">IF(A5255=mfund2,B5255,"")</f>
        <v/>
      </c>
      <c r="F5255" t="str">
        <f t="shared" ref="F5255:F5318" si="822">IF(A5255=mfund3,B5255,"")</f>
        <v/>
      </c>
      <c r="G5255" t="str">
        <f t="shared" ref="G5255:G5318" si="823">IF(A5255=mfund4,B5255,"")</f>
        <v/>
      </c>
      <c r="H5255" t="str">
        <f t="shared" ref="H5255:H5318" si="824">IF(A5255=mfudn5,B5255,"")</f>
        <v/>
      </c>
      <c r="I5255" t="str">
        <f t="shared" ref="I5255:I5318" si="825">IF(A5255=mfund6,B5255,"")</f>
        <v/>
      </c>
      <c r="J5255" t="str">
        <f t="shared" ref="J5255:J5318" si="826">IF(A5255=mfund7,B5255,"")</f>
        <v/>
      </c>
      <c r="K5255" t="str">
        <f t="shared" ref="K5255:K5318" si="827">IF(A5255=mfund8,B5255,"")</f>
        <v/>
      </c>
      <c r="L5255" t="str">
        <f t="shared" ref="L5255:L5318" si="828">IF(A5255=mfund9,B5255,"")</f>
        <v/>
      </c>
      <c r="M5255" t="str">
        <f t="shared" ref="M5255:M5318" si="829">IF(A5255=mfund10,B5255,"")</f>
        <v/>
      </c>
    </row>
    <row r="5256" spans="1:13">
      <c r="A5256" t="s">
        <v>90</v>
      </c>
      <c r="B5256">
        <v>11.264099999999999</v>
      </c>
      <c r="C5256" s="44">
        <v>41548</v>
      </c>
      <c r="D5256" t="str">
        <f t="shared" si="820"/>
        <v/>
      </c>
      <c r="E5256" t="str">
        <f t="shared" si="821"/>
        <v/>
      </c>
      <c r="F5256" t="str">
        <f t="shared" si="822"/>
        <v/>
      </c>
      <c r="G5256" t="str">
        <f t="shared" si="823"/>
        <v/>
      </c>
      <c r="H5256" t="str">
        <f t="shared" si="824"/>
        <v/>
      </c>
      <c r="I5256" t="str">
        <f t="shared" si="825"/>
        <v/>
      </c>
      <c r="J5256" t="str">
        <f t="shared" si="826"/>
        <v/>
      </c>
      <c r="K5256" t="str">
        <f t="shared" si="827"/>
        <v/>
      </c>
      <c r="L5256" t="str">
        <f t="shared" si="828"/>
        <v/>
      </c>
      <c r="M5256" t="str">
        <f t="shared" si="829"/>
        <v/>
      </c>
    </row>
    <row r="5257" spans="1:13">
      <c r="A5257" t="s">
        <v>4403</v>
      </c>
      <c r="B5257">
        <v>18.732700000000001</v>
      </c>
      <c r="C5257" s="44">
        <v>41548</v>
      </c>
      <c r="D5257" t="str">
        <f t="shared" si="820"/>
        <v/>
      </c>
      <c r="E5257" t="str">
        <f t="shared" si="821"/>
        <v/>
      </c>
      <c r="F5257" t="str">
        <f t="shared" si="822"/>
        <v/>
      </c>
      <c r="G5257" t="str">
        <f t="shared" si="823"/>
        <v/>
      </c>
      <c r="H5257" t="str">
        <f t="shared" si="824"/>
        <v/>
      </c>
      <c r="I5257" t="str">
        <f t="shared" si="825"/>
        <v/>
      </c>
      <c r="J5257" t="str">
        <f t="shared" si="826"/>
        <v/>
      </c>
      <c r="K5257" t="str">
        <f t="shared" si="827"/>
        <v/>
      </c>
      <c r="L5257" t="str">
        <f t="shared" si="828"/>
        <v/>
      </c>
      <c r="M5257" t="str">
        <f t="shared" si="829"/>
        <v/>
      </c>
    </row>
    <row r="5258" spans="1:13">
      <c r="A5258" t="s">
        <v>2646</v>
      </c>
      <c r="B5258">
        <v>11.314299999999999</v>
      </c>
      <c r="C5258" s="44">
        <v>41548</v>
      </c>
      <c r="D5258" t="str">
        <f t="shared" si="820"/>
        <v/>
      </c>
      <c r="E5258" t="str">
        <f t="shared" si="821"/>
        <v/>
      </c>
      <c r="F5258" t="str">
        <f t="shared" si="822"/>
        <v/>
      </c>
      <c r="G5258" t="str">
        <f t="shared" si="823"/>
        <v/>
      </c>
      <c r="H5258" t="str">
        <f t="shared" si="824"/>
        <v/>
      </c>
      <c r="I5258" t="str">
        <f t="shared" si="825"/>
        <v/>
      </c>
      <c r="J5258" t="str">
        <f t="shared" si="826"/>
        <v/>
      </c>
      <c r="K5258" t="str">
        <f t="shared" si="827"/>
        <v/>
      </c>
      <c r="L5258" t="str">
        <f t="shared" si="828"/>
        <v/>
      </c>
      <c r="M5258" t="str">
        <f t="shared" si="829"/>
        <v/>
      </c>
    </row>
    <row r="5259" spans="1:13">
      <c r="A5259" t="s">
        <v>4404</v>
      </c>
      <c r="B5259">
        <v>18.828199999999999</v>
      </c>
      <c r="C5259" s="44">
        <v>41548</v>
      </c>
      <c r="D5259" t="str">
        <f t="shared" si="820"/>
        <v/>
      </c>
      <c r="E5259" t="str">
        <f t="shared" si="821"/>
        <v/>
      </c>
      <c r="F5259" t="str">
        <f t="shared" si="822"/>
        <v/>
      </c>
      <c r="G5259" t="str">
        <f t="shared" si="823"/>
        <v/>
      </c>
      <c r="H5259" t="str">
        <f t="shared" si="824"/>
        <v/>
      </c>
      <c r="I5259" t="str">
        <f t="shared" si="825"/>
        <v/>
      </c>
      <c r="J5259" t="str">
        <f t="shared" si="826"/>
        <v/>
      </c>
      <c r="K5259" t="str">
        <f t="shared" si="827"/>
        <v/>
      </c>
      <c r="L5259" t="str">
        <f t="shared" si="828"/>
        <v/>
      </c>
      <c r="M5259" t="str">
        <f t="shared" si="829"/>
        <v/>
      </c>
    </row>
    <row r="5260" spans="1:13">
      <c r="A5260" t="s">
        <v>4153</v>
      </c>
      <c r="B5260">
        <v>13.8414</v>
      </c>
      <c r="C5260" s="44">
        <v>41548</v>
      </c>
      <c r="D5260" t="str">
        <f t="shared" si="820"/>
        <v/>
      </c>
      <c r="E5260" t="str">
        <f t="shared" si="821"/>
        <v/>
      </c>
      <c r="F5260" t="str">
        <f t="shared" si="822"/>
        <v/>
      </c>
      <c r="G5260" t="str">
        <f t="shared" si="823"/>
        <v/>
      </c>
      <c r="H5260" t="str">
        <f t="shared" si="824"/>
        <v/>
      </c>
      <c r="I5260" t="str">
        <f t="shared" si="825"/>
        <v/>
      </c>
      <c r="J5260" t="str">
        <f t="shared" si="826"/>
        <v/>
      </c>
      <c r="K5260" t="str">
        <f t="shared" si="827"/>
        <v/>
      </c>
      <c r="L5260" t="str">
        <f t="shared" si="828"/>
        <v/>
      </c>
      <c r="M5260" t="str">
        <f t="shared" si="829"/>
        <v/>
      </c>
    </row>
    <row r="5261" spans="1:13">
      <c r="A5261" t="s">
        <v>2926</v>
      </c>
      <c r="B5261">
        <v>13.8391</v>
      </c>
      <c r="C5261" s="44">
        <v>41548</v>
      </c>
      <c r="D5261" t="str">
        <f t="shared" si="820"/>
        <v/>
      </c>
      <c r="E5261" t="str">
        <f t="shared" si="821"/>
        <v/>
      </c>
      <c r="F5261" t="str">
        <f t="shared" si="822"/>
        <v/>
      </c>
      <c r="G5261" t="str">
        <f t="shared" si="823"/>
        <v/>
      </c>
      <c r="H5261" t="str">
        <f t="shared" si="824"/>
        <v/>
      </c>
      <c r="I5261" t="str">
        <f t="shared" si="825"/>
        <v/>
      </c>
      <c r="J5261" t="str">
        <f t="shared" si="826"/>
        <v/>
      </c>
      <c r="K5261" t="str">
        <f t="shared" si="827"/>
        <v/>
      </c>
      <c r="L5261" t="str">
        <f t="shared" si="828"/>
        <v/>
      </c>
      <c r="M5261" t="str">
        <f t="shared" si="829"/>
        <v/>
      </c>
    </row>
    <row r="5262" spans="1:13">
      <c r="A5262" t="s">
        <v>2927</v>
      </c>
      <c r="B5262">
        <v>13.870900000000001</v>
      </c>
      <c r="C5262" s="44">
        <v>41548</v>
      </c>
      <c r="D5262" t="str">
        <f t="shared" si="820"/>
        <v/>
      </c>
      <c r="E5262" t="str">
        <f t="shared" si="821"/>
        <v/>
      </c>
      <c r="F5262" t="str">
        <f t="shared" si="822"/>
        <v/>
      </c>
      <c r="G5262" t="str">
        <f t="shared" si="823"/>
        <v/>
      </c>
      <c r="H5262" t="str">
        <f t="shared" si="824"/>
        <v/>
      </c>
      <c r="I5262" t="str">
        <f t="shared" si="825"/>
        <v/>
      </c>
      <c r="J5262" t="str">
        <f t="shared" si="826"/>
        <v/>
      </c>
      <c r="K5262" t="str">
        <f t="shared" si="827"/>
        <v/>
      </c>
      <c r="L5262" t="str">
        <f t="shared" si="828"/>
        <v/>
      </c>
      <c r="M5262" t="str">
        <f t="shared" si="829"/>
        <v/>
      </c>
    </row>
    <row r="5263" spans="1:13">
      <c r="A5263" t="s">
        <v>4154</v>
      </c>
      <c r="B5263">
        <v>13.879099999999999</v>
      </c>
      <c r="C5263" s="44">
        <v>41548</v>
      </c>
      <c r="D5263" t="str">
        <f t="shared" si="820"/>
        <v/>
      </c>
      <c r="E5263" t="str">
        <f t="shared" si="821"/>
        <v/>
      </c>
      <c r="F5263" t="str">
        <f t="shared" si="822"/>
        <v/>
      </c>
      <c r="G5263" t="str">
        <f t="shared" si="823"/>
        <v/>
      </c>
      <c r="H5263" t="str">
        <f t="shared" si="824"/>
        <v/>
      </c>
      <c r="I5263" t="str">
        <f t="shared" si="825"/>
        <v/>
      </c>
      <c r="J5263" t="str">
        <f t="shared" si="826"/>
        <v/>
      </c>
      <c r="K5263" t="str">
        <f t="shared" si="827"/>
        <v/>
      </c>
      <c r="L5263" t="str">
        <f t="shared" si="828"/>
        <v/>
      </c>
      <c r="M5263" t="str">
        <f t="shared" si="829"/>
        <v/>
      </c>
    </row>
    <row r="5264" spans="1:13">
      <c r="A5264" t="s">
        <v>2928</v>
      </c>
      <c r="B5264">
        <v>10.033200000000001</v>
      </c>
      <c r="C5264" s="44">
        <v>41548</v>
      </c>
      <c r="D5264" t="str">
        <f t="shared" si="820"/>
        <v/>
      </c>
      <c r="E5264" t="str">
        <f t="shared" si="821"/>
        <v/>
      </c>
      <c r="F5264" t="str">
        <f t="shared" si="822"/>
        <v/>
      </c>
      <c r="G5264" t="str">
        <f t="shared" si="823"/>
        <v/>
      </c>
      <c r="H5264" t="str">
        <f t="shared" si="824"/>
        <v/>
      </c>
      <c r="I5264" t="str">
        <f t="shared" si="825"/>
        <v/>
      </c>
      <c r="J5264" t="str">
        <f t="shared" si="826"/>
        <v/>
      </c>
      <c r="K5264" t="str">
        <f t="shared" si="827"/>
        <v/>
      </c>
      <c r="L5264" t="str">
        <f t="shared" si="828"/>
        <v/>
      </c>
      <c r="M5264" t="str">
        <f t="shared" si="829"/>
        <v/>
      </c>
    </row>
    <row r="5265" spans="1:13">
      <c r="A5265" t="s">
        <v>4155</v>
      </c>
      <c r="B5265">
        <v>10.0342</v>
      </c>
      <c r="C5265" s="44">
        <v>41548</v>
      </c>
      <c r="D5265" t="str">
        <f t="shared" si="820"/>
        <v/>
      </c>
      <c r="E5265" t="str">
        <f t="shared" si="821"/>
        <v/>
      </c>
      <c r="F5265" t="str">
        <f t="shared" si="822"/>
        <v/>
      </c>
      <c r="G5265" t="str">
        <f t="shared" si="823"/>
        <v/>
      </c>
      <c r="H5265" t="str">
        <f t="shared" si="824"/>
        <v/>
      </c>
      <c r="I5265" t="str">
        <f t="shared" si="825"/>
        <v/>
      </c>
      <c r="J5265" t="str">
        <f t="shared" si="826"/>
        <v/>
      </c>
      <c r="K5265" t="str">
        <f t="shared" si="827"/>
        <v/>
      </c>
      <c r="L5265" t="str">
        <f t="shared" si="828"/>
        <v/>
      </c>
      <c r="M5265" t="str">
        <f t="shared" si="829"/>
        <v/>
      </c>
    </row>
    <row r="5266" spans="1:13">
      <c r="A5266" t="s">
        <v>2929</v>
      </c>
      <c r="B5266">
        <v>10.072900000000001</v>
      </c>
      <c r="C5266" s="44">
        <v>41548</v>
      </c>
      <c r="D5266" t="str">
        <f t="shared" si="820"/>
        <v/>
      </c>
      <c r="E5266" t="str">
        <f t="shared" si="821"/>
        <v/>
      </c>
      <c r="F5266" t="str">
        <f t="shared" si="822"/>
        <v/>
      </c>
      <c r="G5266" t="str">
        <f t="shared" si="823"/>
        <v/>
      </c>
      <c r="H5266" t="str">
        <f t="shared" si="824"/>
        <v/>
      </c>
      <c r="I5266" t="str">
        <f t="shared" si="825"/>
        <v/>
      </c>
      <c r="J5266" t="str">
        <f t="shared" si="826"/>
        <v/>
      </c>
      <c r="K5266" t="str">
        <f t="shared" si="827"/>
        <v/>
      </c>
      <c r="L5266" t="str">
        <f t="shared" si="828"/>
        <v/>
      </c>
      <c r="M5266" t="str">
        <f t="shared" si="829"/>
        <v/>
      </c>
    </row>
    <row r="5267" spans="1:13">
      <c r="A5267" t="s">
        <v>4156</v>
      </c>
      <c r="B5267">
        <v>10.078900000000001</v>
      </c>
      <c r="C5267" s="44">
        <v>41548</v>
      </c>
      <c r="D5267" t="str">
        <f t="shared" si="820"/>
        <v/>
      </c>
      <c r="E5267" t="str">
        <f t="shared" si="821"/>
        <v/>
      </c>
      <c r="F5267" t="str">
        <f t="shared" si="822"/>
        <v/>
      </c>
      <c r="G5267" t="str">
        <f t="shared" si="823"/>
        <v/>
      </c>
      <c r="H5267" t="str">
        <f t="shared" si="824"/>
        <v/>
      </c>
      <c r="I5267" t="str">
        <f t="shared" si="825"/>
        <v/>
      </c>
      <c r="J5267" t="str">
        <f t="shared" si="826"/>
        <v/>
      </c>
      <c r="K5267" t="str">
        <f t="shared" si="827"/>
        <v/>
      </c>
      <c r="L5267" t="str">
        <f t="shared" si="828"/>
        <v/>
      </c>
      <c r="M5267" t="str">
        <f t="shared" si="829"/>
        <v/>
      </c>
    </row>
    <row r="5268" spans="1:13">
      <c r="A5268" t="s">
        <v>1695</v>
      </c>
      <c r="B5268">
        <v>11.3222</v>
      </c>
      <c r="C5268" s="44">
        <v>41548</v>
      </c>
      <c r="D5268" t="str">
        <f t="shared" si="820"/>
        <v/>
      </c>
      <c r="E5268" t="str">
        <f t="shared" si="821"/>
        <v/>
      </c>
      <c r="F5268" t="str">
        <f t="shared" si="822"/>
        <v/>
      </c>
      <c r="G5268" t="str">
        <f t="shared" si="823"/>
        <v/>
      </c>
      <c r="H5268" t="str">
        <f t="shared" si="824"/>
        <v/>
      </c>
      <c r="I5268" t="str">
        <f t="shared" si="825"/>
        <v/>
      </c>
      <c r="J5268" t="str">
        <f t="shared" si="826"/>
        <v/>
      </c>
      <c r="K5268" t="str">
        <f t="shared" si="827"/>
        <v/>
      </c>
      <c r="L5268" t="str">
        <f t="shared" si="828"/>
        <v/>
      </c>
      <c r="M5268" t="str">
        <f t="shared" si="829"/>
        <v/>
      </c>
    </row>
    <row r="5269" spans="1:13">
      <c r="A5269" t="s">
        <v>4849</v>
      </c>
      <c r="B5269">
        <v>36.717599999999997</v>
      </c>
      <c r="C5269" s="44">
        <v>41548</v>
      </c>
      <c r="D5269" t="str">
        <f t="shared" si="820"/>
        <v/>
      </c>
      <c r="E5269" t="str">
        <f t="shared" si="821"/>
        <v/>
      </c>
      <c r="F5269" t="str">
        <f t="shared" si="822"/>
        <v/>
      </c>
      <c r="G5269" t="str">
        <f t="shared" si="823"/>
        <v/>
      </c>
      <c r="H5269" t="str">
        <f t="shared" si="824"/>
        <v/>
      </c>
      <c r="I5269" t="str">
        <f t="shared" si="825"/>
        <v/>
      </c>
      <c r="J5269" t="str">
        <f t="shared" si="826"/>
        <v/>
      </c>
      <c r="K5269" t="str">
        <f t="shared" si="827"/>
        <v/>
      </c>
      <c r="L5269" t="str">
        <f t="shared" si="828"/>
        <v/>
      </c>
      <c r="M5269" t="str">
        <f t="shared" si="829"/>
        <v/>
      </c>
    </row>
    <row r="5270" spans="1:13">
      <c r="A5270" t="s">
        <v>1696</v>
      </c>
      <c r="B5270">
        <v>11.576700000000001</v>
      </c>
      <c r="C5270" s="44">
        <v>41548</v>
      </c>
      <c r="D5270" t="str">
        <f t="shared" si="820"/>
        <v/>
      </c>
      <c r="E5270" t="str">
        <f t="shared" si="821"/>
        <v/>
      </c>
      <c r="F5270" t="str">
        <f t="shared" si="822"/>
        <v/>
      </c>
      <c r="G5270" t="str">
        <f t="shared" si="823"/>
        <v/>
      </c>
      <c r="H5270" t="str">
        <f t="shared" si="824"/>
        <v/>
      </c>
      <c r="I5270" t="str">
        <f t="shared" si="825"/>
        <v/>
      </c>
      <c r="J5270" t="str">
        <f t="shared" si="826"/>
        <v/>
      </c>
      <c r="K5270" t="str">
        <f t="shared" si="827"/>
        <v/>
      </c>
      <c r="L5270" t="str">
        <f t="shared" si="828"/>
        <v/>
      </c>
      <c r="M5270" t="str">
        <f t="shared" si="829"/>
        <v/>
      </c>
    </row>
    <row r="5271" spans="1:13">
      <c r="A5271" t="s">
        <v>1697</v>
      </c>
      <c r="B5271">
        <v>21.209399999999999</v>
      </c>
      <c r="C5271" s="44">
        <v>41548</v>
      </c>
      <c r="D5271" t="str">
        <f t="shared" si="820"/>
        <v/>
      </c>
      <c r="E5271" t="str">
        <f t="shared" si="821"/>
        <v/>
      </c>
      <c r="F5271" t="str">
        <f t="shared" si="822"/>
        <v/>
      </c>
      <c r="G5271" t="str">
        <f t="shared" si="823"/>
        <v/>
      </c>
      <c r="H5271" t="str">
        <f t="shared" si="824"/>
        <v/>
      </c>
      <c r="I5271" t="str">
        <f t="shared" si="825"/>
        <v/>
      </c>
      <c r="J5271" t="str">
        <f t="shared" si="826"/>
        <v/>
      </c>
      <c r="K5271" t="str">
        <f t="shared" si="827"/>
        <v/>
      </c>
      <c r="L5271" t="str">
        <f t="shared" si="828"/>
        <v/>
      </c>
      <c r="M5271" t="str">
        <f t="shared" si="829"/>
        <v/>
      </c>
    </row>
    <row r="5272" spans="1:13">
      <c r="A5272" t="s">
        <v>1698</v>
      </c>
      <c r="B5272">
        <v>10.652699999999999</v>
      </c>
      <c r="C5272" s="44">
        <v>41491</v>
      </c>
      <c r="D5272" t="str">
        <f t="shared" si="820"/>
        <v/>
      </c>
      <c r="E5272" t="str">
        <f t="shared" si="821"/>
        <v/>
      </c>
      <c r="F5272" t="str">
        <f t="shared" si="822"/>
        <v/>
      </c>
      <c r="G5272" t="str">
        <f t="shared" si="823"/>
        <v/>
      </c>
      <c r="H5272" t="str">
        <f t="shared" si="824"/>
        <v/>
      </c>
      <c r="I5272" t="str">
        <f t="shared" si="825"/>
        <v/>
      </c>
      <c r="J5272" t="str">
        <f t="shared" si="826"/>
        <v/>
      </c>
      <c r="K5272" t="str">
        <f t="shared" si="827"/>
        <v/>
      </c>
      <c r="L5272" t="str">
        <f t="shared" si="828"/>
        <v/>
      </c>
      <c r="M5272" t="str">
        <f t="shared" si="829"/>
        <v/>
      </c>
    </row>
    <row r="5273" spans="1:13">
      <c r="A5273" t="s">
        <v>1699</v>
      </c>
      <c r="B5273">
        <v>21.2074</v>
      </c>
      <c r="C5273" s="44">
        <v>41548</v>
      </c>
      <c r="D5273" t="str">
        <f t="shared" si="820"/>
        <v/>
      </c>
      <c r="E5273" t="str">
        <f t="shared" si="821"/>
        <v/>
      </c>
      <c r="F5273" t="str">
        <f t="shared" si="822"/>
        <v/>
      </c>
      <c r="G5273" t="str">
        <f t="shared" si="823"/>
        <v/>
      </c>
      <c r="H5273" t="str">
        <f t="shared" si="824"/>
        <v/>
      </c>
      <c r="I5273" t="str">
        <f t="shared" si="825"/>
        <v/>
      </c>
      <c r="J5273" t="str">
        <f t="shared" si="826"/>
        <v/>
      </c>
      <c r="K5273" t="str">
        <f t="shared" si="827"/>
        <v/>
      </c>
      <c r="L5273" t="str">
        <f t="shared" si="828"/>
        <v/>
      </c>
      <c r="M5273" t="str">
        <f t="shared" si="829"/>
        <v/>
      </c>
    </row>
    <row r="5274" spans="1:13">
      <c r="A5274" t="s">
        <v>1700</v>
      </c>
      <c r="B5274">
        <v>11.1883</v>
      </c>
      <c r="C5274" s="44">
        <v>41548</v>
      </c>
      <c r="D5274" t="str">
        <f t="shared" si="820"/>
        <v/>
      </c>
      <c r="E5274" t="str">
        <f t="shared" si="821"/>
        <v/>
      </c>
      <c r="F5274" t="str">
        <f t="shared" si="822"/>
        <v/>
      </c>
      <c r="G5274" t="str">
        <f t="shared" si="823"/>
        <v/>
      </c>
      <c r="H5274" t="str">
        <f t="shared" si="824"/>
        <v/>
      </c>
      <c r="I5274" t="str">
        <f t="shared" si="825"/>
        <v/>
      </c>
      <c r="J5274" t="str">
        <f t="shared" si="826"/>
        <v/>
      </c>
      <c r="K5274" t="str">
        <f t="shared" si="827"/>
        <v/>
      </c>
      <c r="L5274" t="str">
        <f t="shared" si="828"/>
        <v/>
      </c>
      <c r="M5274" t="str">
        <f t="shared" si="829"/>
        <v/>
      </c>
    </row>
    <row r="5275" spans="1:13">
      <c r="A5275" t="s">
        <v>1701</v>
      </c>
      <c r="B5275">
        <v>11.5337</v>
      </c>
      <c r="C5275" s="44">
        <v>41548</v>
      </c>
      <c r="D5275" t="str">
        <f t="shared" si="820"/>
        <v/>
      </c>
      <c r="E5275" t="str">
        <f t="shared" si="821"/>
        <v/>
      </c>
      <c r="F5275" t="str">
        <f t="shared" si="822"/>
        <v/>
      </c>
      <c r="G5275" t="str">
        <f t="shared" si="823"/>
        <v/>
      </c>
      <c r="H5275" t="str">
        <f t="shared" si="824"/>
        <v/>
      </c>
      <c r="I5275" t="str">
        <f t="shared" si="825"/>
        <v/>
      </c>
      <c r="J5275" t="str">
        <f t="shared" si="826"/>
        <v/>
      </c>
      <c r="K5275" t="str">
        <f t="shared" si="827"/>
        <v/>
      </c>
      <c r="L5275" t="str">
        <f t="shared" si="828"/>
        <v/>
      </c>
      <c r="M5275" t="str">
        <f t="shared" si="829"/>
        <v/>
      </c>
    </row>
    <row r="5276" spans="1:13">
      <c r="A5276" t="s">
        <v>1702</v>
      </c>
      <c r="B5276">
        <v>10.5276</v>
      </c>
      <c r="C5276" s="44">
        <v>41548</v>
      </c>
      <c r="D5276" t="str">
        <f t="shared" si="820"/>
        <v/>
      </c>
      <c r="E5276" t="str">
        <f t="shared" si="821"/>
        <v/>
      </c>
      <c r="F5276" t="str">
        <f t="shared" si="822"/>
        <v/>
      </c>
      <c r="G5276" t="str">
        <f t="shared" si="823"/>
        <v/>
      </c>
      <c r="H5276" t="str">
        <f t="shared" si="824"/>
        <v/>
      </c>
      <c r="I5276" t="str">
        <f t="shared" si="825"/>
        <v/>
      </c>
      <c r="J5276" t="str">
        <f t="shared" si="826"/>
        <v/>
      </c>
      <c r="K5276" t="str">
        <f t="shared" si="827"/>
        <v/>
      </c>
      <c r="L5276" t="str">
        <f t="shared" si="828"/>
        <v/>
      </c>
      <c r="M5276" t="str">
        <f t="shared" si="829"/>
        <v/>
      </c>
    </row>
    <row r="5277" spans="1:13">
      <c r="A5277" t="s">
        <v>4850</v>
      </c>
      <c r="B5277">
        <v>36.588700000000003</v>
      </c>
      <c r="C5277" s="44">
        <v>41548</v>
      </c>
      <c r="D5277" t="str">
        <f t="shared" si="820"/>
        <v/>
      </c>
      <c r="E5277" t="str">
        <f t="shared" si="821"/>
        <v/>
      </c>
      <c r="F5277" t="str">
        <f t="shared" si="822"/>
        <v/>
      </c>
      <c r="G5277" t="str">
        <f t="shared" si="823"/>
        <v/>
      </c>
      <c r="H5277" t="str">
        <f t="shared" si="824"/>
        <v/>
      </c>
      <c r="I5277" t="str">
        <f t="shared" si="825"/>
        <v/>
      </c>
      <c r="J5277" t="str">
        <f t="shared" si="826"/>
        <v/>
      </c>
      <c r="K5277" t="str">
        <f t="shared" si="827"/>
        <v/>
      </c>
      <c r="L5277" t="str">
        <f t="shared" si="828"/>
        <v/>
      </c>
      <c r="M5277" t="str">
        <f t="shared" si="829"/>
        <v/>
      </c>
    </row>
    <row r="5278" spans="1:13">
      <c r="A5278" t="s">
        <v>1703</v>
      </c>
      <c r="B5278">
        <v>0</v>
      </c>
      <c r="C5278" s="44">
        <v>41072</v>
      </c>
      <c r="D5278" t="str">
        <f t="shared" si="820"/>
        <v/>
      </c>
      <c r="E5278" t="str">
        <f t="shared" si="821"/>
        <v/>
      </c>
      <c r="F5278" t="str">
        <f t="shared" si="822"/>
        <v/>
      </c>
      <c r="G5278" t="str">
        <f t="shared" si="823"/>
        <v/>
      </c>
      <c r="H5278" t="str">
        <f t="shared" si="824"/>
        <v/>
      </c>
      <c r="I5278" t="str">
        <f t="shared" si="825"/>
        <v/>
      </c>
      <c r="J5278" t="str">
        <f t="shared" si="826"/>
        <v/>
      </c>
      <c r="K5278" t="str">
        <f t="shared" si="827"/>
        <v/>
      </c>
      <c r="L5278" t="str">
        <f t="shared" si="828"/>
        <v/>
      </c>
      <c r="M5278" t="str">
        <f t="shared" si="829"/>
        <v/>
      </c>
    </row>
    <row r="5279" spans="1:13">
      <c r="A5279" t="s">
        <v>4851</v>
      </c>
      <c r="B5279">
        <v>0</v>
      </c>
      <c r="C5279" s="44">
        <v>41072</v>
      </c>
      <c r="D5279" t="str">
        <f t="shared" si="820"/>
        <v/>
      </c>
      <c r="E5279" t="str">
        <f t="shared" si="821"/>
        <v/>
      </c>
      <c r="F5279" t="str">
        <f t="shared" si="822"/>
        <v/>
      </c>
      <c r="G5279" t="str">
        <f t="shared" si="823"/>
        <v/>
      </c>
      <c r="H5279" t="str">
        <f t="shared" si="824"/>
        <v/>
      </c>
      <c r="I5279" t="str">
        <f t="shared" si="825"/>
        <v/>
      </c>
      <c r="J5279" t="str">
        <f t="shared" si="826"/>
        <v/>
      </c>
      <c r="K5279" t="str">
        <f t="shared" si="827"/>
        <v/>
      </c>
      <c r="L5279" t="str">
        <f t="shared" si="828"/>
        <v/>
      </c>
      <c r="M5279" t="str">
        <f t="shared" si="829"/>
        <v/>
      </c>
    </row>
    <row r="5280" spans="1:13">
      <c r="A5280" t="s">
        <v>4852</v>
      </c>
      <c r="B5280">
        <v>18.911999999999999</v>
      </c>
      <c r="C5280" s="44">
        <v>41548</v>
      </c>
      <c r="D5280" t="str">
        <f t="shared" si="820"/>
        <v/>
      </c>
      <c r="E5280" t="str">
        <f t="shared" si="821"/>
        <v/>
      </c>
      <c r="F5280" t="str">
        <f t="shared" si="822"/>
        <v/>
      </c>
      <c r="G5280" t="str">
        <f t="shared" si="823"/>
        <v/>
      </c>
      <c r="H5280" t="str">
        <f t="shared" si="824"/>
        <v/>
      </c>
      <c r="I5280" t="str">
        <f t="shared" si="825"/>
        <v/>
      </c>
      <c r="J5280" t="str">
        <f t="shared" si="826"/>
        <v/>
      </c>
      <c r="K5280" t="str">
        <f t="shared" si="827"/>
        <v/>
      </c>
      <c r="L5280" t="str">
        <f t="shared" si="828"/>
        <v/>
      </c>
      <c r="M5280" t="str">
        <f t="shared" si="829"/>
        <v/>
      </c>
    </row>
    <row r="5281" spans="1:13">
      <c r="A5281" t="s">
        <v>1704</v>
      </c>
      <c r="B5281">
        <v>11.8649</v>
      </c>
      <c r="C5281" s="44">
        <v>41548</v>
      </c>
      <c r="D5281" t="str">
        <f t="shared" si="820"/>
        <v/>
      </c>
      <c r="E5281" t="str">
        <f t="shared" si="821"/>
        <v/>
      </c>
      <c r="F5281" t="str">
        <f t="shared" si="822"/>
        <v/>
      </c>
      <c r="G5281" t="str">
        <f t="shared" si="823"/>
        <v/>
      </c>
      <c r="H5281" t="str">
        <f t="shared" si="824"/>
        <v/>
      </c>
      <c r="I5281" t="str">
        <f t="shared" si="825"/>
        <v/>
      </c>
      <c r="J5281" t="str">
        <f t="shared" si="826"/>
        <v/>
      </c>
      <c r="K5281" t="str">
        <f t="shared" si="827"/>
        <v/>
      </c>
      <c r="L5281" t="str">
        <f t="shared" si="828"/>
        <v/>
      </c>
      <c r="M5281" t="str">
        <f t="shared" si="829"/>
        <v/>
      </c>
    </row>
    <row r="5282" spans="1:13">
      <c r="A5282" t="s">
        <v>4854</v>
      </c>
      <c r="B5282">
        <v>18.787400000000002</v>
      </c>
      <c r="C5282" s="44">
        <v>41548</v>
      </c>
      <c r="D5282" t="str">
        <f t="shared" si="820"/>
        <v/>
      </c>
      <c r="E5282" t="str">
        <f t="shared" si="821"/>
        <v/>
      </c>
      <c r="F5282" t="str">
        <f t="shared" si="822"/>
        <v/>
      </c>
      <c r="G5282" t="str">
        <f t="shared" si="823"/>
        <v/>
      </c>
      <c r="H5282" t="str">
        <f t="shared" si="824"/>
        <v/>
      </c>
      <c r="I5282" t="str">
        <f t="shared" si="825"/>
        <v/>
      </c>
      <c r="J5282" t="str">
        <f t="shared" si="826"/>
        <v/>
      </c>
      <c r="K5282" t="str">
        <f t="shared" si="827"/>
        <v/>
      </c>
      <c r="L5282" t="str">
        <f t="shared" si="828"/>
        <v/>
      </c>
      <c r="M5282" t="str">
        <f t="shared" si="829"/>
        <v/>
      </c>
    </row>
    <row r="5283" spans="1:13">
      <c r="A5283" t="s">
        <v>1706</v>
      </c>
      <c r="B5283">
        <v>11.7499</v>
      </c>
      <c r="C5283" s="44">
        <v>41548</v>
      </c>
      <c r="D5283" t="str">
        <f t="shared" si="820"/>
        <v/>
      </c>
      <c r="E5283" t="str">
        <f t="shared" si="821"/>
        <v/>
      </c>
      <c r="F5283" t="str">
        <f t="shared" si="822"/>
        <v/>
      </c>
      <c r="G5283" t="str">
        <f t="shared" si="823"/>
        <v/>
      </c>
      <c r="H5283" t="str">
        <f t="shared" si="824"/>
        <v/>
      </c>
      <c r="I5283" t="str">
        <f t="shared" si="825"/>
        <v/>
      </c>
      <c r="J5283" t="str">
        <f t="shared" si="826"/>
        <v/>
      </c>
      <c r="K5283" t="str">
        <f t="shared" si="827"/>
        <v/>
      </c>
      <c r="L5283" t="str">
        <f t="shared" si="828"/>
        <v/>
      </c>
      <c r="M5283" t="str">
        <f t="shared" si="829"/>
        <v/>
      </c>
    </row>
    <row r="5284" spans="1:13">
      <c r="A5284" t="s">
        <v>1705</v>
      </c>
      <c r="B5284">
        <v>11.729200000000001</v>
      </c>
      <c r="C5284" s="44">
        <v>41548</v>
      </c>
      <c r="D5284" t="str">
        <f t="shared" si="820"/>
        <v/>
      </c>
      <c r="E5284" t="str">
        <f t="shared" si="821"/>
        <v/>
      </c>
      <c r="F5284" t="str">
        <f t="shared" si="822"/>
        <v/>
      </c>
      <c r="G5284" t="str">
        <f t="shared" si="823"/>
        <v/>
      </c>
      <c r="H5284" t="str">
        <f t="shared" si="824"/>
        <v/>
      </c>
      <c r="I5284" t="str">
        <f t="shared" si="825"/>
        <v/>
      </c>
      <c r="J5284" t="str">
        <f t="shared" si="826"/>
        <v/>
      </c>
      <c r="K5284" t="str">
        <f t="shared" si="827"/>
        <v/>
      </c>
      <c r="L5284" t="str">
        <f t="shared" si="828"/>
        <v/>
      </c>
      <c r="M5284" t="str">
        <f t="shared" si="829"/>
        <v/>
      </c>
    </row>
    <row r="5285" spans="1:13">
      <c r="A5285" t="s">
        <v>4853</v>
      </c>
      <c r="B5285">
        <v>18.675000000000001</v>
      </c>
      <c r="C5285" s="44">
        <v>41548</v>
      </c>
      <c r="D5285" t="str">
        <f t="shared" si="820"/>
        <v/>
      </c>
      <c r="E5285" t="str">
        <f t="shared" si="821"/>
        <v/>
      </c>
      <c r="F5285" t="str">
        <f t="shared" si="822"/>
        <v/>
      </c>
      <c r="G5285" t="str">
        <f t="shared" si="823"/>
        <v/>
      </c>
      <c r="H5285" t="str">
        <f t="shared" si="824"/>
        <v/>
      </c>
      <c r="I5285" t="str">
        <f t="shared" si="825"/>
        <v/>
      </c>
      <c r="J5285" t="str">
        <f t="shared" si="826"/>
        <v/>
      </c>
      <c r="K5285" t="str">
        <f t="shared" si="827"/>
        <v/>
      </c>
      <c r="L5285" t="str">
        <f t="shared" si="828"/>
        <v/>
      </c>
      <c r="M5285" t="str">
        <f t="shared" si="829"/>
        <v/>
      </c>
    </row>
    <row r="5286" spans="1:13">
      <c r="A5286" t="s">
        <v>2930</v>
      </c>
      <c r="B5286">
        <v>35.673099999999998</v>
      </c>
      <c r="C5286" s="44">
        <v>41548</v>
      </c>
      <c r="D5286" t="str">
        <f t="shared" si="820"/>
        <v/>
      </c>
      <c r="E5286" t="str">
        <f t="shared" si="821"/>
        <v/>
      </c>
      <c r="F5286" t="str">
        <f t="shared" si="822"/>
        <v/>
      </c>
      <c r="G5286" t="str">
        <f t="shared" si="823"/>
        <v/>
      </c>
      <c r="H5286" t="str">
        <f t="shared" si="824"/>
        <v/>
      </c>
      <c r="I5286" t="str">
        <f t="shared" si="825"/>
        <v/>
      </c>
      <c r="J5286" t="str">
        <f t="shared" si="826"/>
        <v/>
      </c>
      <c r="K5286" t="str">
        <f t="shared" si="827"/>
        <v/>
      </c>
      <c r="L5286" t="str">
        <f t="shared" si="828"/>
        <v/>
      </c>
      <c r="M5286" t="str">
        <f t="shared" si="829"/>
        <v/>
      </c>
    </row>
    <row r="5287" spans="1:13">
      <c r="A5287" t="s">
        <v>2931</v>
      </c>
      <c r="B5287">
        <v>47.685000000000002</v>
      </c>
      <c r="C5287" s="44">
        <v>41548</v>
      </c>
      <c r="D5287" t="str">
        <f t="shared" si="820"/>
        <v/>
      </c>
      <c r="E5287" t="str">
        <f t="shared" si="821"/>
        <v/>
      </c>
      <c r="F5287" t="str">
        <f t="shared" si="822"/>
        <v/>
      </c>
      <c r="G5287" t="str">
        <f t="shared" si="823"/>
        <v/>
      </c>
      <c r="H5287" t="str">
        <f t="shared" si="824"/>
        <v/>
      </c>
      <c r="I5287" t="str">
        <f t="shared" si="825"/>
        <v/>
      </c>
      <c r="J5287" t="str">
        <f t="shared" si="826"/>
        <v/>
      </c>
      <c r="K5287" t="str">
        <f t="shared" si="827"/>
        <v/>
      </c>
      <c r="L5287" t="str">
        <f t="shared" si="828"/>
        <v/>
      </c>
      <c r="M5287" t="str">
        <f t="shared" si="829"/>
        <v/>
      </c>
    </row>
    <row r="5288" spans="1:13">
      <c r="A5288" t="s">
        <v>2934</v>
      </c>
      <c r="B5288">
        <v>0</v>
      </c>
      <c r="C5288" s="44">
        <v>41402</v>
      </c>
      <c r="D5288" t="str">
        <f t="shared" si="820"/>
        <v/>
      </c>
      <c r="E5288" t="str">
        <f t="shared" si="821"/>
        <v/>
      </c>
      <c r="F5288" t="str">
        <f t="shared" si="822"/>
        <v/>
      </c>
      <c r="G5288" t="str">
        <f t="shared" si="823"/>
        <v/>
      </c>
      <c r="H5288" t="str">
        <f t="shared" si="824"/>
        <v/>
      </c>
      <c r="I5288" t="str">
        <f t="shared" si="825"/>
        <v/>
      </c>
      <c r="J5288" t="str">
        <f t="shared" si="826"/>
        <v/>
      </c>
      <c r="K5288" t="str">
        <f t="shared" si="827"/>
        <v/>
      </c>
      <c r="L5288" t="str">
        <f t="shared" si="828"/>
        <v/>
      </c>
      <c r="M5288" t="str">
        <f t="shared" si="829"/>
        <v/>
      </c>
    </row>
    <row r="5289" spans="1:13">
      <c r="A5289" t="s">
        <v>2933</v>
      </c>
      <c r="B5289">
        <v>34.610100000000003</v>
      </c>
      <c r="C5289" s="44">
        <v>41548</v>
      </c>
      <c r="D5289" t="str">
        <f t="shared" si="820"/>
        <v/>
      </c>
      <c r="E5289" t="str">
        <f t="shared" si="821"/>
        <v/>
      </c>
      <c r="F5289" t="str">
        <f t="shared" si="822"/>
        <v/>
      </c>
      <c r="G5289" t="str">
        <f t="shared" si="823"/>
        <v/>
      </c>
      <c r="H5289" t="str">
        <f t="shared" si="824"/>
        <v/>
      </c>
      <c r="I5289" t="str">
        <f t="shared" si="825"/>
        <v/>
      </c>
      <c r="J5289" t="str">
        <f t="shared" si="826"/>
        <v/>
      </c>
      <c r="K5289" t="str">
        <f t="shared" si="827"/>
        <v/>
      </c>
      <c r="L5289" t="str">
        <f t="shared" si="828"/>
        <v/>
      </c>
      <c r="M5289" t="str">
        <f t="shared" si="829"/>
        <v/>
      </c>
    </row>
    <row r="5290" spans="1:13">
      <c r="A5290" t="s">
        <v>2935</v>
      </c>
      <c r="B5290">
        <v>15.882199999999999</v>
      </c>
      <c r="C5290" s="44">
        <v>41548</v>
      </c>
      <c r="D5290" t="str">
        <f t="shared" si="820"/>
        <v/>
      </c>
      <c r="E5290" t="str">
        <f t="shared" si="821"/>
        <v/>
      </c>
      <c r="F5290" t="str">
        <f t="shared" si="822"/>
        <v/>
      </c>
      <c r="G5290" t="str">
        <f t="shared" si="823"/>
        <v/>
      </c>
      <c r="H5290" t="str">
        <f t="shared" si="824"/>
        <v/>
      </c>
      <c r="I5290" t="str">
        <f t="shared" si="825"/>
        <v/>
      </c>
      <c r="J5290" t="str">
        <f t="shared" si="826"/>
        <v/>
      </c>
      <c r="K5290" t="str">
        <f t="shared" si="827"/>
        <v/>
      </c>
      <c r="L5290" t="str">
        <f t="shared" si="828"/>
        <v/>
      </c>
      <c r="M5290" t="str">
        <f t="shared" si="829"/>
        <v/>
      </c>
    </row>
    <row r="5291" spans="1:13">
      <c r="A5291" t="s">
        <v>2932</v>
      </c>
      <c r="B5291">
        <v>47.531999999999996</v>
      </c>
      <c r="C5291" s="44">
        <v>41548</v>
      </c>
      <c r="D5291" t="str">
        <f t="shared" si="820"/>
        <v/>
      </c>
      <c r="E5291" t="str">
        <f t="shared" si="821"/>
        <v/>
      </c>
      <c r="F5291" t="str">
        <f t="shared" si="822"/>
        <v/>
      </c>
      <c r="G5291" t="str">
        <f t="shared" si="823"/>
        <v/>
      </c>
      <c r="H5291" t="str">
        <f t="shared" si="824"/>
        <v/>
      </c>
      <c r="I5291" t="str">
        <f t="shared" si="825"/>
        <v/>
      </c>
      <c r="J5291" t="str">
        <f t="shared" si="826"/>
        <v/>
      </c>
      <c r="K5291" t="str">
        <f t="shared" si="827"/>
        <v/>
      </c>
      <c r="L5291" t="str">
        <f t="shared" si="828"/>
        <v/>
      </c>
      <c r="M5291" t="str">
        <f t="shared" si="829"/>
        <v/>
      </c>
    </row>
    <row r="5292" spans="1:13">
      <c r="A5292" t="s">
        <v>3107</v>
      </c>
      <c r="B5292">
        <v>6.5079000000000002</v>
      </c>
      <c r="C5292" s="44">
        <v>41548</v>
      </c>
      <c r="D5292" t="str">
        <f t="shared" si="820"/>
        <v/>
      </c>
      <c r="E5292" t="str">
        <f t="shared" si="821"/>
        <v/>
      </c>
      <c r="F5292" t="str">
        <f t="shared" si="822"/>
        <v/>
      </c>
      <c r="G5292" t="str">
        <f t="shared" si="823"/>
        <v/>
      </c>
      <c r="H5292" t="str">
        <f t="shared" si="824"/>
        <v/>
      </c>
      <c r="I5292" t="str">
        <f t="shared" si="825"/>
        <v/>
      </c>
      <c r="J5292" t="str">
        <f t="shared" si="826"/>
        <v/>
      </c>
      <c r="K5292" t="str">
        <f t="shared" si="827"/>
        <v/>
      </c>
      <c r="L5292" t="str">
        <f t="shared" si="828"/>
        <v/>
      </c>
      <c r="M5292" t="str">
        <f t="shared" si="829"/>
        <v/>
      </c>
    </row>
    <row r="5293" spans="1:13">
      <c r="A5293" t="s">
        <v>2936</v>
      </c>
      <c r="B5293">
        <v>6.5122</v>
      </c>
      <c r="C5293" s="44">
        <v>41548</v>
      </c>
      <c r="D5293" t="str">
        <f t="shared" si="820"/>
        <v/>
      </c>
      <c r="E5293" t="str">
        <f t="shared" si="821"/>
        <v/>
      </c>
      <c r="F5293" t="str">
        <f t="shared" si="822"/>
        <v/>
      </c>
      <c r="G5293" t="str">
        <f t="shared" si="823"/>
        <v/>
      </c>
      <c r="H5293" t="str">
        <f t="shared" si="824"/>
        <v/>
      </c>
      <c r="I5293" t="str">
        <f t="shared" si="825"/>
        <v/>
      </c>
      <c r="J5293" t="str">
        <f t="shared" si="826"/>
        <v/>
      </c>
      <c r="K5293" t="str">
        <f t="shared" si="827"/>
        <v/>
      </c>
      <c r="L5293" t="str">
        <f t="shared" si="828"/>
        <v/>
      </c>
      <c r="M5293" t="str">
        <f t="shared" si="829"/>
        <v/>
      </c>
    </row>
    <row r="5294" spans="1:13">
      <c r="A5294" t="s">
        <v>2937</v>
      </c>
      <c r="B5294">
        <v>6.5377999999999998</v>
      </c>
      <c r="C5294" s="44">
        <v>41548</v>
      </c>
      <c r="D5294" t="str">
        <f t="shared" si="820"/>
        <v/>
      </c>
      <c r="E5294" t="str">
        <f t="shared" si="821"/>
        <v/>
      </c>
      <c r="F5294" t="str">
        <f t="shared" si="822"/>
        <v/>
      </c>
      <c r="G5294" t="str">
        <f t="shared" si="823"/>
        <v/>
      </c>
      <c r="H5294" t="str">
        <f t="shared" si="824"/>
        <v/>
      </c>
      <c r="I5294" t="str">
        <f t="shared" si="825"/>
        <v/>
      </c>
      <c r="J5294" t="str">
        <f t="shared" si="826"/>
        <v/>
      </c>
      <c r="K5294" t="str">
        <f t="shared" si="827"/>
        <v/>
      </c>
      <c r="L5294" t="str">
        <f t="shared" si="828"/>
        <v/>
      </c>
      <c r="M5294" t="str">
        <f t="shared" si="829"/>
        <v/>
      </c>
    </row>
    <row r="5295" spans="1:13">
      <c r="A5295" t="s">
        <v>3108</v>
      </c>
      <c r="B5295">
        <v>6.5452000000000004</v>
      </c>
      <c r="C5295" s="44">
        <v>41548</v>
      </c>
      <c r="D5295" t="str">
        <f t="shared" si="820"/>
        <v/>
      </c>
      <c r="E5295" t="str">
        <f t="shared" si="821"/>
        <v/>
      </c>
      <c r="F5295" t="str">
        <f t="shared" si="822"/>
        <v/>
      </c>
      <c r="G5295" t="str">
        <f t="shared" si="823"/>
        <v/>
      </c>
      <c r="H5295" t="str">
        <f t="shared" si="824"/>
        <v/>
      </c>
      <c r="I5295" t="str">
        <f t="shared" si="825"/>
        <v/>
      </c>
      <c r="J5295" t="str">
        <f t="shared" si="826"/>
        <v/>
      </c>
      <c r="K5295" t="str">
        <f t="shared" si="827"/>
        <v/>
      </c>
      <c r="L5295" t="str">
        <f t="shared" si="828"/>
        <v/>
      </c>
      <c r="M5295" t="str">
        <f t="shared" si="829"/>
        <v/>
      </c>
    </row>
    <row r="5296" spans="1:13">
      <c r="A5296" t="s">
        <v>2938</v>
      </c>
      <c r="B5296">
        <v>15.311999999999999</v>
      </c>
      <c r="C5296" s="44">
        <v>41548</v>
      </c>
      <c r="D5296" t="str">
        <f t="shared" si="820"/>
        <v/>
      </c>
      <c r="E5296" t="str">
        <f t="shared" si="821"/>
        <v/>
      </c>
      <c r="F5296" t="str">
        <f t="shared" si="822"/>
        <v/>
      </c>
      <c r="G5296" t="str">
        <f t="shared" si="823"/>
        <v/>
      </c>
      <c r="H5296" t="str">
        <f t="shared" si="824"/>
        <v/>
      </c>
      <c r="I5296" t="str">
        <f t="shared" si="825"/>
        <v/>
      </c>
      <c r="J5296" t="str">
        <f t="shared" si="826"/>
        <v/>
      </c>
      <c r="K5296" t="str">
        <f t="shared" si="827"/>
        <v/>
      </c>
      <c r="L5296" t="str">
        <f t="shared" si="828"/>
        <v/>
      </c>
      <c r="M5296" t="str">
        <f t="shared" si="829"/>
        <v/>
      </c>
    </row>
    <row r="5297" spans="1:13">
      <c r="A5297" t="s">
        <v>3109</v>
      </c>
      <c r="B5297">
        <v>23.235199999999999</v>
      </c>
      <c r="C5297" s="44">
        <v>41548</v>
      </c>
      <c r="D5297" t="str">
        <f t="shared" si="820"/>
        <v/>
      </c>
      <c r="E5297" t="str">
        <f t="shared" si="821"/>
        <v/>
      </c>
      <c r="F5297" t="str">
        <f t="shared" si="822"/>
        <v/>
      </c>
      <c r="G5297" t="str">
        <f t="shared" si="823"/>
        <v/>
      </c>
      <c r="H5297" t="str">
        <f t="shared" si="824"/>
        <v/>
      </c>
      <c r="I5297" t="str">
        <f t="shared" si="825"/>
        <v/>
      </c>
      <c r="J5297" t="str">
        <f t="shared" si="826"/>
        <v/>
      </c>
      <c r="K5297" t="str">
        <f t="shared" si="827"/>
        <v/>
      </c>
      <c r="L5297" t="str">
        <f t="shared" si="828"/>
        <v/>
      </c>
      <c r="M5297" t="str">
        <f t="shared" si="829"/>
        <v/>
      </c>
    </row>
    <row r="5298" spans="1:13">
      <c r="A5298" t="s">
        <v>2939</v>
      </c>
      <c r="B5298">
        <v>15.2721</v>
      </c>
      <c r="C5298" s="44">
        <v>41548</v>
      </c>
      <c r="D5298" t="str">
        <f t="shared" si="820"/>
        <v/>
      </c>
      <c r="E5298" t="str">
        <f t="shared" si="821"/>
        <v/>
      </c>
      <c r="F5298" t="str">
        <f t="shared" si="822"/>
        <v/>
      </c>
      <c r="G5298" t="str">
        <f t="shared" si="823"/>
        <v/>
      </c>
      <c r="H5298" t="str">
        <f t="shared" si="824"/>
        <v/>
      </c>
      <c r="I5298" t="str">
        <f t="shared" si="825"/>
        <v/>
      </c>
      <c r="J5298" t="str">
        <f t="shared" si="826"/>
        <v/>
      </c>
      <c r="K5298" t="str">
        <f t="shared" si="827"/>
        <v/>
      </c>
      <c r="L5298" t="str">
        <f t="shared" si="828"/>
        <v/>
      </c>
      <c r="M5298" t="str">
        <f t="shared" si="829"/>
        <v/>
      </c>
    </row>
    <row r="5299" spans="1:13">
      <c r="A5299" t="s">
        <v>3110</v>
      </c>
      <c r="B5299">
        <v>23.172499999999999</v>
      </c>
      <c r="C5299" s="44">
        <v>41548</v>
      </c>
      <c r="D5299" t="str">
        <f t="shared" si="820"/>
        <v/>
      </c>
      <c r="E5299" t="str">
        <f t="shared" si="821"/>
        <v/>
      </c>
      <c r="F5299" t="str">
        <f t="shared" si="822"/>
        <v/>
      </c>
      <c r="G5299" t="str">
        <f t="shared" si="823"/>
        <v/>
      </c>
      <c r="H5299" t="str">
        <f t="shared" si="824"/>
        <v/>
      </c>
      <c r="I5299" t="str">
        <f t="shared" si="825"/>
        <v/>
      </c>
      <c r="J5299" t="str">
        <f t="shared" si="826"/>
        <v/>
      </c>
      <c r="K5299" t="str">
        <f t="shared" si="827"/>
        <v/>
      </c>
      <c r="L5299" t="str">
        <f t="shared" si="828"/>
        <v/>
      </c>
      <c r="M5299" t="str">
        <f t="shared" si="829"/>
        <v/>
      </c>
    </row>
    <row r="5300" spans="1:13">
      <c r="A5300" t="s">
        <v>2940</v>
      </c>
      <c r="B5300">
        <v>35.252499999999998</v>
      </c>
      <c r="C5300" s="44">
        <v>41166</v>
      </c>
      <c r="D5300" t="str">
        <f t="shared" si="820"/>
        <v/>
      </c>
      <c r="E5300" t="str">
        <f t="shared" si="821"/>
        <v/>
      </c>
      <c r="F5300" t="str">
        <f t="shared" si="822"/>
        <v/>
      </c>
      <c r="G5300" t="str">
        <f t="shared" si="823"/>
        <v/>
      </c>
      <c r="H5300" t="str">
        <f t="shared" si="824"/>
        <v/>
      </c>
      <c r="I5300" t="str">
        <f t="shared" si="825"/>
        <v/>
      </c>
      <c r="J5300" t="str">
        <f t="shared" si="826"/>
        <v/>
      </c>
      <c r="K5300" t="str">
        <f t="shared" si="827"/>
        <v/>
      </c>
      <c r="L5300" t="str">
        <f t="shared" si="828"/>
        <v/>
      </c>
      <c r="M5300" t="str">
        <f t="shared" si="829"/>
        <v/>
      </c>
    </row>
    <row r="5301" spans="1:13">
      <c r="A5301" t="s">
        <v>3111</v>
      </c>
      <c r="B5301">
        <v>70.141199999999998</v>
      </c>
      <c r="C5301" s="44">
        <v>41166</v>
      </c>
      <c r="D5301" t="str">
        <f t="shared" si="820"/>
        <v/>
      </c>
      <c r="E5301" t="str">
        <f t="shared" si="821"/>
        <v/>
      </c>
      <c r="F5301" t="str">
        <f t="shared" si="822"/>
        <v/>
      </c>
      <c r="G5301" t="str">
        <f t="shared" si="823"/>
        <v/>
      </c>
      <c r="H5301" t="str">
        <f t="shared" si="824"/>
        <v/>
      </c>
      <c r="I5301" t="str">
        <f t="shared" si="825"/>
        <v/>
      </c>
      <c r="J5301" t="str">
        <f t="shared" si="826"/>
        <v/>
      </c>
      <c r="K5301" t="str">
        <f t="shared" si="827"/>
        <v/>
      </c>
      <c r="L5301" t="str">
        <f t="shared" si="828"/>
        <v/>
      </c>
      <c r="M5301" t="str">
        <f t="shared" si="829"/>
        <v/>
      </c>
    </row>
    <row r="5302" spans="1:13">
      <c r="A5302" t="s">
        <v>4647</v>
      </c>
      <c r="B5302">
        <v>2264.9915000000001</v>
      </c>
      <c r="C5302" s="44">
        <v>41549</v>
      </c>
      <c r="D5302" t="str">
        <f t="shared" si="820"/>
        <v/>
      </c>
      <c r="E5302" t="str">
        <f t="shared" si="821"/>
        <v/>
      </c>
      <c r="F5302" t="str">
        <f t="shared" si="822"/>
        <v/>
      </c>
      <c r="G5302" t="str">
        <f t="shared" si="823"/>
        <v/>
      </c>
      <c r="H5302" t="str">
        <f t="shared" si="824"/>
        <v/>
      </c>
      <c r="I5302" t="str">
        <f t="shared" si="825"/>
        <v/>
      </c>
      <c r="J5302" t="str">
        <f t="shared" si="826"/>
        <v/>
      </c>
      <c r="K5302" t="str">
        <f t="shared" si="827"/>
        <v/>
      </c>
      <c r="L5302" t="str">
        <f t="shared" si="828"/>
        <v/>
      </c>
      <c r="M5302" t="str">
        <f t="shared" si="829"/>
        <v/>
      </c>
    </row>
    <row r="5303" spans="1:13">
      <c r="A5303" t="s">
        <v>1929</v>
      </c>
      <c r="B5303">
        <v>1001.4562</v>
      </c>
      <c r="C5303" s="44">
        <v>41549</v>
      </c>
      <c r="D5303" t="str">
        <f t="shared" si="820"/>
        <v/>
      </c>
      <c r="E5303" t="str">
        <f t="shared" si="821"/>
        <v/>
      </c>
      <c r="F5303" t="str">
        <f t="shared" si="822"/>
        <v/>
      </c>
      <c r="G5303" t="str">
        <f t="shared" si="823"/>
        <v/>
      </c>
      <c r="H5303" t="str">
        <f t="shared" si="824"/>
        <v/>
      </c>
      <c r="I5303" t="str">
        <f t="shared" si="825"/>
        <v/>
      </c>
      <c r="J5303" t="str">
        <f t="shared" si="826"/>
        <v/>
      </c>
      <c r="K5303" t="str">
        <f t="shared" si="827"/>
        <v/>
      </c>
      <c r="L5303" t="str">
        <f t="shared" si="828"/>
        <v/>
      </c>
      <c r="M5303" t="str">
        <f t="shared" si="829"/>
        <v/>
      </c>
    </row>
    <row r="5304" spans="1:13">
      <c r="A5304" t="s">
        <v>1930</v>
      </c>
      <c r="B5304">
        <v>1000.9597</v>
      </c>
      <c r="C5304" s="44">
        <v>41549</v>
      </c>
      <c r="D5304" t="str">
        <f t="shared" si="820"/>
        <v/>
      </c>
      <c r="E5304" t="str">
        <f t="shared" si="821"/>
        <v/>
      </c>
      <c r="F5304" t="str">
        <f t="shared" si="822"/>
        <v/>
      </c>
      <c r="G5304" t="str">
        <f t="shared" si="823"/>
        <v/>
      </c>
      <c r="H5304" t="str">
        <f t="shared" si="824"/>
        <v/>
      </c>
      <c r="I5304" t="str">
        <f t="shared" si="825"/>
        <v/>
      </c>
      <c r="J5304" t="str">
        <f t="shared" si="826"/>
        <v/>
      </c>
      <c r="K5304" t="str">
        <f t="shared" si="827"/>
        <v/>
      </c>
      <c r="L5304" t="str">
        <f t="shared" si="828"/>
        <v/>
      </c>
      <c r="M5304" t="str">
        <f t="shared" si="829"/>
        <v/>
      </c>
    </row>
    <row r="5305" spans="1:13">
      <c r="A5305" t="s">
        <v>1931</v>
      </c>
      <c r="B5305">
        <v>1114.52</v>
      </c>
      <c r="C5305" s="44">
        <v>41549</v>
      </c>
      <c r="D5305" t="str">
        <f t="shared" si="820"/>
        <v/>
      </c>
      <c r="E5305" t="str">
        <f t="shared" si="821"/>
        <v/>
      </c>
      <c r="F5305" t="str">
        <f t="shared" si="822"/>
        <v/>
      </c>
      <c r="G5305" t="str">
        <f t="shared" si="823"/>
        <v/>
      </c>
      <c r="H5305" t="str">
        <f t="shared" si="824"/>
        <v/>
      </c>
      <c r="I5305" t="str">
        <f t="shared" si="825"/>
        <v/>
      </c>
      <c r="J5305" t="str">
        <f t="shared" si="826"/>
        <v/>
      </c>
      <c r="K5305" t="str">
        <f t="shared" si="827"/>
        <v/>
      </c>
      <c r="L5305" t="str">
        <f t="shared" si="828"/>
        <v/>
      </c>
      <c r="M5305" t="str">
        <f t="shared" si="829"/>
        <v/>
      </c>
    </row>
    <row r="5306" spans="1:13">
      <c r="A5306" t="s">
        <v>1926</v>
      </c>
      <c r="B5306">
        <v>1114.52</v>
      </c>
      <c r="C5306" s="44">
        <v>41549</v>
      </c>
      <c r="D5306" t="str">
        <f t="shared" si="820"/>
        <v/>
      </c>
      <c r="E5306" t="str">
        <f t="shared" si="821"/>
        <v/>
      </c>
      <c r="F5306" t="str">
        <f t="shared" si="822"/>
        <v/>
      </c>
      <c r="G5306" t="str">
        <f t="shared" si="823"/>
        <v/>
      </c>
      <c r="H5306" t="str">
        <f t="shared" si="824"/>
        <v/>
      </c>
      <c r="I5306" t="str">
        <f t="shared" si="825"/>
        <v/>
      </c>
      <c r="J5306" t="str">
        <f t="shared" si="826"/>
        <v/>
      </c>
      <c r="K5306" t="str">
        <f t="shared" si="827"/>
        <v/>
      </c>
      <c r="L5306" t="str">
        <f t="shared" si="828"/>
        <v/>
      </c>
      <c r="M5306" t="str">
        <f t="shared" si="829"/>
        <v/>
      </c>
    </row>
    <row r="5307" spans="1:13">
      <c r="A5307" t="s">
        <v>4646</v>
      </c>
      <c r="B5307">
        <v>2263.6010000000001</v>
      </c>
      <c r="C5307" s="44">
        <v>41549</v>
      </c>
      <c r="D5307" t="str">
        <f t="shared" si="820"/>
        <v/>
      </c>
      <c r="E5307" t="str">
        <f t="shared" si="821"/>
        <v/>
      </c>
      <c r="F5307" t="str">
        <f t="shared" si="822"/>
        <v/>
      </c>
      <c r="G5307" t="str">
        <f t="shared" si="823"/>
        <v/>
      </c>
      <c r="H5307" t="str">
        <f t="shared" si="824"/>
        <v/>
      </c>
      <c r="I5307" t="str">
        <f t="shared" si="825"/>
        <v/>
      </c>
      <c r="J5307" t="str">
        <f t="shared" si="826"/>
        <v/>
      </c>
      <c r="K5307" t="str">
        <f t="shared" si="827"/>
        <v/>
      </c>
      <c r="L5307" t="str">
        <f t="shared" si="828"/>
        <v/>
      </c>
      <c r="M5307" t="str">
        <f t="shared" si="829"/>
        <v/>
      </c>
    </row>
    <row r="5308" spans="1:13">
      <c r="A5308" t="s">
        <v>1927</v>
      </c>
      <c r="B5308">
        <v>1001.4435999999999</v>
      </c>
      <c r="C5308" s="44">
        <v>41549</v>
      </c>
      <c r="D5308" t="str">
        <f t="shared" si="820"/>
        <v/>
      </c>
      <c r="E5308" t="str">
        <f t="shared" si="821"/>
        <v/>
      </c>
      <c r="F5308" t="str">
        <f t="shared" si="822"/>
        <v/>
      </c>
      <c r="G5308" t="str">
        <f t="shared" si="823"/>
        <v/>
      </c>
      <c r="H5308" t="str">
        <f t="shared" si="824"/>
        <v/>
      </c>
      <c r="I5308" t="str">
        <f t="shared" si="825"/>
        <v/>
      </c>
      <c r="J5308" t="str">
        <f t="shared" si="826"/>
        <v/>
      </c>
      <c r="K5308" t="str">
        <f t="shared" si="827"/>
        <v/>
      </c>
      <c r="L5308" t="str">
        <f t="shared" si="828"/>
        <v/>
      </c>
      <c r="M5308" t="str">
        <f t="shared" si="829"/>
        <v/>
      </c>
    </row>
    <row r="5309" spans="1:13">
      <c r="A5309" t="s">
        <v>1928</v>
      </c>
      <c r="B5309">
        <v>1000.9571999999999</v>
      </c>
      <c r="C5309" s="44">
        <v>41549</v>
      </c>
      <c r="D5309" t="str">
        <f t="shared" si="820"/>
        <v/>
      </c>
      <c r="E5309" t="str">
        <f t="shared" si="821"/>
        <v/>
      </c>
      <c r="F5309" t="str">
        <f t="shared" si="822"/>
        <v/>
      </c>
      <c r="G5309" t="str">
        <f t="shared" si="823"/>
        <v/>
      </c>
      <c r="H5309" t="str">
        <f t="shared" si="824"/>
        <v/>
      </c>
      <c r="I5309" t="str">
        <f t="shared" si="825"/>
        <v/>
      </c>
      <c r="J5309" t="str">
        <f t="shared" si="826"/>
        <v/>
      </c>
      <c r="K5309" t="str">
        <f t="shared" si="827"/>
        <v/>
      </c>
      <c r="L5309" t="str">
        <f t="shared" si="828"/>
        <v/>
      </c>
      <c r="M5309" t="str">
        <f t="shared" si="829"/>
        <v/>
      </c>
    </row>
    <row r="5310" spans="1:13">
      <c r="A5310" t="s">
        <v>1932</v>
      </c>
      <c r="B5310">
        <v>1114.3379</v>
      </c>
      <c r="C5310" s="44">
        <v>41549</v>
      </c>
      <c r="D5310" t="str">
        <f t="shared" si="820"/>
        <v/>
      </c>
      <c r="E5310" t="str">
        <f t="shared" si="821"/>
        <v/>
      </c>
      <c r="F5310" t="str">
        <f t="shared" si="822"/>
        <v/>
      </c>
      <c r="G5310" t="str">
        <f t="shared" si="823"/>
        <v/>
      </c>
      <c r="H5310" t="str">
        <f t="shared" si="824"/>
        <v/>
      </c>
      <c r="I5310" t="str">
        <f t="shared" si="825"/>
        <v/>
      </c>
      <c r="J5310" t="str">
        <f t="shared" si="826"/>
        <v/>
      </c>
      <c r="K5310" t="str">
        <f t="shared" si="827"/>
        <v/>
      </c>
      <c r="L5310" t="str">
        <f t="shared" si="828"/>
        <v/>
      </c>
      <c r="M5310" t="str">
        <f t="shared" si="829"/>
        <v/>
      </c>
    </row>
    <row r="5311" spans="1:13">
      <c r="A5311" t="s">
        <v>4648</v>
      </c>
      <c r="B5311">
        <v>2008.82</v>
      </c>
      <c r="C5311" s="44">
        <v>41549</v>
      </c>
      <c r="D5311" t="str">
        <f t="shared" si="820"/>
        <v/>
      </c>
      <c r="E5311" t="str">
        <f t="shared" si="821"/>
        <v/>
      </c>
      <c r="F5311" t="str">
        <f t="shared" si="822"/>
        <v/>
      </c>
      <c r="G5311" t="str">
        <f t="shared" si="823"/>
        <v/>
      </c>
      <c r="H5311" t="str">
        <f t="shared" si="824"/>
        <v/>
      </c>
      <c r="I5311" t="str">
        <f t="shared" si="825"/>
        <v/>
      </c>
      <c r="J5311" t="str">
        <f t="shared" si="826"/>
        <v/>
      </c>
      <c r="K5311" t="str">
        <f t="shared" si="827"/>
        <v/>
      </c>
      <c r="L5311" t="str">
        <f t="shared" si="828"/>
        <v/>
      </c>
      <c r="M5311" t="str">
        <f t="shared" si="829"/>
        <v/>
      </c>
    </row>
    <row r="5312" spans="1:13">
      <c r="A5312" t="s">
        <v>1933</v>
      </c>
      <c r="B5312">
        <v>1020.98</v>
      </c>
      <c r="C5312" s="44">
        <v>41549</v>
      </c>
      <c r="D5312" t="str">
        <f t="shared" si="820"/>
        <v/>
      </c>
      <c r="E5312" t="str">
        <f t="shared" si="821"/>
        <v/>
      </c>
      <c r="F5312" t="str">
        <f t="shared" si="822"/>
        <v/>
      </c>
      <c r="G5312" t="str">
        <f t="shared" si="823"/>
        <v/>
      </c>
      <c r="H5312" t="str">
        <f t="shared" si="824"/>
        <v/>
      </c>
      <c r="I5312" t="str">
        <f t="shared" si="825"/>
        <v/>
      </c>
      <c r="J5312" t="str">
        <f t="shared" si="826"/>
        <v/>
      </c>
      <c r="K5312" t="str">
        <f t="shared" si="827"/>
        <v/>
      </c>
      <c r="L5312" t="str">
        <f t="shared" si="828"/>
        <v/>
      </c>
      <c r="M5312" t="str">
        <f t="shared" si="829"/>
        <v/>
      </c>
    </row>
    <row r="5313" spans="1:13">
      <c r="A5313" t="s">
        <v>1934</v>
      </c>
      <c r="B5313">
        <v>1146.8217</v>
      </c>
      <c r="C5313" s="44">
        <v>41549</v>
      </c>
      <c r="D5313" t="str">
        <f t="shared" si="820"/>
        <v/>
      </c>
      <c r="E5313" t="str">
        <f t="shared" si="821"/>
        <v/>
      </c>
      <c r="F5313" t="str">
        <f t="shared" si="822"/>
        <v/>
      </c>
      <c r="G5313" t="str">
        <f t="shared" si="823"/>
        <v/>
      </c>
      <c r="H5313" t="str">
        <f t="shared" si="824"/>
        <v/>
      </c>
      <c r="I5313" t="str">
        <f t="shared" si="825"/>
        <v/>
      </c>
      <c r="J5313" t="str">
        <f t="shared" si="826"/>
        <v/>
      </c>
      <c r="K5313" t="str">
        <f t="shared" si="827"/>
        <v/>
      </c>
      <c r="L5313" t="str">
        <f t="shared" si="828"/>
        <v/>
      </c>
      <c r="M5313" t="str">
        <f t="shared" si="829"/>
        <v/>
      </c>
    </row>
    <row r="5314" spans="1:13">
      <c r="A5314" t="s">
        <v>91</v>
      </c>
      <c r="B5314">
        <v>1116.8143</v>
      </c>
      <c r="C5314" s="44">
        <v>41549</v>
      </c>
      <c r="D5314" t="str">
        <f t="shared" si="820"/>
        <v/>
      </c>
      <c r="E5314" t="str">
        <f t="shared" si="821"/>
        <v/>
      </c>
      <c r="F5314" t="str">
        <f t="shared" si="822"/>
        <v/>
      </c>
      <c r="G5314" t="str">
        <f t="shared" si="823"/>
        <v/>
      </c>
      <c r="H5314" t="str">
        <f t="shared" si="824"/>
        <v/>
      </c>
      <c r="I5314" t="str">
        <f t="shared" si="825"/>
        <v/>
      </c>
      <c r="J5314" t="str">
        <f t="shared" si="826"/>
        <v/>
      </c>
      <c r="K5314" t="str">
        <f t="shared" si="827"/>
        <v/>
      </c>
      <c r="L5314" t="str">
        <f t="shared" si="828"/>
        <v/>
      </c>
      <c r="M5314" t="str">
        <f t="shared" si="829"/>
        <v/>
      </c>
    </row>
    <row r="5315" spans="1:13">
      <c r="A5315" t="s">
        <v>1935</v>
      </c>
      <c r="B5315">
        <v>1146.5144</v>
      </c>
      <c r="C5315" s="44">
        <v>41549</v>
      </c>
      <c r="D5315" t="str">
        <f t="shared" si="820"/>
        <v/>
      </c>
      <c r="E5315" t="str">
        <f t="shared" si="821"/>
        <v/>
      </c>
      <c r="F5315" t="str">
        <f t="shared" si="822"/>
        <v/>
      </c>
      <c r="G5315" t="str">
        <f t="shared" si="823"/>
        <v/>
      </c>
      <c r="H5315" t="str">
        <f t="shared" si="824"/>
        <v/>
      </c>
      <c r="I5315" t="str">
        <f t="shared" si="825"/>
        <v/>
      </c>
      <c r="J5315" t="str">
        <f t="shared" si="826"/>
        <v/>
      </c>
      <c r="K5315" t="str">
        <f t="shared" si="827"/>
        <v/>
      </c>
      <c r="L5315" t="str">
        <f t="shared" si="828"/>
        <v/>
      </c>
      <c r="M5315" t="str">
        <f t="shared" si="829"/>
        <v/>
      </c>
    </row>
    <row r="5316" spans="1:13">
      <c r="A5316" t="s">
        <v>4649</v>
      </c>
      <c r="B5316">
        <v>2755.4308000000001</v>
      </c>
      <c r="C5316" s="44">
        <v>41549</v>
      </c>
      <c r="D5316" t="str">
        <f t="shared" si="820"/>
        <v/>
      </c>
      <c r="E5316" t="str">
        <f t="shared" si="821"/>
        <v/>
      </c>
      <c r="F5316" t="str">
        <f t="shared" si="822"/>
        <v/>
      </c>
      <c r="G5316" t="str">
        <f t="shared" si="823"/>
        <v/>
      </c>
      <c r="H5316" t="str">
        <f t="shared" si="824"/>
        <v/>
      </c>
      <c r="I5316" t="str">
        <f t="shared" si="825"/>
        <v/>
      </c>
      <c r="J5316" t="str">
        <f t="shared" si="826"/>
        <v/>
      </c>
      <c r="K5316" t="str">
        <f t="shared" si="827"/>
        <v/>
      </c>
      <c r="L5316" t="str">
        <f t="shared" si="828"/>
        <v/>
      </c>
      <c r="M5316" t="str">
        <f t="shared" si="829"/>
        <v/>
      </c>
    </row>
    <row r="5317" spans="1:13">
      <c r="A5317" t="s">
        <v>1936</v>
      </c>
      <c r="B5317">
        <v>1002.6088999999999</v>
      </c>
      <c r="C5317" s="44">
        <v>41549</v>
      </c>
      <c r="D5317" t="str">
        <f t="shared" si="820"/>
        <v/>
      </c>
      <c r="E5317" t="str">
        <f t="shared" si="821"/>
        <v/>
      </c>
      <c r="F5317" t="str">
        <f t="shared" si="822"/>
        <v/>
      </c>
      <c r="G5317" t="str">
        <f t="shared" si="823"/>
        <v/>
      </c>
      <c r="H5317" t="str">
        <f t="shared" si="824"/>
        <v/>
      </c>
      <c r="I5317" t="str">
        <f t="shared" si="825"/>
        <v/>
      </c>
      <c r="J5317" t="str">
        <f t="shared" si="826"/>
        <v/>
      </c>
      <c r="K5317" t="str">
        <f t="shared" si="827"/>
        <v/>
      </c>
      <c r="L5317" t="str">
        <f t="shared" si="828"/>
        <v/>
      </c>
      <c r="M5317" t="str">
        <f t="shared" si="829"/>
        <v/>
      </c>
    </row>
    <row r="5318" spans="1:13">
      <c r="A5318" t="s">
        <v>4650</v>
      </c>
      <c r="B5318">
        <v>1652.2228</v>
      </c>
      <c r="C5318" s="44">
        <v>41549</v>
      </c>
      <c r="D5318" t="str">
        <f t="shared" si="820"/>
        <v/>
      </c>
      <c r="E5318" t="str">
        <f t="shared" si="821"/>
        <v/>
      </c>
      <c r="F5318" t="str">
        <f t="shared" si="822"/>
        <v/>
      </c>
      <c r="G5318" t="str">
        <f t="shared" si="823"/>
        <v/>
      </c>
      <c r="H5318" t="str">
        <f t="shared" si="824"/>
        <v/>
      </c>
      <c r="I5318" t="str">
        <f t="shared" si="825"/>
        <v/>
      </c>
      <c r="J5318" t="str">
        <f t="shared" si="826"/>
        <v/>
      </c>
      <c r="K5318" t="str">
        <f t="shared" si="827"/>
        <v/>
      </c>
      <c r="L5318" t="str">
        <f t="shared" si="828"/>
        <v/>
      </c>
      <c r="M5318" t="str">
        <f t="shared" si="829"/>
        <v/>
      </c>
    </row>
    <row r="5319" spans="1:13">
      <c r="A5319" t="s">
        <v>1937</v>
      </c>
      <c r="B5319">
        <v>1005.7603</v>
      </c>
      <c r="C5319" s="44">
        <v>41549</v>
      </c>
      <c r="D5319" t="str">
        <f t="shared" ref="D5319:D5382" si="830">IF(A5319=mfund1,B5319,"")</f>
        <v/>
      </c>
      <c r="E5319" t="str">
        <f t="shared" ref="E5319:E5382" si="831">IF(A5319=mfund2,B5319,"")</f>
        <v/>
      </c>
      <c r="F5319" t="str">
        <f t="shared" ref="F5319:F5382" si="832">IF(A5319=mfund3,B5319,"")</f>
        <v/>
      </c>
      <c r="G5319" t="str">
        <f t="shared" ref="G5319:G5382" si="833">IF(A5319=mfund4,B5319,"")</f>
        <v/>
      </c>
      <c r="H5319" t="str">
        <f t="shared" ref="H5319:H5382" si="834">IF(A5319=mfudn5,B5319,"")</f>
        <v/>
      </c>
      <c r="I5319" t="str">
        <f t="shared" ref="I5319:I5382" si="835">IF(A5319=mfund6,B5319,"")</f>
        <v/>
      </c>
      <c r="J5319" t="str">
        <f t="shared" ref="J5319:J5382" si="836">IF(A5319=mfund7,B5319,"")</f>
        <v/>
      </c>
      <c r="K5319" t="str">
        <f t="shared" ref="K5319:K5382" si="837">IF(A5319=mfund8,B5319,"")</f>
        <v/>
      </c>
      <c r="L5319" t="str">
        <f t="shared" ref="L5319:L5382" si="838">IF(A5319=mfund9,B5319,"")</f>
        <v/>
      </c>
      <c r="M5319" t="str">
        <f t="shared" ref="M5319:M5382" si="839">IF(A5319=mfund10,B5319,"")</f>
        <v/>
      </c>
    </row>
    <row r="5320" spans="1:13">
      <c r="A5320" t="s">
        <v>1938</v>
      </c>
      <c r="B5320">
        <v>1002.6088999999999</v>
      </c>
      <c r="C5320" s="44">
        <v>41549</v>
      </c>
      <c r="D5320" t="str">
        <f t="shared" si="830"/>
        <v/>
      </c>
      <c r="E5320" t="str">
        <f t="shared" si="831"/>
        <v/>
      </c>
      <c r="F5320" t="str">
        <f t="shared" si="832"/>
        <v/>
      </c>
      <c r="G5320" t="str">
        <f t="shared" si="833"/>
        <v/>
      </c>
      <c r="H5320" t="str">
        <f t="shared" si="834"/>
        <v/>
      </c>
      <c r="I5320" t="str">
        <f t="shared" si="835"/>
        <v/>
      </c>
      <c r="J5320" t="str">
        <f t="shared" si="836"/>
        <v/>
      </c>
      <c r="K5320" t="str">
        <f t="shared" si="837"/>
        <v/>
      </c>
      <c r="L5320" t="str">
        <f t="shared" si="838"/>
        <v/>
      </c>
      <c r="M5320" t="str">
        <f t="shared" si="839"/>
        <v/>
      </c>
    </row>
    <row r="5321" spans="1:13">
      <c r="A5321" t="s">
        <v>4651</v>
      </c>
      <c r="B5321">
        <v>1653.1079999999999</v>
      </c>
      <c r="C5321" s="44">
        <v>41549</v>
      </c>
      <c r="D5321" t="str">
        <f t="shared" si="830"/>
        <v/>
      </c>
      <c r="E5321" t="str">
        <f t="shared" si="831"/>
        <v/>
      </c>
      <c r="F5321" t="str">
        <f t="shared" si="832"/>
        <v/>
      </c>
      <c r="G5321" t="str">
        <f t="shared" si="833"/>
        <v/>
      </c>
      <c r="H5321" t="str">
        <f t="shared" si="834"/>
        <v/>
      </c>
      <c r="I5321" t="str">
        <f t="shared" si="835"/>
        <v/>
      </c>
      <c r="J5321" t="str">
        <f t="shared" si="836"/>
        <v/>
      </c>
      <c r="K5321" t="str">
        <f t="shared" si="837"/>
        <v/>
      </c>
      <c r="L5321" t="str">
        <f t="shared" si="838"/>
        <v/>
      </c>
      <c r="M5321" t="str">
        <f t="shared" si="839"/>
        <v/>
      </c>
    </row>
    <row r="5322" spans="1:13">
      <c r="A5322" t="s">
        <v>1939</v>
      </c>
      <c r="B5322">
        <v>1005.7583</v>
      </c>
      <c r="C5322" s="44">
        <v>41549</v>
      </c>
      <c r="D5322" t="str">
        <f t="shared" si="830"/>
        <v/>
      </c>
      <c r="E5322" t="str">
        <f t="shared" si="831"/>
        <v/>
      </c>
      <c r="F5322" t="str">
        <f t="shared" si="832"/>
        <v/>
      </c>
      <c r="G5322" t="str">
        <f t="shared" si="833"/>
        <v/>
      </c>
      <c r="H5322" t="str">
        <f t="shared" si="834"/>
        <v/>
      </c>
      <c r="I5322" t="str">
        <f t="shared" si="835"/>
        <v/>
      </c>
      <c r="J5322" t="str">
        <f t="shared" si="836"/>
        <v/>
      </c>
      <c r="K5322" t="str">
        <f t="shared" si="837"/>
        <v/>
      </c>
      <c r="L5322" t="str">
        <f t="shared" si="838"/>
        <v/>
      </c>
      <c r="M5322" t="str">
        <f t="shared" si="839"/>
        <v/>
      </c>
    </row>
    <row r="5323" spans="1:13">
      <c r="A5323" t="s">
        <v>1707</v>
      </c>
      <c r="B5323">
        <v>11.858700000000001</v>
      </c>
      <c r="C5323" s="44">
        <v>41548</v>
      </c>
      <c r="D5323" t="str">
        <f t="shared" si="830"/>
        <v/>
      </c>
      <c r="E5323" t="str">
        <f t="shared" si="831"/>
        <v/>
      </c>
      <c r="F5323" t="str">
        <f t="shared" si="832"/>
        <v/>
      </c>
      <c r="G5323" t="str">
        <f t="shared" si="833"/>
        <v/>
      </c>
      <c r="H5323" t="str">
        <f t="shared" si="834"/>
        <v/>
      </c>
      <c r="I5323" t="str">
        <f t="shared" si="835"/>
        <v/>
      </c>
      <c r="J5323" t="str">
        <f t="shared" si="836"/>
        <v/>
      </c>
      <c r="K5323" t="str">
        <f t="shared" si="837"/>
        <v/>
      </c>
      <c r="L5323" t="str">
        <f t="shared" si="838"/>
        <v/>
      </c>
      <c r="M5323" t="str">
        <f t="shared" si="839"/>
        <v/>
      </c>
    </row>
    <row r="5324" spans="1:13">
      <c r="A5324" t="s">
        <v>1708</v>
      </c>
      <c r="B5324">
        <v>11.377800000000001</v>
      </c>
      <c r="C5324" s="44">
        <v>41548</v>
      </c>
      <c r="D5324" t="str">
        <f t="shared" si="830"/>
        <v/>
      </c>
      <c r="E5324" t="str">
        <f t="shared" si="831"/>
        <v/>
      </c>
      <c r="F5324" t="str">
        <f t="shared" si="832"/>
        <v/>
      </c>
      <c r="G5324" t="str">
        <f t="shared" si="833"/>
        <v/>
      </c>
      <c r="H5324" t="str">
        <f t="shared" si="834"/>
        <v/>
      </c>
      <c r="I5324" t="str">
        <f t="shared" si="835"/>
        <v/>
      </c>
      <c r="J5324" t="str">
        <f t="shared" si="836"/>
        <v/>
      </c>
      <c r="K5324" t="str">
        <f t="shared" si="837"/>
        <v/>
      </c>
      <c r="L5324" t="str">
        <f t="shared" si="838"/>
        <v/>
      </c>
      <c r="M5324" t="str">
        <f t="shared" si="839"/>
        <v/>
      </c>
    </row>
    <row r="5325" spans="1:13">
      <c r="A5325" t="s">
        <v>1709</v>
      </c>
      <c r="B5325">
        <v>11.0692</v>
      </c>
      <c r="C5325" s="44">
        <v>41548</v>
      </c>
      <c r="D5325" t="str">
        <f t="shared" si="830"/>
        <v/>
      </c>
      <c r="E5325" t="str">
        <f t="shared" si="831"/>
        <v/>
      </c>
      <c r="F5325" t="str">
        <f t="shared" si="832"/>
        <v/>
      </c>
      <c r="G5325" t="str">
        <f t="shared" si="833"/>
        <v/>
      </c>
      <c r="H5325" t="str">
        <f t="shared" si="834"/>
        <v/>
      </c>
      <c r="I5325" t="str">
        <f t="shared" si="835"/>
        <v/>
      </c>
      <c r="J5325" t="str">
        <f t="shared" si="836"/>
        <v/>
      </c>
      <c r="K5325" t="str">
        <f t="shared" si="837"/>
        <v/>
      </c>
      <c r="L5325" t="str">
        <f t="shared" si="838"/>
        <v/>
      </c>
      <c r="M5325" t="str">
        <f t="shared" si="839"/>
        <v/>
      </c>
    </row>
    <row r="5326" spans="1:13">
      <c r="A5326" t="s">
        <v>2941</v>
      </c>
      <c r="B5326">
        <v>13.9346</v>
      </c>
      <c r="C5326" s="44">
        <v>40963</v>
      </c>
      <c r="D5326" t="str">
        <f t="shared" si="830"/>
        <v/>
      </c>
      <c r="E5326" t="str">
        <f t="shared" si="831"/>
        <v/>
      </c>
      <c r="F5326" t="str">
        <f t="shared" si="832"/>
        <v/>
      </c>
      <c r="G5326" t="str">
        <f t="shared" si="833"/>
        <v/>
      </c>
      <c r="H5326" t="str">
        <f t="shared" si="834"/>
        <v/>
      </c>
      <c r="I5326" t="str">
        <f t="shared" si="835"/>
        <v/>
      </c>
      <c r="J5326" t="str">
        <f t="shared" si="836"/>
        <v/>
      </c>
      <c r="K5326" t="str">
        <f t="shared" si="837"/>
        <v/>
      </c>
      <c r="L5326" t="str">
        <f t="shared" si="838"/>
        <v/>
      </c>
      <c r="M5326" t="str">
        <f t="shared" si="839"/>
        <v/>
      </c>
    </row>
    <row r="5327" spans="1:13">
      <c r="A5327" t="s">
        <v>3112</v>
      </c>
      <c r="B5327">
        <v>0</v>
      </c>
      <c r="C5327" s="44">
        <v>41402</v>
      </c>
      <c r="D5327" t="str">
        <f t="shared" si="830"/>
        <v/>
      </c>
      <c r="E5327" t="str">
        <f t="shared" si="831"/>
        <v/>
      </c>
      <c r="F5327" t="str">
        <f t="shared" si="832"/>
        <v/>
      </c>
      <c r="G5327" t="str">
        <f t="shared" si="833"/>
        <v/>
      </c>
      <c r="H5327" t="str">
        <f t="shared" si="834"/>
        <v/>
      </c>
      <c r="I5327" t="str">
        <f t="shared" si="835"/>
        <v/>
      </c>
      <c r="J5327" t="str">
        <f t="shared" si="836"/>
        <v/>
      </c>
      <c r="K5327" t="str">
        <f t="shared" si="837"/>
        <v/>
      </c>
      <c r="L5327" t="str">
        <f t="shared" si="838"/>
        <v/>
      </c>
      <c r="M5327" t="str">
        <f t="shared" si="839"/>
        <v/>
      </c>
    </row>
    <row r="5328" spans="1:13">
      <c r="A5328" t="s">
        <v>3113</v>
      </c>
      <c r="B5328">
        <v>18.090900000000001</v>
      </c>
      <c r="C5328" s="44">
        <v>41548</v>
      </c>
      <c r="D5328" t="str">
        <f t="shared" si="830"/>
        <v/>
      </c>
      <c r="E5328" t="str">
        <f t="shared" si="831"/>
        <v/>
      </c>
      <c r="F5328" t="str">
        <f t="shared" si="832"/>
        <v/>
      </c>
      <c r="G5328" t="str">
        <f t="shared" si="833"/>
        <v/>
      </c>
      <c r="H5328" t="str">
        <f t="shared" si="834"/>
        <v/>
      </c>
      <c r="I5328" t="str">
        <f t="shared" si="835"/>
        <v/>
      </c>
      <c r="J5328" t="str">
        <f t="shared" si="836"/>
        <v/>
      </c>
      <c r="K5328" t="str">
        <f t="shared" si="837"/>
        <v/>
      </c>
      <c r="L5328" t="str">
        <f t="shared" si="838"/>
        <v/>
      </c>
      <c r="M5328" t="str">
        <f t="shared" si="839"/>
        <v/>
      </c>
    </row>
    <row r="5329" spans="1:13">
      <c r="A5329" t="s">
        <v>3114</v>
      </c>
      <c r="B5329">
        <v>45.059699999999999</v>
      </c>
      <c r="C5329" s="44">
        <v>41548</v>
      </c>
      <c r="D5329" t="str">
        <f t="shared" si="830"/>
        <v/>
      </c>
      <c r="E5329" t="str">
        <f t="shared" si="831"/>
        <v/>
      </c>
      <c r="F5329" t="str">
        <f t="shared" si="832"/>
        <v/>
      </c>
      <c r="G5329" t="str">
        <f t="shared" si="833"/>
        <v/>
      </c>
      <c r="H5329" t="str">
        <f t="shared" si="834"/>
        <v/>
      </c>
      <c r="I5329" t="str">
        <f t="shared" si="835"/>
        <v/>
      </c>
      <c r="J5329" t="str">
        <f t="shared" si="836"/>
        <v/>
      </c>
      <c r="K5329" t="str">
        <f t="shared" si="837"/>
        <v/>
      </c>
      <c r="L5329" t="str">
        <f t="shared" si="838"/>
        <v/>
      </c>
      <c r="M5329" t="str">
        <f t="shared" si="839"/>
        <v/>
      </c>
    </row>
    <row r="5330" spans="1:13">
      <c r="A5330" t="s">
        <v>3115</v>
      </c>
      <c r="B5330">
        <v>17.9983</v>
      </c>
      <c r="C5330" s="44">
        <v>41548</v>
      </c>
      <c r="D5330" t="str">
        <f t="shared" si="830"/>
        <v/>
      </c>
      <c r="E5330" t="str">
        <f t="shared" si="831"/>
        <v/>
      </c>
      <c r="F5330" t="str">
        <f t="shared" si="832"/>
        <v/>
      </c>
      <c r="G5330" t="str">
        <f t="shared" si="833"/>
        <v/>
      </c>
      <c r="H5330" t="str">
        <f t="shared" si="834"/>
        <v/>
      </c>
      <c r="I5330" t="str">
        <f t="shared" si="835"/>
        <v/>
      </c>
      <c r="J5330" t="str">
        <f t="shared" si="836"/>
        <v/>
      </c>
      <c r="K5330" t="str">
        <f t="shared" si="837"/>
        <v/>
      </c>
      <c r="L5330" t="str">
        <f t="shared" si="838"/>
        <v/>
      </c>
      <c r="M5330" t="str">
        <f t="shared" si="839"/>
        <v/>
      </c>
    </row>
    <row r="5331" spans="1:13">
      <c r="A5331" t="s">
        <v>3116</v>
      </c>
      <c r="B5331">
        <v>44.831699999999998</v>
      </c>
      <c r="C5331" s="44">
        <v>41548</v>
      </c>
      <c r="D5331" t="str">
        <f t="shared" si="830"/>
        <v/>
      </c>
      <c r="E5331" t="str">
        <f t="shared" si="831"/>
        <v/>
      </c>
      <c r="F5331" t="str">
        <f t="shared" si="832"/>
        <v/>
      </c>
      <c r="G5331" t="str">
        <f t="shared" si="833"/>
        <v/>
      </c>
      <c r="H5331" t="str">
        <f t="shared" si="834"/>
        <v/>
      </c>
      <c r="I5331" t="str">
        <f t="shared" si="835"/>
        <v/>
      </c>
      <c r="J5331" t="str">
        <f t="shared" si="836"/>
        <v/>
      </c>
      <c r="K5331" t="str">
        <f t="shared" si="837"/>
        <v/>
      </c>
      <c r="L5331" t="str">
        <f t="shared" si="838"/>
        <v/>
      </c>
      <c r="M5331" t="str">
        <f t="shared" si="839"/>
        <v/>
      </c>
    </row>
    <row r="5332" spans="1:13">
      <c r="A5332" t="s">
        <v>3986</v>
      </c>
      <c r="B5332">
        <v>40.797199999999997</v>
      </c>
      <c r="C5332" s="44">
        <v>41548</v>
      </c>
      <c r="D5332" t="str">
        <f t="shared" si="830"/>
        <v/>
      </c>
      <c r="E5332" t="str">
        <f t="shared" si="831"/>
        <v/>
      </c>
      <c r="F5332" t="str">
        <f t="shared" si="832"/>
        <v/>
      </c>
      <c r="G5332" t="str">
        <f t="shared" si="833"/>
        <v/>
      </c>
      <c r="H5332" t="str">
        <f t="shared" si="834"/>
        <v/>
      </c>
      <c r="I5332" t="str">
        <f t="shared" si="835"/>
        <v/>
      </c>
      <c r="J5332" t="str">
        <f t="shared" si="836"/>
        <v/>
      </c>
      <c r="K5332" t="str">
        <f t="shared" si="837"/>
        <v/>
      </c>
      <c r="L5332" t="str">
        <f t="shared" si="838"/>
        <v/>
      </c>
      <c r="M5332" t="str">
        <f t="shared" si="839"/>
        <v/>
      </c>
    </row>
    <row r="5333" spans="1:13">
      <c r="A5333" t="s">
        <v>4721</v>
      </c>
      <c r="B5333">
        <v>19.0822</v>
      </c>
      <c r="C5333" s="44">
        <v>41548</v>
      </c>
      <c r="D5333" t="str">
        <f t="shared" si="830"/>
        <v/>
      </c>
      <c r="E5333" t="str">
        <f t="shared" si="831"/>
        <v/>
      </c>
      <c r="F5333" t="str">
        <f t="shared" si="832"/>
        <v/>
      </c>
      <c r="G5333" t="str">
        <f t="shared" si="833"/>
        <v/>
      </c>
      <c r="H5333" t="str">
        <f t="shared" si="834"/>
        <v/>
      </c>
      <c r="I5333" t="str">
        <f t="shared" si="835"/>
        <v/>
      </c>
      <c r="J5333" t="str">
        <f t="shared" si="836"/>
        <v/>
      </c>
      <c r="K5333" t="str">
        <f t="shared" si="837"/>
        <v/>
      </c>
      <c r="L5333" t="str">
        <f t="shared" si="838"/>
        <v/>
      </c>
      <c r="M5333" t="str">
        <f t="shared" si="839"/>
        <v/>
      </c>
    </row>
    <row r="5334" spans="1:13">
      <c r="A5334" t="s">
        <v>92</v>
      </c>
      <c r="B5334">
        <v>11.9178</v>
      </c>
      <c r="C5334" s="44">
        <v>41548</v>
      </c>
      <c r="D5334" t="str">
        <f t="shared" si="830"/>
        <v/>
      </c>
      <c r="E5334" t="str">
        <f t="shared" si="831"/>
        <v/>
      </c>
      <c r="F5334" t="str">
        <f t="shared" si="832"/>
        <v/>
      </c>
      <c r="G5334" t="str">
        <f t="shared" si="833"/>
        <v/>
      </c>
      <c r="H5334" t="str">
        <f t="shared" si="834"/>
        <v/>
      </c>
      <c r="I5334" t="str">
        <f t="shared" si="835"/>
        <v/>
      </c>
      <c r="J5334" t="str">
        <f t="shared" si="836"/>
        <v/>
      </c>
      <c r="K5334" t="str">
        <f t="shared" si="837"/>
        <v/>
      </c>
      <c r="L5334" t="str">
        <f t="shared" si="838"/>
        <v/>
      </c>
      <c r="M5334" t="str">
        <f t="shared" si="839"/>
        <v/>
      </c>
    </row>
    <row r="5335" spans="1:13">
      <c r="A5335" t="s">
        <v>93</v>
      </c>
      <c r="B5335">
        <v>11.433299999999999</v>
      </c>
      <c r="C5335" s="44">
        <v>41548</v>
      </c>
      <c r="D5335" t="str">
        <f t="shared" si="830"/>
        <v/>
      </c>
      <c r="E5335" t="str">
        <f t="shared" si="831"/>
        <v/>
      </c>
      <c r="F5335" t="str">
        <f t="shared" si="832"/>
        <v/>
      </c>
      <c r="G5335" t="str">
        <f t="shared" si="833"/>
        <v/>
      </c>
      <c r="H5335" t="str">
        <f t="shared" si="834"/>
        <v/>
      </c>
      <c r="I5335" t="str">
        <f t="shared" si="835"/>
        <v/>
      </c>
      <c r="J5335" t="str">
        <f t="shared" si="836"/>
        <v/>
      </c>
      <c r="K5335" t="str">
        <f t="shared" si="837"/>
        <v/>
      </c>
      <c r="L5335" t="str">
        <f t="shared" si="838"/>
        <v/>
      </c>
      <c r="M5335" t="str">
        <f t="shared" si="839"/>
        <v/>
      </c>
    </row>
    <row r="5336" spans="1:13">
      <c r="A5336" t="s">
        <v>94</v>
      </c>
      <c r="B5336">
        <v>11.346399999999999</v>
      </c>
      <c r="C5336" s="44">
        <v>41548</v>
      </c>
      <c r="D5336" t="str">
        <f t="shared" si="830"/>
        <v/>
      </c>
      <c r="E5336" t="str">
        <f t="shared" si="831"/>
        <v/>
      </c>
      <c r="F5336" t="str">
        <f t="shared" si="832"/>
        <v/>
      </c>
      <c r="G5336" t="str">
        <f t="shared" si="833"/>
        <v/>
      </c>
      <c r="H5336" t="str">
        <f t="shared" si="834"/>
        <v/>
      </c>
      <c r="I5336" t="str">
        <f t="shared" si="835"/>
        <v/>
      </c>
      <c r="J5336" t="str">
        <f t="shared" si="836"/>
        <v/>
      </c>
      <c r="K5336" t="str">
        <f t="shared" si="837"/>
        <v/>
      </c>
      <c r="L5336" t="str">
        <f t="shared" si="838"/>
        <v/>
      </c>
      <c r="M5336" t="str">
        <f t="shared" si="839"/>
        <v/>
      </c>
    </row>
    <row r="5337" spans="1:13">
      <c r="A5337" t="s">
        <v>4722</v>
      </c>
      <c r="B5337">
        <v>19.005400000000002</v>
      </c>
      <c r="C5337" s="44">
        <v>41548</v>
      </c>
      <c r="D5337" t="str">
        <f t="shared" si="830"/>
        <v/>
      </c>
      <c r="E5337" t="str">
        <f t="shared" si="831"/>
        <v/>
      </c>
      <c r="F5337" t="str">
        <f t="shared" si="832"/>
        <v/>
      </c>
      <c r="G5337" t="str">
        <f t="shared" si="833"/>
        <v/>
      </c>
      <c r="H5337" t="str">
        <f t="shared" si="834"/>
        <v/>
      </c>
      <c r="I5337" t="str">
        <f t="shared" si="835"/>
        <v/>
      </c>
      <c r="J5337" t="str">
        <f t="shared" si="836"/>
        <v/>
      </c>
      <c r="K5337" t="str">
        <f t="shared" si="837"/>
        <v/>
      </c>
      <c r="L5337" t="str">
        <f t="shared" si="838"/>
        <v/>
      </c>
      <c r="M5337" t="str">
        <f t="shared" si="839"/>
        <v/>
      </c>
    </row>
    <row r="5338" spans="1:13">
      <c r="A5338" t="s">
        <v>1959</v>
      </c>
      <c r="B5338">
        <v>10.0152</v>
      </c>
      <c r="C5338" s="44">
        <v>41549</v>
      </c>
      <c r="D5338" t="str">
        <f t="shared" si="830"/>
        <v/>
      </c>
      <c r="E5338" t="str">
        <f t="shared" si="831"/>
        <v/>
      </c>
      <c r="F5338" t="str">
        <f t="shared" si="832"/>
        <v/>
      </c>
      <c r="G5338" t="str">
        <f t="shared" si="833"/>
        <v/>
      </c>
      <c r="H5338" t="str">
        <f t="shared" si="834"/>
        <v/>
      </c>
      <c r="I5338" t="str">
        <f t="shared" si="835"/>
        <v/>
      </c>
      <c r="J5338" t="str">
        <f t="shared" si="836"/>
        <v/>
      </c>
      <c r="K5338" t="str">
        <f t="shared" si="837"/>
        <v/>
      </c>
      <c r="L5338" t="str">
        <f t="shared" si="838"/>
        <v/>
      </c>
      <c r="M5338" t="str">
        <f t="shared" si="839"/>
        <v/>
      </c>
    </row>
    <row r="5339" spans="1:13">
      <c r="A5339" t="s">
        <v>4658</v>
      </c>
      <c r="B5339">
        <v>19.303999999999998</v>
      </c>
      <c r="C5339" s="44">
        <v>41549</v>
      </c>
      <c r="D5339" t="str">
        <f t="shared" si="830"/>
        <v/>
      </c>
      <c r="E5339" t="str">
        <f t="shared" si="831"/>
        <v/>
      </c>
      <c r="F5339" t="str">
        <f t="shared" si="832"/>
        <v/>
      </c>
      <c r="G5339" t="str">
        <f t="shared" si="833"/>
        <v/>
      </c>
      <c r="H5339" t="str">
        <f t="shared" si="834"/>
        <v/>
      </c>
      <c r="I5339" t="str">
        <f t="shared" si="835"/>
        <v/>
      </c>
      <c r="J5339" t="str">
        <f t="shared" si="836"/>
        <v/>
      </c>
      <c r="K5339" t="str">
        <f t="shared" si="837"/>
        <v/>
      </c>
      <c r="L5339" t="str">
        <f t="shared" si="838"/>
        <v/>
      </c>
      <c r="M5339" t="str">
        <f t="shared" si="839"/>
        <v/>
      </c>
    </row>
    <row r="5340" spans="1:13">
      <c r="A5340" t="s">
        <v>1957</v>
      </c>
      <c r="B5340">
        <v>10.0152</v>
      </c>
      <c r="C5340" s="44">
        <v>41549</v>
      </c>
      <c r="D5340" t="str">
        <f t="shared" si="830"/>
        <v/>
      </c>
      <c r="E5340" t="str">
        <f t="shared" si="831"/>
        <v/>
      </c>
      <c r="F5340" t="str">
        <f t="shared" si="832"/>
        <v/>
      </c>
      <c r="G5340" t="str">
        <f t="shared" si="833"/>
        <v/>
      </c>
      <c r="H5340" t="str">
        <f t="shared" si="834"/>
        <v/>
      </c>
      <c r="I5340" t="str">
        <f t="shared" si="835"/>
        <v/>
      </c>
      <c r="J5340" t="str">
        <f t="shared" si="836"/>
        <v/>
      </c>
      <c r="K5340" t="str">
        <f t="shared" si="837"/>
        <v/>
      </c>
      <c r="L5340" t="str">
        <f t="shared" si="838"/>
        <v/>
      </c>
      <c r="M5340" t="str">
        <f t="shared" si="839"/>
        <v/>
      </c>
    </row>
    <row r="5341" spans="1:13">
      <c r="A5341" t="s">
        <v>4656</v>
      </c>
      <c r="B5341">
        <v>19.283000000000001</v>
      </c>
      <c r="C5341" s="44">
        <v>41549</v>
      </c>
      <c r="D5341" t="str">
        <f t="shared" si="830"/>
        <v/>
      </c>
      <c r="E5341" t="str">
        <f t="shared" si="831"/>
        <v/>
      </c>
      <c r="F5341" t="str">
        <f t="shared" si="832"/>
        <v/>
      </c>
      <c r="G5341" t="str">
        <f t="shared" si="833"/>
        <v/>
      </c>
      <c r="H5341" t="str">
        <f t="shared" si="834"/>
        <v/>
      </c>
      <c r="I5341" t="str">
        <f t="shared" si="835"/>
        <v/>
      </c>
      <c r="J5341" t="str">
        <f t="shared" si="836"/>
        <v/>
      </c>
      <c r="K5341" t="str">
        <f t="shared" si="837"/>
        <v/>
      </c>
      <c r="L5341" t="str">
        <f t="shared" si="838"/>
        <v/>
      </c>
      <c r="M5341" t="str">
        <f t="shared" si="839"/>
        <v/>
      </c>
    </row>
    <row r="5342" spans="1:13">
      <c r="A5342" t="s">
        <v>1958</v>
      </c>
      <c r="B5342">
        <v>10.1515</v>
      </c>
      <c r="C5342" s="44">
        <v>41549</v>
      </c>
      <c r="D5342" t="str">
        <f t="shared" si="830"/>
        <v/>
      </c>
      <c r="E5342" t="str">
        <f t="shared" si="831"/>
        <v/>
      </c>
      <c r="F5342" t="str">
        <f t="shared" si="832"/>
        <v/>
      </c>
      <c r="G5342" t="str">
        <f t="shared" si="833"/>
        <v/>
      </c>
      <c r="H5342" t="str">
        <f t="shared" si="834"/>
        <v/>
      </c>
      <c r="I5342" t="str">
        <f t="shared" si="835"/>
        <v/>
      </c>
      <c r="J5342" t="str">
        <f t="shared" si="836"/>
        <v/>
      </c>
      <c r="K5342" t="str">
        <f t="shared" si="837"/>
        <v/>
      </c>
      <c r="L5342" t="str">
        <f t="shared" si="838"/>
        <v/>
      </c>
      <c r="M5342" t="str">
        <f t="shared" si="839"/>
        <v/>
      </c>
    </row>
    <row r="5343" spans="1:13">
      <c r="A5343" t="s">
        <v>4657</v>
      </c>
      <c r="B5343">
        <v>19.303699999999999</v>
      </c>
      <c r="C5343" s="44">
        <v>41549</v>
      </c>
      <c r="D5343" t="str">
        <f t="shared" si="830"/>
        <v/>
      </c>
      <c r="E5343" t="str">
        <f t="shared" si="831"/>
        <v/>
      </c>
      <c r="F5343" t="str">
        <f t="shared" si="832"/>
        <v/>
      </c>
      <c r="G5343" t="str">
        <f t="shared" si="833"/>
        <v/>
      </c>
      <c r="H5343" t="str">
        <f t="shared" si="834"/>
        <v/>
      </c>
      <c r="I5343" t="str">
        <f t="shared" si="835"/>
        <v/>
      </c>
      <c r="J5343" t="str">
        <f t="shared" si="836"/>
        <v/>
      </c>
      <c r="K5343" t="str">
        <f t="shared" si="837"/>
        <v/>
      </c>
      <c r="L5343" t="str">
        <f t="shared" si="838"/>
        <v/>
      </c>
      <c r="M5343" t="str">
        <f t="shared" si="839"/>
        <v/>
      </c>
    </row>
    <row r="5344" spans="1:13">
      <c r="A5344" t="s">
        <v>1710</v>
      </c>
      <c r="B5344">
        <v>12.5108</v>
      </c>
      <c r="C5344" s="44">
        <v>41548</v>
      </c>
      <c r="D5344" t="str">
        <f t="shared" si="830"/>
        <v/>
      </c>
      <c r="E5344" t="str">
        <f t="shared" si="831"/>
        <v/>
      </c>
      <c r="F5344" t="str">
        <f t="shared" si="832"/>
        <v/>
      </c>
      <c r="G5344" t="str">
        <f t="shared" si="833"/>
        <v/>
      </c>
      <c r="H5344" t="str">
        <f t="shared" si="834"/>
        <v/>
      </c>
      <c r="I5344" t="str">
        <f t="shared" si="835"/>
        <v/>
      </c>
      <c r="J5344" t="str">
        <f t="shared" si="836"/>
        <v/>
      </c>
      <c r="K5344" t="str">
        <f t="shared" si="837"/>
        <v/>
      </c>
      <c r="L5344" t="str">
        <f t="shared" si="838"/>
        <v/>
      </c>
      <c r="M5344" t="str">
        <f t="shared" si="839"/>
        <v/>
      </c>
    </row>
    <row r="5345" spans="1:13">
      <c r="A5345" t="s">
        <v>1711</v>
      </c>
      <c r="B5345">
        <v>12.564299999999999</v>
      </c>
      <c r="C5345" s="44">
        <v>41548</v>
      </c>
      <c r="D5345" t="str">
        <f t="shared" si="830"/>
        <v/>
      </c>
      <c r="E5345" t="str">
        <f t="shared" si="831"/>
        <v/>
      </c>
      <c r="F5345" t="str">
        <f t="shared" si="832"/>
        <v/>
      </c>
      <c r="G5345" t="str">
        <f t="shared" si="833"/>
        <v/>
      </c>
      <c r="H5345" t="str">
        <f t="shared" si="834"/>
        <v/>
      </c>
      <c r="I5345" t="str">
        <f t="shared" si="835"/>
        <v/>
      </c>
      <c r="J5345" t="str">
        <f t="shared" si="836"/>
        <v/>
      </c>
      <c r="K5345" t="str">
        <f t="shared" si="837"/>
        <v/>
      </c>
      <c r="L5345" t="str">
        <f t="shared" si="838"/>
        <v/>
      </c>
      <c r="M5345" t="str">
        <f t="shared" si="839"/>
        <v/>
      </c>
    </row>
    <row r="5346" spans="1:13">
      <c r="A5346" t="s">
        <v>4856</v>
      </c>
      <c r="B5346">
        <v>22.332999999999998</v>
      </c>
      <c r="C5346" s="44">
        <v>41548</v>
      </c>
      <c r="D5346" t="str">
        <f t="shared" si="830"/>
        <v/>
      </c>
      <c r="E5346" t="str">
        <f t="shared" si="831"/>
        <v/>
      </c>
      <c r="F5346" t="str">
        <f t="shared" si="832"/>
        <v/>
      </c>
      <c r="G5346" t="str">
        <f t="shared" si="833"/>
        <v/>
      </c>
      <c r="H5346" t="str">
        <f t="shared" si="834"/>
        <v/>
      </c>
      <c r="I5346" t="str">
        <f t="shared" si="835"/>
        <v/>
      </c>
      <c r="J5346" t="str">
        <f t="shared" si="836"/>
        <v/>
      </c>
      <c r="K5346" t="str">
        <f t="shared" si="837"/>
        <v/>
      </c>
      <c r="L5346" t="str">
        <f t="shared" si="838"/>
        <v/>
      </c>
      <c r="M5346" t="str">
        <f t="shared" si="839"/>
        <v/>
      </c>
    </row>
    <row r="5347" spans="1:13">
      <c r="A5347" t="s">
        <v>1712</v>
      </c>
      <c r="B5347">
        <v>0</v>
      </c>
      <c r="C5347" s="44">
        <v>41402</v>
      </c>
      <c r="D5347" t="str">
        <f t="shared" si="830"/>
        <v/>
      </c>
      <c r="E5347" t="str">
        <f t="shared" si="831"/>
        <v/>
      </c>
      <c r="F5347" t="str">
        <f t="shared" si="832"/>
        <v/>
      </c>
      <c r="G5347" t="str">
        <f t="shared" si="833"/>
        <v/>
      </c>
      <c r="H5347" t="str">
        <f t="shared" si="834"/>
        <v/>
      </c>
      <c r="I5347" t="str">
        <f t="shared" si="835"/>
        <v/>
      </c>
      <c r="J5347" t="str">
        <f t="shared" si="836"/>
        <v/>
      </c>
      <c r="K5347" t="str">
        <f t="shared" si="837"/>
        <v/>
      </c>
      <c r="L5347" t="str">
        <f t="shared" si="838"/>
        <v/>
      </c>
      <c r="M5347" t="str">
        <f t="shared" si="839"/>
        <v/>
      </c>
    </row>
    <row r="5348" spans="1:13">
      <c r="A5348" t="s">
        <v>1713</v>
      </c>
      <c r="B5348">
        <v>9.7958999999999996</v>
      </c>
      <c r="C5348" s="44">
        <v>41548</v>
      </c>
      <c r="D5348" t="str">
        <f t="shared" si="830"/>
        <v/>
      </c>
      <c r="E5348" t="str">
        <f t="shared" si="831"/>
        <v/>
      </c>
      <c r="F5348" t="str">
        <f t="shared" si="832"/>
        <v/>
      </c>
      <c r="G5348" t="str">
        <f t="shared" si="833"/>
        <v/>
      </c>
      <c r="H5348" t="str">
        <f t="shared" si="834"/>
        <v/>
      </c>
      <c r="I5348" t="str">
        <f t="shared" si="835"/>
        <v/>
      </c>
      <c r="J5348" t="str">
        <f t="shared" si="836"/>
        <v/>
      </c>
      <c r="K5348" t="str">
        <f t="shared" si="837"/>
        <v/>
      </c>
      <c r="L5348" t="str">
        <f t="shared" si="838"/>
        <v/>
      </c>
      <c r="M5348" t="str">
        <f t="shared" si="839"/>
        <v/>
      </c>
    </row>
    <row r="5349" spans="1:13">
      <c r="A5349" t="s">
        <v>4855</v>
      </c>
      <c r="B5349">
        <v>22.212499999999999</v>
      </c>
      <c r="C5349" s="44">
        <v>41548</v>
      </c>
      <c r="D5349" t="str">
        <f t="shared" si="830"/>
        <v/>
      </c>
      <c r="E5349" t="str">
        <f t="shared" si="831"/>
        <v/>
      </c>
      <c r="F5349" t="str">
        <f t="shared" si="832"/>
        <v/>
      </c>
      <c r="G5349" t="str">
        <f t="shared" si="833"/>
        <v/>
      </c>
      <c r="H5349" t="str">
        <f t="shared" si="834"/>
        <v/>
      </c>
      <c r="I5349" t="str">
        <f t="shared" si="835"/>
        <v/>
      </c>
      <c r="J5349" t="str">
        <f t="shared" si="836"/>
        <v/>
      </c>
      <c r="K5349" t="str">
        <f t="shared" si="837"/>
        <v/>
      </c>
      <c r="L5349" t="str">
        <f t="shared" si="838"/>
        <v/>
      </c>
      <c r="M5349" t="str">
        <f t="shared" si="839"/>
        <v/>
      </c>
    </row>
    <row r="5350" spans="1:13">
      <c r="A5350" t="s">
        <v>2942</v>
      </c>
      <c r="B5350">
        <v>34.747</v>
      </c>
      <c r="C5350" s="44">
        <v>41548</v>
      </c>
      <c r="D5350" t="str">
        <f t="shared" si="830"/>
        <v/>
      </c>
      <c r="E5350" t="str">
        <f t="shared" si="831"/>
        <v/>
      </c>
      <c r="F5350" t="str">
        <f t="shared" si="832"/>
        <v/>
      </c>
      <c r="G5350" t="str">
        <f t="shared" si="833"/>
        <v/>
      </c>
      <c r="H5350" t="str">
        <f t="shared" si="834"/>
        <v/>
      </c>
      <c r="I5350" t="str">
        <f t="shared" si="835"/>
        <v/>
      </c>
      <c r="J5350" t="str">
        <f t="shared" si="836"/>
        <v/>
      </c>
      <c r="K5350" t="str">
        <f t="shared" si="837"/>
        <v/>
      </c>
      <c r="L5350" t="str">
        <f t="shared" si="838"/>
        <v/>
      </c>
      <c r="M5350" t="str">
        <f t="shared" si="839"/>
        <v/>
      </c>
    </row>
    <row r="5351" spans="1:13">
      <c r="A5351" t="s">
        <v>3987</v>
      </c>
      <c r="B5351">
        <v>108.02630000000001</v>
      </c>
      <c r="C5351" s="44">
        <v>41548</v>
      </c>
      <c r="D5351" t="str">
        <f t="shared" si="830"/>
        <v/>
      </c>
      <c r="E5351" t="str">
        <f t="shared" si="831"/>
        <v/>
      </c>
      <c r="F5351" t="str">
        <f t="shared" si="832"/>
        <v/>
      </c>
      <c r="G5351" t="str">
        <f t="shared" si="833"/>
        <v/>
      </c>
      <c r="H5351" t="str">
        <f t="shared" si="834"/>
        <v/>
      </c>
      <c r="I5351" t="str">
        <f t="shared" si="835"/>
        <v/>
      </c>
      <c r="J5351" t="str">
        <f t="shared" si="836"/>
        <v/>
      </c>
      <c r="K5351" t="str">
        <f t="shared" si="837"/>
        <v/>
      </c>
      <c r="L5351" t="str">
        <f t="shared" si="838"/>
        <v/>
      </c>
      <c r="M5351" t="str">
        <f t="shared" si="839"/>
        <v/>
      </c>
    </row>
    <row r="5352" spans="1:13">
      <c r="A5352" t="s">
        <v>2943</v>
      </c>
      <c r="B5352">
        <v>34.6128</v>
      </c>
      <c r="C5352" s="44">
        <v>41548</v>
      </c>
      <c r="D5352" t="str">
        <f t="shared" si="830"/>
        <v/>
      </c>
      <c r="E5352" t="str">
        <f t="shared" si="831"/>
        <v/>
      </c>
      <c r="F5352" t="str">
        <f t="shared" si="832"/>
        <v/>
      </c>
      <c r="G5352" t="str">
        <f t="shared" si="833"/>
        <v/>
      </c>
      <c r="H5352" t="str">
        <f t="shared" si="834"/>
        <v/>
      </c>
      <c r="I5352" t="str">
        <f t="shared" si="835"/>
        <v/>
      </c>
      <c r="J5352" t="str">
        <f t="shared" si="836"/>
        <v/>
      </c>
      <c r="K5352" t="str">
        <f t="shared" si="837"/>
        <v/>
      </c>
      <c r="L5352" t="str">
        <f t="shared" si="838"/>
        <v/>
      </c>
      <c r="M5352" t="str">
        <f t="shared" si="839"/>
        <v/>
      </c>
    </row>
    <row r="5353" spans="1:13">
      <c r="A5353" t="s">
        <v>3988</v>
      </c>
      <c r="B5353">
        <v>107.6228</v>
      </c>
      <c r="C5353" s="44">
        <v>41548</v>
      </c>
      <c r="D5353" t="str">
        <f t="shared" si="830"/>
        <v/>
      </c>
      <c r="E5353" t="str">
        <f t="shared" si="831"/>
        <v/>
      </c>
      <c r="F5353" t="str">
        <f t="shared" si="832"/>
        <v/>
      </c>
      <c r="G5353" t="str">
        <f t="shared" si="833"/>
        <v/>
      </c>
      <c r="H5353" t="str">
        <f t="shared" si="834"/>
        <v/>
      </c>
      <c r="I5353" t="str">
        <f t="shared" si="835"/>
        <v/>
      </c>
      <c r="J5353" t="str">
        <f t="shared" si="836"/>
        <v/>
      </c>
      <c r="K5353" t="str">
        <f t="shared" si="837"/>
        <v/>
      </c>
      <c r="L5353" t="str">
        <f t="shared" si="838"/>
        <v/>
      </c>
      <c r="M5353" t="str">
        <f t="shared" si="839"/>
        <v/>
      </c>
    </row>
    <row r="5354" spans="1:13">
      <c r="A5354" t="s">
        <v>4858</v>
      </c>
      <c r="B5354">
        <v>11.3744</v>
      </c>
      <c r="C5354" s="44">
        <v>41548</v>
      </c>
      <c r="D5354" t="str">
        <f t="shared" si="830"/>
        <v/>
      </c>
      <c r="E5354" t="str">
        <f t="shared" si="831"/>
        <v/>
      </c>
      <c r="F5354" t="str">
        <f t="shared" si="832"/>
        <v/>
      </c>
      <c r="G5354" t="str">
        <f t="shared" si="833"/>
        <v/>
      </c>
      <c r="H5354" t="str">
        <f t="shared" si="834"/>
        <v/>
      </c>
      <c r="I5354" t="str">
        <f t="shared" si="835"/>
        <v/>
      </c>
      <c r="J5354" t="str">
        <f t="shared" si="836"/>
        <v/>
      </c>
      <c r="K5354" t="str">
        <f t="shared" si="837"/>
        <v/>
      </c>
      <c r="L5354" t="str">
        <f t="shared" si="838"/>
        <v/>
      </c>
      <c r="M5354" t="str">
        <f t="shared" si="839"/>
        <v/>
      </c>
    </row>
    <row r="5355" spans="1:13">
      <c r="A5355" t="s">
        <v>4857</v>
      </c>
      <c r="B5355">
        <v>11.4656</v>
      </c>
      <c r="C5355" s="44">
        <v>41548</v>
      </c>
      <c r="D5355" t="str">
        <f t="shared" si="830"/>
        <v/>
      </c>
      <c r="E5355" t="str">
        <f t="shared" si="831"/>
        <v/>
      </c>
      <c r="F5355" t="str">
        <f t="shared" si="832"/>
        <v/>
      </c>
      <c r="G5355" t="str">
        <f t="shared" si="833"/>
        <v/>
      </c>
      <c r="H5355" t="str">
        <f t="shared" si="834"/>
        <v/>
      </c>
      <c r="I5355" t="str">
        <f t="shared" si="835"/>
        <v/>
      </c>
      <c r="J5355" t="str">
        <f t="shared" si="836"/>
        <v/>
      </c>
      <c r="K5355" t="str">
        <f t="shared" si="837"/>
        <v/>
      </c>
      <c r="L5355" t="str">
        <f t="shared" si="838"/>
        <v/>
      </c>
      <c r="M5355" t="str">
        <f t="shared" si="839"/>
        <v/>
      </c>
    </row>
    <row r="5356" spans="1:13">
      <c r="A5356" t="s">
        <v>3989</v>
      </c>
      <c r="B5356">
        <v>11.5167</v>
      </c>
      <c r="C5356" s="44">
        <v>41548</v>
      </c>
      <c r="D5356" t="str">
        <f t="shared" si="830"/>
        <v/>
      </c>
      <c r="E5356" t="str">
        <f t="shared" si="831"/>
        <v/>
      </c>
      <c r="F5356" t="str">
        <f t="shared" si="832"/>
        <v/>
      </c>
      <c r="G5356" t="str">
        <f t="shared" si="833"/>
        <v/>
      </c>
      <c r="H5356" t="str">
        <f t="shared" si="834"/>
        <v/>
      </c>
      <c r="I5356" t="str">
        <f t="shared" si="835"/>
        <v/>
      </c>
      <c r="J5356" t="str">
        <f t="shared" si="836"/>
        <v/>
      </c>
      <c r="K5356" t="str">
        <f t="shared" si="837"/>
        <v/>
      </c>
      <c r="L5356" t="str">
        <f t="shared" si="838"/>
        <v/>
      </c>
      <c r="M5356" t="str">
        <f t="shared" si="839"/>
        <v/>
      </c>
    </row>
    <row r="5357" spans="1:13">
      <c r="A5357" t="s">
        <v>3991</v>
      </c>
      <c r="B5357">
        <v>11.370699999999999</v>
      </c>
      <c r="C5357" s="44">
        <v>41548</v>
      </c>
      <c r="D5357" t="str">
        <f t="shared" si="830"/>
        <v/>
      </c>
      <c r="E5357" t="str">
        <f t="shared" si="831"/>
        <v/>
      </c>
      <c r="F5357" t="str">
        <f t="shared" si="832"/>
        <v/>
      </c>
      <c r="G5357" t="str">
        <f t="shared" si="833"/>
        <v/>
      </c>
      <c r="H5357" t="str">
        <f t="shared" si="834"/>
        <v/>
      </c>
      <c r="I5357" t="str">
        <f t="shared" si="835"/>
        <v/>
      </c>
      <c r="J5357" t="str">
        <f t="shared" si="836"/>
        <v/>
      </c>
      <c r="K5357" t="str">
        <f t="shared" si="837"/>
        <v/>
      </c>
      <c r="L5357" t="str">
        <f t="shared" si="838"/>
        <v/>
      </c>
      <c r="M5357" t="str">
        <f t="shared" si="839"/>
        <v/>
      </c>
    </row>
    <row r="5358" spans="1:13">
      <c r="A5358" t="s">
        <v>3990</v>
      </c>
      <c r="B5358">
        <v>11.206</v>
      </c>
      <c r="C5358" s="44">
        <v>41548</v>
      </c>
      <c r="D5358" t="str">
        <f t="shared" si="830"/>
        <v/>
      </c>
      <c r="E5358" t="str">
        <f t="shared" si="831"/>
        <v/>
      </c>
      <c r="F5358" t="str">
        <f t="shared" si="832"/>
        <v/>
      </c>
      <c r="G5358" t="str">
        <f t="shared" si="833"/>
        <v/>
      </c>
      <c r="H5358" t="str">
        <f t="shared" si="834"/>
        <v/>
      </c>
      <c r="I5358" t="str">
        <f t="shared" si="835"/>
        <v/>
      </c>
      <c r="J5358" t="str">
        <f t="shared" si="836"/>
        <v/>
      </c>
      <c r="K5358" t="str">
        <f t="shared" si="837"/>
        <v/>
      </c>
      <c r="L5358" t="str">
        <f t="shared" si="838"/>
        <v/>
      </c>
      <c r="M5358" t="str">
        <f t="shared" si="839"/>
        <v/>
      </c>
    </row>
    <row r="5359" spans="1:13">
      <c r="A5359" t="s">
        <v>3992</v>
      </c>
      <c r="B5359">
        <v>11.388400000000001</v>
      </c>
      <c r="C5359" s="44">
        <v>41548</v>
      </c>
      <c r="D5359" t="str">
        <f t="shared" si="830"/>
        <v/>
      </c>
      <c r="E5359" t="str">
        <f t="shared" si="831"/>
        <v/>
      </c>
      <c r="F5359" t="str">
        <f t="shared" si="832"/>
        <v/>
      </c>
      <c r="G5359" t="str">
        <f t="shared" si="833"/>
        <v/>
      </c>
      <c r="H5359" t="str">
        <f t="shared" si="834"/>
        <v/>
      </c>
      <c r="I5359" t="str">
        <f t="shared" si="835"/>
        <v/>
      </c>
      <c r="J5359" t="str">
        <f t="shared" si="836"/>
        <v/>
      </c>
      <c r="K5359" t="str">
        <f t="shared" si="837"/>
        <v/>
      </c>
      <c r="L5359" t="str">
        <f t="shared" si="838"/>
        <v/>
      </c>
      <c r="M5359" t="str">
        <f t="shared" si="839"/>
        <v/>
      </c>
    </row>
    <row r="5360" spans="1:13">
      <c r="A5360" t="s">
        <v>2944</v>
      </c>
      <c r="B5360">
        <v>21.294</v>
      </c>
      <c r="C5360" s="44">
        <v>41166</v>
      </c>
      <c r="D5360" t="str">
        <f t="shared" si="830"/>
        <v/>
      </c>
      <c r="E5360" t="str">
        <f t="shared" si="831"/>
        <v/>
      </c>
      <c r="F5360" t="str">
        <f t="shared" si="832"/>
        <v/>
      </c>
      <c r="G5360" t="str">
        <f t="shared" si="833"/>
        <v/>
      </c>
      <c r="H5360" t="str">
        <f t="shared" si="834"/>
        <v/>
      </c>
      <c r="I5360" t="str">
        <f t="shared" si="835"/>
        <v/>
      </c>
      <c r="J5360" t="str">
        <f t="shared" si="836"/>
        <v/>
      </c>
      <c r="K5360" t="str">
        <f t="shared" si="837"/>
        <v/>
      </c>
      <c r="L5360" t="str">
        <f t="shared" si="838"/>
        <v/>
      </c>
      <c r="M5360" t="str">
        <f t="shared" si="839"/>
        <v/>
      </c>
    </row>
    <row r="5361" spans="1:13">
      <c r="A5361" t="s">
        <v>2945</v>
      </c>
      <c r="B5361">
        <v>15.883699999999999</v>
      </c>
      <c r="C5361" s="44">
        <v>41166</v>
      </c>
      <c r="D5361" t="str">
        <f t="shared" si="830"/>
        <v/>
      </c>
      <c r="E5361" t="str">
        <f t="shared" si="831"/>
        <v/>
      </c>
      <c r="F5361" t="str">
        <f t="shared" si="832"/>
        <v/>
      </c>
      <c r="G5361" t="str">
        <f t="shared" si="833"/>
        <v/>
      </c>
      <c r="H5361" t="str">
        <f t="shared" si="834"/>
        <v/>
      </c>
      <c r="I5361" t="str">
        <f t="shared" si="835"/>
        <v/>
      </c>
      <c r="J5361" t="str">
        <f t="shared" si="836"/>
        <v/>
      </c>
      <c r="K5361" t="str">
        <f t="shared" si="837"/>
        <v/>
      </c>
      <c r="L5361" t="str">
        <f t="shared" si="838"/>
        <v/>
      </c>
      <c r="M5361" t="str">
        <f t="shared" si="839"/>
        <v/>
      </c>
    </row>
    <row r="5362" spans="1:13">
      <c r="A5362" t="s">
        <v>1714</v>
      </c>
      <c r="B5362">
        <v>12.995799999999999</v>
      </c>
      <c r="C5362" s="44">
        <v>41548</v>
      </c>
      <c r="D5362" t="str">
        <f t="shared" si="830"/>
        <v/>
      </c>
      <c r="E5362" t="str">
        <f t="shared" si="831"/>
        <v/>
      </c>
      <c r="F5362" t="str">
        <f t="shared" si="832"/>
        <v/>
      </c>
      <c r="G5362" t="str">
        <f t="shared" si="833"/>
        <v/>
      </c>
      <c r="H5362" t="str">
        <f t="shared" si="834"/>
        <v/>
      </c>
      <c r="I5362" t="str">
        <f t="shared" si="835"/>
        <v/>
      </c>
      <c r="J5362" t="str">
        <f t="shared" si="836"/>
        <v/>
      </c>
      <c r="K5362" t="str">
        <f t="shared" si="837"/>
        <v/>
      </c>
      <c r="L5362" t="str">
        <f t="shared" si="838"/>
        <v/>
      </c>
      <c r="M5362" t="str">
        <f t="shared" si="839"/>
        <v/>
      </c>
    </row>
    <row r="5363" spans="1:13">
      <c r="A5363" t="s">
        <v>4859</v>
      </c>
      <c r="B5363">
        <v>22.568999999999999</v>
      </c>
      <c r="C5363" s="44">
        <v>41548</v>
      </c>
      <c r="D5363" t="str">
        <f t="shared" si="830"/>
        <v/>
      </c>
      <c r="E5363" t="str">
        <f t="shared" si="831"/>
        <v/>
      </c>
      <c r="F5363" t="str">
        <f t="shared" si="832"/>
        <v/>
      </c>
      <c r="G5363" t="str">
        <f t="shared" si="833"/>
        <v/>
      </c>
      <c r="H5363" t="str">
        <f t="shared" si="834"/>
        <v/>
      </c>
      <c r="I5363" t="str">
        <f t="shared" si="835"/>
        <v/>
      </c>
      <c r="J5363" t="str">
        <f t="shared" si="836"/>
        <v/>
      </c>
      <c r="K5363" t="str">
        <f t="shared" si="837"/>
        <v/>
      </c>
      <c r="L5363" t="str">
        <f t="shared" si="838"/>
        <v/>
      </c>
      <c r="M5363" t="str">
        <f t="shared" si="839"/>
        <v/>
      </c>
    </row>
    <row r="5364" spans="1:13">
      <c r="A5364" t="s">
        <v>1715</v>
      </c>
      <c r="B5364">
        <v>12.9704</v>
      </c>
      <c r="C5364" s="44">
        <v>41548</v>
      </c>
      <c r="D5364" t="str">
        <f t="shared" si="830"/>
        <v/>
      </c>
      <c r="E5364" t="str">
        <f t="shared" si="831"/>
        <v/>
      </c>
      <c r="F5364" t="str">
        <f t="shared" si="832"/>
        <v/>
      </c>
      <c r="G5364" t="str">
        <f t="shared" si="833"/>
        <v/>
      </c>
      <c r="H5364" t="str">
        <f t="shared" si="834"/>
        <v/>
      </c>
      <c r="I5364" t="str">
        <f t="shared" si="835"/>
        <v/>
      </c>
      <c r="J5364" t="str">
        <f t="shared" si="836"/>
        <v/>
      </c>
      <c r="K5364" t="str">
        <f t="shared" si="837"/>
        <v/>
      </c>
      <c r="L5364" t="str">
        <f t="shared" si="838"/>
        <v/>
      </c>
      <c r="M5364" t="str">
        <f t="shared" si="839"/>
        <v/>
      </c>
    </row>
    <row r="5365" spans="1:13">
      <c r="A5365" t="s">
        <v>1716</v>
      </c>
      <c r="B5365">
        <v>22.4864</v>
      </c>
      <c r="C5365" s="44">
        <v>41548</v>
      </c>
      <c r="D5365" t="str">
        <f t="shared" si="830"/>
        <v/>
      </c>
      <c r="E5365" t="str">
        <f t="shared" si="831"/>
        <v/>
      </c>
      <c r="F5365" t="str">
        <f t="shared" si="832"/>
        <v/>
      </c>
      <c r="G5365" t="str">
        <f t="shared" si="833"/>
        <v/>
      </c>
      <c r="H5365" t="str">
        <f t="shared" si="834"/>
        <v/>
      </c>
      <c r="I5365" t="str">
        <f t="shared" si="835"/>
        <v/>
      </c>
      <c r="J5365" t="str">
        <f t="shared" si="836"/>
        <v/>
      </c>
      <c r="K5365" t="str">
        <f t="shared" si="837"/>
        <v/>
      </c>
      <c r="L5365" t="str">
        <f t="shared" si="838"/>
        <v/>
      </c>
      <c r="M5365" t="str">
        <f t="shared" si="839"/>
        <v/>
      </c>
    </row>
    <row r="5366" spans="1:13">
      <c r="A5366" t="s">
        <v>3496</v>
      </c>
      <c r="B5366">
        <v>44.968600000000002</v>
      </c>
      <c r="C5366" s="44">
        <v>41548</v>
      </c>
      <c r="D5366" t="str">
        <f t="shared" si="830"/>
        <v/>
      </c>
      <c r="E5366" t="str">
        <f t="shared" si="831"/>
        <v/>
      </c>
      <c r="F5366" t="str">
        <f t="shared" si="832"/>
        <v/>
      </c>
      <c r="G5366" t="str">
        <f t="shared" si="833"/>
        <v/>
      </c>
      <c r="H5366" t="str">
        <f t="shared" si="834"/>
        <v/>
      </c>
      <c r="I5366" t="str">
        <f t="shared" si="835"/>
        <v/>
      </c>
      <c r="J5366" t="str">
        <f t="shared" si="836"/>
        <v/>
      </c>
      <c r="K5366" t="str">
        <f t="shared" si="837"/>
        <v/>
      </c>
      <c r="L5366" t="str">
        <f t="shared" si="838"/>
        <v/>
      </c>
      <c r="M5366" t="str">
        <f t="shared" si="839"/>
        <v/>
      </c>
    </row>
    <row r="5367" spans="1:13">
      <c r="A5367" t="s">
        <v>3497</v>
      </c>
      <c r="B5367">
        <v>45.118499999999997</v>
      </c>
      <c r="C5367" s="44">
        <v>41548</v>
      </c>
      <c r="D5367" t="str">
        <f t="shared" si="830"/>
        <v/>
      </c>
      <c r="E5367" t="str">
        <f t="shared" si="831"/>
        <v/>
      </c>
      <c r="F5367" t="str">
        <f t="shared" si="832"/>
        <v/>
      </c>
      <c r="G5367" t="str">
        <f t="shared" si="833"/>
        <v/>
      </c>
      <c r="H5367" t="str">
        <f t="shared" si="834"/>
        <v/>
      </c>
      <c r="I5367" t="str">
        <f t="shared" si="835"/>
        <v/>
      </c>
      <c r="J5367" t="str">
        <f t="shared" si="836"/>
        <v/>
      </c>
      <c r="K5367" t="str">
        <f t="shared" si="837"/>
        <v/>
      </c>
      <c r="L5367" t="str">
        <f t="shared" si="838"/>
        <v/>
      </c>
      <c r="M5367" t="str">
        <f t="shared" si="839"/>
        <v/>
      </c>
    </row>
    <row r="5368" spans="1:13">
      <c r="A5368" t="s">
        <v>1725</v>
      </c>
      <c r="B5368">
        <v>1008.5144</v>
      </c>
      <c r="C5368" s="44">
        <v>41548</v>
      </c>
      <c r="D5368" t="str">
        <f t="shared" si="830"/>
        <v/>
      </c>
      <c r="E5368" t="str">
        <f t="shared" si="831"/>
        <v/>
      </c>
      <c r="F5368" t="str">
        <f t="shared" si="832"/>
        <v/>
      </c>
      <c r="G5368" t="str">
        <f t="shared" si="833"/>
        <v/>
      </c>
      <c r="H5368" t="str">
        <f t="shared" si="834"/>
        <v/>
      </c>
      <c r="I5368" t="str">
        <f t="shared" si="835"/>
        <v/>
      </c>
      <c r="J5368" t="str">
        <f t="shared" si="836"/>
        <v/>
      </c>
      <c r="K5368" t="str">
        <f t="shared" si="837"/>
        <v/>
      </c>
      <c r="L5368" t="str">
        <f t="shared" si="838"/>
        <v/>
      </c>
      <c r="M5368" t="str">
        <f t="shared" si="839"/>
        <v/>
      </c>
    </row>
    <row r="5369" spans="1:13">
      <c r="A5369" t="s">
        <v>4863</v>
      </c>
      <c r="B5369">
        <v>1622.9645</v>
      </c>
      <c r="C5369" s="44">
        <v>41548</v>
      </c>
      <c r="D5369" t="str">
        <f t="shared" si="830"/>
        <v/>
      </c>
      <c r="E5369" t="str">
        <f t="shared" si="831"/>
        <v/>
      </c>
      <c r="F5369" t="str">
        <f t="shared" si="832"/>
        <v/>
      </c>
      <c r="G5369" t="str">
        <f t="shared" si="833"/>
        <v/>
      </c>
      <c r="H5369" t="str">
        <f t="shared" si="834"/>
        <v/>
      </c>
      <c r="I5369" t="str">
        <f t="shared" si="835"/>
        <v/>
      </c>
      <c r="J5369" t="str">
        <f t="shared" si="836"/>
        <v/>
      </c>
      <c r="K5369" t="str">
        <f t="shared" si="837"/>
        <v/>
      </c>
      <c r="L5369" t="str">
        <f t="shared" si="838"/>
        <v/>
      </c>
      <c r="M5369" t="str">
        <f t="shared" si="839"/>
        <v/>
      </c>
    </row>
    <row r="5370" spans="1:13">
      <c r="A5370" t="s">
        <v>1726</v>
      </c>
      <c r="B5370">
        <v>1002.9402</v>
      </c>
      <c r="C5370" s="44">
        <v>41548</v>
      </c>
      <c r="D5370" t="str">
        <f t="shared" si="830"/>
        <v/>
      </c>
      <c r="E5370" t="str">
        <f t="shared" si="831"/>
        <v/>
      </c>
      <c r="F5370" t="str">
        <f t="shared" si="832"/>
        <v/>
      </c>
      <c r="G5370" t="str">
        <f t="shared" si="833"/>
        <v/>
      </c>
      <c r="H5370" t="str">
        <f t="shared" si="834"/>
        <v/>
      </c>
      <c r="I5370" t="str">
        <f t="shared" si="835"/>
        <v/>
      </c>
      <c r="J5370" t="str">
        <f t="shared" si="836"/>
        <v/>
      </c>
      <c r="K5370" t="str">
        <f t="shared" si="837"/>
        <v/>
      </c>
      <c r="L5370" t="str">
        <f t="shared" si="838"/>
        <v/>
      </c>
      <c r="M5370" t="str">
        <f t="shared" si="839"/>
        <v/>
      </c>
    </row>
    <row r="5371" spans="1:13">
      <c r="A5371" t="s">
        <v>1727</v>
      </c>
      <c r="B5371">
        <v>1011.6437</v>
      </c>
      <c r="C5371" s="44">
        <v>41520</v>
      </c>
      <c r="D5371" t="str">
        <f t="shared" si="830"/>
        <v/>
      </c>
      <c r="E5371" t="str">
        <f t="shared" si="831"/>
        <v/>
      </c>
      <c r="F5371" t="str">
        <f t="shared" si="832"/>
        <v/>
      </c>
      <c r="G5371" t="str">
        <f t="shared" si="833"/>
        <v/>
      </c>
      <c r="H5371" t="str">
        <f t="shared" si="834"/>
        <v/>
      </c>
      <c r="I5371" t="str">
        <f t="shared" si="835"/>
        <v/>
      </c>
      <c r="J5371" t="str">
        <f t="shared" si="836"/>
        <v/>
      </c>
      <c r="K5371" t="str">
        <f t="shared" si="837"/>
        <v/>
      </c>
      <c r="L5371" t="str">
        <f t="shared" si="838"/>
        <v/>
      </c>
      <c r="M5371" t="str">
        <f t="shared" si="839"/>
        <v/>
      </c>
    </row>
    <row r="5372" spans="1:13">
      <c r="A5372" t="s">
        <v>1717</v>
      </c>
      <c r="B5372">
        <v>1008.475</v>
      </c>
      <c r="C5372" s="44">
        <v>41548</v>
      </c>
      <c r="D5372" t="str">
        <f t="shared" si="830"/>
        <v/>
      </c>
      <c r="E5372" t="str">
        <f t="shared" si="831"/>
        <v/>
      </c>
      <c r="F5372" t="str">
        <f t="shared" si="832"/>
        <v/>
      </c>
      <c r="G5372" t="str">
        <f t="shared" si="833"/>
        <v/>
      </c>
      <c r="H5372" t="str">
        <f t="shared" si="834"/>
        <v/>
      </c>
      <c r="I5372" t="str">
        <f t="shared" si="835"/>
        <v/>
      </c>
      <c r="J5372" t="str">
        <f t="shared" si="836"/>
        <v/>
      </c>
      <c r="K5372" t="str">
        <f t="shared" si="837"/>
        <v/>
      </c>
      <c r="L5372" t="str">
        <f t="shared" si="838"/>
        <v/>
      </c>
      <c r="M5372" t="str">
        <f t="shared" si="839"/>
        <v/>
      </c>
    </row>
    <row r="5373" spans="1:13">
      <c r="A5373" t="s">
        <v>4860</v>
      </c>
      <c r="B5373">
        <v>1618.0011</v>
      </c>
      <c r="C5373" s="44">
        <v>41548</v>
      </c>
      <c r="D5373" t="str">
        <f t="shared" si="830"/>
        <v/>
      </c>
      <c r="E5373" t="str">
        <f t="shared" si="831"/>
        <v/>
      </c>
      <c r="F5373" t="str">
        <f t="shared" si="832"/>
        <v/>
      </c>
      <c r="G5373" t="str">
        <f t="shared" si="833"/>
        <v/>
      </c>
      <c r="H5373" t="str">
        <f t="shared" si="834"/>
        <v/>
      </c>
      <c r="I5373" t="str">
        <f t="shared" si="835"/>
        <v/>
      </c>
      <c r="J5373" t="str">
        <f t="shared" si="836"/>
        <v/>
      </c>
      <c r="K5373" t="str">
        <f t="shared" si="837"/>
        <v/>
      </c>
      <c r="L5373" t="str">
        <f t="shared" si="838"/>
        <v/>
      </c>
      <c r="M5373" t="str">
        <f t="shared" si="839"/>
        <v/>
      </c>
    </row>
    <row r="5374" spans="1:13">
      <c r="A5374" t="s">
        <v>1718</v>
      </c>
      <c r="B5374">
        <v>1002.8867</v>
      </c>
      <c r="C5374" s="44">
        <v>41548</v>
      </c>
      <c r="D5374" t="str">
        <f t="shared" si="830"/>
        <v/>
      </c>
      <c r="E5374" t="str">
        <f t="shared" si="831"/>
        <v/>
      </c>
      <c r="F5374" t="str">
        <f t="shared" si="832"/>
        <v/>
      </c>
      <c r="G5374" t="str">
        <f t="shared" si="833"/>
        <v/>
      </c>
      <c r="H5374" t="str">
        <f t="shared" si="834"/>
        <v/>
      </c>
      <c r="I5374" t="str">
        <f t="shared" si="835"/>
        <v/>
      </c>
      <c r="J5374" t="str">
        <f t="shared" si="836"/>
        <v/>
      </c>
      <c r="K5374" t="str">
        <f t="shared" si="837"/>
        <v/>
      </c>
      <c r="L5374" t="str">
        <f t="shared" si="838"/>
        <v/>
      </c>
      <c r="M5374" t="str">
        <f t="shared" si="839"/>
        <v/>
      </c>
    </row>
    <row r="5375" spans="1:13">
      <c r="A5375" t="s">
        <v>1719</v>
      </c>
      <c r="B5375">
        <v>1010.7348</v>
      </c>
      <c r="C5375" s="44">
        <v>41548</v>
      </c>
      <c r="D5375" t="str">
        <f t="shared" si="830"/>
        <v/>
      </c>
      <c r="E5375" t="str">
        <f t="shared" si="831"/>
        <v/>
      </c>
      <c r="F5375" t="str">
        <f t="shared" si="832"/>
        <v/>
      </c>
      <c r="G5375" t="str">
        <f t="shared" si="833"/>
        <v/>
      </c>
      <c r="H5375" t="str">
        <f t="shared" si="834"/>
        <v/>
      </c>
      <c r="I5375" t="str">
        <f t="shared" si="835"/>
        <v/>
      </c>
      <c r="J5375" t="str">
        <f t="shared" si="836"/>
        <v/>
      </c>
      <c r="K5375" t="str">
        <f t="shared" si="837"/>
        <v/>
      </c>
      <c r="L5375" t="str">
        <f t="shared" si="838"/>
        <v/>
      </c>
      <c r="M5375" t="str">
        <f t="shared" si="839"/>
        <v/>
      </c>
    </row>
    <row r="5376" spans="1:13">
      <c r="A5376" t="s">
        <v>1720</v>
      </c>
      <c r="B5376">
        <v>1003.3596</v>
      </c>
      <c r="C5376" s="44">
        <v>41548</v>
      </c>
      <c r="D5376" t="str">
        <f t="shared" si="830"/>
        <v/>
      </c>
      <c r="E5376" t="str">
        <f t="shared" si="831"/>
        <v/>
      </c>
      <c r="F5376" t="str">
        <f t="shared" si="832"/>
        <v/>
      </c>
      <c r="G5376" t="str">
        <f t="shared" si="833"/>
        <v/>
      </c>
      <c r="H5376" t="str">
        <f t="shared" si="834"/>
        <v/>
      </c>
      <c r="I5376" t="str">
        <f t="shared" si="835"/>
        <v/>
      </c>
      <c r="J5376" t="str">
        <f t="shared" si="836"/>
        <v/>
      </c>
      <c r="K5376" t="str">
        <f t="shared" si="837"/>
        <v/>
      </c>
      <c r="L5376" t="str">
        <f t="shared" si="838"/>
        <v/>
      </c>
      <c r="M5376" t="str">
        <f t="shared" si="839"/>
        <v/>
      </c>
    </row>
    <row r="5377" spans="1:13">
      <c r="A5377" t="s">
        <v>4861</v>
      </c>
      <c r="B5377">
        <v>1604.6511</v>
      </c>
      <c r="C5377" s="44">
        <v>41548</v>
      </c>
      <c r="D5377" t="str">
        <f t="shared" si="830"/>
        <v/>
      </c>
      <c r="E5377" t="str">
        <f t="shared" si="831"/>
        <v/>
      </c>
      <c r="F5377" t="str">
        <f t="shared" si="832"/>
        <v/>
      </c>
      <c r="G5377" t="str">
        <f t="shared" si="833"/>
        <v/>
      </c>
      <c r="H5377" t="str">
        <f t="shared" si="834"/>
        <v/>
      </c>
      <c r="I5377" t="str">
        <f t="shared" si="835"/>
        <v/>
      </c>
      <c r="J5377" t="str">
        <f t="shared" si="836"/>
        <v/>
      </c>
      <c r="K5377" t="str">
        <f t="shared" si="837"/>
        <v/>
      </c>
      <c r="L5377" t="str">
        <f t="shared" si="838"/>
        <v/>
      </c>
      <c r="M5377" t="str">
        <f t="shared" si="839"/>
        <v/>
      </c>
    </row>
    <row r="5378" spans="1:13">
      <c r="A5378" t="s">
        <v>1721</v>
      </c>
      <c r="B5378">
        <v>1003.3671000000001</v>
      </c>
      <c r="C5378" s="44">
        <v>41548</v>
      </c>
      <c r="D5378" t="str">
        <f t="shared" si="830"/>
        <v/>
      </c>
      <c r="E5378" t="str">
        <f t="shared" si="831"/>
        <v/>
      </c>
      <c r="F5378" t="str">
        <f t="shared" si="832"/>
        <v/>
      </c>
      <c r="G5378" t="str">
        <f t="shared" si="833"/>
        <v/>
      </c>
      <c r="H5378" t="str">
        <f t="shared" si="834"/>
        <v/>
      </c>
      <c r="I5378" t="str">
        <f t="shared" si="835"/>
        <v/>
      </c>
      <c r="J5378" t="str">
        <f t="shared" si="836"/>
        <v/>
      </c>
      <c r="K5378" t="str">
        <f t="shared" si="837"/>
        <v/>
      </c>
      <c r="L5378" t="str">
        <f t="shared" si="838"/>
        <v/>
      </c>
      <c r="M5378" t="str">
        <f t="shared" si="839"/>
        <v/>
      </c>
    </row>
    <row r="5379" spans="1:13">
      <c r="A5379" t="s">
        <v>1722</v>
      </c>
      <c r="B5379">
        <v>1009.3872</v>
      </c>
      <c r="C5379" s="44">
        <v>41548</v>
      </c>
      <c r="D5379" t="str">
        <f t="shared" si="830"/>
        <v/>
      </c>
      <c r="E5379" t="str">
        <f t="shared" si="831"/>
        <v/>
      </c>
      <c r="F5379" t="str">
        <f t="shared" si="832"/>
        <v/>
      </c>
      <c r="G5379" t="str">
        <f t="shared" si="833"/>
        <v/>
      </c>
      <c r="H5379" t="str">
        <f t="shared" si="834"/>
        <v/>
      </c>
      <c r="I5379" t="str">
        <f t="shared" si="835"/>
        <v/>
      </c>
      <c r="J5379" t="str">
        <f t="shared" si="836"/>
        <v/>
      </c>
      <c r="K5379" t="str">
        <f t="shared" si="837"/>
        <v/>
      </c>
      <c r="L5379" t="str">
        <f t="shared" si="838"/>
        <v/>
      </c>
      <c r="M5379" t="str">
        <f t="shared" si="839"/>
        <v/>
      </c>
    </row>
    <row r="5380" spans="1:13">
      <c r="A5380" t="s">
        <v>4862</v>
      </c>
      <c r="B5380">
        <v>1399.8749</v>
      </c>
      <c r="C5380" s="44">
        <v>41548</v>
      </c>
      <c r="D5380" t="str">
        <f t="shared" si="830"/>
        <v/>
      </c>
      <c r="E5380" t="str">
        <f t="shared" si="831"/>
        <v/>
      </c>
      <c r="F5380" t="str">
        <f t="shared" si="832"/>
        <v/>
      </c>
      <c r="G5380" t="str">
        <f t="shared" si="833"/>
        <v/>
      </c>
      <c r="H5380" t="str">
        <f t="shared" si="834"/>
        <v/>
      </c>
      <c r="I5380" t="str">
        <f t="shared" si="835"/>
        <v/>
      </c>
      <c r="J5380" t="str">
        <f t="shared" si="836"/>
        <v/>
      </c>
      <c r="K5380" t="str">
        <f t="shared" si="837"/>
        <v/>
      </c>
      <c r="L5380" t="str">
        <f t="shared" si="838"/>
        <v/>
      </c>
      <c r="M5380" t="str">
        <f t="shared" si="839"/>
        <v/>
      </c>
    </row>
    <row r="5381" spans="1:13">
      <c r="A5381" t="s">
        <v>1723</v>
      </c>
      <c r="B5381">
        <v>1006.4017</v>
      </c>
      <c r="C5381" s="44">
        <v>41418</v>
      </c>
      <c r="D5381" t="str">
        <f t="shared" si="830"/>
        <v/>
      </c>
      <c r="E5381" t="str">
        <f t="shared" si="831"/>
        <v/>
      </c>
      <c r="F5381" t="str">
        <f t="shared" si="832"/>
        <v/>
      </c>
      <c r="G5381" t="str">
        <f t="shared" si="833"/>
        <v/>
      </c>
      <c r="H5381" t="str">
        <f t="shared" si="834"/>
        <v/>
      </c>
      <c r="I5381" t="str">
        <f t="shared" si="835"/>
        <v/>
      </c>
      <c r="J5381" t="str">
        <f t="shared" si="836"/>
        <v/>
      </c>
      <c r="K5381" t="str">
        <f t="shared" si="837"/>
        <v/>
      </c>
      <c r="L5381" t="str">
        <f t="shared" si="838"/>
        <v/>
      </c>
      <c r="M5381" t="str">
        <f t="shared" si="839"/>
        <v/>
      </c>
    </row>
    <row r="5382" spans="1:13">
      <c r="A5382" t="s">
        <v>1724</v>
      </c>
      <c r="B5382">
        <v>994.31359999999995</v>
      </c>
      <c r="C5382" s="44">
        <v>41472</v>
      </c>
      <c r="D5382" t="str">
        <f t="shared" si="830"/>
        <v/>
      </c>
      <c r="E5382" t="str">
        <f t="shared" si="831"/>
        <v/>
      </c>
      <c r="F5382" t="str">
        <f t="shared" si="832"/>
        <v/>
      </c>
      <c r="G5382" t="str">
        <f t="shared" si="833"/>
        <v/>
      </c>
      <c r="H5382" t="str">
        <f t="shared" si="834"/>
        <v/>
      </c>
      <c r="I5382" t="str">
        <f t="shared" si="835"/>
        <v/>
      </c>
      <c r="J5382" t="str">
        <f t="shared" si="836"/>
        <v/>
      </c>
      <c r="K5382" t="str">
        <f t="shared" si="837"/>
        <v/>
      </c>
      <c r="L5382" t="str">
        <f t="shared" si="838"/>
        <v/>
      </c>
      <c r="M5382" t="str">
        <f t="shared" si="839"/>
        <v/>
      </c>
    </row>
    <row r="5383" spans="1:13">
      <c r="A5383" t="s">
        <v>95</v>
      </c>
      <c r="B5383">
        <v>14.6615</v>
      </c>
      <c r="C5383" s="44">
        <v>41548</v>
      </c>
      <c r="D5383" t="str">
        <f t="shared" ref="D5383:D5446" si="840">IF(A5383=mfund1,B5383,"")</f>
        <v/>
      </c>
      <c r="E5383" t="str">
        <f t="shared" ref="E5383:E5446" si="841">IF(A5383=mfund2,B5383,"")</f>
        <v/>
      </c>
      <c r="F5383" t="str">
        <f t="shared" ref="F5383:F5446" si="842">IF(A5383=mfund3,B5383,"")</f>
        <v/>
      </c>
      <c r="G5383" t="str">
        <f t="shared" ref="G5383:G5446" si="843">IF(A5383=mfund4,B5383,"")</f>
        <v/>
      </c>
      <c r="H5383" t="str">
        <f t="shared" ref="H5383:H5446" si="844">IF(A5383=mfudn5,B5383,"")</f>
        <v/>
      </c>
      <c r="I5383" t="str">
        <f t="shared" ref="I5383:I5446" si="845">IF(A5383=mfund6,B5383,"")</f>
        <v/>
      </c>
      <c r="J5383" t="str">
        <f t="shared" ref="J5383:J5446" si="846">IF(A5383=mfund7,B5383,"")</f>
        <v/>
      </c>
      <c r="K5383" t="str">
        <f t="shared" ref="K5383:K5446" si="847">IF(A5383=mfund8,B5383,"")</f>
        <v/>
      </c>
      <c r="L5383" t="str">
        <f t="shared" ref="L5383:L5446" si="848">IF(A5383=mfund9,B5383,"")</f>
        <v/>
      </c>
      <c r="M5383" t="str">
        <f t="shared" ref="M5383:M5446" si="849">IF(A5383=mfund10,B5383,"")</f>
        <v/>
      </c>
    </row>
    <row r="5384" spans="1:13">
      <c r="A5384" t="s">
        <v>96</v>
      </c>
      <c r="B5384">
        <v>14.6615</v>
      </c>
      <c r="C5384" s="44">
        <v>41548</v>
      </c>
      <c r="D5384" t="str">
        <f t="shared" si="840"/>
        <v/>
      </c>
      <c r="E5384" t="str">
        <f t="shared" si="841"/>
        <v/>
      </c>
      <c r="F5384" t="str">
        <f t="shared" si="842"/>
        <v/>
      </c>
      <c r="G5384" t="str">
        <f t="shared" si="843"/>
        <v/>
      </c>
      <c r="H5384" t="str">
        <f t="shared" si="844"/>
        <v/>
      </c>
      <c r="I5384" t="str">
        <f t="shared" si="845"/>
        <v/>
      </c>
      <c r="J5384" t="str">
        <f t="shared" si="846"/>
        <v/>
      </c>
      <c r="K5384" t="str">
        <f t="shared" si="847"/>
        <v/>
      </c>
      <c r="L5384" t="str">
        <f t="shared" si="848"/>
        <v/>
      </c>
      <c r="M5384" t="str">
        <f t="shared" si="849"/>
        <v/>
      </c>
    </row>
    <row r="5385" spans="1:13">
      <c r="A5385" t="s">
        <v>97</v>
      </c>
      <c r="B5385">
        <v>14.6615</v>
      </c>
      <c r="C5385" s="44">
        <v>41548</v>
      </c>
      <c r="D5385" t="str">
        <f t="shared" si="840"/>
        <v/>
      </c>
      <c r="E5385" t="str">
        <f t="shared" si="841"/>
        <v/>
      </c>
      <c r="F5385" t="str">
        <f t="shared" si="842"/>
        <v/>
      </c>
      <c r="G5385" t="str">
        <f t="shared" si="843"/>
        <v/>
      </c>
      <c r="H5385" t="str">
        <f t="shared" si="844"/>
        <v/>
      </c>
      <c r="I5385" t="str">
        <f t="shared" si="845"/>
        <v/>
      </c>
      <c r="J5385" t="str">
        <f t="shared" si="846"/>
        <v/>
      </c>
      <c r="K5385" t="str">
        <f t="shared" si="847"/>
        <v/>
      </c>
      <c r="L5385" t="str">
        <f t="shared" si="848"/>
        <v/>
      </c>
      <c r="M5385" t="str">
        <f t="shared" si="849"/>
        <v/>
      </c>
    </row>
    <row r="5386" spans="1:13">
      <c r="A5386" t="s">
        <v>4723</v>
      </c>
      <c r="B5386">
        <v>14.721399999999999</v>
      </c>
      <c r="C5386" s="44">
        <v>41548</v>
      </c>
      <c r="D5386" t="str">
        <f t="shared" si="840"/>
        <v/>
      </c>
      <c r="E5386" t="str">
        <f t="shared" si="841"/>
        <v/>
      </c>
      <c r="F5386" t="str">
        <f t="shared" si="842"/>
        <v/>
      </c>
      <c r="G5386" t="str">
        <f t="shared" si="843"/>
        <v/>
      </c>
      <c r="H5386" t="str">
        <f t="shared" si="844"/>
        <v/>
      </c>
      <c r="I5386" t="str">
        <f t="shared" si="845"/>
        <v/>
      </c>
      <c r="J5386" t="str">
        <f t="shared" si="846"/>
        <v/>
      </c>
      <c r="K5386" t="str">
        <f t="shared" si="847"/>
        <v/>
      </c>
      <c r="L5386" t="str">
        <f t="shared" si="848"/>
        <v/>
      </c>
      <c r="M5386" t="str">
        <f t="shared" si="849"/>
        <v/>
      </c>
    </row>
    <row r="5387" spans="1:13">
      <c r="A5387" t="s">
        <v>2946</v>
      </c>
      <c r="B5387">
        <v>9.18</v>
      </c>
      <c r="C5387" s="44">
        <v>41548</v>
      </c>
      <c r="D5387" t="str">
        <f t="shared" si="840"/>
        <v/>
      </c>
      <c r="E5387" t="str">
        <f t="shared" si="841"/>
        <v/>
      </c>
      <c r="F5387" t="str">
        <f t="shared" si="842"/>
        <v/>
      </c>
      <c r="G5387" t="str">
        <f t="shared" si="843"/>
        <v/>
      </c>
      <c r="H5387" t="str">
        <f t="shared" si="844"/>
        <v/>
      </c>
      <c r="I5387" t="str">
        <f t="shared" si="845"/>
        <v/>
      </c>
      <c r="J5387" t="str">
        <f t="shared" si="846"/>
        <v/>
      </c>
      <c r="K5387" t="str">
        <f t="shared" si="847"/>
        <v/>
      </c>
      <c r="L5387" t="str">
        <f t="shared" si="848"/>
        <v/>
      </c>
      <c r="M5387" t="str">
        <f t="shared" si="849"/>
        <v/>
      </c>
    </row>
    <row r="5388" spans="1:13">
      <c r="A5388" t="s">
        <v>3993</v>
      </c>
      <c r="B5388">
        <v>10.26</v>
      </c>
      <c r="C5388" s="44">
        <v>41548</v>
      </c>
      <c r="D5388" t="str">
        <f t="shared" si="840"/>
        <v/>
      </c>
      <c r="E5388" t="str">
        <f t="shared" si="841"/>
        <v/>
      </c>
      <c r="F5388" t="str">
        <f t="shared" si="842"/>
        <v/>
      </c>
      <c r="G5388" t="str">
        <f t="shared" si="843"/>
        <v/>
      </c>
      <c r="H5388" t="str">
        <f t="shared" si="844"/>
        <v/>
      </c>
      <c r="I5388" t="str">
        <f t="shared" si="845"/>
        <v/>
      </c>
      <c r="J5388" t="str">
        <f t="shared" si="846"/>
        <v/>
      </c>
      <c r="K5388" t="str">
        <f t="shared" si="847"/>
        <v/>
      </c>
      <c r="L5388" t="str">
        <f t="shared" si="848"/>
        <v/>
      </c>
      <c r="M5388" t="str">
        <f t="shared" si="849"/>
        <v/>
      </c>
    </row>
    <row r="5389" spans="1:13">
      <c r="A5389" t="s">
        <v>2947</v>
      </c>
      <c r="B5389">
        <v>10.3</v>
      </c>
      <c r="C5389" s="44">
        <v>41548</v>
      </c>
      <c r="D5389" t="str">
        <f t="shared" si="840"/>
        <v/>
      </c>
      <c r="E5389" t="str">
        <f t="shared" si="841"/>
        <v/>
      </c>
      <c r="F5389" t="str">
        <f t="shared" si="842"/>
        <v/>
      </c>
      <c r="G5389" t="str">
        <f t="shared" si="843"/>
        <v/>
      </c>
      <c r="H5389" t="str">
        <f t="shared" si="844"/>
        <v/>
      </c>
      <c r="I5389" t="str">
        <f t="shared" si="845"/>
        <v/>
      </c>
      <c r="J5389" t="str">
        <f t="shared" si="846"/>
        <v/>
      </c>
      <c r="K5389" t="str">
        <f t="shared" si="847"/>
        <v/>
      </c>
      <c r="L5389" t="str">
        <f t="shared" si="848"/>
        <v/>
      </c>
      <c r="M5389" t="str">
        <f t="shared" si="849"/>
        <v/>
      </c>
    </row>
    <row r="5390" spans="1:13">
      <c r="A5390" t="s">
        <v>3994</v>
      </c>
      <c r="B5390">
        <v>10.26</v>
      </c>
      <c r="C5390" s="44">
        <v>41548</v>
      </c>
      <c r="D5390" t="str">
        <f t="shared" si="840"/>
        <v/>
      </c>
      <c r="E5390" t="str">
        <f t="shared" si="841"/>
        <v/>
      </c>
      <c r="F5390" t="str">
        <f t="shared" si="842"/>
        <v/>
      </c>
      <c r="G5390" t="str">
        <f t="shared" si="843"/>
        <v/>
      </c>
      <c r="H5390" t="str">
        <f t="shared" si="844"/>
        <v/>
      </c>
      <c r="I5390" t="str">
        <f t="shared" si="845"/>
        <v/>
      </c>
      <c r="J5390" t="str">
        <f t="shared" si="846"/>
        <v/>
      </c>
      <c r="K5390" t="str">
        <f t="shared" si="847"/>
        <v/>
      </c>
      <c r="L5390" t="str">
        <f t="shared" si="848"/>
        <v/>
      </c>
      <c r="M5390" t="str">
        <f t="shared" si="849"/>
        <v/>
      </c>
    </row>
    <row r="5391" spans="1:13">
      <c r="A5391" t="s">
        <v>2948</v>
      </c>
      <c r="B5391">
        <v>38.56</v>
      </c>
      <c r="C5391" s="44">
        <v>41548</v>
      </c>
      <c r="D5391" t="str">
        <f t="shared" si="840"/>
        <v/>
      </c>
      <c r="E5391" t="str">
        <f t="shared" si="841"/>
        <v/>
      </c>
      <c r="F5391" t="str">
        <f t="shared" si="842"/>
        <v/>
      </c>
      <c r="G5391" t="str">
        <f t="shared" si="843"/>
        <v/>
      </c>
      <c r="H5391" t="str">
        <f t="shared" si="844"/>
        <v/>
      </c>
      <c r="I5391" t="str">
        <f t="shared" si="845"/>
        <v/>
      </c>
      <c r="J5391" t="str">
        <f t="shared" si="846"/>
        <v/>
      </c>
      <c r="K5391" t="str">
        <f t="shared" si="847"/>
        <v/>
      </c>
      <c r="L5391" t="str">
        <f t="shared" si="848"/>
        <v/>
      </c>
      <c r="M5391" t="str">
        <f t="shared" si="849"/>
        <v/>
      </c>
    </row>
    <row r="5392" spans="1:13">
      <c r="A5392" t="s">
        <v>3995</v>
      </c>
      <c r="B5392">
        <v>38.56</v>
      </c>
      <c r="C5392" s="44">
        <v>41548</v>
      </c>
      <c r="D5392" t="str">
        <f t="shared" si="840"/>
        <v/>
      </c>
      <c r="E5392" t="str">
        <f t="shared" si="841"/>
        <v/>
      </c>
      <c r="F5392" t="str">
        <f t="shared" si="842"/>
        <v/>
      </c>
      <c r="G5392" t="str">
        <f t="shared" si="843"/>
        <v/>
      </c>
      <c r="H5392" t="str">
        <f t="shared" si="844"/>
        <v/>
      </c>
      <c r="I5392" t="str">
        <f t="shared" si="845"/>
        <v/>
      </c>
      <c r="J5392" t="str">
        <f t="shared" si="846"/>
        <v/>
      </c>
      <c r="K5392" t="str">
        <f t="shared" si="847"/>
        <v/>
      </c>
      <c r="L5392" t="str">
        <f t="shared" si="848"/>
        <v/>
      </c>
      <c r="M5392" t="str">
        <f t="shared" si="849"/>
        <v/>
      </c>
    </row>
    <row r="5393" spans="1:13">
      <c r="A5393" t="s">
        <v>2949</v>
      </c>
      <c r="B5393">
        <v>38.53</v>
      </c>
      <c r="C5393" s="44">
        <v>41548</v>
      </c>
      <c r="D5393" t="str">
        <f t="shared" si="840"/>
        <v/>
      </c>
      <c r="E5393" t="str">
        <f t="shared" si="841"/>
        <v/>
      </c>
      <c r="F5393" t="str">
        <f t="shared" si="842"/>
        <v/>
      </c>
      <c r="G5393" t="str">
        <f t="shared" si="843"/>
        <v/>
      </c>
      <c r="H5393" t="str">
        <f t="shared" si="844"/>
        <v/>
      </c>
      <c r="I5393" t="str">
        <f t="shared" si="845"/>
        <v/>
      </c>
      <c r="J5393" t="str">
        <f t="shared" si="846"/>
        <v/>
      </c>
      <c r="K5393" t="str">
        <f t="shared" si="847"/>
        <v/>
      </c>
      <c r="L5393" t="str">
        <f t="shared" si="848"/>
        <v/>
      </c>
      <c r="M5393" t="str">
        <f t="shared" si="849"/>
        <v/>
      </c>
    </row>
    <row r="5394" spans="1:13">
      <c r="A5394" t="s">
        <v>3996</v>
      </c>
      <c r="B5394">
        <v>38.53</v>
      </c>
      <c r="C5394" s="44">
        <v>41548</v>
      </c>
      <c r="D5394" t="str">
        <f t="shared" si="840"/>
        <v/>
      </c>
      <c r="E5394" t="str">
        <f t="shared" si="841"/>
        <v/>
      </c>
      <c r="F5394" t="str">
        <f t="shared" si="842"/>
        <v/>
      </c>
      <c r="G5394" t="str">
        <f t="shared" si="843"/>
        <v/>
      </c>
      <c r="H5394" t="str">
        <f t="shared" si="844"/>
        <v/>
      </c>
      <c r="I5394" t="str">
        <f t="shared" si="845"/>
        <v/>
      </c>
      <c r="J5394" t="str">
        <f t="shared" si="846"/>
        <v/>
      </c>
      <c r="K5394" t="str">
        <f t="shared" si="847"/>
        <v/>
      </c>
      <c r="L5394" t="str">
        <f t="shared" si="848"/>
        <v/>
      </c>
      <c r="M5394" t="str">
        <f t="shared" si="849"/>
        <v/>
      </c>
    </row>
    <row r="5395" spans="1:13">
      <c r="A5395" t="s">
        <v>2950</v>
      </c>
      <c r="B5395">
        <v>14.69</v>
      </c>
      <c r="C5395" s="44">
        <v>41548</v>
      </c>
      <c r="D5395" t="str">
        <f t="shared" si="840"/>
        <v/>
      </c>
      <c r="E5395" t="str">
        <f t="shared" si="841"/>
        <v/>
      </c>
      <c r="F5395" t="str">
        <f t="shared" si="842"/>
        <v/>
      </c>
      <c r="G5395" t="str">
        <f t="shared" si="843"/>
        <v/>
      </c>
      <c r="H5395" t="str">
        <f t="shared" si="844"/>
        <v/>
      </c>
      <c r="I5395" t="str">
        <f t="shared" si="845"/>
        <v/>
      </c>
      <c r="J5395" t="str">
        <f t="shared" si="846"/>
        <v/>
      </c>
      <c r="K5395" t="str">
        <f t="shared" si="847"/>
        <v/>
      </c>
      <c r="L5395" t="str">
        <f t="shared" si="848"/>
        <v/>
      </c>
      <c r="M5395" t="str">
        <f t="shared" si="849"/>
        <v/>
      </c>
    </row>
    <row r="5396" spans="1:13">
      <c r="A5396" t="s">
        <v>3997</v>
      </c>
      <c r="B5396">
        <v>14.69</v>
      </c>
      <c r="C5396" s="44">
        <v>41548</v>
      </c>
      <c r="D5396" t="str">
        <f t="shared" si="840"/>
        <v/>
      </c>
      <c r="E5396" t="str">
        <f t="shared" si="841"/>
        <v/>
      </c>
      <c r="F5396" t="str">
        <f t="shared" si="842"/>
        <v/>
      </c>
      <c r="G5396" t="str">
        <f t="shared" si="843"/>
        <v/>
      </c>
      <c r="H5396" t="str">
        <f t="shared" si="844"/>
        <v/>
      </c>
      <c r="I5396" t="str">
        <f t="shared" si="845"/>
        <v/>
      </c>
      <c r="J5396" t="str">
        <f t="shared" si="846"/>
        <v/>
      </c>
      <c r="K5396" t="str">
        <f t="shared" si="847"/>
        <v/>
      </c>
      <c r="L5396" t="str">
        <f t="shared" si="848"/>
        <v/>
      </c>
      <c r="M5396" t="str">
        <f t="shared" si="849"/>
        <v/>
      </c>
    </row>
    <row r="5397" spans="1:13">
      <c r="A5397" t="s">
        <v>2951</v>
      </c>
      <c r="B5397">
        <v>14.73</v>
      </c>
      <c r="C5397" s="44">
        <v>41548</v>
      </c>
      <c r="D5397" t="str">
        <f t="shared" si="840"/>
        <v/>
      </c>
      <c r="E5397" t="str">
        <f t="shared" si="841"/>
        <v/>
      </c>
      <c r="F5397" t="str">
        <f t="shared" si="842"/>
        <v/>
      </c>
      <c r="G5397" t="str">
        <f t="shared" si="843"/>
        <v/>
      </c>
      <c r="H5397" t="str">
        <f t="shared" si="844"/>
        <v/>
      </c>
      <c r="I5397" t="str">
        <f t="shared" si="845"/>
        <v/>
      </c>
      <c r="J5397" t="str">
        <f t="shared" si="846"/>
        <v/>
      </c>
      <c r="K5397" t="str">
        <f t="shared" si="847"/>
        <v/>
      </c>
      <c r="L5397" t="str">
        <f t="shared" si="848"/>
        <v/>
      </c>
      <c r="M5397" t="str">
        <f t="shared" si="849"/>
        <v/>
      </c>
    </row>
    <row r="5398" spans="1:13">
      <c r="A5398" t="s">
        <v>3998</v>
      </c>
      <c r="B5398">
        <v>14.73</v>
      </c>
      <c r="C5398" s="44">
        <v>41548</v>
      </c>
      <c r="D5398" t="str">
        <f t="shared" si="840"/>
        <v/>
      </c>
      <c r="E5398" t="str">
        <f t="shared" si="841"/>
        <v/>
      </c>
      <c r="F5398" t="str">
        <f t="shared" si="842"/>
        <v/>
      </c>
      <c r="G5398" t="str">
        <f t="shared" si="843"/>
        <v/>
      </c>
      <c r="H5398" t="str">
        <f t="shared" si="844"/>
        <v/>
      </c>
      <c r="I5398" t="str">
        <f t="shared" si="845"/>
        <v/>
      </c>
      <c r="J5398" t="str">
        <f t="shared" si="846"/>
        <v/>
      </c>
      <c r="K5398" t="str">
        <f t="shared" si="847"/>
        <v/>
      </c>
      <c r="L5398" t="str">
        <f t="shared" si="848"/>
        <v/>
      </c>
      <c r="M5398" t="str">
        <f t="shared" si="849"/>
        <v/>
      </c>
    </row>
    <row r="5399" spans="1:13">
      <c r="A5399" t="s">
        <v>1728</v>
      </c>
      <c r="B5399">
        <v>9.9864999999999995</v>
      </c>
      <c r="C5399" s="44">
        <v>41548</v>
      </c>
      <c r="D5399" t="str">
        <f t="shared" si="840"/>
        <v/>
      </c>
      <c r="E5399" t="str">
        <f t="shared" si="841"/>
        <v/>
      </c>
      <c r="F5399" t="str">
        <f t="shared" si="842"/>
        <v/>
      </c>
      <c r="G5399" t="str">
        <f t="shared" si="843"/>
        <v/>
      </c>
      <c r="H5399" t="str">
        <f t="shared" si="844"/>
        <v/>
      </c>
      <c r="I5399" t="str">
        <f t="shared" si="845"/>
        <v/>
      </c>
      <c r="J5399" t="str">
        <f t="shared" si="846"/>
        <v/>
      </c>
      <c r="K5399" t="str">
        <f t="shared" si="847"/>
        <v/>
      </c>
      <c r="L5399" t="str">
        <f t="shared" si="848"/>
        <v/>
      </c>
      <c r="M5399" t="str">
        <f t="shared" si="849"/>
        <v/>
      </c>
    </row>
    <row r="5400" spans="1:13">
      <c r="A5400" t="s">
        <v>4864</v>
      </c>
      <c r="B5400">
        <v>12.315200000000001</v>
      </c>
      <c r="C5400" s="44">
        <v>41548</v>
      </c>
      <c r="D5400" t="str">
        <f t="shared" si="840"/>
        <v/>
      </c>
      <c r="E5400" t="str">
        <f t="shared" si="841"/>
        <v/>
      </c>
      <c r="F5400" t="str">
        <f t="shared" si="842"/>
        <v/>
      </c>
      <c r="G5400" t="str">
        <f t="shared" si="843"/>
        <v/>
      </c>
      <c r="H5400" t="str">
        <f t="shared" si="844"/>
        <v/>
      </c>
      <c r="I5400" t="str">
        <f t="shared" si="845"/>
        <v/>
      </c>
      <c r="J5400" t="str">
        <f t="shared" si="846"/>
        <v/>
      </c>
      <c r="K5400" t="str">
        <f t="shared" si="847"/>
        <v/>
      </c>
      <c r="L5400" t="str">
        <f t="shared" si="848"/>
        <v/>
      </c>
      <c r="M5400" t="str">
        <f t="shared" si="849"/>
        <v/>
      </c>
    </row>
    <row r="5401" spans="1:13">
      <c r="A5401" t="s">
        <v>1729</v>
      </c>
      <c r="B5401">
        <v>9.9979999999999993</v>
      </c>
      <c r="C5401" s="44">
        <v>41548</v>
      </c>
      <c r="D5401" t="str">
        <f t="shared" si="840"/>
        <v/>
      </c>
      <c r="E5401" t="str">
        <f t="shared" si="841"/>
        <v/>
      </c>
      <c r="F5401" t="str">
        <f t="shared" si="842"/>
        <v/>
      </c>
      <c r="G5401" t="str">
        <f t="shared" si="843"/>
        <v/>
      </c>
      <c r="H5401" t="str">
        <f t="shared" si="844"/>
        <v/>
      </c>
      <c r="I5401" t="str">
        <f t="shared" si="845"/>
        <v/>
      </c>
      <c r="J5401" t="str">
        <f t="shared" si="846"/>
        <v/>
      </c>
      <c r="K5401" t="str">
        <f t="shared" si="847"/>
        <v/>
      </c>
      <c r="L5401" t="str">
        <f t="shared" si="848"/>
        <v/>
      </c>
      <c r="M5401" t="str">
        <f t="shared" si="849"/>
        <v/>
      </c>
    </row>
    <row r="5402" spans="1:13">
      <c r="A5402" t="s">
        <v>4865</v>
      </c>
      <c r="B5402">
        <v>12.3614</v>
      </c>
      <c r="C5402" s="44">
        <v>41548</v>
      </c>
      <c r="D5402" t="str">
        <f t="shared" si="840"/>
        <v/>
      </c>
      <c r="E5402" t="str">
        <f t="shared" si="841"/>
        <v/>
      </c>
      <c r="F5402" t="str">
        <f t="shared" si="842"/>
        <v/>
      </c>
      <c r="G5402" t="str">
        <f t="shared" si="843"/>
        <v/>
      </c>
      <c r="H5402" t="str">
        <f t="shared" si="844"/>
        <v/>
      </c>
      <c r="I5402" t="str">
        <f t="shared" si="845"/>
        <v/>
      </c>
      <c r="J5402" t="str">
        <f t="shared" si="846"/>
        <v/>
      </c>
      <c r="K5402" t="str">
        <f t="shared" si="847"/>
        <v/>
      </c>
      <c r="L5402" t="str">
        <f t="shared" si="848"/>
        <v/>
      </c>
      <c r="M5402" t="str">
        <f t="shared" si="849"/>
        <v/>
      </c>
    </row>
    <row r="5403" spans="1:13">
      <c r="A5403" t="s">
        <v>2952</v>
      </c>
      <c r="B5403">
        <v>23.86</v>
      </c>
      <c r="C5403" s="44">
        <v>41548</v>
      </c>
      <c r="D5403" t="str">
        <f t="shared" si="840"/>
        <v/>
      </c>
      <c r="E5403" t="str">
        <f t="shared" si="841"/>
        <v/>
      </c>
      <c r="F5403" t="str">
        <f t="shared" si="842"/>
        <v/>
      </c>
      <c r="G5403" t="str">
        <f t="shared" si="843"/>
        <v/>
      </c>
      <c r="H5403" t="str">
        <f t="shared" si="844"/>
        <v/>
      </c>
      <c r="I5403" t="str">
        <f t="shared" si="845"/>
        <v/>
      </c>
      <c r="J5403" t="str">
        <f t="shared" si="846"/>
        <v/>
      </c>
      <c r="K5403" t="str">
        <f t="shared" si="847"/>
        <v/>
      </c>
      <c r="L5403" t="str">
        <f t="shared" si="848"/>
        <v/>
      </c>
      <c r="M5403" t="str">
        <f t="shared" si="849"/>
        <v/>
      </c>
    </row>
    <row r="5404" spans="1:13">
      <c r="A5404" t="s">
        <v>2953</v>
      </c>
      <c r="B5404">
        <v>16.12</v>
      </c>
      <c r="C5404" s="44">
        <v>41548</v>
      </c>
      <c r="D5404" t="str">
        <f t="shared" si="840"/>
        <v/>
      </c>
      <c r="E5404" t="str">
        <f t="shared" si="841"/>
        <v/>
      </c>
      <c r="F5404" t="str">
        <f t="shared" si="842"/>
        <v/>
      </c>
      <c r="G5404" t="str">
        <f t="shared" si="843"/>
        <v/>
      </c>
      <c r="H5404" t="str">
        <f t="shared" si="844"/>
        <v/>
      </c>
      <c r="I5404" t="str">
        <f t="shared" si="845"/>
        <v/>
      </c>
      <c r="J5404" t="str">
        <f t="shared" si="846"/>
        <v/>
      </c>
      <c r="K5404" t="str">
        <f t="shared" si="847"/>
        <v/>
      </c>
      <c r="L5404" t="str">
        <f t="shared" si="848"/>
        <v/>
      </c>
      <c r="M5404" t="str">
        <f t="shared" si="849"/>
        <v/>
      </c>
    </row>
    <row r="5405" spans="1:13">
      <c r="A5405" t="s">
        <v>3999</v>
      </c>
      <c r="B5405">
        <v>23.86</v>
      </c>
      <c r="C5405" s="44">
        <v>41548</v>
      </c>
      <c r="D5405" t="str">
        <f t="shared" si="840"/>
        <v/>
      </c>
      <c r="E5405" t="str">
        <f t="shared" si="841"/>
        <v/>
      </c>
      <c r="F5405" t="str">
        <f t="shared" si="842"/>
        <v/>
      </c>
      <c r="G5405" t="str">
        <f t="shared" si="843"/>
        <v/>
      </c>
      <c r="H5405" t="str">
        <f t="shared" si="844"/>
        <v/>
      </c>
      <c r="I5405" t="str">
        <f t="shared" si="845"/>
        <v/>
      </c>
      <c r="J5405" t="str">
        <f t="shared" si="846"/>
        <v/>
      </c>
      <c r="K5405" t="str">
        <f t="shared" si="847"/>
        <v/>
      </c>
      <c r="L5405" t="str">
        <f t="shared" si="848"/>
        <v/>
      </c>
      <c r="M5405" t="str">
        <f t="shared" si="849"/>
        <v/>
      </c>
    </row>
    <row r="5406" spans="1:13">
      <c r="A5406" t="s">
        <v>2954</v>
      </c>
      <c r="B5406">
        <v>23.96</v>
      </c>
      <c r="C5406" s="44">
        <v>41548</v>
      </c>
      <c r="D5406" t="str">
        <f t="shared" si="840"/>
        <v/>
      </c>
      <c r="E5406" t="str">
        <f t="shared" si="841"/>
        <v/>
      </c>
      <c r="F5406" t="str">
        <f t="shared" si="842"/>
        <v/>
      </c>
      <c r="G5406" t="str">
        <f t="shared" si="843"/>
        <v/>
      </c>
      <c r="H5406" t="str">
        <f t="shared" si="844"/>
        <v/>
      </c>
      <c r="I5406" t="str">
        <f t="shared" si="845"/>
        <v/>
      </c>
      <c r="J5406" t="str">
        <f t="shared" si="846"/>
        <v/>
      </c>
      <c r="K5406" t="str">
        <f t="shared" si="847"/>
        <v/>
      </c>
      <c r="L5406" t="str">
        <f t="shared" si="848"/>
        <v/>
      </c>
      <c r="M5406" t="str">
        <f t="shared" si="849"/>
        <v/>
      </c>
    </row>
    <row r="5407" spans="1:13">
      <c r="A5407" t="s">
        <v>2955</v>
      </c>
      <c r="B5407">
        <v>16.18</v>
      </c>
      <c r="C5407" s="44">
        <v>41548</v>
      </c>
      <c r="D5407" t="str">
        <f t="shared" si="840"/>
        <v/>
      </c>
      <c r="E5407" t="str">
        <f t="shared" si="841"/>
        <v/>
      </c>
      <c r="F5407" t="str">
        <f t="shared" si="842"/>
        <v/>
      </c>
      <c r="G5407" t="str">
        <f t="shared" si="843"/>
        <v/>
      </c>
      <c r="H5407" t="str">
        <f t="shared" si="844"/>
        <v/>
      </c>
      <c r="I5407" t="str">
        <f t="shared" si="845"/>
        <v/>
      </c>
      <c r="J5407" t="str">
        <f t="shared" si="846"/>
        <v/>
      </c>
      <c r="K5407" t="str">
        <f t="shared" si="847"/>
        <v/>
      </c>
      <c r="L5407" t="str">
        <f t="shared" si="848"/>
        <v/>
      </c>
      <c r="M5407" t="str">
        <f t="shared" si="849"/>
        <v/>
      </c>
    </row>
    <row r="5408" spans="1:13">
      <c r="A5408" t="s">
        <v>4000</v>
      </c>
      <c r="B5408">
        <v>23.96</v>
      </c>
      <c r="C5408" s="44">
        <v>41548</v>
      </c>
      <c r="D5408" t="str">
        <f t="shared" si="840"/>
        <v/>
      </c>
      <c r="E5408" t="str">
        <f t="shared" si="841"/>
        <v/>
      </c>
      <c r="F5408" t="str">
        <f t="shared" si="842"/>
        <v/>
      </c>
      <c r="G5408" t="str">
        <f t="shared" si="843"/>
        <v/>
      </c>
      <c r="H5408" t="str">
        <f t="shared" si="844"/>
        <v/>
      </c>
      <c r="I5408" t="str">
        <f t="shared" si="845"/>
        <v/>
      </c>
      <c r="J5408" t="str">
        <f t="shared" si="846"/>
        <v/>
      </c>
      <c r="K5408" t="str">
        <f t="shared" si="847"/>
        <v/>
      </c>
      <c r="L5408" t="str">
        <f t="shared" si="848"/>
        <v/>
      </c>
      <c r="M5408" t="str">
        <f t="shared" si="849"/>
        <v/>
      </c>
    </row>
    <row r="5409" spans="1:13">
      <c r="A5409" t="s">
        <v>2647</v>
      </c>
      <c r="B5409">
        <v>16.342700000000001</v>
      </c>
      <c r="C5409" s="44">
        <v>41548</v>
      </c>
      <c r="D5409" t="str">
        <f t="shared" si="840"/>
        <v/>
      </c>
      <c r="E5409" t="str">
        <f t="shared" si="841"/>
        <v/>
      </c>
      <c r="F5409" t="str">
        <f t="shared" si="842"/>
        <v/>
      </c>
      <c r="G5409" t="str">
        <f t="shared" si="843"/>
        <v/>
      </c>
      <c r="H5409" t="str">
        <f t="shared" si="844"/>
        <v/>
      </c>
      <c r="I5409" t="str">
        <f t="shared" si="845"/>
        <v/>
      </c>
      <c r="J5409" t="str">
        <f t="shared" si="846"/>
        <v/>
      </c>
      <c r="K5409" t="str">
        <f t="shared" si="847"/>
        <v/>
      </c>
      <c r="L5409" t="str">
        <f t="shared" si="848"/>
        <v/>
      </c>
      <c r="M5409" t="str">
        <f t="shared" si="849"/>
        <v/>
      </c>
    </row>
    <row r="5410" spans="1:13">
      <c r="A5410" t="s">
        <v>4405</v>
      </c>
      <c r="B5410">
        <v>16.6769</v>
      </c>
      <c r="C5410" s="44">
        <v>41548</v>
      </c>
      <c r="D5410" t="str">
        <f t="shared" si="840"/>
        <v/>
      </c>
      <c r="E5410" t="str">
        <f t="shared" si="841"/>
        <v/>
      </c>
      <c r="F5410" t="str">
        <f t="shared" si="842"/>
        <v/>
      </c>
      <c r="G5410" t="str">
        <f t="shared" si="843"/>
        <v/>
      </c>
      <c r="H5410" t="str">
        <f t="shared" si="844"/>
        <v/>
      </c>
      <c r="I5410" t="str">
        <f t="shared" si="845"/>
        <v/>
      </c>
      <c r="J5410" t="str">
        <f t="shared" si="846"/>
        <v/>
      </c>
      <c r="K5410" t="str">
        <f t="shared" si="847"/>
        <v/>
      </c>
      <c r="L5410" t="str">
        <f t="shared" si="848"/>
        <v/>
      </c>
      <c r="M5410" t="str">
        <f t="shared" si="849"/>
        <v/>
      </c>
    </row>
    <row r="5411" spans="1:13">
      <c r="A5411" t="s">
        <v>2648</v>
      </c>
      <c r="B5411">
        <v>16.256799999999998</v>
      </c>
      <c r="C5411" s="44">
        <v>41548</v>
      </c>
      <c r="D5411" t="str">
        <f t="shared" si="840"/>
        <v/>
      </c>
      <c r="E5411" t="str">
        <f t="shared" si="841"/>
        <v/>
      </c>
      <c r="F5411" t="str">
        <f t="shared" si="842"/>
        <v/>
      </c>
      <c r="G5411" t="str">
        <f t="shared" si="843"/>
        <v/>
      </c>
      <c r="H5411" t="str">
        <f t="shared" si="844"/>
        <v/>
      </c>
      <c r="I5411" t="str">
        <f t="shared" si="845"/>
        <v/>
      </c>
      <c r="J5411" t="str">
        <f t="shared" si="846"/>
        <v/>
      </c>
      <c r="K5411" t="str">
        <f t="shared" si="847"/>
        <v/>
      </c>
      <c r="L5411" t="str">
        <f t="shared" si="848"/>
        <v/>
      </c>
      <c r="M5411" t="str">
        <f t="shared" si="849"/>
        <v/>
      </c>
    </row>
    <row r="5412" spans="1:13">
      <c r="A5412" t="s">
        <v>4406</v>
      </c>
      <c r="B5412">
        <v>16.617599999999999</v>
      </c>
      <c r="C5412" s="44">
        <v>41548</v>
      </c>
      <c r="D5412" t="str">
        <f t="shared" si="840"/>
        <v/>
      </c>
      <c r="E5412" t="str">
        <f t="shared" si="841"/>
        <v/>
      </c>
      <c r="F5412" t="str">
        <f t="shared" si="842"/>
        <v/>
      </c>
      <c r="G5412" t="str">
        <f t="shared" si="843"/>
        <v/>
      </c>
      <c r="H5412" t="str">
        <f t="shared" si="844"/>
        <v/>
      </c>
      <c r="I5412" t="str">
        <f t="shared" si="845"/>
        <v/>
      </c>
      <c r="J5412" t="str">
        <f t="shared" si="846"/>
        <v/>
      </c>
      <c r="K5412" t="str">
        <f t="shared" si="847"/>
        <v/>
      </c>
      <c r="L5412" t="str">
        <f t="shared" si="848"/>
        <v/>
      </c>
      <c r="M5412" t="str">
        <f t="shared" si="849"/>
        <v/>
      </c>
    </row>
    <row r="5413" spans="1:13">
      <c r="A5413" t="s">
        <v>2956</v>
      </c>
      <c r="B5413">
        <v>8.69</v>
      </c>
      <c r="C5413" s="44">
        <v>41548</v>
      </c>
      <c r="D5413" t="str">
        <f t="shared" si="840"/>
        <v/>
      </c>
      <c r="E5413" t="str">
        <f t="shared" si="841"/>
        <v/>
      </c>
      <c r="F5413" t="str">
        <f t="shared" si="842"/>
        <v/>
      </c>
      <c r="G5413" t="str">
        <f t="shared" si="843"/>
        <v/>
      </c>
      <c r="H5413" t="str">
        <f t="shared" si="844"/>
        <v/>
      </c>
      <c r="I5413" t="str">
        <f t="shared" si="845"/>
        <v/>
      </c>
      <c r="J5413" t="str">
        <f t="shared" si="846"/>
        <v/>
      </c>
      <c r="K5413" t="str">
        <f t="shared" si="847"/>
        <v/>
      </c>
      <c r="L5413" t="str">
        <f t="shared" si="848"/>
        <v/>
      </c>
      <c r="M5413" t="str">
        <f t="shared" si="849"/>
        <v/>
      </c>
    </row>
    <row r="5414" spans="1:13">
      <c r="A5414" t="s">
        <v>4001</v>
      </c>
      <c r="B5414">
        <v>9.24</v>
      </c>
      <c r="C5414" s="44">
        <v>41548</v>
      </c>
      <c r="D5414" t="str">
        <f t="shared" si="840"/>
        <v/>
      </c>
      <c r="E5414" t="str">
        <f t="shared" si="841"/>
        <v/>
      </c>
      <c r="F5414" t="str">
        <f t="shared" si="842"/>
        <v/>
      </c>
      <c r="G5414" t="str">
        <f t="shared" si="843"/>
        <v/>
      </c>
      <c r="H5414" t="str">
        <f t="shared" si="844"/>
        <v/>
      </c>
      <c r="I5414" t="str">
        <f t="shared" si="845"/>
        <v/>
      </c>
      <c r="J5414" t="str">
        <f t="shared" si="846"/>
        <v/>
      </c>
      <c r="K5414" t="str">
        <f t="shared" si="847"/>
        <v/>
      </c>
      <c r="L5414" t="str">
        <f t="shared" si="848"/>
        <v/>
      </c>
      <c r="M5414" t="str">
        <f t="shared" si="849"/>
        <v/>
      </c>
    </row>
    <row r="5415" spans="1:13">
      <c r="A5415" t="s">
        <v>2957</v>
      </c>
      <c r="B5415">
        <v>8.73</v>
      </c>
      <c r="C5415" s="44">
        <v>41548</v>
      </c>
      <c r="D5415" t="str">
        <f t="shared" si="840"/>
        <v/>
      </c>
      <c r="E5415" t="str">
        <f t="shared" si="841"/>
        <v/>
      </c>
      <c r="F5415" t="str">
        <f t="shared" si="842"/>
        <v/>
      </c>
      <c r="G5415" t="str">
        <f t="shared" si="843"/>
        <v/>
      </c>
      <c r="H5415" t="str">
        <f t="shared" si="844"/>
        <v/>
      </c>
      <c r="I5415" t="str">
        <f t="shared" si="845"/>
        <v/>
      </c>
      <c r="J5415" t="str">
        <f t="shared" si="846"/>
        <v/>
      </c>
      <c r="K5415" t="str">
        <f t="shared" si="847"/>
        <v/>
      </c>
      <c r="L5415" t="str">
        <f t="shared" si="848"/>
        <v/>
      </c>
      <c r="M5415" t="str">
        <f t="shared" si="849"/>
        <v/>
      </c>
    </row>
    <row r="5416" spans="1:13">
      <c r="A5416" t="s">
        <v>4002</v>
      </c>
      <c r="B5416">
        <v>9.26</v>
      </c>
      <c r="C5416" s="44">
        <v>41548</v>
      </c>
      <c r="D5416" t="str">
        <f t="shared" si="840"/>
        <v/>
      </c>
      <c r="E5416" t="str">
        <f t="shared" si="841"/>
        <v/>
      </c>
      <c r="F5416" t="str">
        <f t="shared" si="842"/>
        <v/>
      </c>
      <c r="G5416" t="str">
        <f t="shared" si="843"/>
        <v/>
      </c>
      <c r="H5416" t="str">
        <f t="shared" si="844"/>
        <v/>
      </c>
      <c r="I5416" t="str">
        <f t="shared" si="845"/>
        <v/>
      </c>
      <c r="J5416" t="str">
        <f t="shared" si="846"/>
        <v/>
      </c>
      <c r="K5416" t="str">
        <f t="shared" si="847"/>
        <v/>
      </c>
      <c r="L5416" t="str">
        <f t="shared" si="848"/>
        <v/>
      </c>
      <c r="M5416" t="str">
        <f t="shared" si="849"/>
        <v/>
      </c>
    </row>
    <row r="5417" spans="1:13">
      <c r="A5417" t="s">
        <v>98</v>
      </c>
      <c r="B5417">
        <v>1000.1897</v>
      </c>
      <c r="C5417" s="44">
        <v>41549</v>
      </c>
      <c r="D5417" t="str">
        <f t="shared" si="840"/>
        <v/>
      </c>
      <c r="E5417" t="str">
        <f t="shared" si="841"/>
        <v/>
      </c>
      <c r="F5417" t="str">
        <f t="shared" si="842"/>
        <v/>
      </c>
      <c r="G5417" t="str">
        <f t="shared" si="843"/>
        <v/>
      </c>
      <c r="H5417" t="str">
        <f t="shared" si="844"/>
        <v/>
      </c>
      <c r="I5417" t="str">
        <f t="shared" si="845"/>
        <v/>
      </c>
      <c r="J5417" t="str">
        <f t="shared" si="846"/>
        <v/>
      </c>
      <c r="K5417" t="str">
        <f t="shared" si="847"/>
        <v/>
      </c>
      <c r="L5417" t="str">
        <f t="shared" si="848"/>
        <v/>
      </c>
      <c r="M5417" t="str">
        <f t="shared" si="849"/>
        <v/>
      </c>
    </row>
    <row r="5418" spans="1:13">
      <c r="A5418" t="s">
        <v>4652</v>
      </c>
      <c r="B5418">
        <v>1347.7925</v>
      </c>
      <c r="C5418" s="44">
        <v>41549</v>
      </c>
      <c r="D5418" t="str">
        <f t="shared" si="840"/>
        <v/>
      </c>
      <c r="E5418" t="str">
        <f t="shared" si="841"/>
        <v/>
      </c>
      <c r="F5418" t="str">
        <f t="shared" si="842"/>
        <v/>
      </c>
      <c r="G5418" t="str">
        <f t="shared" si="843"/>
        <v/>
      </c>
      <c r="H5418" t="str">
        <f t="shared" si="844"/>
        <v/>
      </c>
      <c r="I5418" t="str">
        <f t="shared" si="845"/>
        <v/>
      </c>
      <c r="J5418" t="str">
        <f t="shared" si="846"/>
        <v/>
      </c>
      <c r="K5418" t="str">
        <f t="shared" si="847"/>
        <v/>
      </c>
      <c r="L5418" t="str">
        <f t="shared" si="848"/>
        <v/>
      </c>
      <c r="M5418" t="str">
        <f t="shared" si="849"/>
        <v/>
      </c>
    </row>
    <row r="5419" spans="1:13">
      <c r="A5419" t="s">
        <v>4653</v>
      </c>
      <c r="B5419">
        <v>1324.1333999999999</v>
      </c>
      <c r="C5419" s="44">
        <v>41549</v>
      </c>
      <c r="D5419" t="str">
        <f t="shared" si="840"/>
        <v/>
      </c>
      <c r="E5419" t="str">
        <f t="shared" si="841"/>
        <v/>
      </c>
      <c r="F5419" t="str">
        <f t="shared" si="842"/>
        <v/>
      </c>
      <c r="G5419" t="str">
        <f t="shared" si="843"/>
        <v/>
      </c>
      <c r="H5419" t="str">
        <f t="shared" si="844"/>
        <v/>
      </c>
      <c r="I5419" t="str">
        <f t="shared" si="845"/>
        <v/>
      </c>
      <c r="J5419" t="str">
        <f t="shared" si="846"/>
        <v/>
      </c>
      <c r="K5419" t="str">
        <f t="shared" si="847"/>
        <v/>
      </c>
      <c r="L5419" t="str">
        <f t="shared" si="848"/>
        <v/>
      </c>
      <c r="M5419" t="str">
        <f t="shared" si="849"/>
        <v/>
      </c>
    </row>
    <row r="5420" spans="1:13">
      <c r="A5420" t="s">
        <v>99</v>
      </c>
      <c r="B5420">
        <v>1001.7124</v>
      </c>
      <c r="C5420" s="44">
        <v>41549</v>
      </c>
      <c r="D5420" t="str">
        <f t="shared" si="840"/>
        <v/>
      </c>
      <c r="E5420" t="str">
        <f t="shared" si="841"/>
        <v/>
      </c>
      <c r="F5420" t="str">
        <f t="shared" si="842"/>
        <v/>
      </c>
      <c r="G5420" t="str">
        <f t="shared" si="843"/>
        <v/>
      </c>
      <c r="H5420" t="str">
        <f t="shared" si="844"/>
        <v/>
      </c>
      <c r="I5420" t="str">
        <f t="shared" si="845"/>
        <v/>
      </c>
      <c r="J5420" t="str">
        <f t="shared" si="846"/>
        <v/>
      </c>
      <c r="K5420" t="str">
        <f t="shared" si="847"/>
        <v/>
      </c>
      <c r="L5420" t="str">
        <f t="shared" si="848"/>
        <v/>
      </c>
      <c r="M5420" t="str">
        <f t="shared" si="849"/>
        <v/>
      </c>
    </row>
    <row r="5421" spans="1:13">
      <c r="A5421" t="s">
        <v>1940</v>
      </c>
      <c r="B5421">
        <v>1000.1897</v>
      </c>
      <c r="C5421" s="44">
        <v>41549</v>
      </c>
      <c r="D5421" t="str">
        <f t="shared" si="840"/>
        <v/>
      </c>
      <c r="E5421" t="str">
        <f t="shared" si="841"/>
        <v/>
      </c>
      <c r="F5421" t="str">
        <f t="shared" si="842"/>
        <v/>
      </c>
      <c r="G5421" t="str">
        <f t="shared" si="843"/>
        <v/>
      </c>
      <c r="H5421" t="str">
        <f t="shared" si="844"/>
        <v/>
      </c>
      <c r="I5421" t="str">
        <f t="shared" si="845"/>
        <v/>
      </c>
      <c r="J5421" t="str">
        <f t="shared" si="846"/>
        <v/>
      </c>
      <c r="K5421" t="str">
        <f t="shared" si="847"/>
        <v/>
      </c>
      <c r="L5421" t="str">
        <f t="shared" si="848"/>
        <v/>
      </c>
      <c r="M5421" t="str">
        <f t="shared" si="849"/>
        <v/>
      </c>
    </row>
    <row r="5422" spans="1:13">
      <c r="A5422" t="s">
        <v>1941</v>
      </c>
      <c r="B5422">
        <v>1000.1897</v>
      </c>
      <c r="C5422" s="44">
        <v>41549</v>
      </c>
      <c r="D5422" t="str">
        <f t="shared" si="840"/>
        <v/>
      </c>
      <c r="E5422" t="str">
        <f t="shared" si="841"/>
        <v/>
      </c>
      <c r="F5422" t="str">
        <f t="shared" si="842"/>
        <v/>
      </c>
      <c r="G5422" t="str">
        <f t="shared" si="843"/>
        <v/>
      </c>
      <c r="H5422" t="str">
        <f t="shared" si="844"/>
        <v/>
      </c>
      <c r="I5422" t="str">
        <f t="shared" si="845"/>
        <v/>
      </c>
      <c r="J5422" t="str">
        <f t="shared" si="846"/>
        <v/>
      </c>
      <c r="K5422" t="str">
        <f t="shared" si="847"/>
        <v/>
      </c>
      <c r="L5422" t="str">
        <f t="shared" si="848"/>
        <v/>
      </c>
      <c r="M5422" t="str">
        <f t="shared" si="849"/>
        <v/>
      </c>
    </row>
    <row r="5423" spans="1:13">
      <c r="A5423" t="s">
        <v>4654</v>
      </c>
      <c r="B5423">
        <v>1324.6478</v>
      </c>
      <c r="C5423" s="44">
        <v>41549</v>
      </c>
      <c r="D5423" t="str">
        <f t="shared" si="840"/>
        <v/>
      </c>
      <c r="E5423" t="str">
        <f t="shared" si="841"/>
        <v/>
      </c>
      <c r="F5423" t="str">
        <f t="shared" si="842"/>
        <v/>
      </c>
      <c r="G5423" t="str">
        <f t="shared" si="843"/>
        <v/>
      </c>
      <c r="H5423" t="str">
        <f t="shared" si="844"/>
        <v/>
      </c>
      <c r="I5423" t="str">
        <f t="shared" si="845"/>
        <v/>
      </c>
      <c r="J5423" t="str">
        <f t="shared" si="846"/>
        <v/>
      </c>
      <c r="K5423" t="str">
        <f t="shared" si="847"/>
        <v/>
      </c>
      <c r="L5423" t="str">
        <f t="shared" si="848"/>
        <v/>
      </c>
      <c r="M5423" t="str">
        <f t="shared" si="849"/>
        <v/>
      </c>
    </row>
    <row r="5424" spans="1:13">
      <c r="A5424" t="s">
        <v>1942</v>
      </c>
      <c r="B5424">
        <v>1001.73</v>
      </c>
      <c r="C5424" s="44">
        <v>41549</v>
      </c>
      <c r="D5424" t="str">
        <f t="shared" si="840"/>
        <v/>
      </c>
      <c r="E5424" t="str">
        <f t="shared" si="841"/>
        <v/>
      </c>
      <c r="F5424" t="str">
        <f t="shared" si="842"/>
        <v/>
      </c>
      <c r="G5424" t="str">
        <f t="shared" si="843"/>
        <v/>
      </c>
      <c r="H5424" t="str">
        <f t="shared" si="844"/>
        <v/>
      </c>
      <c r="I5424" t="str">
        <f t="shared" si="845"/>
        <v/>
      </c>
      <c r="J5424" t="str">
        <f t="shared" si="846"/>
        <v/>
      </c>
      <c r="K5424" t="str">
        <f t="shared" si="847"/>
        <v/>
      </c>
      <c r="L5424" t="str">
        <f t="shared" si="848"/>
        <v/>
      </c>
      <c r="M5424" t="str">
        <f t="shared" si="849"/>
        <v/>
      </c>
    </row>
    <row r="5425" spans="1:13">
      <c r="A5425" t="s">
        <v>1943</v>
      </c>
      <c r="B5425">
        <v>1001.2175</v>
      </c>
      <c r="C5425" s="44">
        <v>41549</v>
      </c>
      <c r="D5425" t="str">
        <f t="shared" si="840"/>
        <v/>
      </c>
      <c r="E5425" t="str">
        <f t="shared" si="841"/>
        <v/>
      </c>
      <c r="F5425" t="str">
        <f t="shared" si="842"/>
        <v/>
      </c>
      <c r="G5425" t="str">
        <f t="shared" si="843"/>
        <v/>
      </c>
      <c r="H5425" t="str">
        <f t="shared" si="844"/>
        <v/>
      </c>
      <c r="I5425" t="str">
        <f t="shared" si="845"/>
        <v/>
      </c>
      <c r="J5425" t="str">
        <f t="shared" si="846"/>
        <v/>
      </c>
      <c r="K5425" t="str">
        <f t="shared" si="847"/>
        <v/>
      </c>
      <c r="L5425" t="str">
        <f t="shared" si="848"/>
        <v/>
      </c>
      <c r="M5425" t="str">
        <f t="shared" si="849"/>
        <v/>
      </c>
    </row>
    <row r="5426" spans="1:13">
      <c r="A5426" t="s">
        <v>4655</v>
      </c>
      <c r="B5426">
        <v>1590.9639</v>
      </c>
      <c r="C5426" s="44">
        <v>41549</v>
      </c>
      <c r="D5426" t="str">
        <f t="shared" si="840"/>
        <v/>
      </c>
      <c r="E5426" t="str">
        <f t="shared" si="841"/>
        <v/>
      </c>
      <c r="F5426" t="str">
        <f t="shared" si="842"/>
        <v/>
      </c>
      <c r="G5426" t="str">
        <f t="shared" si="843"/>
        <v/>
      </c>
      <c r="H5426" t="str">
        <f t="shared" si="844"/>
        <v/>
      </c>
      <c r="I5426" t="str">
        <f t="shared" si="845"/>
        <v/>
      </c>
      <c r="J5426" t="str">
        <f t="shared" si="846"/>
        <v/>
      </c>
      <c r="K5426" t="str">
        <f t="shared" si="847"/>
        <v/>
      </c>
      <c r="L5426" t="str">
        <f t="shared" si="848"/>
        <v/>
      </c>
      <c r="M5426" t="str">
        <f t="shared" si="849"/>
        <v/>
      </c>
    </row>
    <row r="5427" spans="1:13">
      <c r="A5427" t="s">
        <v>100</v>
      </c>
      <c r="B5427">
        <v>10.110099999999999</v>
      </c>
      <c r="C5427" s="44">
        <v>41548</v>
      </c>
      <c r="D5427" t="str">
        <f t="shared" si="840"/>
        <v/>
      </c>
      <c r="E5427" t="str">
        <f t="shared" si="841"/>
        <v/>
      </c>
      <c r="F5427" t="str">
        <f t="shared" si="842"/>
        <v/>
      </c>
      <c r="G5427" t="str">
        <f t="shared" si="843"/>
        <v/>
      </c>
      <c r="H5427" t="str">
        <f t="shared" si="844"/>
        <v/>
      </c>
      <c r="I5427" t="str">
        <f t="shared" si="845"/>
        <v/>
      </c>
      <c r="J5427" t="str">
        <f t="shared" si="846"/>
        <v/>
      </c>
      <c r="K5427" t="str">
        <f t="shared" si="847"/>
        <v/>
      </c>
      <c r="L5427" t="str">
        <f t="shared" si="848"/>
        <v/>
      </c>
      <c r="M5427" t="str">
        <f t="shared" si="849"/>
        <v/>
      </c>
    </row>
    <row r="5428" spans="1:13">
      <c r="A5428" t="s">
        <v>4724</v>
      </c>
      <c r="B5428">
        <v>12.197100000000001</v>
      </c>
      <c r="C5428" s="44">
        <v>41548</v>
      </c>
      <c r="D5428" t="str">
        <f t="shared" si="840"/>
        <v/>
      </c>
      <c r="E5428" t="str">
        <f t="shared" si="841"/>
        <v/>
      </c>
      <c r="F5428" t="str">
        <f t="shared" si="842"/>
        <v/>
      </c>
      <c r="G5428" t="str">
        <f t="shared" si="843"/>
        <v/>
      </c>
      <c r="H5428" t="str">
        <f t="shared" si="844"/>
        <v/>
      </c>
      <c r="I5428" t="str">
        <f t="shared" si="845"/>
        <v/>
      </c>
      <c r="J5428" t="str">
        <f t="shared" si="846"/>
        <v/>
      </c>
      <c r="K5428" t="str">
        <f t="shared" si="847"/>
        <v/>
      </c>
      <c r="L5428" t="str">
        <f t="shared" si="848"/>
        <v/>
      </c>
      <c r="M5428" t="str">
        <f t="shared" si="849"/>
        <v/>
      </c>
    </row>
    <row r="5429" spans="1:13">
      <c r="A5429" t="s">
        <v>101</v>
      </c>
      <c r="B5429">
        <v>10.1525</v>
      </c>
      <c r="C5429" s="44">
        <v>41548</v>
      </c>
      <c r="D5429" t="str">
        <f t="shared" si="840"/>
        <v/>
      </c>
      <c r="E5429" t="str">
        <f t="shared" si="841"/>
        <v/>
      </c>
      <c r="F5429" t="str">
        <f t="shared" si="842"/>
        <v/>
      </c>
      <c r="G5429" t="str">
        <f t="shared" si="843"/>
        <v/>
      </c>
      <c r="H5429" t="str">
        <f t="shared" si="844"/>
        <v/>
      </c>
      <c r="I5429" t="str">
        <f t="shared" si="845"/>
        <v/>
      </c>
      <c r="J5429" t="str">
        <f t="shared" si="846"/>
        <v/>
      </c>
      <c r="K5429" t="str">
        <f t="shared" si="847"/>
        <v/>
      </c>
      <c r="L5429" t="str">
        <f t="shared" si="848"/>
        <v/>
      </c>
      <c r="M5429" t="str">
        <f t="shared" si="849"/>
        <v/>
      </c>
    </row>
    <row r="5430" spans="1:13">
      <c r="A5430" t="s">
        <v>4725</v>
      </c>
      <c r="B5430">
        <v>12.2605</v>
      </c>
      <c r="C5430" s="44">
        <v>41548</v>
      </c>
      <c r="D5430" t="str">
        <f t="shared" si="840"/>
        <v/>
      </c>
      <c r="E5430" t="str">
        <f t="shared" si="841"/>
        <v/>
      </c>
      <c r="F5430" t="str">
        <f t="shared" si="842"/>
        <v/>
      </c>
      <c r="G5430" t="str">
        <f t="shared" si="843"/>
        <v/>
      </c>
      <c r="H5430" t="str">
        <f t="shared" si="844"/>
        <v/>
      </c>
      <c r="I5430" t="str">
        <f t="shared" si="845"/>
        <v/>
      </c>
      <c r="J5430" t="str">
        <f t="shared" si="846"/>
        <v/>
      </c>
      <c r="K5430" t="str">
        <f t="shared" si="847"/>
        <v/>
      </c>
      <c r="L5430" t="str">
        <f t="shared" si="848"/>
        <v/>
      </c>
      <c r="M5430" t="str">
        <f t="shared" si="849"/>
        <v/>
      </c>
    </row>
    <row r="5431" spans="1:13">
      <c r="A5431" t="s">
        <v>2958</v>
      </c>
      <c r="B5431">
        <v>10.8216</v>
      </c>
      <c r="C5431" s="44">
        <v>41548</v>
      </c>
      <c r="D5431" t="str">
        <f t="shared" si="840"/>
        <v/>
      </c>
      <c r="E5431" t="str">
        <f t="shared" si="841"/>
        <v/>
      </c>
      <c r="F5431" t="str">
        <f t="shared" si="842"/>
        <v/>
      </c>
      <c r="G5431" t="str">
        <f t="shared" si="843"/>
        <v/>
      </c>
      <c r="H5431" t="str">
        <f t="shared" si="844"/>
        <v/>
      </c>
      <c r="I5431" t="str">
        <f t="shared" si="845"/>
        <v/>
      </c>
      <c r="J5431" t="str">
        <f t="shared" si="846"/>
        <v/>
      </c>
      <c r="K5431" t="str">
        <f t="shared" si="847"/>
        <v/>
      </c>
      <c r="L5431" t="str">
        <f t="shared" si="848"/>
        <v/>
      </c>
      <c r="M5431" t="str">
        <f t="shared" si="849"/>
        <v/>
      </c>
    </row>
    <row r="5432" spans="1:13">
      <c r="A5432" t="s">
        <v>4003</v>
      </c>
      <c r="B5432">
        <v>10.8216</v>
      </c>
      <c r="C5432" s="44">
        <v>41548</v>
      </c>
      <c r="D5432" t="str">
        <f t="shared" si="840"/>
        <v/>
      </c>
      <c r="E5432" t="str">
        <f t="shared" si="841"/>
        <v/>
      </c>
      <c r="F5432" t="str">
        <f t="shared" si="842"/>
        <v/>
      </c>
      <c r="G5432" t="str">
        <f t="shared" si="843"/>
        <v/>
      </c>
      <c r="H5432" t="str">
        <f t="shared" si="844"/>
        <v/>
      </c>
      <c r="I5432" t="str">
        <f t="shared" si="845"/>
        <v/>
      </c>
      <c r="J5432" t="str">
        <f t="shared" si="846"/>
        <v/>
      </c>
      <c r="K5432" t="str">
        <f t="shared" si="847"/>
        <v/>
      </c>
      <c r="L5432" t="str">
        <f t="shared" si="848"/>
        <v/>
      </c>
      <c r="M5432" t="str">
        <f t="shared" si="849"/>
        <v/>
      </c>
    </row>
    <row r="5433" spans="1:13">
      <c r="A5433" t="s">
        <v>2959</v>
      </c>
      <c r="B5433">
        <v>10.87</v>
      </c>
      <c r="C5433" s="44">
        <v>41548</v>
      </c>
      <c r="D5433" t="str">
        <f t="shared" si="840"/>
        <v/>
      </c>
      <c r="E5433" t="str">
        <f t="shared" si="841"/>
        <v/>
      </c>
      <c r="F5433" t="str">
        <f t="shared" si="842"/>
        <v/>
      </c>
      <c r="G5433" t="str">
        <f t="shared" si="843"/>
        <v/>
      </c>
      <c r="H5433" t="str">
        <f t="shared" si="844"/>
        <v/>
      </c>
      <c r="I5433" t="str">
        <f t="shared" si="845"/>
        <v/>
      </c>
      <c r="J5433" t="str">
        <f t="shared" si="846"/>
        <v/>
      </c>
      <c r="K5433" t="str">
        <f t="shared" si="847"/>
        <v/>
      </c>
      <c r="L5433" t="str">
        <f t="shared" si="848"/>
        <v/>
      </c>
      <c r="M5433" t="str">
        <f t="shared" si="849"/>
        <v/>
      </c>
    </row>
    <row r="5434" spans="1:13">
      <c r="A5434" t="s">
        <v>4004</v>
      </c>
      <c r="B5434">
        <v>10.87</v>
      </c>
      <c r="C5434" s="44">
        <v>41548</v>
      </c>
      <c r="D5434" t="str">
        <f t="shared" si="840"/>
        <v/>
      </c>
      <c r="E5434" t="str">
        <f t="shared" si="841"/>
        <v/>
      </c>
      <c r="F5434" t="str">
        <f t="shared" si="842"/>
        <v/>
      </c>
      <c r="G5434" t="str">
        <f t="shared" si="843"/>
        <v/>
      </c>
      <c r="H5434" t="str">
        <f t="shared" si="844"/>
        <v/>
      </c>
      <c r="I5434" t="str">
        <f t="shared" si="845"/>
        <v/>
      </c>
      <c r="J5434" t="str">
        <f t="shared" si="846"/>
        <v/>
      </c>
      <c r="K5434" t="str">
        <f t="shared" si="847"/>
        <v/>
      </c>
      <c r="L5434" t="str">
        <f t="shared" si="848"/>
        <v/>
      </c>
      <c r="M5434" t="str">
        <f t="shared" si="849"/>
        <v/>
      </c>
    </row>
    <row r="5435" spans="1:13">
      <c r="A5435" t="s">
        <v>1730</v>
      </c>
      <c r="B5435">
        <v>1530.8976</v>
      </c>
      <c r="C5435" s="44">
        <v>41548</v>
      </c>
      <c r="D5435" t="str">
        <f t="shared" si="840"/>
        <v/>
      </c>
      <c r="E5435" t="str">
        <f t="shared" si="841"/>
        <v/>
      </c>
      <c r="F5435" t="str">
        <f t="shared" si="842"/>
        <v/>
      </c>
      <c r="G5435" t="str">
        <f t="shared" si="843"/>
        <v/>
      </c>
      <c r="H5435" t="str">
        <f t="shared" si="844"/>
        <v/>
      </c>
      <c r="I5435" t="str">
        <f t="shared" si="845"/>
        <v/>
      </c>
      <c r="J5435" t="str">
        <f t="shared" si="846"/>
        <v/>
      </c>
      <c r="K5435" t="str">
        <f t="shared" si="847"/>
        <v/>
      </c>
      <c r="L5435" t="str">
        <f t="shared" si="848"/>
        <v/>
      </c>
      <c r="M5435" t="str">
        <f t="shared" si="849"/>
        <v/>
      </c>
    </row>
    <row r="5436" spans="1:13">
      <c r="A5436" t="s">
        <v>4866</v>
      </c>
      <c r="B5436">
        <v>2132.2646</v>
      </c>
      <c r="C5436" s="44">
        <v>41548</v>
      </c>
      <c r="D5436" t="str">
        <f t="shared" si="840"/>
        <v/>
      </c>
      <c r="E5436" t="str">
        <f t="shared" si="841"/>
        <v/>
      </c>
      <c r="F5436" t="str">
        <f t="shared" si="842"/>
        <v/>
      </c>
      <c r="G5436" t="str">
        <f t="shared" si="843"/>
        <v/>
      </c>
      <c r="H5436" t="str">
        <f t="shared" si="844"/>
        <v/>
      </c>
      <c r="I5436" t="str">
        <f t="shared" si="845"/>
        <v/>
      </c>
      <c r="J5436" t="str">
        <f t="shared" si="846"/>
        <v/>
      </c>
      <c r="K5436" t="str">
        <f t="shared" si="847"/>
        <v/>
      </c>
      <c r="L5436" t="str">
        <f t="shared" si="848"/>
        <v/>
      </c>
      <c r="M5436" t="str">
        <f t="shared" si="849"/>
        <v/>
      </c>
    </row>
    <row r="5437" spans="1:13">
      <c r="A5437" t="s">
        <v>1731</v>
      </c>
      <c r="B5437">
        <v>1530.8402000000001</v>
      </c>
      <c r="C5437" s="44">
        <v>41548</v>
      </c>
      <c r="D5437" t="str">
        <f t="shared" si="840"/>
        <v/>
      </c>
      <c r="E5437" t="str">
        <f t="shared" si="841"/>
        <v/>
      </c>
      <c r="F5437" t="str">
        <f t="shared" si="842"/>
        <v/>
      </c>
      <c r="G5437" t="str">
        <f t="shared" si="843"/>
        <v/>
      </c>
      <c r="H5437" t="str">
        <f t="shared" si="844"/>
        <v/>
      </c>
      <c r="I5437" t="str">
        <f t="shared" si="845"/>
        <v/>
      </c>
      <c r="J5437" t="str">
        <f t="shared" si="846"/>
        <v/>
      </c>
      <c r="K5437" t="str">
        <f t="shared" si="847"/>
        <v/>
      </c>
      <c r="L5437" t="str">
        <f t="shared" si="848"/>
        <v/>
      </c>
      <c r="M5437" t="str">
        <f t="shared" si="849"/>
        <v/>
      </c>
    </row>
    <row r="5438" spans="1:13">
      <c r="A5438" t="s">
        <v>4867</v>
      </c>
      <c r="B5438">
        <v>2130.5736000000002</v>
      </c>
      <c r="C5438" s="44">
        <v>41548</v>
      </c>
      <c r="D5438" t="str">
        <f t="shared" si="840"/>
        <v/>
      </c>
      <c r="E5438" t="str">
        <f t="shared" si="841"/>
        <v/>
      </c>
      <c r="F5438" t="str">
        <f t="shared" si="842"/>
        <v/>
      </c>
      <c r="G5438" t="str">
        <f t="shared" si="843"/>
        <v/>
      </c>
      <c r="H5438" t="str">
        <f t="shared" si="844"/>
        <v/>
      </c>
      <c r="I5438" t="str">
        <f t="shared" si="845"/>
        <v/>
      </c>
      <c r="J5438" t="str">
        <f t="shared" si="846"/>
        <v/>
      </c>
      <c r="K5438" t="str">
        <f t="shared" si="847"/>
        <v/>
      </c>
      <c r="L5438" t="str">
        <f t="shared" si="848"/>
        <v/>
      </c>
      <c r="M5438" t="str">
        <f t="shared" si="849"/>
        <v/>
      </c>
    </row>
    <row r="5439" spans="1:13">
      <c r="A5439" t="s">
        <v>2960</v>
      </c>
      <c r="B5439">
        <v>40.18</v>
      </c>
      <c r="C5439" s="44">
        <v>41548</v>
      </c>
      <c r="D5439" t="str">
        <f t="shared" si="840"/>
        <v/>
      </c>
      <c r="E5439" t="str">
        <f t="shared" si="841"/>
        <v/>
      </c>
      <c r="F5439" t="str">
        <f t="shared" si="842"/>
        <v/>
      </c>
      <c r="G5439" t="str">
        <f t="shared" si="843"/>
        <v/>
      </c>
      <c r="H5439" t="str">
        <f t="shared" si="844"/>
        <v/>
      </c>
      <c r="I5439" t="str">
        <f t="shared" si="845"/>
        <v/>
      </c>
      <c r="J5439" t="str">
        <f t="shared" si="846"/>
        <v/>
      </c>
      <c r="K5439" t="str">
        <f t="shared" si="847"/>
        <v/>
      </c>
      <c r="L5439" t="str">
        <f t="shared" si="848"/>
        <v/>
      </c>
      <c r="M5439" t="str">
        <f t="shared" si="849"/>
        <v/>
      </c>
    </row>
    <row r="5440" spans="1:13">
      <c r="A5440" t="s">
        <v>4005</v>
      </c>
      <c r="B5440">
        <v>57.07</v>
      </c>
      <c r="C5440" s="44">
        <v>41548</v>
      </c>
      <c r="D5440" t="str">
        <f t="shared" si="840"/>
        <v/>
      </c>
      <c r="E5440" t="str">
        <f t="shared" si="841"/>
        <v/>
      </c>
      <c r="F5440" t="str">
        <f t="shared" si="842"/>
        <v/>
      </c>
      <c r="G5440" t="str">
        <f t="shared" si="843"/>
        <v/>
      </c>
      <c r="H5440" t="str">
        <f t="shared" si="844"/>
        <v/>
      </c>
      <c r="I5440" t="str">
        <f t="shared" si="845"/>
        <v/>
      </c>
      <c r="J5440" t="str">
        <f t="shared" si="846"/>
        <v/>
      </c>
      <c r="K5440" t="str">
        <f t="shared" si="847"/>
        <v/>
      </c>
      <c r="L5440" t="str">
        <f t="shared" si="848"/>
        <v/>
      </c>
      <c r="M5440" t="str">
        <f t="shared" si="849"/>
        <v/>
      </c>
    </row>
    <row r="5441" spans="1:13">
      <c r="A5441" t="s">
        <v>4006</v>
      </c>
      <c r="B5441">
        <v>57.16</v>
      </c>
      <c r="C5441" s="44">
        <v>41548</v>
      </c>
      <c r="D5441" t="str">
        <f t="shared" si="840"/>
        <v/>
      </c>
      <c r="E5441" t="str">
        <f t="shared" si="841"/>
        <v/>
      </c>
      <c r="F5441" t="str">
        <f t="shared" si="842"/>
        <v/>
      </c>
      <c r="G5441" t="str">
        <f t="shared" si="843"/>
        <v/>
      </c>
      <c r="H5441" t="str">
        <f t="shared" si="844"/>
        <v/>
      </c>
      <c r="I5441" t="str">
        <f t="shared" si="845"/>
        <v/>
      </c>
      <c r="J5441" t="str">
        <f t="shared" si="846"/>
        <v/>
      </c>
      <c r="K5441" t="str">
        <f t="shared" si="847"/>
        <v/>
      </c>
      <c r="L5441" t="str">
        <f t="shared" si="848"/>
        <v/>
      </c>
      <c r="M5441" t="str">
        <f t="shared" si="849"/>
        <v/>
      </c>
    </row>
    <row r="5442" spans="1:13">
      <c r="A5442" t="s">
        <v>3498</v>
      </c>
      <c r="B5442">
        <v>15.91</v>
      </c>
      <c r="C5442" s="44">
        <v>41548</v>
      </c>
      <c r="D5442" t="str">
        <f t="shared" si="840"/>
        <v/>
      </c>
      <c r="E5442" t="str">
        <f t="shared" si="841"/>
        <v/>
      </c>
      <c r="F5442" t="str">
        <f t="shared" si="842"/>
        <v/>
      </c>
      <c r="G5442" t="str">
        <f t="shared" si="843"/>
        <v/>
      </c>
      <c r="H5442" t="str">
        <f t="shared" si="844"/>
        <v/>
      </c>
      <c r="I5442" t="str">
        <f t="shared" si="845"/>
        <v/>
      </c>
      <c r="J5442" t="str">
        <f t="shared" si="846"/>
        <v/>
      </c>
      <c r="K5442" t="str">
        <f t="shared" si="847"/>
        <v/>
      </c>
      <c r="L5442" t="str">
        <f t="shared" si="848"/>
        <v/>
      </c>
      <c r="M5442" t="str">
        <f t="shared" si="849"/>
        <v/>
      </c>
    </row>
    <row r="5443" spans="1:13">
      <c r="A5443" t="s">
        <v>3355</v>
      </c>
      <c r="B5443">
        <v>33.880000000000003</v>
      </c>
      <c r="C5443" s="44">
        <v>41548</v>
      </c>
      <c r="D5443" t="str">
        <f t="shared" si="840"/>
        <v/>
      </c>
      <c r="E5443" t="str">
        <f t="shared" si="841"/>
        <v/>
      </c>
      <c r="F5443" t="str">
        <f t="shared" si="842"/>
        <v/>
      </c>
      <c r="G5443" t="str">
        <f t="shared" si="843"/>
        <v/>
      </c>
      <c r="H5443" t="str">
        <f t="shared" si="844"/>
        <v/>
      </c>
      <c r="I5443" t="str">
        <f t="shared" si="845"/>
        <v/>
      </c>
      <c r="J5443" t="str">
        <f t="shared" si="846"/>
        <v/>
      </c>
      <c r="K5443" t="str">
        <f t="shared" si="847"/>
        <v/>
      </c>
      <c r="L5443" t="str">
        <f t="shared" si="848"/>
        <v/>
      </c>
      <c r="M5443" t="str">
        <f t="shared" si="849"/>
        <v/>
      </c>
    </row>
    <row r="5444" spans="1:13">
      <c r="A5444" t="s">
        <v>3499</v>
      </c>
      <c r="B5444">
        <v>15.86</v>
      </c>
      <c r="C5444" s="44">
        <v>41548</v>
      </c>
      <c r="D5444" t="str">
        <f t="shared" si="840"/>
        <v/>
      </c>
      <c r="E5444" t="str">
        <f t="shared" si="841"/>
        <v/>
      </c>
      <c r="F5444" t="str">
        <f t="shared" si="842"/>
        <v/>
      </c>
      <c r="G5444" t="str">
        <f t="shared" si="843"/>
        <v/>
      </c>
      <c r="H5444" t="str">
        <f t="shared" si="844"/>
        <v/>
      </c>
      <c r="I5444" t="str">
        <f t="shared" si="845"/>
        <v/>
      </c>
      <c r="J5444" t="str">
        <f t="shared" si="846"/>
        <v/>
      </c>
      <c r="K5444" t="str">
        <f t="shared" si="847"/>
        <v/>
      </c>
      <c r="L5444" t="str">
        <f t="shared" si="848"/>
        <v/>
      </c>
      <c r="M5444" t="str">
        <f t="shared" si="849"/>
        <v/>
      </c>
    </row>
    <row r="5445" spans="1:13">
      <c r="A5445" t="s">
        <v>3356</v>
      </c>
      <c r="B5445">
        <v>33.869999999999997</v>
      </c>
      <c r="C5445" s="44">
        <v>41548</v>
      </c>
      <c r="D5445" t="str">
        <f t="shared" si="840"/>
        <v/>
      </c>
      <c r="E5445" t="str">
        <f t="shared" si="841"/>
        <v/>
      </c>
      <c r="F5445" t="str">
        <f t="shared" si="842"/>
        <v/>
      </c>
      <c r="G5445" t="str">
        <f t="shared" si="843"/>
        <v/>
      </c>
      <c r="H5445" t="str">
        <f t="shared" si="844"/>
        <v/>
      </c>
      <c r="I5445" t="str">
        <f t="shared" si="845"/>
        <v/>
      </c>
      <c r="J5445" t="str">
        <f t="shared" si="846"/>
        <v/>
      </c>
      <c r="K5445" t="str">
        <f t="shared" si="847"/>
        <v/>
      </c>
      <c r="L5445" t="str">
        <f t="shared" si="848"/>
        <v/>
      </c>
      <c r="M5445" t="str">
        <f t="shared" si="849"/>
        <v/>
      </c>
    </row>
    <row r="5446" spans="1:13">
      <c r="A5446" t="s">
        <v>1732</v>
      </c>
      <c r="B5446">
        <v>1003.3819999999999</v>
      </c>
      <c r="C5446" s="44">
        <v>41548</v>
      </c>
      <c r="D5446" t="str">
        <f t="shared" si="840"/>
        <v/>
      </c>
      <c r="E5446" t="str">
        <f t="shared" si="841"/>
        <v/>
      </c>
      <c r="F5446" t="str">
        <f t="shared" si="842"/>
        <v/>
      </c>
      <c r="G5446" t="str">
        <f t="shared" si="843"/>
        <v/>
      </c>
      <c r="H5446" t="str">
        <f t="shared" si="844"/>
        <v/>
      </c>
      <c r="I5446" t="str">
        <f t="shared" si="845"/>
        <v/>
      </c>
      <c r="J5446" t="str">
        <f t="shared" si="846"/>
        <v/>
      </c>
      <c r="K5446" t="str">
        <f t="shared" si="847"/>
        <v/>
      </c>
      <c r="L5446" t="str">
        <f t="shared" si="848"/>
        <v/>
      </c>
      <c r="M5446" t="str">
        <f t="shared" si="849"/>
        <v/>
      </c>
    </row>
    <row r="5447" spans="1:13">
      <c r="A5447" t="s">
        <v>1733</v>
      </c>
      <c r="B5447">
        <v>1001.8759</v>
      </c>
      <c r="C5447" s="44">
        <v>41548</v>
      </c>
      <c r="D5447" t="str">
        <f t="shared" ref="D5447:D5510" si="850">IF(A5447=mfund1,B5447,"")</f>
        <v/>
      </c>
      <c r="E5447" t="str">
        <f t="shared" ref="E5447:E5510" si="851">IF(A5447=mfund2,B5447,"")</f>
        <v/>
      </c>
      <c r="F5447" t="str">
        <f t="shared" ref="F5447:F5510" si="852">IF(A5447=mfund3,B5447,"")</f>
        <v/>
      </c>
      <c r="G5447" t="str">
        <f t="shared" ref="G5447:G5510" si="853">IF(A5447=mfund4,B5447,"")</f>
        <v/>
      </c>
      <c r="H5447" t="str">
        <f t="shared" ref="H5447:H5510" si="854">IF(A5447=mfudn5,B5447,"")</f>
        <v/>
      </c>
      <c r="I5447" t="str">
        <f t="shared" ref="I5447:I5510" si="855">IF(A5447=mfund6,B5447,"")</f>
        <v/>
      </c>
      <c r="J5447" t="str">
        <f t="shared" ref="J5447:J5510" si="856">IF(A5447=mfund7,B5447,"")</f>
        <v/>
      </c>
      <c r="K5447" t="str">
        <f t="shared" ref="K5447:K5510" si="857">IF(A5447=mfund8,B5447,"")</f>
        <v/>
      </c>
      <c r="L5447" t="str">
        <f t="shared" ref="L5447:L5510" si="858">IF(A5447=mfund9,B5447,"")</f>
        <v/>
      </c>
      <c r="M5447" t="str">
        <f t="shared" ref="M5447:M5510" si="859">IF(A5447=mfund10,B5447,"")</f>
        <v/>
      </c>
    </row>
    <row r="5448" spans="1:13">
      <c r="A5448" t="s">
        <v>4868</v>
      </c>
      <c r="B5448">
        <v>1449.7088000000001</v>
      </c>
      <c r="C5448" s="44">
        <v>41540</v>
      </c>
      <c r="D5448" t="str">
        <f t="shared" si="850"/>
        <v/>
      </c>
      <c r="E5448" t="str">
        <f t="shared" si="851"/>
        <v/>
      </c>
      <c r="F5448" t="str">
        <f t="shared" si="852"/>
        <v/>
      </c>
      <c r="G5448" t="str">
        <f t="shared" si="853"/>
        <v/>
      </c>
      <c r="H5448" t="str">
        <f t="shared" si="854"/>
        <v/>
      </c>
      <c r="I5448" t="str">
        <f t="shared" si="855"/>
        <v/>
      </c>
      <c r="J5448" t="str">
        <f t="shared" si="856"/>
        <v/>
      </c>
      <c r="K5448" t="str">
        <f t="shared" si="857"/>
        <v/>
      </c>
      <c r="L5448" t="str">
        <f t="shared" si="858"/>
        <v/>
      </c>
      <c r="M5448" t="str">
        <f t="shared" si="859"/>
        <v/>
      </c>
    </row>
    <row r="5449" spans="1:13">
      <c r="A5449" t="s">
        <v>1734</v>
      </c>
      <c r="B5449">
        <v>1000</v>
      </c>
      <c r="C5449" s="44">
        <v>41303</v>
      </c>
      <c r="D5449" t="str">
        <f t="shared" si="850"/>
        <v/>
      </c>
      <c r="E5449" t="str">
        <f t="shared" si="851"/>
        <v/>
      </c>
      <c r="F5449" t="str">
        <f t="shared" si="852"/>
        <v/>
      </c>
      <c r="G5449" t="str">
        <f t="shared" si="853"/>
        <v/>
      </c>
      <c r="H5449" t="str">
        <f t="shared" si="854"/>
        <v/>
      </c>
      <c r="I5449" t="str">
        <f t="shared" si="855"/>
        <v/>
      </c>
      <c r="J5449" t="str">
        <f t="shared" si="856"/>
        <v/>
      </c>
      <c r="K5449" t="str">
        <f t="shared" si="857"/>
        <v/>
      </c>
      <c r="L5449" t="str">
        <f t="shared" si="858"/>
        <v/>
      </c>
      <c r="M5449" t="str">
        <f t="shared" si="859"/>
        <v/>
      </c>
    </row>
    <row r="5450" spans="1:13">
      <c r="A5450" t="s">
        <v>1735</v>
      </c>
      <c r="B5450">
        <v>1001.9417</v>
      </c>
      <c r="C5450" s="44">
        <v>41548</v>
      </c>
      <c r="D5450" t="str">
        <f t="shared" si="850"/>
        <v/>
      </c>
      <c r="E5450" t="str">
        <f t="shared" si="851"/>
        <v/>
      </c>
      <c r="F5450" t="str">
        <f t="shared" si="852"/>
        <v/>
      </c>
      <c r="G5450" t="str">
        <f t="shared" si="853"/>
        <v/>
      </c>
      <c r="H5450" t="str">
        <f t="shared" si="854"/>
        <v/>
      </c>
      <c r="I5450" t="str">
        <f t="shared" si="855"/>
        <v/>
      </c>
      <c r="J5450" t="str">
        <f t="shared" si="856"/>
        <v/>
      </c>
      <c r="K5450" t="str">
        <f t="shared" si="857"/>
        <v/>
      </c>
      <c r="L5450" t="str">
        <f t="shared" si="858"/>
        <v/>
      </c>
      <c r="M5450" t="str">
        <f t="shared" si="859"/>
        <v/>
      </c>
    </row>
    <row r="5451" spans="1:13">
      <c r="A5451" t="s">
        <v>102</v>
      </c>
      <c r="B5451">
        <v>1430.7007000000001</v>
      </c>
      <c r="C5451" s="44">
        <v>41548</v>
      </c>
      <c r="D5451" t="str">
        <f t="shared" si="850"/>
        <v/>
      </c>
      <c r="E5451" t="str">
        <f t="shared" si="851"/>
        <v/>
      </c>
      <c r="F5451" t="str">
        <f t="shared" si="852"/>
        <v/>
      </c>
      <c r="G5451" t="str">
        <f t="shared" si="853"/>
        <v/>
      </c>
      <c r="H5451" t="str">
        <f t="shared" si="854"/>
        <v/>
      </c>
      <c r="I5451" t="str">
        <f t="shared" si="855"/>
        <v/>
      </c>
      <c r="J5451" t="str">
        <f t="shared" si="856"/>
        <v/>
      </c>
      <c r="K5451" t="str">
        <f t="shared" si="857"/>
        <v/>
      </c>
      <c r="L5451" t="str">
        <f t="shared" si="858"/>
        <v/>
      </c>
      <c r="M5451" t="str">
        <f t="shared" si="859"/>
        <v/>
      </c>
    </row>
    <row r="5452" spans="1:13">
      <c r="A5452" t="s">
        <v>103</v>
      </c>
      <c r="B5452">
        <v>1001.8759</v>
      </c>
      <c r="C5452" s="44">
        <v>41548</v>
      </c>
      <c r="D5452" t="str">
        <f t="shared" si="850"/>
        <v/>
      </c>
      <c r="E5452" t="str">
        <f t="shared" si="851"/>
        <v/>
      </c>
      <c r="F5452" t="str">
        <f t="shared" si="852"/>
        <v/>
      </c>
      <c r="G5452" t="str">
        <f t="shared" si="853"/>
        <v/>
      </c>
      <c r="H5452" t="str">
        <f t="shared" si="854"/>
        <v/>
      </c>
      <c r="I5452" t="str">
        <f t="shared" si="855"/>
        <v/>
      </c>
      <c r="J5452" t="str">
        <f t="shared" si="856"/>
        <v/>
      </c>
      <c r="K5452" t="str">
        <f t="shared" si="857"/>
        <v/>
      </c>
      <c r="L5452" t="str">
        <f t="shared" si="858"/>
        <v/>
      </c>
      <c r="M5452" t="str">
        <f t="shared" si="859"/>
        <v/>
      </c>
    </row>
    <row r="5453" spans="1:13">
      <c r="A5453" t="s">
        <v>4726</v>
      </c>
      <c r="B5453">
        <v>1463.5755999999999</v>
      </c>
      <c r="C5453" s="44">
        <v>41548</v>
      </c>
      <c r="D5453" t="str">
        <f t="shared" si="850"/>
        <v/>
      </c>
      <c r="E5453" t="str">
        <f t="shared" si="851"/>
        <v/>
      </c>
      <c r="F5453" t="str">
        <f t="shared" si="852"/>
        <v/>
      </c>
      <c r="G5453" t="str">
        <f t="shared" si="853"/>
        <v/>
      </c>
      <c r="H5453" t="str">
        <f t="shared" si="854"/>
        <v/>
      </c>
      <c r="I5453" t="str">
        <f t="shared" si="855"/>
        <v/>
      </c>
      <c r="J5453" t="str">
        <f t="shared" si="856"/>
        <v/>
      </c>
      <c r="K5453" t="str">
        <f t="shared" si="857"/>
        <v/>
      </c>
      <c r="L5453" t="str">
        <f t="shared" si="858"/>
        <v/>
      </c>
      <c r="M5453" t="str">
        <f t="shared" si="859"/>
        <v/>
      </c>
    </row>
    <row r="5454" spans="1:13">
      <c r="A5454" t="s">
        <v>104</v>
      </c>
      <c r="B5454">
        <v>1003.9983</v>
      </c>
      <c r="C5454" s="44">
        <v>41548</v>
      </c>
      <c r="D5454" t="str">
        <f t="shared" si="850"/>
        <v/>
      </c>
      <c r="E5454" t="str">
        <f t="shared" si="851"/>
        <v/>
      </c>
      <c r="F5454" t="str">
        <f t="shared" si="852"/>
        <v/>
      </c>
      <c r="G5454" t="str">
        <f t="shared" si="853"/>
        <v/>
      </c>
      <c r="H5454" t="str">
        <f t="shared" si="854"/>
        <v/>
      </c>
      <c r="I5454" t="str">
        <f t="shared" si="855"/>
        <v/>
      </c>
      <c r="J5454" t="str">
        <f t="shared" si="856"/>
        <v/>
      </c>
      <c r="K5454" t="str">
        <f t="shared" si="857"/>
        <v/>
      </c>
      <c r="L5454" t="str">
        <f t="shared" si="858"/>
        <v/>
      </c>
      <c r="M5454" t="str">
        <f t="shared" si="859"/>
        <v/>
      </c>
    </row>
    <row r="5455" spans="1:13">
      <c r="A5455" t="s">
        <v>1736</v>
      </c>
      <c r="B5455">
        <v>1001.8759</v>
      </c>
      <c r="C5455" s="44">
        <v>41548</v>
      </c>
      <c r="D5455" t="str">
        <f t="shared" si="850"/>
        <v/>
      </c>
      <c r="E5455" t="str">
        <f t="shared" si="851"/>
        <v/>
      </c>
      <c r="F5455" t="str">
        <f t="shared" si="852"/>
        <v/>
      </c>
      <c r="G5455" t="str">
        <f t="shared" si="853"/>
        <v/>
      </c>
      <c r="H5455" t="str">
        <f t="shared" si="854"/>
        <v/>
      </c>
      <c r="I5455" t="str">
        <f t="shared" si="855"/>
        <v/>
      </c>
      <c r="J5455" t="str">
        <f t="shared" si="856"/>
        <v/>
      </c>
      <c r="K5455" t="str">
        <f t="shared" si="857"/>
        <v/>
      </c>
      <c r="L5455" t="str">
        <f t="shared" si="858"/>
        <v/>
      </c>
      <c r="M5455" t="str">
        <f t="shared" si="859"/>
        <v/>
      </c>
    </row>
    <row r="5456" spans="1:13">
      <c r="A5456" t="s">
        <v>4869</v>
      </c>
      <c r="B5456">
        <v>1465.0551</v>
      </c>
      <c r="C5456" s="44">
        <v>41548</v>
      </c>
      <c r="D5456" t="str">
        <f t="shared" si="850"/>
        <v/>
      </c>
      <c r="E5456" t="str">
        <f t="shared" si="851"/>
        <v/>
      </c>
      <c r="F5456" t="str">
        <f t="shared" si="852"/>
        <v/>
      </c>
      <c r="G5456" t="str">
        <f t="shared" si="853"/>
        <v/>
      </c>
      <c r="H5456" t="str">
        <f t="shared" si="854"/>
        <v/>
      </c>
      <c r="I5456" t="str">
        <f t="shared" si="855"/>
        <v/>
      </c>
      <c r="J5456" t="str">
        <f t="shared" si="856"/>
        <v/>
      </c>
      <c r="K5456" t="str">
        <f t="shared" si="857"/>
        <v/>
      </c>
      <c r="L5456" t="str">
        <f t="shared" si="858"/>
        <v/>
      </c>
      <c r="M5456" t="str">
        <f t="shared" si="859"/>
        <v/>
      </c>
    </row>
    <row r="5457" spans="1:13">
      <c r="A5457" t="s">
        <v>1737</v>
      </c>
      <c r="B5457">
        <v>1004.0242</v>
      </c>
      <c r="C5457" s="44">
        <v>41548</v>
      </c>
      <c r="D5457" t="str">
        <f t="shared" si="850"/>
        <v/>
      </c>
      <c r="E5457" t="str">
        <f t="shared" si="851"/>
        <v/>
      </c>
      <c r="F5457" t="str">
        <f t="shared" si="852"/>
        <v/>
      </c>
      <c r="G5457" t="str">
        <f t="shared" si="853"/>
        <v/>
      </c>
      <c r="H5457" t="str">
        <f t="shared" si="854"/>
        <v/>
      </c>
      <c r="I5457" t="str">
        <f t="shared" si="855"/>
        <v/>
      </c>
      <c r="J5457" t="str">
        <f t="shared" si="856"/>
        <v/>
      </c>
      <c r="K5457" t="str">
        <f t="shared" si="857"/>
        <v/>
      </c>
      <c r="L5457" t="str">
        <f t="shared" si="858"/>
        <v/>
      </c>
      <c r="M5457" t="str">
        <f t="shared" si="859"/>
        <v/>
      </c>
    </row>
    <row r="5458" spans="1:13">
      <c r="A5458" t="s">
        <v>3363</v>
      </c>
      <c r="B5458">
        <v>17.1219</v>
      </c>
      <c r="C5458" s="44">
        <v>41548</v>
      </c>
      <c r="D5458" t="str">
        <f t="shared" si="850"/>
        <v/>
      </c>
      <c r="E5458" t="str">
        <f t="shared" si="851"/>
        <v/>
      </c>
      <c r="F5458" t="str">
        <f t="shared" si="852"/>
        <v/>
      </c>
      <c r="G5458" t="str">
        <f t="shared" si="853"/>
        <v/>
      </c>
      <c r="H5458" t="str">
        <f t="shared" si="854"/>
        <v/>
      </c>
      <c r="I5458" t="str">
        <f t="shared" si="855"/>
        <v/>
      </c>
      <c r="J5458" t="str">
        <f t="shared" si="856"/>
        <v/>
      </c>
      <c r="K5458" t="str">
        <f t="shared" si="857"/>
        <v/>
      </c>
      <c r="L5458" t="str">
        <f t="shared" si="858"/>
        <v/>
      </c>
      <c r="M5458" t="str">
        <f t="shared" si="859"/>
        <v/>
      </c>
    </row>
    <row r="5459" spans="1:13">
      <c r="A5459" t="s">
        <v>105</v>
      </c>
      <c r="B5459">
        <v>10.0349</v>
      </c>
      <c r="C5459" s="44">
        <v>41548</v>
      </c>
      <c r="D5459" t="str">
        <f t="shared" si="850"/>
        <v/>
      </c>
      <c r="E5459" t="str">
        <f t="shared" si="851"/>
        <v/>
      </c>
      <c r="F5459" t="str">
        <f t="shared" si="852"/>
        <v/>
      </c>
      <c r="G5459" t="str">
        <f t="shared" si="853"/>
        <v/>
      </c>
      <c r="H5459" t="str">
        <f t="shared" si="854"/>
        <v/>
      </c>
      <c r="I5459" t="str">
        <f t="shared" si="855"/>
        <v/>
      </c>
      <c r="J5459" t="str">
        <f t="shared" si="856"/>
        <v/>
      </c>
      <c r="K5459" t="str">
        <f t="shared" si="857"/>
        <v/>
      </c>
      <c r="L5459" t="str">
        <f t="shared" si="858"/>
        <v/>
      </c>
      <c r="M5459" t="str">
        <f t="shared" si="859"/>
        <v/>
      </c>
    </row>
    <row r="5460" spans="1:13">
      <c r="A5460" t="s">
        <v>106</v>
      </c>
      <c r="B5460">
        <v>10.0364</v>
      </c>
      <c r="C5460" s="44">
        <v>41548</v>
      </c>
      <c r="D5460" t="str">
        <f t="shared" si="850"/>
        <v/>
      </c>
      <c r="E5460" t="str">
        <f t="shared" si="851"/>
        <v/>
      </c>
      <c r="F5460" t="str">
        <f t="shared" si="852"/>
        <v/>
      </c>
      <c r="G5460" t="str">
        <f t="shared" si="853"/>
        <v/>
      </c>
      <c r="H5460" t="str">
        <f t="shared" si="854"/>
        <v/>
      </c>
      <c r="I5460" t="str">
        <f t="shared" si="855"/>
        <v/>
      </c>
      <c r="J5460" t="str">
        <f t="shared" si="856"/>
        <v/>
      </c>
      <c r="K5460" t="str">
        <f t="shared" si="857"/>
        <v/>
      </c>
      <c r="L5460" t="str">
        <f t="shared" si="858"/>
        <v/>
      </c>
      <c r="M5460" t="str">
        <f t="shared" si="859"/>
        <v/>
      </c>
    </row>
    <row r="5461" spans="1:13">
      <c r="A5461" t="s">
        <v>3364</v>
      </c>
      <c r="B5461">
        <v>22.352399999999999</v>
      </c>
      <c r="C5461" s="44">
        <v>41548</v>
      </c>
      <c r="D5461" t="str">
        <f t="shared" si="850"/>
        <v/>
      </c>
      <c r="E5461" t="str">
        <f t="shared" si="851"/>
        <v/>
      </c>
      <c r="F5461" t="str">
        <f t="shared" si="852"/>
        <v/>
      </c>
      <c r="G5461" t="str">
        <f t="shared" si="853"/>
        <v/>
      </c>
      <c r="H5461" t="str">
        <f t="shared" si="854"/>
        <v/>
      </c>
      <c r="I5461" t="str">
        <f t="shared" si="855"/>
        <v/>
      </c>
      <c r="J5461" t="str">
        <f t="shared" si="856"/>
        <v/>
      </c>
      <c r="K5461" t="str">
        <f t="shared" si="857"/>
        <v/>
      </c>
      <c r="L5461" t="str">
        <f t="shared" si="858"/>
        <v/>
      </c>
      <c r="M5461" t="str">
        <f t="shared" si="859"/>
        <v/>
      </c>
    </row>
    <row r="5462" spans="1:13">
      <c r="A5462" t="s">
        <v>3514</v>
      </c>
      <c r="B5462">
        <v>10.9154</v>
      </c>
      <c r="C5462" s="44">
        <v>41548</v>
      </c>
      <c r="D5462" t="str">
        <f t="shared" si="850"/>
        <v/>
      </c>
      <c r="E5462" t="str">
        <f t="shared" si="851"/>
        <v/>
      </c>
      <c r="F5462" t="str">
        <f t="shared" si="852"/>
        <v/>
      </c>
      <c r="G5462" t="str">
        <f t="shared" si="853"/>
        <v/>
      </c>
      <c r="H5462" t="str">
        <f t="shared" si="854"/>
        <v/>
      </c>
      <c r="I5462" t="str">
        <f t="shared" si="855"/>
        <v/>
      </c>
      <c r="J5462" t="str">
        <f t="shared" si="856"/>
        <v/>
      </c>
      <c r="K5462" t="str">
        <f t="shared" si="857"/>
        <v/>
      </c>
      <c r="L5462" t="str">
        <f t="shared" si="858"/>
        <v/>
      </c>
      <c r="M5462" t="str">
        <f t="shared" si="859"/>
        <v/>
      </c>
    </row>
    <row r="5463" spans="1:13">
      <c r="A5463" t="s">
        <v>3515</v>
      </c>
      <c r="B5463">
        <v>10.8894</v>
      </c>
      <c r="C5463" s="44">
        <v>41548</v>
      </c>
      <c r="D5463" t="str">
        <f t="shared" si="850"/>
        <v/>
      </c>
      <c r="E5463" t="str">
        <f t="shared" si="851"/>
        <v/>
      </c>
      <c r="F5463" t="str">
        <f t="shared" si="852"/>
        <v/>
      </c>
      <c r="G5463" t="str">
        <f t="shared" si="853"/>
        <v/>
      </c>
      <c r="H5463" t="str">
        <f t="shared" si="854"/>
        <v/>
      </c>
      <c r="I5463" t="str">
        <f t="shared" si="855"/>
        <v/>
      </c>
      <c r="J5463" t="str">
        <f t="shared" si="856"/>
        <v/>
      </c>
      <c r="K5463" t="str">
        <f t="shared" si="857"/>
        <v/>
      </c>
      <c r="L5463" t="str">
        <f t="shared" si="858"/>
        <v/>
      </c>
      <c r="M5463" t="str">
        <f t="shared" si="859"/>
        <v/>
      </c>
    </row>
    <row r="5464" spans="1:13">
      <c r="A5464" t="s">
        <v>3365</v>
      </c>
      <c r="B5464">
        <v>22.300799999999999</v>
      </c>
      <c r="C5464" s="44">
        <v>41548</v>
      </c>
      <c r="D5464" t="str">
        <f t="shared" si="850"/>
        <v/>
      </c>
      <c r="E5464" t="str">
        <f t="shared" si="851"/>
        <v/>
      </c>
      <c r="F5464" t="str">
        <f t="shared" si="852"/>
        <v/>
      </c>
      <c r="G5464" t="str">
        <f t="shared" si="853"/>
        <v/>
      </c>
      <c r="H5464" t="str">
        <f t="shared" si="854"/>
        <v/>
      </c>
      <c r="I5464" t="str">
        <f t="shared" si="855"/>
        <v/>
      </c>
      <c r="J5464" t="str">
        <f t="shared" si="856"/>
        <v/>
      </c>
      <c r="K5464" t="str">
        <f t="shared" si="857"/>
        <v/>
      </c>
      <c r="L5464" t="str">
        <f t="shared" si="858"/>
        <v/>
      </c>
      <c r="M5464" t="str">
        <f t="shared" si="859"/>
        <v/>
      </c>
    </row>
    <row r="5465" spans="1:13">
      <c r="A5465" t="s">
        <v>3516</v>
      </c>
      <c r="B5465">
        <v>10.295500000000001</v>
      </c>
      <c r="C5465" s="44">
        <v>41548</v>
      </c>
      <c r="D5465" t="str">
        <f t="shared" si="850"/>
        <v/>
      </c>
      <c r="E5465" t="str">
        <f t="shared" si="851"/>
        <v/>
      </c>
      <c r="F5465" t="str">
        <f t="shared" si="852"/>
        <v/>
      </c>
      <c r="G5465" t="str">
        <f t="shared" si="853"/>
        <v/>
      </c>
      <c r="H5465" t="str">
        <f t="shared" si="854"/>
        <v/>
      </c>
      <c r="I5465" t="str">
        <f t="shared" si="855"/>
        <v/>
      </c>
      <c r="J5465" t="str">
        <f t="shared" si="856"/>
        <v/>
      </c>
      <c r="K5465" t="str">
        <f t="shared" si="857"/>
        <v/>
      </c>
      <c r="L5465" t="str">
        <f t="shared" si="858"/>
        <v/>
      </c>
      <c r="M5465" t="str">
        <f t="shared" si="859"/>
        <v/>
      </c>
    </row>
    <row r="5466" spans="1:13">
      <c r="A5466" t="s">
        <v>3366</v>
      </c>
      <c r="B5466">
        <v>18.665199999999999</v>
      </c>
      <c r="C5466" s="44">
        <v>41548</v>
      </c>
      <c r="D5466" t="str">
        <f t="shared" si="850"/>
        <v/>
      </c>
      <c r="E5466" t="str">
        <f t="shared" si="851"/>
        <v/>
      </c>
      <c r="F5466" t="str">
        <f t="shared" si="852"/>
        <v/>
      </c>
      <c r="G5466" t="str">
        <f t="shared" si="853"/>
        <v/>
      </c>
      <c r="H5466" t="str">
        <f t="shared" si="854"/>
        <v/>
      </c>
      <c r="I5466" t="str">
        <f t="shared" si="855"/>
        <v/>
      </c>
      <c r="J5466" t="str">
        <f t="shared" si="856"/>
        <v/>
      </c>
      <c r="K5466" t="str">
        <f t="shared" si="857"/>
        <v/>
      </c>
      <c r="L5466" t="str">
        <f t="shared" si="858"/>
        <v/>
      </c>
      <c r="M5466" t="str">
        <f t="shared" si="859"/>
        <v/>
      </c>
    </row>
    <row r="5467" spans="1:13">
      <c r="A5467" t="s">
        <v>3517</v>
      </c>
      <c r="B5467">
        <v>10.023</v>
      </c>
      <c r="C5467" s="44">
        <v>41548</v>
      </c>
      <c r="D5467" t="str">
        <f t="shared" si="850"/>
        <v/>
      </c>
      <c r="E5467" t="str">
        <f t="shared" si="851"/>
        <v/>
      </c>
      <c r="F5467" t="str">
        <f t="shared" si="852"/>
        <v/>
      </c>
      <c r="G5467" t="str">
        <f t="shared" si="853"/>
        <v/>
      </c>
      <c r="H5467" t="str">
        <f t="shared" si="854"/>
        <v/>
      </c>
      <c r="I5467" t="str">
        <f t="shared" si="855"/>
        <v/>
      </c>
      <c r="J5467" t="str">
        <f t="shared" si="856"/>
        <v/>
      </c>
      <c r="K5467" t="str">
        <f t="shared" si="857"/>
        <v/>
      </c>
      <c r="L5467" t="str">
        <f t="shared" si="858"/>
        <v/>
      </c>
      <c r="M5467" t="str">
        <f t="shared" si="859"/>
        <v/>
      </c>
    </row>
    <row r="5468" spans="1:13">
      <c r="A5468" t="s">
        <v>3518</v>
      </c>
      <c r="B5468">
        <v>0</v>
      </c>
      <c r="C5468" s="44">
        <v>40510</v>
      </c>
      <c r="D5468" t="str">
        <f t="shared" si="850"/>
        <v/>
      </c>
      <c r="E5468" t="str">
        <f t="shared" si="851"/>
        <v/>
      </c>
      <c r="F5468" t="str">
        <f t="shared" si="852"/>
        <v/>
      </c>
      <c r="G5468" t="str">
        <f t="shared" si="853"/>
        <v/>
      </c>
      <c r="H5468" t="str">
        <f t="shared" si="854"/>
        <v/>
      </c>
      <c r="I5468" t="str">
        <f t="shared" si="855"/>
        <v/>
      </c>
      <c r="J5468" t="str">
        <f t="shared" si="856"/>
        <v/>
      </c>
      <c r="K5468" t="str">
        <f t="shared" si="857"/>
        <v/>
      </c>
      <c r="L5468" t="str">
        <f t="shared" si="858"/>
        <v/>
      </c>
      <c r="M5468" t="str">
        <f t="shared" si="859"/>
        <v/>
      </c>
    </row>
    <row r="5469" spans="1:13">
      <c r="A5469" t="s">
        <v>3367</v>
      </c>
      <c r="B5469">
        <v>0</v>
      </c>
      <c r="C5469" s="44">
        <v>40510</v>
      </c>
      <c r="D5469" t="str">
        <f t="shared" si="850"/>
        <v/>
      </c>
      <c r="E5469" t="str">
        <f t="shared" si="851"/>
        <v/>
      </c>
      <c r="F5469" t="str">
        <f t="shared" si="852"/>
        <v/>
      </c>
      <c r="G5469" t="str">
        <f t="shared" si="853"/>
        <v/>
      </c>
      <c r="H5469" t="str">
        <f t="shared" si="854"/>
        <v/>
      </c>
      <c r="I5469" t="str">
        <f t="shared" si="855"/>
        <v/>
      </c>
      <c r="J5469" t="str">
        <f t="shared" si="856"/>
        <v/>
      </c>
      <c r="K5469" t="str">
        <f t="shared" si="857"/>
        <v/>
      </c>
      <c r="L5469" t="str">
        <f t="shared" si="858"/>
        <v/>
      </c>
      <c r="M5469" t="str">
        <f t="shared" si="859"/>
        <v/>
      </c>
    </row>
    <row r="5470" spans="1:13">
      <c r="A5470" t="s">
        <v>3519</v>
      </c>
      <c r="B5470">
        <v>0</v>
      </c>
      <c r="C5470" s="44">
        <v>40510</v>
      </c>
      <c r="D5470" t="str">
        <f t="shared" si="850"/>
        <v/>
      </c>
      <c r="E5470" t="str">
        <f t="shared" si="851"/>
        <v/>
      </c>
      <c r="F5470" t="str">
        <f t="shared" si="852"/>
        <v/>
      </c>
      <c r="G5470" t="str">
        <f t="shared" si="853"/>
        <v/>
      </c>
      <c r="H5470" t="str">
        <f t="shared" si="854"/>
        <v/>
      </c>
      <c r="I5470" t="str">
        <f t="shared" si="855"/>
        <v/>
      </c>
      <c r="J5470" t="str">
        <f t="shared" si="856"/>
        <v/>
      </c>
      <c r="K5470" t="str">
        <f t="shared" si="857"/>
        <v/>
      </c>
      <c r="L5470" t="str">
        <f t="shared" si="858"/>
        <v/>
      </c>
      <c r="M5470" t="str">
        <f t="shared" si="859"/>
        <v/>
      </c>
    </row>
    <row r="5471" spans="1:13">
      <c r="A5471" t="s">
        <v>3368</v>
      </c>
      <c r="B5471">
        <v>0</v>
      </c>
      <c r="C5471" s="44">
        <v>40510</v>
      </c>
      <c r="D5471" t="str">
        <f t="shared" si="850"/>
        <v/>
      </c>
      <c r="E5471" t="str">
        <f t="shared" si="851"/>
        <v/>
      </c>
      <c r="F5471" t="str">
        <f t="shared" si="852"/>
        <v/>
      </c>
      <c r="G5471" t="str">
        <f t="shared" si="853"/>
        <v/>
      </c>
      <c r="H5471" t="str">
        <f t="shared" si="854"/>
        <v/>
      </c>
      <c r="I5471" t="str">
        <f t="shared" si="855"/>
        <v/>
      </c>
      <c r="J5471" t="str">
        <f t="shared" si="856"/>
        <v/>
      </c>
      <c r="K5471" t="str">
        <f t="shared" si="857"/>
        <v/>
      </c>
      <c r="L5471" t="str">
        <f t="shared" si="858"/>
        <v/>
      </c>
      <c r="M5471" t="str">
        <f t="shared" si="859"/>
        <v/>
      </c>
    </row>
    <row r="5472" spans="1:13">
      <c r="A5472" t="s">
        <v>107</v>
      </c>
      <c r="B5472">
        <v>13.8512</v>
      </c>
      <c r="C5472" s="44">
        <v>41548</v>
      </c>
      <c r="D5472" t="str">
        <f t="shared" si="850"/>
        <v/>
      </c>
      <c r="E5472" t="str">
        <f t="shared" si="851"/>
        <v/>
      </c>
      <c r="F5472" t="str">
        <f t="shared" si="852"/>
        <v/>
      </c>
      <c r="G5472" t="str">
        <f t="shared" si="853"/>
        <v/>
      </c>
      <c r="H5472" t="str">
        <f t="shared" si="854"/>
        <v/>
      </c>
      <c r="I5472" t="str">
        <f t="shared" si="855"/>
        <v/>
      </c>
      <c r="J5472" t="str">
        <f t="shared" si="856"/>
        <v/>
      </c>
      <c r="K5472" t="str">
        <f t="shared" si="857"/>
        <v/>
      </c>
      <c r="L5472" t="str">
        <f t="shared" si="858"/>
        <v/>
      </c>
      <c r="M5472" t="str">
        <f t="shared" si="859"/>
        <v/>
      </c>
    </row>
    <row r="5473" spans="1:13">
      <c r="A5473" t="s">
        <v>4727</v>
      </c>
      <c r="B5473">
        <v>67.3279</v>
      </c>
      <c r="C5473" s="44">
        <v>41548</v>
      </c>
      <c r="D5473" t="str">
        <f t="shared" si="850"/>
        <v/>
      </c>
      <c r="E5473" t="str">
        <f t="shared" si="851"/>
        <v/>
      </c>
      <c r="F5473" t="str">
        <f t="shared" si="852"/>
        <v/>
      </c>
      <c r="G5473" t="str">
        <f t="shared" si="853"/>
        <v/>
      </c>
      <c r="H5473" t="str">
        <f t="shared" si="854"/>
        <v/>
      </c>
      <c r="I5473" t="str">
        <f t="shared" si="855"/>
        <v/>
      </c>
      <c r="J5473" t="str">
        <f t="shared" si="856"/>
        <v/>
      </c>
      <c r="K5473" t="str">
        <f t="shared" si="857"/>
        <v/>
      </c>
      <c r="L5473" t="str">
        <f t="shared" si="858"/>
        <v/>
      </c>
      <c r="M5473" t="str">
        <f t="shared" si="859"/>
        <v/>
      </c>
    </row>
    <row r="5474" spans="1:13">
      <c r="A5474" t="s">
        <v>1794</v>
      </c>
      <c r="B5474">
        <v>10.009499999999999</v>
      </c>
      <c r="C5474" s="44">
        <v>41548</v>
      </c>
      <c r="D5474" t="str">
        <f t="shared" si="850"/>
        <v/>
      </c>
      <c r="E5474" t="str">
        <f t="shared" si="851"/>
        <v/>
      </c>
      <c r="F5474" t="str">
        <f t="shared" si="852"/>
        <v/>
      </c>
      <c r="G5474" t="str">
        <f t="shared" si="853"/>
        <v/>
      </c>
      <c r="H5474" t="str">
        <f t="shared" si="854"/>
        <v/>
      </c>
      <c r="I5474" t="str">
        <f t="shared" si="855"/>
        <v/>
      </c>
      <c r="J5474" t="str">
        <f t="shared" si="856"/>
        <v/>
      </c>
      <c r="K5474" t="str">
        <f t="shared" si="857"/>
        <v/>
      </c>
      <c r="L5474" t="str">
        <f t="shared" si="858"/>
        <v/>
      </c>
      <c r="M5474" t="str">
        <f t="shared" si="859"/>
        <v/>
      </c>
    </row>
    <row r="5475" spans="1:13">
      <c r="A5475" t="s">
        <v>3680</v>
      </c>
      <c r="B5475">
        <v>19.845500000000001</v>
      </c>
      <c r="C5475" s="44">
        <v>41548</v>
      </c>
      <c r="D5475" t="str">
        <f t="shared" si="850"/>
        <v/>
      </c>
      <c r="E5475" t="str">
        <f t="shared" si="851"/>
        <v/>
      </c>
      <c r="F5475" t="str">
        <f t="shared" si="852"/>
        <v/>
      </c>
      <c r="G5475" t="str">
        <f t="shared" si="853"/>
        <v/>
      </c>
      <c r="H5475" t="str">
        <f t="shared" si="854"/>
        <v/>
      </c>
      <c r="I5475" t="str">
        <f t="shared" si="855"/>
        <v/>
      </c>
      <c r="J5475" t="str">
        <f t="shared" si="856"/>
        <v/>
      </c>
      <c r="K5475" t="str">
        <f t="shared" si="857"/>
        <v/>
      </c>
      <c r="L5475" t="str">
        <f t="shared" si="858"/>
        <v/>
      </c>
      <c r="M5475" t="str">
        <f t="shared" si="859"/>
        <v/>
      </c>
    </row>
    <row r="5476" spans="1:13">
      <c r="A5476" t="s">
        <v>1795</v>
      </c>
      <c r="B5476">
        <v>10.0085</v>
      </c>
      <c r="C5476" s="44">
        <v>41548</v>
      </c>
      <c r="D5476" t="str">
        <f t="shared" si="850"/>
        <v/>
      </c>
      <c r="E5476" t="str">
        <f t="shared" si="851"/>
        <v/>
      </c>
      <c r="F5476" t="str">
        <f t="shared" si="852"/>
        <v/>
      </c>
      <c r="G5476" t="str">
        <f t="shared" si="853"/>
        <v/>
      </c>
      <c r="H5476" t="str">
        <f t="shared" si="854"/>
        <v/>
      </c>
      <c r="I5476" t="str">
        <f t="shared" si="855"/>
        <v/>
      </c>
      <c r="J5476" t="str">
        <f t="shared" si="856"/>
        <v/>
      </c>
      <c r="K5476" t="str">
        <f t="shared" si="857"/>
        <v/>
      </c>
      <c r="L5476" t="str">
        <f t="shared" si="858"/>
        <v/>
      </c>
      <c r="M5476" t="str">
        <f t="shared" si="859"/>
        <v/>
      </c>
    </row>
    <row r="5477" spans="1:13">
      <c r="A5477" t="s">
        <v>3681</v>
      </c>
      <c r="B5477">
        <v>19.762799999999999</v>
      </c>
      <c r="C5477" s="44">
        <v>41548</v>
      </c>
      <c r="D5477" t="str">
        <f t="shared" si="850"/>
        <v/>
      </c>
      <c r="E5477" t="str">
        <f t="shared" si="851"/>
        <v/>
      </c>
      <c r="F5477" t="str">
        <f t="shared" si="852"/>
        <v/>
      </c>
      <c r="G5477" t="str">
        <f t="shared" si="853"/>
        <v/>
      </c>
      <c r="H5477" t="str">
        <f t="shared" si="854"/>
        <v/>
      </c>
      <c r="I5477" t="str">
        <f t="shared" si="855"/>
        <v/>
      </c>
      <c r="J5477" t="str">
        <f t="shared" si="856"/>
        <v/>
      </c>
      <c r="K5477" t="str">
        <f t="shared" si="857"/>
        <v/>
      </c>
      <c r="L5477" t="str">
        <f t="shared" si="858"/>
        <v/>
      </c>
      <c r="M5477" t="str">
        <f t="shared" si="859"/>
        <v/>
      </c>
    </row>
    <row r="5478" spans="1:13">
      <c r="A5478" t="s">
        <v>108</v>
      </c>
      <c r="B5478">
        <v>35.657699999999998</v>
      </c>
      <c r="C5478" s="44">
        <v>41548</v>
      </c>
      <c r="D5478" t="str">
        <f t="shared" si="850"/>
        <v/>
      </c>
      <c r="E5478" t="str">
        <f t="shared" si="851"/>
        <v/>
      </c>
      <c r="F5478" t="str">
        <f t="shared" si="852"/>
        <v/>
      </c>
      <c r="G5478" t="str">
        <f t="shared" si="853"/>
        <v/>
      </c>
      <c r="H5478" t="str">
        <f t="shared" si="854"/>
        <v/>
      </c>
      <c r="I5478" t="str">
        <f t="shared" si="855"/>
        <v/>
      </c>
      <c r="J5478" t="str">
        <f t="shared" si="856"/>
        <v/>
      </c>
      <c r="K5478" t="str">
        <f t="shared" si="857"/>
        <v/>
      </c>
      <c r="L5478" t="str">
        <f t="shared" si="858"/>
        <v/>
      </c>
      <c r="M5478" t="str">
        <f t="shared" si="859"/>
        <v/>
      </c>
    </row>
    <row r="5479" spans="1:13">
      <c r="A5479" t="s">
        <v>109</v>
      </c>
      <c r="B5479">
        <v>47.881300000000003</v>
      </c>
      <c r="C5479" s="44">
        <v>41548</v>
      </c>
      <c r="D5479" t="str">
        <f t="shared" si="850"/>
        <v/>
      </c>
      <c r="E5479" t="str">
        <f t="shared" si="851"/>
        <v/>
      </c>
      <c r="F5479" t="str">
        <f t="shared" si="852"/>
        <v/>
      </c>
      <c r="G5479" t="str">
        <f t="shared" si="853"/>
        <v/>
      </c>
      <c r="H5479" t="str">
        <f t="shared" si="854"/>
        <v/>
      </c>
      <c r="I5479" t="str">
        <f t="shared" si="855"/>
        <v/>
      </c>
      <c r="J5479" t="str">
        <f t="shared" si="856"/>
        <v/>
      </c>
      <c r="K5479" t="str">
        <f t="shared" si="857"/>
        <v/>
      </c>
      <c r="L5479" t="str">
        <f t="shared" si="858"/>
        <v/>
      </c>
      <c r="M5479" t="str">
        <f t="shared" si="859"/>
        <v/>
      </c>
    </row>
    <row r="5480" spans="1:13">
      <c r="A5480" t="s">
        <v>4728</v>
      </c>
      <c r="B5480">
        <v>47.881300000000003</v>
      </c>
      <c r="C5480" s="44">
        <v>41548</v>
      </c>
      <c r="D5480" t="str">
        <f t="shared" si="850"/>
        <v/>
      </c>
      <c r="E5480" t="str">
        <f t="shared" si="851"/>
        <v/>
      </c>
      <c r="F5480" t="str">
        <f t="shared" si="852"/>
        <v/>
      </c>
      <c r="G5480" t="str">
        <f t="shared" si="853"/>
        <v/>
      </c>
      <c r="H5480" t="str">
        <f t="shared" si="854"/>
        <v/>
      </c>
      <c r="I5480" t="str">
        <f t="shared" si="855"/>
        <v/>
      </c>
      <c r="J5480" t="str">
        <f t="shared" si="856"/>
        <v/>
      </c>
      <c r="K5480" t="str">
        <f t="shared" si="857"/>
        <v/>
      </c>
      <c r="L5480" t="str">
        <f t="shared" si="858"/>
        <v/>
      </c>
      <c r="M5480" t="str">
        <f t="shared" si="859"/>
        <v/>
      </c>
    </row>
    <row r="5481" spans="1:13">
      <c r="A5481" t="s">
        <v>4729</v>
      </c>
      <c r="B5481">
        <v>35.7624</v>
      </c>
      <c r="C5481" s="44">
        <v>41548</v>
      </c>
      <c r="D5481" t="str">
        <f t="shared" si="850"/>
        <v/>
      </c>
      <c r="E5481" t="str">
        <f t="shared" si="851"/>
        <v/>
      </c>
      <c r="F5481" t="str">
        <f t="shared" si="852"/>
        <v/>
      </c>
      <c r="G5481" t="str">
        <f t="shared" si="853"/>
        <v/>
      </c>
      <c r="H5481" t="str">
        <f t="shared" si="854"/>
        <v/>
      </c>
      <c r="I5481" t="str">
        <f t="shared" si="855"/>
        <v/>
      </c>
      <c r="J5481" t="str">
        <f t="shared" si="856"/>
        <v/>
      </c>
      <c r="K5481" t="str">
        <f t="shared" si="857"/>
        <v/>
      </c>
      <c r="L5481" t="str">
        <f t="shared" si="858"/>
        <v/>
      </c>
      <c r="M5481" t="str">
        <f t="shared" si="859"/>
        <v/>
      </c>
    </row>
    <row r="5482" spans="1:13">
      <c r="A5482" t="s">
        <v>110</v>
      </c>
      <c r="B5482">
        <v>48.034999999999997</v>
      </c>
      <c r="C5482" s="44">
        <v>41548</v>
      </c>
      <c r="D5482" t="str">
        <f t="shared" si="850"/>
        <v/>
      </c>
      <c r="E5482" t="str">
        <f t="shared" si="851"/>
        <v/>
      </c>
      <c r="F5482" t="str">
        <f t="shared" si="852"/>
        <v/>
      </c>
      <c r="G5482" t="str">
        <f t="shared" si="853"/>
        <v/>
      </c>
      <c r="H5482" t="str">
        <f t="shared" si="854"/>
        <v/>
      </c>
      <c r="I5482" t="str">
        <f t="shared" si="855"/>
        <v/>
      </c>
      <c r="J5482" t="str">
        <f t="shared" si="856"/>
        <v/>
      </c>
      <c r="K5482" t="str">
        <f t="shared" si="857"/>
        <v/>
      </c>
      <c r="L5482" t="str">
        <f t="shared" si="858"/>
        <v/>
      </c>
      <c r="M5482" t="str">
        <f t="shared" si="859"/>
        <v/>
      </c>
    </row>
    <row r="5483" spans="1:13">
      <c r="A5483" t="s">
        <v>4730</v>
      </c>
      <c r="B5483">
        <v>48.034999999999997</v>
      </c>
      <c r="C5483" s="44">
        <v>41548</v>
      </c>
      <c r="D5483" t="str">
        <f t="shared" si="850"/>
        <v/>
      </c>
      <c r="E5483" t="str">
        <f t="shared" si="851"/>
        <v/>
      </c>
      <c r="F5483" t="str">
        <f t="shared" si="852"/>
        <v/>
      </c>
      <c r="G5483" t="str">
        <f t="shared" si="853"/>
        <v/>
      </c>
      <c r="H5483" t="str">
        <f t="shared" si="854"/>
        <v/>
      </c>
      <c r="I5483" t="str">
        <f t="shared" si="855"/>
        <v/>
      </c>
      <c r="J5483" t="str">
        <f t="shared" si="856"/>
        <v/>
      </c>
      <c r="K5483" t="str">
        <f t="shared" si="857"/>
        <v/>
      </c>
      <c r="L5483" t="str">
        <f t="shared" si="858"/>
        <v/>
      </c>
      <c r="M5483" t="str">
        <f t="shared" si="859"/>
        <v/>
      </c>
    </row>
    <row r="5484" spans="1:13">
      <c r="A5484" t="s">
        <v>2182</v>
      </c>
      <c r="B5484">
        <v>10.783200000000001</v>
      </c>
      <c r="C5484" s="44">
        <v>41548</v>
      </c>
      <c r="D5484" t="str">
        <f t="shared" si="850"/>
        <v/>
      </c>
      <c r="E5484" t="str">
        <f t="shared" si="851"/>
        <v/>
      </c>
      <c r="F5484" t="str">
        <f t="shared" si="852"/>
        <v/>
      </c>
      <c r="G5484" t="str">
        <f t="shared" si="853"/>
        <v/>
      </c>
      <c r="H5484" t="str">
        <f t="shared" si="854"/>
        <v/>
      </c>
      <c r="I5484" t="str">
        <f t="shared" si="855"/>
        <v/>
      </c>
      <c r="J5484" t="str">
        <f t="shared" si="856"/>
        <v/>
      </c>
      <c r="K5484" t="str">
        <f t="shared" si="857"/>
        <v/>
      </c>
      <c r="L5484" t="str">
        <f t="shared" si="858"/>
        <v/>
      </c>
      <c r="M5484" t="str">
        <f t="shared" si="859"/>
        <v/>
      </c>
    </row>
    <row r="5485" spans="1:13">
      <c r="A5485" t="s">
        <v>3973</v>
      </c>
      <c r="B5485">
        <v>11.963200000000001</v>
      </c>
      <c r="C5485" s="44">
        <v>41548</v>
      </c>
      <c r="D5485" t="str">
        <f t="shared" si="850"/>
        <v/>
      </c>
      <c r="E5485" t="str">
        <f t="shared" si="851"/>
        <v/>
      </c>
      <c r="F5485" t="str">
        <f t="shared" si="852"/>
        <v/>
      </c>
      <c r="G5485" t="str">
        <f t="shared" si="853"/>
        <v/>
      </c>
      <c r="H5485" t="str">
        <f t="shared" si="854"/>
        <v/>
      </c>
      <c r="I5485" t="str">
        <f t="shared" si="855"/>
        <v/>
      </c>
      <c r="J5485" t="str">
        <f t="shared" si="856"/>
        <v/>
      </c>
      <c r="K5485" t="str">
        <f t="shared" si="857"/>
        <v/>
      </c>
      <c r="L5485" t="str">
        <f t="shared" si="858"/>
        <v/>
      </c>
      <c r="M5485" t="str">
        <f t="shared" si="859"/>
        <v/>
      </c>
    </row>
    <row r="5486" spans="1:13">
      <c r="A5486" t="s">
        <v>2183</v>
      </c>
      <c r="B5486">
        <v>10.720599999999999</v>
      </c>
      <c r="C5486" s="44">
        <v>41548</v>
      </c>
      <c r="D5486" t="str">
        <f t="shared" si="850"/>
        <v/>
      </c>
      <c r="E5486" t="str">
        <f t="shared" si="851"/>
        <v/>
      </c>
      <c r="F5486" t="str">
        <f t="shared" si="852"/>
        <v/>
      </c>
      <c r="G5486" t="str">
        <f t="shared" si="853"/>
        <v/>
      </c>
      <c r="H5486" t="str">
        <f t="shared" si="854"/>
        <v/>
      </c>
      <c r="I5486" t="str">
        <f t="shared" si="855"/>
        <v/>
      </c>
      <c r="J5486" t="str">
        <f t="shared" si="856"/>
        <v/>
      </c>
      <c r="K5486" t="str">
        <f t="shared" si="857"/>
        <v/>
      </c>
      <c r="L5486" t="str">
        <f t="shared" si="858"/>
        <v/>
      </c>
      <c r="M5486" t="str">
        <f t="shared" si="859"/>
        <v/>
      </c>
    </row>
    <row r="5487" spans="1:13">
      <c r="A5487" t="s">
        <v>3974</v>
      </c>
      <c r="B5487">
        <v>11.8948</v>
      </c>
      <c r="C5487" s="44">
        <v>41548</v>
      </c>
      <c r="D5487" t="str">
        <f t="shared" si="850"/>
        <v/>
      </c>
      <c r="E5487" t="str">
        <f t="shared" si="851"/>
        <v/>
      </c>
      <c r="F5487" t="str">
        <f t="shared" si="852"/>
        <v/>
      </c>
      <c r="G5487" t="str">
        <f t="shared" si="853"/>
        <v/>
      </c>
      <c r="H5487" t="str">
        <f t="shared" si="854"/>
        <v/>
      </c>
      <c r="I5487" t="str">
        <f t="shared" si="855"/>
        <v/>
      </c>
      <c r="J5487" t="str">
        <f t="shared" si="856"/>
        <v/>
      </c>
      <c r="K5487" t="str">
        <f t="shared" si="857"/>
        <v/>
      </c>
      <c r="L5487" t="str">
        <f t="shared" si="858"/>
        <v/>
      </c>
      <c r="M5487" t="str">
        <f t="shared" si="859"/>
        <v/>
      </c>
    </row>
    <row r="5488" spans="1:13">
      <c r="A5488" t="s">
        <v>111</v>
      </c>
      <c r="B5488">
        <v>11.7902</v>
      </c>
      <c r="C5488" s="44">
        <v>41548</v>
      </c>
      <c r="D5488" t="str">
        <f t="shared" si="850"/>
        <v/>
      </c>
      <c r="E5488" t="str">
        <f t="shared" si="851"/>
        <v/>
      </c>
      <c r="F5488" t="str">
        <f t="shared" si="852"/>
        <v/>
      </c>
      <c r="G5488" t="str">
        <f t="shared" si="853"/>
        <v/>
      </c>
      <c r="H5488" t="str">
        <f t="shared" si="854"/>
        <v/>
      </c>
      <c r="I5488" t="str">
        <f t="shared" si="855"/>
        <v/>
      </c>
      <c r="J5488" t="str">
        <f t="shared" si="856"/>
        <v/>
      </c>
      <c r="K5488" t="str">
        <f t="shared" si="857"/>
        <v/>
      </c>
      <c r="L5488" t="str">
        <f t="shared" si="858"/>
        <v/>
      </c>
      <c r="M5488" t="str">
        <f t="shared" si="859"/>
        <v/>
      </c>
    </row>
    <row r="5489" spans="1:13">
      <c r="A5489" t="s">
        <v>4731</v>
      </c>
      <c r="B5489">
        <v>21.925599999999999</v>
      </c>
      <c r="C5489" s="44">
        <v>41548</v>
      </c>
      <c r="D5489" t="str">
        <f t="shared" si="850"/>
        <v/>
      </c>
      <c r="E5489" t="str">
        <f t="shared" si="851"/>
        <v/>
      </c>
      <c r="F5489" t="str">
        <f t="shared" si="852"/>
        <v/>
      </c>
      <c r="G5489" t="str">
        <f t="shared" si="853"/>
        <v/>
      </c>
      <c r="H5489" t="str">
        <f t="shared" si="854"/>
        <v/>
      </c>
      <c r="I5489" t="str">
        <f t="shared" si="855"/>
        <v/>
      </c>
      <c r="J5489" t="str">
        <f t="shared" si="856"/>
        <v/>
      </c>
      <c r="K5489" t="str">
        <f t="shared" si="857"/>
        <v/>
      </c>
      <c r="L5489" t="str">
        <f t="shared" si="858"/>
        <v/>
      </c>
      <c r="M5489" t="str">
        <f t="shared" si="859"/>
        <v/>
      </c>
    </row>
    <row r="5490" spans="1:13">
      <c r="A5490" t="s">
        <v>3764</v>
      </c>
      <c r="B5490">
        <v>11.7364</v>
      </c>
      <c r="C5490" s="44">
        <v>41548</v>
      </c>
      <c r="D5490" t="str">
        <f t="shared" si="850"/>
        <v/>
      </c>
      <c r="E5490" t="str">
        <f t="shared" si="851"/>
        <v/>
      </c>
      <c r="F5490" t="str">
        <f t="shared" si="852"/>
        <v/>
      </c>
      <c r="G5490" t="str">
        <f t="shared" si="853"/>
        <v/>
      </c>
      <c r="H5490" t="str">
        <f t="shared" si="854"/>
        <v/>
      </c>
      <c r="I5490" t="str">
        <f t="shared" si="855"/>
        <v/>
      </c>
      <c r="J5490" t="str">
        <f t="shared" si="856"/>
        <v/>
      </c>
      <c r="K5490" t="str">
        <f t="shared" si="857"/>
        <v/>
      </c>
      <c r="L5490" t="str">
        <f t="shared" si="858"/>
        <v/>
      </c>
      <c r="M5490" t="str">
        <f t="shared" si="859"/>
        <v/>
      </c>
    </row>
    <row r="5491" spans="1:13">
      <c r="A5491" t="s">
        <v>4335</v>
      </c>
      <c r="B5491">
        <v>21.832699999999999</v>
      </c>
      <c r="C5491" s="44">
        <v>41548</v>
      </c>
      <c r="D5491" t="str">
        <f t="shared" si="850"/>
        <v/>
      </c>
      <c r="E5491" t="str">
        <f t="shared" si="851"/>
        <v/>
      </c>
      <c r="F5491" t="str">
        <f t="shared" si="852"/>
        <v/>
      </c>
      <c r="G5491" t="str">
        <f t="shared" si="853"/>
        <v/>
      </c>
      <c r="H5491" t="str">
        <f t="shared" si="854"/>
        <v/>
      </c>
      <c r="I5491" t="str">
        <f t="shared" si="855"/>
        <v/>
      </c>
      <c r="J5491" t="str">
        <f t="shared" si="856"/>
        <v/>
      </c>
      <c r="K5491" t="str">
        <f t="shared" si="857"/>
        <v/>
      </c>
      <c r="L5491" t="str">
        <f t="shared" si="858"/>
        <v/>
      </c>
      <c r="M5491" t="str">
        <f t="shared" si="859"/>
        <v/>
      </c>
    </row>
    <row r="5492" spans="1:13">
      <c r="A5492" t="s">
        <v>4732</v>
      </c>
      <c r="B5492">
        <v>37.436799999999998</v>
      </c>
      <c r="C5492" s="44">
        <v>41548</v>
      </c>
      <c r="D5492" t="str">
        <f t="shared" si="850"/>
        <v/>
      </c>
      <c r="E5492" t="str">
        <f t="shared" si="851"/>
        <v/>
      </c>
      <c r="F5492" t="str">
        <f t="shared" si="852"/>
        <v/>
      </c>
      <c r="G5492" t="str">
        <f t="shared" si="853"/>
        <v/>
      </c>
      <c r="H5492" t="str">
        <f t="shared" si="854"/>
        <v/>
      </c>
      <c r="I5492" t="str">
        <f t="shared" si="855"/>
        <v/>
      </c>
      <c r="J5492" t="str">
        <f t="shared" si="856"/>
        <v/>
      </c>
      <c r="K5492" t="str">
        <f t="shared" si="857"/>
        <v/>
      </c>
      <c r="L5492" t="str">
        <f t="shared" si="858"/>
        <v/>
      </c>
      <c r="M5492" t="str">
        <f t="shared" si="859"/>
        <v/>
      </c>
    </row>
    <row r="5493" spans="1:13">
      <c r="A5493" t="s">
        <v>112</v>
      </c>
      <c r="B5493">
        <v>10.1907</v>
      </c>
      <c r="C5493" s="44">
        <v>41548</v>
      </c>
      <c r="D5493" t="str">
        <f t="shared" si="850"/>
        <v/>
      </c>
      <c r="E5493" t="str">
        <f t="shared" si="851"/>
        <v/>
      </c>
      <c r="F5493" t="str">
        <f t="shared" si="852"/>
        <v/>
      </c>
      <c r="G5493" t="str">
        <f t="shared" si="853"/>
        <v/>
      </c>
      <c r="H5493" t="str">
        <f t="shared" si="854"/>
        <v/>
      </c>
      <c r="I5493" t="str">
        <f t="shared" si="855"/>
        <v/>
      </c>
      <c r="J5493" t="str">
        <f t="shared" si="856"/>
        <v/>
      </c>
      <c r="K5493" t="str">
        <f t="shared" si="857"/>
        <v/>
      </c>
      <c r="L5493" t="str">
        <f t="shared" si="858"/>
        <v/>
      </c>
      <c r="M5493" t="str">
        <f t="shared" si="859"/>
        <v/>
      </c>
    </row>
    <row r="5494" spans="1:13">
      <c r="A5494" t="s">
        <v>113</v>
      </c>
      <c r="B5494">
        <v>10.3011</v>
      </c>
      <c r="C5494" s="44">
        <v>41548</v>
      </c>
      <c r="D5494" t="str">
        <f t="shared" si="850"/>
        <v/>
      </c>
      <c r="E5494" t="str">
        <f t="shared" si="851"/>
        <v/>
      </c>
      <c r="F5494" t="str">
        <f t="shared" si="852"/>
        <v/>
      </c>
      <c r="G5494" t="str">
        <f t="shared" si="853"/>
        <v/>
      </c>
      <c r="H5494" t="str">
        <f t="shared" si="854"/>
        <v/>
      </c>
      <c r="I5494" t="str">
        <f t="shared" si="855"/>
        <v/>
      </c>
      <c r="J5494" t="str">
        <f t="shared" si="856"/>
        <v/>
      </c>
      <c r="K5494" t="str">
        <f t="shared" si="857"/>
        <v/>
      </c>
      <c r="L5494" t="str">
        <f t="shared" si="858"/>
        <v/>
      </c>
      <c r="M5494" t="str">
        <f t="shared" si="859"/>
        <v/>
      </c>
    </row>
    <row r="5495" spans="1:13">
      <c r="A5495" t="s">
        <v>4733</v>
      </c>
      <c r="B5495">
        <v>26.198</v>
      </c>
      <c r="C5495" s="44">
        <v>41548</v>
      </c>
      <c r="D5495" t="str">
        <f t="shared" si="850"/>
        <v/>
      </c>
      <c r="E5495" t="str">
        <f t="shared" si="851"/>
        <v/>
      </c>
      <c r="F5495" t="str">
        <f t="shared" si="852"/>
        <v/>
      </c>
      <c r="G5495" t="str">
        <f t="shared" si="853"/>
        <v/>
      </c>
      <c r="H5495" t="str">
        <f t="shared" si="854"/>
        <v/>
      </c>
      <c r="I5495" t="str">
        <f t="shared" si="855"/>
        <v/>
      </c>
      <c r="J5495" t="str">
        <f t="shared" si="856"/>
        <v/>
      </c>
      <c r="K5495" t="str">
        <f t="shared" si="857"/>
        <v/>
      </c>
      <c r="L5495" t="str">
        <f t="shared" si="858"/>
        <v/>
      </c>
      <c r="M5495" t="str">
        <f t="shared" si="859"/>
        <v/>
      </c>
    </row>
    <row r="5496" spans="1:13">
      <c r="A5496" t="s">
        <v>114</v>
      </c>
      <c r="B5496">
        <v>10.2346</v>
      </c>
      <c r="C5496" s="44">
        <v>41548</v>
      </c>
      <c r="D5496" t="str">
        <f t="shared" si="850"/>
        <v/>
      </c>
      <c r="E5496" t="str">
        <f t="shared" si="851"/>
        <v/>
      </c>
      <c r="F5496" t="str">
        <f t="shared" si="852"/>
        <v/>
      </c>
      <c r="G5496" t="str">
        <f t="shared" si="853"/>
        <v/>
      </c>
      <c r="H5496" t="str">
        <f t="shared" si="854"/>
        <v/>
      </c>
      <c r="I5496" t="str">
        <f t="shared" si="855"/>
        <v/>
      </c>
      <c r="J5496" t="str">
        <f t="shared" si="856"/>
        <v/>
      </c>
      <c r="K5496" t="str">
        <f t="shared" si="857"/>
        <v/>
      </c>
      <c r="L5496" t="str">
        <f t="shared" si="858"/>
        <v/>
      </c>
      <c r="M5496" t="str">
        <f t="shared" si="859"/>
        <v/>
      </c>
    </row>
    <row r="5497" spans="1:13">
      <c r="A5497" t="s">
        <v>115</v>
      </c>
      <c r="B5497">
        <v>16.443000000000001</v>
      </c>
      <c r="C5497" s="44">
        <v>41548</v>
      </c>
      <c r="D5497" t="str">
        <f t="shared" si="850"/>
        <v/>
      </c>
      <c r="E5497" t="str">
        <f t="shared" si="851"/>
        <v/>
      </c>
      <c r="F5497" t="str">
        <f t="shared" si="852"/>
        <v/>
      </c>
      <c r="G5497" t="str">
        <f t="shared" si="853"/>
        <v/>
      </c>
      <c r="H5497" t="str">
        <f t="shared" si="854"/>
        <v/>
      </c>
      <c r="I5497" t="str">
        <f t="shared" si="855"/>
        <v/>
      </c>
      <c r="J5497" t="str">
        <f t="shared" si="856"/>
        <v/>
      </c>
      <c r="K5497" t="str">
        <f t="shared" si="857"/>
        <v/>
      </c>
      <c r="L5497" t="str">
        <f t="shared" si="858"/>
        <v/>
      </c>
      <c r="M5497" t="str">
        <f t="shared" si="859"/>
        <v/>
      </c>
    </row>
    <row r="5498" spans="1:13">
      <c r="A5498" t="s">
        <v>4734</v>
      </c>
      <c r="B5498">
        <v>16.443000000000001</v>
      </c>
      <c r="C5498" s="44">
        <v>41548</v>
      </c>
      <c r="D5498" t="str">
        <f t="shared" si="850"/>
        <v/>
      </c>
      <c r="E5498" t="str">
        <f t="shared" si="851"/>
        <v/>
      </c>
      <c r="F5498" t="str">
        <f t="shared" si="852"/>
        <v/>
      </c>
      <c r="G5498" t="str">
        <f t="shared" si="853"/>
        <v/>
      </c>
      <c r="H5498" t="str">
        <f t="shared" si="854"/>
        <v/>
      </c>
      <c r="I5498" t="str">
        <f t="shared" si="855"/>
        <v/>
      </c>
      <c r="J5498" t="str">
        <f t="shared" si="856"/>
        <v/>
      </c>
      <c r="K5498" t="str">
        <f t="shared" si="857"/>
        <v/>
      </c>
      <c r="L5498" t="str">
        <f t="shared" si="858"/>
        <v/>
      </c>
      <c r="M5498" t="str">
        <f t="shared" si="859"/>
        <v/>
      </c>
    </row>
    <row r="5499" spans="1:13">
      <c r="A5499" t="s">
        <v>4735</v>
      </c>
      <c r="B5499">
        <v>19.450299999999999</v>
      </c>
      <c r="C5499" s="44">
        <v>41548</v>
      </c>
      <c r="D5499" t="str">
        <f t="shared" si="850"/>
        <v/>
      </c>
      <c r="E5499" t="str">
        <f t="shared" si="851"/>
        <v/>
      </c>
      <c r="F5499" t="str">
        <f t="shared" si="852"/>
        <v/>
      </c>
      <c r="G5499" t="str">
        <f t="shared" si="853"/>
        <v/>
      </c>
      <c r="H5499" t="str">
        <f t="shared" si="854"/>
        <v/>
      </c>
      <c r="I5499" t="str">
        <f t="shared" si="855"/>
        <v/>
      </c>
      <c r="J5499" t="str">
        <f t="shared" si="856"/>
        <v/>
      </c>
      <c r="K5499" t="str">
        <f t="shared" si="857"/>
        <v/>
      </c>
      <c r="L5499" t="str">
        <f t="shared" si="858"/>
        <v/>
      </c>
      <c r="M5499" t="str">
        <f t="shared" si="859"/>
        <v/>
      </c>
    </row>
    <row r="5500" spans="1:13">
      <c r="A5500" t="s">
        <v>116</v>
      </c>
      <c r="B5500">
        <v>11.4513</v>
      </c>
      <c r="C5500" s="44">
        <v>41548</v>
      </c>
      <c r="D5500" t="str">
        <f t="shared" si="850"/>
        <v/>
      </c>
      <c r="E5500" t="str">
        <f t="shared" si="851"/>
        <v/>
      </c>
      <c r="F5500" t="str">
        <f t="shared" si="852"/>
        <v/>
      </c>
      <c r="G5500" t="str">
        <f t="shared" si="853"/>
        <v/>
      </c>
      <c r="H5500" t="str">
        <f t="shared" si="854"/>
        <v/>
      </c>
      <c r="I5500" t="str">
        <f t="shared" si="855"/>
        <v/>
      </c>
      <c r="J5500" t="str">
        <f t="shared" si="856"/>
        <v/>
      </c>
      <c r="K5500" t="str">
        <f t="shared" si="857"/>
        <v/>
      </c>
      <c r="L5500" t="str">
        <f t="shared" si="858"/>
        <v/>
      </c>
      <c r="M5500" t="str">
        <f t="shared" si="859"/>
        <v/>
      </c>
    </row>
    <row r="5501" spans="1:13">
      <c r="A5501" t="s">
        <v>3593</v>
      </c>
      <c r="B5501">
        <v>10.1638</v>
      </c>
      <c r="C5501" s="44">
        <v>41548</v>
      </c>
      <c r="D5501" t="str">
        <f t="shared" si="850"/>
        <v/>
      </c>
      <c r="E5501" t="str">
        <f t="shared" si="851"/>
        <v/>
      </c>
      <c r="F5501" t="str">
        <f t="shared" si="852"/>
        <v/>
      </c>
      <c r="G5501" t="str">
        <f t="shared" si="853"/>
        <v/>
      </c>
      <c r="H5501" t="str">
        <f t="shared" si="854"/>
        <v/>
      </c>
      <c r="I5501" t="str">
        <f t="shared" si="855"/>
        <v/>
      </c>
      <c r="J5501" t="str">
        <f t="shared" si="856"/>
        <v/>
      </c>
      <c r="K5501" t="str">
        <f t="shared" si="857"/>
        <v/>
      </c>
      <c r="L5501" t="str">
        <f t="shared" si="858"/>
        <v/>
      </c>
      <c r="M5501" t="str">
        <f t="shared" si="859"/>
        <v/>
      </c>
    </row>
    <row r="5502" spans="1:13">
      <c r="A5502" t="s">
        <v>4366</v>
      </c>
      <c r="B5502">
        <v>37.339700000000001</v>
      </c>
      <c r="C5502" s="44">
        <v>41548</v>
      </c>
      <c r="D5502" t="str">
        <f t="shared" si="850"/>
        <v/>
      </c>
      <c r="E5502" t="str">
        <f t="shared" si="851"/>
        <v/>
      </c>
      <c r="F5502" t="str">
        <f t="shared" si="852"/>
        <v/>
      </c>
      <c r="G5502" t="str">
        <f t="shared" si="853"/>
        <v/>
      </c>
      <c r="H5502" t="str">
        <f t="shared" si="854"/>
        <v/>
      </c>
      <c r="I5502" t="str">
        <f t="shared" si="855"/>
        <v/>
      </c>
      <c r="J5502" t="str">
        <f t="shared" si="856"/>
        <v/>
      </c>
      <c r="K5502" t="str">
        <f t="shared" si="857"/>
        <v/>
      </c>
      <c r="L5502" t="str">
        <f t="shared" si="858"/>
        <v/>
      </c>
      <c r="M5502" t="str">
        <f t="shared" si="859"/>
        <v/>
      </c>
    </row>
    <row r="5503" spans="1:13">
      <c r="A5503" t="s">
        <v>3594</v>
      </c>
      <c r="B5503">
        <v>10.2637</v>
      </c>
      <c r="C5503" s="44">
        <v>41548</v>
      </c>
      <c r="D5503" t="str">
        <f t="shared" si="850"/>
        <v/>
      </c>
      <c r="E5503" t="str">
        <f t="shared" si="851"/>
        <v/>
      </c>
      <c r="F5503" t="str">
        <f t="shared" si="852"/>
        <v/>
      </c>
      <c r="G5503" t="str">
        <f t="shared" si="853"/>
        <v/>
      </c>
      <c r="H5503" t="str">
        <f t="shared" si="854"/>
        <v/>
      </c>
      <c r="I5503" t="str">
        <f t="shared" si="855"/>
        <v/>
      </c>
      <c r="J5503" t="str">
        <f t="shared" si="856"/>
        <v/>
      </c>
      <c r="K5503" t="str">
        <f t="shared" si="857"/>
        <v/>
      </c>
      <c r="L5503" t="str">
        <f t="shared" si="858"/>
        <v/>
      </c>
      <c r="M5503" t="str">
        <f t="shared" si="859"/>
        <v/>
      </c>
    </row>
    <row r="5504" spans="1:13">
      <c r="A5504" t="s">
        <v>3595</v>
      </c>
      <c r="B5504">
        <v>10.194800000000001</v>
      </c>
      <c r="C5504" s="44">
        <v>41548</v>
      </c>
      <c r="D5504" t="str">
        <f t="shared" si="850"/>
        <v/>
      </c>
      <c r="E5504" t="str">
        <f t="shared" si="851"/>
        <v/>
      </c>
      <c r="F5504" t="str">
        <f t="shared" si="852"/>
        <v/>
      </c>
      <c r="G5504" t="str">
        <f t="shared" si="853"/>
        <v/>
      </c>
      <c r="H5504" t="str">
        <f t="shared" si="854"/>
        <v/>
      </c>
      <c r="I5504" t="str">
        <f t="shared" si="855"/>
        <v/>
      </c>
      <c r="J5504" t="str">
        <f t="shared" si="856"/>
        <v/>
      </c>
      <c r="K5504" t="str">
        <f t="shared" si="857"/>
        <v/>
      </c>
      <c r="L5504" t="str">
        <f t="shared" si="858"/>
        <v/>
      </c>
      <c r="M5504" t="str">
        <f t="shared" si="859"/>
        <v/>
      </c>
    </row>
    <row r="5505" spans="1:13">
      <c r="A5505" t="s">
        <v>4367</v>
      </c>
      <c r="B5505">
        <v>26.098099999999999</v>
      </c>
      <c r="C5505" s="44">
        <v>41548</v>
      </c>
      <c r="D5505" t="str">
        <f t="shared" si="850"/>
        <v/>
      </c>
      <c r="E5505" t="str">
        <f t="shared" si="851"/>
        <v/>
      </c>
      <c r="F5505" t="str">
        <f t="shared" si="852"/>
        <v/>
      </c>
      <c r="G5505" t="str">
        <f t="shared" si="853"/>
        <v/>
      </c>
      <c r="H5505" t="str">
        <f t="shared" si="854"/>
        <v/>
      </c>
      <c r="I5505" t="str">
        <f t="shared" si="855"/>
        <v/>
      </c>
      <c r="J5505" t="str">
        <f t="shared" si="856"/>
        <v/>
      </c>
      <c r="K5505" t="str">
        <f t="shared" si="857"/>
        <v/>
      </c>
      <c r="L5505" t="str">
        <f t="shared" si="858"/>
        <v/>
      </c>
      <c r="M5505" t="str">
        <f t="shared" si="859"/>
        <v/>
      </c>
    </row>
    <row r="5506" spans="1:13">
      <c r="A5506" t="s">
        <v>117</v>
      </c>
      <c r="B5506">
        <v>16.400500000000001</v>
      </c>
      <c r="C5506" s="44">
        <v>41548</v>
      </c>
      <c r="D5506" t="str">
        <f t="shared" si="850"/>
        <v/>
      </c>
      <c r="E5506" t="str">
        <f t="shared" si="851"/>
        <v/>
      </c>
      <c r="F5506" t="str">
        <f t="shared" si="852"/>
        <v/>
      </c>
      <c r="G5506" t="str">
        <f t="shared" si="853"/>
        <v/>
      </c>
      <c r="H5506" t="str">
        <f t="shared" si="854"/>
        <v/>
      </c>
      <c r="I5506" t="str">
        <f t="shared" si="855"/>
        <v/>
      </c>
      <c r="J5506" t="str">
        <f t="shared" si="856"/>
        <v/>
      </c>
      <c r="K5506" t="str">
        <f t="shared" si="857"/>
        <v/>
      </c>
      <c r="L5506" t="str">
        <f t="shared" si="858"/>
        <v/>
      </c>
      <c r="M5506" t="str">
        <f t="shared" si="859"/>
        <v/>
      </c>
    </row>
    <row r="5507" spans="1:13">
      <c r="A5507" t="s">
        <v>4736</v>
      </c>
      <c r="B5507">
        <v>16.400500000000001</v>
      </c>
      <c r="C5507" s="44">
        <v>41548</v>
      </c>
      <c r="D5507" t="str">
        <f t="shared" si="850"/>
        <v/>
      </c>
      <c r="E5507" t="str">
        <f t="shared" si="851"/>
        <v/>
      </c>
      <c r="F5507" t="str">
        <f t="shared" si="852"/>
        <v/>
      </c>
      <c r="G5507" t="str">
        <f t="shared" si="853"/>
        <v/>
      </c>
      <c r="H5507" t="str">
        <f t="shared" si="854"/>
        <v/>
      </c>
      <c r="I5507" t="str">
        <f t="shared" si="855"/>
        <v/>
      </c>
      <c r="J5507" t="str">
        <f t="shared" si="856"/>
        <v/>
      </c>
      <c r="K5507" t="str">
        <f t="shared" si="857"/>
        <v/>
      </c>
      <c r="L5507" t="str">
        <f t="shared" si="858"/>
        <v/>
      </c>
      <c r="M5507" t="str">
        <f t="shared" si="859"/>
        <v/>
      </c>
    </row>
    <row r="5508" spans="1:13">
      <c r="A5508" t="s">
        <v>3596</v>
      </c>
      <c r="B5508">
        <v>11.424099999999999</v>
      </c>
      <c r="C5508" s="44">
        <v>41548</v>
      </c>
      <c r="D5508" t="str">
        <f t="shared" si="850"/>
        <v/>
      </c>
      <c r="E5508" t="str">
        <f t="shared" si="851"/>
        <v/>
      </c>
      <c r="F5508" t="str">
        <f t="shared" si="852"/>
        <v/>
      </c>
      <c r="G5508" t="str">
        <f t="shared" si="853"/>
        <v/>
      </c>
      <c r="H5508" t="str">
        <f t="shared" si="854"/>
        <v/>
      </c>
      <c r="I5508" t="str">
        <f t="shared" si="855"/>
        <v/>
      </c>
      <c r="J5508" t="str">
        <f t="shared" si="856"/>
        <v/>
      </c>
      <c r="K5508" t="str">
        <f t="shared" si="857"/>
        <v/>
      </c>
      <c r="L5508" t="str">
        <f t="shared" si="858"/>
        <v/>
      </c>
      <c r="M5508" t="str">
        <f t="shared" si="859"/>
        <v/>
      </c>
    </row>
    <row r="5509" spans="1:13">
      <c r="A5509" t="s">
        <v>4368</v>
      </c>
      <c r="B5509">
        <v>19.405799999999999</v>
      </c>
      <c r="C5509" s="44">
        <v>41548</v>
      </c>
      <c r="D5509" t="str">
        <f t="shared" si="850"/>
        <v/>
      </c>
      <c r="E5509" t="str">
        <f t="shared" si="851"/>
        <v/>
      </c>
      <c r="F5509" t="str">
        <f t="shared" si="852"/>
        <v/>
      </c>
      <c r="G5509" t="str">
        <f t="shared" si="853"/>
        <v/>
      </c>
      <c r="H5509" t="str">
        <f t="shared" si="854"/>
        <v/>
      </c>
      <c r="I5509" t="str">
        <f t="shared" si="855"/>
        <v/>
      </c>
      <c r="J5509" t="str">
        <f t="shared" si="856"/>
        <v/>
      </c>
      <c r="K5509" t="str">
        <f t="shared" si="857"/>
        <v/>
      </c>
      <c r="L5509" t="str">
        <f t="shared" si="858"/>
        <v/>
      </c>
      <c r="M5509" t="str">
        <f t="shared" si="859"/>
        <v/>
      </c>
    </row>
    <row r="5510" spans="1:13">
      <c r="A5510" t="s">
        <v>4336</v>
      </c>
      <c r="B5510">
        <v>108.9701</v>
      </c>
      <c r="C5510" s="44">
        <v>41548</v>
      </c>
      <c r="D5510" t="str">
        <f t="shared" si="850"/>
        <v/>
      </c>
      <c r="E5510" t="str">
        <f t="shared" si="851"/>
        <v/>
      </c>
      <c r="F5510" t="str">
        <f t="shared" si="852"/>
        <v/>
      </c>
      <c r="G5510" t="str">
        <f t="shared" si="853"/>
        <v/>
      </c>
      <c r="H5510" t="str">
        <f t="shared" si="854"/>
        <v/>
      </c>
      <c r="I5510" t="str">
        <f t="shared" si="855"/>
        <v/>
      </c>
      <c r="J5510" t="str">
        <f t="shared" si="856"/>
        <v/>
      </c>
      <c r="K5510" t="str">
        <f t="shared" si="857"/>
        <v/>
      </c>
      <c r="L5510" t="str">
        <f t="shared" si="858"/>
        <v/>
      </c>
      <c r="M5510" t="str">
        <f t="shared" si="859"/>
        <v/>
      </c>
    </row>
    <row r="5511" spans="1:13">
      <c r="A5511" t="s">
        <v>4337</v>
      </c>
      <c r="B5511">
        <v>43.840499999999999</v>
      </c>
      <c r="C5511" s="44">
        <v>41548</v>
      </c>
      <c r="D5511" t="str">
        <f t="shared" ref="D5511:D5574" si="860">IF(A5511=mfund1,B5511,"")</f>
        <v/>
      </c>
      <c r="E5511" t="str">
        <f t="shared" ref="E5511:E5574" si="861">IF(A5511=mfund2,B5511,"")</f>
        <v/>
      </c>
      <c r="F5511" t="str">
        <f t="shared" ref="F5511:F5574" si="862">IF(A5511=mfund3,B5511,"")</f>
        <v/>
      </c>
      <c r="G5511" t="str">
        <f t="shared" ref="G5511:G5574" si="863">IF(A5511=mfund4,B5511,"")</f>
        <v/>
      </c>
      <c r="H5511" t="str">
        <f t="shared" ref="H5511:H5574" si="864">IF(A5511=mfudn5,B5511,"")</f>
        <v/>
      </c>
      <c r="I5511" t="str">
        <f t="shared" ref="I5511:I5574" si="865">IF(A5511=mfund6,B5511,"")</f>
        <v/>
      </c>
      <c r="J5511" t="str">
        <f t="shared" ref="J5511:J5574" si="866">IF(A5511=mfund7,B5511,"")</f>
        <v/>
      </c>
      <c r="K5511" t="str">
        <f t="shared" ref="K5511:K5574" si="867">IF(A5511=mfund8,B5511,"")</f>
        <v/>
      </c>
      <c r="L5511" t="str">
        <f t="shared" ref="L5511:L5574" si="868">IF(A5511=mfund9,B5511,"")</f>
        <v/>
      </c>
      <c r="M5511" t="str">
        <f t="shared" ref="M5511:M5574" si="869">IF(A5511=mfund10,B5511,"")</f>
        <v/>
      </c>
    </row>
    <row r="5512" spans="1:13">
      <c r="A5512" t="s">
        <v>4338</v>
      </c>
      <c r="B5512">
        <v>43.617699999999999</v>
      </c>
      <c r="C5512" s="44">
        <v>41548</v>
      </c>
      <c r="D5512" t="str">
        <f t="shared" si="860"/>
        <v/>
      </c>
      <c r="E5512" t="str">
        <f t="shared" si="861"/>
        <v/>
      </c>
      <c r="F5512" t="str">
        <f t="shared" si="862"/>
        <v/>
      </c>
      <c r="G5512" t="str">
        <f t="shared" si="863"/>
        <v/>
      </c>
      <c r="H5512" t="str">
        <f t="shared" si="864"/>
        <v/>
      </c>
      <c r="I5512" t="str">
        <f t="shared" si="865"/>
        <v/>
      </c>
      <c r="J5512" t="str">
        <f t="shared" si="866"/>
        <v/>
      </c>
      <c r="K5512" t="str">
        <f t="shared" si="867"/>
        <v/>
      </c>
      <c r="L5512" t="str">
        <f t="shared" si="868"/>
        <v/>
      </c>
      <c r="M5512" t="str">
        <f t="shared" si="869"/>
        <v/>
      </c>
    </row>
    <row r="5513" spans="1:13">
      <c r="A5513" t="s">
        <v>4339</v>
      </c>
      <c r="B5513">
        <v>108.4436</v>
      </c>
      <c r="C5513" s="44">
        <v>41548</v>
      </c>
      <c r="D5513" t="str">
        <f t="shared" si="860"/>
        <v/>
      </c>
      <c r="E5513" t="str">
        <f t="shared" si="861"/>
        <v/>
      </c>
      <c r="F5513" t="str">
        <f t="shared" si="862"/>
        <v/>
      </c>
      <c r="G5513" t="str">
        <f t="shared" si="863"/>
        <v/>
      </c>
      <c r="H5513" t="str">
        <f t="shared" si="864"/>
        <v/>
      </c>
      <c r="I5513" t="str">
        <f t="shared" si="865"/>
        <v/>
      </c>
      <c r="J5513" t="str">
        <f t="shared" si="866"/>
        <v/>
      </c>
      <c r="K5513" t="str">
        <f t="shared" si="867"/>
        <v/>
      </c>
      <c r="L5513" t="str">
        <f t="shared" si="868"/>
        <v/>
      </c>
      <c r="M5513" t="str">
        <f t="shared" si="869"/>
        <v/>
      </c>
    </row>
    <row r="5514" spans="1:13">
      <c r="A5514" t="s">
        <v>118</v>
      </c>
      <c r="B5514">
        <v>14.4879</v>
      </c>
      <c r="C5514" s="44">
        <v>41548</v>
      </c>
      <c r="D5514" t="str">
        <f t="shared" si="860"/>
        <v/>
      </c>
      <c r="E5514" t="str">
        <f t="shared" si="861"/>
        <v/>
      </c>
      <c r="F5514" t="str">
        <f t="shared" si="862"/>
        <v/>
      </c>
      <c r="G5514" t="str">
        <f t="shared" si="863"/>
        <v/>
      </c>
      <c r="H5514" t="str">
        <f t="shared" si="864"/>
        <v/>
      </c>
      <c r="I5514" t="str">
        <f t="shared" si="865"/>
        <v/>
      </c>
      <c r="J5514" t="str">
        <f t="shared" si="866"/>
        <v/>
      </c>
      <c r="K5514" t="str">
        <f t="shared" si="867"/>
        <v/>
      </c>
      <c r="L5514" t="str">
        <f t="shared" si="868"/>
        <v/>
      </c>
      <c r="M5514" t="str">
        <f t="shared" si="869"/>
        <v/>
      </c>
    </row>
    <row r="5515" spans="1:13">
      <c r="A5515" t="s">
        <v>119</v>
      </c>
      <c r="B5515">
        <v>17.330300000000001</v>
      </c>
      <c r="C5515" s="44">
        <v>41548</v>
      </c>
      <c r="D5515" t="str">
        <f t="shared" si="860"/>
        <v/>
      </c>
      <c r="E5515" t="str">
        <f t="shared" si="861"/>
        <v/>
      </c>
      <c r="F5515" t="str">
        <f t="shared" si="862"/>
        <v/>
      </c>
      <c r="G5515" t="str">
        <f t="shared" si="863"/>
        <v/>
      </c>
      <c r="H5515" t="str">
        <f t="shared" si="864"/>
        <v/>
      </c>
      <c r="I5515" t="str">
        <f t="shared" si="865"/>
        <v/>
      </c>
      <c r="J5515" t="str">
        <f t="shared" si="866"/>
        <v/>
      </c>
      <c r="K5515" t="str">
        <f t="shared" si="867"/>
        <v/>
      </c>
      <c r="L5515" t="str">
        <f t="shared" si="868"/>
        <v/>
      </c>
      <c r="M5515" t="str">
        <f t="shared" si="869"/>
        <v/>
      </c>
    </row>
    <row r="5516" spans="1:13">
      <c r="A5516" t="s">
        <v>4737</v>
      </c>
      <c r="B5516">
        <v>40.876899999999999</v>
      </c>
      <c r="C5516" s="44">
        <v>41548</v>
      </c>
      <c r="D5516" t="str">
        <f t="shared" si="860"/>
        <v/>
      </c>
      <c r="E5516" t="str">
        <f t="shared" si="861"/>
        <v/>
      </c>
      <c r="F5516" t="str">
        <f t="shared" si="862"/>
        <v/>
      </c>
      <c r="G5516" t="str">
        <f t="shared" si="863"/>
        <v/>
      </c>
      <c r="H5516" t="str">
        <f t="shared" si="864"/>
        <v/>
      </c>
      <c r="I5516" t="str">
        <f t="shared" si="865"/>
        <v/>
      </c>
      <c r="J5516" t="str">
        <f t="shared" si="866"/>
        <v/>
      </c>
      <c r="K5516" t="str">
        <f t="shared" si="867"/>
        <v/>
      </c>
      <c r="L5516" t="str">
        <f t="shared" si="868"/>
        <v/>
      </c>
      <c r="M5516" t="str">
        <f t="shared" si="869"/>
        <v/>
      </c>
    </row>
    <row r="5517" spans="1:13">
      <c r="A5517" t="s">
        <v>120</v>
      </c>
      <c r="B5517">
        <v>12.858700000000001</v>
      </c>
      <c r="C5517" s="44">
        <v>41548</v>
      </c>
      <c r="D5517" t="str">
        <f t="shared" si="860"/>
        <v/>
      </c>
      <c r="E5517" t="str">
        <f t="shared" si="861"/>
        <v/>
      </c>
      <c r="F5517" t="str">
        <f t="shared" si="862"/>
        <v/>
      </c>
      <c r="G5517" t="str">
        <f t="shared" si="863"/>
        <v/>
      </c>
      <c r="H5517" t="str">
        <f t="shared" si="864"/>
        <v/>
      </c>
      <c r="I5517" t="str">
        <f t="shared" si="865"/>
        <v/>
      </c>
      <c r="J5517" t="str">
        <f t="shared" si="866"/>
        <v/>
      </c>
      <c r="K5517" t="str">
        <f t="shared" si="867"/>
        <v/>
      </c>
      <c r="L5517" t="str">
        <f t="shared" si="868"/>
        <v/>
      </c>
      <c r="M5517" t="str">
        <f t="shared" si="869"/>
        <v/>
      </c>
    </row>
    <row r="5518" spans="1:13">
      <c r="A5518" t="s">
        <v>121</v>
      </c>
      <c r="B5518">
        <v>14.8879</v>
      </c>
      <c r="C5518" s="44">
        <v>41548</v>
      </c>
      <c r="D5518" t="str">
        <f t="shared" si="860"/>
        <v/>
      </c>
      <c r="E5518" t="str">
        <f t="shared" si="861"/>
        <v/>
      </c>
      <c r="F5518" t="str">
        <f t="shared" si="862"/>
        <v/>
      </c>
      <c r="G5518" t="str">
        <f t="shared" si="863"/>
        <v/>
      </c>
      <c r="H5518" t="str">
        <f t="shared" si="864"/>
        <v/>
      </c>
      <c r="I5518" t="str">
        <f t="shared" si="865"/>
        <v/>
      </c>
      <c r="J5518" t="str">
        <f t="shared" si="866"/>
        <v/>
      </c>
      <c r="K5518" t="str">
        <f t="shared" si="867"/>
        <v/>
      </c>
      <c r="L5518" t="str">
        <f t="shared" si="868"/>
        <v/>
      </c>
      <c r="M5518" t="str">
        <f t="shared" si="869"/>
        <v/>
      </c>
    </row>
    <row r="5519" spans="1:13">
      <c r="A5519" t="s">
        <v>122</v>
      </c>
      <c r="B5519">
        <v>12.844799999999999</v>
      </c>
      <c r="C5519" s="44">
        <v>41548</v>
      </c>
      <c r="D5519" t="str">
        <f t="shared" si="860"/>
        <v/>
      </c>
      <c r="E5519" t="str">
        <f t="shared" si="861"/>
        <v/>
      </c>
      <c r="F5519" t="str">
        <f t="shared" si="862"/>
        <v/>
      </c>
      <c r="G5519" t="str">
        <f t="shared" si="863"/>
        <v/>
      </c>
      <c r="H5519" t="str">
        <f t="shared" si="864"/>
        <v/>
      </c>
      <c r="I5519" t="str">
        <f t="shared" si="865"/>
        <v/>
      </c>
      <c r="J5519" t="str">
        <f t="shared" si="866"/>
        <v/>
      </c>
      <c r="K5519" t="str">
        <f t="shared" si="867"/>
        <v/>
      </c>
      <c r="L5519" t="str">
        <f t="shared" si="868"/>
        <v/>
      </c>
      <c r="M5519" t="str">
        <f t="shared" si="869"/>
        <v/>
      </c>
    </row>
    <row r="5520" spans="1:13">
      <c r="A5520" t="s">
        <v>2184</v>
      </c>
      <c r="B5520">
        <v>14.3772</v>
      </c>
      <c r="C5520" s="44">
        <v>41548</v>
      </c>
      <c r="D5520" t="str">
        <f t="shared" si="860"/>
        <v/>
      </c>
      <c r="E5520" t="str">
        <f t="shared" si="861"/>
        <v/>
      </c>
      <c r="F5520" t="str">
        <f t="shared" si="862"/>
        <v/>
      </c>
      <c r="G5520" t="str">
        <f t="shared" si="863"/>
        <v/>
      </c>
      <c r="H5520" t="str">
        <f t="shared" si="864"/>
        <v/>
      </c>
      <c r="I5520" t="str">
        <f t="shared" si="865"/>
        <v/>
      </c>
      <c r="J5520" t="str">
        <f t="shared" si="866"/>
        <v/>
      </c>
      <c r="K5520" t="str">
        <f t="shared" si="867"/>
        <v/>
      </c>
      <c r="L5520" t="str">
        <f t="shared" si="868"/>
        <v/>
      </c>
      <c r="M5520" t="str">
        <f t="shared" si="869"/>
        <v/>
      </c>
    </row>
    <row r="5521" spans="1:13">
      <c r="A5521" t="s">
        <v>3975</v>
      </c>
      <c r="B5521">
        <v>40.565100000000001</v>
      </c>
      <c r="C5521" s="44">
        <v>41548</v>
      </c>
      <c r="D5521" t="str">
        <f t="shared" si="860"/>
        <v/>
      </c>
      <c r="E5521" t="str">
        <f t="shared" si="861"/>
        <v/>
      </c>
      <c r="F5521" t="str">
        <f t="shared" si="862"/>
        <v/>
      </c>
      <c r="G5521" t="str">
        <f t="shared" si="863"/>
        <v/>
      </c>
      <c r="H5521" t="str">
        <f t="shared" si="864"/>
        <v/>
      </c>
      <c r="I5521" t="str">
        <f t="shared" si="865"/>
        <v/>
      </c>
      <c r="J5521" t="str">
        <f t="shared" si="866"/>
        <v/>
      </c>
      <c r="K5521" t="str">
        <f t="shared" si="867"/>
        <v/>
      </c>
      <c r="L5521" t="str">
        <f t="shared" si="868"/>
        <v/>
      </c>
      <c r="M5521" t="str">
        <f t="shared" si="869"/>
        <v/>
      </c>
    </row>
    <row r="5522" spans="1:13">
      <c r="A5522" t="s">
        <v>2185</v>
      </c>
      <c r="B5522">
        <v>12.7576</v>
      </c>
      <c r="C5522" s="44">
        <v>41548</v>
      </c>
      <c r="D5522" t="str">
        <f t="shared" si="860"/>
        <v/>
      </c>
      <c r="E5522" t="str">
        <f t="shared" si="861"/>
        <v/>
      </c>
      <c r="F5522" t="str">
        <f t="shared" si="862"/>
        <v/>
      </c>
      <c r="G5522" t="str">
        <f t="shared" si="863"/>
        <v/>
      </c>
      <c r="H5522" t="str">
        <f t="shared" si="864"/>
        <v/>
      </c>
      <c r="I5522" t="str">
        <f t="shared" si="865"/>
        <v/>
      </c>
      <c r="J5522" t="str">
        <f t="shared" si="866"/>
        <v/>
      </c>
      <c r="K5522" t="str">
        <f t="shared" si="867"/>
        <v/>
      </c>
      <c r="L5522" t="str">
        <f t="shared" si="868"/>
        <v/>
      </c>
      <c r="M5522" t="str">
        <f t="shared" si="869"/>
        <v/>
      </c>
    </row>
    <row r="5523" spans="1:13">
      <c r="A5523" t="s">
        <v>2186</v>
      </c>
      <c r="B5523">
        <v>14.7719</v>
      </c>
      <c r="C5523" s="44">
        <v>41548</v>
      </c>
      <c r="D5523" t="str">
        <f t="shared" si="860"/>
        <v/>
      </c>
      <c r="E5523" t="str">
        <f t="shared" si="861"/>
        <v/>
      </c>
      <c r="F5523" t="str">
        <f t="shared" si="862"/>
        <v/>
      </c>
      <c r="G5523" t="str">
        <f t="shared" si="863"/>
        <v/>
      </c>
      <c r="H5523" t="str">
        <f t="shared" si="864"/>
        <v/>
      </c>
      <c r="I5523" t="str">
        <f t="shared" si="865"/>
        <v/>
      </c>
      <c r="J5523" t="str">
        <f t="shared" si="866"/>
        <v/>
      </c>
      <c r="K5523" t="str">
        <f t="shared" si="867"/>
        <v/>
      </c>
      <c r="L5523" t="str">
        <f t="shared" si="868"/>
        <v/>
      </c>
      <c r="M5523" t="str">
        <f t="shared" si="869"/>
        <v/>
      </c>
    </row>
    <row r="5524" spans="1:13">
      <c r="A5524" t="s">
        <v>2187</v>
      </c>
      <c r="B5524">
        <v>17.197099999999999</v>
      </c>
      <c r="C5524" s="44">
        <v>41548</v>
      </c>
      <c r="D5524" t="str">
        <f t="shared" si="860"/>
        <v/>
      </c>
      <c r="E5524" t="str">
        <f t="shared" si="861"/>
        <v/>
      </c>
      <c r="F5524" t="str">
        <f t="shared" si="862"/>
        <v/>
      </c>
      <c r="G5524" t="str">
        <f t="shared" si="863"/>
        <v/>
      </c>
      <c r="H5524" t="str">
        <f t="shared" si="864"/>
        <v/>
      </c>
      <c r="I5524" t="str">
        <f t="shared" si="865"/>
        <v/>
      </c>
      <c r="J5524" t="str">
        <f t="shared" si="866"/>
        <v/>
      </c>
      <c r="K5524" t="str">
        <f t="shared" si="867"/>
        <v/>
      </c>
      <c r="L5524" t="str">
        <f t="shared" si="868"/>
        <v/>
      </c>
      <c r="M5524" t="str">
        <f t="shared" si="869"/>
        <v/>
      </c>
    </row>
    <row r="5525" spans="1:13">
      <c r="A5525" t="s">
        <v>2188</v>
      </c>
      <c r="B5525">
        <v>12.743600000000001</v>
      </c>
      <c r="C5525" s="44">
        <v>41548</v>
      </c>
      <c r="D5525" t="str">
        <f t="shared" si="860"/>
        <v/>
      </c>
      <c r="E5525" t="str">
        <f t="shared" si="861"/>
        <v/>
      </c>
      <c r="F5525" t="str">
        <f t="shared" si="862"/>
        <v/>
      </c>
      <c r="G5525" t="str">
        <f t="shared" si="863"/>
        <v/>
      </c>
      <c r="H5525" t="str">
        <f t="shared" si="864"/>
        <v/>
      </c>
      <c r="I5525" t="str">
        <f t="shared" si="865"/>
        <v/>
      </c>
      <c r="J5525" t="str">
        <f t="shared" si="866"/>
        <v/>
      </c>
      <c r="K5525" t="str">
        <f t="shared" si="867"/>
        <v/>
      </c>
      <c r="L5525" t="str">
        <f t="shared" si="868"/>
        <v/>
      </c>
      <c r="M5525" t="str">
        <f t="shared" si="869"/>
        <v/>
      </c>
    </row>
    <row r="5526" spans="1:13">
      <c r="A5526" t="s">
        <v>2189</v>
      </c>
      <c r="B5526">
        <v>10.848100000000001</v>
      </c>
      <c r="C5526" s="44">
        <v>41548</v>
      </c>
      <c r="D5526" t="str">
        <f t="shared" si="860"/>
        <v/>
      </c>
      <c r="E5526" t="str">
        <f t="shared" si="861"/>
        <v/>
      </c>
      <c r="F5526" t="str">
        <f t="shared" si="862"/>
        <v/>
      </c>
      <c r="G5526" t="str">
        <f t="shared" si="863"/>
        <v/>
      </c>
      <c r="H5526" t="str">
        <f t="shared" si="864"/>
        <v/>
      </c>
      <c r="I5526" t="str">
        <f t="shared" si="865"/>
        <v/>
      </c>
      <c r="J5526" t="str">
        <f t="shared" si="866"/>
        <v/>
      </c>
      <c r="K5526" t="str">
        <f t="shared" si="867"/>
        <v/>
      </c>
      <c r="L5526" t="str">
        <f t="shared" si="868"/>
        <v/>
      </c>
      <c r="M5526" t="str">
        <f t="shared" si="869"/>
        <v/>
      </c>
    </row>
    <row r="5527" spans="1:13">
      <c r="A5527" t="s">
        <v>3976</v>
      </c>
      <c r="B5527">
        <v>39.8431</v>
      </c>
      <c r="C5527" s="44">
        <v>41548</v>
      </c>
      <c r="D5527" t="str">
        <f t="shared" si="860"/>
        <v/>
      </c>
      <c r="E5527" t="str">
        <f t="shared" si="861"/>
        <v/>
      </c>
      <c r="F5527" t="str">
        <f t="shared" si="862"/>
        <v/>
      </c>
      <c r="G5527" t="str">
        <f t="shared" si="863"/>
        <v/>
      </c>
      <c r="H5527" t="str">
        <f t="shared" si="864"/>
        <v/>
      </c>
      <c r="I5527" t="str">
        <f t="shared" si="865"/>
        <v/>
      </c>
      <c r="J5527" t="str">
        <f t="shared" si="866"/>
        <v/>
      </c>
      <c r="K5527" t="str">
        <f t="shared" si="867"/>
        <v/>
      </c>
      <c r="L5527" t="str">
        <f t="shared" si="868"/>
        <v/>
      </c>
      <c r="M5527" t="str">
        <f t="shared" si="869"/>
        <v/>
      </c>
    </row>
    <row r="5528" spans="1:13">
      <c r="A5528" t="s">
        <v>2190</v>
      </c>
      <c r="B5528">
        <v>10.7965</v>
      </c>
      <c r="C5528" s="44">
        <v>41548</v>
      </c>
      <c r="D5528" t="str">
        <f t="shared" si="860"/>
        <v/>
      </c>
      <c r="E5528" t="str">
        <f t="shared" si="861"/>
        <v/>
      </c>
      <c r="F5528" t="str">
        <f t="shared" si="862"/>
        <v/>
      </c>
      <c r="G5528" t="str">
        <f t="shared" si="863"/>
        <v/>
      </c>
      <c r="H5528" t="str">
        <f t="shared" si="864"/>
        <v/>
      </c>
      <c r="I5528" t="str">
        <f t="shared" si="865"/>
        <v/>
      </c>
      <c r="J5528" t="str">
        <f t="shared" si="866"/>
        <v/>
      </c>
      <c r="K5528" t="str">
        <f t="shared" si="867"/>
        <v/>
      </c>
      <c r="L5528" t="str">
        <f t="shared" si="868"/>
        <v/>
      </c>
      <c r="M5528" t="str">
        <f t="shared" si="869"/>
        <v/>
      </c>
    </row>
    <row r="5529" spans="1:13">
      <c r="A5529" t="s">
        <v>3977</v>
      </c>
      <c r="B5529">
        <v>39.654699999999998</v>
      </c>
      <c r="C5529" s="44">
        <v>41548</v>
      </c>
      <c r="D5529" t="str">
        <f t="shared" si="860"/>
        <v/>
      </c>
      <c r="E5529" t="str">
        <f t="shared" si="861"/>
        <v/>
      </c>
      <c r="F5529" t="str">
        <f t="shared" si="862"/>
        <v/>
      </c>
      <c r="G5529" t="str">
        <f t="shared" si="863"/>
        <v/>
      </c>
      <c r="H5529" t="str">
        <f t="shared" si="864"/>
        <v/>
      </c>
      <c r="I5529" t="str">
        <f t="shared" si="865"/>
        <v/>
      </c>
      <c r="J5529" t="str">
        <f t="shared" si="866"/>
        <v/>
      </c>
      <c r="K5529" t="str">
        <f t="shared" si="867"/>
        <v/>
      </c>
      <c r="L5529" t="str">
        <f t="shared" si="868"/>
        <v/>
      </c>
      <c r="M5529" t="str">
        <f t="shared" si="869"/>
        <v/>
      </c>
    </row>
    <row r="5530" spans="1:13">
      <c r="A5530" t="s">
        <v>2191</v>
      </c>
      <c r="B5530">
        <v>10.7468</v>
      </c>
      <c r="C5530" s="44">
        <v>41548</v>
      </c>
      <c r="D5530" t="str">
        <f t="shared" si="860"/>
        <v/>
      </c>
      <c r="E5530" t="str">
        <f t="shared" si="861"/>
        <v/>
      </c>
      <c r="F5530" t="str">
        <f t="shared" si="862"/>
        <v/>
      </c>
      <c r="G5530" t="str">
        <f t="shared" si="863"/>
        <v/>
      </c>
      <c r="H5530" t="str">
        <f t="shared" si="864"/>
        <v/>
      </c>
      <c r="I5530" t="str">
        <f t="shared" si="865"/>
        <v/>
      </c>
      <c r="J5530" t="str">
        <f t="shared" si="866"/>
        <v/>
      </c>
      <c r="K5530" t="str">
        <f t="shared" si="867"/>
        <v/>
      </c>
      <c r="L5530" t="str">
        <f t="shared" si="868"/>
        <v/>
      </c>
      <c r="M5530" t="str">
        <f t="shared" si="869"/>
        <v/>
      </c>
    </row>
    <row r="5531" spans="1:13">
      <c r="A5531" t="s">
        <v>3978</v>
      </c>
      <c r="B5531">
        <v>13.717000000000001</v>
      </c>
      <c r="C5531" s="44">
        <v>41548</v>
      </c>
      <c r="D5531" t="str">
        <f t="shared" si="860"/>
        <v/>
      </c>
      <c r="E5531" t="str">
        <f t="shared" si="861"/>
        <v/>
      </c>
      <c r="F5531" t="str">
        <f t="shared" si="862"/>
        <v/>
      </c>
      <c r="G5531" t="str">
        <f t="shared" si="863"/>
        <v/>
      </c>
      <c r="H5531" t="str">
        <f t="shared" si="864"/>
        <v/>
      </c>
      <c r="I5531" t="str">
        <f t="shared" si="865"/>
        <v/>
      </c>
      <c r="J5531" t="str">
        <f t="shared" si="866"/>
        <v/>
      </c>
      <c r="K5531" t="str">
        <f t="shared" si="867"/>
        <v/>
      </c>
      <c r="L5531" t="str">
        <f t="shared" si="868"/>
        <v/>
      </c>
      <c r="M5531" t="str">
        <f t="shared" si="869"/>
        <v/>
      </c>
    </row>
    <row r="5532" spans="1:13">
      <c r="A5532" t="s">
        <v>2192</v>
      </c>
      <c r="B5532">
        <v>10.699299999999999</v>
      </c>
      <c r="C5532" s="44">
        <v>41548</v>
      </c>
      <c r="D5532" t="str">
        <f t="shared" si="860"/>
        <v/>
      </c>
      <c r="E5532" t="str">
        <f t="shared" si="861"/>
        <v/>
      </c>
      <c r="F5532" t="str">
        <f t="shared" si="862"/>
        <v/>
      </c>
      <c r="G5532" t="str">
        <f t="shared" si="863"/>
        <v/>
      </c>
      <c r="H5532" t="str">
        <f t="shared" si="864"/>
        <v/>
      </c>
      <c r="I5532" t="str">
        <f t="shared" si="865"/>
        <v/>
      </c>
      <c r="J5532" t="str">
        <f t="shared" si="866"/>
        <v/>
      </c>
      <c r="K5532" t="str">
        <f t="shared" si="867"/>
        <v/>
      </c>
      <c r="L5532" t="str">
        <f t="shared" si="868"/>
        <v/>
      </c>
      <c r="M5532" t="str">
        <f t="shared" si="869"/>
        <v/>
      </c>
    </row>
    <row r="5533" spans="1:13">
      <c r="A5533" t="s">
        <v>3979</v>
      </c>
      <c r="B5533">
        <v>13.657299999999999</v>
      </c>
      <c r="C5533" s="44">
        <v>41548</v>
      </c>
      <c r="D5533" t="str">
        <f t="shared" si="860"/>
        <v/>
      </c>
      <c r="E5533" t="str">
        <f t="shared" si="861"/>
        <v/>
      </c>
      <c r="F5533" t="str">
        <f t="shared" si="862"/>
        <v/>
      </c>
      <c r="G5533" t="str">
        <f t="shared" si="863"/>
        <v/>
      </c>
      <c r="H5533" t="str">
        <f t="shared" si="864"/>
        <v/>
      </c>
      <c r="I5533" t="str">
        <f t="shared" si="865"/>
        <v/>
      </c>
      <c r="J5533" t="str">
        <f t="shared" si="866"/>
        <v/>
      </c>
      <c r="K5533" t="str">
        <f t="shared" si="867"/>
        <v/>
      </c>
      <c r="L5533" t="str">
        <f t="shared" si="868"/>
        <v/>
      </c>
      <c r="M5533" t="str">
        <f t="shared" si="869"/>
        <v/>
      </c>
    </row>
    <row r="5534" spans="1:13">
      <c r="A5534" t="s">
        <v>3980</v>
      </c>
      <c r="B5534">
        <v>13.312900000000001</v>
      </c>
      <c r="C5534" s="44">
        <v>41548</v>
      </c>
      <c r="D5534" t="str">
        <f t="shared" si="860"/>
        <v/>
      </c>
      <c r="E5534" t="str">
        <f t="shared" si="861"/>
        <v/>
      </c>
      <c r="F5534" t="str">
        <f t="shared" si="862"/>
        <v/>
      </c>
      <c r="G5534" t="str">
        <f t="shared" si="863"/>
        <v/>
      </c>
      <c r="H5534" t="str">
        <f t="shared" si="864"/>
        <v/>
      </c>
      <c r="I5534" t="str">
        <f t="shared" si="865"/>
        <v/>
      </c>
      <c r="J5534" t="str">
        <f t="shared" si="866"/>
        <v/>
      </c>
      <c r="K5534" t="str">
        <f t="shared" si="867"/>
        <v/>
      </c>
      <c r="L5534" t="str">
        <f t="shared" si="868"/>
        <v/>
      </c>
      <c r="M5534" t="str">
        <f t="shared" si="869"/>
        <v/>
      </c>
    </row>
    <row r="5535" spans="1:13">
      <c r="A5535" t="s">
        <v>2193</v>
      </c>
      <c r="B5535">
        <v>10.450699999999999</v>
      </c>
      <c r="C5535" s="44">
        <v>41548</v>
      </c>
      <c r="D5535" t="str">
        <f t="shared" si="860"/>
        <v/>
      </c>
      <c r="E5535" t="str">
        <f t="shared" si="861"/>
        <v/>
      </c>
      <c r="F5535" t="str">
        <f t="shared" si="862"/>
        <v/>
      </c>
      <c r="G5535" t="str">
        <f t="shared" si="863"/>
        <v/>
      </c>
      <c r="H5535" t="str">
        <f t="shared" si="864"/>
        <v/>
      </c>
      <c r="I5535" t="str">
        <f t="shared" si="865"/>
        <v/>
      </c>
      <c r="J5535" t="str">
        <f t="shared" si="866"/>
        <v/>
      </c>
      <c r="K5535" t="str">
        <f t="shared" si="867"/>
        <v/>
      </c>
      <c r="L5535" t="str">
        <f t="shared" si="868"/>
        <v/>
      </c>
      <c r="M5535" t="str">
        <f t="shared" si="869"/>
        <v/>
      </c>
    </row>
    <row r="5536" spans="1:13">
      <c r="A5536" t="s">
        <v>2194</v>
      </c>
      <c r="B5536">
        <v>10.3263</v>
      </c>
      <c r="C5536" s="44">
        <v>41548</v>
      </c>
      <c r="D5536" t="str">
        <f t="shared" si="860"/>
        <v/>
      </c>
      <c r="E5536" t="str">
        <f t="shared" si="861"/>
        <v/>
      </c>
      <c r="F5536" t="str">
        <f t="shared" si="862"/>
        <v/>
      </c>
      <c r="G5536" t="str">
        <f t="shared" si="863"/>
        <v/>
      </c>
      <c r="H5536" t="str">
        <f t="shared" si="864"/>
        <v/>
      </c>
      <c r="I5536" t="str">
        <f t="shared" si="865"/>
        <v/>
      </c>
      <c r="J5536" t="str">
        <f t="shared" si="866"/>
        <v/>
      </c>
      <c r="K5536" t="str">
        <f t="shared" si="867"/>
        <v/>
      </c>
      <c r="L5536" t="str">
        <f t="shared" si="868"/>
        <v/>
      </c>
      <c r="M5536" t="str">
        <f t="shared" si="869"/>
        <v/>
      </c>
    </row>
    <row r="5537" spans="1:13">
      <c r="A5537" t="s">
        <v>3981</v>
      </c>
      <c r="B5537">
        <v>13.2826</v>
      </c>
      <c r="C5537" s="44">
        <v>41548</v>
      </c>
      <c r="D5537" t="str">
        <f t="shared" si="860"/>
        <v/>
      </c>
      <c r="E5537" t="str">
        <f t="shared" si="861"/>
        <v/>
      </c>
      <c r="F5537" t="str">
        <f t="shared" si="862"/>
        <v/>
      </c>
      <c r="G5537" t="str">
        <f t="shared" si="863"/>
        <v/>
      </c>
      <c r="H5537" t="str">
        <f t="shared" si="864"/>
        <v/>
      </c>
      <c r="I5537" t="str">
        <f t="shared" si="865"/>
        <v/>
      </c>
      <c r="J5537" t="str">
        <f t="shared" si="866"/>
        <v/>
      </c>
      <c r="K5537" t="str">
        <f t="shared" si="867"/>
        <v/>
      </c>
      <c r="L5537" t="str">
        <f t="shared" si="868"/>
        <v/>
      </c>
      <c r="M5537" t="str">
        <f t="shared" si="869"/>
        <v/>
      </c>
    </row>
    <row r="5538" spans="1:13">
      <c r="A5538" t="s">
        <v>2195</v>
      </c>
      <c r="B5538">
        <v>10.4259</v>
      </c>
      <c r="C5538" s="44">
        <v>41548</v>
      </c>
      <c r="D5538" t="str">
        <f t="shared" si="860"/>
        <v/>
      </c>
      <c r="E5538" t="str">
        <f t="shared" si="861"/>
        <v/>
      </c>
      <c r="F5538" t="str">
        <f t="shared" si="862"/>
        <v/>
      </c>
      <c r="G5538" t="str">
        <f t="shared" si="863"/>
        <v/>
      </c>
      <c r="H5538" t="str">
        <f t="shared" si="864"/>
        <v/>
      </c>
      <c r="I5538" t="str">
        <f t="shared" si="865"/>
        <v/>
      </c>
      <c r="J5538" t="str">
        <f t="shared" si="866"/>
        <v/>
      </c>
      <c r="K5538" t="str">
        <f t="shared" si="867"/>
        <v/>
      </c>
      <c r="L5538" t="str">
        <f t="shared" si="868"/>
        <v/>
      </c>
      <c r="M5538" t="str">
        <f t="shared" si="869"/>
        <v/>
      </c>
    </row>
    <row r="5539" spans="1:13">
      <c r="A5539" t="s">
        <v>2196</v>
      </c>
      <c r="B5539">
        <v>10.301500000000001</v>
      </c>
      <c r="C5539" s="44">
        <v>41548</v>
      </c>
      <c r="D5539" t="str">
        <f t="shared" si="860"/>
        <v/>
      </c>
      <c r="E5539" t="str">
        <f t="shared" si="861"/>
        <v/>
      </c>
      <c r="F5539" t="str">
        <f t="shared" si="862"/>
        <v/>
      </c>
      <c r="G5539" t="str">
        <f t="shared" si="863"/>
        <v/>
      </c>
      <c r="H5539" t="str">
        <f t="shared" si="864"/>
        <v/>
      </c>
      <c r="I5539" t="str">
        <f t="shared" si="865"/>
        <v/>
      </c>
      <c r="J5539" t="str">
        <f t="shared" si="866"/>
        <v/>
      </c>
      <c r="K5539" t="str">
        <f t="shared" si="867"/>
        <v/>
      </c>
      <c r="L5539" t="str">
        <f t="shared" si="868"/>
        <v/>
      </c>
      <c r="M5539" t="str">
        <f t="shared" si="869"/>
        <v/>
      </c>
    </row>
    <row r="5540" spans="1:13">
      <c r="A5540" t="s">
        <v>3458</v>
      </c>
      <c r="B5540">
        <v>13.793200000000001</v>
      </c>
      <c r="C5540" s="44">
        <v>41548</v>
      </c>
      <c r="D5540" t="str">
        <f t="shared" si="860"/>
        <v/>
      </c>
      <c r="E5540" t="str">
        <f t="shared" si="861"/>
        <v/>
      </c>
      <c r="F5540" t="str">
        <f t="shared" si="862"/>
        <v/>
      </c>
      <c r="G5540" t="str">
        <f t="shared" si="863"/>
        <v/>
      </c>
      <c r="H5540" t="str">
        <f t="shared" si="864"/>
        <v/>
      </c>
      <c r="I5540" t="str">
        <f t="shared" si="865"/>
        <v/>
      </c>
      <c r="J5540" t="str">
        <f t="shared" si="866"/>
        <v/>
      </c>
      <c r="K5540" t="str">
        <f t="shared" si="867"/>
        <v/>
      </c>
      <c r="L5540" t="str">
        <f t="shared" si="868"/>
        <v/>
      </c>
      <c r="M5540" t="str">
        <f t="shared" si="869"/>
        <v/>
      </c>
    </row>
    <row r="5541" spans="1:13">
      <c r="A5541" t="s">
        <v>3405</v>
      </c>
      <c r="B5541">
        <v>67.044300000000007</v>
      </c>
      <c r="C5541" s="44">
        <v>41548</v>
      </c>
      <c r="D5541" t="str">
        <f t="shared" si="860"/>
        <v/>
      </c>
      <c r="E5541" t="str">
        <f t="shared" si="861"/>
        <v/>
      </c>
      <c r="F5541" t="str">
        <f t="shared" si="862"/>
        <v/>
      </c>
      <c r="G5541" t="str">
        <f t="shared" si="863"/>
        <v/>
      </c>
      <c r="H5541" t="str">
        <f t="shared" si="864"/>
        <v/>
      </c>
      <c r="I5541" t="str">
        <f t="shared" si="865"/>
        <v/>
      </c>
      <c r="J5541" t="str">
        <f t="shared" si="866"/>
        <v/>
      </c>
      <c r="K5541" t="str">
        <f t="shared" si="867"/>
        <v/>
      </c>
      <c r="L5541" t="str">
        <f t="shared" si="868"/>
        <v/>
      </c>
      <c r="M5541" t="str">
        <f t="shared" si="869"/>
        <v/>
      </c>
    </row>
    <row r="5542" spans="1:13">
      <c r="A5542" t="s">
        <v>4738</v>
      </c>
      <c r="B5542">
        <v>2448.2959999999998</v>
      </c>
      <c r="C5542" s="44">
        <v>41548</v>
      </c>
      <c r="D5542" t="str">
        <f t="shared" si="860"/>
        <v/>
      </c>
      <c r="E5542" t="str">
        <f t="shared" si="861"/>
        <v/>
      </c>
      <c r="F5542" t="str">
        <f t="shared" si="862"/>
        <v/>
      </c>
      <c r="G5542" t="str">
        <f t="shared" si="863"/>
        <v/>
      </c>
      <c r="H5542" t="str">
        <f t="shared" si="864"/>
        <v/>
      </c>
      <c r="I5542" t="str">
        <f t="shared" si="865"/>
        <v/>
      </c>
      <c r="J5542" t="str">
        <f t="shared" si="866"/>
        <v/>
      </c>
      <c r="K5542" t="str">
        <f t="shared" si="867"/>
        <v/>
      </c>
      <c r="L5542" t="str">
        <f t="shared" si="868"/>
        <v/>
      </c>
      <c r="M5542" t="str">
        <f t="shared" si="869"/>
        <v/>
      </c>
    </row>
    <row r="5543" spans="1:13">
      <c r="A5543" t="s">
        <v>123</v>
      </c>
      <c r="B5543">
        <v>1178.1622</v>
      </c>
      <c r="C5543" s="44">
        <v>41548</v>
      </c>
      <c r="D5543" t="str">
        <f t="shared" si="860"/>
        <v/>
      </c>
      <c r="E5543" t="str">
        <f t="shared" si="861"/>
        <v/>
      </c>
      <c r="F5543" t="str">
        <f t="shared" si="862"/>
        <v/>
      </c>
      <c r="G5543" t="str">
        <f t="shared" si="863"/>
        <v/>
      </c>
      <c r="H5543" t="str">
        <f t="shared" si="864"/>
        <v/>
      </c>
      <c r="I5543" t="str">
        <f t="shared" si="865"/>
        <v/>
      </c>
      <c r="J5543" t="str">
        <f t="shared" si="866"/>
        <v/>
      </c>
      <c r="K5543" t="str">
        <f t="shared" si="867"/>
        <v/>
      </c>
      <c r="L5543" t="str">
        <f t="shared" si="868"/>
        <v/>
      </c>
      <c r="M5543" t="str">
        <f t="shared" si="869"/>
        <v/>
      </c>
    </row>
    <row r="5544" spans="1:13">
      <c r="A5544" t="s">
        <v>124</v>
      </c>
      <c r="B5544">
        <v>1162.4197999999999</v>
      </c>
      <c r="C5544" s="44">
        <v>41548</v>
      </c>
      <c r="D5544" t="str">
        <f t="shared" si="860"/>
        <v/>
      </c>
      <c r="E5544" t="str">
        <f t="shared" si="861"/>
        <v/>
      </c>
      <c r="F5544" t="str">
        <f t="shared" si="862"/>
        <v/>
      </c>
      <c r="G5544" t="str">
        <f t="shared" si="863"/>
        <v/>
      </c>
      <c r="H5544" t="str">
        <f t="shared" si="864"/>
        <v/>
      </c>
      <c r="I5544" t="str">
        <f t="shared" si="865"/>
        <v/>
      </c>
      <c r="J5544" t="str">
        <f t="shared" si="866"/>
        <v/>
      </c>
      <c r="K5544" t="str">
        <f t="shared" si="867"/>
        <v/>
      </c>
      <c r="L5544" t="str">
        <f t="shared" si="868"/>
        <v/>
      </c>
      <c r="M5544" t="str">
        <f t="shared" si="869"/>
        <v/>
      </c>
    </row>
    <row r="5545" spans="1:13">
      <c r="A5545" t="s">
        <v>125</v>
      </c>
      <c r="B5545">
        <v>1077.0288</v>
      </c>
      <c r="C5545" s="44">
        <v>41548</v>
      </c>
      <c r="D5545" t="str">
        <f t="shared" si="860"/>
        <v/>
      </c>
      <c r="E5545" t="str">
        <f t="shared" si="861"/>
        <v/>
      </c>
      <c r="F5545" t="str">
        <f t="shared" si="862"/>
        <v/>
      </c>
      <c r="G5545" t="str">
        <f t="shared" si="863"/>
        <v/>
      </c>
      <c r="H5545" t="str">
        <f t="shared" si="864"/>
        <v/>
      </c>
      <c r="I5545" t="str">
        <f t="shared" si="865"/>
        <v/>
      </c>
      <c r="J5545" t="str">
        <f t="shared" si="866"/>
        <v/>
      </c>
      <c r="K5545" t="str">
        <f t="shared" si="867"/>
        <v/>
      </c>
      <c r="L5545" t="str">
        <f t="shared" si="868"/>
        <v/>
      </c>
      <c r="M5545" t="str">
        <f t="shared" si="869"/>
        <v/>
      </c>
    </row>
    <row r="5546" spans="1:13">
      <c r="A5546" t="s">
        <v>3983</v>
      </c>
      <c r="B5546">
        <v>2436.5243</v>
      </c>
      <c r="C5546" s="44">
        <v>41548</v>
      </c>
      <c r="D5546" t="str">
        <f t="shared" si="860"/>
        <v/>
      </c>
      <c r="E5546" t="str">
        <f t="shared" si="861"/>
        <v/>
      </c>
      <c r="F5546" t="str">
        <f t="shared" si="862"/>
        <v/>
      </c>
      <c r="G5546" t="str">
        <f t="shared" si="863"/>
        <v/>
      </c>
      <c r="H5546" t="str">
        <f t="shared" si="864"/>
        <v/>
      </c>
      <c r="I5546" t="str">
        <f t="shared" si="865"/>
        <v/>
      </c>
      <c r="J5546" t="str">
        <f t="shared" si="866"/>
        <v/>
      </c>
      <c r="K5546" t="str">
        <f t="shared" si="867"/>
        <v/>
      </c>
      <c r="L5546" t="str">
        <f t="shared" si="868"/>
        <v/>
      </c>
      <c r="M5546" t="str">
        <f t="shared" si="869"/>
        <v/>
      </c>
    </row>
    <row r="5547" spans="1:13">
      <c r="A5547" t="s">
        <v>3984</v>
      </c>
      <c r="B5547">
        <v>1970.6312</v>
      </c>
      <c r="C5547" s="44">
        <v>41548</v>
      </c>
      <c r="D5547" t="str">
        <f t="shared" si="860"/>
        <v/>
      </c>
      <c r="E5547" t="str">
        <f t="shared" si="861"/>
        <v/>
      </c>
      <c r="F5547" t="str">
        <f t="shared" si="862"/>
        <v/>
      </c>
      <c r="G5547" t="str">
        <f t="shared" si="863"/>
        <v/>
      </c>
      <c r="H5547" t="str">
        <f t="shared" si="864"/>
        <v/>
      </c>
      <c r="I5547" t="str">
        <f t="shared" si="865"/>
        <v/>
      </c>
      <c r="J5547" t="str">
        <f t="shared" si="866"/>
        <v/>
      </c>
      <c r="K5547" t="str">
        <f t="shared" si="867"/>
        <v/>
      </c>
      <c r="L5547" t="str">
        <f t="shared" si="868"/>
        <v/>
      </c>
      <c r="M5547" t="str">
        <f t="shared" si="869"/>
        <v/>
      </c>
    </row>
    <row r="5548" spans="1:13">
      <c r="A5548" t="s">
        <v>2198</v>
      </c>
      <c r="B5548">
        <v>1204.6659999999999</v>
      </c>
      <c r="C5548" s="44">
        <v>41548</v>
      </c>
      <c r="D5548" t="str">
        <f t="shared" si="860"/>
        <v/>
      </c>
      <c r="E5548" t="str">
        <f t="shared" si="861"/>
        <v/>
      </c>
      <c r="F5548" t="str">
        <f t="shared" si="862"/>
        <v/>
      </c>
      <c r="G5548" t="str">
        <f t="shared" si="863"/>
        <v/>
      </c>
      <c r="H5548" t="str">
        <f t="shared" si="864"/>
        <v/>
      </c>
      <c r="I5548" t="str">
        <f t="shared" si="865"/>
        <v/>
      </c>
      <c r="J5548" t="str">
        <f t="shared" si="866"/>
        <v/>
      </c>
      <c r="K5548" t="str">
        <f t="shared" si="867"/>
        <v/>
      </c>
      <c r="L5548" t="str">
        <f t="shared" si="868"/>
        <v/>
      </c>
      <c r="M5548" t="str">
        <f t="shared" si="869"/>
        <v/>
      </c>
    </row>
    <row r="5549" spans="1:13">
      <c r="A5549" t="s">
        <v>2199</v>
      </c>
      <c r="B5549">
        <v>0</v>
      </c>
      <c r="C5549" s="44">
        <v>41352</v>
      </c>
      <c r="D5549" t="str">
        <f t="shared" si="860"/>
        <v/>
      </c>
      <c r="E5549" t="str">
        <f t="shared" si="861"/>
        <v/>
      </c>
      <c r="F5549" t="str">
        <f t="shared" si="862"/>
        <v/>
      </c>
      <c r="G5549" t="str">
        <f t="shared" si="863"/>
        <v/>
      </c>
      <c r="H5549" t="str">
        <f t="shared" si="864"/>
        <v/>
      </c>
      <c r="I5549" t="str">
        <f t="shared" si="865"/>
        <v/>
      </c>
      <c r="J5549" t="str">
        <f t="shared" si="866"/>
        <v/>
      </c>
      <c r="K5549" t="str">
        <f t="shared" si="867"/>
        <v/>
      </c>
      <c r="L5549" t="str">
        <f t="shared" si="868"/>
        <v/>
      </c>
      <c r="M5549" t="str">
        <f t="shared" si="869"/>
        <v/>
      </c>
    </row>
    <row r="5550" spans="1:13">
      <c r="A5550" t="s">
        <v>2200</v>
      </c>
      <c r="B5550">
        <v>1156.6416999999999</v>
      </c>
      <c r="C5550" s="44">
        <v>41548</v>
      </c>
      <c r="D5550" t="str">
        <f t="shared" si="860"/>
        <v/>
      </c>
      <c r="E5550" t="str">
        <f t="shared" si="861"/>
        <v/>
      </c>
      <c r="F5550" t="str">
        <f t="shared" si="862"/>
        <v/>
      </c>
      <c r="G5550" t="str">
        <f t="shared" si="863"/>
        <v/>
      </c>
      <c r="H5550" t="str">
        <f t="shared" si="864"/>
        <v/>
      </c>
      <c r="I5550" t="str">
        <f t="shared" si="865"/>
        <v/>
      </c>
      <c r="J5550" t="str">
        <f t="shared" si="866"/>
        <v/>
      </c>
      <c r="K5550" t="str">
        <f t="shared" si="867"/>
        <v/>
      </c>
      <c r="L5550" t="str">
        <f t="shared" si="868"/>
        <v/>
      </c>
      <c r="M5550" t="str">
        <f t="shared" si="869"/>
        <v/>
      </c>
    </row>
    <row r="5551" spans="1:13">
      <c r="A5551" t="s">
        <v>2201</v>
      </c>
      <c r="B5551">
        <v>1172.3167000000001</v>
      </c>
      <c r="C5551" s="44">
        <v>41548</v>
      </c>
      <c r="D5551" t="str">
        <f t="shared" si="860"/>
        <v/>
      </c>
      <c r="E5551" t="str">
        <f t="shared" si="861"/>
        <v/>
      </c>
      <c r="F5551" t="str">
        <f t="shared" si="862"/>
        <v/>
      </c>
      <c r="G5551" t="str">
        <f t="shared" si="863"/>
        <v/>
      </c>
      <c r="H5551" t="str">
        <f t="shared" si="864"/>
        <v/>
      </c>
      <c r="I5551" t="str">
        <f t="shared" si="865"/>
        <v/>
      </c>
      <c r="J5551" t="str">
        <f t="shared" si="866"/>
        <v/>
      </c>
      <c r="K5551" t="str">
        <f t="shared" si="867"/>
        <v/>
      </c>
      <c r="L5551" t="str">
        <f t="shared" si="868"/>
        <v/>
      </c>
      <c r="M5551" t="str">
        <f t="shared" si="869"/>
        <v/>
      </c>
    </row>
    <row r="5552" spans="1:13">
      <c r="A5552" t="s">
        <v>2202</v>
      </c>
      <c r="B5552">
        <v>1138.3368</v>
      </c>
      <c r="C5552" s="44">
        <v>41548</v>
      </c>
      <c r="D5552" t="str">
        <f t="shared" si="860"/>
        <v/>
      </c>
      <c r="E5552" t="str">
        <f t="shared" si="861"/>
        <v/>
      </c>
      <c r="F5552" t="str">
        <f t="shared" si="862"/>
        <v/>
      </c>
      <c r="G5552" t="str">
        <f t="shared" si="863"/>
        <v/>
      </c>
      <c r="H5552" t="str">
        <f t="shared" si="864"/>
        <v/>
      </c>
      <c r="I5552" t="str">
        <f t="shared" si="865"/>
        <v/>
      </c>
      <c r="J5552" t="str">
        <f t="shared" si="866"/>
        <v/>
      </c>
      <c r="K5552" t="str">
        <f t="shared" si="867"/>
        <v/>
      </c>
      <c r="L5552" t="str">
        <f t="shared" si="868"/>
        <v/>
      </c>
      <c r="M5552" t="str">
        <f t="shared" si="869"/>
        <v/>
      </c>
    </row>
    <row r="5553" spans="1:13">
      <c r="A5553" t="s">
        <v>2203</v>
      </c>
      <c r="B5553">
        <v>1075.8462</v>
      </c>
      <c r="C5553" s="44">
        <v>41548</v>
      </c>
      <c r="D5553" t="str">
        <f t="shared" si="860"/>
        <v/>
      </c>
      <c r="E5553" t="str">
        <f t="shared" si="861"/>
        <v/>
      </c>
      <c r="F5553" t="str">
        <f t="shared" si="862"/>
        <v/>
      </c>
      <c r="G5553" t="str">
        <f t="shared" si="863"/>
        <v/>
      </c>
      <c r="H5553" t="str">
        <f t="shared" si="864"/>
        <v/>
      </c>
      <c r="I5553" t="str">
        <f t="shared" si="865"/>
        <v/>
      </c>
      <c r="J5553" t="str">
        <f t="shared" si="866"/>
        <v/>
      </c>
      <c r="K5553" t="str">
        <f t="shared" si="867"/>
        <v/>
      </c>
      <c r="L5553" t="str">
        <f t="shared" si="868"/>
        <v/>
      </c>
      <c r="M5553" t="str">
        <f t="shared" si="869"/>
        <v/>
      </c>
    </row>
    <row r="5554" spans="1:13">
      <c r="A5554" t="s">
        <v>1796</v>
      </c>
      <c r="B5554">
        <v>1000.673</v>
      </c>
      <c r="C5554" s="44">
        <v>41548</v>
      </c>
      <c r="D5554" t="str">
        <f t="shared" si="860"/>
        <v/>
      </c>
      <c r="E5554" t="str">
        <f t="shared" si="861"/>
        <v/>
      </c>
      <c r="F5554" t="str">
        <f t="shared" si="862"/>
        <v/>
      </c>
      <c r="G5554" t="str">
        <f t="shared" si="863"/>
        <v/>
      </c>
      <c r="H5554" t="str">
        <f t="shared" si="864"/>
        <v/>
      </c>
      <c r="I5554" t="str">
        <f t="shared" si="865"/>
        <v/>
      </c>
      <c r="J5554" t="str">
        <f t="shared" si="866"/>
        <v/>
      </c>
      <c r="K5554" t="str">
        <f t="shared" si="867"/>
        <v/>
      </c>
      <c r="L5554" t="str">
        <f t="shared" si="868"/>
        <v/>
      </c>
      <c r="M5554" t="str">
        <f t="shared" si="869"/>
        <v/>
      </c>
    </row>
    <row r="5555" spans="1:13">
      <c r="A5555" t="s">
        <v>3682</v>
      </c>
      <c r="B5555">
        <v>1899.3898999999999</v>
      </c>
      <c r="C5555" s="44">
        <v>41548</v>
      </c>
      <c r="D5555" t="str">
        <f t="shared" si="860"/>
        <v/>
      </c>
      <c r="E5555" t="str">
        <f t="shared" si="861"/>
        <v/>
      </c>
      <c r="F5555" t="str">
        <f t="shared" si="862"/>
        <v/>
      </c>
      <c r="G5555" t="str">
        <f t="shared" si="863"/>
        <v/>
      </c>
      <c r="H5555" t="str">
        <f t="shared" si="864"/>
        <v/>
      </c>
      <c r="I5555" t="str">
        <f t="shared" si="865"/>
        <v/>
      </c>
      <c r="J5555" t="str">
        <f t="shared" si="866"/>
        <v/>
      </c>
      <c r="K5555" t="str">
        <f t="shared" si="867"/>
        <v/>
      </c>
      <c r="L5555" t="str">
        <f t="shared" si="868"/>
        <v/>
      </c>
      <c r="M5555" t="str">
        <f t="shared" si="869"/>
        <v/>
      </c>
    </row>
    <row r="5556" spans="1:13">
      <c r="A5556" t="s">
        <v>1797</v>
      </c>
      <c r="B5556">
        <v>1055.3743999999999</v>
      </c>
      <c r="C5556" s="44">
        <v>41548</v>
      </c>
      <c r="D5556" t="str">
        <f t="shared" si="860"/>
        <v/>
      </c>
      <c r="E5556" t="str">
        <f t="shared" si="861"/>
        <v/>
      </c>
      <c r="F5556" t="str">
        <f t="shared" si="862"/>
        <v/>
      </c>
      <c r="G5556" t="str">
        <f t="shared" si="863"/>
        <v/>
      </c>
      <c r="H5556" t="str">
        <f t="shared" si="864"/>
        <v/>
      </c>
      <c r="I5556" t="str">
        <f t="shared" si="865"/>
        <v/>
      </c>
      <c r="J5556" t="str">
        <f t="shared" si="866"/>
        <v/>
      </c>
      <c r="K5556" t="str">
        <f t="shared" si="867"/>
        <v/>
      </c>
      <c r="L5556" t="str">
        <f t="shared" si="868"/>
        <v/>
      </c>
      <c r="M5556" t="str">
        <f t="shared" si="869"/>
        <v/>
      </c>
    </row>
    <row r="5557" spans="1:13">
      <c r="A5557" t="s">
        <v>126</v>
      </c>
      <c r="B5557">
        <v>1001.0741</v>
      </c>
      <c r="C5557" s="44">
        <v>41548</v>
      </c>
      <c r="D5557" t="str">
        <f t="shared" si="860"/>
        <v/>
      </c>
      <c r="E5557" t="str">
        <f t="shared" si="861"/>
        <v/>
      </c>
      <c r="F5557" t="str">
        <f t="shared" si="862"/>
        <v/>
      </c>
      <c r="G5557" t="str">
        <f t="shared" si="863"/>
        <v/>
      </c>
      <c r="H5557" t="str">
        <f t="shared" si="864"/>
        <v/>
      </c>
      <c r="I5557" t="str">
        <f t="shared" si="865"/>
        <v/>
      </c>
      <c r="J5557" t="str">
        <f t="shared" si="866"/>
        <v/>
      </c>
      <c r="K5557" t="str">
        <f t="shared" si="867"/>
        <v/>
      </c>
      <c r="L5557" t="str">
        <f t="shared" si="868"/>
        <v/>
      </c>
      <c r="M5557" t="str">
        <f t="shared" si="869"/>
        <v/>
      </c>
    </row>
    <row r="5558" spans="1:13">
      <c r="A5558" t="s">
        <v>4739</v>
      </c>
      <c r="B5558">
        <v>1828.0707</v>
      </c>
      <c r="C5558" s="44">
        <v>41548</v>
      </c>
      <c r="D5558" t="str">
        <f t="shared" si="860"/>
        <v/>
      </c>
      <c r="E5558" t="str">
        <f t="shared" si="861"/>
        <v/>
      </c>
      <c r="F5558" t="str">
        <f t="shared" si="862"/>
        <v/>
      </c>
      <c r="G5558" t="str">
        <f t="shared" si="863"/>
        <v/>
      </c>
      <c r="H5558" t="str">
        <f t="shared" si="864"/>
        <v/>
      </c>
      <c r="I5558" t="str">
        <f t="shared" si="865"/>
        <v/>
      </c>
      <c r="J5558" t="str">
        <f t="shared" si="866"/>
        <v/>
      </c>
      <c r="K5558" t="str">
        <f t="shared" si="867"/>
        <v/>
      </c>
      <c r="L5558" t="str">
        <f t="shared" si="868"/>
        <v/>
      </c>
      <c r="M5558" t="str">
        <f t="shared" si="869"/>
        <v/>
      </c>
    </row>
    <row r="5559" spans="1:13">
      <c r="A5559" t="s">
        <v>127</v>
      </c>
      <c r="B5559">
        <v>1022.0416</v>
      </c>
      <c r="C5559" s="44">
        <v>41548</v>
      </c>
      <c r="D5559" t="str">
        <f t="shared" si="860"/>
        <v/>
      </c>
      <c r="E5559" t="str">
        <f t="shared" si="861"/>
        <v/>
      </c>
      <c r="F5559" t="str">
        <f t="shared" si="862"/>
        <v/>
      </c>
      <c r="G5559" t="str">
        <f t="shared" si="863"/>
        <v/>
      </c>
      <c r="H5559" t="str">
        <f t="shared" si="864"/>
        <v/>
      </c>
      <c r="I5559" t="str">
        <f t="shared" si="865"/>
        <v/>
      </c>
      <c r="J5559" t="str">
        <f t="shared" si="866"/>
        <v/>
      </c>
      <c r="K5559" t="str">
        <f t="shared" si="867"/>
        <v/>
      </c>
      <c r="L5559" t="str">
        <f t="shared" si="868"/>
        <v/>
      </c>
      <c r="M5559" t="str">
        <f t="shared" si="869"/>
        <v/>
      </c>
    </row>
    <row r="5560" spans="1:13">
      <c r="A5560" t="s">
        <v>1798</v>
      </c>
      <c r="B5560">
        <v>1512.34</v>
      </c>
      <c r="C5560" s="44">
        <v>41548</v>
      </c>
      <c r="D5560" t="str">
        <f t="shared" si="860"/>
        <v/>
      </c>
      <c r="E5560" t="str">
        <f t="shared" si="861"/>
        <v/>
      </c>
      <c r="F5560" t="str">
        <f t="shared" si="862"/>
        <v/>
      </c>
      <c r="G5560" t="str">
        <f t="shared" si="863"/>
        <v/>
      </c>
      <c r="H5560" t="str">
        <f t="shared" si="864"/>
        <v/>
      </c>
      <c r="I5560" t="str">
        <f t="shared" si="865"/>
        <v/>
      </c>
      <c r="J5560" t="str">
        <f t="shared" si="866"/>
        <v/>
      </c>
      <c r="K5560" t="str">
        <f t="shared" si="867"/>
        <v/>
      </c>
      <c r="L5560" t="str">
        <f t="shared" si="868"/>
        <v/>
      </c>
      <c r="M5560" t="str">
        <f t="shared" si="869"/>
        <v/>
      </c>
    </row>
    <row r="5561" spans="1:13">
      <c r="A5561" t="s">
        <v>3683</v>
      </c>
      <c r="B5561">
        <v>2969.9288999999999</v>
      </c>
      <c r="C5561" s="44">
        <v>41548</v>
      </c>
      <c r="D5561" t="str">
        <f t="shared" si="860"/>
        <v/>
      </c>
      <c r="E5561" t="str">
        <f t="shared" si="861"/>
        <v/>
      </c>
      <c r="F5561" t="str">
        <f t="shared" si="862"/>
        <v/>
      </c>
      <c r="G5561" t="str">
        <f t="shared" si="863"/>
        <v/>
      </c>
      <c r="H5561" t="str">
        <f t="shared" si="864"/>
        <v/>
      </c>
      <c r="I5561" t="str">
        <f t="shared" si="865"/>
        <v/>
      </c>
      <c r="J5561" t="str">
        <f t="shared" si="866"/>
        <v/>
      </c>
      <c r="K5561" t="str">
        <f t="shared" si="867"/>
        <v/>
      </c>
      <c r="L5561" t="str">
        <f t="shared" si="868"/>
        <v/>
      </c>
      <c r="M5561" t="str">
        <f t="shared" si="869"/>
        <v/>
      </c>
    </row>
    <row r="5562" spans="1:13">
      <c r="A5562" t="s">
        <v>1799</v>
      </c>
      <c r="B5562">
        <v>1245.0777</v>
      </c>
      <c r="C5562" s="44">
        <v>41548</v>
      </c>
      <c r="D5562" t="str">
        <f t="shared" si="860"/>
        <v/>
      </c>
      <c r="E5562" t="str">
        <f t="shared" si="861"/>
        <v/>
      </c>
      <c r="F5562" t="str">
        <f t="shared" si="862"/>
        <v/>
      </c>
      <c r="G5562" t="str">
        <f t="shared" si="863"/>
        <v/>
      </c>
      <c r="H5562" t="str">
        <f t="shared" si="864"/>
        <v/>
      </c>
      <c r="I5562" t="str">
        <f t="shared" si="865"/>
        <v/>
      </c>
      <c r="J5562" t="str">
        <f t="shared" si="866"/>
        <v/>
      </c>
      <c r="K5562" t="str">
        <f t="shared" si="867"/>
        <v/>
      </c>
      <c r="L5562" t="str">
        <f t="shared" si="868"/>
        <v/>
      </c>
      <c r="M5562" t="str">
        <f t="shared" si="869"/>
        <v/>
      </c>
    </row>
    <row r="5563" spans="1:13">
      <c r="A5563" t="s">
        <v>1800</v>
      </c>
      <c r="B5563">
        <v>1000.673</v>
      </c>
      <c r="C5563" s="44">
        <v>41548</v>
      </c>
      <c r="D5563" t="str">
        <f t="shared" si="860"/>
        <v/>
      </c>
      <c r="E5563" t="str">
        <f t="shared" si="861"/>
        <v/>
      </c>
      <c r="F5563" t="str">
        <f t="shared" si="862"/>
        <v/>
      </c>
      <c r="G5563" t="str">
        <f t="shared" si="863"/>
        <v/>
      </c>
      <c r="H5563" t="str">
        <f t="shared" si="864"/>
        <v/>
      </c>
      <c r="I5563" t="str">
        <f t="shared" si="865"/>
        <v/>
      </c>
      <c r="J5563" t="str">
        <f t="shared" si="866"/>
        <v/>
      </c>
      <c r="K5563" t="str">
        <f t="shared" si="867"/>
        <v/>
      </c>
      <c r="L5563" t="str">
        <f t="shared" si="868"/>
        <v/>
      </c>
      <c r="M5563" t="str">
        <f t="shared" si="869"/>
        <v/>
      </c>
    </row>
    <row r="5564" spans="1:13">
      <c r="A5564" t="s">
        <v>3684</v>
      </c>
      <c r="B5564">
        <v>1827.4466</v>
      </c>
      <c r="C5564" s="44">
        <v>41548</v>
      </c>
      <c r="D5564" t="str">
        <f t="shared" si="860"/>
        <v/>
      </c>
      <c r="E5564" t="str">
        <f t="shared" si="861"/>
        <v/>
      </c>
      <c r="F5564" t="str">
        <f t="shared" si="862"/>
        <v/>
      </c>
      <c r="G5564" t="str">
        <f t="shared" si="863"/>
        <v/>
      </c>
      <c r="H5564" t="str">
        <f t="shared" si="864"/>
        <v/>
      </c>
      <c r="I5564" t="str">
        <f t="shared" si="865"/>
        <v/>
      </c>
      <c r="J5564" t="str">
        <f t="shared" si="866"/>
        <v/>
      </c>
      <c r="K5564" t="str">
        <f t="shared" si="867"/>
        <v/>
      </c>
      <c r="L5564" t="str">
        <f t="shared" si="868"/>
        <v/>
      </c>
      <c r="M5564" t="str">
        <f t="shared" si="869"/>
        <v/>
      </c>
    </row>
    <row r="5565" spans="1:13">
      <c r="A5565" t="s">
        <v>1801</v>
      </c>
      <c r="B5565">
        <v>1021.7738000000001</v>
      </c>
      <c r="C5565" s="44">
        <v>41548</v>
      </c>
      <c r="D5565" t="str">
        <f t="shared" si="860"/>
        <v/>
      </c>
      <c r="E5565" t="str">
        <f t="shared" si="861"/>
        <v/>
      </c>
      <c r="F5565" t="str">
        <f t="shared" si="862"/>
        <v/>
      </c>
      <c r="G5565" t="str">
        <f t="shared" si="863"/>
        <v/>
      </c>
      <c r="H5565" t="str">
        <f t="shared" si="864"/>
        <v/>
      </c>
      <c r="I5565" t="str">
        <f t="shared" si="865"/>
        <v/>
      </c>
      <c r="J5565" t="str">
        <f t="shared" si="866"/>
        <v/>
      </c>
      <c r="K5565" t="str">
        <f t="shared" si="867"/>
        <v/>
      </c>
      <c r="L5565" t="str">
        <f t="shared" si="868"/>
        <v/>
      </c>
      <c r="M5565" t="str">
        <f t="shared" si="869"/>
        <v/>
      </c>
    </row>
    <row r="5566" spans="1:13">
      <c r="A5566" t="s">
        <v>2204</v>
      </c>
      <c r="B5566">
        <v>10.0238</v>
      </c>
      <c r="C5566" s="44">
        <v>41548</v>
      </c>
      <c r="D5566" t="str">
        <f t="shared" si="860"/>
        <v/>
      </c>
      <c r="E5566" t="str">
        <f t="shared" si="861"/>
        <v/>
      </c>
      <c r="F5566" t="str">
        <f t="shared" si="862"/>
        <v/>
      </c>
      <c r="G5566" t="str">
        <f t="shared" si="863"/>
        <v/>
      </c>
      <c r="H5566" t="str">
        <f t="shared" si="864"/>
        <v/>
      </c>
      <c r="I5566" t="str">
        <f t="shared" si="865"/>
        <v/>
      </c>
      <c r="J5566" t="str">
        <f t="shared" si="866"/>
        <v/>
      </c>
      <c r="K5566" t="str">
        <f t="shared" si="867"/>
        <v/>
      </c>
      <c r="L5566" t="str">
        <f t="shared" si="868"/>
        <v/>
      </c>
      <c r="M5566" t="str">
        <f t="shared" si="869"/>
        <v/>
      </c>
    </row>
    <row r="5567" spans="1:13">
      <c r="A5567" t="s">
        <v>3985</v>
      </c>
      <c r="B5567">
        <v>16.049800000000001</v>
      </c>
      <c r="C5567" s="44">
        <v>41548</v>
      </c>
      <c r="D5567" t="str">
        <f t="shared" si="860"/>
        <v/>
      </c>
      <c r="E5567" t="str">
        <f t="shared" si="861"/>
        <v/>
      </c>
      <c r="F5567" t="str">
        <f t="shared" si="862"/>
        <v/>
      </c>
      <c r="G5567" t="str">
        <f t="shared" si="863"/>
        <v/>
      </c>
      <c r="H5567" t="str">
        <f t="shared" si="864"/>
        <v/>
      </c>
      <c r="I5567" t="str">
        <f t="shared" si="865"/>
        <v/>
      </c>
      <c r="J5567" t="str">
        <f t="shared" si="866"/>
        <v/>
      </c>
      <c r="K5567" t="str">
        <f t="shared" si="867"/>
        <v/>
      </c>
      <c r="L5567" t="str">
        <f t="shared" si="868"/>
        <v/>
      </c>
      <c r="M5567" t="str">
        <f t="shared" si="869"/>
        <v/>
      </c>
    </row>
    <row r="5568" spans="1:13">
      <c r="A5568" t="s">
        <v>2205</v>
      </c>
      <c r="B5568">
        <v>10.101599999999999</v>
      </c>
      <c r="C5568" s="44">
        <v>41548</v>
      </c>
      <c r="D5568" t="str">
        <f t="shared" si="860"/>
        <v/>
      </c>
      <c r="E5568" t="str">
        <f t="shared" si="861"/>
        <v/>
      </c>
      <c r="F5568" t="str">
        <f t="shared" si="862"/>
        <v/>
      </c>
      <c r="G5568" t="str">
        <f t="shared" si="863"/>
        <v/>
      </c>
      <c r="H5568" t="str">
        <f t="shared" si="864"/>
        <v/>
      </c>
      <c r="I5568" t="str">
        <f t="shared" si="865"/>
        <v/>
      </c>
      <c r="J5568" t="str">
        <f t="shared" si="866"/>
        <v/>
      </c>
      <c r="K5568" t="str">
        <f t="shared" si="867"/>
        <v/>
      </c>
      <c r="L5568" t="str">
        <f t="shared" si="868"/>
        <v/>
      </c>
      <c r="M5568" t="str">
        <f t="shared" si="869"/>
        <v/>
      </c>
    </row>
    <row r="5569" spans="1:13">
      <c r="A5569" t="s">
        <v>128</v>
      </c>
      <c r="B5569">
        <v>10.0098</v>
      </c>
      <c r="C5569" s="44">
        <v>41548</v>
      </c>
      <c r="D5569" t="str">
        <f t="shared" si="860"/>
        <v/>
      </c>
      <c r="E5569" t="str">
        <f t="shared" si="861"/>
        <v/>
      </c>
      <c r="F5569" t="str">
        <f t="shared" si="862"/>
        <v/>
      </c>
      <c r="G5569" t="str">
        <f t="shared" si="863"/>
        <v/>
      </c>
      <c r="H5569" t="str">
        <f t="shared" si="864"/>
        <v/>
      </c>
      <c r="I5569" t="str">
        <f t="shared" si="865"/>
        <v/>
      </c>
      <c r="J5569" t="str">
        <f t="shared" si="866"/>
        <v/>
      </c>
      <c r="K5569" t="str">
        <f t="shared" si="867"/>
        <v/>
      </c>
      <c r="L5569" t="str">
        <f t="shared" si="868"/>
        <v/>
      </c>
      <c r="M5569" t="str">
        <f t="shared" si="869"/>
        <v/>
      </c>
    </row>
    <row r="5570" spans="1:13">
      <c r="A5570" t="s">
        <v>4740</v>
      </c>
      <c r="B5570">
        <v>15.836399999999999</v>
      </c>
      <c r="C5570" s="44">
        <v>41548</v>
      </c>
      <c r="D5570" t="str">
        <f t="shared" si="860"/>
        <v/>
      </c>
      <c r="E5570" t="str">
        <f t="shared" si="861"/>
        <v/>
      </c>
      <c r="F5570" t="str">
        <f t="shared" si="862"/>
        <v/>
      </c>
      <c r="G5570" t="str">
        <f t="shared" si="863"/>
        <v/>
      </c>
      <c r="H5570" t="str">
        <f t="shared" si="864"/>
        <v/>
      </c>
      <c r="I5570" t="str">
        <f t="shared" si="865"/>
        <v/>
      </c>
      <c r="J5570" t="str">
        <f t="shared" si="866"/>
        <v/>
      </c>
      <c r="K5570" t="str">
        <f t="shared" si="867"/>
        <v/>
      </c>
      <c r="L5570" t="str">
        <f t="shared" si="868"/>
        <v/>
      </c>
      <c r="M5570" t="str">
        <f t="shared" si="869"/>
        <v/>
      </c>
    </row>
    <row r="5571" spans="1:13">
      <c r="A5571" t="s">
        <v>129</v>
      </c>
      <c r="B5571">
        <v>10.237500000000001</v>
      </c>
      <c r="C5571" s="44">
        <v>41548</v>
      </c>
      <c r="D5571" t="str">
        <f t="shared" si="860"/>
        <v/>
      </c>
      <c r="E5571" t="str">
        <f t="shared" si="861"/>
        <v/>
      </c>
      <c r="F5571" t="str">
        <f t="shared" si="862"/>
        <v/>
      </c>
      <c r="G5571" t="str">
        <f t="shared" si="863"/>
        <v/>
      </c>
      <c r="H5571" t="str">
        <f t="shared" si="864"/>
        <v/>
      </c>
      <c r="I5571" t="str">
        <f t="shared" si="865"/>
        <v/>
      </c>
      <c r="J5571" t="str">
        <f t="shared" si="866"/>
        <v/>
      </c>
      <c r="K5571" t="str">
        <f t="shared" si="867"/>
        <v/>
      </c>
      <c r="L5571" t="str">
        <f t="shared" si="868"/>
        <v/>
      </c>
      <c r="M5571" t="str">
        <f t="shared" si="869"/>
        <v/>
      </c>
    </row>
    <row r="5572" spans="1:13">
      <c r="A5572" t="s">
        <v>130</v>
      </c>
      <c r="B5572">
        <v>10.0092</v>
      </c>
      <c r="C5572" s="44">
        <v>41548</v>
      </c>
      <c r="D5572" t="str">
        <f t="shared" si="860"/>
        <v/>
      </c>
      <c r="E5572" t="str">
        <f t="shared" si="861"/>
        <v/>
      </c>
      <c r="F5572" t="str">
        <f t="shared" si="862"/>
        <v/>
      </c>
      <c r="G5572" t="str">
        <f t="shared" si="863"/>
        <v/>
      </c>
      <c r="H5572" t="str">
        <f t="shared" si="864"/>
        <v/>
      </c>
      <c r="I5572" t="str">
        <f t="shared" si="865"/>
        <v/>
      </c>
      <c r="J5572" t="str">
        <f t="shared" si="866"/>
        <v/>
      </c>
      <c r="K5572" t="str">
        <f t="shared" si="867"/>
        <v/>
      </c>
      <c r="L5572" t="str">
        <f t="shared" si="868"/>
        <v/>
      </c>
      <c r="M5572" t="str">
        <f t="shared" si="869"/>
        <v/>
      </c>
    </row>
    <row r="5573" spans="1:13">
      <c r="A5573" t="s">
        <v>4741</v>
      </c>
      <c r="B5573">
        <v>15.654</v>
      </c>
      <c r="C5573" s="44">
        <v>41548</v>
      </c>
      <c r="D5573" t="str">
        <f t="shared" si="860"/>
        <v/>
      </c>
      <c r="E5573" t="str">
        <f t="shared" si="861"/>
        <v/>
      </c>
      <c r="F5573" t="str">
        <f t="shared" si="862"/>
        <v/>
      </c>
      <c r="G5573" t="str">
        <f t="shared" si="863"/>
        <v/>
      </c>
      <c r="H5573" t="str">
        <f t="shared" si="864"/>
        <v/>
      </c>
      <c r="I5573" t="str">
        <f t="shared" si="865"/>
        <v/>
      </c>
      <c r="J5573" t="str">
        <f t="shared" si="866"/>
        <v/>
      </c>
      <c r="K5573" t="str">
        <f t="shared" si="867"/>
        <v/>
      </c>
      <c r="L5573" t="str">
        <f t="shared" si="868"/>
        <v/>
      </c>
      <c r="M5573" t="str">
        <f t="shared" si="869"/>
        <v/>
      </c>
    </row>
    <row r="5574" spans="1:13">
      <c r="A5574" t="s">
        <v>131</v>
      </c>
      <c r="B5574">
        <v>10.0524</v>
      </c>
      <c r="C5574" s="44">
        <v>41548</v>
      </c>
      <c r="D5574" t="str">
        <f t="shared" si="860"/>
        <v/>
      </c>
      <c r="E5574" t="str">
        <f t="shared" si="861"/>
        <v/>
      </c>
      <c r="F5574" t="str">
        <f t="shared" si="862"/>
        <v/>
      </c>
      <c r="G5574" t="str">
        <f t="shared" si="863"/>
        <v/>
      </c>
      <c r="H5574" t="str">
        <f t="shared" si="864"/>
        <v/>
      </c>
      <c r="I5574" t="str">
        <f t="shared" si="865"/>
        <v/>
      </c>
      <c r="J5574" t="str">
        <f t="shared" si="866"/>
        <v/>
      </c>
      <c r="K5574" t="str">
        <f t="shared" si="867"/>
        <v/>
      </c>
      <c r="L5574" t="str">
        <f t="shared" si="868"/>
        <v/>
      </c>
      <c r="M5574" t="str">
        <f t="shared" si="869"/>
        <v/>
      </c>
    </row>
    <row r="5575" spans="1:13">
      <c r="A5575" t="s">
        <v>132</v>
      </c>
      <c r="B5575">
        <v>10.0246</v>
      </c>
      <c r="C5575" s="44">
        <v>41548</v>
      </c>
      <c r="D5575" t="str">
        <f t="shared" ref="D5575:D5638" si="870">IF(A5575=mfund1,B5575,"")</f>
        <v/>
      </c>
      <c r="E5575" t="str">
        <f t="shared" ref="E5575:E5638" si="871">IF(A5575=mfund2,B5575,"")</f>
        <v/>
      </c>
      <c r="F5575" t="str">
        <f t="shared" ref="F5575:F5638" si="872">IF(A5575=mfund3,B5575,"")</f>
        <v/>
      </c>
      <c r="G5575" t="str">
        <f t="shared" ref="G5575:G5638" si="873">IF(A5575=mfund4,B5575,"")</f>
        <v/>
      </c>
      <c r="H5575" t="str">
        <f t="shared" ref="H5575:H5638" si="874">IF(A5575=mfudn5,B5575,"")</f>
        <v/>
      </c>
      <c r="I5575" t="str">
        <f t="shared" ref="I5575:I5638" si="875">IF(A5575=mfund6,B5575,"")</f>
        <v/>
      </c>
      <c r="J5575" t="str">
        <f t="shared" ref="J5575:J5638" si="876">IF(A5575=mfund7,B5575,"")</f>
        <v/>
      </c>
      <c r="K5575" t="str">
        <f t="shared" ref="K5575:K5638" si="877">IF(A5575=mfund8,B5575,"")</f>
        <v/>
      </c>
      <c r="L5575" t="str">
        <f t="shared" ref="L5575:L5638" si="878">IF(A5575=mfund9,B5575,"")</f>
        <v/>
      </c>
      <c r="M5575" t="str">
        <f t="shared" ref="M5575:M5638" si="879">IF(A5575=mfund10,B5575,"")</f>
        <v/>
      </c>
    </row>
    <row r="5576" spans="1:13">
      <c r="A5576" t="s">
        <v>4742</v>
      </c>
      <c r="B5576">
        <v>16.043700000000001</v>
      </c>
      <c r="C5576" s="44">
        <v>41548</v>
      </c>
      <c r="D5576" t="str">
        <f t="shared" si="870"/>
        <v/>
      </c>
      <c r="E5576" t="str">
        <f t="shared" si="871"/>
        <v/>
      </c>
      <c r="F5576" t="str">
        <f t="shared" si="872"/>
        <v/>
      </c>
      <c r="G5576" t="str">
        <f t="shared" si="873"/>
        <v/>
      </c>
      <c r="H5576" t="str">
        <f t="shared" si="874"/>
        <v/>
      </c>
      <c r="I5576" t="str">
        <f t="shared" si="875"/>
        <v/>
      </c>
      <c r="J5576" t="str">
        <f t="shared" si="876"/>
        <v/>
      </c>
      <c r="K5576" t="str">
        <f t="shared" si="877"/>
        <v/>
      </c>
      <c r="L5576" t="str">
        <f t="shared" si="878"/>
        <v/>
      </c>
      <c r="M5576" t="str">
        <f t="shared" si="879"/>
        <v/>
      </c>
    </row>
    <row r="5577" spans="1:13">
      <c r="A5577" t="s">
        <v>133</v>
      </c>
      <c r="B5577">
        <v>10.085800000000001</v>
      </c>
      <c r="C5577" s="44">
        <v>41548</v>
      </c>
      <c r="D5577" t="str">
        <f t="shared" si="870"/>
        <v/>
      </c>
      <c r="E5577" t="str">
        <f t="shared" si="871"/>
        <v/>
      </c>
      <c r="F5577" t="str">
        <f t="shared" si="872"/>
        <v/>
      </c>
      <c r="G5577" t="str">
        <f t="shared" si="873"/>
        <v/>
      </c>
      <c r="H5577" t="str">
        <f t="shared" si="874"/>
        <v/>
      </c>
      <c r="I5577" t="str">
        <f t="shared" si="875"/>
        <v/>
      </c>
      <c r="J5577" t="str">
        <f t="shared" si="876"/>
        <v/>
      </c>
      <c r="K5577" t="str">
        <f t="shared" si="877"/>
        <v/>
      </c>
      <c r="L5577" t="str">
        <f t="shared" si="878"/>
        <v/>
      </c>
      <c r="M5577" t="str">
        <f t="shared" si="879"/>
        <v/>
      </c>
    </row>
    <row r="5578" spans="1:13">
      <c r="A5578" t="s">
        <v>3982</v>
      </c>
      <c r="B5578">
        <v>0</v>
      </c>
      <c r="C5578" s="44">
        <v>40259</v>
      </c>
      <c r="D5578" t="str">
        <f t="shared" si="870"/>
        <v/>
      </c>
      <c r="E5578" t="str">
        <f t="shared" si="871"/>
        <v/>
      </c>
      <c r="F5578" t="str">
        <f t="shared" si="872"/>
        <v/>
      </c>
      <c r="G5578" t="str">
        <f t="shared" si="873"/>
        <v/>
      </c>
      <c r="H5578" t="str">
        <f t="shared" si="874"/>
        <v/>
      </c>
      <c r="I5578" t="str">
        <f t="shared" si="875"/>
        <v/>
      </c>
      <c r="J5578" t="str">
        <f t="shared" si="876"/>
        <v/>
      </c>
      <c r="K5578" t="str">
        <f t="shared" si="877"/>
        <v/>
      </c>
      <c r="L5578" t="str">
        <f t="shared" si="878"/>
        <v/>
      </c>
      <c r="M5578" t="str">
        <f t="shared" si="879"/>
        <v/>
      </c>
    </row>
    <row r="5579" spans="1:13">
      <c r="A5579" t="s">
        <v>2197</v>
      </c>
      <c r="B5579">
        <v>0</v>
      </c>
      <c r="C5579" s="44">
        <v>40259</v>
      </c>
      <c r="D5579" t="str">
        <f t="shared" si="870"/>
        <v/>
      </c>
      <c r="E5579" t="str">
        <f t="shared" si="871"/>
        <v/>
      </c>
      <c r="F5579" t="str">
        <f t="shared" si="872"/>
        <v/>
      </c>
      <c r="G5579" t="str">
        <f t="shared" si="873"/>
        <v/>
      </c>
      <c r="H5579" t="str">
        <f t="shared" si="874"/>
        <v/>
      </c>
      <c r="I5579" t="str">
        <f t="shared" si="875"/>
        <v/>
      </c>
      <c r="J5579" t="str">
        <f t="shared" si="876"/>
        <v/>
      </c>
      <c r="K5579" t="str">
        <f t="shared" si="877"/>
        <v/>
      </c>
      <c r="L5579" t="str">
        <f t="shared" si="878"/>
        <v/>
      </c>
      <c r="M5579" t="str">
        <f t="shared" si="879"/>
        <v/>
      </c>
    </row>
    <row r="5580" spans="1:13">
      <c r="A5580" t="s">
        <v>134</v>
      </c>
      <c r="B5580">
        <v>62.709899999999998</v>
      </c>
      <c r="C5580" s="44">
        <v>41548</v>
      </c>
      <c r="D5580" t="str">
        <f t="shared" si="870"/>
        <v/>
      </c>
      <c r="E5580" t="str">
        <f t="shared" si="871"/>
        <v/>
      </c>
      <c r="F5580" t="str">
        <f t="shared" si="872"/>
        <v/>
      </c>
      <c r="G5580" t="str">
        <f t="shared" si="873"/>
        <v/>
      </c>
      <c r="H5580" t="str">
        <f t="shared" si="874"/>
        <v/>
      </c>
      <c r="I5580" t="str">
        <f t="shared" si="875"/>
        <v/>
      </c>
      <c r="J5580" t="str">
        <f t="shared" si="876"/>
        <v/>
      </c>
      <c r="K5580" t="str">
        <f t="shared" si="877"/>
        <v/>
      </c>
      <c r="L5580" t="str">
        <f t="shared" si="878"/>
        <v/>
      </c>
      <c r="M5580" t="str">
        <f t="shared" si="879"/>
        <v/>
      </c>
    </row>
    <row r="5581" spans="1:13">
      <c r="A5581" t="s">
        <v>135</v>
      </c>
      <c r="B5581">
        <v>15.5646</v>
      </c>
      <c r="C5581" s="44">
        <v>41548</v>
      </c>
      <c r="D5581" t="str">
        <f t="shared" si="870"/>
        <v/>
      </c>
      <c r="E5581" t="str">
        <f t="shared" si="871"/>
        <v/>
      </c>
      <c r="F5581" t="str">
        <f t="shared" si="872"/>
        <v/>
      </c>
      <c r="G5581" t="str">
        <f t="shared" si="873"/>
        <v/>
      </c>
      <c r="H5581" t="str">
        <f t="shared" si="874"/>
        <v/>
      </c>
      <c r="I5581" t="str">
        <f t="shared" si="875"/>
        <v/>
      </c>
      <c r="J5581" t="str">
        <f t="shared" si="876"/>
        <v/>
      </c>
      <c r="K5581" t="str">
        <f t="shared" si="877"/>
        <v/>
      </c>
      <c r="L5581" t="str">
        <f t="shared" si="878"/>
        <v/>
      </c>
      <c r="M5581" t="str">
        <f t="shared" si="879"/>
        <v/>
      </c>
    </row>
    <row r="5582" spans="1:13">
      <c r="A5582" t="s">
        <v>136</v>
      </c>
      <c r="B5582">
        <v>9.8087999999999997</v>
      </c>
      <c r="C5582" s="44">
        <v>41548</v>
      </c>
      <c r="D5582" t="str">
        <f t="shared" si="870"/>
        <v/>
      </c>
      <c r="E5582" t="str">
        <f t="shared" si="871"/>
        <v/>
      </c>
      <c r="F5582" t="str">
        <f t="shared" si="872"/>
        <v/>
      </c>
      <c r="G5582" t="str">
        <f t="shared" si="873"/>
        <v/>
      </c>
      <c r="H5582" t="str">
        <f t="shared" si="874"/>
        <v/>
      </c>
      <c r="I5582" t="str">
        <f t="shared" si="875"/>
        <v/>
      </c>
      <c r="J5582" t="str">
        <f t="shared" si="876"/>
        <v/>
      </c>
      <c r="K5582" t="str">
        <f t="shared" si="877"/>
        <v/>
      </c>
      <c r="L5582" t="str">
        <f t="shared" si="878"/>
        <v/>
      </c>
      <c r="M5582" t="str">
        <f t="shared" si="879"/>
        <v/>
      </c>
    </row>
    <row r="5583" spans="1:13">
      <c r="A5583" t="s">
        <v>4743</v>
      </c>
      <c r="B5583">
        <v>9.8087999999999997</v>
      </c>
      <c r="C5583" s="44">
        <v>41548</v>
      </c>
      <c r="D5583" t="str">
        <f t="shared" si="870"/>
        <v/>
      </c>
      <c r="E5583" t="str">
        <f t="shared" si="871"/>
        <v/>
      </c>
      <c r="F5583" t="str">
        <f t="shared" si="872"/>
        <v/>
      </c>
      <c r="G5583" t="str">
        <f t="shared" si="873"/>
        <v/>
      </c>
      <c r="H5583" t="str">
        <f t="shared" si="874"/>
        <v/>
      </c>
      <c r="I5583" t="str">
        <f t="shared" si="875"/>
        <v/>
      </c>
      <c r="J5583" t="str">
        <f t="shared" si="876"/>
        <v/>
      </c>
      <c r="K5583" t="str">
        <f t="shared" si="877"/>
        <v/>
      </c>
      <c r="L5583" t="str">
        <f t="shared" si="878"/>
        <v/>
      </c>
      <c r="M5583" t="str">
        <f t="shared" si="879"/>
        <v/>
      </c>
    </row>
    <row r="5584" spans="1:13">
      <c r="A5584" t="s">
        <v>137</v>
      </c>
      <c r="B5584">
        <v>10.819900000000001</v>
      </c>
      <c r="C5584" s="44">
        <v>41548</v>
      </c>
      <c r="D5584" t="str">
        <f t="shared" si="870"/>
        <v/>
      </c>
      <c r="E5584" t="str">
        <f t="shared" si="871"/>
        <v/>
      </c>
      <c r="F5584" t="str">
        <f t="shared" si="872"/>
        <v/>
      </c>
      <c r="G5584" t="str">
        <f t="shared" si="873"/>
        <v/>
      </c>
      <c r="H5584" t="str">
        <f t="shared" si="874"/>
        <v/>
      </c>
      <c r="I5584" t="str">
        <f t="shared" si="875"/>
        <v/>
      </c>
      <c r="J5584" t="str">
        <f t="shared" si="876"/>
        <v/>
      </c>
      <c r="K5584" t="str">
        <f t="shared" si="877"/>
        <v/>
      </c>
      <c r="L5584" t="str">
        <f t="shared" si="878"/>
        <v/>
      </c>
      <c r="M5584" t="str">
        <f t="shared" si="879"/>
        <v/>
      </c>
    </row>
    <row r="5585" spans="1:13">
      <c r="A5585" t="s">
        <v>4744</v>
      </c>
      <c r="B5585">
        <v>10.819900000000001</v>
      </c>
      <c r="C5585" s="44">
        <v>41548</v>
      </c>
      <c r="D5585" t="str">
        <f t="shared" si="870"/>
        <v/>
      </c>
      <c r="E5585" t="str">
        <f t="shared" si="871"/>
        <v/>
      </c>
      <c r="F5585" t="str">
        <f t="shared" si="872"/>
        <v/>
      </c>
      <c r="G5585" t="str">
        <f t="shared" si="873"/>
        <v/>
      </c>
      <c r="H5585" t="str">
        <f t="shared" si="874"/>
        <v/>
      </c>
      <c r="I5585" t="str">
        <f t="shared" si="875"/>
        <v/>
      </c>
      <c r="J5585" t="str">
        <f t="shared" si="876"/>
        <v/>
      </c>
      <c r="K5585" t="str">
        <f t="shared" si="877"/>
        <v/>
      </c>
      <c r="L5585" t="str">
        <f t="shared" si="878"/>
        <v/>
      </c>
      <c r="M5585" t="str">
        <f t="shared" si="879"/>
        <v/>
      </c>
    </row>
    <row r="5586" spans="1:13">
      <c r="A5586" t="s">
        <v>138</v>
      </c>
      <c r="B5586">
        <v>9.7611000000000008</v>
      </c>
      <c r="C5586" s="44">
        <v>41548</v>
      </c>
      <c r="D5586" t="str">
        <f t="shared" si="870"/>
        <v/>
      </c>
      <c r="E5586" t="str">
        <f t="shared" si="871"/>
        <v/>
      </c>
      <c r="F5586" t="str">
        <f t="shared" si="872"/>
        <v/>
      </c>
      <c r="G5586" t="str">
        <f t="shared" si="873"/>
        <v/>
      </c>
      <c r="H5586" t="str">
        <f t="shared" si="874"/>
        <v/>
      </c>
      <c r="I5586" t="str">
        <f t="shared" si="875"/>
        <v/>
      </c>
      <c r="J5586" t="str">
        <f t="shared" si="876"/>
        <v/>
      </c>
      <c r="K5586" t="str">
        <f t="shared" si="877"/>
        <v/>
      </c>
      <c r="L5586" t="str">
        <f t="shared" si="878"/>
        <v/>
      </c>
      <c r="M5586" t="str">
        <f t="shared" si="879"/>
        <v/>
      </c>
    </row>
    <row r="5587" spans="1:13">
      <c r="A5587" t="s">
        <v>4745</v>
      </c>
      <c r="B5587">
        <v>9.7611000000000008</v>
      </c>
      <c r="C5587" s="44">
        <v>41548</v>
      </c>
      <c r="D5587" t="str">
        <f t="shared" si="870"/>
        <v/>
      </c>
      <c r="E5587" t="str">
        <f t="shared" si="871"/>
        <v/>
      </c>
      <c r="F5587" t="str">
        <f t="shared" si="872"/>
        <v/>
      </c>
      <c r="G5587" t="str">
        <f t="shared" si="873"/>
        <v/>
      </c>
      <c r="H5587" t="str">
        <f t="shared" si="874"/>
        <v/>
      </c>
      <c r="I5587" t="str">
        <f t="shared" si="875"/>
        <v/>
      </c>
      <c r="J5587" t="str">
        <f t="shared" si="876"/>
        <v/>
      </c>
      <c r="K5587" t="str">
        <f t="shared" si="877"/>
        <v/>
      </c>
      <c r="L5587" t="str">
        <f t="shared" si="878"/>
        <v/>
      </c>
      <c r="M5587" t="str">
        <f t="shared" si="879"/>
        <v/>
      </c>
    </row>
    <row r="5588" spans="1:13">
      <c r="A5588" t="s">
        <v>139</v>
      </c>
      <c r="B5588">
        <v>10.773999999999999</v>
      </c>
      <c r="C5588" s="44">
        <v>41548</v>
      </c>
      <c r="D5588" t="str">
        <f t="shared" si="870"/>
        <v/>
      </c>
      <c r="E5588" t="str">
        <f t="shared" si="871"/>
        <v/>
      </c>
      <c r="F5588" t="str">
        <f t="shared" si="872"/>
        <v/>
      </c>
      <c r="G5588" t="str">
        <f t="shared" si="873"/>
        <v/>
      </c>
      <c r="H5588" t="str">
        <f t="shared" si="874"/>
        <v/>
      </c>
      <c r="I5588" t="str">
        <f t="shared" si="875"/>
        <v/>
      </c>
      <c r="J5588" t="str">
        <f t="shared" si="876"/>
        <v/>
      </c>
      <c r="K5588" t="str">
        <f t="shared" si="877"/>
        <v/>
      </c>
      <c r="L5588" t="str">
        <f t="shared" si="878"/>
        <v/>
      </c>
      <c r="M5588" t="str">
        <f t="shared" si="879"/>
        <v/>
      </c>
    </row>
    <row r="5589" spans="1:13">
      <c r="A5589" t="s">
        <v>4746</v>
      </c>
      <c r="B5589">
        <v>10.773999999999999</v>
      </c>
      <c r="C5589" s="44">
        <v>41548</v>
      </c>
      <c r="D5589" t="str">
        <f t="shared" si="870"/>
        <v/>
      </c>
      <c r="E5589" t="str">
        <f t="shared" si="871"/>
        <v/>
      </c>
      <c r="F5589" t="str">
        <f t="shared" si="872"/>
        <v/>
      </c>
      <c r="G5589" t="str">
        <f t="shared" si="873"/>
        <v/>
      </c>
      <c r="H5589" t="str">
        <f t="shared" si="874"/>
        <v/>
      </c>
      <c r="I5589" t="str">
        <f t="shared" si="875"/>
        <v/>
      </c>
      <c r="J5589" t="str">
        <f t="shared" si="876"/>
        <v/>
      </c>
      <c r="K5589" t="str">
        <f t="shared" si="877"/>
        <v/>
      </c>
      <c r="L5589" t="str">
        <f t="shared" si="878"/>
        <v/>
      </c>
      <c r="M5589" t="str">
        <f t="shared" si="879"/>
        <v/>
      </c>
    </row>
    <row r="5590" spans="1:13">
      <c r="A5590" t="s">
        <v>140</v>
      </c>
      <c r="B5590">
        <v>11.0001</v>
      </c>
      <c r="C5590" s="44">
        <v>41548</v>
      </c>
      <c r="D5590" t="str">
        <f t="shared" si="870"/>
        <v/>
      </c>
      <c r="E5590" t="str">
        <f t="shared" si="871"/>
        <v/>
      </c>
      <c r="F5590" t="str">
        <f t="shared" si="872"/>
        <v/>
      </c>
      <c r="G5590" t="str">
        <f t="shared" si="873"/>
        <v/>
      </c>
      <c r="H5590" t="str">
        <f t="shared" si="874"/>
        <v/>
      </c>
      <c r="I5590" t="str">
        <f t="shared" si="875"/>
        <v/>
      </c>
      <c r="J5590" t="str">
        <f t="shared" si="876"/>
        <v/>
      </c>
      <c r="K5590" t="str">
        <f t="shared" si="877"/>
        <v/>
      </c>
      <c r="L5590" t="str">
        <f t="shared" si="878"/>
        <v/>
      </c>
      <c r="M5590" t="str">
        <f t="shared" si="879"/>
        <v/>
      </c>
    </row>
    <row r="5591" spans="1:13">
      <c r="A5591" t="s">
        <v>4747</v>
      </c>
      <c r="B5591">
        <v>11.0001</v>
      </c>
      <c r="C5591" s="44">
        <v>41548</v>
      </c>
      <c r="D5591" t="str">
        <f t="shared" si="870"/>
        <v/>
      </c>
      <c r="E5591" t="str">
        <f t="shared" si="871"/>
        <v/>
      </c>
      <c r="F5591" t="str">
        <f t="shared" si="872"/>
        <v/>
      </c>
      <c r="G5591" t="str">
        <f t="shared" si="873"/>
        <v/>
      </c>
      <c r="H5591" t="str">
        <f t="shared" si="874"/>
        <v/>
      </c>
      <c r="I5591" t="str">
        <f t="shared" si="875"/>
        <v/>
      </c>
      <c r="J5591" t="str">
        <f t="shared" si="876"/>
        <v/>
      </c>
      <c r="K5591" t="str">
        <f t="shared" si="877"/>
        <v/>
      </c>
      <c r="L5591" t="str">
        <f t="shared" si="878"/>
        <v/>
      </c>
      <c r="M5591" t="str">
        <f t="shared" si="879"/>
        <v/>
      </c>
    </row>
    <row r="5592" spans="1:13">
      <c r="A5592" t="s">
        <v>141</v>
      </c>
      <c r="B5592">
        <v>10.940799999999999</v>
      </c>
      <c r="C5592" s="44">
        <v>41548</v>
      </c>
      <c r="D5592" t="str">
        <f t="shared" si="870"/>
        <v/>
      </c>
      <c r="E5592" t="str">
        <f t="shared" si="871"/>
        <v/>
      </c>
      <c r="F5592" t="str">
        <f t="shared" si="872"/>
        <v/>
      </c>
      <c r="G5592" t="str">
        <f t="shared" si="873"/>
        <v/>
      </c>
      <c r="H5592" t="str">
        <f t="shared" si="874"/>
        <v/>
      </c>
      <c r="I5592" t="str">
        <f t="shared" si="875"/>
        <v/>
      </c>
      <c r="J5592" t="str">
        <f t="shared" si="876"/>
        <v/>
      </c>
      <c r="K5592" t="str">
        <f t="shared" si="877"/>
        <v/>
      </c>
      <c r="L5592" t="str">
        <f t="shared" si="878"/>
        <v/>
      </c>
      <c r="M5592" t="str">
        <f t="shared" si="879"/>
        <v/>
      </c>
    </row>
    <row r="5593" spans="1:13">
      <c r="A5593" t="s">
        <v>4748</v>
      </c>
      <c r="B5593">
        <v>10.940799999999999</v>
      </c>
      <c r="C5593" s="44">
        <v>41548</v>
      </c>
      <c r="D5593" t="str">
        <f t="shared" si="870"/>
        <v/>
      </c>
      <c r="E5593" t="str">
        <f t="shared" si="871"/>
        <v/>
      </c>
      <c r="F5593" t="str">
        <f t="shared" si="872"/>
        <v/>
      </c>
      <c r="G5593" t="str">
        <f t="shared" si="873"/>
        <v/>
      </c>
      <c r="H5593" t="str">
        <f t="shared" si="874"/>
        <v/>
      </c>
      <c r="I5593" t="str">
        <f t="shared" si="875"/>
        <v/>
      </c>
      <c r="J5593" t="str">
        <f t="shared" si="876"/>
        <v/>
      </c>
      <c r="K5593" t="str">
        <f t="shared" si="877"/>
        <v/>
      </c>
      <c r="L5593" t="str">
        <f t="shared" si="878"/>
        <v/>
      </c>
      <c r="M5593" t="str">
        <f t="shared" si="879"/>
        <v/>
      </c>
    </row>
    <row r="5594" spans="1:13">
      <c r="A5594" t="s">
        <v>142</v>
      </c>
      <c r="B5594">
        <v>10.43</v>
      </c>
      <c r="C5594" s="44">
        <v>41548</v>
      </c>
      <c r="D5594" t="str">
        <f t="shared" si="870"/>
        <v/>
      </c>
      <c r="E5594" t="str">
        <f t="shared" si="871"/>
        <v/>
      </c>
      <c r="F5594" t="str">
        <f t="shared" si="872"/>
        <v/>
      </c>
      <c r="G5594" t="str">
        <f t="shared" si="873"/>
        <v/>
      </c>
      <c r="H5594" t="str">
        <f t="shared" si="874"/>
        <v/>
      </c>
      <c r="I5594" t="str">
        <f t="shared" si="875"/>
        <v/>
      </c>
      <c r="J5594" t="str">
        <f t="shared" si="876"/>
        <v/>
      </c>
      <c r="K5594" t="str">
        <f t="shared" si="877"/>
        <v/>
      </c>
      <c r="L5594" t="str">
        <f t="shared" si="878"/>
        <v/>
      </c>
      <c r="M5594" t="str">
        <f t="shared" si="879"/>
        <v/>
      </c>
    </row>
    <row r="5595" spans="1:13">
      <c r="A5595" t="s">
        <v>4749</v>
      </c>
      <c r="B5595">
        <v>10.43</v>
      </c>
      <c r="C5595" s="44">
        <v>41548</v>
      </c>
      <c r="D5595" t="str">
        <f t="shared" si="870"/>
        <v/>
      </c>
      <c r="E5595" t="str">
        <f t="shared" si="871"/>
        <v/>
      </c>
      <c r="F5595" t="str">
        <f t="shared" si="872"/>
        <v/>
      </c>
      <c r="G5595" t="str">
        <f t="shared" si="873"/>
        <v/>
      </c>
      <c r="H5595" t="str">
        <f t="shared" si="874"/>
        <v/>
      </c>
      <c r="I5595" t="str">
        <f t="shared" si="875"/>
        <v/>
      </c>
      <c r="J5595" t="str">
        <f t="shared" si="876"/>
        <v/>
      </c>
      <c r="K5595" t="str">
        <f t="shared" si="877"/>
        <v/>
      </c>
      <c r="L5595" t="str">
        <f t="shared" si="878"/>
        <v/>
      </c>
      <c r="M5595" t="str">
        <f t="shared" si="879"/>
        <v/>
      </c>
    </row>
    <row r="5596" spans="1:13">
      <c r="A5596" t="s">
        <v>143</v>
      </c>
      <c r="B5596">
        <v>10.38</v>
      </c>
      <c r="C5596" s="44">
        <v>41548</v>
      </c>
      <c r="D5596" t="str">
        <f t="shared" si="870"/>
        <v/>
      </c>
      <c r="E5596" t="str">
        <f t="shared" si="871"/>
        <v/>
      </c>
      <c r="F5596" t="str">
        <f t="shared" si="872"/>
        <v/>
      </c>
      <c r="G5596" t="str">
        <f t="shared" si="873"/>
        <v/>
      </c>
      <c r="H5596" t="str">
        <f t="shared" si="874"/>
        <v/>
      </c>
      <c r="I5596" t="str">
        <f t="shared" si="875"/>
        <v/>
      </c>
      <c r="J5596" t="str">
        <f t="shared" si="876"/>
        <v/>
      </c>
      <c r="K5596" t="str">
        <f t="shared" si="877"/>
        <v/>
      </c>
      <c r="L5596" t="str">
        <f t="shared" si="878"/>
        <v/>
      </c>
      <c r="M5596" t="str">
        <f t="shared" si="879"/>
        <v/>
      </c>
    </row>
    <row r="5597" spans="1:13">
      <c r="A5597" t="s">
        <v>4750</v>
      </c>
      <c r="B5597">
        <v>10.38</v>
      </c>
      <c r="C5597" s="44">
        <v>41548</v>
      </c>
      <c r="D5597" t="str">
        <f t="shared" si="870"/>
        <v/>
      </c>
      <c r="E5597" t="str">
        <f t="shared" si="871"/>
        <v/>
      </c>
      <c r="F5597" t="str">
        <f t="shared" si="872"/>
        <v/>
      </c>
      <c r="G5597" t="str">
        <f t="shared" si="873"/>
        <v/>
      </c>
      <c r="H5597" t="str">
        <f t="shared" si="874"/>
        <v/>
      </c>
      <c r="I5597" t="str">
        <f t="shared" si="875"/>
        <v/>
      </c>
      <c r="J5597" t="str">
        <f t="shared" si="876"/>
        <v/>
      </c>
      <c r="K5597" t="str">
        <f t="shared" si="877"/>
        <v/>
      </c>
      <c r="L5597" t="str">
        <f t="shared" si="878"/>
        <v/>
      </c>
      <c r="M5597" t="str">
        <f t="shared" si="879"/>
        <v/>
      </c>
    </row>
    <row r="5598" spans="1:13">
      <c r="A5598" t="s">
        <v>144</v>
      </c>
      <c r="B5598">
        <v>1000.6489</v>
      </c>
      <c r="C5598" s="44">
        <v>41549</v>
      </c>
      <c r="D5598" t="str">
        <f t="shared" si="870"/>
        <v/>
      </c>
      <c r="E5598" t="str">
        <f t="shared" si="871"/>
        <v/>
      </c>
      <c r="F5598" t="str">
        <f t="shared" si="872"/>
        <v/>
      </c>
      <c r="G5598" t="str">
        <f t="shared" si="873"/>
        <v/>
      </c>
      <c r="H5598" t="str">
        <f t="shared" si="874"/>
        <v/>
      </c>
      <c r="I5598" t="str">
        <f t="shared" si="875"/>
        <v/>
      </c>
      <c r="J5598" t="str">
        <f t="shared" si="876"/>
        <v/>
      </c>
      <c r="K5598" t="str">
        <f t="shared" si="877"/>
        <v/>
      </c>
      <c r="L5598" t="str">
        <f t="shared" si="878"/>
        <v/>
      </c>
      <c r="M5598" t="str">
        <f t="shared" si="879"/>
        <v/>
      </c>
    </row>
    <row r="5599" spans="1:13">
      <c r="A5599" t="s">
        <v>145</v>
      </c>
      <c r="B5599">
        <v>1000.6506000000001</v>
      </c>
      <c r="C5599" s="44">
        <v>41549</v>
      </c>
      <c r="D5599" t="str">
        <f t="shared" si="870"/>
        <v/>
      </c>
      <c r="E5599" t="str">
        <f t="shared" si="871"/>
        <v/>
      </c>
      <c r="F5599" t="str">
        <f t="shared" si="872"/>
        <v/>
      </c>
      <c r="G5599" t="str">
        <f t="shared" si="873"/>
        <v/>
      </c>
      <c r="H5599" t="str">
        <f t="shared" si="874"/>
        <v/>
      </c>
      <c r="I5599" t="str">
        <f t="shared" si="875"/>
        <v/>
      </c>
      <c r="J5599" t="str">
        <f t="shared" si="876"/>
        <v/>
      </c>
      <c r="K5599" t="str">
        <f t="shared" si="877"/>
        <v/>
      </c>
      <c r="L5599" t="str">
        <f t="shared" si="878"/>
        <v/>
      </c>
      <c r="M5599" t="str">
        <f t="shared" si="879"/>
        <v/>
      </c>
    </row>
    <row r="5600" spans="1:13">
      <c r="A5600" t="s">
        <v>146</v>
      </c>
      <c r="B5600">
        <v>1002.1808</v>
      </c>
      <c r="C5600" s="44">
        <v>41549</v>
      </c>
      <c r="D5600" t="str">
        <f t="shared" si="870"/>
        <v/>
      </c>
      <c r="E5600" t="str">
        <f t="shared" si="871"/>
        <v/>
      </c>
      <c r="F5600" t="str">
        <f t="shared" si="872"/>
        <v/>
      </c>
      <c r="G5600" t="str">
        <f t="shared" si="873"/>
        <v/>
      </c>
      <c r="H5600" t="str">
        <f t="shared" si="874"/>
        <v/>
      </c>
      <c r="I5600" t="str">
        <f t="shared" si="875"/>
        <v/>
      </c>
      <c r="J5600" t="str">
        <f t="shared" si="876"/>
        <v/>
      </c>
      <c r="K5600" t="str">
        <f t="shared" si="877"/>
        <v/>
      </c>
      <c r="L5600" t="str">
        <f t="shared" si="878"/>
        <v/>
      </c>
      <c r="M5600" t="str">
        <f t="shared" si="879"/>
        <v/>
      </c>
    </row>
    <row r="5601" spans="1:13">
      <c r="A5601" t="s">
        <v>4751</v>
      </c>
      <c r="B5601">
        <v>1229.2608</v>
      </c>
      <c r="C5601" s="44">
        <v>41549</v>
      </c>
      <c r="D5601" t="str">
        <f t="shared" si="870"/>
        <v/>
      </c>
      <c r="E5601" t="str">
        <f t="shared" si="871"/>
        <v/>
      </c>
      <c r="F5601" t="str">
        <f t="shared" si="872"/>
        <v/>
      </c>
      <c r="G5601" t="str">
        <f t="shared" si="873"/>
        <v/>
      </c>
      <c r="H5601" t="str">
        <f t="shared" si="874"/>
        <v/>
      </c>
      <c r="I5601" t="str">
        <f t="shared" si="875"/>
        <v/>
      </c>
      <c r="J5601" t="str">
        <f t="shared" si="876"/>
        <v/>
      </c>
      <c r="K5601" t="str">
        <f t="shared" si="877"/>
        <v/>
      </c>
      <c r="L5601" t="str">
        <f t="shared" si="878"/>
        <v/>
      </c>
      <c r="M5601" t="str">
        <f t="shared" si="879"/>
        <v/>
      </c>
    </row>
    <row r="5602" spans="1:13">
      <c r="A5602" t="s">
        <v>147</v>
      </c>
      <c r="B5602">
        <v>1002.2082</v>
      </c>
      <c r="C5602" s="44">
        <v>41549</v>
      </c>
      <c r="D5602" t="str">
        <f t="shared" si="870"/>
        <v/>
      </c>
      <c r="E5602" t="str">
        <f t="shared" si="871"/>
        <v/>
      </c>
      <c r="F5602" t="str">
        <f t="shared" si="872"/>
        <v/>
      </c>
      <c r="G5602" t="str">
        <f t="shared" si="873"/>
        <v/>
      </c>
      <c r="H5602" t="str">
        <f t="shared" si="874"/>
        <v/>
      </c>
      <c r="I5602" t="str">
        <f t="shared" si="875"/>
        <v/>
      </c>
      <c r="J5602" t="str">
        <f t="shared" si="876"/>
        <v/>
      </c>
      <c r="K5602" t="str">
        <f t="shared" si="877"/>
        <v/>
      </c>
      <c r="L5602" t="str">
        <f t="shared" si="878"/>
        <v/>
      </c>
      <c r="M5602" t="str">
        <f t="shared" si="879"/>
        <v/>
      </c>
    </row>
    <row r="5603" spans="1:13">
      <c r="A5603" t="s">
        <v>148</v>
      </c>
      <c r="B5603">
        <v>1000.7813</v>
      </c>
      <c r="C5603" s="44">
        <v>41549</v>
      </c>
      <c r="D5603" t="str">
        <f t="shared" si="870"/>
        <v/>
      </c>
      <c r="E5603" t="str">
        <f t="shared" si="871"/>
        <v/>
      </c>
      <c r="F5603" t="str">
        <f t="shared" si="872"/>
        <v/>
      </c>
      <c r="G5603" t="str">
        <f t="shared" si="873"/>
        <v/>
      </c>
      <c r="H5603" t="str">
        <f t="shared" si="874"/>
        <v/>
      </c>
      <c r="I5603" t="str">
        <f t="shared" si="875"/>
        <v/>
      </c>
      <c r="J5603" t="str">
        <f t="shared" si="876"/>
        <v/>
      </c>
      <c r="K5603" t="str">
        <f t="shared" si="877"/>
        <v/>
      </c>
      <c r="L5603" t="str">
        <f t="shared" si="878"/>
        <v/>
      </c>
      <c r="M5603" t="str">
        <f t="shared" si="879"/>
        <v/>
      </c>
    </row>
    <row r="5604" spans="1:13">
      <c r="A5604" t="s">
        <v>149</v>
      </c>
      <c r="B5604">
        <v>1002.1933</v>
      </c>
      <c r="C5604" s="44">
        <v>41549</v>
      </c>
      <c r="D5604" t="str">
        <f t="shared" si="870"/>
        <v/>
      </c>
      <c r="E5604" t="str">
        <f t="shared" si="871"/>
        <v/>
      </c>
      <c r="F5604" t="str">
        <f t="shared" si="872"/>
        <v/>
      </c>
      <c r="G5604" t="str">
        <f t="shared" si="873"/>
        <v/>
      </c>
      <c r="H5604" t="str">
        <f t="shared" si="874"/>
        <v/>
      </c>
      <c r="I5604" t="str">
        <f t="shared" si="875"/>
        <v/>
      </c>
      <c r="J5604" t="str">
        <f t="shared" si="876"/>
        <v/>
      </c>
      <c r="K5604" t="str">
        <f t="shared" si="877"/>
        <v/>
      </c>
      <c r="L5604" t="str">
        <f t="shared" si="878"/>
        <v/>
      </c>
      <c r="M5604" t="str">
        <f t="shared" si="879"/>
        <v/>
      </c>
    </row>
    <row r="5605" spans="1:13">
      <c r="A5605" t="s">
        <v>4752</v>
      </c>
      <c r="B5605">
        <v>1228.7837</v>
      </c>
      <c r="C5605" s="44">
        <v>41549</v>
      </c>
      <c r="D5605" t="str">
        <f t="shared" si="870"/>
        <v/>
      </c>
      <c r="E5605" t="str">
        <f t="shared" si="871"/>
        <v/>
      </c>
      <c r="F5605" t="str">
        <f t="shared" si="872"/>
        <v/>
      </c>
      <c r="G5605" t="str">
        <f t="shared" si="873"/>
        <v/>
      </c>
      <c r="H5605" t="str">
        <f t="shared" si="874"/>
        <v/>
      </c>
      <c r="I5605" t="str">
        <f t="shared" si="875"/>
        <v/>
      </c>
      <c r="J5605" t="str">
        <f t="shared" si="876"/>
        <v/>
      </c>
      <c r="K5605" t="str">
        <f t="shared" si="877"/>
        <v/>
      </c>
      <c r="L5605" t="str">
        <f t="shared" si="878"/>
        <v/>
      </c>
      <c r="M5605" t="str">
        <f t="shared" si="879"/>
        <v/>
      </c>
    </row>
    <row r="5606" spans="1:13">
      <c r="A5606" t="s">
        <v>150</v>
      </c>
      <c r="B5606">
        <v>1002.1968000000001</v>
      </c>
      <c r="C5606" s="44">
        <v>41549</v>
      </c>
      <c r="D5606" t="str">
        <f t="shared" si="870"/>
        <v/>
      </c>
      <c r="E5606" t="str">
        <f t="shared" si="871"/>
        <v/>
      </c>
      <c r="F5606" t="str">
        <f t="shared" si="872"/>
        <v/>
      </c>
      <c r="G5606" t="str">
        <f t="shared" si="873"/>
        <v/>
      </c>
      <c r="H5606" t="str">
        <f t="shared" si="874"/>
        <v/>
      </c>
      <c r="I5606" t="str">
        <f t="shared" si="875"/>
        <v/>
      </c>
      <c r="J5606" t="str">
        <f t="shared" si="876"/>
        <v/>
      </c>
      <c r="K5606" t="str">
        <f t="shared" si="877"/>
        <v/>
      </c>
      <c r="L5606" t="str">
        <f t="shared" si="878"/>
        <v/>
      </c>
      <c r="M5606" t="str">
        <f t="shared" si="879"/>
        <v/>
      </c>
    </row>
    <row r="5607" spans="1:13">
      <c r="A5607" t="s">
        <v>151</v>
      </c>
      <c r="B5607">
        <v>1000.7793</v>
      </c>
      <c r="C5607" s="44">
        <v>41549</v>
      </c>
      <c r="D5607" t="str">
        <f t="shared" si="870"/>
        <v/>
      </c>
      <c r="E5607" t="str">
        <f t="shared" si="871"/>
        <v/>
      </c>
      <c r="F5607" t="str">
        <f t="shared" si="872"/>
        <v/>
      </c>
      <c r="G5607" t="str">
        <f t="shared" si="873"/>
        <v/>
      </c>
      <c r="H5607" t="str">
        <f t="shared" si="874"/>
        <v/>
      </c>
      <c r="I5607" t="str">
        <f t="shared" si="875"/>
        <v/>
      </c>
      <c r="J5607" t="str">
        <f t="shared" si="876"/>
        <v/>
      </c>
      <c r="K5607" t="str">
        <f t="shared" si="877"/>
        <v/>
      </c>
      <c r="L5607" t="str">
        <f t="shared" si="878"/>
        <v/>
      </c>
      <c r="M5607" t="str">
        <f t="shared" si="879"/>
        <v/>
      </c>
    </row>
    <row r="5608" spans="1:13">
      <c r="A5608" t="s">
        <v>152</v>
      </c>
      <c r="B5608">
        <v>12.82</v>
      </c>
      <c r="C5608" s="44">
        <v>41548</v>
      </c>
      <c r="D5608" t="str">
        <f t="shared" si="870"/>
        <v/>
      </c>
      <c r="E5608" t="str">
        <f t="shared" si="871"/>
        <v/>
      </c>
      <c r="F5608" t="str">
        <f t="shared" si="872"/>
        <v/>
      </c>
      <c r="G5608" t="str">
        <f t="shared" si="873"/>
        <v/>
      </c>
      <c r="H5608" t="str">
        <f t="shared" si="874"/>
        <v/>
      </c>
      <c r="I5608" t="str">
        <f t="shared" si="875"/>
        <v/>
      </c>
      <c r="J5608" t="str">
        <f t="shared" si="876"/>
        <v/>
      </c>
      <c r="K5608" t="str">
        <f t="shared" si="877"/>
        <v/>
      </c>
      <c r="L5608" t="str">
        <f t="shared" si="878"/>
        <v/>
      </c>
      <c r="M5608" t="str">
        <f t="shared" si="879"/>
        <v/>
      </c>
    </row>
    <row r="5609" spans="1:13">
      <c r="A5609" t="s">
        <v>4753</v>
      </c>
      <c r="B5609">
        <v>12.82</v>
      </c>
      <c r="C5609" s="44">
        <v>41548</v>
      </c>
      <c r="D5609" t="str">
        <f t="shared" si="870"/>
        <v/>
      </c>
      <c r="E5609" t="str">
        <f t="shared" si="871"/>
        <v/>
      </c>
      <c r="F5609" t="str">
        <f t="shared" si="872"/>
        <v/>
      </c>
      <c r="G5609" t="str">
        <f t="shared" si="873"/>
        <v/>
      </c>
      <c r="H5609" t="str">
        <f t="shared" si="874"/>
        <v/>
      </c>
      <c r="I5609" t="str">
        <f t="shared" si="875"/>
        <v/>
      </c>
      <c r="J5609" t="str">
        <f t="shared" si="876"/>
        <v/>
      </c>
      <c r="K5609" t="str">
        <f t="shared" si="877"/>
        <v/>
      </c>
      <c r="L5609" t="str">
        <f t="shared" si="878"/>
        <v/>
      </c>
      <c r="M5609" t="str">
        <f t="shared" si="879"/>
        <v/>
      </c>
    </row>
    <row r="5610" spans="1:13">
      <c r="A5610" t="s">
        <v>153</v>
      </c>
      <c r="B5610">
        <v>11.82</v>
      </c>
      <c r="C5610" s="44">
        <v>41548</v>
      </c>
      <c r="D5610" t="str">
        <f t="shared" si="870"/>
        <v/>
      </c>
      <c r="E5610" t="str">
        <f t="shared" si="871"/>
        <v/>
      </c>
      <c r="F5610" t="str">
        <f t="shared" si="872"/>
        <v/>
      </c>
      <c r="G5610" t="str">
        <f t="shared" si="873"/>
        <v/>
      </c>
      <c r="H5610" t="str">
        <f t="shared" si="874"/>
        <v/>
      </c>
      <c r="I5610" t="str">
        <f t="shared" si="875"/>
        <v/>
      </c>
      <c r="J5610" t="str">
        <f t="shared" si="876"/>
        <v/>
      </c>
      <c r="K5610" t="str">
        <f t="shared" si="877"/>
        <v/>
      </c>
      <c r="L5610" t="str">
        <f t="shared" si="878"/>
        <v/>
      </c>
      <c r="M5610" t="str">
        <f t="shared" si="879"/>
        <v/>
      </c>
    </row>
    <row r="5611" spans="1:13">
      <c r="A5611" t="s">
        <v>4754</v>
      </c>
      <c r="B5611">
        <v>12.8</v>
      </c>
      <c r="C5611" s="44">
        <v>41548</v>
      </c>
      <c r="D5611" t="str">
        <f t="shared" si="870"/>
        <v/>
      </c>
      <c r="E5611" t="str">
        <f t="shared" si="871"/>
        <v/>
      </c>
      <c r="F5611" t="str">
        <f t="shared" si="872"/>
        <v/>
      </c>
      <c r="G5611" t="str">
        <f t="shared" si="873"/>
        <v/>
      </c>
      <c r="H5611" t="str">
        <f t="shared" si="874"/>
        <v/>
      </c>
      <c r="I5611" t="str">
        <f t="shared" si="875"/>
        <v/>
      </c>
      <c r="J5611" t="str">
        <f t="shared" si="876"/>
        <v/>
      </c>
      <c r="K5611" t="str">
        <f t="shared" si="877"/>
        <v/>
      </c>
      <c r="L5611" t="str">
        <f t="shared" si="878"/>
        <v/>
      </c>
      <c r="M5611" t="str">
        <f t="shared" si="879"/>
        <v/>
      </c>
    </row>
    <row r="5612" spans="1:13">
      <c r="A5612" t="s">
        <v>154</v>
      </c>
      <c r="B5612">
        <v>1001.7531</v>
      </c>
      <c r="C5612" s="44">
        <v>41548</v>
      </c>
      <c r="D5612" t="str">
        <f t="shared" si="870"/>
        <v/>
      </c>
      <c r="E5612" t="str">
        <f t="shared" si="871"/>
        <v/>
      </c>
      <c r="F5612" t="str">
        <f t="shared" si="872"/>
        <v/>
      </c>
      <c r="G5612" t="str">
        <f t="shared" si="873"/>
        <v/>
      </c>
      <c r="H5612" t="str">
        <f t="shared" si="874"/>
        <v/>
      </c>
      <c r="I5612" t="str">
        <f t="shared" si="875"/>
        <v/>
      </c>
      <c r="J5612" t="str">
        <f t="shared" si="876"/>
        <v/>
      </c>
      <c r="K5612" t="str">
        <f t="shared" si="877"/>
        <v/>
      </c>
      <c r="L5612" t="str">
        <f t="shared" si="878"/>
        <v/>
      </c>
      <c r="M5612" t="str">
        <f t="shared" si="879"/>
        <v/>
      </c>
    </row>
    <row r="5613" spans="1:13">
      <c r="A5613" t="s">
        <v>155</v>
      </c>
      <c r="B5613">
        <v>1001.7531</v>
      </c>
      <c r="C5613" s="44">
        <v>41548</v>
      </c>
      <c r="D5613" t="str">
        <f t="shared" si="870"/>
        <v/>
      </c>
      <c r="E5613" t="str">
        <f t="shared" si="871"/>
        <v/>
      </c>
      <c r="F5613" t="str">
        <f t="shared" si="872"/>
        <v/>
      </c>
      <c r="G5613" t="str">
        <f t="shared" si="873"/>
        <v/>
      </c>
      <c r="H5613" t="str">
        <f t="shared" si="874"/>
        <v/>
      </c>
      <c r="I5613" t="str">
        <f t="shared" si="875"/>
        <v/>
      </c>
      <c r="J5613" t="str">
        <f t="shared" si="876"/>
        <v/>
      </c>
      <c r="K5613" t="str">
        <f t="shared" si="877"/>
        <v/>
      </c>
      <c r="L5613" t="str">
        <f t="shared" si="878"/>
        <v/>
      </c>
      <c r="M5613" t="str">
        <f t="shared" si="879"/>
        <v/>
      </c>
    </row>
    <row r="5614" spans="1:13">
      <c r="A5614" t="s">
        <v>156</v>
      </c>
      <c r="B5614">
        <v>1004.4823</v>
      </c>
      <c r="C5614" s="44">
        <v>41548</v>
      </c>
      <c r="D5614" t="str">
        <f t="shared" si="870"/>
        <v/>
      </c>
      <c r="E5614" t="str">
        <f t="shared" si="871"/>
        <v/>
      </c>
      <c r="F5614" t="str">
        <f t="shared" si="872"/>
        <v/>
      </c>
      <c r="G5614" t="str">
        <f t="shared" si="873"/>
        <v/>
      </c>
      <c r="H5614" t="str">
        <f t="shared" si="874"/>
        <v/>
      </c>
      <c r="I5614" t="str">
        <f t="shared" si="875"/>
        <v/>
      </c>
      <c r="J5614" t="str">
        <f t="shared" si="876"/>
        <v/>
      </c>
      <c r="K5614" t="str">
        <f t="shared" si="877"/>
        <v/>
      </c>
      <c r="L5614" t="str">
        <f t="shared" si="878"/>
        <v/>
      </c>
      <c r="M5614" t="str">
        <f t="shared" si="879"/>
        <v/>
      </c>
    </row>
    <row r="5615" spans="1:13">
      <c r="A5615" t="s">
        <v>4755</v>
      </c>
      <c r="B5615">
        <v>1137.1448</v>
      </c>
      <c r="C5615" s="44">
        <v>41548</v>
      </c>
      <c r="D5615" t="str">
        <f t="shared" si="870"/>
        <v/>
      </c>
      <c r="E5615" t="str">
        <f t="shared" si="871"/>
        <v/>
      </c>
      <c r="F5615" t="str">
        <f t="shared" si="872"/>
        <v/>
      </c>
      <c r="G5615" t="str">
        <f t="shared" si="873"/>
        <v/>
      </c>
      <c r="H5615" t="str">
        <f t="shared" si="874"/>
        <v/>
      </c>
      <c r="I5615" t="str">
        <f t="shared" si="875"/>
        <v/>
      </c>
      <c r="J5615" t="str">
        <f t="shared" si="876"/>
        <v/>
      </c>
      <c r="K5615" t="str">
        <f t="shared" si="877"/>
        <v/>
      </c>
      <c r="L5615" t="str">
        <f t="shared" si="878"/>
        <v/>
      </c>
      <c r="M5615" t="str">
        <f t="shared" si="879"/>
        <v/>
      </c>
    </row>
    <row r="5616" spans="1:13">
      <c r="A5616" t="s">
        <v>157</v>
      </c>
      <c r="B5616">
        <v>1004.9186</v>
      </c>
      <c r="C5616" s="44">
        <v>41548</v>
      </c>
      <c r="D5616" t="str">
        <f t="shared" si="870"/>
        <v/>
      </c>
      <c r="E5616" t="str">
        <f t="shared" si="871"/>
        <v/>
      </c>
      <c r="F5616" t="str">
        <f t="shared" si="872"/>
        <v/>
      </c>
      <c r="G5616" t="str">
        <f t="shared" si="873"/>
        <v/>
      </c>
      <c r="H5616" t="str">
        <f t="shared" si="874"/>
        <v/>
      </c>
      <c r="I5616" t="str">
        <f t="shared" si="875"/>
        <v/>
      </c>
      <c r="J5616" t="str">
        <f t="shared" si="876"/>
        <v/>
      </c>
      <c r="K5616" t="str">
        <f t="shared" si="877"/>
        <v/>
      </c>
      <c r="L5616" t="str">
        <f t="shared" si="878"/>
        <v/>
      </c>
      <c r="M5616" t="str">
        <f t="shared" si="879"/>
        <v/>
      </c>
    </row>
    <row r="5617" spans="1:13">
      <c r="A5617" t="s">
        <v>158</v>
      </c>
      <c r="B5617">
        <v>1004.8907</v>
      </c>
      <c r="C5617" s="44">
        <v>41548</v>
      </c>
      <c r="D5617" t="str">
        <f t="shared" si="870"/>
        <v/>
      </c>
      <c r="E5617" t="str">
        <f t="shared" si="871"/>
        <v/>
      </c>
      <c r="F5617" t="str">
        <f t="shared" si="872"/>
        <v/>
      </c>
      <c r="G5617" t="str">
        <f t="shared" si="873"/>
        <v/>
      </c>
      <c r="H5617" t="str">
        <f t="shared" si="874"/>
        <v/>
      </c>
      <c r="I5617" t="str">
        <f t="shared" si="875"/>
        <v/>
      </c>
      <c r="J5617" t="str">
        <f t="shared" si="876"/>
        <v/>
      </c>
      <c r="K5617" t="str">
        <f t="shared" si="877"/>
        <v/>
      </c>
      <c r="L5617" t="str">
        <f t="shared" si="878"/>
        <v/>
      </c>
      <c r="M5617" t="str">
        <f t="shared" si="879"/>
        <v/>
      </c>
    </row>
    <row r="5618" spans="1:13">
      <c r="A5618" t="s">
        <v>159</v>
      </c>
      <c r="B5618">
        <v>1004.3941</v>
      </c>
      <c r="C5618" s="44">
        <v>41548</v>
      </c>
      <c r="D5618" t="str">
        <f t="shared" si="870"/>
        <v/>
      </c>
      <c r="E5618" t="str">
        <f t="shared" si="871"/>
        <v/>
      </c>
      <c r="F5618" t="str">
        <f t="shared" si="872"/>
        <v/>
      </c>
      <c r="G5618" t="str">
        <f t="shared" si="873"/>
        <v/>
      </c>
      <c r="H5618" t="str">
        <f t="shared" si="874"/>
        <v/>
      </c>
      <c r="I5618" t="str">
        <f t="shared" si="875"/>
        <v/>
      </c>
      <c r="J5618" t="str">
        <f t="shared" si="876"/>
        <v/>
      </c>
      <c r="K5618" t="str">
        <f t="shared" si="877"/>
        <v/>
      </c>
      <c r="L5618" t="str">
        <f t="shared" si="878"/>
        <v/>
      </c>
      <c r="M5618" t="str">
        <f t="shared" si="879"/>
        <v/>
      </c>
    </row>
    <row r="5619" spans="1:13">
      <c r="A5619" t="s">
        <v>4756</v>
      </c>
      <c r="B5619">
        <v>1136.6705999999999</v>
      </c>
      <c r="C5619" s="44">
        <v>41548</v>
      </c>
      <c r="D5619" t="str">
        <f t="shared" si="870"/>
        <v/>
      </c>
      <c r="E5619" t="str">
        <f t="shared" si="871"/>
        <v/>
      </c>
      <c r="F5619" t="str">
        <f t="shared" si="872"/>
        <v/>
      </c>
      <c r="G5619" t="str">
        <f t="shared" si="873"/>
        <v/>
      </c>
      <c r="H5619" t="str">
        <f t="shared" si="874"/>
        <v/>
      </c>
      <c r="I5619" t="str">
        <f t="shared" si="875"/>
        <v/>
      </c>
      <c r="J5619" t="str">
        <f t="shared" si="876"/>
        <v/>
      </c>
      <c r="K5619" t="str">
        <f t="shared" si="877"/>
        <v/>
      </c>
      <c r="L5619" t="str">
        <f t="shared" si="878"/>
        <v/>
      </c>
      <c r="M5619" t="str">
        <f t="shared" si="879"/>
        <v/>
      </c>
    </row>
    <row r="5620" spans="1:13">
      <c r="A5620" t="s">
        <v>160</v>
      </c>
      <c r="B5620">
        <v>1038.7564</v>
      </c>
      <c r="C5620" s="44">
        <v>41548</v>
      </c>
      <c r="D5620" t="str">
        <f t="shared" si="870"/>
        <v/>
      </c>
      <c r="E5620" t="str">
        <f t="shared" si="871"/>
        <v/>
      </c>
      <c r="F5620" t="str">
        <f t="shared" si="872"/>
        <v/>
      </c>
      <c r="G5620" t="str">
        <f t="shared" si="873"/>
        <v/>
      </c>
      <c r="H5620" t="str">
        <f t="shared" si="874"/>
        <v/>
      </c>
      <c r="I5620" t="str">
        <f t="shared" si="875"/>
        <v/>
      </c>
      <c r="J5620" t="str">
        <f t="shared" si="876"/>
        <v/>
      </c>
      <c r="K5620" t="str">
        <f t="shared" si="877"/>
        <v/>
      </c>
      <c r="L5620" t="str">
        <f t="shared" si="878"/>
        <v/>
      </c>
      <c r="M5620" t="str">
        <f t="shared" si="879"/>
        <v/>
      </c>
    </row>
    <row r="5621" spans="1:13">
      <c r="A5621" t="s">
        <v>161</v>
      </c>
      <c r="B5621">
        <v>1004.8872</v>
      </c>
      <c r="C5621" s="44">
        <v>41548</v>
      </c>
      <c r="D5621" t="str">
        <f t="shared" si="870"/>
        <v/>
      </c>
      <c r="E5621" t="str">
        <f t="shared" si="871"/>
        <v/>
      </c>
      <c r="F5621" t="str">
        <f t="shared" si="872"/>
        <v/>
      </c>
      <c r="G5621" t="str">
        <f t="shared" si="873"/>
        <v/>
      </c>
      <c r="H5621" t="str">
        <f t="shared" si="874"/>
        <v/>
      </c>
      <c r="I5621" t="str">
        <f t="shared" si="875"/>
        <v/>
      </c>
      <c r="J5621" t="str">
        <f t="shared" si="876"/>
        <v/>
      </c>
      <c r="K5621" t="str">
        <f t="shared" si="877"/>
        <v/>
      </c>
      <c r="L5621" t="str">
        <f t="shared" si="878"/>
        <v/>
      </c>
      <c r="M5621" t="str">
        <f t="shared" si="879"/>
        <v/>
      </c>
    </row>
    <row r="5622" spans="1:13">
      <c r="A5622" t="s">
        <v>162</v>
      </c>
      <c r="B5622">
        <v>133.1688</v>
      </c>
      <c r="C5622" s="44">
        <v>41548</v>
      </c>
      <c r="D5622" t="str">
        <f t="shared" si="870"/>
        <v/>
      </c>
      <c r="E5622" t="str">
        <f t="shared" si="871"/>
        <v/>
      </c>
      <c r="F5622" t="str">
        <f t="shared" si="872"/>
        <v/>
      </c>
      <c r="G5622" t="str">
        <f t="shared" si="873"/>
        <v/>
      </c>
      <c r="H5622" t="str">
        <f t="shared" si="874"/>
        <v/>
      </c>
      <c r="I5622" t="str">
        <f t="shared" si="875"/>
        <v/>
      </c>
      <c r="J5622" t="str">
        <f t="shared" si="876"/>
        <v/>
      </c>
      <c r="K5622" t="str">
        <f t="shared" si="877"/>
        <v/>
      </c>
      <c r="L5622" t="str">
        <f t="shared" si="878"/>
        <v/>
      </c>
      <c r="M5622" t="str">
        <f t="shared" si="879"/>
        <v/>
      </c>
    </row>
    <row r="5623" spans="1:13">
      <c r="A5623" t="s">
        <v>163</v>
      </c>
      <c r="B5623">
        <v>133.45820000000001</v>
      </c>
      <c r="C5623" s="44">
        <v>41548</v>
      </c>
      <c r="D5623" t="str">
        <f t="shared" si="870"/>
        <v/>
      </c>
      <c r="E5623" t="str">
        <f t="shared" si="871"/>
        <v/>
      </c>
      <c r="F5623" t="str">
        <f t="shared" si="872"/>
        <v/>
      </c>
      <c r="G5623" t="str">
        <f t="shared" si="873"/>
        <v/>
      </c>
      <c r="H5623" t="str">
        <f t="shared" si="874"/>
        <v/>
      </c>
      <c r="I5623" t="str">
        <f t="shared" si="875"/>
        <v/>
      </c>
      <c r="J5623" t="str">
        <f t="shared" si="876"/>
        <v/>
      </c>
      <c r="K5623" t="str">
        <f t="shared" si="877"/>
        <v/>
      </c>
      <c r="L5623" t="str">
        <f t="shared" si="878"/>
        <v/>
      </c>
      <c r="M5623" t="str">
        <f t="shared" si="879"/>
        <v/>
      </c>
    </row>
    <row r="5624" spans="1:13">
      <c r="A5624" t="s">
        <v>4757</v>
      </c>
      <c r="B5624">
        <v>214.4014</v>
      </c>
      <c r="C5624" s="44">
        <v>41548</v>
      </c>
      <c r="D5624" t="str">
        <f t="shared" si="870"/>
        <v/>
      </c>
      <c r="E5624" t="str">
        <f t="shared" si="871"/>
        <v/>
      </c>
      <c r="F5624" t="str">
        <f t="shared" si="872"/>
        <v/>
      </c>
      <c r="G5624" t="str">
        <f t="shared" si="873"/>
        <v/>
      </c>
      <c r="H5624" t="str">
        <f t="shared" si="874"/>
        <v/>
      </c>
      <c r="I5624" t="str">
        <f t="shared" si="875"/>
        <v/>
      </c>
      <c r="J5624" t="str">
        <f t="shared" si="876"/>
        <v/>
      </c>
      <c r="K5624" t="str">
        <f t="shared" si="877"/>
        <v/>
      </c>
      <c r="L5624" t="str">
        <f t="shared" si="878"/>
        <v/>
      </c>
      <c r="M5624" t="str">
        <f t="shared" si="879"/>
        <v/>
      </c>
    </row>
    <row r="5625" spans="1:13">
      <c r="A5625" t="s">
        <v>4758</v>
      </c>
      <c r="B5625">
        <v>214.85570000000001</v>
      </c>
      <c r="C5625" s="44">
        <v>41548</v>
      </c>
      <c r="D5625" t="str">
        <f t="shared" si="870"/>
        <v/>
      </c>
      <c r="E5625" t="str">
        <f t="shared" si="871"/>
        <v/>
      </c>
      <c r="F5625" t="str">
        <f t="shared" si="872"/>
        <v/>
      </c>
      <c r="G5625" t="str">
        <f t="shared" si="873"/>
        <v/>
      </c>
      <c r="H5625" t="str">
        <f t="shared" si="874"/>
        <v/>
      </c>
      <c r="I5625" t="str">
        <f t="shared" si="875"/>
        <v/>
      </c>
      <c r="J5625" t="str">
        <f t="shared" si="876"/>
        <v/>
      </c>
      <c r="K5625" t="str">
        <f t="shared" si="877"/>
        <v/>
      </c>
      <c r="L5625" t="str">
        <f t="shared" si="878"/>
        <v/>
      </c>
      <c r="M5625" t="str">
        <f t="shared" si="879"/>
        <v/>
      </c>
    </row>
    <row r="5626" spans="1:13">
      <c r="A5626" t="s">
        <v>4759</v>
      </c>
      <c r="B5626">
        <v>60.9285</v>
      </c>
      <c r="C5626" s="44">
        <v>41548</v>
      </c>
      <c r="D5626" t="str">
        <f t="shared" si="870"/>
        <v/>
      </c>
      <c r="E5626" t="str">
        <f t="shared" si="871"/>
        <v/>
      </c>
      <c r="F5626" t="str">
        <f t="shared" si="872"/>
        <v/>
      </c>
      <c r="G5626" t="str">
        <f t="shared" si="873"/>
        <v/>
      </c>
      <c r="H5626" t="str">
        <f t="shared" si="874"/>
        <v/>
      </c>
      <c r="I5626" t="str">
        <f t="shared" si="875"/>
        <v/>
      </c>
      <c r="J5626" t="str">
        <f t="shared" si="876"/>
        <v/>
      </c>
      <c r="K5626" t="str">
        <f t="shared" si="877"/>
        <v/>
      </c>
      <c r="L5626" t="str">
        <f t="shared" si="878"/>
        <v/>
      </c>
      <c r="M5626" t="str">
        <f t="shared" si="879"/>
        <v/>
      </c>
    </row>
    <row r="5627" spans="1:13">
      <c r="A5627" t="s">
        <v>4760</v>
      </c>
      <c r="B5627">
        <v>61.0411</v>
      </c>
      <c r="C5627" s="44">
        <v>41548</v>
      </c>
      <c r="D5627" t="str">
        <f t="shared" si="870"/>
        <v/>
      </c>
      <c r="E5627" t="str">
        <f t="shared" si="871"/>
        <v/>
      </c>
      <c r="F5627" t="str">
        <f t="shared" si="872"/>
        <v/>
      </c>
      <c r="G5627" t="str">
        <f t="shared" si="873"/>
        <v/>
      </c>
      <c r="H5627" t="str">
        <f t="shared" si="874"/>
        <v/>
      </c>
      <c r="I5627" t="str">
        <f t="shared" si="875"/>
        <v/>
      </c>
      <c r="J5627" t="str">
        <f t="shared" si="876"/>
        <v/>
      </c>
      <c r="K5627" t="str">
        <f t="shared" si="877"/>
        <v/>
      </c>
      <c r="L5627" t="str">
        <f t="shared" si="878"/>
        <v/>
      </c>
      <c r="M5627" t="str">
        <f t="shared" si="879"/>
        <v/>
      </c>
    </row>
    <row r="5628" spans="1:13">
      <c r="A5628" t="s">
        <v>164</v>
      </c>
      <c r="B5628">
        <v>52.472499999999997</v>
      </c>
      <c r="C5628" s="44">
        <v>41548</v>
      </c>
      <c r="D5628" t="str">
        <f t="shared" si="870"/>
        <v/>
      </c>
      <c r="E5628" t="str">
        <f t="shared" si="871"/>
        <v/>
      </c>
      <c r="F5628" t="str">
        <f t="shared" si="872"/>
        <v/>
      </c>
      <c r="G5628" t="str">
        <f t="shared" si="873"/>
        <v/>
      </c>
      <c r="H5628" t="str">
        <f t="shared" si="874"/>
        <v/>
      </c>
      <c r="I5628" t="str">
        <f t="shared" si="875"/>
        <v/>
      </c>
      <c r="J5628" t="str">
        <f t="shared" si="876"/>
        <v/>
      </c>
      <c r="K5628" t="str">
        <f t="shared" si="877"/>
        <v/>
      </c>
      <c r="L5628" t="str">
        <f t="shared" si="878"/>
        <v/>
      </c>
      <c r="M5628" t="str">
        <f t="shared" si="879"/>
        <v/>
      </c>
    </row>
    <row r="5629" spans="1:13">
      <c r="A5629" t="s">
        <v>165</v>
      </c>
      <c r="B5629">
        <v>52.574100000000001</v>
      </c>
      <c r="C5629" s="44">
        <v>41548</v>
      </c>
      <c r="D5629" t="str">
        <f t="shared" si="870"/>
        <v/>
      </c>
      <c r="E5629" t="str">
        <f t="shared" si="871"/>
        <v/>
      </c>
      <c r="F5629" t="str">
        <f t="shared" si="872"/>
        <v/>
      </c>
      <c r="G5629" t="str">
        <f t="shared" si="873"/>
        <v/>
      </c>
      <c r="H5629" t="str">
        <f t="shared" si="874"/>
        <v/>
      </c>
      <c r="I5629" t="str">
        <f t="shared" si="875"/>
        <v/>
      </c>
      <c r="J5629" t="str">
        <f t="shared" si="876"/>
        <v/>
      </c>
      <c r="K5629" t="str">
        <f t="shared" si="877"/>
        <v/>
      </c>
      <c r="L5629" t="str">
        <f t="shared" si="878"/>
        <v/>
      </c>
      <c r="M5629" t="str">
        <f t="shared" si="879"/>
        <v/>
      </c>
    </row>
    <row r="5630" spans="1:13">
      <c r="A5630" t="s">
        <v>4761</v>
      </c>
      <c r="B5630">
        <v>40.610999999999997</v>
      </c>
      <c r="C5630" s="44">
        <v>41548</v>
      </c>
      <c r="D5630" t="str">
        <f t="shared" si="870"/>
        <v/>
      </c>
      <c r="E5630" t="str">
        <f t="shared" si="871"/>
        <v/>
      </c>
      <c r="F5630" t="str">
        <f t="shared" si="872"/>
        <v/>
      </c>
      <c r="G5630" t="str">
        <f t="shared" si="873"/>
        <v/>
      </c>
      <c r="H5630" t="str">
        <f t="shared" si="874"/>
        <v/>
      </c>
      <c r="I5630" t="str">
        <f t="shared" si="875"/>
        <v/>
      </c>
      <c r="J5630" t="str">
        <f t="shared" si="876"/>
        <v/>
      </c>
      <c r="K5630" t="str">
        <f t="shared" si="877"/>
        <v/>
      </c>
      <c r="L5630" t="str">
        <f t="shared" si="878"/>
        <v/>
      </c>
      <c r="M5630" t="str">
        <f t="shared" si="879"/>
        <v/>
      </c>
    </row>
    <row r="5631" spans="1:13">
      <c r="A5631" t="s">
        <v>4762</v>
      </c>
      <c r="B5631">
        <v>40.767699999999998</v>
      </c>
      <c r="C5631" s="44">
        <v>41548</v>
      </c>
      <c r="D5631" t="str">
        <f t="shared" si="870"/>
        <v/>
      </c>
      <c r="E5631" t="str">
        <f t="shared" si="871"/>
        <v/>
      </c>
      <c r="F5631" t="str">
        <f t="shared" si="872"/>
        <v/>
      </c>
      <c r="G5631" t="str">
        <f t="shared" si="873"/>
        <v/>
      </c>
      <c r="H5631" t="str">
        <f t="shared" si="874"/>
        <v/>
      </c>
      <c r="I5631" t="str">
        <f t="shared" si="875"/>
        <v/>
      </c>
      <c r="J5631" t="str">
        <f t="shared" si="876"/>
        <v/>
      </c>
      <c r="K5631" t="str">
        <f t="shared" si="877"/>
        <v/>
      </c>
      <c r="L5631" t="str">
        <f t="shared" si="878"/>
        <v/>
      </c>
      <c r="M5631" t="str">
        <f t="shared" si="879"/>
        <v/>
      </c>
    </row>
    <row r="5632" spans="1:13">
      <c r="A5632" t="s">
        <v>166</v>
      </c>
      <c r="B5632">
        <v>16.2087</v>
      </c>
      <c r="C5632" s="44">
        <v>41548</v>
      </c>
      <c r="D5632" t="str">
        <f t="shared" si="870"/>
        <v/>
      </c>
      <c r="E5632" t="str">
        <f t="shared" si="871"/>
        <v/>
      </c>
      <c r="F5632" t="str">
        <f t="shared" si="872"/>
        <v/>
      </c>
      <c r="G5632" t="str">
        <f t="shared" si="873"/>
        <v/>
      </c>
      <c r="H5632" t="str">
        <f t="shared" si="874"/>
        <v/>
      </c>
      <c r="I5632" t="str">
        <f t="shared" si="875"/>
        <v/>
      </c>
      <c r="J5632" t="str">
        <f t="shared" si="876"/>
        <v/>
      </c>
      <c r="K5632" t="str">
        <f t="shared" si="877"/>
        <v/>
      </c>
      <c r="L5632" t="str">
        <f t="shared" si="878"/>
        <v/>
      </c>
      <c r="M5632" t="str">
        <f t="shared" si="879"/>
        <v/>
      </c>
    </row>
    <row r="5633" spans="1:13">
      <c r="A5633" t="s">
        <v>167</v>
      </c>
      <c r="B5633">
        <v>16.270800000000001</v>
      </c>
      <c r="C5633" s="44">
        <v>41548</v>
      </c>
      <c r="D5633" t="str">
        <f t="shared" si="870"/>
        <v/>
      </c>
      <c r="E5633" t="str">
        <f t="shared" si="871"/>
        <v/>
      </c>
      <c r="F5633" t="str">
        <f t="shared" si="872"/>
        <v/>
      </c>
      <c r="G5633" t="str">
        <f t="shared" si="873"/>
        <v/>
      </c>
      <c r="H5633" t="str">
        <f t="shared" si="874"/>
        <v/>
      </c>
      <c r="I5633" t="str">
        <f t="shared" si="875"/>
        <v/>
      </c>
      <c r="J5633" t="str">
        <f t="shared" si="876"/>
        <v/>
      </c>
      <c r="K5633" t="str">
        <f t="shared" si="877"/>
        <v/>
      </c>
      <c r="L5633" t="str">
        <f t="shared" si="878"/>
        <v/>
      </c>
      <c r="M5633" t="str">
        <f t="shared" si="879"/>
        <v/>
      </c>
    </row>
    <row r="5634" spans="1:13">
      <c r="A5634" t="s">
        <v>4763</v>
      </c>
      <c r="B5634">
        <v>1394.9392</v>
      </c>
      <c r="C5634" s="44">
        <v>41548</v>
      </c>
      <c r="D5634" t="str">
        <f t="shared" si="870"/>
        <v/>
      </c>
      <c r="E5634" t="str">
        <f t="shared" si="871"/>
        <v/>
      </c>
      <c r="F5634" t="str">
        <f t="shared" si="872"/>
        <v/>
      </c>
      <c r="G5634" t="str">
        <f t="shared" si="873"/>
        <v/>
      </c>
      <c r="H5634" t="str">
        <f t="shared" si="874"/>
        <v/>
      </c>
      <c r="I5634" t="str">
        <f t="shared" si="875"/>
        <v/>
      </c>
      <c r="J5634" t="str">
        <f t="shared" si="876"/>
        <v/>
      </c>
      <c r="K5634" t="str">
        <f t="shared" si="877"/>
        <v/>
      </c>
      <c r="L5634" t="str">
        <f t="shared" si="878"/>
        <v/>
      </c>
      <c r="M5634" t="str">
        <f t="shared" si="879"/>
        <v/>
      </c>
    </row>
    <row r="5635" spans="1:13">
      <c r="A5635" t="s">
        <v>168</v>
      </c>
      <c r="B5635">
        <v>1012.9767000000001</v>
      </c>
      <c r="C5635" s="44">
        <v>41548</v>
      </c>
      <c r="D5635" t="str">
        <f t="shared" si="870"/>
        <v/>
      </c>
      <c r="E5635" t="str">
        <f t="shared" si="871"/>
        <v/>
      </c>
      <c r="F5635" t="str">
        <f t="shared" si="872"/>
        <v/>
      </c>
      <c r="G5635" t="str">
        <f t="shared" si="873"/>
        <v/>
      </c>
      <c r="H5635" t="str">
        <f t="shared" si="874"/>
        <v/>
      </c>
      <c r="I5635" t="str">
        <f t="shared" si="875"/>
        <v/>
      </c>
      <c r="J5635" t="str">
        <f t="shared" si="876"/>
        <v/>
      </c>
      <c r="K5635" t="str">
        <f t="shared" si="877"/>
        <v/>
      </c>
      <c r="L5635" t="str">
        <f t="shared" si="878"/>
        <v/>
      </c>
      <c r="M5635" t="str">
        <f t="shared" si="879"/>
        <v/>
      </c>
    </row>
    <row r="5636" spans="1:13">
      <c r="A5636" t="s">
        <v>169</v>
      </c>
      <c r="B5636">
        <v>1033.1396</v>
      </c>
      <c r="C5636" s="44">
        <v>41548</v>
      </c>
      <c r="D5636" t="str">
        <f t="shared" si="870"/>
        <v/>
      </c>
      <c r="E5636" t="str">
        <f t="shared" si="871"/>
        <v/>
      </c>
      <c r="F5636" t="str">
        <f t="shared" si="872"/>
        <v/>
      </c>
      <c r="G5636" t="str">
        <f t="shared" si="873"/>
        <v/>
      </c>
      <c r="H5636" t="str">
        <f t="shared" si="874"/>
        <v/>
      </c>
      <c r="I5636" t="str">
        <f t="shared" si="875"/>
        <v/>
      </c>
      <c r="J5636" t="str">
        <f t="shared" si="876"/>
        <v/>
      </c>
      <c r="K5636" t="str">
        <f t="shared" si="877"/>
        <v/>
      </c>
      <c r="L5636" t="str">
        <f t="shared" si="878"/>
        <v/>
      </c>
      <c r="M5636" t="str">
        <f t="shared" si="879"/>
        <v/>
      </c>
    </row>
    <row r="5637" spans="1:13">
      <c r="A5637" t="s">
        <v>170</v>
      </c>
      <c r="B5637">
        <v>1056.6347000000001</v>
      </c>
      <c r="C5637" s="44">
        <v>41548</v>
      </c>
      <c r="D5637" t="str">
        <f t="shared" si="870"/>
        <v/>
      </c>
      <c r="E5637" t="str">
        <f t="shared" si="871"/>
        <v/>
      </c>
      <c r="F5637" t="str">
        <f t="shared" si="872"/>
        <v/>
      </c>
      <c r="G5637" t="str">
        <f t="shared" si="873"/>
        <v/>
      </c>
      <c r="H5637" t="str">
        <f t="shared" si="874"/>
        <v/>
      </c>
      <c r="I5637" t="str">
        <f t="shared" si="875"/>
        <v/>
      </c>
      <c r="J5637" t="str">
        <f t="shared" si="876"/>
        <v/>
      </c>
      <c r="K5637" t="str">
        <f t="shared" si="877"/>
        <v/>
      </c>
      <c r="L5637" t="str">
        <f t="shared" si="878"/>
        <v/>
      </c>
      <c r="M5637" t="str">
        <f t="shared" si="879"/>
        <v/>
      </c>
    </row>
    <row r="5638" spans="1:13">
      <c r="A5638" t="s">
        <v>171</v>
      </c>
      <c r="B5638">
        <v>1060.0065</v>
      </c>
      <c r="C5638" s="44">
        <v>41548</v>
      </c>
      <c r="D5638" t="str">
        <f t="shared" si="870"/>
        <v/>
      </c>
      <c r="E5638" t="str">
        <f t="shared" si="871"/>
        <v/>
      </c>
      <c r="F5638" t="str">
        <f t="shared" si="872"/>
        <v/>
      </c>
      <c r="G5638" t="str">
        <f t="shared" si="873"/>
        <v/>
      </c>
      <c r="H5638" t="str">
        <f t="shared" si="874"/>
        <v/>
      </c>
      <c r="I5638" t="str">
        <f t="shared" si="875"/>
        <v/>
      </c>
      <c r="J5638" t="str">
        <f t="shared" si="876"/>
        <v/>
      </c>
      <c r="K5638" t="str">
        <f t="shared" si="877"/>
        <v/>
      </c>
      <c r="L5638" t="str">
        <f t="shared" si="878"/>
        <v/>
      </c>
      <c r="M5638" t="str">
        <f t="shared" si="879"/>
        <v/>
      </c>
    </row>
    <row r="5639" spans="1:13">
      <c r="A5639" t="s">
        <v>172</v>
      </c>
      <c r="B5639">
        <v>1076.8777</v>
      </c>
      <c r="C5639" s="44">
        <v>41548</v>
      </c>
      <c r="D5639" t="str">
        <f t="shared" ref="D5639:D5702" si="880">IF(A5639=mfund1,B5639,"")</f>
        <v/>
      </c>
      <c r="E5639" t="str">
        <f t="shared" ref="E5639:E5702" si="881">IF(A5639=mfund2,B5639,"")</f>
        <v/>
      </c>
      <c r="F5639" t="str">
        <f t="shared" ref="F5639:F5702" si="882">IF(A5639=mfund3,B5639,"")</f>
        <v/>
      </c>
      <c r="G5639" t="str">
        <f t="shared" ref="G5639:G5702" si="883">IF(A5639=mfund4,B5639,"")</f>
        <v/>
      </c>
      <c r="H5639" t="str">
        <f t="shared" ref="H5639:H5702" si="884">IF(A5639=mfudn5,B5639,"")</f>
        <v/>
      </c>
      <c r="I5639" t="str">
        <f t="shared" ref="I5639:I5702" si="885">IF(A5639=mfund6,B5639,"")</f>
        <v/>
      </c>
      <c r="J5639" t="str">
        <f t="shared" ref="J5639:J5702" si="886">IF(A5639=mfund7,B5639,"")</f>
        <v/>
      </c>
      <c r="K5639" t="str">
        <f t="shared" ref="K5639:K5702" si="887">IF(A5639=mfund8,B5639,"")</f>
        <v/>
      </c>
      <c r="L5639" t="str">
        <f t="shared" ref="L5639:L5702" si="888">IF(A5639=mfund9,B5639,"")</f>
        <v/>
      </c>
      <c r="M5639" t="str">
        <f t="shared" ref="M5639:M5702" si="889">IF(A5639=mfund10,B5639,"")</f>
        <v/>
      </c>
    </row>
    <row r="5640" spans="1:13">
      <c r="A5640" t="s">
        <v>173</v>
      </c>
      <c r="B5640">
        <v>1076.8777</v>
      </c>
      <c r="C5640" s="44">
        <v>41548</v>
      </c>
      <c r="D5640" t="str">
        <f t="shared" si="880"/>
        <v/>
      </c>
      <c r="E5640" t="str">
        <f t="shared" si="881"/>
        <v/>
      </c>
      <c r="F5640" t="str">
        <f t="shared" si="882"/>
        <v/>
      </c>
      <c r="G5640" t="str">
        <f t="shared" si="883"/>
        <v/>
      </c>
      <c r="H5640" t="str">
        <f t="shared" si="884"/>
        <v/>
      </c>
      <c r="I5640" t="str">
        <f t="shared" si="885"/>
        <v/>
      </c>
      <c r="J5640" t="str">
        <f t="shared" si="886"/>
        <v/>
      </c>
      <c r="K5640" t="str">
        <f t="shared" si="887"/>
        <v/>
      </c>
      <c r="L5640" t="str">
        <f t="shared" si="888"/>
        <v/>
      </c>
      <c r="M5640" t="str">
        <f t="shared" si="889"/>
        <v/>
      </c>
    </row>
    <row r="5641" spans="1:13">
      <c r="A5641" t="s">
        <v>174</v>
      </c>
      <c r="B5641">
        <v>1114.7013999999999</v>
      </c>
      <c r="C5641" s="44">
        <v>41548</v>
      </c>
      <c r="D5641" t="str">
        <f t="shared" si="880"/>
        <v/>
      </c>
      <c r="E5641" t="str">
        <f t="shared" si="881"/>
        <v/>
      </c>
      <c r="F5641" t="str">
        <f t="shared" si="882"/>
        <v/>
      </c>
      <c r="G5641" t="str">
        <f t="shared" si="883"/>
        <v/>
      </c>
      <c r="H5641" t="str">
        <f t="shared" si="884"/>
        <v/>
      </c>
      <c r="I5641" t="str">
        <f t="shared" si="885"/>
        <v/>
      </c>
      <c r="J5641" t="str">
        <f t="shared" si="886"/>
        <v/>
      </c>
      <c r="K5641" t="str">
        <f t="shared" si="887"/>
        <v/>
      </c>
      <c r="L5641" t="str">
        <f t="shared" si="888"/>
        <v/>
      </c>
      <c r="M5641" t="str">
        <f t="shared" si="889"/>
        <v/>
      </c>
    </row>
    <row r="5642" spans="1:13">
      <c r="A5642" t="s">
        <v>4764</v>
      </c>
      <c r="B5642">
        <v>1981.4981</v>
      </c>
      <c r="C5642" s="44">
        <v>41548</v>
      </c>
      <c r="D5642" t="str">
        <f t="shared" si="880"/>
        <v/>
      </c>
      <c r="E5642" t="str">
        <f t="shared" si="881"/>
        <v/>
      </c>
      <c r="F5642" t="str">
        <f t="shared" si="882"/>
        <v/>
      </c>
      <c r="G5642" t="str">
        <f t="shared" si="883"/>
        <v/>
      </c>
      <c r="H5642" t="str">
        <f t="shared" si="884"/>
        <v/>
      </c>
      <c r="I5642" t="str">
        <f t="shared" si="885"/>
        <v/>
      </c>
      <c r="J5642" t="str">
        <f t="shared" si="886"/>
        <v/>
      </c>
      <c r="K5642" t="str">
        <f t="shared" si="887"/>
        <v/>
      </c>
      <c r="L5642" t="str">
        <f t="shared" si="888"/>
        <v/>
      </c>
      <c r="M5642" t="str">
        <f t="shared" si="889"/>
        <v/>
      </c>
    </row>
    <row r="5643" spans="1:13">
      <c r="A5643" t="s">
        <v>4765</v>
      </c>
      <c r="B5643">
        <v>1989.7587000000001</v>
      </c>
      <c r="C5643" s="44">
        <v>41548</v>
      </c>
      <c r="D5643" t="str">
        <f t="shared" si="880"/>
        <v/>
      </c>
      <c r="E5643" t="str">
        <f t="shared" si="881"/>
        <v/>
      </c>
      <c r="F5643" t="str">
        <f t="shared" si="882"/>
        <v/>
      </c>
      <c r="G5643" t="str">
        <f t="shared" si="883"/>
        <v/>
      </c>
      <c r="H5643" t="str">
        <f t="shared" si="884"/>
        <v/>
      </c>
      <c r="I5643" t="str">
        <f t="shared" si="885"/>
        <v/>
      </c>
      <c r="J5643" t="str">
        <f t="shared" si="886"/>
        <v/>
      </c>
      <c r="K5643" t="str">
        <f t="shared" si="887"/>
        <v/>
      </c>
      <c r="L5643" t="str">
        <f t="shared" si="888"/>
        <v/>
      </c>
      <c r="M5643" t="str">
        <f t="shared" si="889"/>
        <v/>
      </c>
    </row>
    <row r="5644" spans="1:13">
      <c r="A5644" t="s">
        <v>175</v>
      </c>
      <c r="B5644">
        <v>1114.8299</v>
      </c>
      <c r="C5644" s="44">
        <v>41548</v>
      </c>
      <c r="D5644" t="str">
        <f t="shared" si="880"/>
        <v/>
      </c>
      <c r="E5644" t="str">
        <f t="shared" si="881"/>
        <v/>
      </c>
      <c r="F5644" t="str">
        <f t="shared" si="882"/>
        <v/>
      </c>
      <c r="G5644" t="str">
        <f t="shared" si="883"/>
        <v/>
      </c>
      <c r="H5644" t="str">
        <f t="shared" si="884"/>
        <v/>
      </c>
      <c r="I5644" t="str">
        <f t="shared" si="885"/>
        <v/>
      </c>
      <c r="J5644" t="str">
        <f t="shared" si="886"/>
        <v/>
      </c>
      <c r="K5644" t="str">
        <f t="shared" si="887"/>
        <v/>
      </c>
      <c r="L5644" t="str">
        <f t="shared" si="888"/>
        <v/>
      </c>
      <c r="M5644" t="str">
        <f t="shared" si="889"/>
        <v/>
      </c>
    </row>
    <row r="5645" spans="1:13">
      <c r="A5645" t="s">
        <v>176</v>
      </c>
      <c r="B5645">
        <v>14.800599999999999</v>
      </c>
      <c r="C5645" s="44">
        <v>40549</v>
      </c>
      <c r="D5645" t="str">
        <f t="shared" si="880"/>
        <v/>
      </c>
      <c r="E5645" t="str">
        <f t="shared" si="881"/>
        <v/>
      </c>
      <c r="F5645" t="str">
        <f t="shared" si="882"/>
        <v/>
      </c>
      <c r="G5645" t="str">
        <f t="shared" si="883"/>
        <v/>
      </c>
      <c r="H5645" t="str">
        <f t="shared" si="884"/>
        <v/>
      </c>
      <c r="I5645" t="str">
        <f t="shared" si="885"/>
        <v/>
      </c>
      <c r="J5645" t="str">
        <f t="shared" si="886"/>
        <v/>
      </c>
      <c r="K5645" t="str">
        <f t="shared" si="887"/>
        <v/>
      </c>
      <c r="L5645" t="str">
        <f t="shared" si="888"/>
        <v/>
      </c>
      <c r="M5645" t="str">
        <f t="shared" si="889"/>
        <v/>
      </c>
    </row>
    <row r="5646" spans="1:13">
      <c r="A5646" t="s">
        <v>177</v>
      </c>
      <c r="B5646">
        <v>13.0532</v>
      </c>
      <c r="C5646" s="44">
        <v>41548</v>
      </c>
      <c r="D5646" t="str">
        <f t="shared" si="880"/>
        <v/>
      </c>
      <c r="E5646" t="str">
        <f t="shared" si="881"/>
        <v/>
      </c>
      <c r="F5646" t="str">
        <f t="shared" si="882"/>
        <v/>
      </c>
      <c r="G5646" t="str">
        <f t="shared" si="883"/>
        <v/>
      </c>
      <c r="H5646" t="str">
        <f t="shared" si="884"/>
        <v/>
      </c>
      <c r="I5646" t="str">
        <f t="shared" si="885"/>
        <v/>
      </c>
      <c r="J5646" t="str">
        <f t="shared" si="886"/>
        <v/>
      </c>
      <c r="K5646" t="str">
        <f t="shared" si="887"/>
        <v/>
      </c>
      <c r="L5646" t="str">
        <f t="shared" si="888"/>
        <v/>
      </c>
      <c r="M5646" t="str">
        <f t="shared" si="889"/>
        <v/>
      </c>
    </row>
    <row r="5647" spans="1:13">
      <c r="A5647" t="s">
        <v>4766</v>
      </c>
      <c r="B5647">
        <v>18.384599999999999</v>
      </c>
      <c r="C5647" s="44">
        <v>41548</v>
      </c>
      <c r="D5647" t="str">
        <f t="shared" si="880"/>
        <v/>
      </c>
      <c r="E5647" t="str">
        <f t="shared" si="881"/>
        <v/>
      </c>
      <c r="F5647" t="str">
        <f t="shared" si="882"/>
        <v/>
      </c>
      <c r="G5647" t="str">
        <f t="shared" si="883"/>
        <v/>
      </c>
      <c r="H5647" t="str">
        <f t="shared" si="884"/>
        <v/>
      </c>
      <c r="I5647" t="str">
        <f t="shared" si="885"/>
        <v/>
      </c>
      <c r="J5647" t="str">
        <f t="shared" si="886"/>
        <v/>
      </c>
      <c r="K5647" t="str">
        <f t="shared" si="887"/>
        <v/>
      </c>
      <c r="L5647" t="str">
        <f t="shared" si="888"/>
        <v/>
      </c>
      <c r="M5647" t="str">
        <f t="shared" si="889"/>
        <v/>
      </c>
    </row>
    <row r="5648" spans="1:13">
      <c r="A5648" t="s">
        <v>178</v>
      </c>
      <c r="B5648">
        <v>18.394500000000001</v>
      </c>
      <c r="C5648" s="44">
        <v>41548</v>
      </c>
      <c r="D5648" t="str">
        <f t="shared" si="880"/>
        <v/>
      </c>
      <c r="E5648" t="str">
        <f t="shared" si="881"/>
        <v/>
      </c>
      <c r="F5648" t="str">
        <f t="shared" si="882"/>
        <v/>
      </c>
      <c r="G5648" t="str">
        <f t="shared" si="883"/>
        <v/>
      </c>
      <c r="H5648" t="str">
        <f t="shared" si="884"/>
        <v/>
      </c>
      <c r="I5648" t="str">
        <f t="shared" si="885"/>
        <v/>
      </c>
      <c r="J5648" t="str">
        <f t="shared" si="886"/>
        <v/>
      </c>
      <c r="K5648" t="str">
        <f t="shared" si="887"/>
        <v/>
      </c>
      <c r="L5648" t="str">
        <f t="shared" si="888"/>
        <v/>
      </c>
      <c r="M5648" t="str">
        <f t="shared" si="889"/>
        <v/>
      </c>
    </row>
    <row r="5649" spans="1:13">
      <c r="A5649" t="s">
        <v>179</v>
      </c>
      <c r="B5649">
        <v>15.3376</v>
      </c>
      <c r="C5649" s="44">
        <v>41548</v>
      </c>
      <c r="D5649" t="str">
        <f t="shared" si="880"/>
        <v/>
      </c>
      <c r="E5649" t="str">
        <f t="shared" si="881"/>
        <v/>
      </c>
      <c r="F5649" t="str">
        <f t="shared" si="882"/>
        <v/>
      </c>
      <c r="G5649" t="str">
        <f t="shared" si="883"/>
        <v/>
      </c>
      <c r="H5649" t="str">
        <f t="shared" si="884"/>
        <v/>
      </c>
      <c r="I5649" t="str">
        <f t="shared" si="885"/>
        <v/>
      </c>
      <c r="J5649" t="str">
        <f t="shared" si="886"/>
        <v/>
      </c>
      <c r="K5649" t="str">
        <f t="shared" si="887"/>
        <v/>
      </c>
      <c r="L5649" t="str">
        <f t="shared" si="888"/>
        <v/>
      </c>
      <c r="M5649" t="str">
        <f t="shared" si="889"/>
        <v/>
      </c>
    </row>
    <row r="5650" spans="1:13">
      <c r="A5650" t="s">
        <v>180</v>
      </c>
      <c r="B5650">
        <v>15.184100000000001</v>
      </c>
      <c r="C5650" s="44">
        <v>41548</v>
      </c>
      <c r="D5650" t="str">
        <f t="shared" si="880"/>
        <v/>
      </c>
      <c r="E5650" t="str">
        <f t="shared" si="881"/>
        <v/>
      </c>
      <c r="F5650" t="str">
        <f t="shared" si="882"/>
        <v/>
      </c>
      <c r="G5650" t="str">
        <f t="shared" si="883"/>
        <v/>
      </c>
      <c r="H5650" t="str">
        <f t="shared" si="884"/>
        <v/>
      </c>
      <c r="I5650" t="str">
        <f t="shared" si="885"/>
        <v/>
      </c>
      <c r="J5650" t="str">
        <f t="shared" si="886"/>
        <v/>
      </c>
      <c r="K5650" t="str">
        <f t="shared" si="887"/>
        <v/>
      </c>
      <c r="L5650" t="str">
        <f t="shared" si="888"/>
        <v/>
      </c>
      <c r="M5650" t="str">
        <f t="shared" si="889"/>
        <v/>
      </c>
    </row>
    <row r="5651" spans="1:13">
      <c r="A5651" t="s">
        <v>4767</v>
      </c>
      <c r="B5651">
        <v>24.725899999999999</v>
      </c>
      <c r="C5651" s="44">
        <v>41548</v>
      </c>
      <c r="D5651" t="str">
        <f t="shared" si="880"/>
        <v/>
      </c>
      <c r="E5651" t="str">
        <f t="shared" si="881"/>
        <v/>
      </c>
      <c r="F5651" t="str">
        <f t="shared" si="882"/>
        <v/>
      </c>
      <c r="G5651" t="str">
        <f t="shared" si="883"/>
        <v/>
      </c>
      <c r="H5651" t="str">
        <f t="shared" si="884"/>
        <v/>
      </c>
      <c r="I5651" t="str">
        <f t="shared" si="885"/>
        <v/>
      </c>
      <c r="J5651" t="str">
        <f t="shared" si="886"/>
        <v/>
      </c>
      <c r="K5651" t="str">
        <f t="shared" si="887"/>
        <v/>
      </c>
      <c r="L5651" t="str">
        <f t="shared" si="888"/>
        <v/>
      </c>
      <c r="M5651" t="str">
        <f t="shared" si="889"/>
        <v/>
      </c>
    </row>
    <row r="5652" spans="1:13">
      <c r="A5652" t="s">
        <v>4768</v>
      </c>
      <c r="B5652">
        <v>24.814599999999999</v>
      </c>
      <c r="C5652" s="44">
        <v>41548</v>
      </c>
      <c r="D5652" t="str">
        <f t="shared" si="880"/>
        <v/>
      </c>
      <c r="E5652" t="str">
        <f t="shared" si="881"/>
        <v/>
      </c>
      <c r="F5652" t="str">
        <f t="shared" si="882"/>
        <v/>
      </c>
      <c r="G5652" t="str">
        <f t="shared" si="883"/>
        <v/>
      </c>
      <c r="H5652" t="str">
        <f t="shared" si="884"/>
        <v/>
      </c>
      <c r="I5652" t="str">
        <f t="shared" si="885"/>
        <v/>
      </c>
      <c r="J5652" t="str">
        <f t="shared" si="886"/>
        <v/>
      </c>
      <c r="K5652" t="str">
        <f t="shared" si="887"/>
        <v/>
      </c>
      <c r="L5652" t="str">
        <f t="shared" si="888"/>
        <v/>
      </c>
      <c r="M5652" t="str">
        <f t="shared" si="889"/>
        <v/>
      </c>
    </row>
    <row r="5653" spans="1:13">
      <c r="A5653" t="s">
        <v>4769</v>
      </c>
      <c r="B5653">
        <v>22.715</v>
      </c>
      <c r="C5653" s="44">
        <v>41151</v>
      </c>
      <c r="D5653" t="str">
        <f t="shared" si="880"/>
        <v/>
      </c>
      <c r="E5653" t="str">
        <f t="shared" si="881"/>
        <v/>
      </c>
      <c r="F5653" t="str">
        <f t="shared" si="882"/>
        <v/>
      </c>
      <c r="G5653" t="str">
        <f t="shared" si="883"/>
        <v/>
      </c>
      <c r="H5653" t="str">
        <f t="shared" si="884"/>
        <v/>
      </c>
      <c r="I5653" t="str">
        <f t="shared" si="885"/>
        <v/>
      </c>
      <c r="J5653" t="str">
        <f t="shared" si="886"/>
        <v/>
      </c>
      <c r="K5653" t="str">
        <f t="shared" si="887"/>
        <v/>
      </c>
      <c r="L5653" t="str">
        <f t="shared" si="888"/>
        <v/>
      </c>
      <c r="M5653" t="str">
        <f t="shared" si="889"/>
        <v/>
      </c>
    </row>
    <row r="5654" spans="1:13">
      <c r="A5654" t="s">
        <v>181</v>
      </c>
      <c r="B5654">
        <v>11.1297</v>
      </c>
      <c r="C5654" s="44">
        <v>41151</v>
      </c>
      <c r="D5654" t="str">
        <f t="shared" si="880"/>
        <v/>
      </c>
      <c r="E5654" t="str">
        <f t="shared" si="881"/>
        <v/>
      </c>
      <c r="F5654" t="str">
        <f t="shared" si="882"/>
        <v/>
      </c>
      <c r="G5654" t="str">
        <f t="shared" si="883"/>
        <v/>
      </c>
      <c r="H5654" t="str">
        <f t="shared" si="884"/>
        <v/>
      </c>
      <c r="I5654" t="str">
        <f t="shared" si="885"/>
        <v/>
      </c>
      <c r="J5654" t="str">
        <f t="shared" si="886"/>
        <v/>
      </c>
      <c r="K5654" t="str">
        <f t="shared" si="887"/>
        <v/>
      </c>
      <c r="L5654" t="str">
        <f t="shared" si="888"/>
        <v/>
      </c>
      <c r="M5654" t="str">
        <f t="shared" si="889"/>
        <v/>
      </c>
    </row>
    <row r="5655" spans="1:13">
      <c r="A5655" t="s">
        <v>6002</v>
      </c>
      <c r="B5655">
        <v>10.108499999999999</v>
      </c>
      <c r="C5655" s="44">
        <v>41548</v>
      </c>
      <c r="D5655" t="str">
        <f t="shared" si="880"/>
        <v/>
      </c>
      <c r="E5655" t="str">
        <f t="shared" si="881"/>
        <v/>
      </c>
      <c r="F5655" t="str">
        <f t="shared" si="882"/>
        <v/>
      </c>
      <c r="G5655" t="str">
        <f t="shared" si="883"/>
        <v/>
      </c>
      <c r="H5655" t="str">
        <f t="shared" si="884"/>
        <v/>
      </c>
      <c r="I5655" t="str">
        <f t="shared" si="885"/>
        <v/>
      </c>
      <c r="J5655" t="str">
        <f t="shared" si="886"/>
        <v/>
      </c>
      <c r="K5655" t="str">
        <f t="shared" si="887"/>
        <v/>
      </c>
      <c r="L5655" t="str">
        <f t="shared" si="888"/>
        <v/>
      </c>
      <c r="M5655" t="str">
        <f t="shared" si="889"/>
        <v/>
      </c>
    </row>
    <row r="5656" spans="1:13">
      <c r="A5656" t="s">
        <v>4770</v>
      </c>
      <c r="B5656">
        <v>17.517199999999999</v>
      </c>
      <c r="C5656" s="44">
        <v>41548</v>
      </c>
      <c r="D5656" t="str">
        <f t="shared" si="880"/>
        <v/>
      </c>
      <c r="E5656" t="str">
        <f t="shared" si="881"/>
        <v/>
      </c>
      <c r="F5656" t="str">
        <f t="shared" si="882"/>
        <v/>
      </c>
      <c r="G5656" t="str">
        <f t="shared" si="883"/>
        <v/>
      </c>
      <c r="H5656" t="str">
        <f t="shared" si="884"/>
        <v/>
      </c>
      <c r="I5656" t="str">
        <f t="shared" si="885"/>
        <v/>
      </c>
      <c r="J5656" t="str">
        <f t="shared" si="886"/>
        <v/>
      </c>
      <c r="K5656" t="str">
        <f t="shared" si="887"/>
        <v/>
      </c>
      <c r="L5656" t="str">
        <f t="shared" si="888"/>
        <v/>
      </c>
      <c r="M5656" t="str">
        <f t="shared" si="889"/>
        <v/>
      </c>
    </row>
    <row r="5657" spans="1:13">
      <c r="A5657" t="s">
        <v>4771</v>
      </c>
      <c r="B5657">
        <v>17.533100000000001</v>
      </c>
      <c r="C5657" s="44">
        <v>41548</v>
      </c>
      <c r="D5657" t="str">
        <f t="shared" si="880"/>
        <v/>
      </c>
      <c r="E5657" t="str">
        <f t="shared" si="881"/>
        <v/>
      </c>
      <c r="F5657" t="str">
        <f t="shared" si="882"/>
        <v/>
      </c>
      <c r="G5657" t="str">
        <f t="shared" si="883"/>
        <v/>
      </c>
      <c r="H5657" t="str">
        <f t="shared" si="884"/>
        <v/>
      </c>
      <c r="I5657" t="str">
        <f t="shared" si="885"/>
        <v/>
      </c>
      <c r="J5657" t="str">
        <f t="shared" si="886"/>
        <v/>
      </c>
      <c r="K5657" t="str">
        <f t="shared" si="887"/>
        <v/>
      </c>
      <c r="L5657" t="str">
        <f t="shared" si="888"/>
        <v/>
      </c>
      <c r="M5657" t="str">
        <f t="shared" si="889"/>
        <v/>
      </c>
    </row>
    <row r="5658" spans="1:13">
      <c r="A5658" t="s">
        <v>6003</v>
      </c>
      <c r="B5658">
        <v>12.046900000000001</v>
      </c>
      <c r="C5658" s="44">
        <v>41548</v>
      </c>
      <c r="D5658" t="str">
        <f t="shared" si="880"/>
        <v/>
      </c>
      <c r="E5658" t="str">
        <f t="shared" si="881"/>
        <v/>
      </c>
      <c r="F5658" t="str">
        <f t="shared" si="882"/>
        <v/>
      </c>
      <c r="G5658" t="str">
        <f t="shared" si="883"/>
        <v/>
      </c>
      <c r="H5658" t="str">
        <f t="shared" si="884"/>
        <v/>
      </c>
      <c r="I5658" t="str">
        <f t="shared" si="885"/>
        <v/>
      </c>
      <c r="J5658" t="str">
        <f t="shared" si="886"/>
        <v/>
      </c>
      <c r="K5658" t="str">
        <f t="shared" si="887"/>
        <v/>
      </c>
      <c r="L5658" t="str">
        <f t="shared" si="888"/>
        <v/>
      </c>
      <c r="M5658" t="str">
        <f t="shared" si="889"/>
        <v/>
      </c>
    </row>
    <row r="5659" spans="1:13">
      <c r="A5659" t="s">
        <v>6004</v>
      </c>
      <c r="B5659">
        <v>12.2125</v>
      </c>
      <c r="C5659" s="44">
        <v>41548</v>
      </c>
      <c r="D5659" t="str">
        <f t="shared" si="880"/>
        <v/>
      </c>
      <c r="E5659" t="str">
        <f t="shared" si="881"/>
        <v/>
      </c>
      <c r="F5659" t="str">
        <f t="shared" si="882"/>
        <v/>
      </c>
      <c r="G5659" t="str">
        <f t="shared" si="883"/>
        <v/>
      </c>
      <c r="H5659" t="str">
        <f t="shared" si="884"/>
        <v/>
      </c>
      <c r="I5659" t="str">
        <f t="shared" si="885"/>
        <v/>
      </c>
      <c r="J5659" t="str">
        <f t="shared" si="886"/>
        <v/>
      </c>
      <c r="K5659" t="str">
        <f t="shared" si="887"/>
        <v/>
      </c>
      <c r="L5659" t="str">
        <f t="shared" si="888"/>
        <v/>
      </c>
      <c r="M5659" t="str">
        <f t="shared" si="889"/>
        <v/>
      </c>
    </row>
    <row r="5660" spans="1:13">
      <c r="A5660" t="s">
        <v>4772</v>
      </c>
      <c r="B5660">
        <v>35.58</v>
      </c>
      <c r="C5660" s="44">
        <v>39953</v>
      </c>
      <c r="D5660" t="str">
        <f t="shared" si="880"/>
        <v/>
      </c>
      <c r="E5660" t="str">
        <f t="shared" si="881"/>
        <v/>
      </c>
      <c r="F5660" t="str">
        <f t="shared" si="882"/>
        <v/>
      </c>
      <c r="G5660" t="str">
        <f t="shared" si="883"/>
        <v/>
      </c>
      <c r="H5660" t="str">
        <f t="shared" si="884"/>
        <v/>
      </c>
      <c r="I5660" t="str">
        <f t="shared" si="885"/>
        <v/>
      </c>
      <c r="J5660" t="str">
        <f t="shared" si="886"/>
        <v/>
      </c>
      <c r="K5660" t="str">
        <f t="shared" si="887"/>
        <v/>
      </c>
      <c r="L5660" t="str">
        <f t="shared" si="888"/>
        <v/>
      </c>
      <c r="M5660" t="str">
        <f t="shared" si="889"/>
        <v/>
      </c>
    </row>
    <row r="5661" spans="1:13">
      <c r="A5661" t="s">
        <v>182</v>
      </c>
      <c r="B5661">
        <v>15.56</v>
      </c>
      <c r="C5661" s="44">
        <v>39953</v>
      </c>
      <c r="D5661" t="str">
        <f t="shared" si="880"/>
        <v/>
      </c>
      <c r="E5661" t="str">
        <f t="shared" si="881"/>
        <v/>
      </c>
      <c r="F5661" t="str">
        <f t="shared" si="882"/>
        <v/>
      </c>
      <c r="G5661" t="str">
        <f t="shared" si="883"/>
        <v/>
      </c>
      <c r="H5661" t="str">
        <f t="shared" si="884"/>
        <v/>
      </c>
      <c r="I5661" t="str">
        <f t="shared" si="885"/>
        <v/>
      </c>
      <c r="J5661" t="str">
        <f t="shared" si="886"/>
        <v/>
      </c>
      <c r="K5661" t="str">
        <f t="shared" si="887"/>
        <v/>
      </c>
      <c r="L5661" t="str">
        <f t="shared" si="888"/>
        <v/>
      </c>
      <c r="M5661" t="str">
        <f t="shared" si="889"/>
        <v/>
      </c>
    </row>
    <row r="5662" spans="1:13">
      <c r="A5662" t="s">
        <v>4773</v>
      </c>
      <c r="B5662">
        <v>1941.8226</v>
      </c>
      <c r="C5662" s="44">
        <v>41549</v>
      </c>
      <c r="D5662" t="str">
        <f t="shared" si="880"/>
        <v/>
      </c>
      <c r="E5662" t="str">
        <f t="shared" si="881"/>
        <v/>
      </c>
      <c r="F5662" t="str">
        <f t="shared" si="882"/>
        <v/>
      </c>
      <c r="G5662" t="str">
        <f t="shared" si="883"/>
        <v/>
      </c>
      <c r="H5662" t="str">
        <f t="shared" si="884"/>
        <v/>
      </c>
      <c r="I5662" t="str">
        <f t="shared" si="885"/>
        <v/>
      </c>
      <c r="J5662" t="str">
        <f t="shared" si="886"/>
        <v/>
      </c>
      <c r="K5662" t="str">
        <f t="shared" si="887"/>
        <v/>
      </c>
      <c r="L5662" t="str">
        <f t="shared" si="888"/>
        <v/>
      </c>
      <c r="M5662" t="str">
        <f t="shared" si="889"/>
        <v/>
      </c>
    </row>
    <row r="5663" spans="1:13">
      <c r="A5663" t="s">
        <v>183</v>
      </c>
      <c r="B5663">
        <v>1019.4457</v>
      </c>
      <c r="C5663" s="44">
        <v>41549</v>
      </c>
      <c r="D5663" t="str">
        <f t="shared" si="880"/>
        <v/>
      </c>
      <c r="E5663" t="str">
        <f t="shared" si="881"/>
        <v/>
      </c>
      <c r="F5663" t="str">
        <f t="shared" si="882"/>
        <v/>
      </c>
      <c r="G5663" t="str">
        <f t="shared" si="883"/>
        <v/>
      </c>
      <c r="H5663" t="str">
        <f t="shared" si="884"/>
        <v/>
      </c>
      <c r="I5663" t="str">
        <f t="shared" si="885"/>
        <v/>
      </c>
      <c r="J5663" t="str">
        <f t="shared" si="886"/>
        <v/>
      </c>
      <c r="K5663" t="str">
        <f t="shared" si="887"/>
        <v/>
      </c>
      <c r="L5663" t="str">
        <f t="shared" si="888"/>
        <v/>
      </c>
      <c r="M5663" t="str">
        <f t="shared" si="889"/>
        <v/>
      </c>
    </row>
    <row r="5664" spans="1:13">
      <c r="A5664" t="s">
        <v>184</v>
      </c>
      <c r="B5664">
        <v>1019.4457</v>
      </c>
      <c r="C5664" s="44">
        <v>41549</v>
      </c>
      <c r="D5664" t="str">
        <f t="shared" si="880"/>
        <v/>
      </c>
      <c r="E5664" t="str">
        <f t="shared" si="881"/>
        <v/>
      </c>
      <c r="F5664" t="str">
        <f t="shared" si="882"/>
        <v/>
      </c>
      <c r="G5664" t="str">
        <f t="shared" si="883"/>
        <v/>
      </c>
      <c r="H5664" t="str">
        <f t="shared" si="884"/>
        <v/>
      </c>
      <c r="I5664" t="str">
        <f t="shared" si="885"/>
        <v/>
      </c>
      <c r="J5664" t="str">
        <f t="shared" si="886"/>
        <v/>
      </c>
      <c r="K5664" t="str">
        <f t="shared" si="887"/>
        <v/>
      </c>
      <c r="L5664" t="str">
        <f t="shared" si="888"/>
        <v/>
      </c>
      <c r="M5664" t="str">
        <f t="shared" si="889"/>
        <v/>
      </c>
    </row>
    <row r="5665" spans="1:13">
      <c r="A5665" t="s">
        <v>4774</v>
      </c>
      <c r="B5665">
        <v>2008.9460999999999</v>
      </c>
      <c r="C5665" s="44">
        <v>41549</v>
      </c>
      <c r="D5665" t="str">
        <f t="shared" si="880"/>
        <v/>
      </c>
      <c r="E5665" t="str">
        <f t="shared" si="881"/>
        <v/>
      </c>
      <c r="F5665" t="str">
        <f t="shared" si="882"/>
        <v/>
      </c>
      <c r="G5665" t="str">
        <f t="shared" si="883"/>
        <v/>
      </c>
      <c r="H5665" t="str">
        <f t="shared" si="884"/>
        <v/>
      </c>
      <c r="I5665" t="str">
        <f t="shared" si="885"/>
        <v/>
      </c>
      <c r="J5665" t="str">
        <f t="shared" si="886"/>
        <v/>
      </c>
      <c r="K5665" t="str">
        <f t="shared" si="887"/>
        <v/>
      </c>
      <c r="L5665" t="str">
        <f t="shared" si="888"/>
        <v/>
      </c>
      <c r="M5665" t="str">
        <f t="shared" si="889"/>
        <v/>
      </c>
    </row>
    <row r="5666" spans="1:13">
      <c r="A5666" t="s">
        <v>4775</v>
      </c>
      <c r="B5666">
        <v>2010.4585</v>
      </c>
      <c r="C5666" s="44">
        <v>41549</v>
      </c>
      <c r="D5666" t="str">
        <f t="shared" si="880"/>
        <v/>
      </c>
      <c r="E5666" t="str">
        <f t="shared" si="881"/>
        <v/>
      </c>
      <c r="F5666" t="str">
        <f t="shared" si="882"/>
        <v/>
      </c>
      <c r="G5666" t="str">
        <f t="shared" si="883"/>
        <v/>
      </c>
      <c r="H5666" t="str">
        <f t="shared" si="884"/>
        <v/>
      </c>
      <c r="I5666" t="str">
        <f t="shared" si="885"/>
        <v/>
      </c>
      <c r="J5666" t="str">
        <f t="shared" si="886"/>
        <v/>
      </c>
      <c r="K5666" t="str">
        <f t="shared" si="887"/>
        <v/>
      </c>
      <c r="L5666" t="str">
        <f t="shared" si="888"/>
        <v/>
      </c>
      <c r="M5666" t="str">
        <f t="shared" si="889"/>
        <v/>
      </c>
    </row>
    <row r="5667" spans="1:13">
      <c r="A5667" t="s">
        <v>185</v>
      </c>
      <c r="B5667">
        <v>1025.4866</v>
      </c>
      <c r="C5667" s="44">
        <v>41549</v>
      </c>
      <c r="D5667" t="str">
        <f t="shared" si="880"/>
        <v/>
      </c>
      <c r="E5667" t="str">
        <f t="shared" si="881"/>
        <v/>
      </c>
      <c r="F5667" t="str">
        <f t="shared" si="882"/>
        <v/>
      </c>
      <c r="G5667" t="str">
        <f t="shared" si="883"/>
        <v/>
      </c>
      <c r="H5667" t="str">
        <f t="shared" si="884"/>
        <v/>
      </c>
      <c r="I5667" t="str">
        <f t="shared" si="885"/>
        <v/>
      </c>
      <c r="J5667" t="str">
        <f t="shared" si="886"/>
        <v/>
      </c>
      <c r="K5667" t="str">
        <f t="shared" si="887"/>
        <v/>
      </c>
      <c r="L5667" t="str">
        <f t="shared" si="888"/>
        <v/>
      </c>
      <c r="M5667" t="str">
        <f t="shared" si="889"/>
        <v/>
      </c>
    </row>
    <row r="5668" spans="1:13">
      <c r="A5668" t="s">
        <v>186</v>
      </c>
      <c r="B5668">
        <v>1053.0515</v>
      </c>
      <c r="C5668" s="44">
        <v>41549</v>
      </c>
      <c r="D5668" t="str">
        <f t="shared" si="880"/>
        <v/>
      </c>
      <c r="E5668" t="str">
        <f t="shared" si="881"/>
        <v/>
      </c>
      <c r="F5668" t="str">
        <f t="shared" si="882"/>
        <v/>
      </c>
      <c r="G5668" t="str">
        <f t="shared" si="883"/>
        <v/>
      </c>
      <c r="H5668" t="str">
        <f t="shared" si="884"/>
        <v/>
      </c>
      <c r="I5668" t="str">
        <f t="shared" si="885"/>
        <v/>
      </c>
      <c r="J5668" t="str">
        <f t="shared" si="886"/>
        <v/>
      </c>
      <c r="K5668" t="str">
        <f t="shared" si="887"/>
        <v/>
      </c>
      <c r="L5668" t="str">
        <f t="shared" si="888"/>
        <v/>
      </c>
      <c r="M5668" t="str">
        <f t="shared" si="889"/>
        <v/>
      </c>
    </row>
    <row r="5669" spans="1:13">
      <c r="A5669" t="s">
        <v>187</v>
      </c>
      <c r="B5669">
        <v>1053.0544</v>
      </c>
      <c r="C5669" s="44">
        <v>41549</v>
      </c>
      <c r="D5669" t="str">
        <f t="shared" si="880"/>
        <v/>
      </c>
      <c r="E5669" t="str">
        <f t="shared" si="881"/>
        <v/>
      </c>
      <c r="F5669" t="str">
        <f t="shared" si="882"/>
        <v/>
      </c>
      <c r="G5669" t="str">
        <f t="shared" si="883"/>
        <v/>
      </c>
      <c r="H5669" t="str">
        <f t="shared" si="884"/>
        <v/>
      </c>
      <c r="I5669" t="str">
        <f t="shared" si="885"/>
        <v/>
      </c>
      <c r="J5669" t="str">
        <f t="shared" si="886"/>
        <v/>
      </c>
      <c r="K5669" t="str">
        <f t="shared" si="887"/>
        <v/>
      </c>
      <c r="L5669" t="str">
        <f t="shared" si="888"/>
        <v/>
      </c>
      <c r="M5669" t="str">
        <f t="shared" si="889"/>
        <v/>
      </c>
    </row>
    <row r="5670" spans="1:13">
      <c r="A5670" t="s">
        <v>188</v>
      </c>
      <c r="B5670">
        <v>1133.8729000000001</v>
      </c>
      <c r="C5670" s="44">
        <v>41549</v>
      </c>
      <c r="D5670" t="str">
        <f t="shared" si="880"/>
        <v/>
      </c>
      <c r="E5670" t="str">
        <f t="shared" si="881"/>
        <v/>
      </c>
      <c r="F5670" t="str">
        <f t="shared" si="882"/>
        <v/>
      </c>
      <c r="G5670" t="str">
        <f t="shared" si="883"/>
        <v/>
      </c>
      <c r="H5670" t="str">
        <f t="shared" si="884"/>
        <v/>
      </c>
      <c r="I5670" t="str">
        <f t="shared" si="885"/>
        <v/>
      </c>
      <c r="J5670" t="str">
        <f t="shared" si="886"/>
        <v/>
      </c>
      <c r="K5670" t="str">
        <f t="shared" si="887"/>
        <v/>
      </c>
      <c r="L5670" t="str">
        <f t="shared" si="888"/>
        <v/>
      </c>
      <c r="M5670" t="str">
        <f t="shared" si="889"/>
        <v/>
      </c>
    </row>
    <row r="5671" spans="1:13">
      <c r="A5671" t="s">
        <v>189</v>
      </c>
      <c r="B5671">
        <v>1135.5947000000001</v>
      </c>
      <c r="C5671" s="44">
        <v>41549</v>
      </c>
      <c r="D5671" t="str">
        <f t="shared" si="880"/>
        <v/>
      </c>
      <c r="E5671" t="str">
        <f t="shared" si="881"/>
        <v/>
      </c>
      <c r="F5671" t="str">
        <f t="shared" si="882"/>
        <v/>
      </c>
      <c r="G5671" t="str">
        <f t="shared" si="883"/>
        <v/>
      </c>
      <c r="H5671" t="str">
        <f t="shared" si="884"/>
        <v/>
      </c>
      <c r="I5671" t="str">
        <f t="shared" si="885"/>
        <v/>
      </c>
      <c r="J5671" t="str">
        <f t="shared" si="886"/>
        <v/>
      </c>
      <c r="K5671" t="str">
        <f t="shared" si="887"/>
        <v/>
      </c>
      <c r="L5671" t="str">
        <f t="shared" si="888"/>
        <v/>
      </c>
      <c r="M5671" t="str">
        <f t="shared" si="889"/>
        <v/>
      </c>
    </row>
    <row r="5672" spans="1:13">
      <c r="A5672" t="s">
        <v>4776</v>
      </c>
      <c r="B5672">
        <v>55.741199999999999</v>
      </c>
      <c r="C5672" s="44">
        <v>40982</v>
      </c>
      <c r="D5672" t="str">
        <f t="shared" si="880"/>
        <v/>
      </c>
      <c r="E5672" t="str">
        <f t="shared" si="881"/>
        <v/>
      </c>
      <c r="F5672" t="str">
        <f t="shared" si="882"/>
        <v/>
      </c>
      <c r="G5672" t="str">
        <f t="shared" si="883"/>
        <v/>
      </c>
      <c r="H5672" t="str">
        <f t="shared" si="884"/>
        <v/>
      </c>
      <c r="I5672" t="str">
        <f t="shared" si="885"/>
        <v/>
      </c>
      <c r="J5672" t="str">
        <f t="shared" si="886"/>
        <v/>
      </c>
      <c r="K5672" t="str">
        <f t="shared" si="887"/>
        <v/>
      </c>
      <c r="L5672" t="str">
        <f t="shared" si="888"/>
        <v/>
      </c>
      <c r="M5672" t="str">
        <f t="shared" si="889"/>
        <v/>
      </c>
    </row>
    <row r="5673" spans="1:13">
      <c r="A5673" t="s">
        <v>190</v>
      </c>
      <c r="B5673">
        <v>55.741199999999999</v>
      </c>
      <c r="C5673" s="44">
        <v>40982</v>
      </c>
      <c r="D5673" t="str">
        <f t="shared" si="880"/>
        <v/>
      </c>
      <c r="E5673" t="str">
        <f t="shared" si="881"/>
        <v/>
      </c>
      <c r="F5673" t="str">
        <f t="shared" si="882"/>
        <v/>
      </c>
      <c r="G5673" t="str">
        <f t="shared" si="883"/>
        <v/>
      </c>
      <c r="H5673" t="str">
        <f t="shared" si="884"/>
        <v/>
      </c>
      <c r="I5673" t="str">
        <f t="shared" si="885"/>
        <v/>
      </c>
      <c r="J5673" t="str">
        <f t="shared" si="886"/>
        <v/>
      </c>
      <c r="K5673" t="str">
        <f t="shared" si="887"/>
        <v/>
      </c>
      <c r="L5673" t="str">
        <f t="shared" si="888"/>
        <v/>
      </c>
      <c r="M5673" t="str">
        <f t="shared" si="889"/>
        <v/>
      </c>
    </row>
    <row r="5674" spans="1:13">
      <c r="A5674" t="s">
        <v>4777</v>
      </c>
      <c r="B5674">
        <v>89.705699999999993</v>
      </c>
      <c r="C5674" s="44">
        <v>41548</v>
      </c>
      <c r="D5674" t="str">
        <f t="shared" si="880"/>
        <v/>
      </c>
      <c r="E5674" t="str">
        <f t="shared" si="881"/>
        <v/>
      </c>
      <c r="F5674" t="str">
        <f t="shared" si="882"/>
        <v/>
      </c>
      <c r="G5674" t="str">
        <f t="shared" si="883"/>
        <v/>
      </c>
      <c r="H5674" t="str">
        <f t="shared" si="884"/>
        <v/>
      </c>
      <c r="I5674" t="str">
        <f t="shared" si="885"/>
        <v/>
      </c>
      <c r="J5674" t="str">
        <f t="shared" si="886"/>
        <v/>
      </c>
      <c r="K5674" t="str">
        <f t="shared" si="887"/>
        <v/>
      </c>
      <c r="L5674" t="str">
        <f t="shared" si="888"/>
        <v/>
      </c>
      <c r="M5674" t="str">
        <f t="shared" si="889"/>
        <v/>
      </c>
    </row>
    <row r="5675" spans="1:13">
      <c r="A5675" t="s">
        <v>4778</v>
      </c>
      <c r="B5675">
        <v>89.761499999999998</v>
      </c>
      <c r="C5675" s="44">
        <v>41548</v>
      </c>
      <c r="D5675" t="str">
        <f t="shared" si="880"/>
        <v/>
      </c>
      <c r="E5675" t="str">
        <f t="shared" si="881"/>
        <v/>
      </c>
      <c r="F5675" t="str">
        <f t="shared" si="882"/>
        <v/>
      </c>
      <c r="G5675" t="str">
        <f t="shared" si="883"/>
        <v/>
      </c>
      <c r="H5675" t="str">
        <f t="shared" si="884"/>
        <v/>
      </c>
      <c r="I5675" t="str">
        <f t="shared" si="885"/>
        <v/>
      </c>
      <c r="J5675" t="str">
        <f t="shared" si="886"/>
        <v/>
      </c>
      <c r="K5675" t="str">
        <f t="shared" si="887"/>
        <v/>
      </c>
      <c r="L5675" t="str">
        <f t="shared" si="888"/>
        <v/>
      </c>
      <c r="M5675" t="str">
        <f t="shared" si="889"/>
        <v/>
      </c>
    </row>
    <row r="5676" spans="1:13">
      <c r="A5676" t="s">
        <v>191</v>
      </c>
      <c r="B5676">
        <v>62.668300000000002</v>
      </c>
      <c r="C5676" s="44">
        <v>41548</v>
      </c>
      <c r="D5676" t="str">
        <f t="shared" si="880"/>
        <v/>
      </c>
      <c r="E5676" t="str">
        <f t="shared" si="881"/>
        <v/>
      </c>
      <c r="F5676" t="str">
        <f t="shared" si="882"/>
        <v/>
      </c>
      <c r="G5676" t="str">
        <f t="shared" si="883"/>
        <v/>
      </c>
      <c r="H5676" t="str">
        <f t="shared" si="884"/>
        <v/>
      </c>
      <c r="I5676" t="str">
        <f t="shared" si="885"/>
        <v/>
      </c>
      <c r="J5676" t="str">
        <f t="shared" si="886"/>
        <v/>
      </c>
      <c r="K5676" t="str">
        <f t="shared" si="887"/>
        <v/>
      </c>
      <c r="L5676" t="str">
        <f t="shared" si="888"/>
        <v/>
      </c>
      <c r="M5676" t="str">
        <f t="shared" si="889"/>
        <v/>
      </c>
    </row>
    <row r="5677" spans="1:13">
      <c r="A5677" t="s">
        <v>4779</v>
      </c>
      <c r="B5677">
        <v>55.910600000000002</v>
      </c>
      <c r="C5677" s="44">
        <v>41548</v>
      </c>
      <c r="D5677" t="str">
        <f t="shared" si="880"/>
        <v/>
      </c>
      <c r="E5677" t="str">
        <f t="shared" si="881"/>
        <v/>
      </c>
      <c r="F5677" t="str">
        <f t="shared" si="882"/>
        <v/>
      </c>
      <c r="G5677" t="str">
        <f t="shared" si="883"/>
        <v/>
      </c>
      <c r="H5677" t="str">
        <f t="shared" si="884"/>
        <v/>
      </c>
      <c r="I5677" t="str">
        <f t="shared" si="885"/>
        <v/>
      </c>
      <c r="J5677" t="str">
        <f t="shared" si="886"/>
        <v/>
      </c>
      <c r="K5677" t="str">
        <f t="shared" si="887"/>
        <v/>
      </c>
      <c r="L5677" t="str">
        <f t="shared" si="888"/>
        <v/>
      </c>
      <c r="M5677" t="str">
        <f t="shared" si="889"/>
        <v/>
      </c>
    </row>
    <row r="5678" spans="1:13">
      <c r="A5678" t="s">
        <v>4780</v>
      </c>
      <c r="B5678">
        <v>56.076099999999997</v>
      </c>
      <c r="C5678" s="44">
        <v>41548</v>
      </c>
      <c r="D5678" t="str">
        <f t="shared" si="880"/>
        <v/>
      </c>
      <c r="E5678" t="str">
        <f t="shared" si="881"/>
        <v/>
      </c>
      <c r="F5678" t="str">
        <f t="shared" si="882"/>
        <v/>
      </c>
      <c r="G5678" t="str">
        <f t="shared" si="883"/>
        <v/>
      </c>
      <c r="H5678" t="str">
        <f t="shared" si="884"/>
        <v/>
      </c>
      <c r="I5678" t="str">
        <f t="shared" si="885"/>
        <v/>
      </c>
      <c r="J5678" t="str">
        <f t="shared" si="886"/>
        <v/>
      </c>
      <c r="K5678" t="str">
        <f t="shared" si="887"/>
        <v/>
      </c>
      <c r="L5678" t="str">
        <f t="shared" si="888"/>
        <v/>
      </c>
      <c r="M5678" t="str">
        <f t="shared" si="889"/>
        <v/>
      </c>
    </row>
    <row r="5679" spans="1:13">
      <c r="A5679" t="s">
        <v>192</v>
      </c>
      <c r="B5679">
        <v>25.437999999999999</v>
      </c>
      <c r="C5679" s="44">
        <v>41548</v>
      </c>
      <c r="D5679" t="str">
        <f t="shared" si="880"/>
        <v/>
      </c>
      <c r="E5679" t="str">
        <f t="shared" si="881"/>
        <v/>
      </c>
      <c r="F5679" t="str">
        <f t="shared" si="882"/>
        <v/>
      </c>
      <c r="G5679" t="str">
        <f t="shared" si="883"/>
        <v/>
      </c>
      <c r="H5679" t="str">
        <f t="shared" si="884"/>
        <v/>
      </c>
      <c r="I5679" t="str">
        <f t="shared" si="885"/>
        <v/>
      </c>
      <c r="J5679" t="str">
        <f t="shared" si="886"/>
        <v/>
      </c>
      <c r="K5679" t="str">
        <f t="shared" si="887"/>
        <v/>
      </c>
      <c r="L5679" t="str">
        <f t="shared" si="888"/>
        <v/>
      </c>
      <c r="M5679" t="str">
        <f t="shared" si="889"/>
        <v/>
      </c>
    </row>
    <row r="5680" spans="1:13">
      <c r="A5680" t="s">
        <v>193</v>
      </c>
      <c r="B5680">
        <v>25.517900000000001</v>
      </c>
      <c r="C5680" s="44">
        <v>41548</v>
      </c>
      <c r="D5680" t="str">
        <f t="shared" si="880"/>
        <v/>
      </c>
      <c r="E5680" t="str">
        <f t="shared" si="881"/>
        <v/>
      </c>
      <c r="F5680" t="str">
        <f t="shared" si="882"/>
        <v/>
      </c>
      <c r="G5680" t="str">
        <f t="shared" si="883"/>
        <v/>
      </c>
      <c r="H5680" t="str">
        <f t="shared" si="884"/>
        <v/>
      </c>
      <c r="I5680" t="str">
        <f t="shared" si="885"/>
        <v/>
      </c>
      <c r="J5680" t="str">
        <f t="shared" si="886"/>
        <v/>
      </c>
      <c r="K5680" t="str">
        <f t="shared" si="887"/>
        <v/>
      </c>
      <c r="L5680" t="str">
        <f t="shared" si="888"/>
        <v/>
      </c>
      <c r="M5680" t="str">
        <f t="shared" si="889"/>
        <v/>
      </c>
    </row>
    <row r="5681" spans="1:13">
      <c r="A5681" t="s">
        <v>4781</v>
      </c>
      <c r="B5681">
        <v>51.051600000000001</v>
      </c>
      <c r="C5681" s="44">
        <v>41548</v>
      </c>
      <c r="D5681" t="str">
        <f t="shared" si="880"/>
        <v/>
      </c>
      <c r="E5681" t="str">
        <f t="shared" si="881"/>
        <v/>
      </c>
      <c r="F5681" t="str">
        <f t="shared" si="882"/>
        <v/>
      </c>
      <c r="G5681" t="str">
        <f t="shared" si="883"/>
        <v/>
      </c>
      <c r="H5681" t="str">
        <f t="shared" si="884"/>
        <v/>
      </c>
      <c r="I5681" t="str">
        <f t="shared" si="885"/>
        <v/>
      </c>
      <c r="J5681" t="str">
        <f t="shared" si="886"/>
        <v/>
      </c>
      <c r="K5681" t="str">
        <f t="shared" si="887"/>
        <v/>
      </c>
      <c r="L5681" t="str">
        <f t="shared" si="888"/>
        <v/>
      </c>
      <c r="M5681" t="str">
        <f t="shared" si="889"/>
        <v/>
      </c>
    </row>
    <row r="5682" spans="1:13">
      <c r="A5682" t="s">
        <v>4782</v>
      </c>
      <c r="B5682">
        <v>51.343899999999998</v>
      </c>
      <c r="C5682" s="44">
        <v>41548</v>
      </c>
      <c r="D5682" t="str">
        <f t="shared" si="880"/>
        <v/>
      </c>
      <c r="E5682" t="str">
        <f t="shared" si="881"/>
        <v/>
      </c>
      <c r="F5682" t="str">
        <f t="shared" si="882"/>
        <v/>
      </c>
      <c r="G5682" t="str">
        <f t="shared" si="883"/>
        <v/>
      </c>
      <c r="H5682" t="str">
        <f t="shared" si="884"/>
        <v/>
      </c>
      <c r="I5682" t="str">
        <f t="shared" si="885"/>
        <v/>
      </c>
      <c r="J5682" t="str">
        <f t="shared" si="886"/>
        <v/>
      </c>
      <c r="K5682" t="str">
        <f t="shared" si="887"/>
        <v/>
      </c>
      <c r="L5682" t="str">
        <f t="shared" si="888"/>
        <v/>
      </c>
      <c r="M5682" t="str">
        <f t="shared" si="889"/>
        <v/>
      </c>
    </row>
    <row r="5683" spans="1:13">
      <c r="A5683" t="s">
        <v>194</v>
      </c>
      <c r="B5683">
        <v>21.407</v>
      </c>
      <c r="C5683" s="44">
        <v>41548</v>
      </c>
      <c r="D5683" t="str">
        <f t="shared" si="880"/>
        <v/>
      </c>
      <c r="E5683" t="str">
        <f t="shared" si="881"/>
        <v/>
      </c>
      <c r="F5683" t="str">
        <f t="shared" si="882"/>
        <v/>
      </c>
      <c r="G5683" t="str">
        <f t="shared" si="883"/>
        <v/>
      </c>
      <c r="H5683" t="str">
        <f t="shared" si="884"/>
        <v/>
      </c>
      <c r="I5683" t="str">
        <f t="shared" si="885"/>
        <v/>
      </c>
      <c r="J5683" t="str">
        <f t="shared" si="886"/>
        <v/>
      </c>
      <c r="K5683" t="str">
        <f t="shared" si="887"/>
        <v/>
      </c>
      <c r="L5683" t="str">
        <f t="shared" si="888"/>
        <v/>
      </c>
      <c r="M5683" t="str">
        <f t="shared" si="889"/>
        <v/>
      </c>
    </row>
    <row r="5684" spans="1:13">
      <c r="A5684" t="s">
        <v>195</v>
      </c>
      <c r="B5684">
        <v>21.523399999999999</v>
      </c>
      <c r="C5684" s="44">
        <v>41548</v>
      </c>
      <c r="D5684" t="str">
        <f t="shared" si="880"/>
        <v/>
      </c>
      <c r="E5684" t="str">
        <f t="shared" si="881"/>
        <v/>
      </c>
      <c r="F5684" t="str">
        <f t="shared" si="882"/>
        <v/>
      </c>
      <c r="G5684" t="str">
        <f t="shared" si="883"/>
        <v/>
      </c>
      <c r="H5684" t="str">
        <f t="shared" si="884"/>
        <v/>
      </c>
      <c r="I5684" t="str">
        <f t="shared" si="885"/>
        <v/>
      </c>
      <c r="J5684" t="str">
        <f t="shared" si="886"/>
        <v/>
      </c>
      <c r="K5684" t="str">
        <f t="shared" si="887"/>
        <v/>
      </c>
      <c r="L5684" t="str">
        <f t="shared" si="888"/>
        <v/>
      </c>
      <c r="M5684" t="str">
        <f t="shared" si="889"/>
        <v/>
      </c>
    </row>
    <row r="5685" spans="1:13">
      <c r="A5685" t="s">
        <v>196</v>
      </c>
      <c r="B5685">
        <v>23.342099999999999</v>
      </c>
      <c r="C5685" s="44">
        <v>41548</v>
      </c>
      <c r="D5685" t="str">
        <f t="shared" si="880"/>
        <v/>
      </c>
      <c r="E5685" t="str">
        <f t="shared" si="881"/>
        <v/>
      </c>
      <c r="F5685" t="str">
        <f t="shared" si="882"/>
        <v/>
      </c>
      <c r="G5685" t="str">
        <f t="shared" si="883"/>
        <v/>
      </c>
      <c r="H5685" t="str">
        <f t="shared" si="884"/>
        <v/>
      </c>
      <c r="I5685" t="str">
        <f t="shared" si="885"/>
        <v/>
      </c>
      <c r="J5685" t="str">
        <f t="shared" si="886"/>
        <v/>
      </c>
      <c r="K5685" t="str">
        <f t="shared" si="887"/>
        <v/>
      </c>
      <c r="L5685" t="str">
        <f t="shared" si="888"/>
        <v/>
      </c>
      <c r="M5685" t="str">
        <f t="shared" si="889"/>
        <v/>
      </c>
    </row>
    <row r="5686" spans="1:13">
      <c r="A5686" t="s">
        <v>197</v>
      </c>
      <c r="B5686">
        <v>23.461400000000001</v>
      </c>
      <c r="C5686" s="44">
        <v>41548</v>
      </c>
      <c r="D5686" t="str">
        <f t="shared" si="880"/>
        <v/>
      </c>
      <c r="E5686" t="str">
        <f t="shared" si="881"/>
        <v/>
      </c>
      <c r="F5686" t="str">
        <f t="shared" si="882"/>
        <v/>
      </c>
      <c r="G5686" t="str">
        <f t="shared" si="883"/>
        <v/>
      </c>
      <c r="H5686" t="str">
        <f t="shared" si="884"/>
        <v/>
      </c>
      <c r="I5686" t="str">
        <f t="shared" si="885"/>
        <v/>
      </c>
      <c r="J5686" t="str">
        <f t="shared" si="886"/>
        <v/>
      </c>
      <c r="K5686" t="str">
        <f t="shared" si="887"/>
        <v/>
      </c>
      <c r="L5686" t="str">
        <f t="shared" si="888"/>
        <v/>
      </c>
      <c r="M5686" t="str">
        <f t="shared" si="889"/>
        <v/>
      </c>
    </row>
    <row r="5687" spans="1:13">
      <c r="A5687" t="s">
        <v>4783</v>
      </c>
      <c r="B5687">
        <v>23.339700000000001</v>
      </c>
      <c r="C5687" s="44">
        <v>41548</v>
      </c>
      <c r="D5687" t="str">
        <f t="shared" si="880"/>
        <v/>
      </c>
      <c r="E5687" t="str">
        <f t="shared" si="881"/>
        <v/>
      </c>
      <c r="F5687" t="str">
        <f t="shared" si="882"/>
        <v/>
      </c>
      <c r="G5687" t="str">
        <f t="shared" si="883"/>
        <v/>
      </c>
      <c r="H5687" t="str">
        <f t="shared" si="884"/>
        <v/>
      </c>
      <c r="I5687" t="str">
        <f t="shared" si="885"/>
        <v/>
      </c>
      <c r="J5687" t="str">
        <f t="shared" si="886"/>
        <v/>
      </c>
      <c r="K5687" t="str">
        <f t="shared" si="887"/>
        <v/>
      </c>
      <c r="L5687" t="str">
        <f t="shared" si="888"/>
        <v/>
      </c>
      <c r="M5687" t="str">
        <f t="shared" si="889"/>
        <v/>
      </c>
    </row>
    <row r="5688" spans="1:13">
      <c r="A5688" t="s">
        <v>4784</v>
      </c>
      <c r="B5688">
        <v>23.4636</v>
      </c>
      <c r="C5688" s="44">
        <v>41548</v>
      </c>
      <c r="D5688" t="str">
        <f t="shared" si="880"/>
        <v/>
      </c>
      <c r="E5688" t="str">
        <f t="shared" si="881"/>
        <v/>
      </c>
      <c r="F5688" t="str">
        <f t="shared" si="882"/>
        <v/>
      </c>
      <c r="G5688" t="str">
        <f t="shared" si="883"/>
        <v/>
      </c>
      <c r="H5688" t="str">
        <f t="shared" si="884"/>
        <v/>
      </c>
      <c r="I5688" t="str">
        <f t="shared" si="885"/>
        <v/>
      </c>
      <c r="J5688" t="str">
        <f t="shared" si="886"/>
        <v/>
      </c>
      <c r="K5688" t="str">
        <f t="shared" si="887"/>
        <v/>
      </c>
      <c r="L5688" t="str">
        <f t="shared" si="888"/>
        <v/>
      </c>
      <c r="M5688" t="str">
        <f t="shared" si="889"/>
        <v/>
      </c>
    </row>
    <row r="5689" spans="1:13">
      <c r="A5689" t="s">
        <v>198</v>
      </c>
      <c r="B5689">
        <v>12.4041</v>
      </c>
      <c r="C5689" s="44">
        <v>41548</v>
      </c>
      <c r="D5689" t="str">
        <f t="shared" si="880"/>
        <v/>
      </c>
      <c r="E5689" t="str">
        <f t="shared" si="881"/>
        <v/>
      </c>
      <c r="F5689" t="str">
        <f t="shared" si="882"/>
        <v/>
      </c>
      <c r="G5689" t="str">
        <f t="shared" si="883"/>
        <v/>
      </c>
      <c r="H5689" t="str">
        <f t="shared" si="884"/>
        <v/>
      </c>
      <c r="I5689" t="str">
        <f t="shared" si="885"/>
        <v/>
      </c>
      <c r="J5689" t="str">
        <f t="shared" si="886"/>
        <v/>
      </c>
      <c r="K5689" t="str">
        <f t="shared" si="887"/>
        <v/>
      </c>
      <c r="L5689" t="str">
        <f t="shared" si="888"/>
        <v/>
      </c>
      <c r="M5689" t="str">
        <f t="shared" si="889"/>
        <v/>
      </c>
    </row>
    <row r="5690" spans="1:13">
      <c r="A5690" t="s">
        <v>199</v>
      </c>
      <c r="B5690">
        <v>12.4725</v>
      </c>
      <c r="C5690" s="44">
        <v>41548</v>
      </c>
      <c r="D5690" t="str">
        <f t="shared" si="880"/>
        <v/>
      </c>
      <c r="E5690" t="str">
        <f t="shared" si="881"/>
        <v/>
      </c>
      <c r="F5690" t="str">
        <f t="shared" si="882"/>
        <v/>
      </c>
      <c r="G5690" t="str">
        <f t="shared" si="883"/>
        <v/>
      </c>
      <c r="H5690" t="str">
        <f t="shared" si="884"/>
        <v/>
      </c>
      <c r="I5690" t="str">
        <f t="shared" si="885"/>
        <v/>
      </c>
      <c r="J5690" t="str">
        <f t="shared" si="886"/>
        <v/>
      </c>
      <c r="K5690" t="str">
        <f t="shared" si="887"/>
        <v/>
      </c>
      <c r="L5690" t="str">
        <f t="shared" si="888"/>
        <v/>
      </c>
      <c r="M5690" t="str">
        <f t="shared" si="889"/>
        <v/>
      </c>
    </row>
    <row r="5691" spans="1:13">
      <c r="A5691" t="s">
        <v>200</v>
      </c>
      <c r="B5691">
        <v>23.351400000000002</v>
      </c>
      <c r="C5691" s="44">
        <v>41548</v>
      </c>
      <c r="D5691" t="str">
        <f t="shared" si="880"/>
        <v/>
      </c>
      <c r="E5691" t="str">
        <f t="shared" si="881"/>
        <v/>
      </c>
      <c r="F5691" t="str">
        <f t="shared" si="882"/>
        <v/>
      </c>
      <c r="G5691" t="str">
        <f t="shared" si="883"/>
        <v/>
      </c>
      <c r="H5691" t="str">
        <f t="shared" si="884"/>
        <v/>
      </c>
      <c r="I5691" t="str">
        <f t="shared" si="885"/>
        <v/>
      </c>
      <c r="J5691" t="str">
        <f t="shared" si="886"/>
        <v/>
      </c>
      <c r="K5691" t="str">
        <f t="shared" si="887"/>
        <v/>
      </c>
      <c r="L5691" t="str">
        <f t="shared" si="888"/>
        <v/>
      </c>
      <c r="M5691" t="str">
        <f t="shared" si="889"/>
        <v/>
      </c>
    </row>
    <row r="5692" spans="1:13">
      <c r="A5692" t="s">
        <v>4785</v>
      </c>
      <c r="B5692">
        <v>23.004300000000001</v>
      </c>
      <c r="C5692" s="44">
        <v>41548</v>
      </c>
      <c r="D5692" t="str">
        <f t="shared" si="880"/>
        <v/>
      </c>
      <c r="E5692" t="str">
        <f t="shared" si="881"/>
        <v/>
      </c>
      <c r="F5692" t="str">
        <f t="shared" si="882"/>
        <v/>
      </c>
      <c r="G5692" t="str">
        <f t="shared" si="883"/>
        <v/>
      </c>
      <c r="H5692" t="str">
        <f t="shared" si="884"/>
        <v/>
      </c>
      <c r="I5692" t="str">
        <f t="shared" si="885"/>
        <v/>
      </c>
      <c r="J5692" t="str">
        <f t="shared" si="886"/>
        <v/>
      </c>
      <c r="K5692" t="str">
        <f t="shared" si="887"/>
        <v/>
      </c>
      <c r="L5692" t="str">
        <f t="shared" si="888"/>
        <v/>
      </c>
      <c r="M5692" t="str">
        <f t="shared" si="889"/>
        <v/>
      </c>
    </row>
    <row r="5693" spans="1:13">
      <c r="A5693" t="s">
        <v>4786</v>
      </c>
      <c r="B5693">
        <v>23.147200000000002</v>
      </c>
      <c r="C5693" s="44">
        <v>41548</v>
      </c>
      <c r="D5693" t="str">
        <f t="shared" si="880"/>
        <v/>
      </c>
      <c r="E5693" t="str">
        <f t="shared" si="881"/>
        <v/>
      </c>
      <c r="F5693" t="str">
        <f t="shared" si="882"/>
        <v/>
      </c>
      <c r="G5693" t="str">
        <f t="shared" si="883"/>
        <v/>
      </c>
      <c r="H5693" t="str">
        <f t="shared" si="884"/>
        <v/>
      </c>
      <c r="I5693" t="str">
        <f t="shared" si="885"/>
        <v/>
      </c>
      <c r="J5693" t="str">
        <f t="shared" si="886"/>
        <v/>
      </c>
      <c r="K5693" t="str">
        <f t="shared" si="887"/>
        <v/>
      </c>
      <c r="L5693" t="str">
        <f t="shared" si="888"/>
        <v/>
      </c>
      <c r="M5693" t="str">
        <f t="shared" si="889"/>
        <v/>
      </c>
    </row>
    <row r="5694" spans="1:13">
      <c r="A5694" t="s">
        <v>201</v>
      </c>
      <c r="B5694">
        <v>11.254300000000001</v>
      </c>
      <c r="C5694" s="44">
        <v>41548</v>
      </c>
      <c r="D5694" t="str">
        <f t="shared" si="880"/>
        <v/>
      </c>
      <c r="E5694" t="str">
        <f t="shared" si="881"/>
        <v/>
      </c>
      <c r="F5694" t="str">
        <f t="shared" si="882"/>
        <v/>
      </c>
      <c r="G5694" t="str">
        <f t="shared" si="883"/>
        <v/>
      </c>
      <c r="H5694" t="str">
        <f t="shared" si="884"/>
        <v/>
      </c>
      <c r="I5694" t="str">
        <f t="shared" si="885"/>
        <v/>
      </c>
      <c r="J5694" t="str">
        <f t="shared" si="886"/>
        <v/>
      </c>
      <c r="K5694" t="str">
        <f t="shared" si="887"/>
        <v/>
      </c>
      <c r="L5694" t="str">
        <f t="shared" si="888"/>
        <v/>
      </c>
      <c r="M5694" t="str">
        <f t="shared" si="889"/>
        <v/>
      </c>
    </row>
    <row r="5695" spans="1:13">
      <c r="A5695" t="s">
        <v>202</v>
      </c>
      <c r="B5695">
        <v>11.3261</v>
      </c>
      <c r="C5695" s="44">
        <v>41548</v>
      </c>
      <c r="D5695" t="str">
        <f t="shared" si="880"/>
        <v/>
      </c>
      <c r="E5695" t="str">
        <f t="shared" si="881"/>
        <v/>
      </c>
      <c r="F5695" t="str">
        <f t="shared" si="882"/>
        <v/>
      </c>
      <c r="G5695" t="str">
        <f t="shared" si="883"/>
        <v/>
      </c>
      <c r="H5695" t="str">
        <f t="shared" si="884"/>
        <v/>
      </c>
      <c r="I5695" t="str">
        <f t="shared" si="885"/>
        <v/>
      </c>
      <c r="J5695" t="str">
        <f t="shared" si="886"/>
        <v/>
      </c>
      <c r="K5695" t="str">
        <f t="shared" si="887"/>
        <v/>
      </c>
      <c r="L5695" t="str">
        <f t="shared" si="888"/>
        <v/>
      </c>
      <c r="M5695" t="str">
        <f t="shared" si="889"/>
        <v/>
      </c>
    </row>
    <row r="5696" spans="1:13">
      <c r="A5696" t="s">
        <v>4787</v>
      </c>
      <c r="B5696">
        <v>73.425899999999999</v>
      </c>
      <c r="C5696" s="44">
        <v>41548</v>
      </c>
      <c r="D5696" t="str">
        <f t="shared" si="880"/>
        <v/>
      </c>
      <c r="E5696" t="str">
        <f t="shared" si="881"/>
        <v/>
      </c>
      <c r="F5696" t="str">
        <f t="shared" si="882"/>
        <v/>
      </c>
      <c r="G5696" t="str">
        <f t="shared" si="883"/>
        <v/>
      </c>
      <c r="H5696" t="str">
        <f t="shared" si="884"/>
        <v/>
      </c>
      <c r="I5696" t="str">
        <f t="shared" si="885"/>
        <v/>
      </c>
      <c r="J5696" t="str">
        <f t="shared" si="886"/>
        <v/>
      </c>
      <c r="K5696" t="str">
        <f t="shared" si="887"/>
        <v/>
      </c>
      <c r="L5696" t="str">
        <f t="shared" si="888"/>
        <v/>
      </c>
      <c r="M5696" t="str">
        <f t="shared" si="889"/>
        <v/>
      </c>
    </row>
    <row r="5697" spans="1:13">
      <c r="A5697" t="s">
        <v>4788</v>
      </c>
      <c r="B5697">
        <v>73.828999999999994</v>
      </c>
      <c r="C5697" s="44">
        <v>41548</v>
      </c>
      <c r="D5697" t="str">
        <f t="shared" si="880"/>
        <v/>
      </c>
      <c r="E5697" t="str">
        <f t="shared" si="881"/>
        <v/>
      </c>
      <c r="F5697" t="str">
        <f t="shared" si="882"/>
        <v/>
      </c>
      <c r="G5697" t="str">
        <f t="shared" si="883"/>
        <v/>
      </c>
      <c r="H5697" t="str">
        <f t="shared" si="884"/>
        <v/>
      </c>
      <c r="I5697" t="str">
        <f t="shared" si="885"/>
        <v/>
      </c>
      <c r="J5697" t="str">
        <f t="shared" si="886"/>
        <v/>
      </c>
      <c r="K5697" t="str">
        <f t="shared" si="887"/>
        <v/>
      </c>
      <c r="L5697" t="str">
        <f t="shared" si="888"/>
        <v/>
      </c>
      <c r="M5697" t="str">
        <f t="shared" si="889"/>
        <v/>
      </c>
    </row>
    <row r="5698" spans="1:13">
      <c r="A5698" t="s">
        <v>203</v>
      </c>
      <c r="B5698">
        <v>45.159500000000001</v>
      </c>
      <c r="C5698" s="44">
        <v>41548</v>
      </c>
      <c r="D5698" t="str">
        <f t="shared" si="880"/>
        <v/>
      </c>
      <c r="E5698" t="str">
        <f t="shared" si="881"/>
        <v/>
      </c>
      <c r="F5698" t="str">
        <f t="shared" si="882"/>
        <v/>
      </c>
      <c r="G5698" t="str">
        <f t="shared" si="883"/>
        <v/>
      </c>
      <c r="H5698" t="str">
        <f t="shared" si="884"/>
        <v/>
      </c>
      <c r="I5698" t="str">
        <f t="shared" si="885"/>
        <v/>
      </c>
      <c r="J5698" t="str">
        <f t="shared" si="886"/>
        <v/>
      </c>
      <c r="K5698" t="str">
        <f t="shared" si="887"/>
        <v/>
      </c>
      <c r="L5698" t="str">
        <f t="shared" si="888"/>
        <v/>
      </c>
      <c r="M5698" t="str">
        <f t="shared" si="889"/>
        <v/>
      </c>
    </row>
    <row r="5699" spans="1:13">
      <c r="A5699" t="s">
        <v>204</v>
      </c>
      <c r="B5699">
        <v>45.4054</v>
      </c>
      <c r="C5699" s="44">
        <v>41548</v>
      </c>
      <c r="D5699" t="str">
        <f t="shared" si="880"/>
        <v/>
      </c>
      <c r="E5699" t="str">
        <f t="shared" si="881"/>
        <v/>
      </c>
      <c r="F5699" t="str">
        <f t="shared" si="882"/>
        <v/>
      </c>
      <c r="G5699" t="str">
        <f t="shared" si="883"/>
        <v/>
      </c>
      <c r="H5699" t="str">
        <f t="shared" si="884"/>
        <v/>
      </c>
      <c r="I5699" t="str">
        <f t="shared" si="885"/>
        <v/>
      </c>
      <c r="J5699" t="str">
        <f t="shared" si="886"/>
        <v/>
      </c>
      <c r="K5699" t="str">
        <f t="shared" si="887"/>
        <v/>
      </c>
      <c r="L5699" t="str">
        <f t="shared" si="888"/>
        <v/>
      </c>
      <c r="M5699" t="str">
        <f t="shared" si="889"/>
        <v/>
      </c>
    </row>
    <row r="5700" spans="1:13">
      <c r="A5700" t="s">
        <v>4789</v>
      </c>
      <c r="B5700">
        <v>36.045699999999997</v>
      </c>
      <c r="C5700" s="44">
        <v>41548</v>
      </c>
      <c r="D5700" t="str">
        <f t="shared" si="880"/>
        <v/>
      </c>
      <c r="E5700" t="str">
        <f t="shared" si="881"/>
        <v/>
      </c>
      <c r="F5700" t="str">
        <f t="shared" si="882"/>
        <v/>
      </c>
      <c r="G5700" t="str">
        <f t="shared" si="883"/>
        <v/>
      </c>
      <c r="H5700" t="str">
        <f t="shared" si="884"/>
        <v/>
      </c>
      <c r="I5700" t="str">
        <f t="shared" si="885"/>
        <v/>
      </c>
      <c r="J5700" t="str">
        <f t="shared" si="886"/>
        <v/>
      </c>
      <c r="K5700" t="str">
        <f t="shared" si="887"/>
        <v/>
      </c>
      <c r="L5700" t="str">
        <f t="shared" si="888"/>
        <v/>
      </c>
      <c r="M5700" t="str">
        <f t="shared" si="889"/>
        <v/>
      </c>
    </row>
    <row r="5701" spans="1:13">
      <c r="A5701" t="s">
        <v>4790</v>
      </c>
      <c r="B5701">
        <v>36.110399999999998</v>
      </c>
      <c r="C5701" s="44">
        <v>41548</v>
      </c>
      <c r="D5701" t="str">
        <f t="shared" si="880"/>
        <v/>
      </c>
      <c r="E5701" t="str">
        <f t="shared" si="881"/>
        <v/>
      </c>
      <c r="F5701" t="str">
        <f t="shared" si="882"/>
        <v/>
      </c>
      <c r="G5701" t="str">
        <f t="shared" si="883"/>
        <v/>
      </c>
      <c r="H5701" t="str">
        <f t="shared" si="884"/>
        <v/>
      </c>
      <c r="I5701" t="str">
        <f t="shared" si="885"/>
        <v/>
      </c>
      <c r="J5701" t="str">
        <f t="shared" si="886"/>
        <v/>
      </c>
      <c r="K5701" t="str">
        <f t="shared" si="887"/>
        <v/>
      </c>
      <c r="L5701" t="str">
        <f t="shared" si="888"/>
        <v/>
      </c>
      <c r="M5701" t="str">
        <f t="shared" si="889"/>
        <v/>
      </c>
    </row>
    <row r="5702" spans="1:13">
      <c r="A5702" t="s">
        <v>205</v>
      </c>
      <c r="B5702">
        <v>18.350000000000001</v>
      </c>
      <c r="C5702" s="44">
        <v>41548</v>
      </c>
      <c r="D5702" t="str">
        <f t="shared" si="880"/>
        <v/>
      </c>
      <c r="E5702" t="str">
        <f t="shared" si="881"/>
        <v/>
      </c>
      <c r="F5702" t="str">
        <f t="shared" si="882"/>
        <v/>
      </c>
      <c r="G5702" t="str">
        <f t="shared" si="883"/>
        <v/>
      </c>
      <c r="H5702" t="str">
        <f t="shared" si="884"/>
        <v/>
      </c>
      <c r="I5702" t="str">
        <f t="shared" si="885"/>
        <v/>
      </c>
      <c r="J5702" t="str">
        <f t="shared" si="886"/>
        <v/>
      </c>
      <c r="K5702" t="str">
        <f t="shared" si="887"/>
        <v/>
      </c>
      <c r="L5702" t="str">
        <f t="shared" si="888"/>
        <v/>
      </c>
      <c r="M5702" t="str">
        <f t="shared" si="889"/>
        <v/>
      </c>
    </row>
    <row r="5703" spans="1:13">
      <c r="A5703" t="s">
        <v>206</v>
      </c>
      <c r="B5703">
        <v>18.381499999999999</v>
      </c>
      <c r="C5703" s="44">
        <v>41548</v>
      </c>
      <c r="D5703" t="str">
        <f t="shared" ref="D5703:D5766" si="890">IF(A5703=mfund1,B5703,"")</f>
        <v/>
      </c>
      <c r="E5703" t="str">
        <f t="shared" ref="E5703:E5766" si="891">IF(A5703=mfund2,B5703,"")</f>
        <v/>
      </c>
      <c r="F5703" t="str">
        <f t="shared" ref="F5703:F5766" si="892">IF(A5703=mfund3,B5703,"")</f>
        <v/>
      </c>
      <c r="G5703" t="str">
        <f t="shared" ref="G5703:G5766" si="893">IF(A5703=mfund4,B5703,"")</f>
        <v/>
      </c>
      <c r="H5703" t="str">
        <f t="shared" ref="H5703:H5766" si="894">IF(A5703=mfudn5,B5703,"")</f>
        <v/>
      </c>
      <c r="I5703" t="str">
        <f t="shared" ref="I5703:I5766" si="895">IF(A5703=mfund6,B5703,"")</f>
        <v/>
      </c>
      <c r="J5703" t="str">
        <f t="shared" ref="J5703:J5766" si="896">IF(A5703=mfund7,B5703,"")</f>
        <v/>
      </c>
      <c r="K5703" t="str">
        <f t="shared" ref="K5703:K5766" si="897">IF(A5703=mfund8,B5703,"")</f>
        <v/>
      </c>
      <c r="L5703" t="str">
        <f t="shared" ref="L5703:L5766" si="898">IF(A5703=mfund9,B5703,"")</f>
        <v/>
      </c>
      <c r="M5703" t="str">
        <f t="shared" ref="M5703:M5766" si="899">IF(A5703=mfund10,B5703,"")</f>
        <v/>
      </c>
    </row>
    <row r="5704" spans="1:13">
      <c r="A5704" t="s">
        <v>207</v>
      </c>
      <c r="B5704">
        <v>16.2943</v>
      </c>
      <c r="C5704" s="44">
        <v>41548</v>
      </c>
      <c r="D5704" t="str">
        <f t="shared" si="890"/>
        <v/>
      </c>
      <c r="E5704" t="str">
        <f t="shared" si="891"/>
        <v/>
      </c>
      <c r="F5704" t="str">
        <f t="shared" si="892"/>
        <v/>
      </c>
      <c r="G5704" t="str">
        <f t="shared" si="893"/>
        <v/>
      </c>
      <c r="H5704" t="str">
        <f t="shared" si="894"/>
        <v/>
      </c>
      <c r="I5704" t="str">
        <f t="shared" si="895"/>
        <v/>
      </c>
      <c r="J5704" t="str">
        <f t="shared" si="896"/>
        <v/>
      </c>
      <c r="K5704" t="str">
        <f t="shared" si="897"/>
        <v/>
      </c>
      <c r="L5704" t="str">
        <f t="shared" si="898"/>
        <v/>
      </c>
      <c r="M5704" t="str">
        <f t="shared" si="899"/>
        <v/>
      </c>
    </row>
    <row r="5705" spans="1:13">
      <c r="A5705" t="s">
        <v>208</v>
      </c>
      <c r="B5705">
        <v>16.355599999999999</v>
      </c>
      <c r="C5705" s="44">
        <v>41548</v>
      </c>
      <c r="D5705" t="str">
        <f t="shared" si="890"/>
        <v/>
      </c>
      <c r="E5705" t="str">
        <f t="shared" si="891"/>
        <v/>
      </c>
      <c r="F5705" t="str">
        <f t="shared" si="892"/>
        <v/>
      </c>
      <c r="G5705" t="str">
        <f t="shared" si="893"/>
        <v/>
      </c>
      <c r="H5705" t="str">
        <f t="shared" si="894"/>
        <v/>
      </c>
      <c r="I5705" t="str">
        <f t="shared" si="895"/>
        <v/>
      </c>
      <c r="J5705" t="str">
        <f t="shared" si="896"/>
        <v/>
      </c>
      <c r="K5705" t="str">
        <f t="shared" si="897"/>
        <v/>
      </c>
      <c r="L5705" t="str">
        <f t="shared" si="898"/>
        <v/>
      </c>
      <c r="M5705" t="str">
        <f t="shared" si="899"/>
        <v/>
      </c>
    </row>
    <row r="5706" spans="1:13">
      <c r="A5706" t="s">
        <v>209</v>
      </c>
      <c r="B5706">
        <v>13.6441</v>
      </c>
      <c r="C5706" s="44">
        <v>41548</v>
      </c>
      <c r="D5706" t="str">
        <f t="shared" si="890"/>
        <v/>
      </c>
      <c r="E5706" t="str">
        <f t="shared" si="891"/>
        <v/>
      </c>
      <c r="F5706" t="str">
        <f t="shared" si="892"/>
        <v/>
      </c>
      <c r="G5706" t="str">
        <f t="shared" si="893"/>
        <v/>
      </c>
      <c r="H5706" t="str">
        <f t="shared" si="894"/>
        <v/>
      </c>
      <c r="I5706" t="str">
        <f t="shared" si="895"/>
        <v/>
      </c>
      <c r="J5706" t="str">
        <f t="shared" si="896"/>
        <v/>
      </c>
      <c r="K5706" t="str">
        <f t="shared" si="897"/>
        <v/>
      </c>
      <c r="L5706" t="str">
        <f t="shared" si="898"/>
        <v/>
      </c>
      <c r="M5706" t="str">
        <f t="shared" si="899"/>
        <v/>
      </c>
    </row>
    <row r="5707" spans="1:13">
      <c r="A5707" t="s">
        <v>4791</v>
      </c>
      <c r="B5707">
        <v>21.1419</v>
      </c>
      <c r="C5707" s="44">
        <v>41548</v>
      </c>
      <c r="D5707" t="str">
        <f t="shared" si="890"/>
        <v/>
      </c>
      <c r="E5707" t="str">
        <f t="shared" si="891"/>
        <v/>
      </c>
      <c r="F5707" t="str">
        <f t="shared" si="892"/>
        <v/>
      </c>
      <c r="G5707" t="str">
        <f t="shared" si="893"/>
        <v/>
      </c>
      <c r="H5707" t="str">
        <f t="shared" si="894"/>
        <v/>
      </c>
      <c r="I5707" t="str">
        <f t="shared" si="895"/>
        <v/>
      </c>
      <c r="J5707" t="str">
        <f t="shared" si="896"/>
        <v/>
      </c>
      <c r="K5707" t="str">
        <f t="shared" si="897"/>
        <v/>
      </c>
      <c r="L5707" t="str">
        <f t="shared" si="898"/>
        <v/>
      </c>
      <c r="M5707" t="str">
        <f t="shared" si="899"/>
        <v/>
      </c>
    </row>
    <row r="5708" spans="1:13">
      <c r="A5708" t="s">
        <v>210</v>
      </c>
      <c r="B5708">
        <v>11.2523</v>
      </c>
      <c r="C5708" s="44">
        <v>41548</v>
      </c>
      <c r="D5708" t="str">
        <f t="shared" si="890"/>
        <v/>
      </c>
      <c r="E5708" t="str">
        <f t="shared" si="891"/>
        <v/>
      </c>
      <c r="F5708" t="str">
        <f t="shared" si="892"/>
        <v/>
      </c>
      <c r="G5708" t="str">
        <f t="shared" si="893"/>
        <v/>
      </c>
      <c r="H5708" t="str">
        <f t="shared" si="894"/>
        <v/>
      </c>
      <c r="I5708" t="str">
        <f t="shared" si="895"/>
        <v/>
      </c>
      <c r="J5708" t="str">
        <f t="shared" si="896"/>
        <v/>
      </c>
      <c r="K5708" t="str">
        <f t="shared" si="897"/>
        <v/>
      </c>
      <c r="L5708" t="str">
        <f t="shared" si="898"/>
        <v/>
      </c>
      <c r="M5708" t="str">
        <f t="shared" si="899"/>
        <v/>
      </c>
    </row>
    <row r="5709" spans="1:13">
      <c r="A5709" t="s">
        <v>211</v>
      </c>
      <c r="B5709">
        <v>11.2845</v>
      </c>
      <c r="C5709" s="44">
        <v>41548</v>
      </c>
      <c r="D5709" t="str">
        <f t="shared" si="890"/>
        <v/>
      </c>
      <c r="E5709" t="str">
        <f t="shared" si="891"/>
        <v/>
      </c>
      <c r="F5709" t="str">
        <f t="shared" si="892"/>
        <v/>
      </c>
      <c r="G5709" t="str">
        <f t="shared" si="893"/>
        <v/>
      </c>
      <c r="H5709" t="str">
        <f t="shared" si="894"/>
        <v/>
      </c>
      <c r="I5709" t="str">
        <f t="shared" si="895"/>
        <v/>
      </c>
      <c r="J5709" t="str">
        <f t="shared" si="896"/>
        <v/>
      </c>
      <c r="K5709" t="str">
        <f t="shared" si="897"/>
        <v/>
      </c>
      <c r="L5709" t="str">
        <f t="shared" si="898"/>
        <v/>
      </c>
      <c r="M5709" t="str">
        <f t="shared" si="899"/>
        <v/>
      </c>
    </row>
    <row r="5710" spans="1:13">
      <c r="A5710" t="s">
        <v>4792</v>
      </c>
      <c r="B5710">
        <v>14.508599999999999</v>
      </c>
      <c r="C5710" s="44">
        <v>41548</v>
      </c>
      <c r="D5710" t="str">
        <f t="shared" si="890"/>
        <v/>
      </c>
      <c r="E5710" t="str">
        <f t="shared" si="891"/>
        <v/>
      </c>
      <c r="F5710" t="str">
        <f t="shared" si="892"/>
        <v/>
      </c>
      <c r="G5710" t="str">
        <f t="shared" si="893"/>
        <v/>
      </c>
      <c r="H5710" t="str">
        <f t="shared" si="894"/>
        <v/>
      </c>
      <c r="I5710" t="str">
        <f t="shared" si="895"/>
        <v/>
      </c>
      <c r="J5710" t="str">
        <f t="shared" si="896"/>
        <v/>
      </c>
      <c r="K5710" t="str">
        <f t="shared" si="897"/>
        <v/>
      </c>
      <c r="L5710" t="str">
        <f t="shared" si="898"/>
        <v/>
      </c>
      <c r="M5710" t="str">
        <f t="shared" si="899"/>
        <v/>
      </c>
    </row>
    <row r="5711" spans="1:13">
      <c r="A5711" t="s">
        <v>4793</v>
      </c>
      <c r="B5711">
        <v>14.549799999999999</v>
      </c>
      <c r="C5711" s="44">
        <v>41548</v>
      </c>
      <c r="D5711" t="str">
        <f t="shared" si="890"/>
        <v/>
      </c>
      <c r="E5711" t="str">
        <f t="shared" si="891"/>
        <v/>
      </c>
      <c r="F5711" t="str">
        <f t="shared" si="892"/>
        <v/>
      </c>
      <c r="G5711" t="str">
        <f t="shared" si="893"/>
        <v/>
      </c>
      <c r="H5711" t="str">
        <f t="shared" si="894"/>
        <v/>
      </c>
      <c r="I5711" t="str">
        <f t="shared" si="895"/>
        <v/>
      </c>
      <c r="J5711" t="str">
        <f t="shared" si="896"/>
        <v/>
      </c>
      <c r="K5711" t="str">
        <f t="shared" si="897"/>
        <v/>
      </c>
      <c r="L5711" t="str">
        <f t="shared" si="898"/>
        <v/>
      </c>
      <c r="M5711" t="str">
        <f t="shared" si="899"/>
        <v/>
      </c>
    </row>
    <row r="5712" spans="1:13">
      <c r="A5712" t="s">
        <v>4794</v>
      </c>
      <c r="B5712">
        <v>30.4346</v>
      </c>
      <c r="C5712" s="44">
        <v>41548</v>
      </c>
      <c r="D5712" t="str">
        <f t="shared" si="890"/>
        <v/>
      </c>
      <c r="E5712" t="str">
        <f t="shared" si="891"/>
        <v/>
      </c>
      <c r="F5712" t="str">
        <f t="shared" si="892"/>
        <v/>
      </c>
      <c r="G5712" t="str">
        <f t="shared" si="893"/>
        <v/>
      </c>
      <c r="H5712" t="str">
        <f t="shared" si="894"/>
        <v/>
      </c>
      <c r="I5712" t="str">
        <f t="shared" si="895"/>
        <v/>
      </c>
      <c r="J5712" t="str">
        <f t="shared" si="896"/>
        <v/>
      </c>
      <c r="K5712" t="str">
        <f t="shared" si="897"/>
        <v/>
      </c>
      <c r="L5712" t="str">
        <f t="shared" si="898"/>
        <v/>
      </c>
      <c r="M5712" t="str">
        <f t="shared" si="899"/>
        <v/>
      </c>
    </row>
    <row r="5713" spans="1:13">
      <c r="A5713" t="s">
        <v>4795</v>
      </c>
      <c r="B5713">
        <v>30.508299999999998</v>
      </c>
      <c r="C5713" s="44">
        <v>41548</v>
      </c>
      <c r="D5713" t="str">
        <f t="shared" si="890"/>
        <v/>
      </c>
      <c r="E5713" t="str">
        <f t="shared" si="891"/>
        <v/>
      </c>
      <c r="F5713" t="str">
        <f t="shared" si="892"/>
        <v/>
      </c>
      <c r="G5713" t="str">
        <f t="shared" si="893"/>
        <v/>
      </c>
      <c r="H5713" t="str">
        <f t="shared" si="894"/>
        <v/>
      </c>
      <c r="I5713" t="str">
        <f t="shared" si="895"/>
        <v/>
      </c>
      <c r="J5713" t="str">
        <f t="shared" si="896"/>
        <v/>
      </c>
      <c r="K5713" t="str">
        <f t="shared" si="897"/>
        <v/>
      </c>
      <c r="L5713" t="str">
        <f t="shared" si="898"/>
        <v/>
      </c>
      <c r="M5713" t="str">
        <f t="shared" si="899"/>
        <v/>
      </c>
    </row>
    <row r="5714" spans="1:13">
      <c r="A5714" t="s">
        <v>212</v>
      </c>
      <c r="B5714">
        <v>22.154199999999999</v>
      </c>
      <c r="C5714" s="44">
        <v>41548</v>
      </c>
      <c r="D5714" t="str">
        <f t="shared" si="890"/>
        <v/>
      </c>
      <c r="E5714" t="str">
        <f t="shared" si="891"/>
        <v/>
      </c>
      <c r="F5714" t="str">
        <f t="shared" si="892"/>
        <v/>
      </c>
      <c r="G5714" t="str">
        <f t="shared" si="893"/>
        <v/>
      </c>
      <c r="H5714" t="str">
        <f t="shared" si="894"/>
        <v/>
      </c>
      <c r="I5714" t="str">
        <f t="shared" si="895"/>
        <v/>
      </c>
      <c r="J5714" t="str">
        <f t="shared" si="896"/>
        <v/>
      </c>
      <c r="K5714" t="str">
        <f t="shared" si="897"/>
        <v/>
      </c>
      <c r="L5714" t="str">
        <f t="shared" si="898"/>
        <v/>
      </c>
      <c r="M5714" t="str">
        <f t="shared" si="899"/>
        <v/>
      </c>
    </row>
    <row r="5715" spans="1:13">
      <c r="A5715" t="s">
        <v>213</v>
      </c>
      <c r="B5715">
        <v>22.2102</v>
      </c>
      <c r="C5715" s="44">
        <v>41548</v>
      </c>
      <c r="D5715" t="str">
        <f t="shared" si="890"/>
        <v/>
      </c>
      <c r="E5715" t="str">
        <f t="shared" si="891"/>
        <v/>
      </c>
      <c r="F5715" t="str">
        <f t="shared" si="892"/>
        <v/>
      </c>
      <c r="G5715" t="str">
        <f t="shared" si="893"/>
        <v/>
      </c>
      <c r="H5715" t="str">
        <f t="shared" si="894"/>
        <v/>
      </c>
      <c r="I5715" t="str">
        <f t="shared" si="895"/>
        <v/>
      </c>
      <c r="J5715" t="str">
        <f t="shared" si="896"/>
        <v/>
      </c>
      <c r="K5715" t="str">
        <f t="shared" si="897"/>
        <v/>
      </c>
      <c r="L5715" t="str">
        <f t="shared" si="898"/>
        <v/>
      </c>
      <c r="M5715" t="str">
        <f t="shared" si="899"/>
        <v/>
      </c>
    </row>
    <row r="5716" spans="1:13">
      <c r="A5716" t="s">
        <v>214</v>
      </c>
      <c r="B5716">
        <v>1033.9611</v>
      </c>
      <c r="C5716" s="44">
        <v>41548</v>
      </c>
      <c r="D5716" t="str">
        <f t="shared" si="890"/>
        <v/>
      </c>
      <c r="E5716" t="str">
        <f t="shared" si="891"/>
        <v/>
      </c>
      <c r="F5716" t="str">
        <f t="shared" si="892"/>
        <v/>
      </c>
      <c r="G5716" t="str">
        <f t="shared" si="893"/>
        <v/>
      </c>
      <c r="H5716" t="str">
        <f t="shared" si="894"/>
        <v/>
      </c>
      <c r="I5716" t="str">
        <f t="shared" si="895"/>
        <v/>
      </c>
      <c r="J5716" t="str">
        <f t="shared" si="896"/>
        <v/>
      </c>
      <c r="K5716" t="str">
        <f t="shared" si="897"/>
        <v/>
      </c>
      <c r="L5716" t="str">
        <f t="shared" si="898"/>
        <v/>
      </c>
      <c r="M5716" t="str">
        <f t="shared" si="899"/>
        <v/>
      </c>
    </row>
    <row r="5717" spans="1:13">
      <c r="A5717" t="s">
        <v>215</v>
      </c>
      <c r="B5717">
        <v>1034.0844999999999</v>
      </c>
      <c r="C5717" s="44">
        <v>41548</v>
      </c>
      <c r="D5717" t="str">
        <f t="shared" si="890"/>
        <v/>
      </c>
      <c r="E5717" t="str">
        <f t="shared" si="891"/>
        <v/>
      </c>
      <c r="F5717" t="str">
        <f t="shared" si="892"/>
        <v/>
      </c>
      <c r="G5717" t="str">
        <f t="shared" si="893"/>
        <v/>
      </c>
      <c r="H5717" t="str">
        <f t="shared" si="894"/>
        <v/>
      </c>
      <c r="I5717" t="str">
        <f t="shared" si="895"/>
        <v/>
      </c>
      <c r="J5717" t="str">
        <f t="shared" si="896"/>
        <v/>
      </c>
      <c r="K5717" t="str">
        <f t="shared" si="897"/>
        <v/>
      </c>
      <c r="L5717" t="str">
        <f t="shared" si="898"/>
        <v/>
      </c>
      <c r="M5717" t="str">
        <f t="shared" si="899"/>
        <v/>
      </c>
    </row>
    <row r="5718" spans="1:13">
      <c r="A5718" t="s">
        <v>216</v>
      </c>
      <c r="B5718">
        <v>1096.0719999999999</v>
      </c>
      <c r="C5718" s="44">
        <v>41548</v>
      </c>
      <c r="D5718" t="str">
        <f t="shared" si="890"/>
        <v/>
      </c>
      <c r="E5718" t="str">
        <f t="shared" si="891"/>
        <v/>
      </c>
      <c r="F5718" t="str">
        <f t="shared" si="892"/>
        <v/>
      </c>
      <c r="G5718" t="str">
        <f t="shared" si="893"/>
        <v/>
      </c>
      <c r="H5718" t="str">
        <f t="shared" si="894"/>
        <v/>
      </c>
      <c r="I5718" t="str">
        <f t="shared" si="895"/>
        <v/>
      </c>
      <c r="J5718" t="str">
        <f t="shared" si="896"/>
        <v/>
      </c>
      <c r="K5718" t="str">
        <f t="shared" si="897"/>
        <v/>
      </c>
      <c r="L5718" t="str">
        <f t="shared" si="898"/>
        <v/>
      </c>
      <c r="M5718" t="str">
        <f t="shared" si="899"/>
        <v/>
      </c>
    </row>
    <row r="5719" spans="1:13">
      <c r="A5719" t="s">
        <v>217</v>
      </c>
      <c r="B5719">
        <v>1036.9103</v>
      </c>
      <c r="C5719" s="44">
        <v>41548</v>
      </c>
      <c r="D5719" t="str">
        <f t="shared" si="890"/>
        <v/>
      </c>
      <c r="E5719" t="str">
        <f t="shared" si="891"/>
        <v/>
      </c>
      <c r="F5719" t="str">
        <f t="shared" si="892"/>
        <v/>
      </c>
      <c r="G5719" t="str">
        <f t="shared" si="893"/>
        <v/>
      </c>
      <c r="H5719" t="str">
        <f t="shared" si="894"/>
        <v/>
      </c>
      <c r="I5719" t="str">
        <f t="shared" si="895"/>
        <v/>
      </c>
      <c r="J5719" t="str">
        <f t="shared" si="896"/>
        <v/>
      </c>
      <c r="K5719" t="str">
        <f t="shared" si="897"/>
        <v/>
      </c>
      <c r="L5719" t="str">
        <f t="shared" si="898"/>
        <v/>
      </c>
      <c r="M5719" t="str">
        <f t="shared" si="899"/>
        <v/>
      </c>
    </row>
    <row r="5720" spans="1:13">
      <c r="A5720" t="s">
        <v>218</v>
      </c>
      <c r="B5720">
        <v>1047.9809</v>
      </c>
      <c r="C5720" s="44">
        <v>41548</v>
      </c>
      <c r="D5720" t="str">
        <f t="shared" si="890"/>
        <v/>
      </c>
      <c r="E5720" t="str">
        <f t="shared" si="891"/>
        <v/>
      </c>
      <c r="F5720" t="str">
        <f t="shared" si="892"/>
        <v/>
      </c>
      <c r="G5720" t="str">
        <f t="shared" si="893"/>
        <v/>
      </c>
      <c r="H5720" t="str">
        <f t="shared" si="894"/>
        <v/>
      </c>
      <c r="I5720" t="str">
        <f t="shared" si="895"/>
        <v/>
      </c>
      <c r="J5720" t="str">
        <f t="shared" si="896"/>
        <v/>
      </c>
      <c r="K5720" t="str">
        <f t="shared" si="897"/>
        <v/>
      </c>
      <c r="L5720" t="str">
        <f t="shared" si="898"/>
        <v/>
      </c>
      <c r="M5720" t="str">
        <f t="shared" si="899"/>
        <v/>
      </c>
    </row>
    <row r="5721" spans="1:13">
      <c r="A5721" t="s">
        <v>219</v>
      </c>
      <c r="B5721">
        <v>1436.3308</v>
      </c>
      <c r="C5721" s="44">
        <v>41548</v>
      </c>
      <c r="D5721" t="str">
        <f t="shared" si="890"/>
        <v/>
      </c>
      <c r="E5721" t="str">
        <f t="shared" si="891"/>
        <v/>
      </c>
      <c r="F5721" t="str">
        <f t="shared" si="892"/>
        <v/>
      </c>
      <c r="G5721" t="str">
        <f t="shared" si="893"/>
        <v/>
      </c>
      <c r="H5721" t="str">
        <f t="shared" si="894"/>
        <v/>
      </c>
      <c r="I5721" t="str">
        <f t="shared" si="895"/>
        <v/>
      </c>
      <c r="J5721" t="str">
        <f t="shared" si="896"/>
        <v/>
      </c>
      <c r="K5721" t="str">
        <f t="shared" si="897"/>
        <v/>
      </c>
      <c r="L5721" t="str">
        <f t="shared" si="898"/>
        <v/>
      </c>
      <c r="M5721" t="str">
        <f t="shared" si="899"/>
        <v/>
      </c>
    </row>
    <row r="5722" spans="1:13">
      <c r="A5722" t="s">
        <v>220</v>
      </c>
      <c r="B5722">
        <v>1660.326</v>
      </c>
      <c r="C5722" s="44">
        <v>41548</v>
      </c>
      <c r="D5722" t="str">
        <f t="shared" si="890"/>
        <v/>
      </c>
      <c r="E5722" t="str">
        <f t="shared" si="891"/>
        <v/>
      </c>
      <c r="F5722" t="str">
        <f t="shared" si="892"/>
        <v/>
      </c>
      <c r="G5722" t="str">
        <f t="shared" si="893"/>
        <v/>
      </c>
      <c r="H5722" t="str">
        <f t="shared" si="894"/>
        <v/>
      </c>
      <c r="I5722" t="str">
        <f t="shared" si="895"/>
        <v/>
      </c>
      <c r="J5722" t="str">
        <f t="shared" si="896"/>
        <v/>
      </c>
      <c r="K5722" t="str">
        <f t="shared" si="897"/>
        <v/>
      </c>
      <c r="L5722" t="str">
        <f t="shared" si="898"/>
        <v/>
      </c>
      <c r="M5722" t="str">
        <f t="shared" si="899"/>
        <v/>
      </c>
    </row>
    <row r="5723" spans="1:13">
      <c r="A5723" t="s">
        <v>221</v>
      </c>
      <c r="B5723">
        <v>2059.7739999999999</v>
      </c>
      <c r="C5723" s="44">
        <v>41548</v>
      </c>
      <c r="D5723" t="str">
        <f t="shared" si="890"/>
        <v/>
      </c>
      <c r="E5723" t="str">
        <f t="shared" si="891"/>
        <v/>
      </c>
      <c r="F5723" t="str">
        <f t="shared" si="892"/>
        <v/>
      </c>
      <c r="G5723" t="str">
        <f t="shared" si="893"/>
        <v/>
      </c>
      <c r="H5723" t="str">
        <f t="shared" si="894"/>
        <v/>
      </c>
      <c r="I5723" t="str">
        <f t="shared" si="895"/>
        <v/>
      </c>
      <c r="J5723" t="str">
        <f t="shared" si="896"/>
        <v/>
      </c>
      <c r="K5723" t="str">
        <f t="shared" si="897"/>
        <v/>
      </c>
      <c r="L5723" t="str">
        <f t="shared" si="898"/>
        <v/>
      </c>
      <c r="M5723" t="str">
        <f t="shared" si="899"/>
        <v/>
      </c>
    </row>
    <row r="5724" spans="1:13">
      <c r="A5724" t="s">
        <v>4796</v>
      </c>
      <c r="B5724">
        <v>3090.0039000000002</v>
      </c>
      <c r="C5724" s="44">
        <v>41548</v>
      </c>
      <c r="D5724" t="str">
        <f t="shared" si="890"/>
        <v/>
      </c>
      <c r="E5724" t="str">
        <f t="shared" si="891"/>
        <v/>
      </c>
      <c r="F5724" t="str">
        <f t="shared" si="892"/>
        <v/>
      </c>
      <c r="G5724" t="str">
        <f t="shared" si="893"/>
        <v/>
      </c>
      <c r="H5724" t="str">
        <f t="shared" si="894"/>
        <v/>
      </c>
      <c r="I5724" t="str">
        <f t="shared" si="895"/>
        <v/>
      </c>
      <c r="J5724" t="str">
        <f t="shared" si="896"/>
        <v/>
      </c>
      <c r="K5724" t="str">
        <f t="shared" si="897"/>
        <v/>
      </c>
      <c r="L5724" t="str">
        <f t="shared" si="898"/>
        <v/>
      </c>
      <c r="M5724" t="str">
        <f t="shared" si="899"/>
        <v/>
      </c>
    </row>
    <row r="5725" spans="1:13">
      <c r="A5725" t="s">
        <v>222</v>
      </c>
      <c r="B5725">
        <v>1386.6478999999999</v>
      </c>
      <c r="C5725" s="44">
        <v>41548</v>
      </c>
      <c r="D5725" t="str">
        <f t="shared" si="890"/>
        <v/>
      </c>
      <c r="E5725" t="str">
        <f t="shared" si="891"/>
        <v/>
      </c>
      <c r="F5725" t="str">
        <f t="shared" si="892"/>
        <v/>
      </c>
      <c r="G5725" t="str">
        <f t="shared" si="893"/>
        <v/>
      </c>
      <c r="H5725" t="str">
        <f t="shared" si="894"/>
        <v/>
      </c>
      <c r="I5725" t="str">
        <f t="shared" si="895"/>
        <v/>
      </c>
      <c r="J5725" t="str">
        <f t="shared" si="896"/>
        <v/>
      </c>
      <c r="K5725" t="str">
        <f t="shared" si="897"/>
        <v/>
      </c>
      <c r="L5725" t="str">
        <f t="shared" si="898"/>
        <v/>
      </c>
      <c r="M5725" t="str">
        <f t="shared" si="899"/>
        <v/>
      </c>
    </row>
    <row r="5726" spans="1:13">
      <c r="A5726" t="s">
        <v>223</v>
      </c>
      <c r="B5726">
        <v>1002.3211</v>
      </c>
      <c r="C5726" s="44">
        <v>41548</v>
      </c>
      <c r="D5726" t="str">
        <f t="shared" si="890"/>
        <v/>
      </c>
      <c r="E5726" t="str">
        <f t="shared" si="891"/>
        <v/>
      </c>
      <c r="F5726" t="str">
        <f t="shared" si="892"/>
        <v/>
      </c>
      <c r="G5726" t="str">
        <f t="shared" si="893"/>
        <v/>
      </c>
      <c r="H5726" t="str">
        <f t="shared" si="894"/>
        <v/>
      </c>
      <c r="I5726" t="str">
        <f t="shared" si="895"/>
        <v/>
      </c>
      <c r="J5726" t="str">
        <f t="shared" si="896"/>
        <v/>
      </c>
      <c r="K5726" t="str">
        <f t="shared" si="897"/>
        <v/>
      </c>
      <c r="L5726" t="str">
        <f t="shared" si="898"/>
        <v/>
      </c>
      <c r="M5726" t="str">
        <f t="shared" si="899"/>
        <v/>
      </c>
    </row>
    <row r="5727" spans="1:13">
      <c r="A5727" t="s">
        <v>224</v>
      </c>
      <c r="B5727">
        <v>1002.354</v>
      </c>
      <c r="C5727" s="44">
        <v>41548</v>
      </c>
      <c r="D5727" t="str">
        <f t="shared" si="890"/>
        <v/>
      </c>
      <c r="E5727" t="str">
        <f t="shared" si="891"/>
        <v/>
      </c>
      <c r="F5727" t="str">
        <f t="shared" si="892"/>
        <v/>
      </c>
      <c r="G5727" t="str">
        <f t="shared" si="893"/>
        <v/>
      </c>
      <c r="H5727" t="str">
        <f t="shared" si="894"/>
        <v/>
      </c>
      <c r="I5727" t="str">
        <f t="shared" si="895"/>
        <v/>
      </c>
      <c r="J5727" t="str">
        <f t="shared" si="896"/>
        <v/>
      </c>
      <c r="K5727" t="str">
        <f t="shared" si="897"/>
        <v/>
      </c>
      <c r="L5727" t="str">
        <f t="shared" si="898"/>
        <v/>
      </c>
      <c r="M5727" t="str">
        <f t="shared" si="899"/>
        <v/>
      </c>
    </row>
    <row r="5728" spans="1:13">
      <c r="A5728" t="s">
        <v>4797</v>
      </c>
      <c r="B5728">
        <v>1659.0887</v>
      </c>
      <c r="C5728" s="44">
        <v>41548</v>
      </c>
      <c r="D5728" t="str">
        <f t="shared" si="890"/>
        <v/>
      </c>
      <c r="E5728" t="str">
        <f t="shared" si="891"/>
        <v/>
      </c>
      <c r="F5728" t="str">
        <f t="shared" si="892"/>
        <v/>
      </c>
      <c r="G5728" t="str">
        <f t="shared" si="893"/>
        <v/>
      </c>
      <c r="H5728" t="str">
        <f t="shared" si="894"/>
        <v/>
      </c>
      <c r="I5728" t="str">
        <f t="shared" si="895"/>
        <v/>
      </c>
      <c r="J5728" t="str">
        <f t="shared" si="896"/>
        <v/>
      </c>
      <c r="K5728" t="str">
        <f t="shared" si="897"/>
        <v/>
      </c>
      <c r="L5728" t="str">
        <f t="shared" si="898"/>
        <v/>
      </c>
      <c r="M5728" t="str">
        <f t="shared" si="899"/>
        <v/>
      </c>
    </row>
    <row r="5729" spans="1:13">
      <c r="A5729" t="s">
        <v>4798</v>
      </c>
      <c r="B5729">
        <v>1660.9502</v>
      </c>
      <c r="C5729" s="44">
        <v>41548</v>
      </c>
      <c r="D5729" t="str">
        <f t="shared" si="890"/>
        <v/>
      </c>
      <c r="E5729" t="str">
        <f t="shared" si="891"/>
        <v/>
      </c>
      <c r="F5729" t="str">
        <f t="shared" si="892"/>
        <v/>
      </c>
      <c r="G5729" t="str">
        <f t="shared" si="893"/>
        <v/>
      </c>
      <c r="H5729" t="str">
        <f t="shared" si="894"/>
        <v/>
      </c>
      <c r="I5729" t="str">
        <f t="shared" si="895"/>
        <v/>
      </c>
      <c r="J5729" t="str">
        <f t="shared" si="896"/>
        <v/>
      </c>
      <c r="K5729" t="str">
        <f t="shared" si="897"/>
        <v/>
      </c>
      <c r="L5729" t="str">
        <f t="shared" si="898"/>
        <v/>
      </c>
      <c r="M5729" t="str">
        <f t="shared" si="899"/>
        <v/>
      </c>
    </row>
    <row r="5730" spans="1:13">
      <c r="A5730" t="s">
        <v>225</v>
      </c>
      <c r="B5730">
        <v>1006.217</v>
      </c>
      <c r="C5730" s="44">
        <v>41548</v>
      </c>
      <c r="D5730" t="str">
        <f t="shared" si="890"/>
        <v/>
      </c>
      <c r="E5730" t="str">
        <f t="shared" si="891"/>
        <v/>
      </c>
      <c r="F5730" t="str">
        <f t="shared" si="892"/>
        <v/>
      </c>
      <c r="G5730" t="str">
        <f t="shared" si="893"/>
        <v/>
      </c>
      <c r="H5730" t="str">
        <f t="shared" si="894"/>
        <v/>
      </c>
      <c r="I5730" t="str">
        <f t="shared" si="895"/>
        <v/>
      </c>
      <c r="J5730" t="str">
        <f t="shared" si="896"/>
        <v/>
      </c>
      <c r="K5730" t="str">
        <f t="shared" si="897"/>
        <v/>
      </c>
      <c r="L5730" t="str">
        <f t="shared" si="898"/>
        <v/>
      </c>
      <c r="M5730" t="str">
        <f t="shared" si="899"/>
        <v/>
      </c>
    </row>
    <row r="5731" spans="1:13">
      <c r="A5731" t="s">
        <v>226</v>
      </c>
      <c r="B5731">
        <v>1006.2461</v>
      </c>
      <c r="C5731" s="44">
        <v>41548</v>
      </c>
      <c r="D5731" t="str">
        <f t="shared" si="890"/>
        <v/>
      </c>
      <c r="E5731" t="str">
        <f t="shared" si="891"/>
        <v/>
      </c>
      <c r="F5731" t="str">
        <f t="shared" si="892"/>
        <v/>
      </c>
      <c r="G5731" t="str">
        <f t="shared" si="893"/>
        <v/>
      </c>
      <c r="H5731" t="str">
        <f t="shared" si="894"/>
        <v/>
      </c>
      <c r="I5731" t="str">
        <f t="shared" si="895"/>
        <v/>
      </c>
      <c r="J5731" t="str">
        <f t="shared" si="896"/>
        <v/>
      </c>
      <c r="K5731" t="str">
        <f t="shared" si="897"/>
        <v/>
      </c>
      <c r="L5731" t="str">
        <f t="shared" si="898"/>
        <v/>
      </c>
      <c r="M5731" t="str">
        <f t="shared" si="899"/>
        <v/>
      </c>
    </row>
    <row r="5732" spans="1:13">
      <c r="A5732" t="s">
        <v>227</v>
      </c>
      <c r="B5732">
        <v>1057.0461</v>
      </c>
      <c r="C5732" s="44">
        <v>41548</v>
      </c>
      <c r="D5732" t="str">
        <f t="shared" si="890"/>
        <v/>
      </c>
      <c r="E5732" t="str">
        <f t="shared" si="891"/>
        <v/>
      </c>
      <c r="F5732" t="str">
        <f t="shared" si="892"/>
        <v/>
      </c>
      <c r="G5732" t="str">
        <f t="shared" si="893"/>
        <v/>
      </c>
      <c r="H5732" t="str">
        <f t="shared" si="894"/>
        <v/>
      </c>
      <c r="I5732" t="str">
        <f t="shared" si="895"/>
        <v/>
      </c>
      <c r="J5732" t="str">
        <f t="shared" si="896"/>
        <v/>
      </c>
      <c r="K5732" t="str">
        <f t="shared" si="897"/>
        <v/>
      </c>
      <c r="L5732" t="str">
        <f t="shared" si="898"/>
        <v/>
      </c>
      <c r="M5732" t="str">
        <f t="shared" si="899"/>
        <v/>
      </c>
    </row>
    <row r="5733" spans="1:13">
      <c r="A5733" t="s">
        <v>228</v>
      </c>
      <c r="B5733">
        <v>1069.3512000000001</v>
      </c>
      <c r="C5733" s="44">
        <v>41548</v>
      </c>
      <c r="D5733" t="str">
        <f t="shared" si="890"/>
        <v/>
      </c>
      <c r="E5733" t="str">
        <f t="shared" si="891"/>
        <v/>
      </c>
      <c r="F5733" t="str">
        <f t="shared" si="892"/>
        <v/>
      </c>
      <c r="G5733" t="str">
        <f t="shared" si="893"/>
        <v/>
      </c>
      <c r="H5733" t="str">
        <f t="shared" si="894"/>
        <v/>
      </c>
      <c r="I5733" t="str">
        <f t="shared" si="895"/>
        <v/>
      </c>
      <c r="J5733" t="str">
        <f t="shared" si="896"/>
        <v/>
      </c>
      <c r="K5733" t="str">
        <f t="shared" si="897"/>
        <v/>
      </c>
      <c r="L5733" t="str">
        <f t="shared" si="898"/>
        <v/>
      </c>
      <c r="M5733" t="str">
        <f t="shared" si="899"/>
        <v/>
      </c>
    </row>
    <row r="5734" spans="1:13">
      <c r="A5734" t="s">
        <v>229</v>
      </c>
      <c r="B5734">
        <v>15.960599999999999</v>
      </c>
      <c r="C5734" s="44">
        <v>41548</v>
      </c>
      <c r="D5734" t="str">
        <f t="shared" si="890"/>
        <v/>
      </c>
      <c r="E5734" t="str">
        <f t="shared" si="891"/>
        <v/>
      </c>
      <c r="F5734" t="str">
        <f t="shared" si="892"/>
        <v/>
      </c>
      <c r="G5734" t="str">
        <f t="shared" si="893"/>
        <v/>
      </c>
      <c r="H5734" t="str">
        <f t="shared" si="894"/>
        <v/>
      </c>
      <c r="I5734" t="str">
        <f t="shared" si="895"/>
        <v/>
      </c>
      <c r="J5734" t="str">
        <f t="shared" si="896"/>
        <v/>
      </c>
      <c r="K5734" t="str">
        <f t="shared" si="897"/>
        <v/>
      </c>
      <c r="L5734" t="str">
        <f t="shared" si="898"/>
        <v/>
      </c>
      <c r="M5734" t="str">
        <f t="shared" si="899"/>
        <v/>
      </c>
    </row>
    <row r="5735" spans="1:13">
      <c r="A5735" t="s">
        <v>230</v>
      </c>
      <c r="B5735">
        <v>16.0169</v>
      </c>
      <c r="C5735" s="44">
        <v>41548</v>
      </c>
      <c r="D5735" t="str">
        <f t="shared" si="890"/>
        <v/>
      </c>
      <c r="E5735" t="str">
        <f t="shared" si="891"/>
        <v/>
      </c>
      <c r="F5735" t="str">
        <f t="shared" si="892"/>
        <v/>
      </c>
      <c r="G5735" t="str">
        <f t="shared" si="893"/>
        <v/>
      </c>
      <c r="H5735" t="str">
        <f t="shared" si="894"/>
        <v/>
      </c>
      <c r="I5735" t="str">
        <f t="shared" si="895"/>
        <v/>
      </c>
      <c r="J5735" t="str">
        <f t="shared" si="896"/>
        <v/>
      </c>
      <c r="K5735" t="str">
        <f t="shared" si="897"/>
        <v/>
      </c>
      <c r="L5735" t="str">
        <f t="shared" si="898"/>
        <v/>
      </c>
      <c r="M5735" t="str">
        <f t="shared" si="899"/>
        <v/>
      </c>
    </row>
    <row r="5736" spans="1:13">
      <c r="A5736" t="s">
        <v>4799</v>
      </c>
      <c r="B5736">
        <v>17.382200000000001</v>
      </c>
      <c r="C5736" s="44">
        <v>40632</v>
      </c>
      <c r="D5736" t="str">
        <f t="shared" si="890"/>
        <v/>
      </c>
      <c r="E5736" t="str">
        <f t="shared" si="891"/>
        <v/>
      </c>
      <c r="F5736" t="str">
        <f t="shared" si="892"/>
        <v/>
      </c>
      <c r="G5736" t="str">
        <f t="shared" si="893"/>
        <v/>
      </c>
      <c r="H5736" t="str">
        <f t="shared" si="894"/>
        <v/>
      </c>
      <c r="I5736" t="str">
        <f t="shared" si="895"/>
        <v/>
      </c>
      <c r="J5736" t="str">
        <f t="shared" si="896"/>
        <v/>
      </c>
      <c r="K5736" t="str">
        <f t="shared" si="897"/>
        <v/>
      </c>
      <c r="L5736" t="str">
        <f t="shared" si="898"/>
        <v/>
      </c>
      <c r="M5736" t="str">
        <f t="shared" si="899"/>
        <v/>
      </c>
    </row>
    <row r="5737" spans="1:13">
      <c r="A5737" t="s">
        <v>231</v>
      </c>
      <c r="B5737">
        <v>13.0672</v>
      </c>
      <c r="C5737" s="44">
        <v>40632</v>
      </c>
      <c r="D5737" t="str">
        <f t="shared" si="890"/>
        <v/>
      </c>
      <c r="E5737" t="str">
        <f t="shared" si="891"/>
        <v/>
      </c>
      <c r="F5737" t="str">
        <f t="shared" si="892"/>
        <v/>
      </c>
      <c r="G5737" t="str">
        <f t="shared" si="893"/>
        <v/>
      </c>
      <c r="H5737" t="str">
        <f t="shared" si="894"/>
        <v/>
      </c>
      <c r="I5737" t="str">
        <f t="shared" si="895"/>
        <v/>
      </c>
      <c r="J5737" t="str">
        <f t="shared" si="896"/>
        <v/>
      </c>
      <c r="K5737" t="str">
        <f t="shared" si="897"/>
        <v/>
      </c>
      <c r="L5737" t="str">
        <f t="shared" si="898"/>
        <v/>
      </c>
      <c r="M5737" t="str">
        <f t="shared" si="899"/>
        <v/>
      </c>
    </row>
    <row r="5738" spans="1:13">
      <c r="A5738" t="s">
        <v>232</v>
      </c>
      <c r="B5738">
        <v>15.465</v>
      </c>
      <c r="C5738" s="44">
        <v>41548</v>
      </c>
      <c r="D5738" t="str">
        <f t="shared" si="890"/>
        <v/>
      </c>
      <c r="E5738" t="str">
        <f t="shared" si="891"/>
        <v/>
      </c>
      <c r="F5738" t="str">
        <f t="shared" si="892"/>
        <v/>
      </c>
      <c r="G5738" t="str">
        <f t="shared" si="893"/>
        <v/>
      </c>
      <c r="H5738" t="str">
        <f t="shared" si="894"/>
        <v/>
      </c>
      <c r="I5738" t="str">
        <f t="shared" si="895"/>
        <v/>
      </c>
      <c r="J5738" t="str">
        <f t="shared" si="896"/>
        <v/>
      </c>
      <c r="K5738" t="str">
        <f t="shared" si="897"/>
        <v/>
      </c>
      <c r="L5738" t="str">
        <f t="shared" si="898"/>
        <v/>
      </c>
      <c r="M5738" t="str">
        <f t="shared" si="899"/>
        <v/>
      </c>
    </row>
    <row r="5739" spans="1:13">
      <c r="A5739" t="s">
        <v>4800</v>
      </c>
      <c r="B5739">
        <v>21.7728</v>
      </c>
      <c r="C5739" s="44">
        <v>41548</v>
      </c>
      <c r="D5739" t="str">
        <f t="shared" si="890"/>
        <v/>
      </c>
      <c r="E5739" t="str">
        <f t="shared" si="891"/>
        <v/>
      </c>
      <c r="F5739" t="str">
        <f t="shared" si="892"/>
        <v/>
      </c>
      <c r="G5739" t="str">
        <f t="shared" si="893"/>
        <v/>
      </c>
      <c r="H5739" t="str">
        <f t="shared" si="894"/>
        <v/>
      </c>
      <c r="I5739" t="str">
        <f t="shared" si="895"/>
        <v/>
      </c>
      <c r="J5739" t="str">
        <f t="shared" si="896"/>
        <v/>
      </c>
      <c r="K5739" t="str">
        <f t="shared" si="897"/>
        <v/>
      </c>
      <c r="L5739" t="str">
        <f t="shared" si="898"/>
        <v/>
      </c>
      <c r="M5739" t="str">
        <f t="shared" si="899"/>
        <v/>
      </c>
    </row>
    <row r="5740" spans="1:13">
      <c r="A5740" t="s">
        <v>4801</v>
      </c>
      <c r="B5740">
        <v>21.907499999999999</v>
      </c>
      <c r="C5740" s="44">
        <v>41548</v>
      </c>
      <c r="D5740" t="str">
        <f t="shared" si="890"/>
        <v/>
      </c>
      <c r="E5740" t="str">
        <f t="shared" si="891"/>
        <v/>
      </c>
      <c r="F5740" t="str">
        <f t="shared" si="892"/>
        <v/>
      </c>
      <c r="G5740" t="str">
        <f t="shared" si="893"/>
        <v/>
      </c>
      <c r="H5740" t="str">
        <f t="shared" si="894"/>
        <v/>
      </c>
      <c r="I5740" t="str">
        <f t="shared" si="895"/>
        <v/>
      </c>
      <c r="J5740" t="str">
        <f t="shared" si="896"/>
        <v/>
      </c>
      <c r="K5740" t="str">
        <f t="shared" si="897"/>
        <v/>
      </c>
      <c r="L5740" t="str">
        <f t="shared" si="898"/>
        <v/>
      </c>
      <c r="M5740" t="str">
        <f t="shared" si="899"/>
        <v/>
      </c>
    </row>
    <row r="5741" spans="1:13">
      <c r="A5741" t="s">
        <v>233</v>
      </c>
      <c r="B5741">
        <v>10.99</v>
      </c>
      <c r="C5741" s="44">
        <v>39898</v>
      </c>
      <c r="D5741" t="str">
        <f t="shared" si="890"/>
        <v/>
      </c>
      <c r="E5741" t="str">
        <f t="shared" si="891"/>
        <v/>
      </c>
      <c r="F5741" t="str">
        <f t="shared" si="892"/>
        <v/>
      </c>
      <c r="G5741" t="str">
        <f t="shared" si="893"/>
        <v/>
      </c>
      <c r="H5741" t="str">
        <f t="shared" si="894"/>
        <v/>
      </c>
      <c r="I5741" t="str">
        <f t="shared" si="895"/>
        <v/>
      </c>
      <c r="J5741" t="str">
        <f t="shared" si="896"/>
        <v/>
      </c>
      <c r="K5741" t="str">
        <f t="shared" si="897"/>
        <v/>
      </c>
      <c r="L5741" t="str">
        <f t="shared" si="898"/>
        <v/>
      </c>
      <c r="M5741" t="str">
        <f t="shared" si="899"/>
        <v/>
      </c>
    </row>
    <row r="5742" spans="1:13">
      <c r="A5742" t="s">
        <v>4802</v>
      </c>
      <c r="B5742">
        <v>10.11</v>
      </c>
      <c r="C5742" s="44">
        <v>39818</v>
      </c>
      <c r="D5742" t="str">
        <f t="shared" si="890"/>
        <v/>
      </c>
      <c r="E5742" t="str">
        <f t="shared" si="891"/>
        <v/>
      </c>
      <c r="F5742" t="str">
        <f t="shared" si="892"/>
        <v/>
      </c>
      <c r="G5742" t="str">
        <f t="shared" si="893"/>
        <v/>
      </c>
      <c r="H5742" t="str">
        <f t="shared" si="894"/>
        <v/>
      </c>
      <c r="I5742" t="str">
        <f t="shared" si="895"/>
        <v/>
      </c>
      <c r="J5742" t="str">
        <f t="shared" si="896"/>
        <v/>
      </c>
      <c r="K5742" t="str">
        <f t="shared" si="897"/>
        <v/>
      </c>
      <c r="L5742" t="str">
        <f t="shared" si="898"/>
        <v/>
      </c>
      <c r="M5742" t="str">
        <f t="shared" si="899"/>
        <v/>
      </c>
    </row>
    <row r="5743" spans="1:13">
      <c r="A5743" t="s">
        <v>4803</v>
      </c>
      <c r="B5743">
        <v>83.874200000000002</v>
      </c>
      <c r="C5743" s="44">
        <v>41548</v>
      </c>
      <c r="D5743" t="str">
        <f t="shared" si="890"/>
        <v/>
      </c>
      <c r="E5743" t="str">
        <f t="shared" si="891"/>
        <v/>
      </c>
      <c r="F5743" t="str">
        <f t="shared" si="892"/>
        <v/>
      </c>
      <c r="G5743" t="str">
        <f t="shared" si="893"/>
        <v/>
      </c>
      <c r="H5743" t="str">
        <f t="shared" si="894"/>
        <v/>
      </c>
      <c r="I5743" t="str">
        <f t="shared" si="895"/>
        <v/>
      </c>
      <c r="J5743" t="str">
        <f t="shared" si="896"/>
        <v/>
      </c>
      <c r="K5743" t="str">
        <f t="shared" si="897"/>
        <v/>
      </c>
      <c r="L5743" t="str">
        <f t="shared" si="898"/>
        <v/>
      </c>
      <c r="M5743" t="str">
        <f t="shared" si="899"/>
        <v/>
      </c>
    </row>
    <row r="5744" spans="1:13">
      <c r="A5744" t="s">
        <v>4804</v>
      </c>
      <c r="B5744">
        <v>84.070499999999996</v>
      </c>
      <c r="C5744" s="44">
        <v>41548</v>
      </c>
      <c r="D5744" t="str">
        <f t="shared" si="890"/>
        <v/>
      </c>
      <c r="E5744" t="str">
        <f t="shared" si="891"/>
        <v/>
      </c>
      <c r="F5744" t="str">
        <f t="shared" si="892"/>
        <v/>
      </c>
      <c r="G5744" t="str">
        <f t="shared" si="893"/>
        <v/>
      </c>
      <c r="H5744" t="str">
        <f t="shared" si="894"/>
        <v/>
      </c>
      <c r="I5744" t="str">
        <f t="shared" si="895"/>
        <v/>
      </c>
      <c r="J5744" t="str">
        <f t="shared" si="896"/>
        <v/>
      </c>
      <c r="K5744" t="str">
        <f t="shared" si="897"/>
        <v/>
      </c>
      <c r="L5744" t="str">
        <f t="shared" si="898"/>
        <v/>
      </c>
      <c r="M5744" t="str">
        <f t="shared" si="899"/>
        <v/>
      </c>
    </row>
    <row r="5745" spans="1:13">
      <c r="A5745" t="s">
        <v>234</v>
      </c>
      <c r="B5745">
        <v>21.613499999999998</v>
      </c>
      <c r="C5745" s="44">
        <v>41548</v>
      </c>
      <c r="D5745" t="str">
        <f t="shared" si="890"/>
        <v/>
      </c>
      <c r="E5745" t="str">
        <f t="shared" si="891"/>
        <v/>
      </c>
      <c r="F5745" t="str">
        <f t="shared" si="892"/>
        <v/>
      </c>
      <c r="G5745" t="str">
        <f t="shared" si="893"/>
        <v/>
      </c>
      <c r="H5745" t="str">
        <f t="shared" si="894"/>
        <v/>
      </c>
      <c r="I5745" t="str">
        <f t="shared" si="895"/>
        <v/>
      </c>
      <c r="J5745" t="str">
        <f t="shared" si="896"/>
        <v/>
      </c>
      <c r="K5745" t="str">
        <f t="shared" si="897"/>
        <v/>
      </c>
      <c r="L5745" t="str">
        <f t="shared" si="898"/>
        <v/>
      </c>
      <c r="M5745" t="str">
        <f t="shared" si="899"/>
        <v/>
      </c>
    </row>
    <row r="5746" spans="1:13">
      <c r="A5746" t="s">
        <v>235</v>
      </c>
      <c r="B5746">
        <v>21.668099999999999</v>
      </c>
      <c r="C5746" s="44">
        <v>41548</v>
      </c>
      <c r="D5746" t="str">
        <f t="shared" si="890"/>
        <v/>
      </c>
      <c r="E5746" t="str">
        <f t="shared" si="891"/>
        <v/>
      </c>
      <c r="F5746" t="str">
        <f t="shared" si="892"/>
        <v/>
      </c>
      <c r="G5746" t="str">
        <f t="shared" si="893"/>
        <v/>
      </c>
      <c r="H5746" t="str">
        <f t="shared" si="894"/>
        <v/>
      </c>
      <c r="I5746" t="str">
        <f t="shared" si="895"/>
        <v/>
      </c>
      <c r="J5746" t="str">
        <f t="shared" si="896"/>
        <v/>
      </c>
      <c r="K5746" t="str">
        <f t="shared" si="897"/>
        <v/>
      </c>
      <c r="L5746" t="str">
        <f t="shared" si="898"/>
        <v/>
      </c>
      <c r="M5746" t="str">
        <f t="shared" si="899"/>
        <v/>
      </c>
    </row>
    <row r="5747" spans="1:13">
      <c r="A5747" t="s">
        <v>4805</v>
      </c>
      <c r="B5747">
        <v>36.536900000000003</v>
      </c>
      <c r="C5747" s="44">
        <v>41548</v>
      </c>
      <c r="D5747" t="str">
        <f t="shared" si="890"/>
        <v/>
      </c>
      <c r="E5747" t="str">
        <f t="shared" si="891"/>
        <v/>
      </c>
      <c r="F5747" t="str">
        <f t="shared" si="892"/>
        <v/>
      </c>
      <c r="G5747" t="str">
        <f t="shared" si="893"/>
        <v/>
      </c>
      <c r="H5747" t="str">
        <f t="shared" si="894"/>
        <v/>
      </c>
      <c r="I5747" t="str">
        <f t="shared" si="895"/>
        <v/>
      </c>
      <c r="J5747" t="str">
        <f t="shared" si="896"/>
        <v/>
      </c>
      <c r="K5747" t="str">
        <f t="shared" si="897"/>
        <v/>
      </c>
      <c r="L5747" t="str">
        <f t="shared" si="898"/>
        <v/>
      </c>
      <c r="M5747" t="str">
        <f t="shared" si="899"/>
        <v/>
      </c>
    </row>
    <row r="5748" spans="1:13">
      <c r="A5748" t="s">
        <v>4806</v>
      </c>
      <c r="B5748">
        <v>36.834000000000003</v>
      </c>
      <c r="C5748" s="44">
        <v>41548</v>
      </c>
      <c r="D5748" t="str">
        <f t="shared" si="890"/>
        <v/>
      </c>
      <c r="E5748" t="str">
        <f t="shared" si="891"/>
        <v/>
      </c>
      <c r="F5748" t="str">
        <f t="shared" si="892"/>
        <v/>
      </c>
      <c r="G5748" t="str">
        <f t="shared" si="893"/>
        <v/>
      </c>
      <c r="H5748" t="str">
        <f t="shared" si="894"/>
        <v/>
      </c>
      <c r="I5748" t="str">
        <f t="shared" si="895"/>
        <v/>
      </c>
      <c r="J5748" t="str">
        <f t="shared" si="896"/>
        <v/>
      </c>
      <c r="K5748" t="str">
        <f t="shared" si="897"/>
        <v/>
      </c>
      <c r="L5748" t="str">
        <f t="shared" si="898"/>
        <v/>
      </c>
      <c r="M5748" t="str">
        <f t="shared" si="899"/>
        <v/>
      </c>
    </row>
    <row r="5749" spans="1:13">
      <c r="A5749" t="s">
        <v>236</v>
      </c>
      <c r="B5749">
        <v>16.834900000000001</v>
      </c>
      <c r="C5749" s="44">
        <v>41548</v>
      </c>
      <c r="D5749" t="str">
        <f t="shared" si="890"/>
        <v/>
      </c>
      <c r="E5749" t="str">
        <f t="shared" si="891"/>
        <v/>
      </c>
      <c r="F5749" t="str">
        <f t="shared" si="892"/>
        <v/>
      </c>
      <c r="G5749" t="str">
        <f t="shared" si="893"/>
        <v/>
      </c>
      <c r="H5749" t="str">
        <f t="shared" si="894"/>
        <v/>
      </c>
      <c r="I5749" t="str">
        <f t="shared" si="895"/>
        <v/>
      </c>
      <c r="J5749" t="str">
        <f t="shared" si="896"/>
        <v/>
      </c>
      <c r="K5749" t="str">
        <f t="shared" si="897"/>
        <v/>
      </c>
      <c r="L5749" t="str">
        <f t="shared" si="898"/>
        <v/>
      </c>
      <c r="M5749" t="str">
        <f t="shared" si="899"/>
        <v/>
      </c>
    </row>
    <row r="5750" spans="1:13">
      <c r="A5750" t="s">
        <v>237</v>
      </c>
      <c r="B5750">
        <v>16.974</v>
      </c>
      <c r="C5750" s="44">
        <v>41548</v>
      </c>
      <c r="D5750" t="str">
        <f t="shared" si="890"/>
        <v/>
      </c>
      <c r="E5750" t="str">
        <f t="shared" si="891"/>
        <v/>
      </c>
      <c r="F5750" t="str">
        <f t="shared" si="892"/>
        <v/>
      </c>
      <c r="G5750" t="str">
        <f t="shared" si="893"/>
        <v/>
      </c>
      <c r="H5750" t="str">
        <f t="shared" si="894"/>
        <v/>
      </c>
      <c r="I5750" t="str">
        <f t="shared" si="895"/>
        <v/>
      </c>
      <c r="J5750" t="str">
        <f t="shared" si="896"/>
        <v/>
      </c>
      <c r="K5750" t="str">
        <f t="shared" si="897"/>
        <v/>
      </c>
      <c r="L5750" t="str">
        <f t="shared" si="898"/>
        <v/>
      </c>
      <c r="M5750" t="str">
        <f t="shared" si="899"/>
        <v/>
      </c>
    </row>
    <row r="5751" spans="1:13">
      <c r="A5751" t="s">
        <v>4807</v>
      </c>
      <c r="B5751">
        <v>35.395800000000001</v>
      </c>
      <c r="C5751" s="44">
        <v>41548</v>
      </c>
      <c r="D5751" t="str">
        <f t="shared" si="890"/>
        <v/>
      </c>
      <c r="E5751" t="str">
        <f t="shared" si="891"/>
        <v/>
      </c>
      <c r="F5751" t="str">
        <f t="shared" si="892"/>
        <v/>
      </c>
      <c r="G5751" t="str">
        <f t="shared" si="893"/>
        <v/>
      </c>
      <c r="H5751" t="str">
        <f t="shared" si="894"/>
        <v/>
      </c>
      <c r="I5751" t="str">
        <f t="shared" si="895"/>
        <v/>
      </c>
      <c r="J5751" t="str">
        <f t="shared" si="896"/>
        <v/>
      </c>
      <c r="K5751" t="str">
        <f t="shared" si="897"/>
        <v/>
      </c>
      <c r="L5751" t="str">
        <f t="shared" si="898"/>
        <v/>
      </c>
      <c r="M5751" t="str">
        <f t="shared" si="899"/>
        <v/>
      </c>
    </row>
    <row r="5752" spans="1:13">
      <c r="A5752" t="s">
        <v>4808</v>
      </c>
      <c r="B5752">
        <v>35.112200000000001</v>
      </c>
      <c r="C5752" s="44">
        <v>41548</v>
      </c>
      <c r="D5752" t="str">
        <f t="shared" si="890"/>
        <v/>
      </c>
      <c r="E5752" t="str">
        <f t="shared" si="891"/>
        <v/>
      </c>
      <c r="F5752" t="str">
        <f t="shared" si="892"/>
        <v/>
      </c>
      <c r="G5752" t="str">
        <f t="shared" si="893"/>
        <v/>
      </c>
      <c r="H5752" t="str">
        <f t="shared" si="894"/>
        <v/>
      </c>
      <c r="I5752" t="str">
        <f t="shared" si="895"/>
        <v/>
      </c>
      <c r="J5752" t="str">
        <f t="shared" si="896"/>
        <v/>
      </c>
      <c r="K5752" t="str">
        <f t="shared" si="897"/>
        <v/>
      </c>
      <c r="L5752" t="str">
        <f t="shared" si="898"/>
        <v/>
      </c>
      <c r="M5752" t="str">
        <f t="shared" si="899"/>
        <v/>
      </c>
    </row>
    <row r="5753" spans="1:13">
      <c r="A5753" t="s">
        <v>238</v>
      </c>
      <c r="B5753">
        <v>12.1585</v>
      </c>
      <c r="C5753" s="44">
        <v>41548</v>
      </c>
      <c r="D5753" t="str">
        <f t="shared" si="890"/>
        <v/>
      </c>
      <c r="E5753" t="str">
        <f t="shared" si="891"/>
        <v/>
      </c>
      <c r="F5753" t="str">
        <f t="shared" si="892"/>
        <v/>
      </c>
      <c r="G5753" t="str">
        <f t="shared" si="893"/>
        <v/>
      </c>
      <c r="H5753" t="str">
        <f t="shared" si="894"/>
        <v/>
      </c>
      <c r="I5753" t="str">
        <f t="shared" si="895"/>
        <v/>
      </c>
      <c r="J5753" t="str">
        <f t="shared" si="896"/>
        <v/>
      </c>
      <c r="K5753" t="str">
        <f t="shared" si="897"/>
        <v/>
      </c>
      <c r="L5753" t="str">
        <f t="shared" si="898"/>
        <v/>
      </c>
      <c r="M5753" t="str">
        <f t="shared" si="899"/>
        <v/>
      </c>
    </row>
    <row r="5754" spans="1:13">
      <c r="A5754" t="s">
        <v>239</v>
      </c>
      <c r="B5754">
        <v>12.061199999999999</v>
      </c>
      <c r="C5754" s="44">
        <v>41548</v>
      </c>
      <c r="D5754" t="str">
        <f t="shared" si="890"/>
        <v/>
      </c>
      <c r="E5754" t="str">
        <f t="shared" si="891"/>
        <v/>
      </c>
      <c r="F5754" t="str">
        <f t="shared" si="892"/>
        <v/>
      </c>
      <c r="G5754" t="str">
        <f t="shared" si="893"/>
        <v/>
      </c>
      <c r="H5754" t="str">
        <f t="shared" si="894"/>
        <v/>
      </c>
      <c r="I5754" t="str">
        <f t="shared" si="895"/>
        <v/>
      </c>
      <c r="J5754" t="str">
        <f t="shared" si="896"/>
        <v/>
      </c>
      <c r="K5754" t="str">
        <f t="shared" si="897"/>
        <v/>
      </c>
      <c r="L5754" t="str">
        <f t="shared" si="898"/>
        <v/>
      </c>
      <c r="M5754" t="str">
        <f t="shared" si="899"/>
        <v/>
      </c>
    </row>
    <row r="5755" spans="1:13">
      <c r="A5755" t="s">
        <v>240</v>
      </c>
      <c r="B5755">
        <v>13.24</v>
      </c>
      <c r="C5755" s="44">
        <v>41548</v>
      </c>
      <c r="D5755" t="str">
        <f t="shared" si="890"/>
        <v/>
      </c>
      <c r="E5755" t="str">
        <f t="shared" si="891"/>
        <v/>
      </c>
      <c r="F5755" t="str">
        <f t="shared" si="892"/>
        <v/>
      </c>
      <c r="G5755" t="str">
        <f t="shared" si="893"/>
        <v/>
      </c>
      <c r="H5755" t="str">
        <f t="shared" si="894"/>
        <v/>
      </c>
      <c r="I5755" t="str">
        <f t="shared" si="895"/>
        <v/>
      </c>
      <c r="J5755" t="str">
        <f t="shared" si="896"/>
        <v/>
      </c>
      <c r="K5755" t="str">
        <f t="shared" si="897"/>
        <v/>
      </c>
      <c r="L5755" t="str">
        <f t="shared" si="898"/>
        <v/>
      </c>
      <c r="M5755" t="str">
        <f t="shared" si="899"/>
        <v/>
      </c>
    </row>
    <row r="5756" spans="1:13">
      <c r="A5756" t="s">
        <v>241</v>
      </c>
      <c r="B5756">
        <v>13.2547</v>
      </c>
      <c r="C5756" s="44">
        <v>41548</v>
      </c>
      <c r="D5756" t="str">
        <f t="shared" si="890"/>
        <v/>
      </c>
      <c r="E5756" t="str">
        <f t="shared" si="891"/>
        <v/>
      </c>
      <c r="F5756" t="str">
        <f t="shared" si="892"/>
        <v/>
      </c>
      <c r="G5756" t="str">
        <f t="shared" si="893"/>
        <v/>
      </c>
      <c r="H5756" t="str">
        <f t="shared" si="894"/>
        <v/>
      </c>
      <c r="I5756" t="str">
        <f t="shared" si="895"/>
        <v/>
      </c>
      <c r="J5756" t="str">
        <f t="shared" si="896"/>
        <v/>
      </c>
      <c r="K5756" t="str">
        <f t="shared" si="897"/>
        <v/>
      </c>
      <c r="L5756" t="str">
        <f t="shared" si="898"/>
        <v/>
      </c>
      <c r="M5756" t="str">
        <f t="shared" si="899"/>
        <v/>
      </c>
    </row>
    <row r="5757" spans="1:13">
      <c r="A5757" t="s">
        <v>4809</v>
      </c>
      <c r="B5757">
        <v>16.5946</v>
      </c>
      <c r="C5757" s="44">
        <v>41548</v>
      </c>
      <c r="D5757" t="str">
        <f t="shared" si="890"/>
        <v/>
      </c>
      <c r="E5757" t="str">
        <f t="shared" si="891"/>
        <v/>
      </c>
      <c r="F5757" t="str">
        <f t="shared" si="892"/>
        <v/>
      </c>
      <c r="G5757" t="str">
        <f t="shared" si="893"/>
        <v/>
      </c>
      <c r="H5757" t="str">
        <f t="shared" si="894"/>
        <v/>
      </c>
      <c r="I5757" t="str">
        <f t="shared" si="895"/>
        <v/>
      </c>
      <c r="J5757" t="str">
        <f t="shared" si="896"/>
        <v/>
      </c>
      <c r="K5757" t="str">
        <f t="shared" si="897"/>
        <v/>
      </c>
      <c r="L5757" t="str">
        <f t="shared" si="898"/>
        <v/>
      </c>
      <c r="M5757" t="str">
        <f t="shared" si="899"/>
        <v/>
      </c>
    </row>
    <row r="5758" spans="1:13">
      <c r="A5758" t="s">
        <v>4810</v>
      </c>
      <c r="B5758">
        <v>16.6538</v>
      </c>
      <c r="C5758" s="44">
        <v>41548</v>
      </c>
      <c r="D5758" t="str">
        <f t="shared" si="890"/>
        <v/>
      </c>
      <c r="E5758" t="str">
        <f t="shared" si="891"/>
        <v/>
      </c>
      <c r="F5758" t="str">
        <f t="shared" si="892"/>
        <v/>
      </c>
      <c r="G5758" t="str">
        <f t="shared" si="893"/>
        <v/>
      </c>
      <c r="H5758" t="str">
        <f t="shared" si="894"/>
        <v/>
      </c>
      <c r="I5758" t="str">
        <f t="shared" si="895"/>
        <v/>
      </c>
      <c r="J5758" t="str">
        <f t="shared" si="896"/>
        <v/>
      </c>
      <c r="K5758" t="str">
        <f t="shared" si="897"/>
        <v/>
      </c>
      <c r="L5758" t="str">
        <f t="shared" si="898"/>
        <v/>
      </c>
      <c r="M5758" t="str">
        <f t="shared" si="899"/>
        <v/>
      </c>
    </row>
    <row r="5759" spans="1:13">
      <c r="A5759" t="s">
        <v>242</v>
      </c>
      <c r="B5759">
        <v>16.5946</v>
      </c>
      <c r="C5759" s="44">
        <v>41548</v>
      </c>
      <c r="D5759" t="str">
        <f t="shared" si="890"/>
        <v/>
      </c>
      <c r="E5759" t="str">
        <f t="shared" si="891"/>
        <v/>
      </c>
      <c r="F5759" t="str">
        <f t="shared" si="892"/>
        <v/>
      </c>
      <c r="G5759" t="str">
        <f t="shared" si="893"/>
        <v/>
      </c>
      <c r="H5759" t="str">
        <f t="shared" si="894"/>
        <v/>
      </c>
      <c r="I5759" t="str">
        <f t="shared" si="895"/>
        <v/>
      </c>
      <c r="J5759" t="str">
        <f t="shared" si="896"/>
        <v/>
      </c>
      <c r="K5759" t="str">
        <f t="shared" si="897"/>
        <v/>
      </c>
      <c r="L5759" t="str">
        <f t="shared" si="898"/>
        <v/>
      </c>
      <c r="M5759" t="str">
        <f t="shared" si="899"/>
        <v/>
      </c>
    </row>
    <row r="5760" spans="1:13">
      <c r="A5760" t="s">
        <v>243</v>
      </c>
      <c r="B5760">
        <v>16.6736</v>
      </c>
      <c r="C5760" s="44">
        <v>41548</v>
      </c>
      <c r="D5760" t="str">
        <f t="shared" si="890"/>
        <v/>
      </c>
      <c r="E5760" t="str">
        <f t="shared" si="891"/>
        <v/>
      </c>
      <c r="F5760" t="str">
        <f t="shared" si="892"/>
        <v/>
      </c>
      <c r="G5760" t="str">
        <f t="shared" si="893"/>
        <v/>
      </c>
      <c r="H5760" t="str">
        <f t="shared" si="894"/>
        <v/>
      </c>
      <c r="I5760" t="str">
        <f t="shared" si="895"/>
        <v/>
      </c>
      <c r="J5760" t="str">
        <f t="shared" si="896"/>
        <v/>
      </c>
      <c r="K5760" t="str">
        <f t="shared" si="897"/>
        <v/>
      </c>
      <c r="L5760" t="str">
        <f t="shared" si="898"/>
        <v/>
      </c>
      <c r="M5760" t="str">
        <f t="shared" si="899"/>
        <v/>
      </c>
    </row>
    <row r="5761" spans="1:13">
      <c r="A5761" t="s">
        <v>4811</v>
      </c>
      <c r="B5761">
        <v>11.916600000000001</v>
      </c>
      <c r="C5761" s="44">
        <v>41548</v>
      </c>
      <c r="D5761" t="str">
        <f t="shared" si="890"/>
        <v/>
      </c>
      <c r="E5761" t="str">
        <f t="shared" si="891"/>
        <v/>
      </c>
      <c r="F5761" t="str">
        <f t="shared" si="892"/>
        <v/>
      </c>
      <c r="G5761" t="str">
        <f t="shared" si="893"/>
        <v/>
      </c>
      <c r="H5761" t="str">
        <f t="shared" si="894"/>
        <v/>
      </c>
      <c r="I5761" t="str">
        <f t="shared" si="895"/>
        <v/>
      </c>
      <c r="J5761" t="str">
        <f t="shared" si="896"/>
        <v/>
      </c>
      <c r="K5761" t="str">
        <f t="shared" si="897"/>
        <v/>
      </c>
      <c r="L5761" t="str">
        <f t="shared" si="898"/>
        <v/>
      </c>
      <c r="M5761" t="str">
        <f t="shared" si="899"/>
        <v/>
      </c>
    </row>
    <row r="5762" spans="1:13">
      <c r="A5762" t="s">
        <v>4812</v>
      </c>
      <c r="B5762">
        <v>11.9557</v>
      </c>
      <c r="C5762" s="44">
        <v>41548</v>
      </c>
      <c r="D5762" t="str">
        <f t="shared" si="890"/>
        <v/>
      </c>
      <c r="E5762" t="str">
        <f t="shared" si="891"/>
        <v/>
      </c>
      <c r="F5762" t="str">
        <f t="shared" si="892"/>
        <v/>
      </c>
      <c r="G5762" t="str">
        <f t="shared" si="893"/>
        <v/>
      </c>
      <c r="H5762" t="str">
        <f t="shared" si="894"/>
        <v/>
      </c>
      <c r="I5762" t="str">
        <f t="shared" si="895"/>
        <v/>
      </c>
      <c r="J5762" t="str">
        <f t="shared" si="896"/>
        <v/>
      </c>
      <c r="K5762" t="str">
        <f t="shared" si="897"/>
        <v/>
      </c>
      <c r="L5762" t="str">
        <f t="shared" si="898"/>
        <v/>
      </c>
      <c r="M5762" t="str">
        <f t="shared" si="899"/>
        <v/>
      </c>
    </row>
    <row r="5763" spans="1:13">
      <c r="A5763" t="s">
        <v>244</v>
      </c>
      <c r="B5763">
        <v>11.001899999999999</v>
      </c>
      <c r="C5763" s="44">
        <v>41548</v>
      </c>
      <c r="D5763" t="str">
        <f t="shared" si="890"/>
        <v/>
      </c>
      <c r="E5763" t="str">
        <f t="shared" si="891"/>
        <v/>
      </c>
      <c r="F5763" t="str">
        <f t="shared" si="892"/>
        <v/>
      </c>
      <c r="G5763" t="str">
        <f t="shared" si="893"/>
        <v/>
      </c>
      <c r="H5763" t="str">
        <f t="shared" si="894"/>
        <v/>
      </c>
      <c r="I5763" t="str">
        <f t="shared" si="895"/>
        <v/>
      </c>
      <c r="J5763" t="str">
        <f t="shared" si="896"/>
        <v/>
      </c>
      <c r="K5763" t="str">
        <f t="shared" si="897"/>
        <v/>
      </c>
      <c r="L5763" t="str">
        <f t="shared" si="898"/>
        <v/>
      </c>
      <c r="M5763" t="str">
        <f t="shared" si="899"/>
        <v/>
      </c>
    </row>
    <row r="5764" spans="1:13">
      <c r="A5764" t="s">
        <v>245</v>
      </c>
      <c r="B5764">
        <v>11.0379</v>
      </c>
      <c r="C5764" s="44">
        <v>41548</v>
      </c>
      <c r="D5764" t="str">
        <f t="shared" si="890"/>
        <v/>
      </c>
      <c r="E5764" t="str">
        <f t="shared" si="891"/>
        <v/>
      </c>
      <c r="F5764" t="str">
        <f t="shared" si="892"/>
        <v/>
      </c>
      <c r="G5764" t="str">
        <f t="shared" si="893"/>
        <v/>
      </c>
      <c r="H5764" t="str">
        <f t="shared" si="894"/>
        <v/>
      </c>
      <c r="I5764" t="str">
        <f t="shared" si="895"/>
        <v/>
      </c>
      <c r="J5764" t="str">
        <f t="shared" si="896"/>
        <v/>
      </c>
      <c r="K5764" t="str">
        <f t="shared" si="897"/>
        <v/>
      </c>
      <c r="L5764" t="str">
        <f t="shared" si="898"/>
        <v/>
      </c>
      <c r="M5764" t="str">
        <f t="shared" si="899"/>
        <v/>
      </c>
    </row>
    <row r="5765" spans="1:13">
      <c r="A5765" t="s">
        <v>246</v>
      </c>
      <c r="B5765">
        <v>10.3896</v>
      </c>
      <c r="C5765" s="44">
        <v>41548</v>
      </c>
      <c r="D5765" t="str">
        <f t="shared" si="890"/>
        <v/>
      </c>
      <c r="E5765" t="str">
        <f t="shared" si="891"/>
        <v/>
      </c>
      <c r="F5765" t="str">
        <f t="shared" si="892"/>
        <v/>
      </c>
      <c r="G5765" t="str">
        <f t="shared" si="893"/>
        <v/>
      </c>
      <c r="H5765" t="str">
        <f t="shared" si="894"/>
        <v/>
      </c>
      <c r="I5765" t="str">
        <f t="shared" si="895"/>
        <v/>
      </c>
      <c r="J5765" t="str">
        <f t="shared" si="896"/>
        <v/>
      </c>
      <c r="K5765" t="str">
        <f t="shared" si="897"/>
        <v/>
      </c>
      <c r="L5765" t="str">
        <f t="shared" si="898"/>
        <v/>
      </c>
      <c r="M5765" t="str">
        <f t="shared" si="899"/>
        <v/>
      </c>
    </row>
    <row r="5766" spans="1:13">
      <c r="A5766" t="s">
        <v>247</v>
      </c>
      <c r="B5766">
        <v>10.938599999999999</v>
      </c>
      <c r="C5766" s="44">
        <v>41548</v>
      </c>
      <c r="D5766" t="str">
        <f t="shared" si="890"/>
        <v/>
      </c>
      <c r="E5766" t="str">
        <f t="shared" si="891"/>
        <v/>
      </c>
      <c r="F5766" t="str">
        <f t="shared" si="892"/>
        <v/>
      </c>
      <c r="G5766" t="str">
        <f t="shared" si="893"/>
        <v/>
      </c>
      <c r="H5766" t="str">
        <f t="shared" si="894"/>
        <v/>
      </c>
      <c r="I5766" t="str">
        <f t="shared" si="895"/>
        <v/>
      </c>
      <c r="J5766" t="str">
        <f t="shared" si="896"/>
        <v/>
      </c>
      <c r="K5766" t="str">
        <f t="shared" si="897"/>
        <v/>
      </c>
      <c r="L5766" t="str">
        <f t="shared" si="898"/>
        <v/>
      </c>
      <c r="M5766" t="str">
        <f t="shared" si="899"/>
        <v/>
      </c>
    </row>
    <row r="5767" spans="1:13">
      <c r="A5767" t="s">
        <v>4813</v>
      </c>
      <c r="B5767">
        <v>13.144600000000001</v>
      </c>
      <c r="C5767" s="44">
        <v>41548</v>
      </c>
      <c r="D5767" t="str">
        <f t="shared" ref="D5767:D5830" si="900">IF(A5767=mfund1,B5767,"")</f>
        <v/>
      </c>
      <c r="E5767" t="str">
        <f t="shared" ref="E5767:E5830" si="901">IF(A5767=mfund2,B5767,"")</f>
        <v/>
      </c>
      <c r="F5767" t="str">
        <f t="shared" ref="F5767:F5830" si="902">IF(A5767=mfund3,B5767,"")</f>
        <v/>
      </c>
      <c r="G5767" t="str">
        <f t="shared" ref="G5767:G5830" si="903">IF(A5767=mfund4,B5767,"")</f>
        <v/>
      </c>
      <c r="H5767" t="str">
        <f t="shared" ref="H5767:H5830" si="904">IF(A5767=mfudn5,B5767,"")</f>
        <v/>
      </c>
      <c r="I5767" t="str">
        <f t="shared" ref="I5767:I5830" si="905">IF(A5767=mfund6,B5767,"")</f>
        <v/>
      </c>
      <c r="J5767" t="str">
        <f t="shared" ref="J5767:J5830" si="906">IF(A5767=mfund7,B5767,"")</f>
        <v/>
      </c>
      <c r="K5767" t="str">
        <f t="shared" ref="K5767:K5830" si="907">IF(A5767=mfund8,B5767,"")</f>
        <v/>
      </c>
      <c r="L5767" t="str">
        <f t="shared" ref="L5767:L5830" si="908">IF(A5767=mfund9,B5767,"")</f>
        <v/>
      </c>
      <c r="M5767" t="str">
        <f t="shared" ref="M5767:M5830" si="909">IF(A5767=mfund10,B5767,"")</f>
        <v/>
      </c>
    </row>
    <row r="5768" spans="1:13">
      <c r="A5768" t="s">
        <v>4814</v>
      </c>
      <c r="B5768">
        <v>13.194900000000001</v>
      </c>
      <c r="C5768" s="44">
        <v>41548</v>
      </c>
      <c r="D5768" t="str">
        <f t="shared" si="900"/>
        <v/>
      </c>
      <c r="E5768" t="str">
        <f t="shared" si="901"/>
        <v/>
      </c>
      <c r="F5768" t="str">
        <f t="shared" si="902"/>
        <v/>
      </c>
      <c r="G5768" t="str">
        <f t="shared" si="903"/>
        <v/>
      </c>
      <c r="H5768" t="str">
        <f t="shared" si="904"/>
        <v/>
      </c>
      <c r="I5768" t="str">
        <f t="shared" si="905"/>
        <v/>
      </c>
      <c r="J5768" t="str">
        <f t="shared" si="906"/>
        <v/>
      </c>
      <c r="K5768" t="str">
        <f t="shared" si="907"/>
        <v/>
      </c>
      <c r="L5768" t="str">
        <f t="shared" si="908"/>
        <v/>
      </c>
      <c r="M5768" t="str">
        <f t="shared" si="909"/>
        <v/>
      </c>
    </row>
    <row r="5769" spans="1:13">
      <c r="A5769" t="s">
        <v>4815</v>
      </c>
      <c r="B5769">
        <v>7.9283999999999999</v>
      </c>
      <c r="C5769" s="44">
        <v>41548</v>
      </c>
      <c r="D5769" t="str">
        <f t="shared" si="900"/>
        <v/>
      </c>
      <c r="E5769" t="str">
        <f t="shared" si="901"/>
        <v/>
      </c>
      <c r="F5769" t="str">
        <f t="shared" si="902"/>
        <v/>
      </c>
      <c r="G5769" t="str">
        <f t="shared" si="903"/>
        <v/>
      </c>
      <c r="H5769" t="str">
        <f t="shared" si="904"/>
        <v/>
      </c>
      <c r="I5769" t="str">
        <f t="shared" si="905"/>
        <v/>
      </c>
      <c r="J5769" t="str">
        <f t="shared" si="906"/>
        <v/>
      </c>
      <c r="K5769" t="str">
        <f t="shared" si="907"/>
        <v/>
      </c>
      <c r="L5769" t="str">
        <f t="shared" si="908"/>
        <v/>
      </c>
      <c r="M5769" t="str">
        <f t="shared" si="909"/>
        <v/>
      </c>
    </row>
    <row r="5770" spans="1:13">
      <c r="A5770" t="s">
        <v>4816</v>
      </c>
      <c r="B5770">
        <v>7.9550000000000001</v>
      </c>
      <c r="C5770" s="44">
        <v>41548</v>
      </c>
      <c r="D5770" t="str">
        <f t="shared" si="900"/>
        <v/>
      </c>
      <c r="E5770" t="str">
        <f t="shared" si="901"/>
        <v/>
      </c>
      <c r="F5770" t="str">
        <f t="shared" si="902"/>
        <v/>
      </c>
      <c r="G5770" t="str">
        <f t="shared" si="903"/>
        <v/>
      </c>
      <c r="H5770" t="str">
        <f t="shared" si="904"/>
        <v/>
      </c>
      <c r="I5770" t="str">
        <f t="shared" si="905"/>
        <v/>
      </c>
      <c r="J5770" t="str">
        <f t="shared" si="906"/>
        <v/>
      </c>
      <c r="K5770" t="str">
        <f t="shared" si="907"/>
        <v/>
      </c>
      <c r="L5770" t="str">
        <f t="shared" si="908"/>
        <v/>
      </c>
      <c r="M5770" t="str">
        <f t="shared" si="909"/>
        <v/>
      </c>
    </row>
    <row r="5771" spans="1:13">
      <c r="A5771" t="s">
        <v>248</v>
      </c>
      <c r="B5771">
        <v>8.9937000000000005</v>
      </c>
      <c r="C5771" s="44">
        <v>41548</v>
      </c>
      <c r="D5771" t="str">
        <f t="shared" si="900"/>
        <v/>
      </c>
      <c r="E5771" t="str">
        <f t="shared" si="901"/>
        <v/>
      </c>
      <c r="F5771" t="str">
        <f t="shared" si="902"/>
        <v/>
      </c>
      <c r="G5771" t="str">
        <f t="shared" si="903"/>
        <v/>
      </c>
      <c r="H5771" t="str">
        <f t="shared" si="904"/>
        <v/>
      </c>
      <c r="I5771" t="str">
        <f t="shared" si="905"/>
        <v/>
      </c>
      <c r="J5771" t="str">
        <f t="shared" si="906"/>
        <v/>
      </c>
      <c r="K5771" t="str">
        <f t="shared" si="907"/>
        <v/>
      </c>
      <c r="L5771" t="str">
        <f t="shared" si="908"/>
        <v/>
      </c>
      <c r="M5771" t="str">
        <f t="shared" si="909"/>
        <v/>
      </c>
    </row>
    <row r="5772" spans="1:13">
      <c r="A5772" t="s">
        <v>249</v>
      </c>
      <c r="B5772">
        <v>9.0206</v>
      </c>
      <c r="C5772" s="44">
        <v>41548</v>
      </c>
      <c r="D5772" t="str">
        <f t="shared" si="900"/>
        <v/>
      </c>
      <c r="E5772" t="str">
        <f t="shared" si="901"/>
        <v/>
      </c>
      <c r="F5772" t="str">
        <f t="shared" si="902"/>
        <v/>
      </c>
      <c r="G5772" t="str">
        <f t="shared" si="903"/>
        <v/>
      </c>
      <c r="H5772" t="str">
        <f t="shared" si="904"/>
        <v/>
      </c>
      <c r="I5772" t="str">
        <f t="shared" si="905"/>
        <v/>
      </c>
      <c r="J5772" t="str">
        <f t="shared" si="906"/>
        <v/>
      </c>
      <c r="K5772" t="str">
        <f t="shared" si="907"/>
        <v/>
      </c>
      <c r="L5772" t="str">
        <f t="shared" si="908"/>
        <v/>
      </c>
      <c r="M5772" t="str">
        <f t="shared" si="909"/>
        <v/>
      </c>
    </row>
    <row r="5773" spans="1:13">
      <c r="A5773" t="s">
        <v>250</v>
      </c>
      <c r="B5773">
        <v>2803.6887000000002</v>
      </c>
      <c r="C5773" s="44">
        <v>41548</v>
      </c>
      <c r="D5773" t="str">
        <f t="shared" si="900"/>
        <v/>
      </c>
      <c r="E5773" t="str">
        <f t="shared" si="901"/>
        <v/>
      </c>
      <c r="F5773" t="str">
        <f t="shared" si="902"/>
        <v/>
      </c>
      <c r="G5773" t="str">
        <f t="shared" si="903"/>
        <v/>
      </c>
      <c r="H5773" t="str">
        <f t="shared" si="904"/>
        <v/>
      </c>
      <c r="I5773" t="str">
        <f t="shared" si="905"/>
        <v/>
      </c>
      <c r="J5773" t="str">
        <f t="shared" si="906"/>
        <v/>
      </c>
      <c r="K5773" t="str">
        <f t="shared" si="907"/>
        <v/>
      </c>
      <c r="L5773" t="str">
        <f t="shared" si="908"/>
        <v/>
      </c>
      <c r="M5773" t="str">
        <f t="shared" si="909"/>
        <v/>
      </c>
    </row>
    <row r="5774" spans="1:13">
      <c r="A5774" t="s">
        <v>6005</v>
      </c>
      <c r="B5774">
        <v>10.290900000000001</v>
      </c>
      <c r="C5774" s="44">
        <v>41548</v>
      </c>
      <c r="D5774" t="str">
        <f t="shared" si="900"/>
        <v/>
      </c>
      <c r="E5774" t="str">
        <f t="shared" si="901"/>
        <v/>
      </c>
      <c r="F5774" t="str">
        <f t="shared" si="902"/>
        <v/>
      </c>
      <c r="G5774" t="str">
        <f t="shared" si="903"/>
        <v/>
      </c>
      <c r="H5774" t="str">
        <f t="shared" si="904"/>
        <v/>
      </c>
      <c r="I5774" t="str">
        <f t="shared" si="905"/>
        <v/>
      </c>
      <c r="J5774" t="str">
        <f t="shared" si="906"/>
        <v/>
      </c>
      <c r="K5774" t="str">
        <f t="shared" si="907"/>
        <v/>
      </c>
      <c r="L5774" t="str">
        <f t="shared" si="908"/>
        <v/>
      </c>
      <c r="M5774" t="str">
        <f t="shared" si="909"/>
        <v/>
      </c>
    </row>
    <row r="5775" spans="1:13">
      <c r="A5775" t="s">
        <v>6006</v>
      </c>
      <c r="B5775">
        <v>10.395300000000001</v>
      </c>
      <c r="C5775" s="44">
        <v>41548</v>
      </c>
      <c r="D5775" t="str">
        <f t="shared" si="900"/>
        <v/>
      </c>
      <c r="E5775" t="str">
        <f t="shared" si="901"/>
        <v/>
      </c>
      <c r="F5775" t="str">
        <f t="shared" si="902"/>
        <v/>
      </c>
      <c r="G5775" t="str">
        <f t="shared" si="903"/>
        <v/>
      </c>
      <c r="H5775" t="str">
        <f t="shared" si="904"/>
        <v/>
      </c>
      <c r="I5775" t="str">
        <f t="shared" si="905"/>
        <v/>
      </c>
      <c r="J5775" t="str">
        <f t="shared" si="906"/>
        <v/>
      </c>
      <c r="K5775" t="str">
        <f t="shared" si="907"/>
        <v/>
      </c>
      <c r="L5775" t="str">
        <f t="shared" si="908"/>
        <v/>
      </c>
      <c r="M5775" t="str">
        <f t="shared" si="909"/>
        <v/>
      </c>
    </row>
    <row r="5776" spans="1:13">
      <c r="A5776" t="s">
        <v>6007</v>
      </c>
      <c r="B5776">
        <v>10.5906</v>
      </c>
      <c r="C5776" s="44">
        <v>41548</v>
      </c>
      <c r="D5776" t="str">
        <f t="shared" si="900"/>
        <v/>
      </c>
      <c r="E5776" t="str">
        <f t="shared" si="901"/>
        <v/>
      </c>
      <c r="F5776" t="str">
        <f t="shared" si="902"/>
        <v/>
      </c>
      <c r="G5776" t="str">
        <f t="shared" si="903"/>
        <v/>
      </c>
      <c r="H5776" t="str">
        <f t="shared" si="904"/>
        <v/>
      </c>
      <c r="I5776" t="str">
        <f t="shared" si="905"/>
        <v/>
      </c>
      <c r="J5776" t="str">
        <f t="shared" si="906"/>
        <v/>
      </c>
      <c r="K5776" t="str">
        <f t="shared" si="907"/>
        <v/>
      </c>
      <c r="L5776" t="str">
        <f t="shared" si="908"/>
        <v/>
      </c>
      <c r="M5776" t="str">
        <f t="shared" si="909"/>
        <v/>
      </c>
    </row>
    <row r="5777" spans="1:13">
      <c r="A5777" t="s">
        <v>6008</v>
      </c>
      <c r="B5777">
        <v>10.700799999999999</v>
      </c>
      <c r="C5777" s="44">
        <v>41548</v>
      </c>
      <c r="D5777" t="str">
        <f t="shared" si="900"/>
        <v/>
      </c>
      <c r="E5777" t="str">
        <f t="shared" si="901"/>
        <v/>
      </c>
      <c r="F5777" t="str">
        <f t="shared" si="902"/>
        <v/>
      </c>
      <c r="G5777" t="str">
        <f t="shared" si="903"/>
        <v/>
      </c>
      <c r="H5777" t="str">
        <f t="shared" si="904"/>
        <v/>
      </c>
      <c r="I5777" t="str">
        <f t="shared" si="905"/>
        <v/>
      </c>
      <c r="J5777" t="str">
        <f t="shared" si="906"/>
        <v/>
      </c>
      <c r="K5777" t="str">
        <f t="shared" si="907"/>
        <v/>
      </c>
      <c r="L5777" t="str">
        <f t="shared" si="908"/>
        <v/>
      </c>
      <c r="M5777" t="str">
        <f t="shared" si="909"/>
        <v/>
      </c>
    </row>
    <row r="5778" spans="1:13">
      <c r="A5778" t="s">
        <v>4817</v>
      </c>
      <c r="B5778">
        <v>23.364799999999999</v>
      </c>
      <c r="C5778" s="44">
        <v>41548</v>
      </c>
      <c r="D5778" t="str">
        <f t="shared" si="900"/>
        <v/>
      </c>
      <c r="E5778" t="str">
        <f t="shared" si="901"/>
        <v/>
      </c>
      <c r="F5778" t="str">
        <f t="shared" si="902"/>
        <v/>
      </c>
      <c r="G5778" t="str">
        <f t="shared" si="903"/>
        <v/>
      </c>
      <c r="H5778" t="str">
        <f t="shared" si="904"/>
        <v/>
      </c>
      <c r="I5778" t="str">
        <f t="shared" si="905"/>
        <v/>
      </c>
      <c r="J5778" t="str">
        <f t="shared" si="906"/>
        <v/>
      </c>
      <c r="K5778" t="str">
        <f t="shared" si="907"/>
        <v/>
      </c>
      <c r="L5778" t="str">
        <f t="shared" si="908"/>
        <v/>
      </c>
      <c r="M5778" t="str">
        <f t="shared" si="909"/>
        <v/>
      </c>
    </row>
    <row r="5779" spans="1:13">
      <c r="A5779" t="s">
        <v>4818</v>
      </c>
      <c r="B5779">
        <v>23.450900000000001</v>
      </c>
      <c r="C5779" s="44">
        <v>41548</v>
      </c>
      <c r="D5779" t="str">
        <f t="shared" si="900"/>
        <v/>
      </c>
      <c r="E5779" t="str">
        <f t="shared" si="901"/>
        <v/>
      </c>
      <c r="F5779" t="str">
        <f t="shared" si="902"/>
        <v/>
      </c>
      <c r="G5779" t="str">
        <f t="shared" si="903"/>
        <v/>
      </c>
      <c r="H5779" t="str">
        <f t="shared" si="904"/>
        <v/>
      </c>
      <c r="I5779" t="str">
        <f t="shared" si="905"/>
        <v/>
      </c>
      <c r="J5779" t="str">
        <f t="shared" si="906"/>
        <v/>
      </c>
      <c r="K5779" t="str">
        <f t="shared" si="907"/>
        <v/>
      </c>
      <c r="L5779" t="str">
        <f t="shared" si="908"/>
        <v/>
      </c>
      <c r="M5779" t="str">
        <f t="shared" si="909"/>
        <v/>
      </c>
    </row>
    <row r="5780" spans="1:13">
      <c r="A5780" t="s">
        <v>251</v>
      </c>
      <c r="B5780">
        <v>13.280900000000001</v>
      </c>
      <c r="C5780" s="44">
        <v>41548</v>
      </c>
      <c r="D5780" t="str">
        <f t="shared" si="900"/>
        <v/>
      </c>
      <c r="E5780" t="str">
        <f t="shared" si="901"/>
        <v/>
      </c>
      <c r="F5780" t="str">
        <f t="shared" si="902"/>
        <v/>
      </c>
      <c r="G5780" t="str">
        <f t="shared" si="903"/>
        <v/>
      </c>
      <c r="H5780" t="str">
        <f t="shared" si="904"/>
        <v/>
      </c>
      <c r="I5780" t="str">
        <f t="shared" si="905"/>
        <v/>
      </c>
      <c r="J5780" t="str">
        <f t="shared" si="906"/>
        <v/>
      </c>
      <c r="K5780" t="str">
        <f t="shared" si="907"/>
        <v/>
      </c>
      <c r="L5780" t="str">
        <f t="shared" si="908"/>
        <v/>
      </c>
      <c r="M5780" t="str">
        <f t="shared" si="909"/>
        <v/>
      </c>
    </row>
    <row r="5781" spans="1:13">
      <c r="A5781" t="s">
        <v>252</v>
      </c>
      <c r="B5781">
        <v>13.328099999999999</v>
      </c>
      <c r="C5781" s="44">
        <v>41548</v>
      </c>
      <c r="D5781" t="str">
        <f t="shared" si="900"/>
        <v/>
      </c>
      <c r="E5781" t="str">
        <f t="shared" si="901"/>
        <v/>
      </c>
      <c r="F5781" t="str">
        <f t="shared" si="902"/>
        <v/>
      </c>
      <c r="G5781" t="str">
        <f t="shared" si="903"/>
        <v/>
      </c>
      <c r="H5781" t="str">
        <f t="shared" si="904"/>
        <v/>
      </c>
      <c r="I5781" t="str">
        <f t="shared" si="905"/>
        <v/>
      </c>
      <c r="J5781" t="str">
        <f t="shared" si="906"/>
        <v/>
      </c>
      <c r="K5781" t="str">
        <f t="shared" si="907"/>
        <v/>
      </c>
      <c r="L5781" t="str">
        <f t="shared" si="908"/>
        <v/>
      </c>
      <c r="M5781" t="str">
        <f t="shared" si="909"/>
        <v/>
      </c>
    </row>
    <row r="5782" spans="1:13">
      <c r="A5782" t="s">
        <v>253</v>
      </c>
      <c r="B5782">
        <v>15.091200000000001</v>
      </c>
      <c r="C5782" s="44">
        <v>41548</v>
      </c>
      <c r="D5782" t="str">
        <f t="shared" si="900"/>
        <v/>
      </c>
      <c r="E5782" t="str">
        <f t="shared" si="901"/>
        <v/>
      </c>
      <c r="F5782" t="str">
        <f t="shared" si="902"/>
        <v/>
      </c>
      <c r="G5782" t="str">
        <f t="shared" si="903"/>
        <v/>
      </c>
      <c r="H5782" t="str">
        <f t="shared" si="904"/>
        <v/>
      </c>
      <c r="I5782" t="str">
        <f t="shared" si="905"/>
        <v/>
      </c>
      <c r="J5782" t="str">
        <f t="shared" si="906"/>
        <v/>
      </c>
      <c r="K5782" t="str">
        <f t="shared" si="907"/>
        <v/>
      </c>
      <c r="L5782" t="str">
        <f t="shared" si="908"/>
        <v/>
      </c>
      <c r="M5782" t="str">
        <f t="shared" si="909"/>
        <v/>
      </c>
    </row>
    <row r="5783" spans="1:13">
      <c r="A5783" t="s">
        <v>254</v>
      </c>
      <c r="B5783">
        <v>15.1365</v>
      </c>
      <c r="C5783" s="44">
        <v>41548</v>
      </c>
      <c r="D5783" t="str">
        <f t="shared" si="900"/>
        <v/>
      </c>
      <c r="E5783" t="str">
        <f t="shared" si="901"/>
        <v/>
      </c>
      <c r="F5783" t="str">
        <f t="shared" si="902"/>
        <v/>
      </c>
      <c r="G5783" t="str">
        <f t="shared" si="903"/>
        <v/>
      </c>
      <c r="H5783" t="str">
        <f t="shared" si="904"/>
        <v/>
      </c>
      <c r="I5783" t="str">
        <f t="shared" si="905"/>
        <v/>
      </c>
      <c r="J5783" t="str">
        <f t="shared" si="906"/>
        <v/>
      </c>
      <c r="K5783" t="str">
        <f t="shared" si="907"/>
        <v/>
      </c>
      <c r="L5783" t="str">
        <f t="shared" si="908"/>
        <v/>
      </c>
      <c r="M5783" t="str">
        <f t="shared" si="909"/>
        <v/>
      </c>
    </row>
    <row r="5784" spans="1:13">
      <c r="A5784" t="s">
        <v>4819</v>
      </c>
      <c r="B5784">
        <v>16.2714</v>
      </c>
      <c r="C5784" s="44">
        <v>41548</v>
      </c>
      <c r="D5784" t="str">
        <f t="shared" si="900"/>
        <v/>
      </c>
      <c r="E5784" t="str">
        <f t="shared" si="901"/>
        <v/>
      </c>
      <c r="F5784" t="str">
        <f t="shared" si="902"/>
        <v/>
      </c>
      <c r="G5784" t="str">
        <f t="shared" si="903"/>
        <v/>
      </c>
      <c r="H5784" t="str">
        <f t="shared" si="904"/>
        <v/>
      </c>
      <c r="I5784" t="str">
        <f t="shared" si="905"/>
        <v/>
      </c>
      <c r="J5784" t="str">
        <f t="shared" si="906"/>
        <v/>
      </c>
      <c r="K5784" t="str">
        <f t="shared" si="907"/>
        <v/>
      </c>
      <c r="L5784" t="str">
        <f t="shared" si="908"/>
        <v/>
      </c>
      <c r="M5784" t="str">
        <f t="shared" si="909"/>
        <v/>
      </c>
    </row>
    <row r="5785" spans="1:13">
      <c r="A5785" t="s">
        <v>4820</v>
      </c>
      <c r="B5785">
        <v>16.3218</v>
      </c>
      <c r="C5785" s="44">
        <v>41548</v>
      </c>
      <c r="D5785" t="str">
        <f t="shared" si="900"/>
        <v/>
      </c>
      <c r="E5785" t="str">
        <f t="shared" si="901"/>
        <v/>
      </c>
      <c r="F5785" t="str">
        <f t="shared" si="902"/>
        <v/>
      </c>
      <c r="G5785" t="str">
        <f t="shared" si="903"/>
        <v/>
      </c>
      <c r="H5785" t="str">
        <f t="shared" si="904"/>
        <v/>
      </c>
      <c r="I5785" t="str">
        <f t="shared" si="905"/>
        <v/>
      </c>
      <c r="J5785" t="str">
        <f t="shared" si="906"/>
        <v/>
      </c>
      <c r="K5785" t="str">
        <f t="shared" si="907"/>
        <v/>
      </c>
      <c r="L5785" t="str">
        <f t="shared" si="908"/>
        <v/>
      </c>
      <c r="M5785" t="str">
        <f t="shared" si="909"/>
        <v/>
      </c>
    </row>
    <row r="5786" spans="1:13">
      <c r="A5786" t="s">
        <v>255</v>
      </c>
      <c r="B5786">
        <v>22.3672</v>
      </c>
      <c r="C5786" s="44">
        <v>41548</v>
      </c>
      <c r="D5786" t="str">
        <f t="shared" si="900"/>
        <v/>
      </c>
      <c r="E5786" t="str">
        <f t="shared" si="901"/>
        <v/>
      </c>
      <c r="F5786" t="str">
        <f t="shared" si="902"/>
        <v/>
      </c>
      <c r="G5786" t="str">
        <f t="shared" si="903"/>
        <v/>
      </c>
      <c r="H5786" t="str">
        <f t="shared" si="904"/>
        <v/>
      </c>
      <c r="I5786" t="str">
        <f t="shared" si="905"/>
        <v/>
      </c>
      <c r="J5786" t="str">
        <f t="shared" si="906"/>
        <v/>
      </c>
      <c r="K5786" t="str">
        <f t="shared" si="907"/>
        <v/>
      </c>
      <c r="L5786" t="str">
        <f t="shared" si="908"/>
        <v/>
      </c>
      <c r="M5786" t="str">
        <f t="shared" si="909"/>
        <v/>
      </c>
    </row>
    <row r="5787" spans="1:13">
      <c r="A5787" t="s">
        <v>256</v>
      </c>
      <c r="B5787">
        <v>22.5471</v>
      </c>
      <c r="C5787" s="44">
        <v>41548</v>
      </c>
      <c r="D5787" t="str">
        <f t="shared" si="900"/>
        <v/>
      </c>
      <c r="E5787" t="str">
        <f t="shared" si="901"/>
        <v/>
      </c>
      <c r="F5787" t="str">
        <f t="shared" si="902"/>
        <v/>
      </c>
      <c r="G5787" t="str">
        <f t="shared" si="903"/>
        <v/>
      </c>
      <c r="H5787" t="str">
        <f t="shared" si="904"/>
        <v/>
      </c>
      <c r="I5787" t="str">
        <f t="shared" si="905"/>
        <v/>
      </c>
      <c r="J5787" t="str">
        <f t="shared" si="906"/>
        <v/>
      </c>
      <c r="K5787" t="str">
        <f t="shared" si="907"/>
        <v/>
      </c>
      <c r="L5787" t="str">
        <f t="shared" si="908"/>
        <v/>
      </c>
      <c r="M5787" t="str">
        <f t="shared" si="909"/>
        <v/>
      </c>
    </row>
    <row r="5788" spans="1:13">
      <c r="A5788" t="s">
        <v>4821</v>
      </c>
      <c r="B5788">
        <v>22.3672</v>
      </c>
      <c r="C5788" s="44">
        <v>41548</v>
      </c>
      <c r="D5788" t="str">
        <f t="shared" si="900"/>
        <v/>
      </c>
      <c r="E5788" t="str">
        <f t="shared" si="901"/>
        <v/>
      </c>
      <c r="F5788" t="str">
        <f t="shared" si="902"/>
        <v/>
      </c>
      <c r="G5788" t="str">
        <f t="shared" si="903"/>
        <v/>
      </c>
      <c r="H5788" t="str">
        <f t="shared" si="904"/>
        <v/>
      </c>
      <c r="I5788" t="str">
        <f t="shared" si="905"/>
        <v/>
      </c>
      <c r="J5788" t="str">
        <f t="shared" si="906"/>
        <v/>
      </c>
      <c r="K5788" t="str">
        <f t="shared" si="907"/>
        <v/>
      </c>
      <c r="L5788" t="str">
        <f t="shared" si="908"/>
        <v/>
      </c>
      <c r="M5788" t="str">
        <f t="shared" si="909"/>
        <v/>
      </c>
    </row>
    <row r="5789" spans="1:13">
      <c r="A5789" t="s">
        <v>4822</v>
      </c>
      <c r="B5789">
        <v>22.5471</v>
      </c>
      <c r="C5789" s="44">
        <v>41548</v>
      </c>
      <c r="D5789" t="str">
        <f t="shared" si="900"/>
        <v/>
      </c>
      <c r="E5789" t="str">
        <f t="shared" si="901"/>
        <v/>
      </c>
      <c r="F5789" t="str">
        <f t="shared" si="902"/>
        <v/>
      </c>
      <c r="G5789" t="str">
        <f t="shared" si="903"/>
        <v/>
      </c>
      <c r="H5789" t="str">
        <f t="shared" si="904"/>
        <v/>
      </c>
      <c r="I5789" t="str">
        <f t="shared" si="905"/>
        <v/>
      </c>
      <c r="J5789" t="str">
        <f t="shared" si="906"/>
        <v/>
      </c>
      <c r="K5789" t="str">
        <f t="shared" si="907"/>
        <v/>
      </c>
      <c r="L5789" t="str">
        <f t="shared" si="908"/>
        <v/>
      </c>
      <c r="M5789" t="str">
        <f t="shared" si="909"/>
        <v/>
      </c>
    </row>
    <row r="5790" spans="1:13">
      <c r="A5790" t="s">
        <v>4823</v>
      </c>
      <c r="B5790">
        <v>31.927399999999999</v>
      </c>
      <c r="C5790" s="44">
        <v>41548</v>
      </c>
      <c r="D5790" t="str">
        <f t="shared" si="900"/>
        <v/>
      </c>
      <c r="E5790" t="str">
        <f t="shared" si="901"/>
        <v/>
      </c>
      <c r="F5790" t="str">
        <f t="shared" si="902"/>
        <v/>
      </c>
      <c r="G5790" t="str">
        <f t="shared" si="903"/>
        <v/>
      </c>
      <c r="H5790" t="str">
        <f t="shared" si="904"/>
        <v/>
      </c>
      <c r="I5790" t="str">
        <f t="shared" si="905"/>
        <v/>
      </c>
      <c r="J5790" t="str">
        <f t="shared" si="906"/>
        <v/>
      </c>
      <c r="K5790" t="str">
        <f t="shared" si="907"/>
        <v/>
      </c>
      <c r="L5790" t="str">
        <f t="shared" si="908"/>
        <v/>
      </c>
      <c r="M5790" t="str">
        <f t="shared" si="909"/>
        <v/>
      </c>
    </row>
    <row r="5791" spans="1:13">
      <c r="A5791" t="s">
        <v>4824</v>
      </c>
      <c r="B5791">
        <v>32.057200000000002</v>
      </c>
      <c r="C5791" s="44">
        <v>41548</v>
      </c>
      <c r="D5791" t="str">
        <f t="shared" si="900"/>
        <v/>
      </c>
      <c r="E5791" t="str">
        <f t="shared" si="901"/>
        <v/>
      </c>
      <c r="F5791" t="str">
        <f t="shared" si="902"/>
        <v/>
      </c>
      <c r="G5791" t="str">
        <f t="shared" si="903"/>
        <v/>
      </c>
      <c r="H5791" t="str">
        <f t="shared" si="904"/>
        <v/>
      </c>
      <c r="I5791" t="str">
        <f t="shared" si="905"/>
        <v/>
      </c>
      <c r="J5791" t="str">
        <f t="shared" si="906"/>
        <v/>
      </c>
      <c r="K5791" t="str">
        <f t="shared" si="907"/>
        <v/>
      </c>
      <c r="L5791" t="str">
        <f t="shared" si="908"/>
        <v/>
      </c>
      <c r="M5791" t="str">
        <f t="shared" si="909"/>
        <v/>
      </c>
    </row>
    <row r="5792" spans="1:13">
      <c r="A5792" t="s">
        <v>257</v>
      </c>
      <c r="B5792">
        <v>21.765599999999999</v>
      </c>
      <c r="C5792" s="44">
        <v>41548</v>
      </c>
      <c r="D5792" t="str">
        <f t="shared" si="900"/>
        <v/>
      </c>
      <c r="E5792" t="str">
        <f t="shared" si="901"/>
        <v/>
      </c>
      <c r="F5792" t="str">
        <f t="shared" si="902"/>
        <v/>
      </c>
      <c r="G5792" t="str">
        <f t="shared" si="903"/>
        <v/>
      </c>
      <c r="H5792" t="str">
        <f t="shared" si="904"/>
        <v/>
      </c>
      <c r="I5792" t="str">
        <f t="shared" si="905"/>
        <v/>
      </c>
      <c r="J5792" t="str">
        <f t="shared" si="906"/>
        <v/>
      </c>
      <c r="K5792" t="str">
        <f t="shared" si="907"/>
        <v/>
      </c>
      <c r="L5792" t="str">
        <f t="shared" si="908"/>
        <v/>
      </c>
      <c r="M5792" t="str">
        <f t="shared" si="909"/>
        <v/>
      </c>
    </row>
    <row r="5793" spans="1:13">
      <c r="A5793" t="s">
        <v>258</v>
      </c>
      <c r="B5793">
        <v>21.860800000000001</v>
      </c>
      <c r="C5793" s="44">
        <v>41548</v>
      </c>
      <c r="D5793" t="str">
        <f t="shared" si="900"/>
        <v/>
      </c>
      <c r="E5793" t="str">
        <f t="shared" si="901"/>
        <v/>
      </c>
      <c r="F5793" t="str">
        <f t="shared" si="902"/>
        <v/>
      </c>
      <c r="G5793" t="str">
        <f t="shared" si="903"/>
        <v/>
      </c>
      <c r="H5793" t="str">
        <f t="shared" si="904"/>
        <v/>
      </c>
      <c r="I5793" t="str">
        <f t="shared" si="905"/>
        <v/>
      </c>
      <c r="J5793" t="str">
        <f t="shared" si="906"/>
        <v/>
      </c>
      <c r="K5793" t="str">
        <f t="shared" si="907"/>
        <v/>
      </c>
      <c r="L5793" t="str">
        <f t="shared" si="908"/>
        <v/>
      </c>
      <c r="M5793" t="str">
        <f t="shared" si="909"/>
        <v/>
      </c>
    </row>
    <row r="5794" spans="1:13">
      <c r="A5794" t="s">
        <v>4825</v>
      </c>
      <c r="B5794">
        <v>1372.5454</v>
      </c>
      <c r="C5794" s="44">
        <v>41549</v>
      </c>
      <c r="D5794" t="str">
        <f t="shared" si="900"/>
        <v/>
      </c>
      <c r="E5794" t="str">
        <f t="shared" si="901"/>
        <v/>
      </c>
      <c r="F5794" t="str">
        <f t="shared" si="902"/>
        <v/>
      </c>
      <c r="G5794" t="str">
        <f t="shared" si="903"/>
        <v/>
      </c>
      <c r="H5794" t="str">
        <f t="shared" si="904"/>
        <v/>
      </c>
      <c r="I5794" t="str">
        <f t="shared" si="905"/>
        <v/>
      </c>
      <c r="J5794" t="str">
        <f t="shared" si="906"/>
        <v/>
      </c>
      <c r="K5794" t="str">
        <f t="shared" si="907"/>
        <v/>
      </c>
      <c r="L5794" t="str">
        <f t="shared" si="908"/>
        <v/>
      </c>
      <c r="M5794" t="str">
        <f t="shared" si="909"/>
        <v/>
      </c>
    </row>
    <row r="5795" spans="1:13">
      <c r="A5795" t="s">
        <v>4826</v>
      </c>
      <c r="B5795">
        <v>1373.5781999999999</v>
      </c>
      <c r="C5795" s="44">
        <v>41549</v>
      </c>
      <c r="D5795" t="str">
        <f t="shared" si="900"/>
        <v/>
      </c>
      <c r="E5795" t="str">
        <f t="shared" si="901"/>
        <v/>
      </c>
      <c r="F5795" t="str">
        <f t="shared" si="902"/>
        <v/>
      </c>
      <c r="G5795" t="str">
        <f t="shared" si="903"/>
        <v/>
      </c>
      <c r="H5795" t="str">
        <f t="shared" si="904"/>
        <v/>
      </c>
      <c r="I5795" t="str">
        <f t="shared" si="905"/>
        <v/>
      </c>
      <c r="J5795" t="str">
        <f t="shared" si="906"/>
        <v/>
      </c>
      <c r="K5795" t="str">
        <f t="shared" si="907"/>
        <v/>
      </c>
      <c r="L5795" t="str">
        <f t="shared" si="908"/>
        <v/>
      </c>
      <c r="M5795" t="str">
        <f t="shared" si="909"/>
        <v/>
      </c>
    </row>
    <row r="5796" spans="1:13">
      <c r="A5796" t="s">
        <v>259</v>
      </c>
      <c r="B5796">
        <v>1003.3854</v>
      </c>
      <c r="C5796" s="44">
        <v>41549</v>
      </c>
      <c r="D5796" t="str">
        <f t="shared" si="900"/>
        <v/>
      </c>
      <c r="E5796" t="str">
        <f t="shared" si="901"/>
        <v/>
      </c>
      <c r="F5796" t="str">
        <f t="shared" si="902"/>
        <v/>
      </c>
      <c r="G5796" t="str">
        <f t="shared" si="903"/>
        <v/>
      </c>
      <c r="H5796" t="str">
        <f t="shared" si="904"/>
        <v/>
      </c>
      <c r="I5796" t="str">
        <f t="shared" si="905"/>
        <v/>
      </c>
      <c r="J5796" t="str">
        <f t="shared" si="906"/>
        <v/>
      </c>
      <c r="K5796" t="str">
        <f t="shared" si="907"/>
        <v/>
      </c>
      <c r="L5796" t="str">
        <f t="shared" si="908"/>
        <v/>
      </c>
      <c r="M5796" t="str">
        <f t="shared" si="909"/>
        <v/>
      </c>
    </row>
    <row r="5797" spans="1:13">
      <c r="A5797" t="s">
        <v>260</v>
      </c>
      <c r="B5797">
        <v>1014.5928</v>
      </c>
      <c r="C5797" s="44">
        <v>41549</v>
      </c>
      <c r="D5797" t="str">
        <f t="shared" si="900"/>
        <v/>
      </c>
      <c r="E5797" t="str">
        <f t="shared" si="901"/>
        <v/>
      </c>
      <c r="F5797" t="str">
        <f t="shared" si="902"/>
        <v/>
      </c>
      <c r="G5797" t="str">
        <f t="shared" si="903"/>
        <v/>
      </c>
      <c r="H5797" t="str">
        <f t="shared" si="904"/>
        <v/>
      </c>
      <c r="I5797" t="str">
        <f t="shared" si="905"/>
        <v/>
      </c>
      <c r="J5797" t="str">
        <f t="shared" si="906"/>
        <v/>
      </c>
      <c r="K5797" t="str">
        <f t="shared" si="907"/>
        <v/>
      </c>
      <c r="L5797" t="str">
        <f t="shared" si="908"/>
        <v/>
      </c>
      <c r="M5797" t="str">
        <f t="shared" si="909"/>
        <v/>
      </c>
    </row>
    <row r="5798" spans="1:13">
      <c r="A5798" t="s">
        <v>261</v>
      </c>
      <c r="B5798">
        <v>1014.5955</v>
      </c>
      <c r="C5798" s="44">
        <v>41549</v>
      </c>
      <c r="D5798" t="str">
        <f t="shared" si="900"/>
        <v/>
      </c>
      <c r="E5798" t="str">
        <f t="shared" si="901"/>
        <v/>
      </c>
      <c r="F5798" t="str">
        <f t="shared" si="902"/>
        <v/>
      </c>
      <c r="G5798" t="str">
        <f t="shared" si="903"/>
        <v/>
      </c>
      <c r="H5798" t="str">
        <f t="shared" si="904"/>
        <v/>
      </c>
      <c r="I5798" t="str">
        <f t="shared" si="905"/>
        <v/>
      </c>
      <c r="J5798" t="str">
        <f t="shared" si="906"/>
        <v/>
      </c>
      <c r="K5798" t="str">
        <f t="shared" si="907"/>
        <v/>
      </c>
      <c r="L5798" t="str">
        <f t="shared" si="908"/>
        <v/>
      </c>
      <c r="M5798" t="str">
        <f t="shared" si="909"/>
        <v/>
      </c>
    </row>
    <row r="5799" spans="1:13">
      <c r="A5799" t="s">
        <v>4827</v>
      </c>
      <c r="B5799">
        <v>3359.5118000000002</v>
      </c>
      <c r="C5799" s="44">
        <v>41549</v>
      </c>
      <c r="D5799" t="str">
        <f t="shared" si="900"/>
        <v/>
      </c>
      <c r="E5799" t="str">
        <f t="shared" si="901"/>
        <v/>
      </c>
      <c r="F5799" t="str">
        <f t="shared" si="902"/>
        <v/>
      </c>
      <c r="G5799" t="str">
        <f t="shared" si="903"/>
        <v/>
      </c>
      <c r="H5799" t="str">
        <f t="shared" si="904"/>
        <v/>
      </c>
      <c r="I5799" t="str">
        <f t="shared" si="905"/>
        <v/>
      </c>
      <c r="J5799" t="str">
        <f t="shared" si="906"/>
        <v/>
      </c>
      <c r="K5799" t="str">
        <f t="shared" si="907"/>
        <v/>
      </c>
      <c r="L5799" t="str">
        <f t="shared" si="908"/>
        <v/>
      </c>
      <c r="M5799" t="str">
        <f t="shared" si="909"/>
        <v/>
      </c>
    </row>
    <row r="5800" spans="1:13">
      <c r="A5800" t="s">
        <v>262</v>
      </c>
      <c r="B5800">
        <v>1003.3854</v>
      </c>
      <c r="C5800" s="44">
        <v>41549</v>
      </c>
      <c r="D5800" t="str">
        <f t="shared" si="900"/>
        <v/>
      </c>
      <c r="E5800" t="str">
        <f t="shared" si="901"/>
        <v/>
      </c>
      <c r="F5800" t="str">
        <f t="shared" si="902"/>
        <v/>
      </c>
      <c r="G5800" t="str">
        <f t="shared" si="903"/>
        <v/>
      </c>
      <c r="H5800" t="str">
        <f t="shared" si="904"/>
        <v/>
      </c>
      <c r="I5800" t="str">
        <f t="shared" si="905"/>
        <v/>
      </c>
      <c r="J5800" t="str">
        <f t="shared" si="906"/>
        <v/>
      </c>
      <c r="K5800" t="str">
        <f t="shared" si="907"/>
        <v/>
      </c>
      <c r="L5800" t="str">
        <f t="shared" si="908"/>
        <v/>
      </c>
      <c r="M5800" t="str">
        <f t="shared" si="909"/>
        <v/>
      </c>
    </row>
    <row r="5801" spans="1:13">
      <c r="A5801" t="s">
        <v>263</v>
      </c>
      <c r="B5801">
        <v>1996.7127</v>
      </c>
      <c r="C5801" s="44">
        <v>41549</v>
      </c>
      <c r="D5801" t="str">
        <f t="shared" si="900"/>
        <v/>
      </c>
      <c r="E5801" t="str">
        <f t="shared" si="901"/>
        <v/>
      </c>
      <c r="F5801" t="str">
        <f t="shared" si="902"/>
        <v/>
      </c>
      <c r="G5801" t="str">
        <f t="shared" si="903"/>
        <v/>
      </c>
      <c r="H5801" t="str">
        <f t="shared" si="904"/>
        <v/>
      </c>
      <c r="I5801" t="str">
        <f t="shared" si="905"/>
        <v/>
      </c>
      <c r="J5801" t="str">
        <f t="shared" si="906"/>
        <v/>
      </c>
      <c r="K5801" t="str">
        <f t="shared" si="907"/>
        <v/>
      </c>
      <c r="L5801" t="str">
        <f t="shared" si="908"/>
        <v/>
      </c>
      <c r="M5801" t="str">
        <f t="shared" si="909"/>
        <v/>
      </c>
    </row>
    <row r="5802" spans="1:13">
      <c r="A5802" t="s">
        <v>264</v>
      </c>
      <c r="B5802">
        <v>1987.2950000000001</v>
      </c>
      <c r="C5802" s="44">
        <v>41549</v>
      </c>
      <c r="D5802" t="str">
        <f t="shared" si="900"/>
        <v/>
      </c>
      <c r="E5802" t="str">
        <f t="shared" si="901"/>
        <v/>
      </c>
      <c r="F5802" t="str">
        <f t="shared" si="902"/>
        <v/>
      </c>
      <c r="G5802" t="str">
        <f t="shared" si="903"/>
        <v/>
      </c>
      <c r="H5802" t="str">
        <f t="shared" si="904"/>
        <v/>
      </c>
      <c r="I5802" t="str">
        <f t="shared" si="905"/>
        <v/>
      </c>
      <c r="J5802" t="str">
        <f t="shared" si="906"/>
        <v/>
      </c>
      <c r="K5802" t="str">
        <f t="shared" si="907"/>
        <v/>
      </c>
      <c r="L5802" t="str">
        <f t="shared" si="908"/>
        <v/>
      </c>
      <c r="M5802" t="str">
        <f t="shared" si="909"/>
        <v/>
      </c>
    </row>
    <row r="5803" spans="1:13">
      <c r="A5803" t="s">
        <v>265</v>
      </c>
      <c r="B5803">
        <v>13.786300000000001</v>
      </c>
      <c r="C5803" s="44">
        <v>41548</v>
      </c>
      <c r="D5803" t="str">
        <f t="shared" si="900"/>
        <v/>
      </c>
      <c r="E5803" t="str">
        <f t="shared" si="901"/>
        <v/>
      </c>
      <c r="F5803" t="str">
        <f t="shared" si="902"/>
        <v/>
      </c>
      <c r="G5803" t="str">
        <f t="shared" si="903"/>
        <v/>
      </c>
      <c r="H5803" t="str">
        <f t="shared" si="904"/>
        <v/>
      </c>
      <c r="I5803" t="str">
        <f t="shared" si="905"/>
        <v/>
      </c>
      <c r="J5803" t="str">
        <f t="shared" si="906"/>
        <v/>
      </c>
      <c r="K5803" t="str">
        <f t="shared" si="907"/>
        <v/>
      </c>
      <c r="L5803" t="str">
        <f t="shared" si="908"/>
        <v/>
      </c>
      <c r="M5803" t="str">
        <f t="shared" si="909"/>
        <v/>
      </c>
    </row>
    <row r="5804" spans="1:13">
      <c r="A5804" t="s">
        <v>266</v>
      </c>
      <c r="B5804">
        <v>14.8283</v>
      </c>
      <c r="C5804" s="44">
        <v>41548</v>
      </c>
      <c r="D5804" t="str">
        <f t="shared" si="900"/>
        <v/>
      </c>
      <c r="E5804" t="str">
        <f t="shared" si="901"/>
        <v/>
      </c>
      <c r="F5804" t="str">
        <f t="shared" si="902"/>
        <v/>
      </c>
      <c r="G5804" t="str">
        <f t="shared" si="903"/>
        <v/>
      </c>
      <c r="H5804" t="str">
        <f t="shared" si="904"/>
        <v/>
      </c>
      <c r="I5804" t="str">
        <f t="shared" si="905"/>
        <v/>
      </c>
      <c r="J5804" t="str">
        <f t="shared" si="906"/>
        <v/>
      </c>
      <c r="K5804" t="str">
        <f t="shared" si="907"/>
        <v/>
      </c>
      <c r="L5804" t="str">
        <f t="shared" si="908"/>
        <v/>
      </c>
      <c r="M5804" t="str">
        <f t="shared" si="909"/>
        <v/>
      </c>
    </row>
    <row r="5805" spans="1:13">
      <c r="A5805" t="s">
        <v>4828</v>
      </c>
      <c r="B5805">
        <v>31.1511</v>
      </c>
      <c r="C5805" s="44">
        <v>41548</v>
      </c>
      <c r="D5805" t="str">
        <f t="shared" si="900"/>
        <v/>
      </c>
      <c r="E5805" t="str">
        <f t="shared" si="901"/>
        <v/>
      </c>
      <c r="F5805" t="str">
        <f t="shared" si="902"/>
        <v/>
      </c>
      <c r="G5805" t="str">
        <f t="shared" si="903"/>
        <v/>
      </c>
      <c r="H5805" t="str">
        <f t="shared" si="904"/>
        <v/>
      </c>
      <c r="I5805" t="str">
        <f t="shared" si="905"/>
        <v/>
      </c>
      <c r="J5805" t="str">
        <f t="shared" si="906"/>
        <v/>
      </c>
      <c r="K5805" t="str">
        <f t="shared" si="907"/>
        <v/>
      </c>
      <c r="L5805" t="str">
        <f t="shared" si="908"/>
        <v/>
      </c>
      <c r="M5805" t="str">
        <f t="shared" si="909"/>
        <v/>
      </c>
    </row>
    <row r="5806" spans="1:13">
      <c r="A5806" t="s">
        <v>4829</v>
      </c>
      <c r="B5806">
        <v>31.325800000000001</v>
      </c>
      <c r="C5806" s="44">
        <v>41548</v>
      </c>
      <c r="D5806" t="str">
        <f t="shared" si="900"/>
        <v/>
      </c>
      <c r="E5806" t="str">
        <f t="shared" si="901"/>
        <v/>
      </c>
      <c r="F5806" t="str">
        <f t="shared" si="902"/>
        <v/>
      </c>
      <c r="G5806" t="str">
        <f t="shared" si="903"/>
        <v/>
      </c>
      <c r="H5806" t="str">
        <f t="shared" si="904"/>
        <v/>
      </c>
      <c r="I5806" t="str">
        <f t="shared" si="905"/>
        <v/>
      </c>
      <c r="J5806" t="str">
        <f t="shared" si="906"/>
        <v/>
      </c>
      <c r="K5806" t="str">
        <f t="shared" si="907"/>
        <v/>
      </c>
      <c r="L5806" t="str">
        <f t="shared" si="908"/>
        <v/>
      </c>
      <c r="M5806" t="str">
        <f t="shared" si="909"/>
        <v/>
      </c>
    </row>
    <row r="5807" spans="1:13">
      <c r="A5807" t="s">
        <v>4830</v>
      </c>
      <c r="B5807">
        <v>54.1479</v>
      </c>
      <c r="C5807" s="44">
        <v>41548</v>
      </c>
      <c r="D5807" t="str">
        <f t="shared" si="900"/>
        <v/>
      </c>
      <c r="E5807" t="str">
        <f t="shared" si="901"/>
        <v/>
      </c>
      <c r="F5807" t="str">
        <f t="shared" si="902"/>
        <v/>
      </c>
      <c r="G5807" t="str">
        <f t="shared" si="903"/>
        <v/>
      </c>
      <c r="H5807" t="str">
        <f t="shared" si="904"/>
        <v/>
      </c>
      <c r="I5807" t="str">
        <f t="shared" si="905"/>
        <v/>
      </c>
      <c r="J5807" t="str">
        <f t="shared" si="906"/>
        <v/>
      </c>
      <c r="K5807" t="str">
        <f t="shared" si="907"/>
        <v/>
      </c>
      <c r="L5807" t="str">
        <f t="shared" si="908"/>
        <v/>
      </c>
      <c r="M5807" t="str">
        <f t="shared" si="909"/>
        <v/>
      </c>
    </row>
    <row r="5808" spans="1:13">
      <c r="A5808" t="s">
        <v>4831</v>
      </c>
      <c r="B5808">
        <v>54.438899999999997</v>
      </c>
      <c r="C5808" s="44">
        <v>41548</v>
      </c>
      <c r="D5808" t="str">
        <f t="shared" si="900"/>
        <v/>
      </c>
      <c r="E5808" t="str">
        <f t="shared" si="901"/>
        <v/>
      </c>
      <c r="F5808" t="str">
        <f t="shared" si="902"/>
        <v/>
      </c>
      <c r="G5808" t="str">
        <f t="shared" si="903"/>
        <v/>
      </c>
      <c r="H5808" t="str">
        <f t="shared" si="904"/>
        <v/>
      </c>
      <c r="I5808" t="str">
        <f t="shared" si="905"/>
        <v/>
      </c>
      <c r="J5808" t="str">
        <f t="shared" si="906"/>
        <v/>
      </c>
      <c r="K5808" t="str">
        <f t="shared" si="907"/>
        <v/>
      </c>
      <c r="L5808" t="str">
        <f t="shared" si="908"/>
        <v/>
      </c>
      <c r="M5808" t="str">
        <f t="shared" si="909"/>
        <v/>
      </c>
    </row>
    <row r="5809" spans="1:13">
      <c r="A5809" t="s">
        <v>267</v>
      </c>
      <c r="B5809">
        <v>41.848799999999997</v>
      </c>
      <c r="C5809" s="44">
        <v>41548</v>
      </c>
      <c r="D5809" t="str">
        <f t="shared" si="900"/>
        <v/>
      </c>
      <c r="E5809" t="str">
        <f t="shared" si="901"/>
        <v/>
      </c>
      <c r="F5809" t="str">
        <f t="shared" si="902"/>
        <v/>
      </c>
      <c r="G5809" t="str">
        <f t="shared" si="903"/>
        <v/>
      </c>
      <c r="H5809" t="str">
        <f t="shared" si="904"/>
        <v/>
      </c>
      <c r="I5809" t="str">
        <f t="shared" si="905"/>
        <v/>
      </c>
      <c r="J5809" t="str">
        <f t="shared" si="906"/>
        <v/>
      </c>
      <c r="K5809" t="str">
        <f t="shared" si="907"/>
        <v/>
      </c>
      <c r="L5809" t="str">
        <f t="shared" si="908"/>
        <v/>
      </c>
      <c r="M5809" t="str">
        <f t="shared" si="909"/>
        <v/>
      </c>
    </row>
    <row r="5810" spans="1:13">
      <c r="A5810" t="s">
        <v>268</v>
      </c>
      <c r="B5810">
        <v>42.076799999999999</v>
      </c>
      <c r="C5810" s="44">
        <v>41548</v>
      </c>
      <c r="D5810" t="str">
        <f t="shared" si="900"/>
        <v/>
      </c>
      <c r="E5810" t="str">
        <f t="shared" si="901"/>
        <v/>
      </c>
      <c r="F5810" t="str">
        <f t="shared" si="902"/>
        <v/>
      </c>
      <c r="G5810" t="str">
        <f t="shared" si="903"/>
        <v/>
      </c>
      <c r="H5810" t="str">
        <f t="shared" si="904"/>
        <v/>
      </c>
      <c r="I5810" t="str">
        <f t="shared" si="905"/>
        <v/>
      </c>
      <c r="J5810" t="str">
        <f t="shared" si="906"/>
        <v/>
      </c>
      <c r="K5810" t="str">
        <f t="shared" si="907"/>
        <v/>
      </c>
      <c r="L5810" t="str">
        <f t="shared" si="908"/>
        <v/>
      </c>
      <c r="M5810" t="str">
        <f t="shared" si="909"/>
        <v/>
      </c>
    </row>
    <row r="5811" spans="1:13">
      <c r="A5811" t="s">
        <v>4832</v>
      </c>
      <c r="B5811">
        <v>63.9084</v>
      </c>
      <c r="C5811" s="44">
        <v>41548</v>
      </c>
      <c r="D5811" t="str">
        <f t="shared" si="900"/>
        <v/>
      </c>
      <c r="E5811" t="str">
        <f t="shared" si="901"/>
        <v/>
      </c>
      <c r="F5811" t="str">
        <f t="shared" si="902"/>
        <v/>
      </c>
      <c r="G5811" t="str">
        <f t="shared" si="903"/>
        <v/>
      </c>
      <c r="H5811" t="str">
        <f t="shared" si="904"/>
        <v/>
      </c>
      <c r="I5811" t="str">
        <f t="shared" si="905"/>
        <v/>
      </c>
      <c r="J5811" t="str">
        <f t="shared" si="906"/>
        <v/>
      </c>
      <c r="K5811" t="str">
        <f t="shared" si="907"/>
        <v/>
      </c>
      <c r="L5811" t="str">
        <f t="shared" si="908"/>
        <v/>
      </c>
      <c r="M5811" t="str">
        <f t="shared" si="909"/>
        <v/>
      </c>
    </row>
    <row r="5812" spans="1:13">
      <c r="A5812" t="s">
        <v>4833</v>
      </c>
      <c r="B5812">
        <v>64.078999999999994</v>
      </c>
      <c r="C5812" s="44">
        <v>41548</v>
      </c>
      <c r="D5812" t="str">
        <f t="shared" si="900"/>
        <v/>
      </c>
      <c r="E5812" t="str">
        <f t="shared" si="901"/>
        <v/>
      </c>
      <c r="F5812" t="str">
        <f t="shared" si="902"/>
        <v/>
      </c>
      <c r="G5812" t="str">
        <f t="shared" si="903"/>
        <v/>
      </c>
      <c r="H5812" t="str">
        <f t="shared" si="904"/>
        <v/>
      </c>
      <c r="I5812" t="str">
        <f t="shared" si="905"/>
        <v/>
      </c>
      <c r="J5812" t="str">
        <f t="shared" si="906"/>
        <v/>
      </c>
      <c r="K5812" t="str">
        <f t="shared" si="907"/>
        <v/>
      </c>
      <c r="L5812" t="str">
        <f t="shared" si="908"/>
        <v/>
      </c>
      <c r="M5812" t="str">
        <f t="shared" si="909"/>
        <v/>
      </c>
    </row>
    <row r="5813" spans="1:13">
      <c r="A5813" t="s">
        <v>269</v>
      </c>
      <c r="B5813">
        <v>27.4833</v>
      </c>
      <c r="C5813" s="44">
        <v>41548</v>
      </c>
      <c r="D5813" t="str">
        <f t="shared" si="900"/>
        <v/>
      </c>
      <c r="E5813" t="str">
        <f t="shared" si="901"/>
        <v/>
      </c>
      <c r="F5813" t="str">
        <f t="shared" si="902"/>
        <v/>
      </c>
      <c r="G5813" t="str">
        <f t="shared" si="903"/>
        <v/>
      </c>
      <c r="H5813" t="str">
        <f t="shared" si="904"/>
        <v/>
      </c>
      <c r="I5813" t="str">
        <f t="shared" si="905"/>
        <v/>
      </c>
      <c r="J5813" t="str">
        <f t="shared" si="906"/>
        <v/>
      </c>
      <c r="K5813" t="str">
        <f t="shared" si="907"/>
        <v/>
      </c>
      <c r="L5813" t="str">
        <f t="shared" si="908"/>
        <v/>
      </c>
      <c r="M5813" t="str">
        <f t="shared" si="909"/>
        <v/>
      </c>
    </row>
    <row r="5814" spans="1:13">
      <c r="A5814" t="s">
        <v>270</v>
      </c>
      <c r="B5814">
        <v>27.559000000000001</v>
      </c>
      <c r="C5814" s="44">
        <v>41548</v>
      </c>
      <c r="D5814" t="str">
        <f t="shared" si="900"/>
        <v/>
      </c>
      <c r="E5814" t="str">
        <f t="shared" si="901"/>
        <v/>
      </c>
      <c r="F5814" t="str">
        <f t="shared" si="902"/>
        <v/>
      </c>
      <c r="G5814" t="str">
        <f t="shared" si="903"/>
        <v/>
      </c>
      <c r="H5814" t="str">
        <f t="shared" si="904"/>
        <v/>
      </c>
      <c r="I5814" t="str">
        <f t="shared" si="905"/>
        <v/>
      </c>
      <c r="J5814" t="str">
        <f t="shared" si="906"/>
        <v/>
      </c>
      <c r="K5814" t="str">
        <f t="shared" si="907"/>
        <v/>
      </c>
      <c r="L5814" t="str">
        <f t="shared" si="908"/>
        <v/>
      </c>
      <c r="M5814" t="str">
        <f t="shared" si="909"/>
        <v/>
      </c>
    </row>
    <row r="5815" spans="1:13">
      <c r="A5815" t="s">
        <v>4834</v>
      </c>
      <c r="B5815">
        <v>17.12</v>
      </c>
      <c r="C5815" s="44">
        <v>39710</v>
      </c>
      <c r="D5815" t="str">
        <f t="shared" si="900"/>
        <v/>
      </c>
      <c r="E5815" t="str">
        <f t="shared" si="901"/>
        <v/>
      </c>
      <c r="F5815" t="str">
        <f t="shared" si="902"/>
        <v/>
      </c>
      <c r="G5815" t="str">
        <f t="shared" si="903"/>
        <v/>
      </c>
      <c r="H5815" t="str">
        <f t="shared" si="904"/>
        <v/>
      </c>
      <c r="I5815" t="str">
        <f t="shared" si="905"/>
        <v/>
      </c>
      <c r="J5815" t="str">
        <f t="shared" si="906"/>
        <v/>
      </c>
      <c r="K5815" t="str">
        <f t="shared" si="907"/>
        <v/>
      </c>
      <c r="L5815" t="str">
        <f t="shared" si="908"/>
        <v/>
      </c>
      <c r="M5815" t="str">
        <f t="shared" si="909"/>
        <v/>
      </c>
    </row>
    <row r="5816" spans="1:13">
      <c r="A5816" t="s">
        <v>271</v>
      </c>
      <c r="B5816">
        <v>14.43</v>
      </c>
      <c r="C5816" s="44">
        <v>39710</v>
      </c>
      <c r="D5816" t="str">
        <f t="shared" si="900"/>
        <v/>
      </c>
      <c r="E5816" t="str">
        <f t="shared" si="901"/>
        <v/>
      </c>
      <c r="F5816" t="str">
        <f t="shared" si="902"/>
        <v/>
      </c>
      <c r="G5816" t="str">
        <f t="shared" si="903"/>
        <v/>
      </c>
      <c r="H5816" t="str">
        <f t="shared" si="904"/>
        <v/>
      </c>
      <c r="I5816" t="str">
        <f t="shared" si="905"/>
        <v/>
      </c>
      <c r="J5816" t="str">
        <f t="shared" si="906"/>
        <v/>
      </c>
      <c r="K5816" t="str">
        <f t="shared" si="907"/>
        <v/>
      </c>
      <c r="L5816" t="str">
        <f t="shared" si="908"/>
        <v/>
      </c>
      <c r="M5816" t="str">
        <f t="shared" si="909"/>
        <v/>
      </c>
    </row>
    <row r="5817" spans="1:13">
      <c r="A5817" t="s">
        <v>272</v>
      </c>
      <c r="B5817">
        <v>14.1945</v>
      </c>
      <c r="C5817" s="44">
        <v>41548</v>
      </c>
      <c r="D5817" t="str">
        <f t="shared" si="900"/>
        <v/>
      </c>
      <c r="E5817" t="str">
        <f t="shared" si="901"/>
        <v/>
      </c>
      <c r="F5817" t="str">
        <f t="shared" si="902"/>
        <v/>
      </c>
      <c r="G5817" t="str">
        <f t="shared" si="903"/>
        <v/>
      </c>
      <c r="H5817" t="str">
        <f t="shared" si="904"/>
        <v/>
      </c>
      <c r="I5817" t="str">
        <f t="shared" si="905"/>
        <v/>
      </c>
      <c r="J5817" t="str">
        <f t="shared" si="906"/>
        <v/>
      </c>
      <c r="K5817" t="str">
        <f t="shared" si="907"/>
        <v/>
      </c>
      <c r="L5817" t="str">
        <f t="shared" si="908"/>
        <v/>
      </c>
      <c r="M5817" t="str">
        <f t="shared" si="909"/>
        <v/>
      </c>
    </row>
    <row r="5818" spans="1:13">
      <c r="A5818" t="s">
        <v>273</v>
      </c>
      <c r="B5818">
        <v>14.2302</v>
      </c>
      <c r="C5818" s="44">
        <v>41548</v>
      </c>
      <c r="D5818" t="str">
        <f t="shared" si="900"/>
        <v/>
      </c>
      <c r="E5818" t="str">
        <f t="shared" si="901"/>
        <v/>
      </c>
      <c r="F5818" t="str">
        <f t="shared" si="902"/>
        <v/>
      </c>
      <c r="G5818" t="str">
        <f t="shared" si="903"/>
        <v/>
      </c>
      <c r="H5818" t="str">
        <f t="shared" si="904"/>
        <v/>
      </c>
      <c r="I5818" t="str">
        <f t="shared" si="905"/>
        <v/>
      </c>
      <c r="J5818" t="str">
        <f t="shared" si="906"/>
        <v/>
      </c>
      <c r="K5818" t="str">
        <f t="shared" si="907"/>
        <v/>
      </c>
      <c r="L5818" t="str">
        <f t="shared" si="908"/>
        <v/>
      </c>
      <c r="M5818" t="str">
        <f t="shared" si="909"/>
        <v/>
      </c>
    </row>
    <row r="5819" spans="1:13">
      <c r="A5819" t="s">
        <v>4835</v>
      </c>
      <c r="B5819">
        <v>17.2562</v>
      </c>
      <c r="C5819" s="44">
        <v>41548</v>
      </c>
      <c r="D5819" t="str">
        <f t="shared" si="900"/>
        <v/>
      </c>
      <c r="E5819" t="str">
        <f t="shared" si="901"/>
        <v/>
      </c>
      <c r="F5819" t="str">
        <f t="shared" si="902"/>
        <v/>
      </c>
      <c r="G5819" t="str">
        <f t="shared" si="903"/>
        <v/>
      </c>
      <c r="H5819" t="str">
        <f t="shared" si="904"/>
        <v/>
      </c>
      <c r="I5819" t="str">
        <f t="shared" si="905"/>
        <v/>
      </c>
      <c r="J5819" t="str">
        <f t="shared" si="906"/>
        <v/>
      </c>
      <c r="K5819" t="str">
        <f t="shared" si="907"/>
        <v/>
      </c>
      <c r="L5819" t="str">
        <f t="shared" si="908"/>
        <v/>
      </c>
      <c r="M5819" t="str">
        <f t="shared" si="909"/>
        <v/>
      </c>
    </row>
    <row r="5820" spans="1:13">
      <c r="A5820" t="s">
        <v>4836</v>
      </c>
      <c r="B5820">
        <v>17.3049</v>
      </c>
      <c r="C5820" s="44">
        <v>41548</v>
      </c>
      <c r="D5820" t="str">
        <f t="shared" si="900"/>
        <v/>
      </c>
      <c r="E5820" t="str">
        <f t="shared" si="901"/>
        <v/>
      </c>
      <c r="F5820" t="str">
        <f t="shared" si="902"/>
        <v/>
      </c>
      <c r="G5820" t="str">
        <f t="shared" si="903"/>
        <v/>
      </c>
      <c r="H5820" t="str">
        <f t="shared" si="904"/>
        <v/>
      </c>
      <c r="I5820" t="str">
        <f t="shared" si="905"/>
        <v/>
      </c>
      <c r="J5820" t="str">
        <f t="shared" si="906"/>
        <v/>
      </c>
      <c r="K5820" t="str">
        <f t="shared" si="907"/>
        <v/>
      </c>
      <c r="L5820" t="str">
        <f t="shared" si="908"/>
        <v/>
      </c>
      <c r="M5820" t="str">
        <f t="shared" si="909"/>
        <v/>
      </c>
    </row>
    <row r="5821" spans="1:13">
      <c r="A5821" t="s">
        <v>274</v>
      </c>
      <c r="B5821">
        <v>600.19740000000002</v>
      </c>
      <c r="C5821" s="44">
        <v>40982</v>
      </c>
      <c r="D5821" t="str">
        <f t="shared" si="900"/>
        <v/>
      </c>
      <c r="E5821" t="str">
        <f t="shared" si="901"/>
        <v/>
      </c>
      <c r="F5821" t="str">
        <f t="shared" si="902"/>
        <v/>
      </c>
      <c r="G5821" t="str">
        <f t="shared" si="903"/>
        <v/>
      </c>
      <c r="H5821" t="str">
        <f t="shared" si="904"/>
        <v/>
      </c>
      <c r="I5821" t="str">
        <f t="shared" si="905"/>
        <v/>
      </c>
      <c r="J5821" t="str">
        <f t="shared" si="906"/>
        <v/>
      </c>
      <c r="K5821" t="str">
        <f t="shared" si="907"/>
        <v/>
      </c>
      <c r="L5821" t="str">
        <f t="shared" si="908"/>
        <v/>
      </c>
      <c r="M5821" t="str">
        <f t="shared" si="909"/>
        <v/>
      </c>
    </row>
    <row r="5822" spans="1:13">
      <c r="A5822" t="s">
        <v>4837</v>
      </c>
      <c r="B5822">
        <v>31.577100000000002</v>
      </c>
      <c r="C5822" s="44">
        <v>41548</v>
      </c>
      <c r="D5822" t="str">
        <f t="shared" si="900"/>
        <v/>
      </c>
      <c r="E5822" t="str">
        <f t="shared" si="901"/>
        <v/>
      </c>
      <c r="F5822" t="str">
        <f t="shared" si="902"/>
        <v/>
      </c>
      <c r="G5822" t="str">
        <f t="shared" si="903"/>
        <v/>
      </c>
      <c r="H5822" t="str">
        <f t="shared" si="904"/>
        <v/>
      </c>
      <c r="I5822" t="str">
        <f t="shared" si="905"/>
        <v/>
      </c>
      <c r="J5822" t="str">
        <f t="shared" si="906"/>
        <v/>
      </c>
      <c r="K5822" t="str">
        <f t="shared" si="907"/>
        <v/>
      </c>
      <c r="L5822" t="str">
        <f t="shared" si="908"/>
        <v/>
      </c>
      <c r="M5822" t="str">
        <f t="shared" si="909"/>
        <v/>
      </c>
    </row>
    <row r="5823" spans="1:13">
      <c r="A5823" t="s">
        <v>4838</v>
      </c>
      <c r="B5823">
        <v>31.729600000000001</v>
      </c>
      <c r="C5823" s="44">
        <v>41548</v>
      </c>
      <c r="D5823" t="str">
        <f t="shared" si="900"/>
        <v/>
      </c>
      <c r="E5823" t="str">
        <f t="shared" si="901"/>
        <v/>
      </c>
      <c r="F5823" t="str">
        <f t="shared" si="902"/>
        <v/>
      </c>
      <c r="G5823" t="str">
        <f t="shared" si="903"/>
        <v/>
      </c>
      <c r="H5823" t="str">
        <f t="shared" si="904"/>
        <v/>
      </c>
      <c r="I5823" t="str">
        <f t="shared" si="905"/>
        <v/>
      </c>
      <c r="J5823" t="str">
        <f t="shared" si="906"/>
        <v/>
      </c>
      <c r="K5823" t="str">
        <f t="shared" si="907"/>
        <v/>
      </c>
      <c r="L5823" t="str">
        <f t="shared" si="908"/>
        <v/>
      </c>
      <c r="M5823" t="str">
        <f t="shared" si="909"/>
        <v/>
      </c>
    </row>
    <row r="5824" spans="1:13">
      <c r="A5824" t="s">
        <v>275</v>
      </c>
      <c r="B5824">
        <v>12.1937</v>
      </c>
      <c r="C5824" s="44">
        <v>41548</v>
      </c>
      <c r="D5824" t="str">
        <f t="shared" si="900"/>
        <v/>
      </c>
      <c r="E5824" t="str">
        <f t="shared" si="901"/>
        <v/>
      </c>
      <c r="F5824" t="str">
        <f t="shared" si="902"/>
        <v/>
      </c>
      <c r="G5824" t="str">
        <f t="shared" si="903"/>
        <v/>
      </c>
      <c r="H5824" t="str">
        <f t="shared" si="904"/>
        <v/>
      </c>
      <c r="I5824" t="str">
        <f t="shared" si="905"/>
        <v/>
      </c>
      <c r="J5824" t="str">
        <f t="shared" si="906"/>
        <v/>
      </c>
      <c r="K5824" t="str">
        <f t="shared" si="907"/>
        <v/>
      </c>
      <c r="L5824" t="str">
        <f t="shared" si="908"/>
        <v/>
      </c>
      <c r="M5824" t="str">
        <f t="shared" si="909"/>
        <v/>
      </c>
    </row>
    <row r="5825" spans="1:13">
      <c r="A5825" t="s">
        <v>276</v>
      </c>
      <c r="B5825">
        <v>12.751300000000001</v>
      </c>
      <c r="C5825" s="44">
        <v>41548</v>
      </c>
      <c r="D5825" t="str">
        <f t="shared" si="900"/>
        <v/>
      </c>
      <c r="E5825" t="str">
        <f t="shared" si="901"/>
        <v/>
      </c>
      <c r="F5825" t="str">
        <f t="shared" si="902"/>
        <v/>
      </c>
      <c r="G5825" t="str">
        <f t="shared" si="903"/>
        <v/>
      </c>
      <c r="H5825" t="str">
        <f t="shared" si="904"/>
        <v/>
      </c>
      <c r="I5825" t="str">
        <f t="shared" si="905"/>
        <v/>
      </c>
      <c r="J5825" t="str">
        <f t="shared" si="906"/>
        <v/>
      </c>
      <c r="K5825" t="str">
        <f t="shared" si="907"/>
        <v/>
      </c>
      <c r="L5825" t="str">
        <f t="shared" si="908"/>
        <v/>
      </c>
      <c r="M5825" t="str">
        <f t="shared" si="909"/>
        <v/>
      </c>
    </row>
    <row r="5826" spans="1:13">
      <c r="A5826" t="s">
        <v>277</v>
      </c>
      <c r="B5826">
        <v>15.7936</v>
      </c>
      <c r="C5826" s="44">
        <v>41548</v>
      </c>
      <c r="D5826" t="str">
        <f t="shared" si="900"/>
        <v/>
      </c>
      <c r="E5826" t="str">
        <f t="shared" si="901"/>
        <v/>
      </c>
      <c r="F5826" t="str">
        <f t="shared" si="902"/>
        <v/>
      </c>
      <c r="G5826" t="str">
        <f t="shared" si="903"/>
        <v/>
      </c>
      <c r="H5826" t="str">
        <f t="shared" si="904"/>
        <v/>
      </c>
      <c r="I5826" t="str">
        <f t="shared" si="905"/>
        <v/>
      </c>
      <c r="J5826" t="str">
        <f t="shared" si="906"/>
        <v/>
      </c>
      <c r="K5826" t="str">
        <f t="shared" si="907"/>
        <v/>
      </c>
      <c r="L5826" t="str">
        <f t="shared" si="908"/>
        <v/>
      </c>
      <c r="M5826" t="str">
        <f t="shared" si="909"/>
        <v/>
      </c>
    </row>
    <row r="5827" spans="1:13">
      <c r="A5827" t="s">
        <v>278</v>
      </c>
      <c r="B5827">
        <v>15.8872</v>
      </c>
      <c r="C5827" s="44">
        <v>41548</v>
      </c>
      <c r="D5827" t="str">
        <f t="shared" si="900"/>
        <v/>
      </c>
      <c r="E5827" t="str">
        <f t="shared" si="901"/>
        <v/>
      </c>
      <c r="F5827" t="str">
        <f t="shared" si="902"/>
        <v/>
      </c>
      <c r="G5827" t="str">
        <f t="shared" si="903"/>
        <v/>
      </c>
      <c r="H5827" t="str">
        <f t="shared" si="904"/>
        <v/>
      </c>
      <c r="I5827" t="str">
        <f t="shared" si="905"/>
        <v/>
      </c>
      <c r="J5827" t="str">
        <f t="shared" si="906"/>
        <v/>
      </c>
      <c r="K5827" t="str">
        <f t="shared" si="907"/>
        <v/>
      </c>
      <c r="L5827" t="str">
        <f t="shared" si="908"/>
        <v/>
      </c>
      <c r="M5827" t="str">
        <f t="shared" si="909"/>
        <v/>
      </c>
    </row>
    <row r="5828" spans="1:13">
      <c r="A5828" t="s">
        <v>4839</v>
      </c>
      <c r="B5828">
        <v>31.5518</v>
      </c>
      <c r="C5828" s="44">
        <v>41548</v>
      </c>
      <c r="D5828" t="str">
        <f t="shared" si="900"/>
        <v/>
      </c>
      <c r="E5828" t="str">
        <f t="shared" si="901"/>
        <v/>
      </c>
      <c r="F5828" t="str">
        <f t="shared" si="902"/>
        <v/>
      </c>
      <c r="G5828" t="str">
        <f t="shared" si="903"/>
        <v/>
      </c>
      <c r="H5828" t="str">
        <f t="shared" si="904"/>
        <v/>
      </c>
      <c r="I5828" t="str">
        <f t="shared" si="905"/>
        <v/>
      </c>
      <c r="J5828" t="str">
        <f t="shared" si="906"/>
        <v/>
      </c>
      <c r="K5828" t="str">
        <f t="shared" si="907"/>
        <v/>
      </c>
      <c r="L5828" t="str">
        <f t="shared" si="908"/>
        <v/>
      </c>
      <c r="M5828" t="str">
        <f t="shared" si="909"/>
        <v/>
      </c>
    </row>
    <row r="5829" spans="1:13">
      <c r="A5829" t="s">
        <v>4840</v>
      </c>
      <c r="B5829">
        <v>31.723800000000001</v>
      </c>
      <c r="C5829" s="44">
        <v>41548</v>
      </c>
      <c r="D5829" t="str">
        <f t="shared" si="900"/>
        <v/>
      </c>
      <c r="E5829" t="str">
        <f t="shared" si="901"/>
        <v/>
      </c>
      <c r="F5829" t="str">
        <f t="shared" si="902"/>
        <v/>
      </c>
      <c r="G5829" t="str">
        <f t="shared" si="903"/>
        <v/>
      </c>
      <c r="H5829" t="str">
        <f t="shared" si="904"/>
        <v/>
      </c>
      <c r="I5829" t="str">
        <f t="shared" si="905"/>
        <v/>
      </c>
      <c r="J5829" t="str">
        <f t="shared" si="906"/>
        <v/>
      </c>
      <c r="K5829" t="str">
        <f t="shared" si="907"/>
        <v/>
      </c>
      <c r="L5829" t="str">
        <f t="shared" si="908"/>
        <v/>
      </c>
      <c r="M5829" t="str">
        <f t="shared" si="909"/>
        <v/>
      </c>
    </row>
    <row r="5830" spans="1:13">
      <c r="A5830" t="s">
        <v>4841</v>
      </c>
      <c r="D5830" t="str">
        <f t="shared" si="900"/>
        <v/>
      </c>
      <c r="E5830" t="str">
        <f t="shared" si="901"/>
        <v/>
      </c>
      <c r="F5830" t="str">
        <f t="shared" si="902"/>
        <v/>
      </c>
      <c r="G5830" t="str">
        <f t="shared" si="903"/>
        <v/>
      </c>
      <c r="H5830" t="str">
        <f t="shared" si="904"/>
        <v/>
      </c>
      <c r="I5830" t="str">
        <f t="shared" si="905"/>
        <v/>
      </c>
      <c r="J5830" t="str">
        <f t="shared" si="906"/>
        <v/>
      </c>
      <c r="K5830" t="str">
        <f t="shared" si="907"/>
        <v/>
      </c>
      <c r="L5830" t="str">
        <f t="shared" si="908"/>
        <v/>
      </c>
      <c r="M5830" t="str">
        <f t="shared" si="909"/>
        <v/>
      </c>
    </row>
    <row r="5831" spans="1:13">
      <c r="A5831" t="s">
        <v>4841</v>
      </c>
      <c r="D5831" t="str">
        <f t="shared" ref="D5831:D5894" si="910">IF(A5831=mfund1,B5831,"")</f>
        <v/>
      </c>
      <c r="E5831" t="str">
        <f t="shared" ref="E5831:E5894" si="911">IF(A5831=mfund2,B5831,"")</f>
        <v/>
      </c>
      <c r="F5831" t="str">
        <f t="shared" ref="F5831:F5894" si="912">IF(A5831=mfund3,B5831,"")</f>
        <v/>
      </c>
      <c r="G5831" t="str">
        <f t="shared" ref="G5831:G5894" si="913">IF(A5831=mfund4,B5831,"")</f>
        <v/>
      </c>
      <c r="H5831" t="str">
        <f t="shared" ref="H5831:H5894" si="914">IF(A5831=mfudn5,B5831,"")</f>
        <v/>
      </c>
      <c r="I5831" t="str">
        <f t="shared" ref="I5831:I5894" si="915">IF(A5831=mfund6,B5831,"")</f>
        <v/>
      </c>
      <c r="J5831" t="str">
        <f t="shared" ref="J5831:J5894" si="916">IF(A5831=mfund7,B5831,"")</f>
        <v/>
      </c>
      <c r="K5831" t="str">
        <f t="shared" ref="K5831:K5894" si="917">IF(A5831=mfund8,B5831,"")</f>
        <v/>
      </c>
      <c r="L5831" t="str">
        <f t="shared" ref="L5831:L5894" si="918">IF(A5831=mfund9,B5831,"")</f>
        <v/>
      </c>
      <c r="M5831" t="str">
        <f t="shared" ref="M5831:M5894" si="919">IF(A5831=mfund10,B5831,"")</f>
        <v/>
      </c>
    </row>
    <row r="5832" spans="1:13">
      <c r="A5832" t="s">
        <v>4841</v>
      </c>
      <c r="D5832" t="str">
        <f t="shared" si="910"/>
        <v/>
      </c>
      <c r="E5832" t="str">
        <f t="shared" si="911"/>
        <v/>
      </c>
      <c r="F5832" t="str">
        <f t="shared" si="912"/>
        <v/>
      </c>
      <c r="G5832" t="str">
        <f t="shared" si="913"/>
        <v/>
      </c>
      <c r="H5832" t="str">
        <f t="shared" si="914"/>
        <v/>
      </c>
      <c r="I5832" t="str">
        <f t="shared" si="915"/>
        <v/>
      </c>
      <c r="J5832" t="str">
        <f t="shared" si="916"/>
        <v/>
      </c>
      <c r="K5832" t="str">
        <f t="shared" si="917"/>
        <v/>
      </c>
      <c r="L5832" t="str">
        <f t="shared" si="918"/>
        <v/>
      </c>
      <c r="M5832" t="str">
        <f t="shared" si="919"/>
        <v/>
      </c>
    </row>
    <row r="5833" spans="1:13">
      <c r="A5833" t="s">
        <v>4841</v>
      </c>
      <c r="D5833" t="str">
        <f t="shared" si="910"/>
        <v/>
      </c>
      <c r="E5833" t="str">
        <f t="shared" si="911"/>
        <v/>
      </c>
      <c r="F5833" t="str">
        <f t="shared" si="912"/>
        <v/>
      </c>
      <c r="G5833" t="str">
        <f t="shared" si="913"/>
        <v/>
      </c>
      <c r="H5833" t="str">
        <f t="shared" si="914"/>
        <v/>
      </c>
      <c r="I5833" t="str">
        <f t="shared" si="915"/>
        <v/>
      </c>
      <c r="J5833" t="str">
        <f t="shared" si="916"/>
        <v/>
      </c>
      <c r="K5833" t="str">
        <f t="shared" si="917"/>
        <v/>
      </c>
      <c r="L5833" t="str">
        <f t="shared" si="918"/>
        <v/>
      </c>
      <c r="M5833" t="str">
        <f t="shared" si="919"/>
        <v/>
      </c>
    </row>
    <row r="5834" spans="1:13">
      <c r="A5834" t="s">
        <v>4841</v>
      </c>
      <c r="D5834" t="str">
        <f t="shared" si="910"/>
        <v/>
      </c>
      <c r="E5834" t="str">
        <f t="shared" si="911"/>
        <v/>
      </c>
      <c r="F5834" t="str">
        <f t="shared" si="912"/>
        <v/>
      </c>
      <c r="G5834" t="str">
        <f t="shared" si="913"/>
        <v/>
      </c>
      <c r="H5834" t="str">
        <f t="shared" si="914"/>
        <v/>
      </c>
      <c r="I5834" t="str">
        <f t="shared" si="915"/>
        <v/>
      </c>
      <c r="J5834" t="str">
        <f t="shared" si="916"/>
        <v/>
      </c>
      <c r="K5834" t="str">
        <f t="shared" si="917"/>
        <v/>
      </c>
      <c r="L5834" t="str">
        <f t="shared" si="918"/>
        <v/>
      </c>
      <c r="M5834" t="str">
        <f t="shared" si="919"/>
        <v/>
      </c>
    </row>
    <row r="5835" spans="1:13">
      <c r="A5835" t="s">
        <v>4841</v>
      </c>
      <c r="D5835" t="str">
        <f t="shared" si="910"/>
        <v/>
      </c>
      <c r="E5835" t="str">
        <f t="shared" si="911"/>
        <v/>
      </c>
      <c r="F5835" t="str">
        <f t="shared" si="912"/>
        <v/>
      </c>
      <c r="G5835" t="str">
        <f t="shared" si="913"/>
        <v/>
      </c>
      <c r="H5835" t="str">
        <f t="shared" si="914"/>
        <v/>
      </c>
      <c r="I5835" t="str">
        <f t="shared" si="915"/>
        <v/>
      </c>
      <c r="J5835" t="str">
        <f t="shared" si="916"/>
        <v/>
      </c>
      <c r="K5835" t="str">
        <f t="shared" si="917"/>
        <v/>
      </c>
      <c r="L5835" t="str">
        <f t="shared" si="918"/>
        <v/>
      </c>
      <c r="M5835" t="str">
        <f t="shared" si="919"/>
        <v/>
      </c>
    </row>
    <row r="5836" spans="1:13">
      <c r="A5836" t="s">
        <v>4841</v>
      </c>
      <c r="D5836" t="str">
        <f t="shared" si="910"/>
        <v/>
      </c>
      <c r="E5836" t="str">
        <f t="shared" si="911"/>
        <v/>
      </c>
      <c r="F5836" t="str">
        <f t="shared" si="912"/>
        <v/>
      </c>
      <c r="G5836" t="str">
        <f t="shared" si="913"/>
        <v/>
      </c>
      <c r="H5836" t="str">
        <f t="shared" si="914"/>
        <v/>
      </c>
      <c r="I5836" t="str">
        <f t="shared" si="915"/>
        <v/>
      </c>
      <c r="J5836" t="str">
        <f t="shared" si="916"/>
        <v/>
      </c>
      <c r="K5836" t="str">
        <f t="shared" si="917"/>
        <v/>
      </c>
      <c r="L5836" t="str">
        <f t="shared" si="918"/>
        <v/>
      </c>
      <c r="M5836" t="str">
        <f t="shared" si="919"/>
        <v/>
      </c>
    </row>
    <row r="5837" spans="1:13">
      <c r="A5837" t="s">
        <v>4841</v>
      </c>
      <c r="D5837" t="str">
        <f t="shared" si="910"/>
        <v/>
      </c>
      <c r="E5837" t="str">
        <f t="shared" si="911"/>
        <v/>
      </c>
      <c r="F5837" t="str">
        <f t="shared" si="912"/>
        <v/>
      </c>
      <c r="G5837" t="str">
        <f t="shared" si="913"/>
        <v/>
      </c>
      <c r="H5837" t="str">
        <f t="shared" si="914"/>
        <v/>
      </c>
      <c r="I5837" t="str">
        <f t="shared" si="915"/>
        <v/>
      </c>
      <c r="J5837" t="str">
        <f t="shared" si="916"/>
        <v/>
      </c>
      <c r="K5837" t="str">
        <f t="shared" si="917"/>
        <v/>
      </c>
      <c r="L5837" t="str">
        <f t="shared" si="918"/>
        <v/>
      </c>
      <c r="M5837" t="str">
        <f t="shared" si="919"/>
        <v/>
      </c>
    </row>
    <row r="5838" spans="1:13">
      <c r="A5838" t="s">
        <v>4841</v>
      </c>
      <c r="D5838" t="str">
        <f t="shared" si="910"/>
        <v/>
      </c>
      <c r="E5838" t="str">
        <f t="shared" si="911"/>
        <v/>
      </c>
      <c r="F5838" t="str">
        <f t="shared" si="912"/>
        <v/>
      </c>
      <c r="G5838" t="str">
        <f t="shared" si="913"/>
        <v/>
      </c>
      <c r="H5838" t="str">
        <f t="shared" si="914"/>
        <v/>
      </c>
      <c r="I5838" t="str">
        <f t="shared" si="915"/>
        <v/>
      </c>
      <c r="J5838" t="str">
        <f t="shared" si="916"/>
        <v/>
      </c>
      <c r="K5838" t="str">
        <f t="shared" si="917"/>
        <v/>
      </c>
      <c r="L5838" t="str">
        <f t="shared" si="918"/>
        <v/>
      </c>
      <c r="M5838" t="str">
        <f t="shared" si="919"/>
        <v/>
      </c>
    </row>
    <row r="5839" spans="1:13">
      <c r="A5839" t="s">
        <v>4841</v>
      </c>
      <c r="D5839" t="str">
        <f t="shared" si="910"/>
        <v/>
      </c>
      <c r="E5839" t="str">
        <f t="shared" si="911"/>
        <v/>
      </c>
      <c r="F5839" t="str">
        <f t="shared" si="912"/>
        <v/>
      </c>
      <c r="G5839" t="str">
        <f t="shared" si="913"/>
        <v/>
      </c>
      <c r="H5839" t="str">
        <f t="shared" si="914"/>
        <v/>
      </c>
      <c r="I5839" t="str">
        <f t="shared" si="915"/>
        <v/>
      </c>
      <c r="J5839" t="str">
        <f t="shared" si="916"/>
        <v/>
      </c>
      <c r="K5839" t="str">
        <f t="shared" si="917"/>
        <v/>
      </c>
      <c r="L5839" t="str">
        <f t="shared" si="918"/>
        <v/>
      </c>
      <c r="M5839" t="str">
        <f t="shared" si="919"/>
        <v/>
      </c>
    </row>
    <row r="5840" spans="1:13">
      <c r="A5840" t="s">
        <v>4841</v>
      </c>
      <c r="D5840" t="str">
        <f t="shared" si="910"/>
        <v/>
      </c>
      <c r="E5840" t="str">
        <f t="shared" si="911"/>
        <v/>
      </c>
      <c r="F5840" t="str">
        <f t="shared" si="912"/>
        <v/>
      </c>
      <c r="G5840" t="str">
        <f t="shared" si="913"/>
        <v/>
      </c>
      <c r="H5840" t="str">
        <f t="shared" si="914"/>
        <v/>
      </c>
      <c r="I5840" t="str">
        <f t="shared" si="915"/>
        <v/>
      </c>
      <c r="J5840" t="str">
        <f t="shared" si="916"/>
        <v/>
      </c>
      <c r="K5840" t="str">
        <f t="shared" si="917"/>
        <v/>
      </c>
      <c r="L5840" t="str">
        <f t="shared" si="918"/>
        <v/>
      </c>
      <c r="M5840" t="str">
        <f t="shared" si="919"/>
        <v/>
      </c>
    </row>
    <row r="5841" spans="1:13">
      <c r="A5841" t="s">
        <v>4841</v>
      </c>
      <c r="D5841" t="str">
        <f t="shared" si="910"/>
        <v/>
      </c>
      <c r="E5841" t="str">
        <f t="shared" si="911"/>
        <v/>
      </c>
      <c r="F5841" t="str">
        <f t="shared" si="912"/>
        <v/>
      </c>
      <c r="G5841" t="str">
        <f t="shared" si="913"/>
        <v/>
      </c>
      <c r="H5841" t="str">
        <f t="shared" si="914"/>
        <v/>
      </c>
      <c r="I5841" t="str">
        <f t="shared" si="915"/>
        <v/>
      </c>
      <c r="J5841" t="str">
        <f t="shared" si="916"/>
        <v/>
      </c>
      <c r="K5841" t="str">
        <f t="shared" si="917"/>
        <v/>
      </c>
      <c r="L5841" t="str">
        <f t="shared" si="918"/>
        <v/>
      </c>
      <c r="M5841" t="str">
        <f t="shared" si="919"/>
        <v/>
      </c>
    </row>
    <row r="5842" spans="1:13">
      <c r="A5842" t="s">
        <v>4841</v>
      </c>
      <c r="D5842" t="str">
        <f t="shared" si="910"/>
        <v/>
      </c>
      <c r="E5842" t="str">
        <f t="shared" si="911"/>
        <v/>
      </c>
      <c r="F5842" t="str">
        <f t="shared" si="912"/>
        <v/>
      </c>
      <c r="G5842" t="str">
        <f t="shared" si="913"/>
        <v/>
      </c>
      <c r="H5842" t="str">
        <f t="shared" si="914"/>
        <v/>
      </c>
      <c r="I5842" t="str">
        <f t="shared" si="915"/>
        <v/>
      </c>
      <c r="J5842" t="str">
        <f t="shared" si="916"/>
        <v/>
      </c>
      <c r="K5842" t="str">
        <f t="shared" si="917"/>
        <v/>
      </c>
      <c r="L5842" t="str">
        <f t="shared" si="918"/>
        <v/>
      </c>
      <c r="M5842" t="str">
        <f t="shared" si="919"/>
        <v/>
      </c>
    </row>
    <row r="5843" spans="1:13">
      <c r="A5843" t="s">
        <v>4841</v>
      </c>
      <c r="D5843" t="str">
        <f t="shared" si="910"/>
        <v/>
      </c>
      <c r="E5843" t="str">
        <f t="shared" si="911"/>
        <v/>
      </c>
      <c r="F5843" t="str">
        <f t="shared" si="912"/>
        <v/>
      </c>
      <c r="G5843" t="str">
        <f t="shared" si="913"/>
        <v/>
      </c>
      <c r="H5843" t="str">
        <f t="shared" si="914"/>
        <v/>
      </c>
      <c r="I5843" t="str">
        <f t="shared" si="915"/>
        <v/>
      </c>
      <c r="J5843" t="str">
        <f t="shared" si="916"/>
        <v/>
      </c>
      <c r="K5843" t="str">
        <f t="shared" si="917"/>
        <v/>
      </c>
      <c r="L5843" t="str">
        <f t="shared" si="918"/>
        <v/>
      </c>
      <c r="M5843" t="str">
        <f t="shared" si="919"/>
        <v/>
      </c>
    </row>
    <row r="5844" spans="1:13">
      <c r="A5844" t="s">
        <v>4841</v>
      </c>
      <c r="D5844" t="str">
        <f t="shared" si="910"/>
        <v/>
      </c>
      <c r="E5844" t="str">
        <f t="shared" si="911"/>
        <v/>
      </c>
      <c r="F5844" t="str">
        <f t="shared" si="912"/>
        <v/>
      </c>
      <c r="G5844" t="str">
        <f t="shared" si="913"/>
        <v/>
      </c>
      <c r="H5844" t="str">
        <f t="shared" si="914"/>
        <v/>
      </c>
      <c r="I5844" t="str">
        <f t="shared" si="915"/>
        <v/>
      </c>
      <c r="J5844" t="str">
        <f t="shared" si="916"/>
        <v/>
      </c>
      <c r="K5844" t="str">
        <f t="shared" si="917"/>
        <v/>
      </c>
      <c r="L5844" t="str">
        <f t="shared" si="918"/>
        <v/>
      </c>
      <c r="M5844" t="str">
        <f t="shared" si="919"/>
        <v/>
      </c>
    </row>
    <row r="5845" spans="1:13">
      <c r="A5845" t="s">
        <v>4841</v>
      </c>
      <c r="D5845" t="str">
        <f t="shared" si="910"/>
        <v/>
      </c>
      <c r="E5845" t="str">
        <f t="shared" si="911"/>
        <v/>
      </c>
      <c r="F5845" t="str">
        <f t="shared" si="912"/>
        <v/>
      </c>
      <c r="G5845" t="str">
        <f t="shared" si="913"/>
        <v/>
      </c>
      <c r="H5845" t="str">
        <f t="shared" si="914"/>
        <v/>
      </c>
      <c r="I5845" t="str">
        <f t="shared" si="915"/>
        <v/>
      </c>
      <c r="J5845" t="str">
        <f t="shared" si="916"/>
        <v/>
      </c>
      <c r="K5845" t="str">
        <f t="shared" si="917"/>
        <v/>
      </c>
      <c r="L5845" t="str">
        <f t="shared" si="918"/>
        <v/>
      </c>
      <c r="M5845" t="str">
        <f t="shared" si="919"/>
        <v/>
      </c>
    </row>
    <row r="5846" spans="1:13">
      <c r="A5846" t="s">
        <v>4841</v>
      </c>
      <c r="D5846" t="str">
        <f t="shared" si="910"/>
        <v/>
      </c>
      <c r="E5846" t="str">
        <f t="shared" si="911"/>
        <v/>
      </c>
      <c r="F5846" t="str">
        <f t="shared" si="912"/>
        <v/>
      </c>
      <c r="G5846" t="str">
        <f t="shared" si="913"/>
        <v/>
      </c>
      <c r="H5846" t="str">
        <f t="shared" si="914"/>
        <v/>
      </c>
      <c r="I5846" t="str">
        <f t="shared" si="915"/>
        <v/>
      </c>
      <c r="J5846" t="str">
        <f t="shared" si="916"/>
        <v/>
      </c>
      <c r="K5846" t="str">
        <f t="shared" si="917"/>
        <v/>
      </c>
      <c r="L5846" t="str">
        <f t="shared" si="918"/>
        <v/>
      </c>
      <c r="M5846" t="str">
        <f t="shared" si="919"/>
        <v/>
      </c>
    </row>
    <row r="5847" spans="1:13">
      <c r="A5847" t="s">
        <v>4841</v>
      </c>
      <c r="D5847" t="str">
        <f t="shared" si="910"/>
        <v/>
      </c>
      <c r="E5847" t="str">
        <f t="shared" si="911"/>
        <v/>
      </c>
      <c r="F5847" t="str">
        <f t="shared" si="912"/>
        <v/>
      </c>
      <c r="G5847" t="str">
        <f t="shared" si="913"/>
        <v/>
      </c>
      <c r="H5847" t="str">
        <f t="shared" si="914"/>
        <v/>
      </c>
      <c r="I5847" t="str">
        <f t="shared" si="915"/>
        <v/>
      </c>
      <c r="J5847" t="str">
        <f t="shared" si="916"/>
        <v/>
      </c>
      <c r="K5847" t="str">
        <f t="shared" si="917"/>
        <v/>
      </c>
      <c r="L5847" t="str">
        <f t="shared" si="918"/>
        <v/>
      </c>
      <c r="M5847" t="str">
        <f t="shared" si="919"/>
        <v/>
      </c>
    </row>
    <row r="5848" spans="1:13">
      <c r="A5848" t="s">
        <v>4841</v>
      </c>
      <c r="D5848" t="str">
        <f t="shared" si="910"/>
        <v/>
      </c>
      <c r="E5848" t="str">
        <f t="shared" si="911"/>
        <v/>
      </c>
      <c r="F5848" t="str">
        <f t="shared" si="912"/>
        <v/>
      </c>
      <c r="G5848" t="str">
        <f t="shared" si="913"/>
        <v/>
      </c>
      <c r="H5848" t="str">
        <f t="shared" si="914"/>
        <v/>
      </c>
      <c r="I5848" t="str">
        <f t="shared" si="915"/>
        <v/>
      </c>
      <c r="J5848" t="str">
        <f t="shared" si="916"/>
        <v/>
      </c>
      <c r="K5848" t="str">
        <f t="shared" si="917"/>
        <v/>
      </c>
      <c r="L5848" t="str">
        <f t="shared" si="918"/>
        <v/>
      </c>
      <c r="M5848" t="str">
        <f t="shared" si="919"/>
        <v/>
      </c>
    </row>
    <row r="5849" spans="1:13">
      <c r="A5849" t="s">
        <v>4841</v>
      </c>
      <c r="D5849" t="str">
        <f t="shared" si="910"/>
        <v/>
      </c>
      <c r="E5849" t="str">
        <f t="shared" si="911"/>
        <v/>
      </c>
      <c r="F5849" t="str">
        <f t="shared" si="912"/>
        <v/>
      </c>
      <c r="G5849" t="str">
        <f t="shared" si="913"/>
        <v/>
      </c>
      <c r="H5849" t="str">
        <f t="shared" si="914"/>
        <v/>
      </c>
      <c r="I5849" t="str">
        <f t="shared" si="915"/>
        <v/>
      </c>
      <c r="J5849" t="str">
        <f t="shared" si="916"/>
        <v/>
      </c>
      <c r="K5849" t="str">
        <f t="shared" si="917"/>
        <v/>
      </c>
      <c r="L5849" t="str">
        <f t="shared" si="918"/>
        <v/>
      </c>
      <c r="M5849" t="str">
        <f t="shared" si="919"/>
        <v/>
      </c>
    </row>
    <row r="5850" spans="1:13">
      <c r="A5850" t="s">
        <v>4841</v>
      </c>
      <c r="D5850" t="str">
        <f t="shared" si="910"/>
        <v/>
      </c>
      <c r="E5850" t="str">
        <f t="shared" si="911"/>
        <v/>
      </c>
      <c r="F5850" t="str">
        <f t="shared" si="912"/>
        <v/>
      </c>
      <c r="G5850" t="str">
        <f t="shared" si="913"/>
        <v/>
      </c>
      <c r="H5850" t="str">
        <f t="shared" si="914"/>
        <v/>
      </c>
      <c r="I5850" t="str">
        <f t="shared" si="915"/>
        <v/>
      </c>
      <c r="J5850" t="str">
        <f t="shared" si="916"/>
        <v/>
      </c>
      <c r="K5850" t="str">
        <f t="shared" si="917"/>
        <v/>
      </c>
      <c r="L5850" t="str">
        <f t="shared" si="918"/>
        <v/>
      </c>
      <c r="M5850" t="str">
        <f t="shared" si="919"/>
        <v/>
      </c>
    </row>
    <row r="5851" spans="1:13">
      <c r="A5851" t="s">
        <v>4841</v>
      </c>
      <c r="D5851" t="str">
        <f t="shared" si="910"/>
        <v/>
      </c>
      <c r="E5851" t="str">
        <f t="shared" si="911"/>
        <v/>
      </c>
      <c r="F5851" t="str">
        <f t="shared" si="912"/>
        <v/>
      </c>
      <c r="G5851" t="str">
        <f t="shared" si="913"/>
        <v/>
      </c>
      <c r="H5851" t="str">
        <f t="shared" si="914"/>
        <v/>
      </c>
      <c r="I5851" t="str">
        <f t="shared" si="915"/>
        <v/>
      </c>
      <c r="J5851" t="str">
        <f t="shared" si="916"/>
        <v/>
      </c>
      <c r="K5851" t="str">
        <f t="shared" si="917"/>
        <v/>
      </c>
      <c r="L5851" t="str">
        <f t="shared" si="918"/>
        <v/>
      </c>
      <c r="M5851" t="str">
        <f t="shared" si="919"/>
        <v/>
      </c>
    </row>
    <row r="5852" spans="1:13">
      <c r="A5852" t="s">
        <v>4841</v>
      </c>
      <c r="D5852" t="str">
        <f t="shared" si="910"/>
        <v/>
      </c>
      <c r="E5852" t="str">
        <f t="shared" si="911"/>
        <v/>
      </c>
      <c r="F5852" t="str">
        <f t="shared" si="912"/>
        <v/>
      </c>
      <c r="G5852" t="str">
        <f t="shared" si="913"/>
        <v/>
      </c>
      <c r="H5852" t="str">
        <f t="shared" si="914"/>
        <v/>
      </c>
      <c r="I5852" t="str">
        <f t="shared" si="915"/>
        <v/>
      </c>
      <c r="J5852" t="str">
        <f t="shared" si="916"/>
        <v/>
      </c>
      <c r="K5852" t="str">
        <f t="shared" si="917"/>
        <v/>
      </c>
      <c r="L5852" t="str">
        <f t="shared" si="918"/>
        <v/>
      </c>
      <c r="M5852" t="str">
        <f t="shared" si="919"/>
        <v/>
      </c>
    </row>
    <row r="5853" spans="1:13">
      <c r="A5853" t="s">
        <v>4841</v>
      </c>
      <c r="D5853" t="str">
        <f t="shared" si="910"/>
        <v/>
      </c>
      <c r="E5853" t="str">
        <f t="shared" si="911"/>
        <v/>
      </c>
      <c r="F5853" t="str">
        <f t="shared" si="912"/>
        <v/>
      </c>
      <c r="G5853" t="str">
        <f t="shared" si="913"/>
        <v/>
      </c>
      <c r="H5853" t="str">
        <f t="shared" si="914"/>
        <v/>
      </c>
      <c r="I5853" t="str">
        <f t="shared" si="915"/>
        <v/>
      </c>
      <c r="J5853" t="str">
        <f t="shared" si="916"/>
        <v/>
      </c>
      <c r="K5853" t="str">
        <f t="shared" si="917"/>
        <v/>
      </c>
      <c r="L5853" t="str">
        <f t="shared" si="918"/>
        <v/>
      </c>
      <c r="M5853" t="str">
        <f t="shared" si="919"/>
        <v/>
      </c>
    </row>
    <row r="5854" spans="1:13">
      <c r="A5854" t="s">
        <v>4841</v>
      </c>
      <c r="D5854" t="str">
        <f t="shared" si="910"/>
        <v/>
      </c>
      <c r="E5854" t="str">
        <f t="shared" si="911"/>
        <v/>
      </c>
      <c r="F5854" t="str">
        <f t="shared" si="912"/>
        <v/>
      </c>
      <c r="G5854" t="str">
        <f t="shared" si="913"/>
        <v/>
      </c>
      <c r="H5854" t="str">
        <f t="shared" si="914"/>
        <v/>
      </c>
      <c r="I5854" t="str">
        <f t="shared" si="915"/>
        <v/>
      </c>
      <c r="J5854" t="str">
        <f t="shared" si="916"/>
        <v/>
      </c>
      <c r="K5854" t="str">
        <f t="shared" si="917"/>
        <v/>
      </c>
      <c r="L5854" t="str">
        <f t="shared" si="918"/>
        <v/>
      </c>
      <c r="M5854" t="str">
        <f t="shared" si="919"/>
        <v/>
      </c>
    </row>
    <row r="5855" spans="1:13">
      <c r="A5855" t="s">
        <v>4841</v>
      </c>
      <c r="D5855" t="str">
        <f t="shared" si="910"/>
        <v/>
      </c>
      <c r="E5855" t="str">
        <f t="shared" si="911"/>
        <v/>
      </c>
      <c r="F5855" t="str">
        <f t="shared" si="912"/>
        <v/>
      </c>
      <c r="G5855" t="str">
        <f t="shared" si="913"/>
        <v/>
      </c>
      <c r="H5855" t="str">
        <f t="shared" si="914"/>
        <v/>
      </c>
      <c r="I5855" t="str">
        <f t="shared" si="915"/>
        <v/>
      </c>
      <c r="J5855" t="str">
        <f t="shared" si="916"/>
        <v/>
      </c>
      <c r="K5855" t="str">
        <f t="shared" si="917"/>
        <v/>
      </c>
      <c r="L5855" t="str">
        <f t="shared" si="918"/>
        <v/>
      </c>
      <c r="M5855" t="str">
        <f t="shared" si="919"/>
        <v/>
      </c>
    </row>
    <row r="5856" spans="1:13">
      <c r="A5856" t="s">
        <v>4841</v>
      </c>
      <c r="D5856" t="str">
        <f t="shared" si="910"/>
        <v/>
      </c>
      <c r="E5856" t="str">
        <f t="shared" si="911"/>
        <v/>
      </c>
      <c r="F5856" t="str">
        <f t="shared" si="912"/>
        <v/>
      </c>
      <c r="G5856" t="str">
        <f t="shared" si="913"/>
        <v/>
      </c>
      <c r="H5856" t="str">
        <f t="shared" si="914"/>
        <v/>
      </c>
      <c r="I5856" t="str">
        <f t="shared" si="915"/>
        <v/>
      </c>
      <c r="J5856" t="str">
        <f t="shared" si="916"/>
        <v/>
      </c>
      <c r="K5856" t="str">
        <f t="shared" si="917"/>
        <v/>
      </c>
      <c r="L5856" t="str">
        <f t="shared" si="918"/>
        <v/>
      </c>
      <c r="M5856" t="str">
        <f t="shared" si="919"/>
        <v/>
      </c>
    </row>
    <row r="5857" spans="1:13">
      <c r="A5857" t="s">
        <v>4841</v>
      </c>
      <c r="D5857" t="str">
        <f t="shared" si="910"/>
        <v/>
      </c>
      <c r="E5857" t="str">
        <f t="shared" si="911"/>
        <v/>
      </c>
      <c r="F5857" t="str">
        <f t="shared" si="912"/>
        <v/>
      </c>
      <c r="G5857" t="str">
        <f t="shared" si="913"/>
        <v/>
      </c>
      <c r="H5857" t="str">
        <f t="shared" si="914"/>
        <v/>
      </c>
      <c r="I5857" t="str">
        <f t="shared" si="915"/>
        <v/>
      </c>
      <c r="J5857" t="str">
        <f t="shared" si="916"/>
        <v/>
      </c>
      <c r="K5857" t="str">
        <f t="shared" si="917"/>
        <v/>
      </c>
      <c r="L5857" t="str">
        <f t="shared" si="918"/>
        <v/>
      </c>
      <c r="M5857" t="str">
        <f t="shared" si="919"/>
        <v/>
      </c>
    </row>
    <row r="5858" spans="1:13">
      <c r="A5858" t="s">
        <v>4841</v>
      </c>
      <c r="D5858" t="str">
        <f t="shared" si="910"/>
        <v/>
      </c>
      <c r="E5858" t="str">
        <f t="shared" si="911"/>
        <v/>
      </c>
      <c r="F5858" t="str">
        <f t="shared" si="912"/>
        <v/>
      </c>
      <c r="G5858" t="str">
        <f t="shared" si="913"/>
        <v/>
      </c>
      <c r="H5858" t="str">
        <f t="shared" si="914"/>
        <v/>
      </c>
      <c r="I5858" t="str">
        <f t="shared" si="915"/>
        <v/>
      </c>
      <c r="J5858" t="str">
        <f t="shared" si="916"/>
        <v/>
      </c>
      <c r="K5858" t="str">
        <f t="shared" si="917"/>
        <v/>
      </c>
      <c r="L5858" t="str">
        <f t="shared" si="918"/>
        <v/>
      </c>
      <c r="M5858" t="str">
        <f t="shared" si="919"/>
        <v/>
      </c>
    </row>
    <row r="5859" spans="1:13">
      <c r="A5859" t="s">
        <v>4841</v>
      </c>
      <c r="D5859" t="str">
        <f t="shared" si="910"/>
        <v/>
      </c>
      <c r="E5859" t="str">
        <f t="shared" si="911"/>
        <v/>
      </c>
      <c r="F5859" t="str">
        <f t="shared" si="912"/>
        <v/>
      </c>
      <c r="G5859" t="str">
        <f t="shared" si="913"/>
        <v/>
      </c>
      <c r="H5859" t="str">
        <f t="shared" si="914"/>
        <v/>
      </c>
      <c r="I5859" t="str">
        <f t="shared" si="915"/>
        <v/>
      </c>
      <c r="J5859" t="str">
        <f t="shared" si="916"/>
        <v/>
      </c>
      <c r="K5859" t="str">
        <f t="shared" si="917"/>
        <v/>
      </c>
      <c r="L5859" t="str">
        <f t="shared" si="918"/>
        <v/>
      </c>
      <c r="M5859" t="str">
        <f t="shared" si="919"/>
        <v/>
      </c>
    </row>
    <row r="5860" spans="1:13">
      <c r="A5860" t="s">
        <v>4841</v>
      </c>
      <c r="D5860" t="str">
        <f t="shared" si="910"/>
        <v/>
      </c>
      <c r="E5860" t="str">
        <f t="shared" si="911"/>
        <v/>
      </c>
      <c r="F5860" t="str">
        <f t="shared" si="912"/>
        <v/>
      </c>
      <c r="G5860" t="str">
        <f t="shared" si="913"/>
        <v/>
      </c>
      <c r="H5860" t="str">
        <f t="shared" si="914"/>
        <v/>
      </c>
      <c r="I5860" t="str">
        <f t="shared" si="915"/>
        <v/>
      </c>
      <c r="J5860" t="str">
        <f t="shared" si="916"/>
        <v/>
      </c>
      <c r="K5860" t="str">
        <f t="shared" si="917"/>
        <v/>
      </c>
      <c r="L5860" t="str">
        <f t="shared" si="918"/>
        <v/>
      </c>
      <c r="M5860" t="str">
        <f t="shared" si="919"/>
        <v/>
      </c>
    </row>
    <row r="5861" spans="1:13">
      <c r="A5861" t="s">
        <v>4841</v>
      </c>
      <c r="D5861" t="str">
        <f t="shared" si="910"/>
        <v/>
      </c>
      <c r="E5861" t="str">
        <f t="shared" si="911"/>
        <v/>
      </c>
      <c r="F5861" t="str">
        <f t="shared" si="912"/>
        <v/>
      </c>
      <c r="G5861" t="str">
        <f t="shared" si="913"/>
        <v/>
      </c>
      <c r="H5861" t="str">
        <f t="shared" si="914"/>
        <v/>
      </c>
      <c r="I5861" t="str">
        <f t="shared" si="915"/>
        <v/>
      </c>
      <c r="J5861" t="str">
        <f t="shared" si="916"/>
        <v/>
      </c>
      <c r="K5861" t="str">
        <f t="shared" si="917"/>
        <v/>
      </c>
      <c r="L5861" t="str">
        <f t="shared" si="918"/>
        <v/>
      </c>
      <c r="M5861" t="str">
        <f t="shared" si="919"/>
        <v/>
      </c>
    </row>
    <row r="5862" spans="1:13">
      <c r="A5862" t="s">
        <v>4841</v>
      </c>
      <c r="D5862" t="str">
        <f t="shared" si="910"/>
        <v/>
      </c>
      <c r="E5862" t="str">
        <f t="shared" si="911"/>
        <v/>
      </c>
      <c r="F5862" t="str">
        <f t="shared" si="912"/>
        <v/>
      </c>
      <c r="G5862" t="str">
        <f t="shared" si="913"/>
        <v/>
      </c>
      <c r="H5862" t="str">
        <f t="shared" si="914"/>
        <v/>
      </c>
      <c r="I5862" t="str">
        <f t="shared" si="915"/>
        <v/>
      </c>
      <c r="J5862" t="str">
        <f t="shared" si="916"/>
        <v/>
      </c>
      <c r="K5862" t="str">
        <f t="shared" si="917"/>
        <v/>
      </c>
      <c r="L5862" t="str">
        <f t="shared" si="918"/>
        <v/>
      </c>
      <c r="M5862" t="str">
        <f t="shared" si="919"/>
        <v/>
      </c>
    </row>
    <row r="5863" spans="1:13">
      <c r="A5863" t="s">
        <v>4841</v>
      </c>
      <c r="D5863" t="str">
        <f t="shared" si="910"/>
        <v/>
      </c>
      <c r="E5863" t="str">
        <f t="shared" si="911"/>
        <v/>
      </c>
      <c r="F5863" t="str">
        <f t="shared" si="912"/>
        <v/>
      </c>
      <c r="G5863" t="str">
        <f t="shared" si="913"/>
        <v/>
      </c>
      <c r="H5863" t="str">
        <f t="shared" si="914"/>
        <v/>
      </c>
      <c r="I5863" t="str">
        <f t="shared" si="915"/>
        <v/>
      </c>
      <c r="J5863" t="str">
        <f t="shared" si="916"/>
        <v/>
      </c>
      <c r="K5863" t="str">
        <f t="shared" si="917"/>
        <v/>
      </c>
      <c r="L5863" t="str">
        <f t="shared" si="918"/>
        <v/>
      </c>
      <c r="M5863" t="str">
        <f t="shared" si="919"/>
        <v/>
      </c>
    </row>
    <row r="5864" spans="1:13">
      <c r="A5864" t="s">
        <v>4841</v>
      </c>
      <c r="D5864" t="str">
        <f t="shared" si="910"/>
        <v/>
      </c>
      <c r="E5864" t="str">
        <f t="shared" si="911"/>
        <v/>
      </c>
      <c r="F5864" t="str">
        <f t="shared" si="912"/>
        <v/>
      </c>
      <c r="G5864" t="str">
        <f t="shared" si="913"/>
        <v/>
      </c>
      <c r="H5864" t="str">
        <f t="shared" si="914"/>
        <v/>
      </c>
      <c r="I5864" t="str">
        <f t="shared" si="915"/>
        <v/>
      </c>
      <c r="J5864" t="str">
        <f t="shared" si="916"/>
        <v/>
      </c>
      <c r="K5864" t="str">
        <f t="shared" si="917"/>
        <v/>
      </c>
      <c r="L5864" t="str">
        <f t="shared" si="918"/>
        <v/>
      </c>
      <c r="M5864" t="str">
        <f t="shared" si="919"/>
        <v/>
      </c>
    </row>
    <row r="5865" spans="1:13">
      <c r="A5865" t="s">
        <v>4841</v>
      </c>
      <c r="D5865" t="str">
        <f t="shared" si="910"/>
        <v/>
      </c>
      <c r="E5865" t="str">
        <f t="shared" si="911"/>
        <v/>
      </c>
      <c r="F5865" t="str">
        <f t="shared" si="912"/>
        <v/>
      </c>
      <c r="G5865" t="str">
        <f t="shared" si="913"/>
        <v/>
      </c>
      <c r="H5865" t="str">
        <f t="shared" si="914"/>
        <v/>
      </c>
      <c r="I5865" t="str">
        <f t="shared" si="915"/>
        <v/>
      </c>
      <c r="J5865" t="str">
        <f t="shared" si="916"/>
        <v/>
      </c>
      <c r="K5865" t="str">
        <f t="shared" si="917"/>
        <v/>
      </c>
      <c r="L5865" t="str">
        <f t="shared" si="918"/>
        <v/>
      </c>
      <c r="M5865" t="str">
        <f t="shared" si="919"/>
        <v/>
      </c>
    </row>
    <row r="5866" spans="1:13">
      <c r="A5866" t="s">
        <v>4841</v>
      </c>
      <c r="D5866" t="str">
        <f t="shared" si="910"/>
        <v/>
      </c>
      <c r="E5866" t="str">
        <f t="shared" si="911"/>
        <v/>
      </c>
      <c r="F5866" t="str">
        <f t="shared" si="912"/>
        <v/>
      </c>
      <c r="G5866" t="str">
        <f t="shared" si="913"/>
        <v/>
      </c>
      <c r="H5866" t="str">
        <f t="shared" si="914"/>
        <v/>
      </c>
      <c r="I5866" t="str">
        <f t="shared" si="915"/>
        <v/>
      </c>
      <c r="J5866" t="str">
        <f t="shared" si="916"/>
        <v/>
      </c>
      <c r="K5866" t="str">
        <f t="shared" si="917"/>
        <v/>
      </c>
      <c r="L5866" t="str">
        <f t="shared" si="918"/>
        <v/>
      </c>
      <c r="M5866" t="str">
        <f t="shared" si="919"/>
        <v/>
      </c>
    </row>
    <row r="5867" spans="1:13">
      <c r="A5867" t="s">
        <v>4841</v>
      </c>
      <c r="D5867" t="str">
        <f t="shared" si="910"/>
        <v/>
      </c>
      <c r="E5867" t="str">
        <f t="shared" si="911"/>
        <v/>
      </c>
      <c r="F5867" t="str">
        <f t="shared" si="912"/>
        <v/>
      </c>
      <c r="G5867" t="str">
        <f t="shared" si="913"/>
        <v/>
      </c>
      <c r="H5867" t="str">
        <f t="shared" si="914"/>
        <v/>
      </c>
      <c r="I5867" t="str">
        <f t="shared" si="915"/>
        <v/>
      </c>
      <c r="J5867" t="str">
        <f t="shared" si="916"/>
        <v/>
      </c>
      <c r="K5867" t="str">
        <f t="shared" si="917"/>
        <v/>
      </c>
      <c r="L5867" t="str">
        <f t="shared" si="918"/>
        <v/>
      </c>
      <c r="M5867" t="str">
        <f t="shared" si="919"/>
        <v/>
      </c>
    </row>
    <row r="5868" spans="1:13">
      <c r="A5868" t="s">
        <v>4841</v>
      </c>
      <c r="D5868" t="str">
        <f t="shared" si="910"/>
        <v/>
      </c>
      <c r="E5868" t="str">
        <f t="shared" si="911"/>
        <v/>
      </c>
      <c r="F5868" t="str">
        <f t="shared" si="912"/>
        <v/>
      </c>
      <c r="G5868" t="str">
        <f t="shared" si="913"/>
        <v/>
      </c>
      <c r="H5868" t="str">
        <f t="shared" si="914"/>
        <v/>
      </c>
      <c r="I5868" t="str">
        <f t="shared" si="915"/>
        <v/>
      </c>
      <c r="J5868" t="str">
        <f t="shared" si="916"/>
        <v/>
      </c>
      <c r="K5868" t="str">
        <f t="shared" si="917"/>
        <v/>
      </c>
      <c r="L5868" t="str">
        <f t="shared" si="918"/>
        <v/>
      </c>
      <c r="M5868" t="str">
        <f t="shared" si="919"/>
        <v/>
      </c>
    </row>
    <row r="5869" spans="1:13">
      <c r="A5869" t="s">
        <v>4841</v>
      </c>
      <c r="D5869" t="str">
        <f t="shared" si="910"/>
        <v/>
      </c>
      <c r="E5869" t="str">
        <f t="shared" si="911"/>
        <v/>
      </c>
      <c r="F5869" t="str">
        <f t="shared" si="912"/>
        <v/>
      </c>
      <c r="G5869" t="str">
        <f t="shared" si="913"/>
        <v/>
      </c>
      <c r="H5869" t="str">
        <f t="shared" si="914"/>
        <v/>
      </c>
      <c r="I5869" t="str">
        <f t="shared" si="915"/>
        <v/>
      </c>
      <c r="J5869" t="str">
        <f t="shared" si="916"/>
        <v/>
      </c>
      <c r="K5869" t="str">
        <f t="shared" si="917"/>
        <v/>
      </c>
      <c r="L5869" t="str">
        <f t="shared" si="918"/>
        <v/>
      </c>
      <c r="M5869" t="str">
        <f t="shared" si="919"/>
        <v/>
      </c>
    </row>
    <row r="5870" spans="1:13">
      <c r="A5870" t="s">
        <v>4841</v>
      </c>
      <c r="D5870" t="str">
        <f t="shared" si="910"/>
        <v/>
      </c>
      <c r="E5870" t="str">
        <f t="shared" si="911"/>
        <v/>
      </c>
      <c r="F5870" t="str">
        <f t="shared" si="912"/>
        <v/>
      </c>
      <c r="G5870" t="str">
        <f t="shared" si="913"/>
        <v/>
      </c>
      <c r="H5870" t="str">
        <f t="shared" si="914"/>
        <v/>
      </c>
      <c r="I5870" t="str">
        <f t="shared" si="915"/>
        <v/>
      </c>
      <c r="J5870" t="str">
        <f t="shared" si="916"/>
        <v/>
      </c>
      <c r="K5870" t="str">
        <f t="shared" si="917"/>
        <v/>
      </c>
      <c r="L5870" t="str">
        <f t="shared" si="918"/>
        <v/>
      </c>
      <c r="M5870" t="str">
        <f t="shared" si="919"/>
        <v/>
      </c>
    </row>
    <row r="5871" spans="1:13">
      <c r="A5871" t="s">
        <v>4841</v>
      </c>
      <c r="D5871" t="str">
        <f t="shared" si="910"/>
        <v/>
      </c>
      <c r="E5871" t="str">
        <f t="shared" si="911"/>
        <v/>
      </c>
      <c r="F5871" t="str">
        <f t="shared" si="912"/>
        <v/>
      </c>
      <c r="G5871" t="str">
        <f t="shared" si="913"/>
        <v/>
      </c>
      <c r="H5871" t="str">
        <f t="shared" si="914"/>
        <v/>
      </c>
      <c r="I5871" t="str">
        <f t="shared" si="915"/>
        <v/>
      </c>
      <c r="J5871" t="str">
        <f t="shared" si="916"/>
        <v/>
      </c>
      <c r="K5871" t="str">
        <f t="shared" si="917"/>
        <v/>
      </c>
      <c r="L5871" t="str">
        <f t="shared" si="918"/>
        <v/>
      </c>
      <c r="M5871" t="str">
        <f t="shared" si="919"/>
        <v/>
      </c>
    </row>
    <row r="5872" spans="1:13">
      <c r="A5872" t="s">
        <v>4841</v>
      </c>
      <c r="D5872" t="str">
        <f t="shared" si="910"/>
        <v/>
      </c>
      <c r="E5872" t="str">
        <f t="shared" si="911"/>
        <v/>
      </c>
      <c r="F5872" t="str">
        <f t="shared" si="912"/>
        <v/>
      </c>
      <c r="G5872" t="str">
        <f t="shared" si="913"/>
        <v/>
      </c>
      <c r="H5872" t="str">
        <f t="shared" si="914"/>
        <v/>
      </c>
      <c r="I5872" t="str">
        <f t="shared" si="915"/>
        <v/>
      </c>
      <c r="J5872" t="str">
        <f t="shared" si="916"/>
        <v/>
      </c>
      <c r="K5872" t="str">
        <f t="shared" si="917"/>
        <v/>
      </c>
      <c r="L5872" t="str">
        <f t="shared" si="918"/>
        <v/>
      </c>
      <c r="M5872" t="str">
        <f t="shared" si="919"/>
        <v/>
      </c>
    </row>
    <row r="5873" spans="1:13">
      <c r="A5873" t="s">
        <v>4841</v>
      </c>
      <c r="D5873" t="str">
        <f t="shared" si="910"/>
        <v/>
      </c>
      <c r="E5873" t="str">
        <f t="shared" si="911"/>
        <v/>
      </c>
      <c r="F5873" t="str">
        <f t="shared" si="912"/>
        <v/>
      </c>
      <c r="G5873" t="str">
        <f t="shared" si="913"/>
        <v/>
      </c>
      <c r="H5873" t="str">
        <f t="shared" si="914"/>
        <v/>
      </c>
      <c r="I5873" t="str">
        <f t="shared" si="915"/>
        <v/>
      </c>
      <c r="J5873" t="str">
        <f t="shared" si="916"/>
        <v/>
      </c>
      <c r="K5873" t="str">
        <f t="shared" si="917"/>
        <v/>
      </c>
      <c r="L5873" t="str">
        <f t="shared" si="918"/>
        <v/>
      </c>
      <c r="M5873" t="str">
        <f t="shared" si="919"/>
        <v/>
      </c>
    </row>
    <row r="5874" spans="1:13">
      <c r="A5874" t="s">
        <v>4841</v>
      </c>
      <c r="D5874" t="str">
        <f t="shared" si="910"/>
        <v/>
      </c>
      <c r="E5874" t="str">
        <f t="shared" si="911"/>
        <v/>
      </c>
      <c r="F5874" t="str">
        <f t="shared" si="912"/>
        <v/>
      </c>
      <c r="G5874" t="str">
        <f t="shared" si="913"/>
        <v/>
      </c>
      <c r="H5874" t="str">
        <f t="shared" si="914"/>
        <v/>
      </c>
      <c r="I5874" t="str">
        <f t="shared" si="915"/>
        <v/>
      </c>
      <c r="J5874" t="str">
        <f t="shared" si="916"/>
        <v/>
      </c>
      <c r="K5874" t="str">
        <f t="shared" si="917"/>
        <v/>
      </c>
      <c r="L5874" t="str">
        <f t="shared" si="918"/>
        <v/>
      </c>
      <c r="M5874" t="str">
        <f t="shared" si="919"/>
        <v/>
      </c>
    </row>
    <row r="5875" spans="1:13">
      <c r="A5875" t="s">
        <v>4841</v>
      </c>
      <c r="D5875" t="str">
        <f t="shared" si="910"/>
        <v/>
      </c>
      <c r="E5875" t="str">
        <f t="shared" si="911"/>
        <v/>
      </c>
      <c r="F5875" t="str">
        <f t="shared" si="912"/>
        <v/>
      </c>
      <c r="G5875" t="str">
        <f t="shared" si="913"/>
        <v/>
      </c>
      <c r="H5875" t="str">
        <f t="shared" si="914"/>
        <v/>
      </c>
      <c r="I5875" t="str">
        <f t="shared" si="915"/>
        <v/>
      </c>
      <c r="J5875" t="str">
        <f t="shared" si="916"/>
        <v/>
      </c>
      <c r="K5875" t="str">
        <f t="shared" si="917"/>
        <v/>
      </c>
      <c r="L5875" t="str">
        <f t="shared" si="918"/>
        <v/>
      </c>
      <c r="M5875" t="str">
        <f t="shared" si="919"/>
        <v/>
      </c>
    </row>
    <row r="5876" spans="1:13">
      <c r="A5876" t="s">
        <v>4841</v>
      </c>
      <c r="D5876" t="str">
        <f t="shared" si="910"/>
        <v/>
      </c>
      <c r="E5876" t="str">
        <f t="shared" si="911"/>
        <v/>
      </c>
      <c r="F5876" t="str">
        <f t="shared" si="912"/>
        <v/>
      </c>
      <c r="G5876" t="str">
        <f t="shared" si="913"/>
        <v/>
      </c>
      <c r="H5876" t="str">
        <f t="shared" si="914"/>
        <v/>
      </c>
      <c r="I5876" t="str">
        <f t="shared" si="915"/>
        <v/>
      </c>
      <c r="J5876" t="str">
        <f t="shared" si="916"/>
        <v/>
      </c>
      <c r="K5876" t="str">
        <f t="shared" si="917"/>
        <v/>
      </c>
      <c r="L5876" t="str">
        <f t="shared" si="918"/>
        <v/>
      </c>
      <c r="M5876" t="str">
        <f t="shared" si="919"/>
        <v/>
      </c>
    </row>
    <row r="5877" spans="1:13">
      <c r="A5877" t="s">
        <v>4841</v>
      </c>
      <c r="D5877" t="str">
        <f t="shared" si="910"/>
        <v/>
      </c>
      <c r="E5877" t="str">
        <f t="shared" si="911"/>
        <v/>
      </c>
      <c r="F5877" t="str">
        <f t="shared" si="912"/>
        <v/>
      </c>
      <c r="G5877" t="str">
        <f t="shared" si="913"/>
        <v/>
      </c>
      <c r="H5877" t="str">
        <f t="shared" si="914"/>
        <v/>
      </c>
      <c r="I5877" t="str">
        <f t="shared" si="915"/>
        <v/>
      </c>
      <c r="J5877" t="str">
        <f t="shared" si="916"/>
        <v/>
      </c>
      <c r="K5877" t="str">
        <f t="shared" si="917"/>
        <v/>
      </c>
      <c r="L5877" t="str">
        <f t="shared" si="918"/>
        <v/>
      </c>
      <c r="M5877" t="str">
        <f t="shared" si="919"/>
        <v/>
      </c>
    </row>
    <row r="5878" spans="1:13">
      <c r="A5878" t="s">
        <v>4841</v>
      </c>
      <c r="D5878" t="str">
        <f t="shared" si="910"/>
        <v/>
      </c>
      <c r="E5878" t="str">
        <f t="shared" si="911"/>
        <v/>
      </c>
      <c r="F5878" t="str">
        <f t="shared" si="912"/>
        <v/>
      </c>
      <c r="G5878" t="str">
        <f t="shared" si="913"/>
        <v/>
      </c>
      <c r="H5878" t="str">
        <f t="shared" si="914"/>
        <v/>
      </c>
      <c r="I5878" t="str">
        <f t="shared" si="915"/>
        <v/>
      </c>
      <c r="J5878" t="str">
        <f t="shared" si="916"/>
        <v/>
      </c>
      <c r="K5878" t="str">
        <f t="shared" si="917"/>
        <v/>
      </c>
      <c r="L5878" t="str">
        <f t="shared" si="918"/>
        <v/>
      </c>
      <c r="M5878" t="str">
        <f t="shared" si="919"/>
        <v/>
      </c>
    </row>
    <row r="5879" spans="1:13">
      <c r="A5879" t="s">
        <v>4841</v>
      </c>
      <c r="D5879" t="str">
        <f t="shared" si="910"/>
        <v/>
      </c>
      <c r="E5879" t="str">
        <f t="shared" si="911"/>
        <v/>
      </c>
      <c r="F5879" t="str">
        <f t="shared" si="912"/>
        <v/>
      </c>
      <c r="G5879" t="str">
        <f t="shared" si="913"/>
        <v/>
      </c>
      <c r="H5879" t="str">
        <f t="shared" si="914"/>
        <v/>
      </c>
      <c r="I5879" t="str">
        <f t="shared" si="915"/>
        <v/>
      </c>
      <c r="J5879" t="str">
        <f t="shared" si="916"/>
        <v/>
      </c>
      <c r="K5879" t="str">
        <f t="shared" si="917"/>
        <v/>
      </c>
      <c r="L5879" t="str">
        <f t="shared" si="918"/>
        <v/>
      </c>
      <c r="M5879" t="str">
        <f t="shared" si="919"/>
        <v/>
      </c>
    </row>
    <row r="5880" spans="1:13">
      <c r="A5880" t="s">
        <v>4841</v>
      </c>
      <c r="D5880" t="str">
        <f t="shared" si="910"/>
        <v/>
      </c>
      <c r="E5880" t="str">
        <f t="shared" si="911"/>
        <v/>
      </c>
      <c r="F5880" t="str">
        <f t="shared" si="912"/>
        <v/>
      </c>
      <c r="G5880" t="str">
        <f t="shared" si="913"/>
        <v/>
      </c>
      <c r="H5880" t="str">
        <f t="shared" si="914"/>
        <v/>
      </c>
      <c r="I5880" t="str">
        <f t="shared" si="915"/>
        <v/>
      </c>
      <c r="J5880" t="str">
        <f t="shared" si="916"/>
        <v/>
      </c>
      <c r="K5880" t="str">
        <f t="shared" si="917"/>
        <v/>
      </c>
      <c r="L5880" t="str">
        <f t="shared" si="918"/>
        <v/>
      </c>
      <c r="M5880" t="str">
        <f t="shared" si="919"/>
        <v/>
      </c>
    </row>
    <row r="5881" spans="1:13">
      <c r="A5881" t="s">
        <v>4841</v>
      </c>
      <c r="D5881" t="str">
        <f t="shared" si="910"/>
        <v/>
      </c>
      <c r="E5881" t="str">
        <f t="shared" si="911"/>
        <v/>
      </c>
      <c r="F5881" t="str">
        <f t="shared" si="912"/>
        <v/>
      </c>
      <c r="G5881" t="str">
        <f t="shared" si="913"/>
        <v/>
      </c>
      <c r="H5881" t="str">
        <f t="shared" si="914"/>
        <v/>
      </c>
      <c r="I5881" t="str">
        <f t="shared" si="915"/>
        <v/>
      </c>
      <c r="J5881" t="str">
        <f t="shared" si="916"/>
        <v/>
      </c>
      <c r="K5881" t="str">
        <f t="shared" si="917"/>
        <v/>
      </c>
      <c r="L5881" t="str">
        <f t="shared" si="918"/>
        <v/>
      </c>
      <c r="M5881" t="str">
        <f t="shared" si="919"/>
        <v/>
      </c>
    </row>
    <row r="5882" spans="1:13">
      <c r="A5882" t="s">
        <v>4841</v>
      </c>
      <c r="D5882" t="str">
        <f t="shared" si="910"/>
        <v/>
      </c>
      <c r="E5882" t="str">
        <f t="shared" si="911"/>
        <v/>
      </c>
      <c r="F5882" t="str">
        <f t="shared" si="912"/>
        <v/>
      </c>
      <c r="G5882" t="str">
        <f t="shared" si="913"/>
        <v/>
      </c>
      <c r="H5882" t="str">
        <f t="shared" si="914"/>
        <v/>
      </c>
      <c r="I5882" t="str">
        <f t="shared" si="915"/>
        <v/>
      </c>
      <c r="J5882" t="str">
        <f t="shared" si="916"/>
        <v/>
      </c>
      <c r="K5882" t="str">
        <f t="shared" si="917"/>
        <v/>
      </c>
      <c r="L5882" t="str">
        <f t="shared" si="918"/>
        <v/>
      </c>
      <c r="M5882" t="str">
        <f t="shared" si="919"/>
        <v/>
      </c>
    </row>
    <row r="5883" spans="1:13">
      <c r="A5883" t="s">
        <v>4841</v>
      </c>
      <c r="D5883" t="str">
        <f t="shared" si="910"/>
        <v/>
      </c>
      <c r="E5883" t="str">
        <f t="shared" si="911"/>
        <v/>
      </c>
      <c r="F5883" t="str">
        <f t="shared" si="912"/>
        <v/>
      </c>
      <c r="G5883" t="str">
        <f t="shared" si="913"/>
        <v/>
      </c>
      <c r="H5883" t="str">
        <f t="shared" si="914"/>
        <v/>
      </c>
      <c r="I5883" t="str">
        <f t="shared" si="915"/>
        <v/>
      </c>
      <c r="J5883" t="str">
        <f t="shared" si="916"/>
        <v/>
      </c>
      <c r="K5883" t="str">
        <f t="shared" si="917"/>
        <v/>
      </c>
      <c r="L5883" t="str">
        <f t="shared" si="918"/>
        <v/>
      </c>
      <c r="M5883" t="str">
        <f t="shared" si="919"/>
        <v/>
      </c>
    </row>
    <row r="5884" spans="1:13">
      <c r="A5884" t="s">
        <v>4841</v>
      </c>
      <c r="D5884" t="str">
        <f t="shared" si="910"/>
        <v/>
      </c>
      <c r="E5884" t="str">
        <f t="shared" si="911"/>
        <v/>
      </c>
      <c r="F5884" t="str">
        <f t="shared" si="912"/>
        <v/>
      </c>
      <c r="G5884" t="str">
        <f t="shared" si="913"/>
        <v/>
      </c>
      <c r="H5884" t="str">
        <f t="shared" si="914"/>
        <v/>
      </c>
      <c r="I5884" t="str">
        <f t="shared" si="915"/>
        <v/>
      </c>
      <c r="J5884" t="str">
        <f t="shared" si="916"/>
        <v/>
      </c>
      <c r="K5884" t="str">
        <f t="shared" si="917"/>
        <v/>
      </c>
      <c r="L5884" t="str">
        <f t="shared" si="918"/>
        <v/>
      </c>
      <c r="M5884" t="str">
        <f t="shared" si="919"/>
        <v/>
      </c>
    </row>
    <row r="5885" spans="1:13">
      <c r="A5885" t="s">
        <v>4841</v>
      </c>
      <c r="D5885" t="str">
        <f t="shared" si="910"/>
        <v/>
      </c>
      <c r="E5885" t="str">
        <f t="shared" si="911"/>
        <v/>
      </c>
      <c r="F5885" t="str">
        <f t="shared" si="912"/>
        <v/>
      </c>
      <c r="G5885" t="str">
        <f t="shared" si="913"/>
        <v/>
      </c>
      <c r="H5885" t="str">
        <f t="shared" si="914"/>
        <v/>
      </c>
      <c r="I5885" t="str">
        <f t="shared" si="915"/>
        <v/>
      </c>
      <c r="J5885" t="str">
        <f t="shared" si="916"/>
        <v/>
      </c>
      <c r="K5885" t="str">
        <f t="shared" si="917"/>
        <v/>
      </c>
      <c r="L5885" t="str">
        <f t="shared" si="918"/>
        <v/>
      </c>
      <c r="M5885" t="str">
        <f t="shared" si="919"/>
        <v/>
      </c>
    </row>
    <row r="5886" spans="1:13">
      <c r="A5886" t="s">
        <v>4841</v>
      </c>
      <c r="D5886" t="str">
        <f t="shared" si="910"/>
        <v/>
      </c>
      <c r="E5886" t="str">
        <f t="shared" si="911"/>
        <v/>
      </c>
      <c r="F5886" t="str">
        <f t="shared" si="912"/>
        <v/>
      </c>
      <c r="G5886" t="str">
        <f t="shared" si="913"/>
        <v/>
      </c>
      <c r="H5886" t="str">
        <f t="shared" si="914"/>
        <v/>
      </c>
      <c r="I5886" t="str">
        <f t="shared" si="915"/>
        <v/>
      </c>
      <c r="J5886" t="str">
        <f t="shared" si="916"/>
        <v/>
      </c>
      <c r="K5886" t="str">
        <f t="shared" si="917"/>
        <v/>
      </c>
      <c r="L5886" t="str">
        <f t="shared" si="918"/>
        <v/>
      </c>
      <c r="M5886" t="str">
        <f t="shared" si="919"/>
        <v/>
      </c>
    </row>
    <row r="5887" spans="1:13">
      <c r="A5887" t="s">
        <v>4841</v>
      </c>
      <c r="D5887" t="str">
        <f t="shared" si="910"/>
        <v/>
      </c>
      <c r="E5887" t="str">
        <f t="shared" si="911"/>
        <v/>
      </c>
      <c r="F5887" t="str">
        <f t="shared" si="912"/>
        <v/>
      </c>
      <c r="G5887" t="str">
        <f t="shared" si="913"/>
        <v/>
      </c>
      <c r="H5887" t="str">
        <f t="shared" si="914"/>
        <v/>
      </c>
      <c r="I5887" t="str">
        <f t="shared" si="915"/>
        <v/>
      </c>
      <c r="J5887" t="str">
        <f t="shared" si="916"/>
        <v/>
      </c>
      <c r="K5887" t="str">
        <f t="shared" si="917"/>
        <v/>
      </c>
      <c r="L5887" t="str">
        <f t="shared" si="918"/>
        <v/>
      </c>
      <c r="M5887" t="str">
        <f t="shared" si="919"/>
        <v/>
      </c>
    </row>
    <row r="5888" spans="1:13">
      <c r="A5888" t="s">
        <v>4841</v>
      </c>
      <c r="D5888" t="str">
        <f t="shared" si="910"/>
        <v/>
      </c>
      <c r="E5888" t="str">
        <f t="shared" si="911"/>
        <v/>
      </c>
      <c r="F5888" t="str">
        <f t="shared" si="912"/>
        <v/>
      </c>
      <c r="G5888" t="str">
        <f t="shared" si="913"/>
        <v/>
      </c>
      <c r="H5888" t="str">
        <f t="shared" si="914"/>
        <v/>
      </c>
      <c r="I5888" t="str">
        <f t="shared" si="915"/>
        <v/>
      </c>
      <c r="J5888" t="str">
        <f t="shared" si="916"/>
        <v/>
      </c>
      <c r="K5888" t="str">
        <f t="shared" si="917"/>
        <v/>
      </c>
      <c r="L5888" t="str">
        <f t="shared" si="918"/>
        <v/>
      </c>
      <c r="M5888" t="str">
        <f t="shared" si="919"/>
        <v/>
      </c>
    </row>
    <row r="5889" spans="1:13">
      <c r="A5889" t="s">
        <v>4841</v>
      </c>
      <c r="D5889" t="str">
        <f t="shared" si="910"/>
        <v/>
      </c>
      <c r="E5889" t="str">
        <f t="shared" si="911"/>
        <v/>
      </c>
      <c r="F5889" t="str">
        <f t="shared" si="912"/>
        <v/>
      </c>
      <c r="G5889" t="str">
        <f t="shared" si="913"/>
        <v/>
      </c>
      <c r="H5889" t="str">
        <f t="shared" si="914"/>
        <v/>
      </c>
      <c r="I5889" t="str">
        <f t="shared" si="915"/>
        <v/>
      </c>
      <c r="J5889" t="str">
        <f t="shared" si="916"/>
        <v/>
      </c>
      <c r="K5889" t="str">
        <f t="shared" si="917"/>
        <v/>
      </c>
      <c r="L5889" t="str">
        <f t="shared" si="918"/>
        <v/>
      </c>
      <c r="M5889" t="str">
        <f t="shared" si="919"/>
        <v/>
      </c>
    </row>
    <row r="5890" spans="1:13">
      <c r="A5890" t="s">
        <v>4841</v>
      </c>
      <c r="D5890" t="str">
        <f t="shared" si="910"/>
        <v/>
      </c>
      <c r="E5890" t="str">
        <f t="shared" si="911"/>
        <v/>
      </c>
      <c r="F5890" t="str">
        <f t="shared" si="912"/>
        <v/>
      </c>
      <c r="G5890" t="str">
        <f t="shared" si="913"/>
        <v/>
      </c>
      <c r="H5890" t="str">
        <f t="shared" si="914"/>
        <v/>
      </c>
      <c r="I5890" t="str">
        <f t="shared" si="915"/>
        <v/>
      </c>
      <c r="J5890" t="str">
        <f t="shared" si="916"/>
        <v/>
      </c>
      <c r="K5890" t="str">
        <f t="shared" si="917"/>
        <v/>
      </c>
      <c r="L5890" t="str">
        <f t="shared" si="918"/>
        <v/>
      </c>
      <c r="M5890" t="str">
        <f t="shared" si="919"/>
        <v/>
      </c>
    </row>
    <row r="5891" spans="1:13">
      <c r="A5891" t="s">
        <v>4841</v>
      </c>
      <c r="D5891" t="str">
        <f t="shared" si="910"/>
        <v/>
      </c>
      <c r="E5891" t="str">
        <f t="shared" si="911"/>
        <v/>
      </c>
      <c r="F5891" t="str">
        <f t="shared" si="912"/>
        <v/>
      </c>
      <c r="G5891" t="str">
        <f t="shared" si="913"/>
        <v/>
      </c>
      <c r="H5891" t="str">
        <f t="shared" si="914"/>
        <v/>
      </c>
      <c r="I5891" t="str">
        <f t="shared" si="915"/>
        <v/>
      </c>
      <c r="J5891" t="str">
        <f t="shared" si="916"/>
        <v/>
      </c>
      <c r="K5891" t="str">
        <f t="shared" si="917"/>
        <v/>
      </c>
      <c r="L5891" t="str">
        <f t="shared" si="918"/>
        <v/>
      </c>
      <c r="M5891" t="str">
        <f t="shared" si="919"/>
        <v/>
      </c>
    </row>
    <row r="5892" spans="1:13">
      <c r="A5892" t="s">
        <v>4841</v>
      </c>
      <c r="D5892" t="str">
        <f t="shared" si="910"/>
        <v/>
      </c>
      <c r="E5892" t="str">
        <f t="shared" si="911"/>
        <v/>
      </c>
      <c r="F5892" t="str">
        <f t="shared" si="912"/>
        <v/>
      </c>
      <c r="G5892" t="str">
        <f t="shared" si="913"/>
        <v/>
      </c>
      <c r="H5892" t="str">
        <f t="shared" si="914"/>
        <v/>
      </c>
      <c r="I5892" t="str">
        <f t="shared" si="915"/>
        <v/>
      </c>
      <c r="J5892" t="str">
        <f t="shared" si="916"/>
        <v/>
      </c>
      <c r="K5892" t="str">
        <f t="shared" si="917"/>
        <v/>
      </c>
      <c r="L5892" t="str">
        <f t="shared" si="918"/>
        <v/>
      </c>
      <c r="M5892" t="str">
        <f t="shared" si="919"/>
        <v/>
      </c>
    </row>
    <row r="5893" spans="1:13">
      <c r="A5893" t="s">
        <v>4841</v>
      </c>
      <c r="D5893" t="str">
        <f t="shared" si="910"/>
        <v/>
      </c>
      <c r="E5893" t="str">
        <f t="shared" si="911"/>
        <v/>
      </c>
      <c r="F5893" t="str">
        <f t="shared" si="912"/>
        <v/>
      </c>
      <c r="G5893" t="str">
        <f t="shared" si="913"/>
        <v/>
      </c>
      <c r="H5893" t="str">
        <f t="shared" si="914"/>
        <v/>
      </c>
      <c r="I5893" t="str">
        <f t="shared" si="915"/>
        <v/>
      </c>
      <c r="J5893" t="str">
        <f t="shared" si="916"/>
        <v/>
      </c>
      <c r="K5893" t="str">
        <f t="shared" si="917"/>
        <v/>
      </c>
      <c r="L5893" t="str">
        <f t="shared" si="918"/>
        <v/>
      </c>
      <c r="M5893" t="str">
        <f t="shared" si="919"/>
        <v/>
      </c>
    </row>
    <row r="5894" spans="1:13">
      <c r="A5894" t="s">
        <v>4841</v>
      </c>
      <c r="D5894" t="str">
        <f t="shared" si="910"/>
        <v/>
      </c>
      <c r="E5894" t="str">
        <f t="shared" si="911"/>
        <v/>
      </c>
      <c r="F5894" t="str">
        <f t="shared" si="912"/>
        <v/>
      </c>
      <c r="G5894" t="str">
        <f t="shared" si="913"/>
        <v/>
      </c>
      <c r="H5894" t="str">
        <f t="shared" si="914"/>
        <v/>
      </c>
      <c r="I5894" t="str">
        <f t="shared" si="915"/>
        <v/>
      </c>
      <c r="J5894" t="str">
        <f t="shared" si="916"/>
        <v/>
      </c>
      <c r="K5894" t="str">
        <f t="shared" si="917"/>
        <v/>
      </c>
      <c r="L5894" t="str">
        <f t="shared" si="918"/>
        <v/>
      </c>
      <c r="M5894" t="str">
        <f t="shared" si="919"/>
        <v/>
      </c>
    </row>
    <row r="5895" spans="1:13">
      <c r="A5895" t="s">
        <v>4841</v>
      </c>
      <c r="D5895" t="str">
        <f t="shared" ref="D5895:D5958" si="920">IF(A5895=mfund1,B5895,"")</f>
        <v/>
      </c>
      <c r="E5895" t="str">
        <f t="shared" ref="E5895:E5958" si="921">IF(A5895=mfund2,B5895,"")</f>
        <v/>
      </c>
      <c r="F5895" t="str">
        <f t="shared" ref="F5895:F5958" si="922">IF(A5895=mfund3,B5895,"")</f>
        <v/>
      </c>
      <c r="G5895" t="str">
        <f t="shared" ref="G5895:G5958" si="923">IF(A5895=mfund4,B5895,"")</f>
        <v/>
      </c>
      <c r="H5895" t="str">
        <f t="shared" ref="H5895:H5958" si="924">IF(A5895=mfudn5,B5895,"")</f>
        <v/>
      </c>
      <c r="I5895" t="str">
        <f t="shared" ref="I5895:I5958" si="925">IF(A5895=mfund6,B5895,"")</f>
        <v/>
      </c>
      <c r="J5895" t="str">
        <f t="shared" ref="J5895:J5958" si="926">IF(A5895=mfund7,B5895,"")</f>
        <v/>
      </c>
      <c r="K5895" t="str">
        <f t="shared" ref="K5895:K5958" si="927">IF(A5895=mfund8,B5895,"")</f>
        <v/>
      </c>
      <c r="L5895" t="str">
        <f t="shared" ref="L5895:L5958" si="928">IF(A5895=mfund9,B5895,"")</f>
        <v/>
      </c>
      <c r="M5895" t="str">
        <f t="shared" ref="M5895:M5958" si="929">IF(A5895=mfund10,B5895,"")</f>
        <v/>
      </c>
    </row>
    <row r="5896" spans="1:13">
      <c r="A5896" t="s">
        <v>4841</v>
      </c>
      <c r="D5896" t="str">
        <f t="shared" si="920"/>
        <v/>
      </c>
      <c r="E5896" t="str">
        <f t="shared" si="921"/>
        <v/>
      </c>
      <c r="F5896" t="str">
        <f t="shared" si="922"/>
        <v/>
      </c>
      <c r="G5896" t="str">
        <f t="shared" si="923"/>
        <v/>
      </c>
      <c r="H5896" t="str">
        <f t="shared" si="924"/>
        <v/>
      </c>
      <c r="I5896" t="str">
        <f t="shared" si="925"/>
        <v/>
      </c>
      <c r="J5896" t="str">
        <f t="shared" si="926"/>
        <v/>
      </c>
      <c r="K5896" t="str">
        <f t="shared" si="927"/>
        <v/>
      </c>
      <c r="L5896" t="str">
        <f t="shared" si="928"/>
        <v/>
      </c>
      <c r="M5896" t="str">
        <f t="shared" si="929"/>
        <v/>
      </c>
    </row>
    <row r="5897" spans="1:13">
      <c r="A5897" t="s">
        <v>4841</v>
      </c>
      <c r="D5897" t="str">
        <f t="shared" si="920"/>
        <v/>
      </c>
      <c r="E5897" t="str">
        <f t="shared" si="921"/>
        <v/>
      </c>
      <c r="F5897" t="str">
        <f t="shared" si="922"/>
        <v/>
      </c>
      <c r="G5897" t="str">
        <f t="shared" si="923"/>
        <v/>
      </c>
      <c r="H5897" t="str">
        <f t="shared" si="924"/>
        <v/>
      </c>
      <c r="I5897" t="str">
        <f t="shared" si="925"/>
        <v/>
      </c>
      <c r="J5897" t="str">
        <f t="shared" si="926"/>
        <v/>
      </c>
      <c r="K5897" t="str">
        <f t="shared" si="927"/>
        <v/>
      </c>
      <c r="L5897" t="str">
        <f t="shared" si="928"/>
        <v/>
      </c>
      <c r="M5897" t="str">
        <f t="shared" si="929"/>
        <v/>
      </c>
    </row>
    <row r="5898" spans="1:13">
      <c r="A5898" t="s">
        <v>4841</v>
      </c>
      <c r="D5898" t="str">
        <f t="shared" si="920"/>
        <v/>
      </c>
      <c r="E5898" t="str">
        <f t="shared" si="921"/>
        <v/>
      </c>
      <c r="F5898" t="str">
        <f t="shared" si="922"/>
        <v/>
      </c>
      <c r="G5898" t="str">
        <f t="shared" si="923"/>
        <v/>
      </c>
      <c r="H5898" t="str">
        <f t="shared" si="924"/>
        <v/>
      </c>
      <c r="I5898" t="str">
        <f t="shared" si="925"/>
        <v/>
      </c>
      <c r="J5898" t="str">
        <f t="shared" si="926"/>
        <v/>
      </c>
      <c r="K5898" t="str">
        <f t="shared" si="927"/>
        <v/>
      </c>
      <c r="L5898" t="str">
        <f t="shared" si="928"/>
        <v/>
      </c>
      <c r="M5898" t="str">
        <f t="shared" si="929"/>
        <v/>
      </c>
    </row>
    <row r="5899" spans="1:13">
      <c r="A5899" t="s">
        <v>4841</v>
      </c>
      <c r="D5899" t="str">
        <f t="shared" si="920"/>
        <v/>
      </c>
      <c r="E5899" t="str">
        <f t="shared" si="921"/>
        <v/>
      </c>
      <c r="F5899" t="str">
        <f t="shared" si="922"/>
        <v/>
      </c>
      <c r="G5899" t="str">
        <f t="shared" si="923"/>
        <v/>
      </c>
      <c r="H5899" t="str">
        <f t="shared" si="924"/>
        <v/>
      </c>
      <c r="I5899" t="str">
        <f t="shared" si="925"/>
        <v/>
      </c>
      <c r="J5899" t="str">
        <f t="shared" si="926"/>
        <v/>
      </c>
      <c r="K5899" t="str">
        <f t="shared" si="927"/>
        <v/>
      </c>
      <c r="L5899" t="str">
        <f t="shared" si="928"/>
        <v/>
      </c>
      <c r="M5899" t="str">
        <f t="shared" si="929"/>
        <v/>
      </c>
    </row>
    <row r="5900" spans="1:13">
      <c r="A5900" t="s">
        <v>4841</v>
      </c>
      <c r="D5900" t="str">
        <f t="shared" si="920"/>
        <v/>
      </c>
      <c r="E5900" t="str">
        <f t="shared" si="921"/>
        <v/>
      </c>
      <c r="F5900" t="str">
        <f t="shared" si="922"/>
        <v/>
      </c>
      <c r="G5900" t="str">
        <f t="shared" si="923"/>
        <v/>
      </c>
      <c r="H5900" t="str">
        <f t="shared" si="924"/>
        <v/>
      </c>
      <c r="I5900" t="str">
        <f t="shared" si="925"/>
        <v/>
      </c>
      <c r="J5900" t="str">
        <f t="shared" si="926"/>
        <v/>
      </c>
      <c r="K5900" t="str">
        <f t="shared" si="927"/>
        <v/>
      </c>
      <c r="L5900" t="str">
        <f t="shared" si="928"/>
        <v/>
      </c>
      <c r="M5900" t="str">
        <f t="shared" si="929"/>
        <v/>
      </c>
    </row>
    <row r="5901" spans="1:13">
      <c r="A5901" t="s">
        <v>4841</v>
      </c>
      <c r="D5901" t="str">
        <f t="shared" si="920"/>
        <v/>
      </c>
      <c r="E5901" t="str">
        <f t="shared" si="921"/>
        <v/>
      </c>
      <c r="F5901" t="str">
        <f t="shared" si="922"/>
        <v/>
      </c>
      <c r="G5901" t="str">
        <f t="shared" si="923"/>
        <v/>
      </c>
      <c r="H5901" t="str">
        <f t="shared" si="924"/>
        <v/>
      </c>
      <c r="I5901" t="str">
        <f t="shared" si="925"/>
        <v/>
      </c>
      <c r="J5901" t="str">
        <f t="shared" si="926"/>
        <v/>
      </c>
      <c r="K5901" t="str">
        <f t="shared" si="927"/>
        <v/>
      </c>
      <c r="L5901" t="str">
        <f t="shared" si="928"/>
        <v/>
      </c>
      <c r="M5901" t="str">
        <f t="shared" si="929"/>
        <v/>
      </c>
    </row>
    <row r="5902" spans="1:13">
      <c r="A5902" t="s">
        <v>4841</v>
      </c>
      <c r="D5902" t="str">
        <f t="shared" si="920"/>
        <v/>
      </c>
      <c r="E5902" t="str">
        <f t="shared" si="921"/>
        <v/>
      </c>
      <c r="F5902" t="str">
        <f t="shared" si="922"/>
        <v/>
      </c>
      <c r="G5902" t="str">
        <f t="shared" si="923"/>
        <v/>
      </c>
      <c r="H5902" t="str">
        <f t="shared" si="924"/>
        <v/>
      </c>
      <c r="I5902" t="str">
        <f t="shared" si="925"/>
        <v/>
      </c>
      <c r="J5902" t="str">
        <f t="shared" si="926"/>
        <v/>
      </c>
      <c r="K5902" t="str">
        <f t="shared" si="927"/>
        <v/>
      </c>
      <c r="L5902" t="str">
        <f t="shared" si="928"/>
        <v/>
      </c>
      <c r="M5902" t="str">
        <f t="shared" si="929"/>
        <v/>
      </c>
    </row>
    <row r="5903" spans="1:13">
      <c r="A5903" t="s">
        <v>4841</v>
      </c>
      <c r="D5903" t="str">
        <f t="shared" si="920"/>
        <v/>
      </c>
      <c r="E5903" t="str">
        <f t="shared" si="921"/>
        <v/>
      </c>
      <c r="F5903" t="str">
        <f t="shared" si="922"/>
        <v/>
      </c>
      <c r="G5903" t="str">
        <f t="shared" si="923"/>
        <v/>
      </c>
      <c r="H5903" t="str">
        <f t="shared" si="924"/>
        <v/>
      </c>
      <c r="I5903" t="str">
        <f t="shared" si="925"/>
        <v/>
      </c>
      <c r="J5903" t="str">
        <f t="shared" si="926"/>
        <v/>
      </c>
      <c r="K5903" t="str">
        <f t="shared" si="927"/>
        <v/>
      </c>
      <c r="L5903" t="str">
        <f t="shared" si="928"/>
        <v/>
      </c>
      <c r="M5903" t="str">
        <f t="shared" si="929"/>
        <v/>
      </c>
    </row>
    <row r="5904" spans="1:13">
      <c r="A5904" t="s">
        <v>4841</v>
      </c>
      <c r="D5904" t="str">
        <f t="shared" si="920"/>
        <v/>
      </c>
      <c r="E5904" t="str">
        <f t="shared" si="921"/>
        <v/>
      </c>
      <c r="F5904" t="str">
        <f t="shared" si="922"/>
        <v/>
      </c>
      <c r="G5904" t="str">
        <f t="shared" si="923"/>
        <v/>
      </c>
      <c r="H5904" t="str">
        <f t="shared" si="924"/>
        <v/>
      </c>
      <c r="I5904" t="str">
        <f t="shared" si="925"/>
        <v/>
      </c>
      <c r="J5904" t="str">
        <f t="shared" si="926"/>
        <v/>
      </c>
      <c r="K5904" t="str">
        <f t="shared" si="927"/>
        <v/>
      </c>
      <c r="L5904" t="str">
        <f t="shared" si="928"/>
        <v/>
      </c>
      <c r="M5904" t="str">
        <f t="shared" si="929"/>
        <v/>
      </c>
    </row>
    <row r="5905" spans="1:13">
      <c r="A5905" t="s">
        <v>4841</v>
      </c>
      <c r="D5905" t="str">
        <f t="shared" si="920"/>
        <v/>
      </c>
      <c r="E5905" t="str">
        <f t="shared" si="921"/>
        <v/>
      </c>
      <c r="F5905" t="str">
        <f t="shared" si="922"/>
        <v/>
      </c>
      <c r="G5905" t="str">
        <f t="shared" si="923"/>
        <v/>
      </c>
      <c r="H5905" t="str">
        <f t="shared" si="924"/>
        <v/>
      </c>
      <c r="I5905" t="str">
        <f t="shared" si="925"/>
        <v/>
      </c>
      <c r="J5905" t="str">
        <f t="shared" si="926"/>
        <v/>
      </c>
      <c r="K5905" t="str">
        <f t="shared" si="927"/>
        <v/>
      </c>
      <c r="L5905" t="str">
        <f t="shared" si="928"/>
        <v/>
      </c>
      <c r="M5905" t="str">
        <f t="shared" si="929"/>
        <v/>
      </c>
    </row>
    <row r="5906" spans="1:13">
      <c r="A5906" t="s">
        <v>4841</v>
      </c>
      <c r="D5906" t="str">
        <f t="shared" si="920"/>
        <v/>
      </c>
      <c r="E5906" t="str">
        <f t="shared" si="921"/>
        <v/>
      </c>
      <c r="F5906" t="str">
        <f t="shared" si="922"/>
        <v/>
      </c>
      <c r="G5906" t="str">
        <f t="shared" si="923"/>
        <v/>
      </c>
      <c r="H5906" t="str">
        <f t="shared" si="924"/>
        <v/>
      </c>
      <c r="I5906" t="str">
        <f t="shared" si="925"/>
        <v/>
      </c>
      <c r="J5906" t="str">
        <f t="shared" si="926"/>
        <v/>
      </c>
      <c r="K5906" t="str">
        <f t="shared" si="927"/>
        <v/>
      </c>
      <c r="L5906" t="str">
        <f t="shared" si="928"/>
        <v/>
      </c>
      <c r="M5906" t="str">
        <f t="shared" si="929"/>
        <v/>
      </c>
    </row>
    <row r="5907" spans="1:13">
      <c r="A5907" t="s">
        <v>4841</v>
      </c>
      <c r="D5907" t="str">
        <f t="shared" si="920"/>
        <v/>
      </c>
      <c r="E5907" t="str">
        <f t="shared" si="921"/>
        <v/>
      </c>
      <c r="F5907" t="str">
        <f t="shared" si="922"/>
        <v/>
      </c>
      <c r="G5907" t="str">
        <f t="shared" si="923"/>
        <v/>
      </c>
      <c r="H5907" t="str">
        <f t="shared" si="924"/>
        <v/>
      </c>
      <c r="I5907" t="str">
        <f t="shared" si="925"/>
        <v/>
      </c>
      <c r="J5907" t="str">
        <f t="shared" si="926"/>
        <v/>
      </c>
      <c r="K5907" t="str">
        <f t="shared" si="927"/>
        <v/>
      </c>
      <c r="L5907" t="str">
        <f t="shared" si="928"/>
        <v/>
      </c>
      <c r="M5907" t="str">
        <f t="shared" si="929"/>
        <v/>
      </c>
    </row>
    <row r="5908" spans="1:13">
      <c r="A5908" t="s">
        <v>4841</v>
      </c>
      <c r="D5908" t="str">
        <f t="shared" si="920"/>
        <v/>
      </c>
      <c r="E5908" t="str">
        <f t="shared" si="921"/>
        <v/>
      </c>
      <c r="F5908" t="str">
        <f t="shared" si="922"/>
        <v/>
      </c>
      <c r="G5908" t="str">
        <f t="shared" si="923"/>
        <v/>
      </c>
      <c r="H5908" t="str">
        <f t="shared" si="924"/>
        <v/>
      </c>
      <c r="I5908" t="str">
        <f t="shared" si="925"/>
        <v/>
      </c>
      <c r="J5908" t="str">
        <f t="shared" si="926"/>
        <v/>
      </c>
      <c r="K5908" t="str">
        <f t="shared" si="927"/>
        <v/>
      </c>
      <c r="L5908" t="str">
        <f t="shared" si="928"/>
        <v/>
      </c>
      <c r="M5908" t="str">
        <f t="shared" si="929"/>
        <v/>
      </c>
    </row>
    <row r="5909" spans="1:13">
      <c r="A5909" t="s">
        <v>4841</v>
      </c>
      <c r="D5909" t="str">
        <f t="shared" si="920"/>
        <v/>
      </c>
      <c r="E5909" t="str">
        <f t="shared" si="921"/>
        <v/>
      </c>
      <c r="F5909" t="str">
        <f t="shared" si="922"/>
        <v/>
      </c>
      <c r="G5909" t="str">
        <f t="shared" si="923"/>
        <v/>
      </c>
      <c r="H5909" t="str">
        <f t="shared" si="924"/>
        <v/>
      </c>
      <c r="I5909" t="str">
        <f t="shared" si="925"/>
        <v/>
      </c>
      <c r="J5909" t="str">
        <f t="shared" si="926"/>
        <v/>
      </c>
      <c r="K5909" t="str">
        <f t="shared" si="927"/>
        <v/>
      </c>
      <c r="L5909" t="str">
        <f t="shared" si="928"/>
        <v/>
      </c>
      <c r="M5909" t="str">
        <f t="shared" si="929"/>
        <v/>
      </c>
    </row>
    <row r="5910" spans="1:13">
      <c r="A5910" t="s">
        <v>4841</v>
      </c>
      <c r="D5910" t="str">
        <f t="shared" si="920"/>
        <v/>
      </c>
      <c r="E5910" t="str">
        <f t="shared" si="921"/>
        <v/>
      </c>
      <c r="F5910" t="str">
        <f t="shared" si="922"/>
        <v/>
      </c>
      <c r="G5910" t="str">
        <f t="shared" si="923"/>
        <v/>
      </c>
      <c r="H5910" t="str">
        <f t="shared" si="924"/>
        <v/>
      </c>
      <c r="I5910" t="str">
        <f t="shared" si="925"/>
        <v/>
      </c>
      <c r="J5910" t="str">
        <f t="shared" si="926"/>
        <v/>
      </c>
      <c r="K5910" t="str">
        <f t="shared" si="927"/>
        <v/>
      </c>
      <c r="L5910" t="str">
        <f t="shared" si="928"/>
        <v/>
      </c>
      <c r="M5910" t="str">
        <f t="shared" si="929"/>
        <v/>
      </c>
    </row>
    <row r="5911" spans="1:13">
      <c r="A5911" t="s">
        <v>4841</v>
      </c>
      <c r="D5911" t="str">
        <f t="shared" si="920"/>
        <v/>
      </c>
      <c r="E5911" t="str">
        <f t="shared" si="921"/>
        <v/>
      </c>
      <c r="F5911" t="str">
        <f t="shared" si="922"/>
        <v/>
      </c>
      <c r="G5911" t="str">
        <f t="shared" si="923"/>
        <v/>
      </c>
      <c r="H5911" t="str">
        <f t="shared" si="924"/>
        <v/>
      </c>
      <c r="I5911" t="str">
        <f t="shared" si="925"/>
        <v/>
      </c>
      <c r="J5911" t="str">
        <f t="shared" si="926"/>
        <v/>
      </c>
      <c r="K5911" t="str">
        <f t="shared" si="927"/>
        <v/>
      </c>
      <c r="L5911" t="str">
        <f t="shared" si="928"/>
        <v/>
      </c>
      <c r="M5911" t="str">
        <f t="shared" si="929"/>
        <v/>
      </c>
    </row>
    <row r="5912" spans="1:13">
      <c r="A5912" t="s">
        <v>4841</v>
      </c>
      <c r="D5912" t="str">
        <f t="shared" si="920"/>
        <v/>
      </c>
      <c r="E5912" t="str">
        <f t="shared" si="921"/>
        <v/>
      </c>
      <c r="F5912" t="str">
        <f t="shared" si="922"/>
        <v/>
      </c>
      <c r="G5912" t="str">
        <f t="shared" si="923"/>
        <v/>
      </c>
      <c r="H5912" t="str">
        <f t="shared" si="924"/>
        <v/>
      </c>
      <c r="I5912" t="str">
        <f t="shared" si="925"/>
        <v/>
      </c>
      <c r="J5912" t="str">
        <f t="shared" si="926"/>
        <v/>
      </c>
      <c r="K5912" t="str">
        <f t="shared" si="927"/>
        <v/>
      </c>
      <c r="L5912" t="str">
        <f t="shared" si="928"/>
        <v/>
      </c>
      <c r="M5912" t="str">
        <f t="shared" si="929"/>
        <v/>
      </c>
    </row>
    <row r="5913" spans="1:13">
      <c r="A5913" t="s">
        <v>4841</v>
      </c>
      <c r="D5913" t="str">
        <f t="shared" si="920"/>
        <v/>
      </c>
      <c r="E5913" t="str">
        <f t="shared" si="921"/>
        <v/>
      </c>
      <c r="F5913" t="str">
        <f t="shared" si="922"/>
        <v/>
      </c>
      <c r="G5913" t="str">
        <f t="shared" si="923"/>
        <v/>
      </c>
      <c r="H5913" t="str">
        <f t="shared" si="924"/>
        <v/>
      </c>
      <c r="I5913" t="str">
        <f t="shared" si="925"/>
        <v/>
      </c>
      <c r="J5913" t="str">
        <f t="shared" si="926"/>
        <v/>
      </c>
      <c r="K5913" t="str">
        <f t="shared" si="927"/>
        <v/>
      </c>
      <c r="L5913" t="str">
        <f t="shared" si="928"/>
        <v/>
      </c>
      <c r="M5913" t="str">
        <f t="shared" si="929"/>
        <v/>
      </c>
    </row>
    <row r="5914" spans="1:13">
      <c r="A5914" t="s">
        <v>4841</v>
      </c>
      <c r="D5914" t="str">
        <f t="shared" si="920"/>
        <v/>
      </c>
      <c r="E5914" t="str">
        <f t="shared" si="921"/>
        <v/>
      </c>
      <c r="F5914" t="str">
        <f t="shared" si="922"/>
        <v/>
      </c>
      <c r="G5914" t="str">
        <f t="shared" si="923"/>
        <v/>
      </c>
      <c r="H5914" t="str">
        <f t="shared" si="924"/>
        <v/>
      </c>
      <c r="I5914" t="str">
        <f t="shared" si="925"/>
        <v/>
      </c>
      <c r="J5914" t="str">
        <f t="shared" si="926"/>
        <v/>
      </c>
      <c r="K5914" t="str">
        <f t="shared" si="927"/>
        <v/>
      </c>
      <c r="L5914" t="str">
        <f t="shared" si="928"/>
        <v/>
      </c>
      <c r="M5914" t="str">
        <f t="shared" si="929"/>
        <v/>
      </c>
    </row>
    <row r="5915" spans="1:13">
      <c r="A5915" t="s">
        <v>4841</v>
      </c>
      <c r="D5915" t="str">
        <f t="shared" si="920"/>
        <v/>
      </c>
      <c r="E5915" t="str">
        <f t="shared" si="921"/>
        <v/>
      </c>
      <c r="F5915" t="str">
        <f t="shared" si="922"/>
        <v/>
      </c>
      <c r="G5915" t="str">
        <f t="shared" si="923"/>
        <v/>
      </c>
      <c r="H5915" t="str">
        <f t="shared" si="924"/>
        <v/>
      </c>
      <c r="I5915" t="str">
        <f t="shared" si="925"/>
        <v/>
      </c>
      <c r="J5915" t="str">
        <f t="shared" si="926"/>
        <v/>
      </c>
      <c r="K5915" t="str">
        <f t="shared" si="927"/>
        <v/>
      </c>
      <c r="L5915" t="str">
        <f t="shared" si="928"/>
        <v/>
      </c>
      <c r="M5915" t="str">
        <f t="shared" si="929"/>
        <v/>
      </c>
    </row>
    <row r="5916" spans="1:13">
      <c r="A5916" t="s">
        <v>4841</v>
      </c>
      <c r="D5916" t="str">
        <f t="shared" si="920"/>
        <v/>
      </c>
      <c r="E5916" t="str">
        <f t="shared" si="921"/>
        <v/>
      </c>
      <c r="F5916" t="str">
        <f t="shared" si="922"/>
        <v/>
      </c>
      <c r="G5916" t="str">
        <f t="shared" si="923"/>
        <v/>
      </c>
      <c r="H5916" t="str">
        <f t="shared" si="924"/>
        <v/>
      </c>
      <c r="I5916" t="str">
        <f t="shared" si="925"/>
        <v/>
      </c>
      <c r="J5916" t="str">
        <f t="shared" si="926"/>
        <v/>
      </c>
      <c r="K5916" t="str">
        <f t="shared" si="927"/>
        <v/>
      </c>
      <c r="L5916" t="str">
        <f t="shared" si="928"/>
        <v/>
      </c>
      <c r="M5916" t="str">
        <f t="shared" si="929"/>
        <v/>
      </c>
    </row>
    <row r="5917" spans="1:13">
      <c r="A5917" t="s">
        <v>4841</v>
      </c>
      <c r="D5917" t="str">
        <f t="shared" si="920"/>
        <v/>
      </c>
      <c r="E5917" t="str">
        <f t="shared" si="921"/>
        <v/>
      </c>
      <c r="F5917" t="str">
        <f t="shared" si="922"/>
        <v/>
      </c>
      <c r="G5917" t="str">
        <f t="shared" si="923"/>
        <v/>
      </c>
      <c r="H5917" t="str">
        <f t="shared" si="924"/>
        <v/>
      </c>
      <c r="I5917" t="str">
        <f t="shared" si="925"/>
        <v/>
      </c>
      <c r="J5917" t="str">
        <f t="shared" si="926"/>
        <v/>
      </c>
      <c r="K5917" t="str">
        <f t="shared" si="927"/>
        <v/>
      </c>
      <c r="L5917" t="str">
        <f t="shared" si="928"/>
        <v/>
      </c>
      <c r="M5917" t="str">
        <f t="shared" si="929"/>
        <v/>
      </c>
    </row>
    <row r="5918" spans="1:13">
      <c r="A5918" t="s">
        <v>4841</v>
      </c>
      <c r="D5918" t="str">
        <f t="shared" si="920"/>
        <v/>
      </c>
      <c r="E5918" t="str">
        <f t="shared" si="921"/>
        <v/>
      </c>
      <c r="F5918" t="str">
        <f t="shared" si="922"/>
        <v/>
      </c>
      <c r="G5918" t="str">
        <f t="shared" si="923"/>
        <v/>
      </c>
      <c r="H5918" t="str">
        <f t="shared" si="924"/>
        <v/>
      </c>
      <c r="I5918" t="str">
        <f t="shared" si="925"/>
        <v/>
      </c>
      <c r="J5918" t="str">
        <f t="shared" si="926"/>
        <v/>
      </c>
      <c r="K5918" t="str">
        <f t="shared" si="927"/>
        <v/>
      </c>
      <c r="L5918" t="str">
        <f t="shared" si="928"/>
        <v/>
      </c>
      <c r="M5918" t="str">
        <f t="shared" si="929"/>
        <v/>
      </c>
    </row>
    <row r="5919" spans="1:13">
      <c r="A5919" t="s">
        <v>4841</v>
      </c>
      <c r="D5919" t="str">
        <f t="shared" si="920"/>
        <v/>
      </c>
      <c r="E5919" t="str">
        <f t="shared" si="921"/>
        <v/>
      </c>
      <c r="F5919" t="str">
        <f t="shared" si="922"/>
        <v/>
      </c>
      <c r="G5919" t="str">
        <f t="shared" si="923"/>
        <v/>
      </c>
      <c r="H5919" t="str">
        <f t="shared" si="924"/>
        <v/>
      </c>
      <c r="I5919" t="str">
        <f t="shared" si="925"/>
        <v/>
      </c>
      <c r="J5919" t="str">
        <f t="shared" si="926"/>
        <v/>
      </c>
      <c r="K5919" t="str">
        <f t="shared" si="927"/>
        <v/>
      </c>
      <c r="L5919" t="str">
        <f t="shared" si="928"/>
        <v/>
      </c>
      <c r="M5919" t="str">
        <f t="shared" si="929"/>
        <v/>
      </c>
    </row>
    <row r="5920" spans="1:13">
      <c r="A5920" t="s">
        <v>4841</v>
      </c>
      <c r="D5920" t="str">
        <f t="shared" si="920"/>
        <v/>
      </c>
      <c r="E5920" t="str">
        <f t="shared" si="921"/>
        <v/>
      </c>
      <c r="F5920" t="str">
        <f t="shared" si="922"/>
        <v/>
      </c>
      <c r="G5920" t="str">
        <f t="shared" si="923"/>
        <v/>
      </c>
      <c r="H5920" t="str">
        <f t="shared" si="924"/>
        <v/>
      </c>
      <c r="I5920" t="str">
        <f t="shared" si="925"/>
        <v/>
      </c>
      <c r="J5920" t="str">
        <f t="shared" si="926"/>
        <v/>
      </c>
      <c r="K5920" t="str">
        <f t="shared" si="927"/>
        <v/>
      </c>
      <c r="L5920" t="str">
        <f t="shared" si="928"/>
        <v/>
      </c>
      <c r="M5920" t="str">
        <f t="shared" si="929"/>
        <v/>
      </c>
    </row>
    <row r="5921" spans="1:13">
      <c r="A5921" t="s">
        <v>4841</v>
      </c>
      <c r="D5921" t="str">
        <f t="shared" si="920"/>
        <v/>
      </c>
      <c r="E5921" t="str">
        <f t="shared" si="921"/>
        <v/>
      </c>
      <c r="F5921" t="str">
        <f t="shared" si="922"/>
        <v/>
      </c>
      <c r="G5921" t="str">
        <f t="shared" si="923"/>
        <v/>
      </c>
      <c r="H5921" t="str">
        <f t="shared" si="924"/>
        <v/>
      </c>
      <c r="I5921" t="str">
        <f t="shared" si="925"/>
        <v/>
      </c>
      <c r="J5921" t="str">
        <f t="shared" si="926"/>
        <v/>
      </c>
      <c r="K5921" t="str">
        <f t="shared" si="927"/>
        <v/>
      </c>
      <c r="L5921" t="str">
        <f t="shared" si="928"/>
        <v/>
      </c>
      <c r="M5921" t="str">
        <f t="shared" si="929"/>
        <v/>
      </c>
    </row>
    <row r="5922" spans="1:13">
      <c r="A5922" t="s">
        <v>4841</v>
      </c>
      <c r="D5922" t="str">
        <f t="shared" si="920"/>
        <v/>
      </c>
      <c r="E5922" t="str">
        <f t="shared" si="921"/>
        <v/>
      </c>
      <c r="F5922" t="str">
        <f t="shared" si="922"/>
        <v/>
      </c>
      <c r="G5922" t="str">
        <f t="shared" si="923"/>
        <v/>
      </c>
      <c r="H5922" t="str">
        <f t="shared" si="924"/>
        <v/>
      </c>
      <c r="I5922" t="str">
        <f t="shared" si="925"/>
        <v/>
      </c>
      <c r="J5922" t="str">
        <f t="shared" si="926"/>
        <v/>
      </c>
      <c r="K5922" t="str">
        <f t="shared" si="927"/>
        <v/>
      </c>
      <c r="L5922" t="str">
        <f t="shared" si="928"/>
        <v/>
      </c>
      <c r="M5922" t="str">
        <f t="shared" si="929"/>
        <v/>
      </c>
    </row>
    <row r="5923" spans="1:13">
      <c r="A5923" t="s">
        <v>4841</v>
      </c>
      <c r="D5923" t="str">
        <f t="shared" si="920"/>
        <v/>
      </c>
      <c r="E5923" t="str">
        <f t="shared" si="921"/>
        <v/>
      </c>
      <c r="F5923" t="str">
        <f t="shared" si="922"/>
        <v/>
      </c>
      <c r="G5923" t="str">
        <f t="shared" si="923"/>
        <v/>
      </c>
      <c r="H5923" t="str">
        <f t="shared" si="924"/>
        <v/>
      </c>
      <c r="I5923" t="str">
        <f t="shared" si="925"/>
        <v/>
      </c>
      <c r="J5923" t="str">
        <f t="shared" si="926"/>
        <v/>
      </c>
      <c r="K5923" t="str">
        <f t="shared" si="927"/>
        <v/>
      </c>
      <c r="L5923" t="str">
        <f t="shared" si="928"/>
        <v/>
      </c>
      <c r="M5923" t="str">
        <f t="shared" si="929"/>
        <v/>
      </c>
    </row>
    <row r="5924" spans="1:13">
      <c r="A5924" t="s">
        <v>4841</v>
      </c>
      <c r="D5924" t="str">
        <f t="shared" si="920"/>
        <v/>
      </c>
      <c r="E5924" t="str">
        <f t="shared" si="921"/>
        <v/>
      </c>
      <c r="F5924" t="str">
        <f t="shared" si="922"/>
        <v/>
      </c>
      <c r="G5924" t="str">
        <f t="shared" si="923"/>
        <v/>
      </c>
      <c r="H5924" t="str">
        <f t="shared" si="924"/>
        <v/>
      </c>
      <c r="I5924" t="str">
        <f t="shared" si="925"/>
        <v/>
      </c>
      <c r="J5924" t="str">
        <f t="shared" si="926"/>
        <v/>
      </c>
      <c r="K5924" t="str">
        <f t="shared" si="927"/>
        <v/>
      </c>
      <c r="L5924" t="str">
        <f t="shared" si="928"/>
        <v/>
      </c>
      <c r="M5924" t="str">
        <f t="shared" si="929"/>
        <v/>
      </c>
    </row>
    <row r="5925" spans="1:13">
      <c r="A5925" t="s">
        <v>4841</v>
      </c>
      <c r="D5925" t="str">
        <f t="shared" si="920"/>
        <v/>
      </c>
      <c r="E5925" t="str">
        <f t="shared" si="921"/>
        <v/>
      </c>
      <c r="F5925" t="str">
        <f t="shared" si="922"/>
        <v/>
      </c>
      <c r="G5925" t="str">
        <f t="shared" si="923"/>
        <v/>
      </c>
      <c r="H5925" t="str">
        <f t="shared" si="924"/>
        <v/>
      </c>
      <c r="I5925" t="str">
        <f t="shared" si="925"/>
        <v/>
      </c>
      <c r="J5925" t="str">
        <f t="shared" si="926"/>
        <v/>
      </c>
      <c r="K5925" t="str">
        <f t="shared" si="927"/>
        <v/>
      </c>
      <c r="L5925" t="str">
        <f t="shared" si="928"/>
        <v/>
      </c>
      <c r="M5925" t="str">
        <f t="shared" si="929"/>
        <v/>
      </c>
    </row>
    <row r="5926" spans="1:13">
      <c r="A5926" t="s">
        <v>4841</v>
      </c>
      <c r="D5926" t="str">
        <f t="shared" si="920"/>
        <v/>
      </c>
      <c r="E5926" t="str">
        <f t="shared" si="921"/>
        <v/>
      </c>
      <c r="F5926" t="str">
        <f t="shared" si="922"/>
        <v/>
      </c>
      <c r="G5926" t="str">
        <f t="shared" si="923"/>
        <v/>
      </c>
      <c r="H5926" t="str">
        <f t="shared" si="924"/>
        <v/>
      </c>
      <c r="I5926" t="str">
        <f t="shared" si="925"/>
        <v/>
      </c>
      <c r="J5926" t="str">
        <f t="shared" si="926"/>
        <v/>
      </c>
      <c r="K5926" t="str">
        <f t="shared" si="927"/>
        <v/>
      </c>
      <c r="L5926" t="str">
        <f t="shared" si="928"/>
        <v/>
      </c>
      <c r="M5926" t="str">
        <f t="shared" si="929"/>
        <v/>
      </c>
    </row>
    <row r="5927" spans="1:13">
      <c r="A5927" t="s">
        <v>4841</v>
      </c>
      <c r="D5927" t="str">
        <f t="shared" si="920"/>
        <v/>
      </c>
      <c r="E5927" t="str">
        <f t="shared" si="921"/>
        <v/>
      </c>
      <c r="F5927" t="str">
        <f t="shared" si="922"/>
        <v/>
      </c>
      <c r="G5927" t="str">
        <f t="shared" si="923"/>
        <v/>
      </c>
      <c r="H5927" t="str">
        <f t="shared" si="924"/>
        <v/>
      </c>
      <c r="I5927" t="str">
        <f t="shared" si="925"/>
        <v/>
      </c>
      <c r="J5927" t="str">
        <f t="shared" si="926"/>
        <v/>
      </c>
      <c r="K5927" t="str">
        <f t="shared" si="927"/>
        <v/>
      </c>
      <c r="L5927" t="str">
        <f t="shared" si="928"/>
        <v/>
      </c>
      <c r="M5927" t="str">
        <f t="shared" si="929"/>
        <v/>
      </c>
    </row>
    <row r="5928" spans="1:13">
      <c r="A5928" t="s">
        <v>4841</v>
      </c>
      <c r="D5928" t="str">
        <f t="shared" si="920"/>
        <v/>
      </c>
      <c r="E5928" t="str">
        <f t="shared" si="921"/>
        <v/>
      </c>
      <c r="F5928" t="str">
        <f t="shared" si="922"/>
        <v/>
      </c>
      <c r="G5928" t="str">
        <f t="shared" si="923"/>
        <v/>
      </c>
      <c r="H5928" t="str">
        <f t="shared" si="924"/>
        <v/>
      </c>
      <c r="I5928" t="str">
        <f t="shared" si="925"/>
        <v/>
      </c>
      <c r="J5928" t="str">
        <f t="shared" si="926"/>
        <v/>
      </c>
      <c r="K5928" t="str">
        <f t="shared" si="927"/>
        <v/>
      </c>
      <c r="L5928" t="str">
        <f t="shared" si="928"/>
        <v/>
      </c>
      <c r="M5928" t="str">
        <f t="shared" si="929"/>
        <v/>
      </c>
    </row>
    <row r="5929" spans="1:13">
      <c r="A5929" t="s">
        <v>4841</v>
      </c>
      <c r="D5929" t="str">
        <f t="shared" si="920"/>
        <v/>
      </c>
      <c r="E5929" t="str">
        <f t="shared" si="921"/>
        <v/>
      </c>
      <c r="F5929" t="str">
        <f t="shared" si="922"/>
        <v/>
      </c>
      <c r="G5929" t="str">
        <f t="shared" si="923"/>
        <v/>
      </c>
      <c r="H5929" t="str">
        <f t="shared" si="924"/>
        <v/>
      </c>
      <c r="I5929" t="str">
        <f t="shared" si="925"/>
        <v/>
      </c>
      <c r="J5929" t="str">
        <f t="shared" si="926"/>
        <v/>
      </c>
      <c r="K5929" t="str">
        <f t="shared" si="927"/>
        <v/>
      </c>
      <c r="L5929" t="str">
        <f t="shared" si="928"/>
        <v/>
      </c>
      <c r="M5929" t="str">
        <f t="shared" si="929"/>
        <v/>
      </c>
    </row>
    <row r="5930" spans="1:13">
      <c r="A5930" t="s">
        <v>4841</v>
      </c>
      <c r="D5930" t="str">
        <f t="shared" si="920"/>
        <v/>
      </c>
      <c r="E5930" t="str">
        <f t="shared" si="921"/>
        <v/>
      </c>
      <c r="F5930" t="str">
        <f t="shared" si="922"/>
        <v/>
      </c>
      <c r="G5930" t="str">
        <f t="shared" si="923"/>
        <v/>
      </c>
      <c r="H5930" t="str">
        <f t="shared" si="924"/>
        <v/>
      </c>
      <c r="I5930" t="str">
        <f t="shared" si="925"/>
        <v/>
      </c>
      <c r="J5930" t="str">
        <f t="shared" si="926"/>
        <v/>
      </c>
      <c r="K5930" t="str">
        <f t="shared" si="927"/>
        <v/>
      </c>
      <c r="L5930" t="str">
        <f t="shared" si="928"/>
        <v/>
      </c>
      <c r="M5930" t="str">
        <f t="shared" si="929"/>
        <v/>
      </c>
    </row>
    <row r="5931" spans="1:13">
      <c r="A5931" t="s">
        <v>4841</v>
      </c>
      <c r="D5931" t="str">
        <f t="shared" si="920"/>
        <v/>
      </c>
      <c r="E5931" t="str">
        <f t="shared" si="921"/>
        <v/>
      </c>
      <c r="F5931" t="str">
        <f t="shared" si="922"/>
        <v/>
      </c>
      <c r="G5931" t="str">
        <f t="shared" si="923"/>
        <v/>
      </c>
      <c r="H5931" t="str">
        <f t="shared" si="924"/>
        <v/>
      </c>
      <c r="I5931" t="str">
        <f t="shared" si="925"/>
        <v/>
      </c>
      <c r="J5931" t="str">
        <f t="shared" si="926"/>
        <v/>
      </c>
      <c r="K5931" t="str">
        <f t="shared" si="927"/>
        <v/>
      </c>
      <c r="L5931" t="str">
        <f t="shared" si="928"/>
        <v/>
      </c>
      <c r="M5931" t="str">
        <f t="shared" si="929"/>
        <v/>
      </c>
    </row>
    <row r="5932" spans="1:13">
      <c r="A5932" t="s">
        <v>4841</v>
      </c>
      <c r="D5932" t="str">
        <f t="shared" si="920"/>
        <v/>
      </c>
      <c r="E5932" t="str">
        <f t="shared" si="921"/>
        <v/>
      </c>
      <c r="F5932" t="str">
        <f t="shared" si="922"/>
        <v/>
      </c>
      <c r="G5932" t="str">
        <f t="shared" si="923"/>
        <v/>
      </c>
      <c r="H5932" t="str">
        <f t="shared" si="924"/>
        <v/>
      </c>
      <c r="I5932" t="str">
        <f t="shared" si="925"/>
        <v/>
      </c>
      <c r="J5932" t="str">
        <f t="shared" si="926"/>
        <v/>
      </c>
      <c r="K5932" t="str">
        <f t="shared" si="927"/>
        <v/>
      </c>
      <c r="L5932" t="str">
        <f t="shared" si="928"/>
        <v/>
      </c>
      <c r="M5932" t="str">
        <f t="shared" si="929"/>
        <v/>
      </c>
    </row>
    <row r="5933" spans="1:13">
      <c r="A5933" t="s">
        <v>4841</v>
      </c>
      <c r="D5933" t="str">
        <f t="shared" si="920"/>
        <v/>
      </c>
      <c r="E5933" t="str">
        <f t="shared" si="921"/>
        <v/>
      </c>
      <c r="F5933" t="str">
        <f t="shared" si="922"/>
        <v/>
      </c>
      <c r="G5933" t="str">
        <f t="shared" si="923"/>
        <v/>
      </c>
      <c r="H5933" t="str">
        <f t="shared" si="924"/>
        <v/>
      </c>
      <c r="I5933" t="str">
        <f t="shared" si="925"/>
        <v/>
      </c>
      <c r="J5933" t="str">
        <f t="shared" si="926"/>
        <v/>
      </c>
      <c r="K5933" t="str">
        <f t="shared" si="927"/>
        <v/>
      </c>
      <c r="L5933" t="str">
        <f t="shared" si="928"/>
        <v/>
      </c>
      <c r="M5933" t="str">
        <f t="shared" si="929"/>
        <v/>
      </c>
    </row>
    <row r="5934" spans="1:13">
      <c r="A5934" t="s">
        <v>4841</v>
      </c>
      <c r="D5934" t="str">
        <f t="shared" si="920"/>
        <v/>
      </c>
      <c r="E5934" t="str">
        <f t="shared" si="921"/>
        <v/>
      </c>
      <c r="F5934" t="str">
        <f t="shared" si="922"/>
        <v/>
      </c>
      <c r="G5934" t="str">
        <f t="shared" si="923"/>
        <v/>
      </c>
      <c r="H5934" t="str">
        <f t="shared" si="924"/>
        <v/>
      </c>
      <c r="I5934" t="str">
        <f t="shared" si="925"/>
        <v/>
      </c>
      <c r="J5934" t="str">
        <f t="shared" si="926"/>
        <v/>
      </c>
      <c r="K5934" t="str">
        <f t="shared" si="927"/>
        <v/>
      </c>
      <c r="L5934" t="str">
        <f t="shared" si="928"/>
        <v/>
      </c>
      <c r="M5934" t="str">
        <f t="shared" si="929"/>
        <v/>
      </c>
    </row>
    <row r="5935" spans="1:13">
      <c r="A5935" t="s">
        <v>4841</v>
      </c>
      <c r="D5935" t="str">
        <f t="shared" si="920"/>
        <v/>
      </c>
      <c r="E5935" t="str">
        <f t="shared" si="921"/>
        <v/>
      </c>
      <c r="F5935" t="str">
        <f t="shared" si="922"/>
        <v/>
      </c>
      <c r="G5935" t="str">
        <f t="shared" si="923"/>
        <v/>
      </c>
      <c r="H5935" t="str">
        <f t="shared" si="924"/>
        <v/>
      </c>
      <c r="I5935" t="str">
        <f t="shared" si="925"/>
        <v/>
      </c>
      <c r="J5935" t="str">
        <f t="shared" si="926"/>
        <v/>
      </c>
      <c r="K5935" t="str">
        <f t="shared" si="927"/>
        <v/>
      </c>
      <c r="L5935" t="str">
        <f t="shared" si="928"/>
        <v/>
      </c>
      <c r="M5935" t="str">
        <f t="shared" si="929"/>
        <v/>
      </c>
    </row>
    <row r="5936" spans="1:13">
      <c r="A5936" t="s">
        <v>4841</v>
      </c>
      <c r="D5936" t="str">
        <f t="shared" si="920"/>
        <v/>
      </c>
      <c r="E5936" t="str">
        <f t="shared" si="921"/>
        <v/>
      </c>
      <c r="F5936" t="str">
        <f t="shared" si="922"/>
        <v/>
      </c>
      <c r="G5936" t="str">
        <f t="shared" si="923"/>
        <v/>
      </c>
      <c r="H5936" t="str">
        <f t="shared" si="924"/>
        <v/>
      </c>
      <c r="I5936" t="str">
        <f t="shared" si="925"/>
        <v/>
      </c>
      <c r="J5936" t="str">
        <f t="shared" si="926"/>
        <v/>
      </c>
      <c r="K5936" t="str">
        <f t="shared" si="927"/>
        <v/>
      </c>
      <c r="L5936" t="str">
        <f t="shared" si="928"/>
        <v/>
      </c>
      <c r="M5936" t="str">
        <f t="shared" si="929"/>
        <v/>
      </c>
    </row>
    <row r="5937" spans="1:13">
      <c r="A5937" t="s">
        <v>4841</v>
      </c>
      <c r="D5937" t="str">
        <f t="shared" si="920"/>
        <v/>
      </c>
      <c r="E5937" t="str">
        <f t="shared" si="921"/>
        <v/>
      </c>
      <c r="F5937" t="str">
        <f t="shared" si="922"/>
        <v/>
      </c>
      <c r="G5937" t="str">
        <f t="shared" si="923"/>
        <v/>
      </c>
      <c r="H5937" t="str">
        <f t="shared" si="924"/>
        <v/>
      </c>
      <c r="I5937" t="str">
        <f t="shared" si="925"/>
        <v/>
      </c>
      <c r="J5937" t="str">
        <f t="shared" si="926"/>
        <v/>
      </c>
      <c r="K5937" t="str">
        <f t="shared" si="927"/>
        <v/>
      </c>
      <c r="L5937" t="str">
        <f t="shared" si="928"/>
        <v/>
      </c>
      <c r="M5937" t="str">
        <f t="shared" si="929"/>
        <v/>
      </c>
    </row>
    <row r="5938" spans="1:13">
      <c r="A5938" t="s">
        <v>4841</v>
      </c>
      <c r="D5938" t="str">
        <f t="shared" si="920"/>
        <v/>
      </c>
      <c r="E5938" t="str">
        <f t="shared" si="921"/>
        <v/>
      </c>
      <c r="F5938" t="str">
        <f t="shared" si="922"/>
        <v/>
      </c>
      <c r="G5938" t="str">
        <f t="shared" si="923"/>
        <v/>
      </c>
      <c r="H5938" t="str">
        <f t="shared" si="924"/>
        <v/>
      </c>
      <c r="I5938" t="str">
        <f t="shared" si="925"/>
        <v/>
      </c>
      <c r="J5938" t="str">
        <f t="shared" si="926"/>
        <v/>
      </c>
      <c r="K5938" t="str">
        <f t="shared" si="927"/>
        <v/>
      </c>
      <c r="L5938" t="str">
        <f t="shared" si="928"/>
        <v/>
      </c>
      <c r="M5938" t="str">
        <f t="shared" si="929"/>
        <v/>
      </c>
    </row>
    <row r="5939" spans="1:13">
      <c r="A5939" t="s">
        <v>4841</v>
      </c>
      <c r="D5939" t="str">
        <f t="shared" si="920"/>
        <v/>
      </c>
      <c r="E5939" t="str">
        <f t="shared" si="921"/>
        <v/>
      </c>
      <c r="F5939" t="str">
        <f t="shared" si="922"/>
        <v/>
      </c>
      <c r="G5939" t="str">
        <f t="shared" si="923"/>
        <v/>
      </c>
      <c r="H5939" t="str">
        <f t="shared" si="924"/>
        <v/>
      </c>
      <c r="I5939" t="str">
        <f t="shared" si="925"/>
        <v/>
      </c>
      <c r="J5939" t="str">
        <f t="shared" si="926"/>
        <v/>
      </c>
      <c r="K5939" t="str">
        <f t="shared" si="927"/>
        <v/>
      </c>
      <c r="L5939" t="str">
        <f t="shared" si="928"/>
        <v/>
      </c>
      <c r="M5939" t="str">
        <f t="shared" si="929"/>
        <v/>
      </c>
    </row>
    <row r="5940" spans="1:13">
      <c r="A5940" t="s">
        <v>4841</v>
      </c>
      <c r="D5940" t="str">
        <f t="shared" si="920"/>
        <v/>
      </c>
      <c r="E5940" t="str">
        <f t="shared" si="921"/>
        <v/>
      </c>
      <c r="F5940" t="str">
        <f t="shared" si="922"/>
        <v/>
      </c>
      <c r="G5940" t="str">
        <f t="shared" si="923"/>
        <v/>
      </c>
      <c r="H5940" t="str">
        <f t="shared" si="924"/>
        <v/>
      </c>
      <c r="I5940" t="str">
        <f t="shared" si="925"/>
        <v/>
      </c>
      <c r="J5940" t="str">
        <f t="shared" si="926"/>
        <v/>
      </c>
      <c r="K5940" t="str">
        <f t="shared" si="927"/>
        <v/>
      </c>
      <c r="L5940" t="str">
        <f t="shared" si="928"/>
        <v/>
      </c>
      <c r="M5940" t="str">
        <f t="shared" si="929"/>
        <v/>
      </c>
    </row>
    <row r="5941" spans="1:13">
      <c r="A5941" t="s">
        <v>4841</v>
      </c>
      <c r="D5941" t="str">
        <f t="shared" si="920"/>
        <v/>
      </c>
      <c r="E5941" t="str">
        <f t="shared" si="921"/>
        <v/>
      </c>
      <c r="F5941" t="str">
        <f t="shared" si="922"/>
        <v/>
      </c>
      <c r="G5941" t="str">
        <f t="shared" si="923"/>
        <v/>
      </c>
      <c r="H5941" t="str">
        <f t="shared" si="924"/>
        <v/>
      </c>
      <c r="I5941" t="str">
        <f t="shared" si="925"/>
        <v/>
      </c>
      <c r="J5941" t="str">
        <f t="shared" si="926"/>
        <v/>
      </c>
      <c r="K5941" t="str">
        <f t="shared" si="927"/>
        <v/>
      </c>
      <c r="L5941" t="str">
        <f t="shared" si="928"/>
        <v/>
      </c>
      <c r="M5941" t="str">
        <f t="shared" si="929"/>
        <v/>
      </c>
    </row>
    <row r="5942" spans="1:13">
      <c r="A5942" t="s">
        <v>4841</v>
      </c>
      <c r="D5942" t="str">
        <f t="shared" si="920"/>
        <v/>
      </c>
      <c r="E5942" t="str">
        <f t="shared" si="921"/>
        <v/>
      </c>
      <c r="F5942" t="str">
        <f t="shared" si="922"/>
        <v/>
      </c>
      <c r="G5942" t="str">
        <f t="shared" si="923"/>
        <v/>
      </c>
      <c r="H5942" t="str">
        <f t="shared" si="924"/>
        <v/>
      </c>
      <c r="I5942" t="str">
        <f t="shared" si="925"/>
        <v/>
      </c>
      <c r="J5942" t="str">
        <f t="shared" si="926"/>
        <v/>
      </c>
      <c r="K5942" t="str">
        <f t="shared" si="927"/>
        <v/>
      </c>
      <c r="L5942" t="str">
        <f t="shared" si="928"/>
        <v/>
      </c>
      <c r="M5942" t="str">
        <f t="shared" si="929"/>
        <v/>
      </c>
    </row>
    <row r="5943" spans="1:13">
      <c r="A5943" t="s">
        <v>4841</v>
      </c>
      <c r="D5943" t="str">
        <f t="shared" si="920"/>
        <v/>
      </c>
      <c r="E5943" t="str">
        <f t="shared" si="921"/>
        <v/>
      </c>
      <c r="F5943" t="str">
        <f t="shared" si="922"/>
        <v/>
      </c>
      <c r="G5943" t="str">
        <f t="shared" si="923"/>
        <v/>
      </c>
      <c r="H5943" t="str">
        <f t="shared" si="924"/>
        <v/>
      </c>
      <c r="I5943" t="str">
        <f t="shared" si="925"/>
        <v/>
      </c>
      <c r="J5943" t="str">
        <f t="shared" si="926"/>
        <v/>
      </c>
      <c r="K5943" t="str">
        <f t="shared" si="927"/>
        <v/>
      </c>
      <c r="L5943" t="str">
        <f t="shared" si="928"/>
        <v/>
      </c>
      <c r="M5943" t="str">
        <f t="shared" si="929"/>
        <v/>
      </c>
    </row>
    <row r="5944" spans="1:13">
      <c r="A5944" t="s">
        <v>4841</v>
      </c>
      <c r="D5944" t="str">
        <f t="shared" si="920"/>
        <v/>
      </c>
      <c r="E5944" t="str">
        <f t="shared" si="921"/>
        <v/>
      </c>
      <c r="F5944" t="str">
        <f t="shared" si="922"/>
        <v/>
      </c>
      <c r="G5944" t="str">
        <f t="shared" si="923"/>
        <v/>
      </c>
      <c r="H5944" t="str">
        <f t="shared" si="924"/>
        <v/>
      </c>
      <c r="I5944" t="str">
        <f t="shared" si="925"/>
        <v/>
      </c>
      <c r="J5944" t="str">
        <f t="shared" si="926"/>
        <v/>
      </c>
      <c r="K5944" t="str">
        <f t="shared" si="927"/>
        <v/>
      </c>
      <c r="L5944" t="str">
        <f t="shared" si="928"/>
        <v/>
      </c>
      <c r="M5944" t="str">
        <f t="shared" si="929"/>
        <v/>
      </c>
    </row>
    <row r="5945" spans="1:13">
      <c r="A5945" t="s">
        <v>4841</v>
      </c>
      <c r="D5945" t="str">
        <f t="shared" si="920"/>
        <v/>
      </c>
      <c r="E5945" t="str">
        <f t="shared" si="921"/>
        <v/>
      </c>
      <c r="F5945" t="str">
        <f t="shared" si="922"/>
        <v/>
      </c>
      <c r="G5945" t="str">
        <f t="shared" si="923"/>
        <v/>
      </c>
      <c r="H5945" t="str">
        <f t="shared" si="924"/>
        <v/>
      </c>
      <c r="I5945" t="str">
        <f t="shared" si="925"/>
        <v/>
      </c>
      <c r="J5945" t="str">
        <f t="shared" si="926"/>
        <v/>
      </c>
      <c r="K5945" t="str">
        <f t="shared" si="927"/>
        <v/>
      </c>
      <c r="L5945" t="str">
        <f t="shared" si="928"/>
        <v/>
      </c>
      <c r="M5945" t="str">
        <f t="shared" si="929"/>
        <v/>
      </c>
    </row>
    <row r="5946" spans="1:13">
      <c r="A5946" t="s">
        <v>4841</v>
      </c>
      <c r="D5946" t="str">
        <f t="shared" si="920"/>
        <v/>
      </c>
      <c r="E5946" t="str">
        <f t="shared" si="921"/>
        <v/>
      </c>
      <c r="F5946" t="str">
        <f t="shared" si="922"/>
        <v/>
      </c>
      <c r="G5946" t="str">
        <f t="shared" si="923"/>
        <v/>
      </c>
      <c r="H5946" t="str">
        <f t="shared" si="924"/>
        <v/>
      </c>
      <c r="I5946" t="str">
        <f t="shared" si="925"/>
        <v/>
      </c>
      <c r="J5946" t="str">
        <f t="shared" si="926"/>
        <v/>
      </c>
      <c r="K5946" t="str">
        <f t="shared" si="927"/>
        <v/>
      </c>
      <c r="L5946" t="str">
        <f t="shared" si="928"/>
        <v/>
      </c>
      <c r="M5946" t="str">
        <f t="shared" si="929"/>
        <v/>
      </c>
    </row>
    <row r="5947" spans="1:13">
      <c r="A5947" t="s">
        <v>4841</v>
      </c>
      <c r="D5947" t="str">
        <f t="shared" si="920"/>
        <v/>
      </c>
      <c r="E5947" t="str">
        <f t="shared" si="921"/>
        <v/>
      </c>
      <c r="F5947" t="str">
        <f t="shared" si="922"/>
        <v/>
      </c>
      <c r="G5947" t="str">
        <f t="shared" si="923"/>
        <v/>
      </c>
      <c r="H5947" t="str">
        <f t="shared" si="924"/>
        <v/>
      </c>
      <c r="I5947" t="str">
        <f t="shared" si="925"/>
        <v/>
      </c>
      <c r="J5947" t="str">
        <f t="shared" si="926"/>
        <v/>
      </c>
      <c r="K5947" t="str">
        <f t="shared" si="927"/>
        <v/>
      </c>
      <c r="L5947" t="str">
        <f t="shared" si="928"/>
        <v/>
      </c>
      <c r="M5947" t="str">
        <f t="shared" si="929"/>
        <v/>
      </c>
    </row>
    <row r="5948" spans="1:13">
      <c r="A5948" t="s">
        <v>4841</v>
      </c>
      <c r="D5948" t="str">
        <f t="shared" si="920"/>
        <v/>
      </c>
      <c r="E5948" t="str">
        <f t="shared" si="921"/>
        <v/>
      </c>
      <c r="F5948" t="str">
        <f t="shared" si="922"/>
        <v/>
      </c>
      <c r="G5948" t="str">
        <f t="shared" si="923"/>
        <v/>
      </c>
      <c r="H5948" t="str">
        <f t="shared" si="924"/>
        <v/>
      </c>
      <c r="I5948" t="str">
        <f t="shared" si="925"/>
        <v/>
      </c>
      <c r="J5948" t="str">
        <f t="shared" si="926"/>
        <v/>
      </c>
      <c r="K5948" t="str">
        <f t="shared" si="927"/>
        <v/>
      </c>
      <c r="L5948" t="str">
        <f t="shared" si="928"/>
        <v/>
      </c>
      <c r="M5948" t="str">
        <f t="shared" si="929"/>
        <v/>
      </c>
    </row>
    <row r="5949" spans="1:13">
      <c r="A5949" t="s">
        <v>4841</v>
      </c>
      <c r="D5949" t="str">
        <f t="shared" si="920"/>
        <v/>
      </c>
      <c r="E5949" t="str">
        <f t="shared" si="921"/>
        <v/>
      </c>
      <c r="F5949" t="str">
        <f t="shared" si="922"/>
        <v/>
      </c>
      <c r="G5949" t="str">
        <f t="shared" si="923"/>
        <v/>
      </c>
      <c r="H5949" t="str">
        <f t="shared" si="924"/>
        <v/>
      </c>
      <c r="I5949" t="str">
        <f t="shared" si="925"/>
        <v/>
      </c>
      <c r="J5949" t="str">
        <f t="shared" si="926"/>
        <v/>
      </c>
      <c r="K5949" t="str">
        <f t="shared" si="927"/>
        <v/>
      </c>
      <c r="L5949" t="str">
        <f t="shared" si="928"/>
        <v/>
      </c>
      <c r="M5949" t="str">
        <f t="shared" si="929"/>
        <v/>
      </c>
    </row>
    <row r="5950" spans="1:13">
      <c r="A5950" t="s">
        <v>4841</v>
      </c>
      <c r="D5950" t="str">
        <f t="shared" si="920"/>
        <v/>
      </c>
      <c r="E5950" t="str">
        <f t="shared" si="921"/>
        <v/>
      </c>
      <c r="F5950" t="str">
        <f t="shared" si="922"/>
        <v/>
      </c>
      <c r="G5950" t="str">
        <f t="shared" si="923"/>
        <v/>
      </c>
      <c r="H5950" t="str">
        <f t="shared" si="924"/>
        <v/>
      </c>
      <c r="I5950" t="str">
        <f t="shared" si="925"/>
        <v/>
      </c>
      <c r="J5950" t="str">
        <f t="shared" si="926"/>
        <v/>
      </c>
      <c r="K5950" t="str">
        <f t="shared" si="927"/>
        <v/>
      </c>
      <c r="L5950" t="str">
        <f t="shared" si="928"/>
        <v/>
      </c>
      <c r="M5950" t="str">
        <f t="shared" si="929"/>
        <v/>
      </c>
    </row>
    <row r="5951" spans="1:13">
      <c r="A5951" t="s">
        <v>4841</v>
      </c>
      <c r="D5951" t="str">
        <f t="shared" si="920"/>
        <v/>
      </c>
      <c r="E5951" t="str">
        <f t="shared" si="921"/>
        <v/>
      </c>
      <c r="F5951" t="str">
        <f t="shared" si="922"/>
        <v/>
      </c>
      <c r="G5951" t="str">
        <f t="shared" si="923"/>
        <v/>
      </c>
      <c r="H5951" t="str">
        <f t="shared" si="924"/>
        <v/>
      </c>
      <c r="I5951" t="str">
        <f t="shared" si="925"/>
        <v/>
      </c>
      <c r="J5951" t="str">
        <f t="shared" si="926"/>
        <v/>
      </c>
      <c r="K5951" t="str">
        <f t="shared" si="927"/>
        <v/>
      </c>
      <c r="L5951" t="str">
        <f t="shared" si="928"/>
        <v/>
      </c>
      <c r="M5951" t="str">
        <f t="shared" si="929"/>
        <v/>
      </c>
    </row>
    <row r="5952" spans="1:13">
      <c r="A5952" t="s">
        <v>4841</v>
      </c>
      <c r="D5952" t="str">
        <f t="shared" si="920"/>
        <v/>
      </c>
      <c r="E5952" t="str">
        <f t="shared" si="921"/>
        <v/>
      </c>
      <c r="F5952" t="str">
        <f t="shared" si="922"/>
        <v/>
      </c>
      <c r="G5952" t="str">
        <f t="shared" si="923"/>
        <v/>
      </c>
      <c r="H5952" t="str">
        <f t="shared" si="924"/>
        <v/>
      </c>
      <c r="I5952" t="str">
        <f t="shared" si="925"/>
        <v/>
      </c>
      <c r="J5952" t="str">
        <f t="shared" si="926"/>
        <v/>
      </c>
      <c r="K5952" t="str">
        <f t="shared" si="927"/>
        <v/>
      </c>
      <c r="L5952" t="str">
        <f t="shared" si="928"/>
        <v/>
      </c>
      <c r="M5952" t="str">
        <f t="shared" si="929"/>
        <v/>
      </c>
    </row>
    <row r="5953" spans="1:13">
      <c r="A5953" t="s">
        <v>4841</v>
      </c>
      <c r="D5953" t="str">
        <f t="shared" si="920"/>
        <v/>
      </c>
      <c r="E5953" t="str">
        <f t="shared" si="921"/>
        <v/>
      </c>
      <c r="F5953" t="str">
        <f t="shared" si="922"/>
        <v/>
      </c>
      <c r="G5953" t="str">
        <f t="shared" si="923"/>
        <v/>
      </c>
      <c r="H5953" t="str">
        <f t="shared" si="924"/>
        <v/>
      </c>
      <c r="I5953" t="str">
        <f t="shared" si="925"/>
        <v/>
      </c>
      <c r="J5953" t="str">
        <f t="shared" si="926"/>
        <v/>
      </c>
      <c r="K5953" t="str">
        <f t="shared" si="927"/>
        <v/>
      </c>
      <c r="L5953" t="str">
        <f t="shared" si="928"/>
        <v/>
      </c>
      <c r="M5953" t="str">
        <f t="shared" si="929"/>
        <v/>
      </c>
    </row>
    <row r="5954" spans="1:13">
      <c r="A5954" t="s">
        <v>4841</v>
      </c>
      <c r="D5954" t="str">
        <f t="shared" si="920"/>
        <v/>
      </c>
      <c r="E5954" t="str">
        <f t="shared" si="921"/>
        <v/>
      </c>
      <c r="F5954" t="str">
        <f t="shared" si="922"/>
        <v/>
      </c>
      <c r="G5954" t="str">
        <f t="shared" si="923"/>
        <v/>
      </c>
      <c r="H5954" t="str">
        <f t="shared" si="924"/>
        <v/>
      </c>
      <c r="I5954" t="str">
        <f t="shared" si="925"/>
        <v/>
      </c>
      <c r="J5954" t="str">
        <f t="shared" si="926"/>
        <v/>
      </c>
      <c r="K5954" t="str">
        <f t="shared" si="927"/>
        <v/>
      </c>
      <c r="L5954" t="str">
        <f t="shared" si="928"/>
        <v/>
      </c>
      <c r="M5954" t="str">
        <f t="shared" si="929"/>
        <v/>
      </c>
    </row>
    <row r="5955" spans="1:13">
      <c r="A5955" t="s">
        <v>4841</v>
      </c>
      <c r="D5955" t="str">
        <f t="shared" si="920"/>
        <v/>
      </c>
      <c r="E5955" t="str">
        <f t="shared" si="921"/>
        <v/>
      </c>
      <c r="F5955" t="str">
        <f t="shared" si="922"/>
        <v/>
      </c>
      <c r="G5955" t="str">
        <f t="shared" si="923"/>
        <v/>
      </c>
      <c r="H5955" t="str">
        <f t="shared" si="924"/>
        <v/>
      </c>
      <c r="I5955" t="str">
        <f t="shared" si="925"/>
        <v/>
      </c>
      <c r="J5955" t="str">
        <f t="shared" si="926"/>
        <v/>
      </c>
      <c r="K5955" t="str">
        <f t="shared" si="927"/>
        <v/>
      </c>
      <c r="L5955" t="str">
        <f t="shared" si="928"/>
        <v/>
      </c>
      <c r="M5955" t="str">
        <f t="shared" si="929"/>
        <v/>
      </c>
    </row>
    <row r="5956" spans="1:13">
      <c r="A5956" t="s">
        <v>4841</v>
      </c>
      <c r="D5956" t="str">
        <f t="shared" si="920"/>
        <v/>
      </c>
      <c r="E5956" t="str">
        <f t="shared" si="921"/>
        <v/>
      </c>
      <c r="F5956" t="str">
        <f t="shared" si="922"/>
        <v/>
      </c>
      <c r="G5956" t="str">
        <f t="shared" si="923"/>
        <v/>
      </c>
      <c r="H5956" t="str">
        <f t="shared" si="924"/>
        <v/>
      </c>
      <c r="I5956" t="str">
        <f t="shared" si="925"/>
        <v/>
      </c>
      <c r="J5956" t="str">
        <f t="shared" si="926"/>
        <v/>
      </c>
      <c r="K5956" t="str">
        <f t="shared" si="927"/>
        <v/>
      </c>
      <c r="L5956" t="str">
        <f t="shared" si="928"/>
        <v/>
      </c>
      <c r="M5956" t="str">
        <f t="shared" si="929"/>
        <v/>
      </c>
    </row>
    <row r="5957" spans="1:13">
      <c r="A5957" t="s">
        <v>4841</v>
      </c>
      <c r="D5957" t="str">
        <f t="shared" si="920"/>
        <v/>
      </c>
      <c r="E5957" t="str">
        <f t="shared" si="921"/>
        <v/>
      </c>
      <c r="F5957" t="str">
        <f t="shared" si="922"/>
        <v/>
      </c>
      <c r="G5957" t="str">
        <f t="shared" si="923"/>
        <v/>
      </c>
      <c r="H5957" t="str">
        <f t="shared" si="924"/>
        <v/>
      </c>
      <c r="I5957" t="str">
        <f t="shared" si="925"/>
        <v/>
      </c>
      <c r="J5957" t="str">
        <f t="shared" si="926"/>
        <v/>
      </c>
      <c r="K5957" t="str">
        <f t="shared" si="927"/>
        <v/>
      </c>
      <c r="L5957" t="str">
        <f t="shared" si="928"/>
        <v/>
      </c>
      <c r="M5957" t="str">
        <f t="shared" si="929"/>
        <v/>
      </c>
    </row>
    <row r="5958" spans="1:13">
      <c r="A5958" t="s">
        <v>4841</v>
      </c>
      <c r="D5958" t="str">
        <f t="shared" si="920"/>
        <v/>
      </c>
      <c r="E5958" t="str">
        <f t="shared" si="921"/>
        <v/>
      </c>
      <c r="F5958" t="str">
        <f t="shared" si="922"/>
        <v/>
      </c>
      <c r="G5958" t="str">
        <f t="shared" si="923"/>
        <v/>
      </c>
      <c r="H5958" t="str">
        <f t="shared" si="924"/>
        <v/>
      </c>
      <c r="I5958" t="str">
        <f t="shared" si="925"/>
        <v/>
      </c>
      <c r="J5958" t="str">
        <f t="shared" si="926"/>
        <v/>
      </c>
      <c r="K5958" t="str">
        <f t="shared" si="927"/>
        <v/>
      </c>
      <c r="L5958" t="str">
        <f t="shared" si="928"/>
        <v/>
      </c>
      <c r="M5958" t="str">
        <f t="shared" si="929"/>
        <v/>
      </c>
    </row>
    <row r="5959" spans="1:13">
      <c r="A5959" t="s">
        <v>4841</v>
      </c>
      <c r="D5959" t="str">
        <f t="shared" ref="D5959:D6000" si="930">IF(A5959=mfund1,B5959,"")</f>
        <v/>
      </c>
      <c r="E5959" t="str">
        <f t="shared" ref="E5959:E6000" si="931">IF(A5959=mfund2,B5959,"")</f>
        <v/>
      </c>
      <c r="F5959" t="str">
        <f t="shared" ref="F5959:F6000" si="932">IF(A5959=mfund3,B5959,"")</f>
        <v/>
      </c>
      <c r="G5959" t="str">
        <f t="shared" ref="G5959:G6000" si="933">IF(A5959=mfund4,B5959,"")</f>
        <v/>
      </c>
      <c r="H5959" t="str">
        <f t="shared" ref="H5959:H6000" si="934">IF(A5959=mfudn5,B5959,"")</f>
        <v/>
      </c>
      <c r="I5959" t="str">
        <f t="shared" ref="I5959:I6000" si="935">IF(A5959=mfund6,B5959,"")</f>
        <v/>
      </c>
      <c r="J5959" t="str">
        <f t="shared" ref="J5959:J6000" si="936">IF(A5959=mfund7,B5959,"")</f>
        <v/>
      </c>
      <c r="K5959" t="str">
        <f t="shared" ref="K5959:K6000" si="937">IF(A5959=mfund8,B5959,"")</f>
        <v/>
      </c>
      <c r="L5959" t="str">
        <f t="shared" ref="L5959:L6000" si="938">IF(A5959=mfund9,B5959,"")</f>
        <v/>
      </c>
      <c r="M5959" t="str">
        <f t="shared" ref="M5959:M6000" si="939">IF(A5959=mfund10,B5959,"")</f>
        <v/>
      </c>
    </row>
    <row r="5960" spans="1:13">
      <c r="A5960" t="s">
        <v>4841</v>
      </c>
      <c r="D5960" t="str">
        <f t="shared" si="930"/>
        <v/>
      </c>
      <c r="E5960" t="str">
        <f t="shared" si="931"/>
        <v/>
      </c>
      <c r="F5960" t="str">
        <f t="shared" si="932"/>
        <v/>
      </c>
      <c r="G5960" t="str">
        <f t="shared" si="933"/>
        <v/>
      </c>
      <c r="H5960" t="str">
        <f t="shared" si="934"/>
        <v/>
      </c>
      <c r="I5960" t="str">
        <f t="shared" si="935"/>
        <v/>
      </c>
      <c r="J5960" t="str">
        <f t="shared" si="936"/>
        <v/>
      </c>
      <c r="K5960" t="str">
        <f t="shared" si="937"/>
        <v/>
      </c>
      <c r="L5960" t="str">
        <f t="shared" si="938"/>
        <v/>
      </c>
      <c r="M5960" t="str">
        <f t="shared" si="939"/>
        <v/>
      </c>
    </row>
    <row r="5961" spans="1:13">
      <c r="A5961" t="s">
        <v>4841</v>
      </c>
      <c r="D5961" t="str">
        <f t="shared" si="930"/>
        <v/>
      </c>
      <c r="E5961" t="str">
        <f t="shared" si="931"/>
        <v/>
      </c>
      <c r="F5961" t="str">
        <f t="shared" si="932"/>
        <v/>
      </c>
      <c r="G5961" t="str">
        <f t="shared" si="933"/>
        <v/>
      </c>
      <c r="H5961" t="str">
        <f t="shared" si="934"/>
        <v/>
      </c>
      <c r="I5961" t="str">
        <f t="shared" si="935"/>
        <v/>
      </c>
      <c r="J5961" t="str">
        <f t="shared" si="936"/>
        <v/>
      </c>
      <c r="K5961" t="str">
        <f t="shared" si="937"/>
        <v/>
      </c>
      <c r="L5961" t="str">
        <f t="shared" si="938"/>
        <v/>
      </c>
      <c r="M5961" t="str">
        <f t="shared" si="939"/>
        <v/>
      </c>
    </row>
    <row r="5962" spans="1:13">
      <c r="A5962" t="s">
        <v>4841</v>
      </c>
      <c r="D5962" t="str">
        <f t="shared" si="930"/>
        <v/>
      </c>
      <c r="E5962" t="str">
        <f t="shared" si="931"/>
        <v/>
      </c>
      <c r="F5962" t="str">
        <f t="shared" si="932"/>
        <v/>
      </c>
      <c r="G5962" t="str">
        <f t="shared" si="933"/>
        <v/>
      </c>
      <c r="H5962" t="str">
        <f t="shared" si="934"/>
        <v/>
      </c>
      <c r="I5962" t="str">
        <f t="shared" si="935"/>
        <v/>
      </c>
      <c r="J5962" t="str">
        <f t="shared" si="936"/>
        <v/>
      </c>
      <c r="K5962" t="str">
        <f t="shared" si="937"/>
        <v/>
      </c>
      <c r="L5962" t="str">
        <f t="shared" si="938"/>
        <v/>
      </c>
      <c r="M5962" t="str">
        <f t="shared" si="939"/>
        <v/>
      </c>
    </row>
    <row r="5963" spans="1:13">
      <c r="A5963" t="s">
        <v>4841</v>
      </c>
      <c r="D5963" t="str">
        <f t="shared" si="930"/>
        <v/>
      </c>
      <c r="E5963" t="str">
        <f t="shared" si="931"/>
        <v/>
      </c>
      <c r="F5963" t="str">
        <f t="shared" si="932"/>
        <v/>
      </c>
      <c r="G5963" t="str">
        <f t="shared" si="933"/>
        <v/>
      </c>
      <c r="H5963" t="str">
        <f t="shared" si="934"/>
        <v/>
      </c>
      <c r="I5963" t="str">
        <f t="shared" si="935"/>
        <v/>
      </c>
      <c r="J5963" t="str">
        <f t="shared" si="936"/>
        <v/>
      </c>
      <c r="K5963" t="str">
        <f t="shared" si="937"/>
        <v/>
      </c>
      <c r="L5963" t="str">
        <f t="shared" si="938"/>
        <v/>
      </c>
      <c r="M5963" t="str">
        <f t="shared" si="939"/>
        <v/>
      </c>
    </row>
    <row r="5964" spans="1:13">
      <c r="A5964" t="s">
        <v>4841</v>
      </c>
      <c r="D5964" t="str">
        <f t="shared" si="930"/>
        <v/>
      </c>
      <c r="E5964" t="str">
        <f t="shared" si="931"/>
        <v/>
      </c>
      <c r="F5964" t="str">
        <f t="shared" si="932"/>
        <v/>
      </c>
      <c r="G5964" t="str">
        <f t="shared" si="933"/>
        <v/>
      </c>
      <c r="H5964" t="str">
        <f t="shared" si="934"/>
        <v/>
      </c>
      <c r="I5964" t="str">
        <f t="shared" si="935"/>
        <v/>
      </c>
      <c r="J5964" t="str">
        <f t="shared" si="936"/>
        <v/>
      </c>
      <c r="K5964" t="str">
        <f t="shared" si="937"/>
        <v/>
      </c>
      <c r="L5964" t="str">
        <f t="shared" si="938"/>
        <v/>
      </c>
      <c r="M5964" t="str">
        <f t="shared" si="939"/>
        <v/>
      </c>
    </row>
    <row r="5965" spans="1:13">
      <c r="A5965" t="s">
        <v>4841</v>
      </c>
      <c r="D5965" t="str">
        <f t="shared" si="930"/>
        <v/>
      </c>
      <c r="E5965" t="str">
        <f t="shared" si="931"/>
        <v/>
      </c>
      <c r="F5965" t="str">
        <f t="shared" si="932"/>
        <v/>
      </c>
      <c r="G5965" t="str">
        <f t="shared" si="933"/>
        <v/>
      </c>
      <c r="H5965" t="str">
        <f t="shared" si="934"/>
        <v/>
      </c>
      <c r="I5965" t="str">
        <f t="shared" si="935"/>
        <v/>
      </c>
      <c r="J5965" t="str">
        <f t="shared" si="936"/>
        <v/>
      </c>
      <c r="K5965" t="str">
        <f t="shared" si="937"/>
        <v/>
      </c>
      <c r="L5965" t="str">
        <f t="shared" si="938"/>
        <v/>
      </c>
      <c r="M5965" t="str">
        <f t="shared" si="939"/>
        <v/>
      </c>
    </row>
    <row r="5966" spans="1:13">
      <c r="A5966" t="s">
        <v>4841</v>
      </c>
      <c r="D5966" t="str">
        <f t="shared" si="930"/>
        <v/>
      </c>
      <c r="E5966" t="str">
        <f t="shared" si="931"/>
        <v/>
      </c>
      <c r="F5966" t="str">
        <f t="shared" si="932"/>
        <v/>
      </c>
      <c r="G5966" t="str">
        <f t="shared" si="933"/>
        <v/>
      </c>
      <c r="H5966" t="str">
        <f t="shared" si="934"/>
        <v/>
      </c>
      <c r="I5966" t="str">
        <f t="shared" si="935"/>
        <v/>
      </c>
      <c r="J5966" t="str">
        <f t="shared" si="936"/>
        <v/>
      </c>
      <c r="K5966" t="str">
        <f t="shared" si="937"/>
        <v/>
      </c>
      <c r="L5966" t="str">
        <f t="shared" si="938"/>
        <v/>
      </c>
      <c r="M5966" t="str">
        <f t="shared" si="939"/>
        <v/>
      </c>
    </row>
    <row r="5967" spans="1:13">
      <c r="A5967" t="s">
        <v>4841</v>
      </c>
      <c r="D5967" t="str">
        <f t="shared" si="930"/>
        <v/>
      </c>
      <c r="E5967" t="str">
        <f t="shared" si="931"/>
        <v/>
      </c>
      <c r="F5967" t="str">
        <f t="shared" si="932"/>
        <v/>
      </c>
      <c r="G5967" t="str">
        <f t="shared" si="933"/>
        <v/>
      </c>
      <c r="H5967" t="str">
        <f t="shared" si="934"/>
        <v/>
      </c>
      <c r="I5967" t="str">
        <f t="shared" si="935"/>
        <v/>
      </c>
      <c r="J5967" t="str">
        <f t="shared" si="936"/>
        <v/>
      </c>
      <c r="K5967" t="str">
        <f t="shared" si="937"/>
        <v/>
      </c>
      <c r="L5967" t="str">
        <f t="shared" si="938"/>
        <v/>
      </c>
      <c r="M5967" t="str">
        <f t="shared" si="939"/>
        <v/>
      </c>
    </row>
    <row r="5968" spans="1:13">
      <c r="A5968" t="s">
        <v>4841</v>
      </c>
      <c r="D5968" t="str">
        <f t="shared" si="930"/>
        <v/>
      </c>
      <c r="E5968" t="str">
        <f t="shared" si="931"/>
        <v/>
      </c>
      <c r="F5968" t="str">
        <f t="shared" si="932"/>
        <v/>
      </c>
      <c r="G5968" t="str">
        <f t="shared" si="933"/>
        <v/>
      </c>
      <c r="H5968" t="str">
        <f t="shared" si="934"/>
        <v/>
      </c>
      <c r="I5968" t="str">
        <f t="shared" si="935"/>
        <v/>
      </c>
      <c r="J5968" t="str">
        <f t="shared" si="936"/>
        <v/>
      </c>
      <c r="K5968" t="str">
        <f t="shared" si="937"/>
        <v/>
      </c>
      <c r="L5968" t="str">
        <f t="shared" si="938"/>
        <v/>
      </c>
      <c r="M5968" t="str">
        <f t="shared" si="939"/>
        <v/>
      </c>
    </row>
    <row r="5969" spans="1:13">
      <c r="A5969" t="s">
        <v>4841</v>
      </c>
      <c r="D5969" t="str">
        <f t="shared" si="930"/>
        <v/>
      </c>
      <c r="E5969" t="str">
        <f t="shared" si="931"/>
        <v/>
      </c>
      <c r="F5969" t="str">
        <f t="shared" si="932"/>
        <v/>
      </c>
      <c r="G5969" t="str">
        <f t="shared" si="933"/>
        <v/>
      </c>
      <c r="H5969" t="str">
        <f t="shared" si="934"/>
        <v/>
      </c>
      <c r="I5969" t="str">
        <f t="shared" si="935"/>
        <v/>
      </c>
      <c r="J5969" t="str">
        <f t="shared" si="936"/>
        <v/>
      </c>
      <c r="K5969" t="str">
        <f t="shared" si="937"/>
        <v/>
      </c>
      <c r="L5969" t="str">
        <f t="shared" si="938"/>
        <v/>
      </c>
      <c r="M5969" t="str">
        <f t="shared" si="939"/>
        <v/>
      </c>
    </row>
    <row r="5970" spans="1:13">
      <c r="A5970" t="s">
        <v>4841</v>
      </c>
      <c r="D5970" t="str">
        <f t="shared" si="930"/>
        <v/>
      </c>
      <c r="E5970" t="str">
        <f t="shared" si="931"/>
        <v/>
      </c>
      <c r="F5970" t="str">
        <f t="shared" si="932"/>
        <v/>
      </c>
      <c r="G5970" t="str">
        <f t="shared" si="933"/>
        <v/>
      </c>
      <c r="H5970" t="str">
        <f t="shared" si="934"/>
        <v/>
      </c>
      <c r="I5970" t="str">
        <f t="shared" si="935"/>
        <v/>
      </c>
      <c r="J5970" t="str">
        <f t="shared" si="936"/>
        <v/>
      </c>
      <c r="K5970" t="str">
        <f t="shared" si="937"/>
        <v/>
      </c>
      <c r="L5970" t="str">
        <f t="shared" si="938"/>
        <v/>
      </c>
      <c r="M5970" t="str">
        <f t="shared" si="939"/>
        <v/>
      </c>
    </row>
    <row r="5971" spans="1:13">
      <c r="A5971" t="s">
        <v>4841</v>
      </c>
      <c r="D5971" t="str">
        <f t="shared" si="930"/>
        <v/>
      </c>
      <c r="E5971" t="str">
        <f t="shared" si="931"/>
        <v/>
      </c>
      <c r="F5971" t="str">
        <f t="shared" si="932"/>
        <v/>
      </c>
      <c r="G5971" t="str">
        <f t="shared" si="933"/>
        <v/>
      </c>
      <c r="H5971" t="str">
        <f t="shared" si="934"/>
        <v/>
      </c>
      <c r="I5971" t="str">
        <f t="shared" si="935"/>
        <v/>
      </c>
      <c r="J5971" t="str">
        <f t="shared" si="936"/>
        <v/>
      </c>
      <c r="K5971" t="str">
        <f t="shared" si="937"/>
        <v/>
      </c>
      <c r="L5971" t="str">
        <f t="shared" si="938"/>
        <v/>
      </c>
      <c r="M5971" t="str">
        <f t="shared" si="939"/>
        <v/>
      </c>
    </row>
    <row r="5972" spans="1:13">
      <c r="A5972" t="s">
        <v>4841</v>
      </c>
      <c r="D5972" t="str">
        <f t="shared" si="930"/>
        <v/>
      </c>
      <c r="E5972" t="str">
        <f t="shared" si="931"/>
        <v/>
      </c>
      <c r="F5972" t="str">
        <f t="shared" si="932"/>
        <v/>
      </c>
      <c r="G5972" t="str">
        <f t="shared" si="933"/>
        <v/>
      </c>
      <c r="H5972" t="str">
        <f t="shared" si="934"/>
        <v/>
      </c>
      <c r="I5972" t="str">
        <f t="shared" si="935"/>
        <v/>
      </c>
      <c r="J5972" t="str">
        <f t="shared" si="936"/>
        <v/>
      </c>
      <c r="K5972" t="str">
        <f t="shared" si="937"/>
        <v/>
      </c>
      <c r="L5972" t="str">
        <f t="shared" si="938"/>
        <v/>
      </c>
      <c r="M5972" t="str">
        <f t="shared" si="939"/>
        <v/>
      </c>
    </row>
    <row r="5973" spans="1:13">
      <c r="A5973" t="s">
        <v>4841</v>
      </c>
      <c r="D5973" t="str">
        <f t="shared" si="930"/>
        <v/>
      </c>
      <c r="E5973" t="str">
        <f t="shared" si="931"/>
        <v/>
      </c>
      <c r="F5973" t="str">
        <f t="shared" si="932"/>
        <v/>
      </c>
      <c r="G5973" t="str">
        <f t="shared" si="933"/>
        <v/>
      </c>
      <c r="H5973" t="str">
        <f t="shared" si="934"/>
        <v/>
      </c>
      <c r="I5973" t="str">
        <f t="shared" si="935"/>
        <v/>
      </c>
      <c r="J5973" t="str">
        <f t="shared" si="936"/>
        <v/>
      </c>
      <c r="K5973" t="str">
        <f t="shared" si="937"/>
        <v/>
      </c>
      <c r="L5973" t="str">
        <f t="shared" si="938"/>
        <v/>
      </c>
      <c r="M5973" t="str">
        <f t="shared" si="939"/>
        <v/>
      </c>
    </row>
    <row r="5974" spans="1:13">
      <c r="A5974" t="s">
        <v>4841</v>
      </c>
      <c r="D5974" t="str">
        <f t="shared" si="930"/>
        <v/>
      </c>
      <c r="E5974" t="str">
        <f t="shared" si="931"/>
        <v/>
      </c>
      <c r="F5974" t="str">
        <f t="shared" si="932"/>
        <v/>
      </c>
      <c r="G5974" t="str">
        <f t="shared" si="933"/>
        <v/>
      </c>
      <c r="H5974" t="str">
        <f t="shared" si="934"/>
        <v/>
      </c>
      <c r="I5974" t="str">
        <f t="shared" si="935"/>
        <v/>
      </c>
      <c r="J5974" t="str">
        <f t="shared" si="936"/>
        <v/>
      </c>
      <c r="K5974" t="str">
        <f t="shared" si="937"/>
        <v/>
      </c>
      <c r="L5974" t="str">
        <f t="shared" si="938"/>
        <v/>
      </c>
      <c r="M5974" t="str">
        <f t="shared" si="939"/>
        <v/>
      </c>
    </row>
    <row r="5975" spans="1:13">
      <c r="A5975" t="s">
        <v>4841</v>
      </c>
      <c r="D5975" t="str">
        <f t="shared" si="930"/>
        <v/>
      </c>
      <c r="E5975" t="str">
        <f t="shared" si="931"/>
        <v/>
      </c>
      <c r="F5975" t="str">
        <f t="shared" si="932"/>
        <v/>
      </c>
      <c r="G5975" t="str">
        <f t="shared" si="933"/>
        <v/>
      </c>
      <c r="H5975" t="str">
        <f t="shared" si="934"/>
        <v/>
      </c>
      <c r="I5975" t="str">
        <f t="shared" si="935"/>
        <v/>
      </c>
      <c r="J5975" t="str">
        <f t="shared" si="936"/>
        <v/>
      </c>
      <c r="K5975" t="str">
        <f t="shared" si="937"/>
        <v/>
      </c>
      <c r="L5975" t="str">
        <f t="shared" si="938"/>
        <v/>
      </c>
      <c r="M5975" t="str">
        <f t="shared" si="939"/>
        <v/>
      </c>
    </row>
    <row r="5976" spans="1:13">
      <c r="A5976" t="s">
        <v>4841</v>
      </c>
      <c r="D5976" t="str">
        <f t="shared" si="930"/>
        <v/>
      </c>
      <c r="E5976" t="str">
        <f t="shared" si="931"/>
        <v/>
      </c>
      <c r="F5976" t="str">
        <f t="shared" si="932"/>
        <v/>
      </c>
      <c r="G5976" t="str">
        <f t="shared" si="933"/>
        <v/>
      </c>
      <c r="H5976" t="str">
        <f t="shared" si="934"/>
        <v/>
      </c>
      <c r="I5976" t="str">
        <f t="shared" si="935"/>
        <v/>
      </c>
      <c r="J5976" t="str">
        <f t="shared" si="936"/>
        <v/>
      </c>
      <c r="K5976" t="str">
        <f t="shared" si="937"/>
        <v/>
      </c>
      <c r="L5976" t="str">
        <f t="shared" si="938"/>
        <v/>
      </c>
      <c r="M5976" t="str">
        <f t="shared" si="939"/>
        <v/>
      </c>
    </row>
    <row r="5977" spans="1:13">
      <c r="A5977" t="s">
        <v>4841</v>
      </c>
      <c r="D5977" t="str">
        <f t="shared" si="930"/>
        <v/>
      </c>
      <c r="E5977" t="str">
        <f t="shared" si="931"/>
        <v/>
      </c>
      <c r="F5977" t="str">
        <f t="shared" si="932"/>
        <v/>
      </c>
      <c r="G5977" t="str">
        <f t="shared" si="933"/>
        <v/>
      </c>
      <c r="H5977" t="str">
        <f t="shared" si="934"/>
        <v/>
      </c>
      <c r="I5977" t="str">
        <f t="shared" si="935"/>
        <v/>
      </c>
      <c r="J5977" t="str">
        <f t="shared" si="936"/>
        <v/>
      </c>
      <c r="K5977" t="str">
        <f t="shared" si="937"/>
        <v/>
      </c>
      <c r="L5977" t="str">
        <f t="shared" si="938"/>
        <v/>
      </c>
      <c r="M5977" t="str">
        <f t="shared" si="939"/>
        <v/>
      </c>
    </row>
    <row r="5978" spans="1:13">
      <c r="A5978" t="s">
        <v>4841</v>
      </c>
      <c r="D5978" t="str">
        <f t="shared" si="930"/>
        <v/>
      </c>
      <c r="E5978" t="str">
        <f t="shared" si="931"/>
        <v/>
      </c>
      <c r="F5978" t="str">
        <f t="shared" si="932"/>
        <v/>
      </c>
      <c r="G5978" t="str">
        <f t="shared" si="933"/>
        <v/>
      </c>
      <c r="H5978" t="str">
        <f t="shared" si="934"/>
        <v/>
      </c>
      <c r="I5978" t="str">
        <f t="shared" si="935"/>
        <v/>
      </c>
      <c r="J5978" t="str">
        <f t="shared" si="936"/>
        <v/>
      </c>
      <c r="K5978" t="str">
        <f t="shared" si="937"/>
        <v/>
      </c>
      <c r="L5978" t="str">
        <f t="shared" si="938"/>
        <v/>
      </c>
      <c r="M5978" t="str">
        <f t="shared" si="939"/>
        <v/>
      </c>
    </row>
    <row r="5979" spans="1:13">
      <c r="A5979" t="s">
        <v>4841</v>
      </c>
      <c r="D5979" t="str">
        <f t="shared" si="930"/>
        <v/>
      </c>
      <c r="E5979" t="str">
        <f t="shared" si="931"/>
        <v/>
      </c>
      <c r="F5979" t="str">
        <f t="shared" si="932"/>
        <v/>
      </c>
      <c r="G5979" t="str">
        <f t="shared" si="933"/>
        <v/>
      </c>
      <c r="H5979" t="str">
        <f t="shared" si="934"/>
        <v/>
      </c>
      <c r="I5979" t="str">
        <f t="shared" si="935"/>
        <v/>
      </c>
      <c r="J5979" t="str">
        <f t="shared" si="936"/>
        <v/>
      </c>
      <c r="K5979" t="str">
        <f t="shared" si="937"/>
        <v/>
      </c>
      <c r="L5979" t="str">
        <f t="shared" si="938"/>
        <v/>
      </c>
      <c r="M5979" t="str">
        <f t="shared" si="939"/>
        <v/>
      </c>
    </row>
    <row r="5980" spans="1:13">
      <c r="A5980" t="s">
        <v>4841</v>
      </c>
      <c r="D5980" t="str">
        <f t="shared" si="930"/>
        <v/>
      </c>
      <c r="E5980" t="str">
        <f t="shared" si="931"/>
        <v/>
      </c>
      <c r="F5980" t="str">
        <f t="shared" si="932"/>
        <v/>
      </c>
      <c r="G5980" t="str">
        <f t="shared" si="933"/>
        <v/>
      </c>
      <c r="H5980" t="str">
        <f t="shared" si="934"/>
        <v/>
      </c>
      <c r="I5980" t="str">
        <f t="shared" si="935"/>
        <v/>
      </c>
      <c r="J5980" t="str">
        <f t="shared" si="936"/>
        <v/>
      </c>
      <c r="K5980" t="str">
        <f t="shared" si="937"/>
        <v/>
      </c>
      <c r="L5980" t="str">
        <f t="shared" si="938"/>
        <v/>
      </c>
      <c r="M5980" t="str">
        <f t="shared" si="939"/>
        <v/>
      </c>
    </row>
    <row r="5981" spans="1:13">
      <c r="A5981" t="s">
        <v>4841</v>
      </c>
      <c r="D5981" t="str">
        <f t="shared" si="930"/>
        <v/>
      </c>
      <c r="E5981" t="str">
        <f t="shared" si="931"/>
        <v/>
      </c>
      <c r="F5981" t="str">
        <f t="shared" si="932"/>
        <v/>
      </c>
      <c r="G5981" t="str">
        <f t="shared" si="933"/>
        <v/>
      </c>
      <c r="H5981" t="str">
        <f t="shared" si="934"/>
        <v/>
      </c>
      <c r="I5981" t="str">
        <f t="shared" si="935"/>
        <v/>
      </c>
      <c r="J5981" t="str">
        <f t="shared" si="936"/>
        <v/>
      </c>
      <c r="K5981" t="str">
        <f t="shared" si="937"/>
        <v/>
      </c>
      <c r="L5981" t="str">
        <f t="shared" si="938"/>
        <v/>
      </c>
      <c r="M5981" t="str">
        <f t="shared" si="939"/>
        <v/>
      </c>
    </row>
    <row r="5982" spans="1:13">
      <c r="A5982" t="s">
        <v>4841</v>
      </c>
      <c r="D5982" t="str">
        <f t="shared" si="930"/>
        <v/>
      </c>
      <c r="E5982" t="str">
        <f t="shared" si="931"/>
        <v/>
      </c>
      <c r="F5982" t="str">
        <f t="shared" si="932"/>
        <v/>
      </c>
      <c r="G5982" t="str">
        <f t="shared" si="933"/>
        <v/>
      </c>
      <c r="H5982" t="str">
        <f t="shared" si="934"/>
        <v/>
      </c>
      <c r="I5982" t="str">
        <f t="shared" si="935"/>
        <v/>
      </c>
      <c r="J5982" t="str">
        <f t="shared" si="936"/>
        <v/>
      </c>
      <c r="K5982" t="str">
        <f t="shared" si="937"/>
        <v/>
      </c>
      <c r="L5982" t="str">
        <f t="shared" si="938"/>
        <v/>
      </c>
      <c r="M5982" t="str">
        <f t="shared" si="939"/>
        <v/>
      </c>
    </row>
    <row r="5983" spans="1:13">
      <c r="A5983" t="s">
        <v>4841</v>
      </c>
      <c r="D5983" t="str">
        <f t="shared" si="930"/>
        <v/>
      </c>
      <c r="E5983" t="str">
        <f t="shared" si="931"/>
        <v/>
      </c>
      <c r="F5983" t="str">
        <f t="shared" si="932"/>
        <v/>
      </c>
      <c r="G5983" t="str">
        <f t="shared" si="933"/>
        <v/>
      </c>
      <c r="H5983" t="str">
        <f t="shared" si="934"/>
        <v/>
      </c>
      <c r="I5983" t="str">
        <f t="shared" si="935"/>
        <v/>
      </c>
      <c r="J5983" t="str">
        <f t="shared" si="936"/>
        <v/>
      </c>
      <c r="K5983" t="str">
        <f t="shared" si="937"/>
        <v/>
      </c>
      <c r="L5983" t="str">
        <f t="shared" si="938"/>
        <v/>
      </c>
      <c r="M5983" t="str">
        <f t="shared" si="939"/>
        <v/>
      </c>
    </row>
    <row r="5984" spans="1:13">
      <c r="A5984" t="s">
        <v>4841</v>
      </c>
      <c r="D5984" t="str">
        <f t="shared" si="930"/>
        <v/>
      </c>
      <c r="E5984" t="str">
        <f t="shared" si="931"/>
        <v/>
      </c>
      <c r="F5984" t="str">
        <f t="shared" si="932"/>
        <v/>
      </c>
      <c r="G5984" t="str">
        <f t="shared" si="933"/>
        <v/>
      </c>
      <c r="H5984" t="str">
        <f t="shared" si="934"/>
        <v/>
      </c>
      <c r="I5984" t="str">
        <f t="shared" si="935"/>
        <v/>
      </c>
      <c r="J5984" t="str">
        <f t="shared" si="936"/>
        <v/>
      </c>
      <c r="K5984" t="str">
        <f t="shared" si="937"/>
        <v/>
      </c>
      <c r="L5984" t="str">
        <f t="shared" si="938"/>
        <v/>
      </c>
      <c r="M5984" t="str">
        <f t="shared" si="939"/>
        <v/>
      </c>
    </row>
    <row r="5985" spans="1:13">
      <c r="A5985" t="s">
        <v>4841</v>
      </c>
      <c r="D5985" t="str">
        <f t="shared" si="930"/>
        <v/>
      </c>
      <c r="E5985" t="str">
        <f t="shared" si="931"/>
        <v/>
      </c>
      <c r="F5985" t="str">
        <f t="shared" si="932"/>
        <v/>
      </c>
      <c r="G5985" t="str">
        <f t="shared" si="933"/>
        <v/>
      </c>
      <c r="H5985" t="str">
        <f t="shared" si="934"/>
        <v/>
      </c>
      <c r="I5985" t="str">
        <f t="shared" si="935"/>
        <v/>
      </c>
      <c r="J5985" t="str">
        <f t="shared" si="936"/>
        <v/>
      </c>
      <c r="K5985" t="str">
        <f t="shared" si="937"/>
        <v/>
      </c>
      <c r="L5985" t="str">
        <f t="shared" si="938"/>
        <v/>
      </c>
      <c r="M5985" t="str">
        <f t="shared" si="939"/>
        <v/>
      </c>
    </row>
    <row r="5986" spans="1:13">
      <c r="A5986" t="s">
        <v>4841</v>
      </c>
      <c r="D5986" t="str">
        <f t="shared" si="930"/>
        <v/>
      </c>
      <c r="E5986" t="str">
        <f t="shared" si="931"/>
        <v/>
      </c>
      <c r="F5986" t="str">
        <f t="shared" si="932"/>
        <v/>
      </c>
      <c r="G5986" t="str">
        <f t="shared" si="933"/>
        <v/>
      </c>
      <c r="H5986" t="str">
        <f t="shared" si="934"/>
        <v/>
      </c>
      <c r="I5986" t="str">
        <f t="shared" si="935"/>
        <v/>
      </c>
      <c r="J5986" t="str">
        <f t="shared" si="936"/>
        <v/>
      </c>
      <c r="K5986" t="str">
        <f t="shared" si="937"/>
        <v/>
      </c>
      <c r="L5986" t="str">
        <f t="shared" si="938"/>
        <v/>
      </c>
      <c r="M5986" t="str">
        <f t="shared" si="939"/>
        <v/>
      </c>
    </row>
    <row r="5987" spans="1:13">
      <c r="A5987" t="s">
        <v>4841</v>
      </c>
      <c r="D5987" t="str">
        <f t="shared" si="930"/>
        <v/>
      </c>
      <c r="E5987" t="str">
        <f t="shared" si="931"/>
        <v/>
      </c>
      <c r="F5987" t="str">
        <f t="shared" si="932"/>
        <v/>
      </c>
      <c r="G5987" t="str">
        <f t="shared" si="933"/>
        <v/>
      </c>
      <c r="H5987" t="str">
        <f t="shared" si="934"/>
        <v/>
      </c>
      <c r="I5987" t="str">
        <f t="shared" si="935"/>
        <v/>
      </c>
      <c r="J5987" t="str">
        <f t="shared" si="936"/>
        <v/>
      </c>
      <c r="K5987" t="str">
        <f t="shared" si="937"/>
        <v/>
      </c>
      <c r="L5987" t="str">
        <f t="shared" si="938"/>
        <v/>
      </c>
      <c r="M5987" t="str">
        <f t="shared" si="939"/>
        <v/>
      </c>
    </row>
    <row r="5988" spans="1:13">
      <c r="A5988" t="s">
        <v>4841</v>
      </c>
      <c r="D5988" t="str">
        <f t="shared" si="930"/>
        <v/>
      </c>
      <c r="E5988" t="str">
        <f t="shared" si="931"/>
        <v/>
      </c>
      <c r="F5988" t="str">
        <f t="shared" si="932"/>
        <v/>
      </c>
      <c r="G5988" t="str">
        <f t="shared" si="933"/>
        <v/>
      </c>
      <c r="H5988" t="str">
        <f t="shared" si="934"/>
        <v/>
      </c>
      <c r="I5988" t="str">
        <f t="shared" si="935"/>
        <v/>
      </c>
      <c r="J5988" t="str">
        <f t="shared" si="936"/>
        <v/>
      </c>
      <c r="K5988" t="str">
        <f t="shared" si="937"/>
        <v/>
      </c>
      <c r="L5988" t="str">
        <f t="shared" si="938"/>
        <v/>
      </c>
      <c r="M5988" t="str">
        <f t="shared" si="939"/>
        <v/>
      </c>
    </row>
    <row r="5989" spans="1:13">
      <c r="A5989" t="s">
        <v>4841</v>
      </c>
      <c r="D5989" t="str">
        <f t="shared" si="930"/>
        <v/>
      </c>
      <c r="E5989" t="str">
        <f t="shared" si="931"/>
        <v/>
      </c>
      <c r="F5989" t="str">
        <f t="shared" si="932"/>
        <v/>
      </c>
      <c r="G5989" t="str">
        <f t="shared" si="933"/>
        <v/>
      </c>
      <c r="H5989" t="str">
        <f t="shared" si="934"/>
        <v/>
      </c>
      <c r="I5989" t="str">
        <f t="shared" si="935"/>
        <v/>
      </c>
      <c r="J5989" t="str">
        <f t="shared" si="936"/>
        <v/>
      </c>
      <c r="K5989" t="str">
        <f t="shared" si="937"/>
        <v/>
      </c>
      <c r="L5989" t="str">
        <f t="shared" si="938"/>
        <v/>
      </c>
      <c r="M5989" t="str">
        <f t="shared" si="939"/>
        <v/>
      </c>
    </row>
    <row r="5990" spans="1:13">
      <c r="A5990" t="s">
        <v>4841</v>
      </c>
      <c r="D5990" t="str">
        <f t="shared" si="930"/>
        <v/>
      </c>
      <c r="E5990" t="str">
        <f t="shared" si="931"/>
        <v/>
      </c>
      <c r="F5990" t="str">
        <f t="shared" si="932"/>
        <v/>
      </c>
      <c r="G5990" t="str">
        <f t="shared" si="933"/>
        <v/>
      </c>
      <c r="H5990" t="str">
        <f t="shared" si="934"/>
        <v/>
      </c>
      <c r="I5990" t="str">
        <f t="shared" si="935"/>
        <v/>
      </c>
      <c r="J5990" t="str">
        <f t="shared" si="936"/>
        <v/>
      </c>
      <c r="K5990" t="str">
        <f t="shared" si="937"/>
        <v/>
      </c>
      <c r="L5990" t="str">
        <f t="shared" si="938"/>
        <v/>
      </c>
      <c r="M5990" t="str">
        <f t="shared" si="939"/>
        <v/>
      </c>
    </row>
    <row r="5991" spans="1:13">
      <c r="A5991" t="s">
        <v>4841</v>
      </c>
      <c r="D5991" t="str">
        <f t="shared" si="930"/>
        <v/>
      </c>
      <c r="E5991" t="str">
        <f t="shared" si="931"/>
        <v/>
      </c>
      <c r="F5991" t="str">
        <f t="shared" si="932"/>
        <v/>
      </c>
      <c r="G5991" t="str">
        <f t="shared" si="933"/>
        <v/>
      </c>
      <c r="H5991" t="str">
        <f t="shared" si="934"/>
        <v/>
      </c>
      <c r="I5991" t="str">
        <f t="shared" si="935"/>
        <v/>
      </c>
      <c r="J5991" t="str">
        <f t="shared" si="936"/>
        <v/>
      </c>
      <c r="K5991" t="str">
        <f t="shared" si="937"/>
        <v/>
      </c>
      <c r="L5991" t="str">
        <f t="shared" si="938"/>
        <v/>
      </c>
      <c r="M5991" t="str">
        <f t="shared" si="939"/>
        <v/>
      </c>
    </row>
    <row r="5992" spans="1:13">
      <c r="A5992" t="s">
        <v>4841</v>
      </c>
      <c r="D5992" t="str">
        <f t="shared" si="930"/>
        <v/>
      </c>
      <c r="E5992" t="str">
        <f t="shared" si="931"/>
        <v/>
      </c>
      <c r="F5992" t="str">
        <f t="shared" si="932"/>
        <v/>
      </c>
      <c r="G5992" t="str">
        <f t="shared" si="933"/>
        <v/>
      </c>
      <c r="H5992" t="str">
        <f t="shared" si="934"/>
        <v/>
      </c>
      <c r="I5992" t="str">
        <f t="shared" si="935"/>
        <v/>
      </c>
      <c r="J5992" t="str">
        <f t="shared" si="936"/>
        <v/>
      </c>
      <c r="K5992" t="str">
        <f t="shared" si="937"/>
        <v/>
      </c>
      <c r="L5992" t="str">
        <f t="shared" si="938"/>
        <v/>
      </c>
      <c r="M5992" t="str">
        <f t="shared" si="939"/>
        <v/>
      </c>
    </row>
    <row r="5993" spans="1:13">
      <c r="A5993" t="s">
        <v>4841</v>
      </c>
      <c r="D5993" t="str">
        <f t="shared" si="930"/>
        <v/>
      </c>
      <c r="E5993" t="str">
        <f t="shared" si="931"/>
        <v/>
      </c>
      <c r="F5993" t="str">
        <f t="shared" si="932"/>
        <v/>
      </c>
      <c r="G5993" t="str">
        <f t="shared" si="933"/>
        <v/>
      </c>
      <c r="H5993" t="str">
        <f t="shared" si="934"/>
        <v/>
      </c>
      <c r="I5993" t="str">
        <f t="shared" si="935"/>
        <v/>
      </c>
      <c r="J5993" t="str">
        <f t="shared" si="936"/>
        <v/>
      </c>
      <c r="K5993" t="str">
        <f t="shared" si="937"/>
        <v/>
      </c>
      <c r="L5993" t="str">
        <f t="shared" si="938"/>
        <v/>
      </c>
      <c r="M5993" t="str">
        <f t="shared" si="939"/>
        <v/>
      </c>
    </row>
    <row r="5994" spans="1:13">
      <c r="A5994" t="s">
        <v>4841</v>
      </c>
      <c r="D5994" t="str">
        <f t="shared" si="930"/>
        <v/>
      </c>
      <c r="E5994" t="str">
        <f t="shared" si="931"/>
        <v/>
      </c>
      <c r="F5994" t="str">
        <f t="shared" si="932"/>
        <v/>
      </c>
      <c r="G5994" t="str">
        <f t="shared" si="933"/>
        <v/>
      </c>
      <c r="H5994" t="str">
        <f t="shared" si="934"/>
        <v/>
      </c>
      <c r="I5994" t="str">
        <f t="shared" si="935"/>
        <v/>
      </c>
      <c r="J5994" t="str">
        <f t="shared" si="936"/>
        <v/>
      </c>
      <c r="K5994" t="str">
        <f t="shared" si="937"/>
        <v/>
      </c>
      <c r="L5994" t="str">
        <f t="shared" si="938"/>
        <v/>
      </c>
      <c r="M5994" t="str">
        <f t="shared" si="939"/>
        <v/>
      </c>
    </row>
    <row r="5995" spans="1:13">
      <c r="A5995" t="s">
        <v>4841</v>
      </c>
      <c r="D5995" t="str">
        <f t="shared" si="930"/>
        <v/>
      </c>
      <c r="E5995" t="str">
        <f t="shared" si="931"/>
        <v/>
      </c>
      <c r="F5995" t="str">
        <f t="shared" si="932"/>
        <v/>
      </c>
      <c r="G5995" t="str">
        <f t="shared" si="933"/>
        <v/>
      </c>
      <c r="H5995" t="str">
        <f t="shared" si="934"/>
        <v/>
      </c>
      <c r="I5995" t="str">
        <f t="shared" si="935"/>
        <v/>
      </c>
      <c r="J5995" t="str">
        <f t="shared" si="936"/>
        <v/>
      </c>
      <c r="K5995" t="str">
        <f t="shared" si="937"/>
        <v/>
      </c>
      <c r="L5995" t="str">
        <f t="shared" si="938"/>
        <v/>
      </c>
      <c r="M5995" t="str">
        <f t="shared" si="939"/>
        <v/>
      </c>
    </row>
    <row r="5996" spans="1:13">
      <c r="A5996" t="s">
        <v>4841</v>
      </c>
      <c r="D5996" t="str">
        <f t="shared" si="930"/>
        <v/>
      </c>
      <c r="E5996" t="str">
        <f t="shared" si="931"/>
        <v/>
      </c>
      <c r="F5996" t="str">
        <f t="shared" si="932"/>
        <v/>
      </c>
      <c r="G5996" t="str">
        <f t="shared" si="933"/>
        <v/>
      </c>
      <c r="H5996" t="str">
        <f t="shared" si="934"/>
        <v/>
      </c>
      <c r="I5996" t="str">
        <f t="shared" si="935"/>
        <v/>
      </c>
      <c r="J5996" t="str">
        <f t="shared" si="936"/>
        <v/>
      </c>
      <c r="K5996" t="str">
        <f t="shared" si="937"/>
        <v/>
      </c>
      <c r="L5996" t="str">
        <f t="shared" si="938"/>
        <v/>
      </c>
      <c r="M5996" t="str">
        <f t="shared" si="939"/>
        <v/>
      </c>
    </row>
    <row r="5997" spans="1:13">
      <c r="A5997" t="s">
        <v>4841</v>
      </c>
      <c r="D5997" t="str">
        <f t="shared" si="930"/>
        <v/>
      </c>
      <c r="E5997" t="str">
        <f t="shared" si="931"/>
        <v/>
      </c>
      <c r="F5997" t="str">
        <f t="shared" si="932"/>
        <v/>
      </c>
      <c r="G5997" t="str">
        <f t="shared" si="933"/>
        <v/>
      </c>
      <c r="H5997" t="str">
        <f t="shared" si="934"/>
        <v/>
      </c>
      <c r="I5997" t="str">
        <f t="shared" si="935"/>
        <v/>
      </c>
      <c r="J5997" t="str">
        <f t="shared" si="936"/>
        <v/>
      </c>
      <c r="K5997" t="str">
        <f t="shared" si="937"/>
        <v/>
      </c>
      <c r="L5997" t="str">
        <f t="shared" si="938"/>
        <v/>
      </c>
      <c r="M5997" t="str">
        <f t="shared" si="939"/>
        <v/>
      </c>
    </row>
    <row r="5998" spans="1:13">
      <c r="A5998" t="s">
        <v>4841</v>
      </c>
      <c r="D5998" t="str">
        <f t="shared" si="930"/>
        <v/>
      </c>
      <c r="E5998" t="str">
        <f t="shared" si="931"/>
        <v/>
      </c>
      <c r="F5998" t="str">
        <f t="shared" si="932"/>
        <v/>
      </c>
      <c r="G5998" t="str">
        <f t="shared" si="933"/>
        <v/>
      </c>
      <c r="H5998" t="str">
        <f t="shared" si="934"/>
        <v/>
      </c>
      <c r="I5998" t="str">
        <f t="shared" si="935"/>
        <v/>
      </c>
      <c r="J5998" t="str">
        <f t="shared" si="936"/>
        <v/>
      </c>
      <c r="K5998" t="str">
        <f t="shared" si="937"/>
        <v/>
      </c>
      <c r="L5998" t="str">
        <f t="shared" si="938"/>
        <v/>
      </c>
      <c r="M5998" t="str">
        <f t="shared" si="939"/>
        <v/>
      </c>
    </row>
    <row r="5999" spans="1:13">
      <c r="A5999" t="s">
        <v>4841</v>
      </c>
      <c r="D5999" t="str">
        <f t="shared" si="930"/>
        <v/>
      </c>
      <c r="E5999" t="str">
        <f t="shared" si="931"/>
        <v/>
      </c>
      <c r="F5999" t="str">
        <f t="shared" si="932"/>
        <v/>
      </c>
      <c r="G5999" t="str">
        <f t="shared" si="933"/>
        <v/>
      </c>
      <c r="H5999" t="str">
        <f t="shared" si="934"/>
        <v/>
      </c>
      <c r="I5999" t="str">
        <f t="shared" si="935"/>
        <v/>
      </c>
      <c r="J5999" t="str">
        <f t="shared" si="936"/>
        <v/>
      </c>
      <c r="K5999" t="str">
        <f t="shared" si="937"/>
        <v/>
      </c>
      <c r="L5999" t="str">
        <f t="shared" si="938"/>
        <v/>
      </c>
      <c r="M5999" t="str">
        <f t="shared" si="939"/>
        <v/>
      </c>
    </row>
    <row r="6000" spans="1:13">
      <c r="A6000" t="s">
        <v>4841</v>
      </c>
      <c r="D6000" t="str">
        <f t="shared" si="930"/>
        <v/>
      </c>
      <c r="E6000" t="str">
        <f t="shared" si="931"/>
        <v/>
      </c>
      <c r="F6000" t="str">
        <f t="shared" si="932"/>
        <v/>
      </c>
      <c r="G6000" t="str">
        <f t="shared" si="933"/>
        <v/>
      </c>
      <c r="H6000" t="str">
        <f t="shared" si="934"/>
        <v/>
      </c>
      <c r="I6000" t="str">
        <f t="shared" si="935"/>
        <v/>
      </c>
      <c r="J6000" t="str">
        <f t="shared" si="936"/>
        <v/>
      </c>
      <c r="K6000" t="str">
        <f t="shared" si="937"/>
        <v/>
      </c>
      <c r="L6000" t="str">
        <f t="shared" si="938"/>
        <v/>
      </c>
      <c r="M6000" t="str">
        <f t="shared" si="939"/>
        <v/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topLeftCell="A4" workbookViewId="0">
      <selection sqref="A1:C1048576"/>
    </sheetView>
  </sheetViews>
  <sheetFormatPr defaultRowHeight="13.2"/>
  <cols>
    <col min="1" max="1" width="99.44140625" bestFit="1" customWidth="1"/>
    <col min="2" max="2" width="13.88671875" bestFit="1" customWidth="1"/>
  </cols>
  <sheetData/>
  <sortState ref="A2:C6696">
    <sortCondition ref="A1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R35"/>
  <sheetViews>
    <sheetView workbookViewId="0">
      <selection activeCell="B10" sqref="B10"/>
    </sheetView>
  </sheetViews>
  <sheetFormatPr defaultRowHeight="13.2"/>
  <cols>
    <col min="1" max="1" width="10.5546875" customWidth="1"/>
    <col min="2" max="2" width="66.77734375" style="3" customWidth="1"/>
    <col min="3" max="3" width="6.5546875" style="3" bestFit="1" customWidth="1"/>
    <col min="4" max="4" width="11.5546875" style="3" bestFit="1" customWidth="1"/>
    <col min="5" max="5" width="10.5546875" bestFit="1" customWidth="1"/>
    <col min="6" max="6" width="12" bestFit="1" customWidth="1"/>
    <col min="7" max="7" width="8.77734375" bestFit="1" customWidth="1"/>
    <col min="8" max="8" width="15.109375" hidden="1" customWidth="1"/>
    <col min="9" max="12" width="0" hidden="1" customWidth="1"/>
    <col min="13" max="13" width="15.44140625" bestFit="1" customWidth="1"/>
    <col min="14" max="15" width="0" hidden="1" customWidth="1"/>
    <col min="16" max="16" width="11.5546875" hidden="1" customWidth="1"/>
  </cols>
  <sheetData>
    <row r="1" spans="1:18">
      <c r="A1" s="171" t="s">
        <v>5491</v>
      </c>
      <c r="B1" s="172"/>
      <c r="C1" s="170">
        <f xml:space="preserve"> date</f>
        <v>41548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P1" s="161"/>
      <c r="Q1" s="83"/>
    </row>
    <row r="2" spans="1:18">
      <c r="A2" s="171" t="s">
        <v>5492</v>
      </c>
      <c r="B2" s="172"/>
      <c r="C2" s="159" t="s">
        <v>5493</v>
      </c>
      <c r="D2" s="159" t="s">
        <v>5495</v>
      </c>
      <c r="E2" s="159" t="s">
        <v>5494</v>
      </c>
      <c r="F2" s="159" t="s">
        <v>437</v>
      </c>
      <c r="G2" s="159" t="s">
        <v>297</v>
      </c>
      <c r="H2" s="9"/>
      <c r="I2" s="9"/>
      <c r="J2" s="9"/>
      <c r="K2" s="9"/>
      <c r="L2" s="9"/>
      <c r="M2" s="160" t="s">
        <v>5564</v>
      </c>
    </row>
    <row r="3" spans="1:18">
      <c r="A3" s="173" t="s">
        <v>5496</v>
      </c>
      <c r="B3" s="173"/>
      <c r="C3" s="159"/>
      <c r="D3" s="159" t="s">
        <v>322</v>
      </c>
      <c r="E3" s="159" t="s">
        <v>297</v>
      </c>
      <c r="F3" s="159" t="s">
        <v>5565</v>
      </c>
      <c r="G3" s="159" t="s">
        <v>5565</v>
      </c>
      <c r="H3" s="9"/>
      <c r="I3" s="9"/>
      <c r="J3" s="9"/>
      <c r="K3" s="9"/>
      <c r="L3" s="9"/>
      <c r="M3" s="123" t="s">
        <v>5566</v>
      </c>
    </row>
    <row r="4" spans="1:18">
      <c r="A4" s="173" t="s">
        <v>5497</v>
      </c>
      <c r="B4" s="173"/>
      <c r="C4" s="159" t="s">
        <v>3445</v>
      </c>
      <c r="D4" s="66">
        <f>SUMIF(C10:C28,"Equity",E10:E28)</f>
        <v>316000</v>
      </c>
      <c r="E4" s="67">
        <f>SUMIF(C10:C28,"Equity",F10:F28)</f>
        <v>1734035.7111375234</v>
      </c>
      <c r="F4" s="68">
        <f>D4/(D4+D5)</f>
        <v>0.66666666666666663</v>
      </c>
      <c r="G4" s="68">
        <f>E4/(E4+E5)</f>
        <v>0.63524970992152774</v>
      </c>
      <c r="H4" s="9"/>
      <c r="I4" s="9"/>
      <c r="J4" s="9"/>
      <c r="K4" s="9"/>
      <c r="L4" s="9"/>
      <c r="M4" s="113">
        <f>SUM(N10:N28)</f>
        <v>0.23784480978684686</v>
      </c>
    </row>
    <row r="5" spans="1:18">
      <c r="A5" s="171" t="s">
        <v>5498</v>
      </c>
      <c r="B5" s="172"/>
      <c r="C5" s="159" t="s">
        <v>3446</v>
      </c>
      <c r="D5" s="66">
        <f>SUMIF(C10:C28,"Debt",E10:E28)</f>
        <v>158000</v>
      </c>
      <c r="E5" s="67">
        <f>SUMIF(C10:C28,"Debt",F10:F28)</f>
        <v>995655.75358070305</v>
      </c>
      <c r="F5" s="68">
        <f>D5/(D4+D5)</f>
        <v>0.33333333333333331</v>
      </c>
      <c r="G5" s="68">
        <f>E5/(E4+E5)</f>
        <v>0.36475029007847232</v>
      </c>
      <c r="H5" s="9"/>
      <c r="I5" s="9"/>
      <c r="J5" s="9"/>
      <c r="K5" s="9"/>
      <c r="L5" s="9"/>
      <c r="M5" s="113">
        <f>SUM(P10:P28)</f>
        <v>0.25589410219037001</v>
      </c>
    </row>
    <row r="6" spans="1:18">
      <c r="A6" s="171" t="s">
        <v>5499</v>
      </c>
      <c r="B6" s="172"/>
      <c r="C6" s="169" t="s">
        <v>5567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8" spans="1:18">
      <c r="A8" s="6" t="s">
        <v>5501</v>
      </c>
      <c r="B8" s="6" t="s">
        <v>5507</v>
      </c>
      <c r="C8" s="6" t="s">
        <v>5503</v>
      </c>
      <c r="D8" s="6" t="s">
        <v>4950</v>
      </c>
      <c r="E8" s="6" t="s">
        <v>321</v>
      </c>
      <c r="F8" s="6" t="s">
        <v>3447</v>
      </c>
      <c r="G8" s="6" t="s">
        <v>5500</v>
      </c>
      <c r="H8" s="7"/>
      <c r="I8" s="7"/>
      <c r="J8" s="7"/>
      <c r="K8" s="7"/>
      <c r="L8" s="7"/>
      <c r="M8" s="6" t="s">
        <v>6011</v>
      </c>
      <c r="O8" t="s">
        <v>3445</v>
      </c>
      <c r="R8" t="s">
        <v>6009</v>
      </c>
    </row>
    <row r="9" spans="1:18">
      <c r="A9" s="6" t="s">
        <v>5502</v>
      </c>
      <c r="B9" s="6"/>
      <c r="C9" s="6" t="s">
        <v>5504</v>
      </c>
      <c r="D9" s="70">
        <f>F9</f>
        <v>41548</v>
      </c>
      <c r="E9" s="6" t="s">
        <v>322</v>
      </c>
      <c r="F9" s="70">
        <f>'Nav2'!C3</f>
        <v>41548</v>
      </c>
      <c r="G9" s="6" t="s">
        <v>5505</v>
      </c>
      <c r="H9" s="7"/>
      <c r="I9" s="7"/>
      <c r="J9" s="7"/>
      <c r="K9" s="7"/>
      <c r="L9" s="7"/>
      <c r="M9" s="163" t="s">
        <v>6015</v>
      </c>
      <c r="O9" t="s">
        <v>3446</v>
      </c>
      <c r="R9" t="s">
        <v>6010</v>
      </c>
    </row>
    <row r="10" spans="1:18">
      <c r="A10" s="72" t="s">
        <v>5550</v>
      </c>
      <c r="B10" s="4" t="str">
        <f>Instructions!E12</f>
        <v>Hdfc Top 200 Fund - Growth Option</v>
      </c>
      <c r="C10" s="4" t="s">
        <v>3445</v>
      </c>
      <c r="D10" s="4">
        <f>SUM('Nav2'!D3:'Nav2'!D6000)</f>
        <v>203.83799999999999</v>
      </c>
      <c r="E10" s="45">
        <f>'Pure SIP1'!C3</f>
        <v>158000</v>
      </c>
      <c r="F10" s="45">
        <f>'Pure SIP1'!F2</f>
        <v>800389.63175091229</v>
      </c>
      <c r="G10" s="46">
        <f>'Pure SIP1'!F4</f>
        <v>0.22678612915356688</v>
      </c>
      <c r="H10" s="5"/>
      <c r="I10" s="5"/>
      <c r="J10" s="5"/>
      <c r="K10" s="5"/>
      <c r="L10" s="162"/>
      <c r="M10" s="164"/>
      <c r="N10">
        <f>SUMIF(C10:C10,"Equity",G10:G10)*SUMIF(C10:C10,"Equity",F10:F10)/equity</f>
        <v>0.1046790820013524</v>
      </c>
      <c r="P10">
        <f>SUMIF(C10:C10,"Debt",G10:G10)*SUMIF(C10:C10,"Debt",F10:F10)/debt</f>
        <v>0</v>
      </c>
    </row>
    <row r="11" spans="1:18">
      <c r="A11" s="72"/>
      <c r="B11" s="4"/>
      <c r="C11" s="4"/>
      <c r="D11" s="4"/>
      <c r="E11" s="45"/>
      <c r="F11" s="45"/>
      <c r="G11" s="45"/>
      <c r="H11" s="5"/>
      <c r="I11" s="5"/>
      <c r="J11" s="5"/>
      <c r="K11" s="5"/>
      <c r="L11" s="162"/>
      <c r="M11" s="165"/>
    </row>
    <row r="12" spans="1:18">
      <c r="A12" s="72" t="s">
        <v>5551</v>
      </c>
      <c r="B12" s="4" t="str">
        <f>Instructions!E14</f>
        <v>Dsp Blackrock Treasury Bill Fund - Direct Plan - Dividend</v>
      </c>
      <c r="C12" s="4" t="s">
        <v>3446</v>
      </c>
      <c r="D12" s="4">
        <f>SUM('Nav2'!E3:'Nav2'!E6000)</f>
        <v>11.4611</v>
      </c>
      <c r="E12" s="45">
        <f>'Pure SIP2'!C3</f>
        <v>158000</v>
      </c>
      <c r="F12" s="45">
        <f>'Pure SIP2'!F2</f>
        <v>995655.75358070305</v>
      </c>
      <c r="G12" s="46">
        <f>'Pure SIP2'!F4</f>
        <v>0.25589410219037001</v>
      </c>
      <c r="H12" s="5"/>
      <c r="I12" s="5"/>
      <c r="J12" s="5"/>
      <c r="K12" s="5"/>
      <c r="L12" s="162"/>
      <c r="M12" s="165"/>
      <c r="N12">
        <f>SUMIF(C12:C12,"Equity",G12:G12)*SUMIF(C12:C12,"Equity",F12:F12)/equity</f>
        <v>0</v>
      </c>
      <c r="P12">
        <f>SUMIF(C12:C12,"Debt",G12:G12)*SUMIF(C12:C12,"Debt",F12:F12)/debt</f>
        <v>0.25589410219037001</v>
      </c>
    </row>
    <row r="13" spans="1:18">
      <c r="A13" s="72"/>
      <c r="B13" s="4"/>
      <c r="C13" s="4"/>
      <c r="D13" s="4"/>
      <c r="E13" s="45"/>
      <c r="F13" s="45"/>
      <c r="G13" s="45"/>
      <c r="H13" s="5"/>
      <c r="I13" s="5"/>
      <c r="J13" s="5"/>
      <c r="K13" s="5"/>
      <c r="L13" s="162"/>
      <c r="M13" s="165"/>
    </row>
    <row r="14" spans="1:18">
      <c r="A14" s="72" t="s">
        <v>5552</v>
      </c>
      <c r="B14" s="4" t="str">
        <f>Instructions!E16</f>
        <v>Icici Prudential Interval Fund Iii - Monthly Interval Plan - Retail Growth</v>
      </c>
      <c r="C14" s="4" t="s">
        <v>3445</v>
      </c>
      <c r="D14" s="4">
        <f>SUM('Nav2'!F3:'Nav2'!F6000)</f>
        <v>10.747299999999999</v>
      </c>
      <c r="E14" s="45">
        <f>'Pure SIP3'!C3</f>
        <v>158000</v>
      </c>
      <c r="F14" s="45">
        <f>'Pure SIP3'!F2</f>
        <v>933646.07938661124</v>
      </c>
      <c r="G14" s="46">
        <f>'Pure SIP3'!F4</f>
        <v>0.24732511877666985</v>
      </c>
      <c r="H14" s="5"/>
      <c r="I14" s="5"/>
      <c r="J14" s="5"/>
      <c r="K14" s="5"/>
      <c r="L14" s="162"/>
      <c r="M14" s="165"/>
      <c r="N14">
        <f>SUMIF(C14:C14,"Equity",G14:G14)*SUMIF(C14:C14,"Equity",F14:F14)/equity</f>
        <v>0.13316572778549446</v>
      </c>
      <c r="P14">
        <f>SUMIF(C14:C14,"Debt",G14:G14)*SUMIF(C14:C14,"Debt",F14:F14)/debt</f>
        <v>0</v>
      </c>
    </row>
    <row r="15" spans="1:18">
      <c r="A15" s="72"/>
      <c r="B15" s="4"/>
      <c r="C15" s="4"/>
      <c r="D15" s="4"/>
      <c r="E15" s="45"/>
      <c r="F15" s="45"/>
      <c r="G15" s="45"/>
      <c r="H15" s="5"/>
      <c r="I15" s="5"/>
      <c r="J15" s="5"/>
      <c r="K15" s="5"/>
      <c r="L15" s="162"/>
      <c r="M15" s="166"/>
    </row>
    <row r="16" spans="1:18">
      <c r="A16" s="72" t="s">
        <v>3438</v>
      </c>
      <c r="B16" s="4" t="str">
        <f>Instructions!E18</f>
        <v>Idfc Equity Fund -Plan B-Growth</v>
      </c>
      <c r="C16" s="4" t="s">
        <v>3445</v>
      </c>
      <c r="D16" s="4">
        <f>SUM('Nav2'!G3:'Nav2'!G6000)</f>
        <v>14.0434</v>
      </c>
      <c r="E16" s="45">
        <f>'MF4'!H2</f>
        <v>0</v>
      </c>
      <c r="F16" s="45">
        <f>'MF4'!actualvalue</f>
        <v>0</v>
      </c>
      <c r="G16" s="46" t="str">
        <f>'MF4'!G3</f>
        <v/>
      </c>
      <c r="H16" s="5"/>
      <c r="I16" s="5"/>
      <c r="J16" s="5"/>
      <c r="K16" s="5"/>
      <c r="L16" s="5"/>
      <c r="M16" s="167"/>
      <c r="N16">
        <f>SUMIF(C16:C16,"Equity",G16:G16)*SUMIF(C16:C16,"Equity",F16:F16)/equity</f>
        <v>0</v>
      </c>
      <c r="P16">
        <f>SUMIF(C16:C16,"Debt",G16:G16)*SUMIF(C16:C16,"Debt",F16:F16)/debt</f>
        <v>0</v>
      </c>
    </row>
    <row r="17" spans="1:16">
      <c r="A17" s="72"/>
      <c r="B17" s="4"/>
      <c r="C17" s="4"/>
      <c r="D17" s="4"/>
      <c r="E17" s="45"/>
      <c r="F17" s="45"/>
      <c r="G17" s="45"/>
      <c r="H17" s="5"/>
      <c r="I17" s="5"/>
      <c r="J17" s="5"/>
      <c r="K17" s="5"/>
      <c r="L17" s="5"/>
      <c r="M17" s="9"/>
    </row>
    <row r="18" spans="1:16">
      <c r="A18" s="72" t="s">
        <v>3439</v>
      </c>
      <c r="B18" s="4" t="str">
        <f>Instructions!E20</f>
        <v>Idfc  Money Manager Fund - Investment Plan -Direct Plan-Monthly Dividend</v>
      </c>
      <c r="C18" s="4" t="s">
        <v>3445</v>
      </c>
      <c r="D18" s="4">
        <f>SUM('Nav2'!H3:'Nav2'!H6000)</f>
        <v>10.172499999999999</v>
      </c>
      <c r="E18" s="45">
        <f>'MF5'!H2</f>
        <v>0</v>
      </c>
      <c r="F18" s="45">
        <f>'MF5'!actualvalue</f>
        <v>0</v>
      </c>
      <c r="G18" s="46" t="str">
        <f>'MF5'!G3</f>
        <v/>
      </c>
      <c r="H18" s="5"/>
      <c r="I18" s="5"/>
      <c r="J18" s="5"/>
      <c r="K18" s="5"/>
      <c r="L18" s="5"/>
      <c r="M18" s="167"/>
      <c r="N18">
        <f>SUMIF(C18:C18,"Equity",G18:G18)*SUMIF(C18:C18,"Equity",F18:F18)/equity</f>
        <v>0</v>
      </c>
      <c r="P18">
        <f>SUMIF(C18:C18,"Debt",G18:G18)*SUMIF(C18:C18,"Debt",F18:F18)/debt</f>
        <v>0</v>
      </c>
    </row>
    <row r="19" spans="1:16">
      <c r="A19" s="72"/>
      <c r="B19" s="4"/>
      <c r="C19" s="4"/>
      <c r="D19" s="4"/>
      <c r="E19" s="45"/>
      <c r="F19" s="45"/>
      <c r="G19" s="45"/>
      <c r="H19" s="5"/>
      <c r="I19" s="5"/>
      <c r="J19" s="5"/>
      <c r="K19" s="5"/>
      <c r="L19" s="5"/>
      <c r="M19" s="9"/>
    </row>
    <row r="20" spans="1:16">
      <c r="A20" s="72" t="s">
        <v>3440</v>
      </c>
      <c r="B20" s="4" t="str">
        <f>Instructions!E22</f>
        <v>Icici Prudential Income Plan-Institutional Option-Growth</v>
      </c>
      <c r="C20" s="4" t="s">
        <v>3445</v>
      </c>
      <c r="D20" s="4">
        <f>SUM('Nav2'!I3:'Nav2'!I6000)</f>
        <v>37.982399999999998</v>
      </c>
      <c r="E20" s="45">
        <f>'MF6'!H2</f>
        <v>0</v>
      </c>
      <c r="F20" s="45">
        <f>'MF6'!actualvalue</f>
        <v>0</v>
      </c>
      <c r="G20" s="46" t="str">
        <f>'MF6'!G3</f>
        <v/>
      </c>
      <c r="H20" s="5"/>
      <c r="I20" s="5"/>
      <c r="J20" s="5"/>
      <c r="K20" s="5"/>
      <c r="L20" s="5"/>
      <c r="M20" s="167"/>
      <c r="N20">
        <f>SUMIF(C20:C20,"Equity",G20:G20)*SUMIF(C20:C20,"Equity",F20:F20)/equity</f>
        <v>0</v>
      </c>
      <c r="P20">
        <f>SUMIF(C20:C20,"Debt",G20:G20)*SUMIF(C20:C20,"Debt",F20:F20)/debt</f>
        <v>0</v>
      </c>
    </row>
    <row r="21" spans="1:16">
      <c r="A21" s="72"/>
      <c r="B21" s="4"/>
      <c r="C21" s="4"/>
      <c r="D21" s="4"/>
      <c r="E21" s="45"/>
      <c r="F21" s="45"/>
      <c r="G21" s="45"/>
      <c r="H21" s="5"/>
      <c r="I21" s="5"/>
      <c r="J21" s="5"/>
      <c r="K21" s="5"/>
      <c r="L21" s="5"/>
      <c r="M21" s="9"/>
    </row>
    <row r="22" spans="1:16">
      <c r="A22" s="72" t="s">
        <v>3441</v>
      </c>
      <c r="B22" s="4" t="str">
        <f>Instructions!E24</f>
        <v>Icici Prudential Liquid - Regular Plan -  Growth</v>
      </c>
      <c r="C22" s="4" t="s">
        <v>3445</v>
      </c>
      <c r="D22" s="4">
        <f>SUM('Nav2'!J3:'Nav2'!K6000)</f>
        <v>204.86660000000001</v>
      </c>
      <c r="E22" s="45">
        <f>'MF7'!H2</f>
        <v>0</v>
      </c>
      <c r="F22" s="45">
        <f>'MF7'!actualvalue</f>
        <v>0</v>
      </c>
      <c r="G22" s="46" t="str">
        <f>'MF7'!G3</f>
        <v/>
      </c>
      <c r="H22" s="5"/>
      <c r="I22" s="5"/>
      <c r="J22" s="5"/>
      <c r="K22" s="5"/>
      <c r="L22" s="5"/>
      <c r="M22" s="167"/>
      <c r="N22">
        <f>SUMIF(C22:C22,"Equity",G22:G22)*SUMIF(C22:C22,"Equity",F22:F22)/equity</f>
        <v>0</v>
      </c>
      <c r="P22">
        <f>SUMIF(C22:C22,"Debt",G22:G22)*SUMIF(C22:C22,"Debt",F22:F22)/debt</f>
        <v>0</v>
      </c>
    </row>
    <row r="23" spans="1:16">
      <c r="A23" s="72"/>
      <c r="B23" s="4"/>
      <c r="C23" s="4"/>
      <c r="D23" s="4"/>
      <c r="E23" s="45"/>
      <c r="F23" s="45"/>
      <c r="G23" s="45"/>
      <c r="H23" s="5"/>
      <c r="I23" s="5"/>
      <c r="J23" s="5"/>
      <c r="K23" s="5"/>
      <c r="L23" s="5"/>
      <c r="M23" s="9"/>
    </row>
    <row r="24" spans="1:16">
      <c r="A24" s="72" t="s">
        <v>3442</v>
      </c>
      <c r="B24" s="4" t="str">
        <f>Instructions!E26</f>
        <v>Reliance Regular Savings Fund - Balanced Option  - Direct Plan Growth Option - Growth</v>
      </c>
      <c r="C24" s="4" t="s">
        <v>3445</v>
      </c>
      <c r="D24" s="4">
        <f>SUM('Nav2'!K3:'Nav2'!K6000)</f>
        <v>23.54</v>
      </c>
      <c r="E24" s="45">
        <f>'MF8'!H2</f>
        <v>0</v>
      </c>
      <c r="F24" s="45">
        <f>'MF8'!actualvalue</f>
        <v>0</v>
      </c>
      <c r="G24" s="46" t="str">
        <f>'MF8'!G3</f>
        <v/>
      </c>
      <c r="H24" s="5"/>
      <c r="I24" s="5"/>
      <c r="J24" s="5"/>
      <c r="K24" s="5"/>
      <c r="L24" s="5"/>
      <c r="M24" s="167"/>
      <c r="N24">
        <f>SUMIF(C24:C24,"Equity",G24:G24)*SUMIF(C24:C24,"Equity",F24:F24)/equity</f>
        <v>0</v>
      </c>
      <c r="P24">
        <f>SUMIF(C24:C24,"Debt",G24:G24)*SUMIF(C24:C24,"Debt",F24:F24)/debt</f>
        <v>0</v>
      </c>
    </row>
    <row r="25" spans="1:16">
      <c r="A25" s="72"/>
      <c r="B25" s="4"/>
      <c r="C25" s="4"/>
      <c r="D25" s="4"/>
      <c r="E25" s="45"/>
      <c r="F25" s="45"/>
      <c r="G25" s="45"/>
      <c r="H25" s="5"/>
      <c r="I25" s="5"/>
      <c r="J25" s="5"/>
      <c r="K25" s="5"/>
      <c r="L25" s="5"/>
      <c r="M25" s="9"/>
    </row>
    <row r="26" spans="1:16">
      <c r="A26" s="72" t="s">
        <v>3443</v>
      </c>
      <c r="B26" s="4" t="str">
        <f>Instructions!E28</f>
        <v>Reliance Regular Savings Fund - Debt Option - Growth</v>
      </c>
      <c r="C26" s="4" t="s">
        <v>3445</v>
      </c>
      <c r="D26" s="4">
        <f>SUM('Nav2'!L3:'Nav2'!L6000)</f>
        <v>16.355599999999999</v>
      </c>
      <c r="E26" s="45">
        <f>'MF9'!H2</f>
        <v>0</v>
      </c>
      <c r="F26" s="45">
        <f>'MF9'!actualvalue</f>
        <v>0</v>
      </c>
      <c r="G26" s="46" t="str">
        <f>'MF9'!G3</f>
        <v/>
      </c>
      <c r="H26" s="5"/>
      <c r="I26" s="5"/>
      <c r="J26" s="5"/>
      <c r="K26" s="5"/>
      <c r="L26" s="5"/>
      <c r="M26" s="167"/>
      <c r="N26">
        <f>SUMIF(C26:C26,"Equity",G26:G26)*SUMIF(C26:C26,"Equity",F26:F26)/equity</f>
        <v>0</v>
      </c>
      <c r="P26">
        <f>SUMIF(C26:C26,"Debt",G26:G26)*SUMIF(C26:C26,"Debt",F26:F26)/debt</f>
        <v>0</v>
      </c>
    </row>
    <row r="27" spans="1:16">
      <c r="A27" s="72"/>
      <c r="B27" s="4"/>
      <c r="C27" s="4"/>
      <c r="D27" s="4"/>
      <c r="E27" s="45"/>
      <c r="F27" s="45"/>
      <c r="G27" s="45"/>
      <c r="H27" s="5"/>
      <c r="I27" s="5"/>
      <c r="J27" s="5"/>
      <c r="K27" s="5"/>
      <c r="L27" s="5"/>
      <c r="M27" s="9"/>
    </row>
    <row r="28" spans="1:16">
      <c r="A28" s="72" t="s">
        <v>3444</v>
      </c>
      <c r="B28" s="4" t="str">
        <f>Instructions!E30</f>
        <v>Pinebridge India Equity Fund- Standard Plan- Growth Option</v>
      </c>
      <c r="C28" s="4" t="s">
        <v>3445</v>
      </c>
      <c r="D28" s="4">
        <f>SUM('Nav2'!M3:'Nav2'!M6000)</f>
        <v>12.914999999999999</v>
      </c>
      <c r="E28" s="45">
        <f>'MF10'!H2</f>
        <v>0</v>
      </c>
      <c r="F28" s="45">
        <f>'MF10'!actualvalue</f>
        <v>0</v>
      </c>
      <c r="G28" s="46" t="str">
        <f>'MF10'!G3</f>
        <v/>
      </c>
      <c r="H28" s="5"/>
      <c r="I28" s="5"/>
      <c r="J28" s="5"/>
      <c r="K28" s="5"/>
      <c r="L28" s="5"/>
      <c r="M28" s="167"/>
      <c r="N28">
        <f>SUMIF(C28:C28,"Equity",G28:G28)*SUMIF(C28:C28,"Equity",F28:F28)/equity</f>
        <v>0</v>
      </c>
      <c r="P28">
        <f>SUMIF(C28:C28,"Debt",G28:G28)*SUMIF(C28:C28,"Debt",F28:F28)/debt</f>
        <v>0</v>
      </c>
    </row>
    <row r="29" spans="1:16">
      <c r="A29" s="3"/>
    </row>
    <row r="30" spans="1:16">
      <c r="A30" s="9" t="s">
        <v>436</v>
      </c>
      <c r="B30" s="74"/>
      <c r="C30" s="10"/>
      <c r="D30" s="69"/>
    </row>
    <row r="31" spans="1:16">
      <c r="A31" s="75" t="s">
        <v>5506</v>
      </c>
      <c r="B31" s="74"/>
      <c r="C31" s="74"/>
      <c r="D31" s="69"/>
    </row>
    <row r="33" spans="1:1">
      <c r="A33" t="s">
        <v>6012</v>
      </c>
    </row>
    <row r="34" spans="1:1">
      <c r="A34" s="1" t="s">
        <v>6013</v>
      </c>
    </row>
    <row r="35" spans="1:1">
      <c r="A35" s="83" t="s">
        <v>6014</v>
      </c>
    </row>
  </sheetData>
  <mergeCells count="8">
    <mergeCell ref="C6:M6"/>
    <mergeCell ref="C1:M1"/>
    <mergeCell ref="A6:B6"/>
    <mergeCell ref="A1:B1"/>
    <mergeCell ref="A3:B3"/>
    <mergeCell ref="A4:B4"/>
    <mergeCell ref="A2:B2"/>
    <mergeCell ref="A5:B5"/>
  </mergeCells>
  <phoneticPr fontId="2" type="noConversion"/>
  <dataValidations disablePrompts="1" count="1">
    <dataValidation type="list" allowBlank="1" showInputMessage="1" showErrorMessage="1" sqref="C18 C16 C26 C24 C22 C20 C14 C12 C28 C10">
      <formula1>$O$8:$O$9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/>
  <dimension ref="A1:AE88"/>
  <sheetViews>
    <sheetView zoomScaleSheetLayoutView="100" workbookViewId="0">
      <selection activeCell="B18" sqref="B18"/>
    </sheetView>
  </sheetViews>
  <sheetFormatPr defaultRowHeight="13.2"/>
  <cols>
    <col min="1" max="1" width="11.6640625" customWidth="1"/>
    <col min="2" max="2" width="14.664062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75" t="str">
        <f>Instructions!E12</f>
        <v>Hdfc Top 200 Fund - Growth Option</v>
      </c>
      <c r="B1" s="176"/>
      <c r="C1" s="177"/>
      <c r="D1" s="176"/>
      <c r="E1" s="177"/>
      <c r="F1" s="176"/>
      <c r="G1" s="176"/>
      <c r="H1" s="176"/>
      <c r="I1" s="176"/>
      <c r="J1" s="176"/>
      <c r="K1" s="176"/>
      <c r="L1" s="177"/>
      <c r="M1" s="177"/>
      <c r="N1" s="177"/>
      <c r="O1" s="178"/>
      <c r="P1" s="178"/>
      <c r="Q1" s="178"/>
      <c r="R1" s="178"/>
      <c r="S1" s="178"/>
      <c r="Y1" t="s">
        <v>281</v>
      </c>
    </row>
    <row r="2" spans="1:31" ht="15" customHeight="1" thickBot="1">
      <c r="A2" s="38" t="s">
        <v>298</v>
      </c>
      <c r="B2" s="60">
        <f>date</f>
        <v>41548</v>
      </c>
      <c r="C2" s="38" t="s">
        <v>311</v>
      </c>
      <c r="D2" s="136">
        <f>mfnav1</f>
        <v>203.83799999999999</v>
      </c>
      <c r="E2" s="39" t="s">
        <v>299</v>
      </c>
      <c r="F2" s="61">
        <f>IF(J11="Yes",F3*mfnav1,"Is table updated?")</f>
        <v>800389.63175091229</v>
      </c>
      <c r="G2" s="86" t="s">
        <v>5533</v>
      </c>
      <c r="H2" s="87"/>
      <c r="I2" s="87"/>
      <c r="J2" s="87"/>
      <c r="K2" s="87"/>
      <c r="L2" s="8"/>
      <c r="M2" s="8"/>
      <c r="N2" s="8"/>
      <c r="O2" s="178"/>
      <c r="P2" s="178"/>
      <c r="Q2" s="178"/>
      <c r="R2" s="178"/>
      <c r="S2" s="178"/>
      <c r="Y2" t="s">
        <v>284</v>
      </c>
    </row>
    <row r="3" spans="1:31" ht="13.2" customHeight="1">
      <c r="A3" s="140" t="s">
        <v>5534</v>
      </c>
      <c r="B3" s="140"/>
      <c r="C3" s="61">
        <f>IF(J11="Yes",SUM(S16:S10000),"Is table updated?")</f>
        <v>158000</v>
      </c>
      <c r="D3" s="138" t="s">
        <v>5530</v>
      </c>
      <c r="E3" s="139"/>
      <c r="F3" s="61">
        <f>IF(J11="Yes",SUM(R16:R10000),"Is table updated?")</f>
        <v>3926.5967667996756</v>
      </c>
      <c r="G3" s="38"/>
      <c r="H3" s="38"/>
      <c r="I3" s="38"/>
      <c r="J3" s="38"/>
      <c r="K3" s="38"/>
      <c r="L3" s="78"/>
      <c r="M3" s="78"/>
      <c r="N3" s="78"/>
      <c r="O3" s="80"/>
      <c r="P3" s="80"/>
      <c r="Q3" s="80"/>
      <c r="R3" s="80"/>
      <c r="S3" s="80"/>
    </row>
    <row r="4" spans="1:31" s="19" customFormat="1" ht="13.2" customHeight="1">
      <c r="A4" s="124" t="s">
        <v>5529</v>
      </c>
      <c r="B4" s="91"/>
      <c r="C4" s="91"/>
      <c r="D4" s="137"/>
      <c r="E4" s="137"/>
      <c r="F4" s="141">
        <f>SUM(P16:P10000)</f>
        <v>0.22678612915356688</v>
      </c>
      <c r="G4" s="39" t="s">
        <v>315</v>
      </c>
      <c r="H4" s="38"/>
      <c r="I4" s="78"/>
      <c r="J4" s="78"/>
      <c r="K4" s="78"/>
      <c r="L4" s="78"/>
      <c r="M4" s="78"/>
      <c r="N4" s="18"/>
      <c r="O4" s="178"/>
      <c r="P4" s="178"/>
      <c r="Q4" s="178"/>
      <c r="R4" s="178"/>
      <c r="S4" s="178"/>
      <c r="Y4" t="s">
        <v>285</v>
      </c>
    </row>
    <row r="5" spans="1:31" s="81" customFormat="1" ht="12" customHeight="1" thickBot="1">
      <c r="A5" s="96"/>
      <c r="B5" s="125"/>
      <c r="C5" s="125"/>
      <c r="D5" s="125"/>
      <c r="E5" s="125"/>
      <c r="F5" s="125"/>
      <c r="G5" s="126"/>
      <c r="H5" s="79"/>
      <c r="I5" s="52"/>
      <c r="J5" s="52"/>
      <c r="K5" s="52"/>
      <c r="L5" s="52"/>
      <c r="M5" s="52"/>
      <c r="N5" s="52"/>
      <c r="O5" s="80"/>
      <c r="P5" s="80"/>
      <c r="Q5" s="80"/>
      <c r="R5" s="80"/>
      <c r="S5" s="80"/>
    </row>
    <row r="6" spans="1:31" s="52" customFormat="1" ht="13.2" customHeight="1">
      <c r="A6" s="99" t="s">
        <v>5549</v>
      </c>
      <c r="B6" s="100"/>
      <c r="C6" s="100"/>
      <c r="D6" s="100"/>
      <c r="E6" s="100"/>
      <c r="F6" s="100"/>
      <c r="G6" s="101"/>
      <c r="H6" s="102"/>
      <c r="I6" s="103"/>
      <c r="J6" s="179" t="s">
        <v>312</v>
      </c>
      <c r="K6" s="180"/>
      <c r="O6" s="80"/>
      <c r="P6" s="80"/>
      <c r="Q6" s="80"/>
      <c r="R6" s="80"/>
      <c r="S6" s="80"/>
      <c r="AA6" s="82" t="s">
        <v>5508</v>
      </c>
    </row>
    <row r="7" spans="1:31" s="81" customFormat="1" ht="13.2" customHeight="1">
      <c r="A7" s="181" t="s">
        <v>5515</v>
      </c>
      <c r="B7" s="182"/>
      <c r="C7" s="182"/>
      <c r="D7" s="183"/>
      <c r="E7" s="84">
        <v>36654</v>
      </c>
      <c r="F7" s="184" t="s">
        <v>5510</v>
      </c>
      <c r="G7" s="183"/>
      <c r="H7" s="106">
        <v>1000</v>
      </c>
      <c r="I7" s="87"/>
      <c r="J7" s="87"/>
      <c r="K7" s="105"/>
      <c r="L7" s="52"/>
      <c r="M7" s="52"/>
      <c r="N7" s="52"/>
      <c r="O7" s="80"/>
      <c r="P7" s="80"/>
      <c r="Q7" s="80"/>
      <c r="R7" s="80"/>
      <c r="S7" s="80"/>
      <c r="AA7" s="89" t="s">
        <v>5509</v>
      </c>
    </row>
    <row r="8" spans="1:31" s="81" customFormat="1" ht="13.2" customHeight="1">
      <c r="A8" s="104" t="s">
        <v>5520</v>
      </c>
      <c r="B8" s="84">
        <v>41334</v>
      </c>
      <c r="C8" s="111" t="s">
        <v>311</v>
      </c>
      <c r="D8" s="73">
        <v>223.24100000000001</v>
      </c>
      <c r="E8" s="188" t="s">
        <v>5516</v>
      </c>
      <c r="F8" s="189"/>
      <c r="G8" s="73">
        <v>874594.54</v>
      </c>
      <c r="H8" s="112" t="s">
        <v>5518</v>
      </c>
      <c r="I8" s="110">
        <f>G8/D8</f>
        <v>3917.7146671086402</v>
      </c>
      <c r="J8" s="95"/>
      <c r="K8" s="105"/>
      <c r="L8" s="52"/>
      <c r="M8" s="52"/>
      <c r="N8" s="52"/>
      <c r="O8" s="80"/>
      <c r="P8" s="80"/>
      <c r="Q8" s="80"/>
      <c r="R8" s="80"/>
      <c r="S8" s="80"/>
    </row>
    <row r="9" spans="1:31" s="81" customFormat="1" ht="13.2" customHeight="1">
      <c r="A9" s="104" t="s">
        <v>5521</v>
      </c>
      <c r="B9" s="108">
        <f>B8</f>
        <v>41334</v>
      </c>
      <c r="C9" s="88" t="s">
        <v>5522</v>
      </c>
      <c r="D9" s="87"/>
      <c r="E9" s="98">
        <f>ROUND((B8-E7)/30,0)</f>
        <v>156</v>
      </c>
      <c r="F9" s="90" t="s">
        <v>5519</v>
      </c>
      <c r="G9" s="98">
        <f>E9*H7</f>
        <v>156000</v>
      </c>
      <c r="H9" s="185" t="s">
        <v>5523</v>
      </c>
      <c r="I9" s="186"/>
      <c r="J9" s="186"/>
      <c r="K9" s="190"/>
      <c r="L9" s="52"/>
      <c r="M9" s="52"/>
      <c r="N9" s="52"/>
      <c r="O9" s="80"/>
      <c r="P9" s="80"/>
      <c r="Q9" s="80"/>
      <c r="R9" s="80"/>
      <c r="S9" s="80"/>
      <c r="W9" s="52"/>
      <c r="X9" s="52"/>
      <c r="Y9" s="52"/>
      <c r="Z9" s="52"/>
      <c r="AA9" s="52"/>
      <c r="AB9" s="52"/>
      <c r="AC9" s="52"/>
      <c r="AD9" s="52"/>
    </row>
    <row r="10" spans="1:31" s="81" customFormat="1" ht="13.2" customHeight="1">
      <c r="A10" s="191" t="s">
        <v>5511</v>
      </c>
      <c r="B10" s="192"/>
      <c r="C10" s="193"/>
      <c r="D10" s="193"/>
      <c r="E10" s="192"/>
      <c r="F10" s="192"/>
      <c r="G10" s="107">
        <f>(1+(RATE(E9,-H7,,G8,IF(DAY(sipdate1)&lt;=10,0,IF(DAY(sipdate1)&gt;=20,1,0)))))^12-1</f>
        <v>0.24375852668279441</v>
      </c>
      <c r="H10" s="92"/>
      <c r="I10" s="92"/>
      <c r="J10" s="92"/>
      <c r="K10" s="105"/>
      <c r="L10" s="52"/>
      <c r="M10" s="52"/>
      <c r="N10" s="52"/>
      <c r="O10" s="80"/>
      <c r="P10" s="80"/>
      <c r="Q10" s="80"/>
      <c r="R10" s="80"/>
      <c r="S10" s="80"/>
      <c r="W10" s="52"/>
      <c r="X10" s="52"/>
      <c r="Y10" s="52"/>
      <c r="Z10" s="52"/>
      <c r="AA10" s="52"/>
      <c r="AB10" s="52"/>
      <c r="AC10" s="52"/>
      <c r="AD10" s="52"/>
    </row>
    <row r="11" spans="1:31" s="81" customFormat="1" ht="13.2" customHeight="1" thickBot="1">
      <c r="A11" s="132" t="s">
        <v>5517</v>
      </c>
      <c r="B11" s="133"/>
      <c r="C11" s="133"/>
      <c r="D11" s="133"/>
      <c r="E11" s="134">
        <f>B9</f>
        <v>41334</v>
      </c>
      <c r="F11" s="133" t="s">
        <v>5531</v>
      </c>
      <c r="G11" s="194" t="s">
        <v>5532</v>
      </c>
      <c r="H11" s="195"/>
      <c r="I11" s="196"/>
      <c r="J11" s="73" t="s">
        <v>5508</v>
      </c>
      <c r="K11" s="135"/>
      <c r="L11" s="52"/>
      <c r="M11" s="52"/>
      <c r="N11" s="52"/>
      <c r="O11" s="80"/>
      <c r="P11" s="80"/>
      <c r="Q11" s="80"/>
      <c r="R11" s="80"/>
      <c r="S11" s="80"/>
      <c r="W11" s="52"/>
      <c r="X11" s="52"/>
      <c r="Y11" s="52"/>
      <c r="Z11" s="52"/>
      <c r="AA11" s="52"/>
      <c r="AB11" s="52"/>
      <c r="AC11" s="52"/>
      <c r="AD11" s="52"/>
    </row>
    <row r="12" spans="1:31" s="81" customFormat="1">
      <c r="A12" s="127"/>
      <c r="B12" s="128"/>
      <c r="C12" s="128"/>
      <c r="D12" s="128"/>
      <c r="E12" s="128"/>
      <c r="F12" s="128"/>
      <c r="G12" s="129"/>
      <c r="H12" s="128"/>
      <c r="I12" s="128"/>
      <c r="J12" s="128"/>
      <c r="K12" s="130"/>
      <c r="L12" s="52"/>
      <c r="M12" s="52"/>
      <c r="N12" s="52"/>
      <c r="O12" s="52"/>
      <c r="W12" s="52"/>
      <c r="X12" s="52"/>
      <c r="Y12" s="52"/>
      <c r="Z12" s="52"/>
      <c r="AA12" s="52"/>
      <c r="AB12" s="52"/>
      <c r="AC12" s="52"/>
      <c r="AD12" s="52"/>
    </row>
    <row r="13" spans="1:31">
      <c r="A13" s="197" t="s">
        <v>312</v>
      </c>
      <c r="B13" s="197"/>
      <c r="C13" s="9"/>
      <c r="D13" s="10"/>
      <c r="E13" s="9"/>
      <c r="F13" s="10"/>
      <c r="G13" s="10"/>
      <c r="H13" s="9"/>
      <c r="I13" s="9"/>
      <c r="J13" s="9"/>
      <c r="K13" s="9"/>
      <c r="L13" s="9"/>
      <c r="M13" s="9"/>
      <c r="O13" s="10"/>
      <c r="P13" s="123"/>
      <c r="Q13" s="10"/>
      <c r="R13" s="10"/>
      <c r="S13" s="10"/>
      <c r="W13" s="85"/>
      <c r="X13" s="85"/>
      <c r="Y13" s="85"/>
      <c r="Z13" s="174"/>
      <c r="AA13" s="174"/>
      <c r="AB13" s="174"/>
      <c r="AC13" s="174"/>
      <c r="AD13" s="85"/>
      <c r="AE13" s="83"/>
    </row>
    <row r="14" spans="1:31">
      <c r="A14" s="71" t="s">
        <v>280</v>
      </c>
      <c r="B14" s="71" t="s">
        <v>283</v>
      </c>
      <c r="C14" s="71" t="s">
        <v>279</v>
      </c>
      <c r="D14" s="142" t="s">
        <v>5524</v>
      </c>
      <c r="E14" s="35" t="s">
        <v>288</v>
      </c>
      <c r="F14" s="72" t="s">
        <v>292</v>
      </c>
      <c r="G14" s="72" t="s">
        <v>5514</v>
      </c>
      <c r="H14" s="72" t="s">
        <v>313</v>
      </c>
      <c r="I14" s="35" t="s">
        <v>290</v>
      </c>
      <c r="J14" s="72" t="s">
        <v>296</v>
      </c>
      <c r="K14" s="97" t="s">
        <v>5524</v>
      </c>
      <c r="L14" s="72" t="s">
        <v>5494</v>
      </c>
      <c r="M14" s="115" t="s">
        <v>321</v>
      </c>
      <c r="O14" s="97" t="s">
        <v>5524</v>
      </c>
      <c r="P14" s="71" t="s">
        <v>5527</v>
      </c>
      <c r="Q14" s="71" t="s">
        <v>5527</v>
      </c>
      <c r="R14" s="71" t="s">
        <v>5527</v>
      </c>
      <c r="S14" s="71" t="s">
        <v>5527</v>
      </c>
      <c r="W14" s="85"/>
      <c r="X14" s="85"/>
      <c r="Y14" s="85"/>
      <c r="Z14" s="116"/>
      <c r="AA14" s="85"/>
      <c r="AB14" s="116"/>
      <c r="AC14" s="85"/>
      <c r="AD14" s="85"/>
      <c r="AE14" s="83"/>
    </row>
    <row r="15" spans="1:31">
      <c r="A15" s="71" t="s">
        <v>282</v>
      </c>
      <c r="B15" s="71" t="s">
        <v>282</v>
      </c>
      <c r="C15" s="71" t="s">
        <v>286</v>
      </c>
      <c r="D15" s="71" t="s">
        <v>287</v>
      </c>
      <c r="E15" s="35" t="s">
        <v>289</v>
      </c>
      <c r="F15" s="72" t="s">
        <v>293</v>
      </c>
      <c r="G15" s="71" t="s">
        <v>5513</v>
      </c>
      <c r="H15" s="71" t="s">
        <v>294</v>
      </c>
      <c r="I15" s="35" t="s">
        <v>291</v>
      </c>
      <c r="J15" s="72" t="s">
        <v>297</v>
      </c>
      <c r="K15" s="97" t="s">
        <v>5525</v>
      </c>
      <c r="L15" s="72" t="s">
        <v>5512</v>
      </c>
      <c r="M15" s="115" t="s">
        <v>322</v>
      </c>
      <c r="O15" s="97" t="s">
        <v>5525</v>
      </c>
      <c r="P15" s="72" t="s">
        <v>5512</v>
      </c>
      <c r="Q15" s="72" t="s">
        <v>297</v>
      </c>
      <c r="R15" s="72" t="s">
        <v>289</v>
      </c>
      <c r="S15" s="72" t="s">
        <v>5528</v>
      </c>
      <c r="W15" s="85"/>
      <c r="X15" s="85"/>
      <c r="Y15" s="85"/>
      <c r="Z15" s="116"/>
      <c r="AA15" s="85"/>
      <c r="AB15" s="116"/>
      <c r="AC15" s="85"/>
      <c r="AD15" s="85"/>
    </row>
    <row r="16" spans="1:31">
      <c r="A16" s="185" t="s">
        <v>5526</v>
      </c>
      <c r="B16" s="186"/>
      <c r="C16" s="186"/>
      <c r="D16" s="186"/>
      <c r="E16" s="186"/>
      <c r="F16" s="186"/>
      <c r="G16" s="186"/>
      <c r="H16" s="187"/>
      <c r="I16" s="119">
        <f>I8</f>
        <v>3917.7146671086402</v>
      </c>
      <c r="J16" s="93">
        <f>G8</f>
        <v>874594.54</v>
      </c>
      <c r="K16" s="120">
        <f>E9</f>
        <v>156</v>
      </c>
      <c r="L16" s="121">
        <f>G10</f>
        <v>0.24375852668279441</v>
      </c>
      <c r="M16" s="122">
        <f>G9</f>
        <v>156000</v>
      </c>
      <c r="O16" s="10">
        <f>IF(I16="","",K16)</f>
        <v>156</v>
      </c>
      <c r="P16" s="113" t="str">
        <f>IF(O16=MAX(O16:O88),L16,"")</f>
        <v/>
      </c>
      <c r="Q16" s="10" t="str">
        <f>IF(O16=MAX(O16:O88),J16,"")</f>
        <v/>
      </c>
      <c r="R16" s="10" t="str">
        <f>IF(O16=MAX(O16:O88),I16,"")</f>
        <v/>
      </c>
      <c r="S16" s="10" t="str">
        <f>IF(O16=MAX(O16:O88),M16,"")</f>
        <v/>
      </c>
      <c r="W16" s="85"/>
      <c r="X16" s="85"/>
      <c r="Y16" s="85"/>
      <c r="Z16" s="116"/>
      <c r="AA16" s="85"/>
      <c r="AB16" s="116"/>
      <c r="AC16" s="85"/>
      <c r="AD16" s="85"/>
    </row>
    <row r="17" spans="1:30">
      <c r="A17" s="12">
        <v>41372</v>
      </c>
      <c r="B17" s="13" t="s">
        <v>281</v>
      </c>
      <c r="C17" s="13">
        <v>225.23400000000001</v>
      </c>
      <c r="D17" s="109">
        <f>H7</f>
        <v>1000</v>
      </c>
      <c r="E17" s="23">
        <f>IF(ISERROR(IF(B17="Redemption",-D17,IF(B17="Dividend",-D17,D17))/C17),"",IF(B17="Redemption",-D17,IF(B17="Dividend",-D17,D17))/C17)</f>
        <v>4.4398270243391318</v>
      </c>
      <c r="F17" s="22">
        <f>IF(B17="Redemption","",IF(B17="Dividend","",IF(date-A17=date,"",IF(date-A17&lt;0,"Check date",date-A17))))</f>
        <v>176</v>
      </c>
      <c r="G17" s="15">
        <f t="shared" ref="G17:G48" si="0">IF(B17="Redemption","",IF(B17="Dividend","",IF(ISERROR(mfnav1*E17),"",navmf1*E17)))</f>
        <v>905.00546098723987</v>
      </c>
      <c r="H17" s="94">
        <f t="shared" ref="H17:H80" si="1">IF(ISERROR(G17-D17),"",G17-D17)</f>
        <v>-94.994539012760129</v>
      </c>
      <c r="I17" s="24">
        <f>IF(ISERROR(I8+E17),"",I8+E17)</f>
        <v>3922.1544941329794</v>
      </c>
      <c r="J17" s="26">
        <f t="shared" ref="J17:J48" si="2">IF(ISERROR(I17*navmf1),"",I17*navmf1)</f>
        <v>799484.12777507817</v>
      </c>
      <c r="K17" s="114">
        <f>E9+1</f>
        <v>157</v>
      </c>
      <c r="L17" s="113">
        <f t="shared" ref="L17:L48" si="3">IF(A17="","",(1+(RATE(K17,-sip,,J17,IF(DAY(sipdate1)&lt;=10,0,IF(DAY(sipdate1)&gt;=20,1,0)))))^12-1)</f>
        <v>0.22909343641248459</v>
      </c>
      <c r="M17" s="117">
        <f>G9+D17</f>
        <v>157000</v>
      </c>
      <c r="N17">
        <f>IF(B17="Purchase",D17,0)</f>
        <v>1000</v>
      </c>
      <c r="O17" s="10">
        <f>IF(I17="","",K17)</f>
        <v>157</v>
      </c>
      <c r="P17" s="113" t="str">
        <f t="shared" ref="P17:P80" si="4">IF(O17=MAX(O17:O89),L17,"")</f>
        <v/>
      </c>
      <c r="Q17" s="10" t="str">
        <f t="shared" ref="Q17:Q80" si="5">IF(O17=MAX(O17:O89),J17,"")</f>
        <v/>
      </c>
      <c r="R17" s="10" t="str">
        <f t="shared" ref="R17:R80" si="6">IF(O17=MAX(O17:O89),I17,"")</f>
        <v/>
      </c>
      <c r="S17" s="10" t="str">
        <f t="shared" ref="S17:S80" si="7">IF(O17=MAX(O17:O89),M17,"")</f>
        <v/>
      </c>
      <c r="W17" s="85"/>
      <c r="X17" s="85"/>
      <c r="Y17" s="85"/>
      <c r="Z17" s="85"/>
      <c r="AA17" s="85"/>
      <c r="AB17" s="85"/>
      <c r="AC17" s="85"/>
      <c r="AD17" s="85"/>
    </row>
    <row r="18" spans="1:30">
      <c r="A18" s="12">
        <v>41402</v>
      </c>
      <c r="B18" s="13" t="s">
        <v>281</v>
      </c>
      <c r="C18" s="13">
        <v>225.11</v>
      </c>
      <c r="D18" s="109">
        <f>D17</f>
        <v>1000</v>
      </c>
      <c r="E18" s="23">
        <f t="shared" ref="E18:E81" si="8">IF(ISERROR(IF(B18="Redemption",-D18,IF(B18="Dividend",-D18,D18))/C18),"",IF(B18="Redemption",-D18,IF(B18="Dividend",-D18,D18))/C18)</f>
        <v>4.4422726666962813</v>
      </c>
      <c r="F18" s="22">
        <f t="shared" ref="F18:F81" si="9">IF(B18="Redemption","",IF(B18="Dividend","",IF(date-A18=date,"",date-A18)))</f>
        <v>146</v>
      </c>
      <c r="G18" s="15">
        <f t="shared" si="0"/>
        <v>905.50397583403651</v>
      </c>
      <c r="H18" s="94">
        <f t="shared" si="1"/>
        <v>-94.49602416596349</v>
      </c>
      <c r="I18" s="24">
        <f t="shared" ref="I18:I81" si="10">IF(ISERROR(I17+E18),"",I17+E18)</f>
        <v>3926.5967667996756</v>
      </c>
      <c r="J18" s="26">
        <f t="shared" si="2"/>
        <v>800389.63175091229</v>
      </c>
      <c r="K18" s="10">
        <f>K17+1</f>
        <v>158</v>
      </c>
      <c r="L18" s="113">
        <f t="shared" si="3"/>
        <v>0.22678612915356688</v>
      </c>
      <c r="M18" s="118">
        <f>M17+D18</f>
        <v>158000</v>
      </c>
      <c r="N18">
        <f t="shared" ref="N18:N81" si="11">IF(B18="Purchase",D18,0)</f>
        <v>1000</v>
      </c>
      <c r="O18" s="10">
        <f>IF(I18="","",K18)</f>
        <v>158</v>
      </c>
      <c r="P18" s="113">
        <f t="shared" si="4"/>
        <v>0.22678612915356688</v>
      </c>
      <c r="Q18" s="10">
        <f t="shared" si="5"/>
        <v>800389.63175091229</v>
      </c>
      <c r="R18" s="10">
        <f t="shared" si="6"/>
        <v>3926.5967667996756</v>
      </c>
      <c r="S18" s="10">
        <f t="shared" si="7"/>
        <v>158000</v>
      </c>
      <c r="W18" s="85"/>
      <c r="X18" s="85"/>
      <c r="Y18" s="85"/>
      <c r="Z18" s="116"/>
      <c r="AA18" s="85"/>
      <c r="AB18" s="116"/>
      <c r="AC18" s="85"/>
      <c r="AD18" s="85"/>
    </row>
    <row r="19" spans="1:30">
      <c r="A19" s="12"/>
      <c r="B19" s="13" t="s">
        <v>281</v>
      </c>
      <c r="C19" s="13"/>
      <c r="D19" s="109">
        <f>D18</f>
        <v>1000</v>
      </c>
      <c r="E19" s="23" t="str">
        <f t="shared" si="8"/>
        <v/>
      </c>
      <c r="F19" s="22" t="str">
        <f t="shared" si="9"/>
        <v/>
      </c>
      <c r="G19" s="15" t="str">
        <f t="shared" si="0"/>
        <v/>
      </c>
      <c r="H19" s="94" t="str">
        <f t="shared" si="1"/>
        <v/>
      </c>
      <c r="I19" s="24" t="str">
        <f t="shared" si="10"/>
        <v/>
      </c>
      <c r="J19" s="26" t="str">
        <f t="shared" si="2"/>
        <v/>
      </c>
      <c r="K19" s="10">
        <f t="shared" ref="K19:K82" si="12">K18+1</f>
        <v>159</v>
      </c>
      <c r="L19" s="113" t="str">
        <f t="shared" si="3"/>
        <v/>
      </c>
      <c r="M19" s="118">
        <f t="shared" ref="M19:M82" si="13">M18+D19</f>
        <v>159000</v>
      </c>
      <c r="N19">
        <f t="shared" si="11"/>
        <v>1000</v>
      </c>
      <c r="O19" s="10" t="str">
        <f>IF(I19="","",K19)</f>
        <v/>
      </c>
      <c r="P19" s="113" t="str">
        <f t="shared" si="4"/>
        <v/>
      </c>
      <c r="Q19" s="10" t="str">
        <f t="shared" si="5"/>
        <v/>
      </c>
      <c r="R19" s="10" t="str">
        <f t="shared" si="6"/>
        <v/>
      </c>
      <c r="S19" s="10" t="str">
        <f t="shared" si="7"/>
        <v/>
      </c>
      <c r="W19" s="85"/>
      <c r="X19" s="85"/>
      <c r="Y19" s="85"/>
      <c r="Z19" s="116"/>
      <c r="AA19" s="85"/>
      <c r="AB19" s="116"/>
      <c r="AC19" s="85"/>
      <c r="AD19" s="85"/>
    </row>
    <row r="20" spans="1:30">
      <c r="A20" s="12"/>
      <c r="B20" s="13" t="s">
        <v>281</v>
      </c>
      <c r="C20" s="13"/>
      <c r="D20" s="109">
        <f>D19</f>
        <v>1000</v>
      </c>
      <c r="E20" s="23" t="str">
        <f t="shared" si="8"/>
        <v/>
      </c>
      <c r="F20" s="22" t="str">
        <f t="shared" si="9"/>
        <v/>
      </c>
      <c r="G20" s="15" t="str">
        <f t="shared" si="0"/>
        <v/>
      </c>
      <c r="H20" s="94" t="str">
        <f t="shared" si="1"/>
        <v/>
      </c>
      <c r="I20" s="24" t="str">
        <f t="shared" si="10"/>
        <v/>
      </c>
      <c r="J20" s="26" t="str">
        <f t="shared" si="2"/>
        <v/>
      </c>
      <c r="K20" s="10">
        <f t="shared" si="12"/>
        <v>160</v>
      </c>
      <c r="L20" s="113" t="str">
        <f t="shared" si="3"/>
        <v/>
      </c>
      <c r="M20" s="118">
        <f t="shared" si="13"/>
        <v>160000</v>
      </c>
      <c r="N20">
        <f t="shared" si="11"/>
        <v>1000</v>
      </c>
      <c r="O20" s="10" t="str">
        <f t="shared" ref="O20:O83" si="14">IF(I20="","",K20)</f>
        <v/>
      </c>
      <c r="P20" s="113" t="str">
        <f t="shared" si="4"/>
        <v/>
      </c>
      <c r="Q20" s="10" t="str">
        <f t="shared" si="5"/>
        <v/>
      </c>
      <c r="R20" s="10" t="str">
        <f t="shared" si="6"/>
        <v/>
      </c>
      <c r="S20" s="10" t="str">
        <f t="shared" si="7"/>
        <v/>
      </c>
      <c r="W20" s="85"/>
      <c r="X20" s="85"/>
      <c r="Y20" s="85"/>
      <c r="Z20" s="85"/>
      <c r="AA20" s="85"/>
      <c r="AB20" s="85"/>
      <c r="AC20" s="85"/>
      <c r="AD20" s="85"/>
    </row>
    <row r="21" spans="1:30">
      <c r="A21" s="12"/>
      <c r="B21" s="13" t="s">
        <v>281</v>
      </c>
      <c r="C21" s="13"/>
      <c r="D21" s="109">
        <f t="shared" ref="D21:D84" si="15">D20</f>
        <v>1000</v>
      </c>
      <c r="E21" s="23" t="str">
        <f t="shared" si="8"/>
        <v/>
      </c>
      <c r="F21" s="22" t="str">
        <f t="shared" si="9"/>
        <v/>
      </c>
      <c r="G21" s="15" t="str">
        <f t="shared" si="0"/>
        <v/>
      </c>
      <c r="H21" s="94" t="str">
        <f t="shared" si="1"/>
        <v/>
      </c>
      <c r="I21" s="24" t="str">
        <f t="shared" si="10"/>
        <v/>
      </c>
      <c r="J21" s="26" t="str">
        <f t="shared" si="2"/>
        <v/>
      </c>
      <c r="K21" s="10">
        <f t="shared" si="12"/>
        <v>161</v>
      </c>
      <c r="L21" s="113" t="str">
        <f t="shared" si="3"/>
        <v/>
      </c>
      <c r="M21" s="118">
        <f t="shared" si="13"/>
        <v>161000</v>
      </c>
      <c r="N21">
        <f t="shared" si="11"/>
        <v>1000</v>
      </c>
      <c r="O21" s="10" t="str">
        <f t="shared" si="14"/>
        <v/>
      </c>
      <c r="P21" s="113" t="str">
        <f t="shared" si="4"/>
        <v/>
      </c>
      <c r="Q21" s="10" t="str">
        <f t="shared" si="5"/>
        <v/>
      </c>
      <c r="R21" s="10" t="str">
        <f t="shared" si="6"/>
        <v/>
      </c>
      <c r="S21" s="10" t="str">
        <f t="shared" si="7"/>
        <v/>
      </c>
    </row>
    <row r="22" spans="1:30">
      <c r="A22" s="12"/>
      <c r="B22" s="13" t="s">
        <v>281</v>
      </c>
      <c r="C22" s="13"/>
      <c r="D22" s="109">
        <f t="shared" si="15"/>
        <v>1000</v>
      </c>
      <c r="E22" s="23" t="str">
        <f t="shared" si="8"/>
        <v/>
      </c>
      <c r="F22" s="22" t="str">
        <f t="shared" si="9"/>
        <v/>
      </c>
      <c r="G22" s="15" t="str">
        <f t="shared" si="0"/>
        <v/>
      </c>
      <c r="H22" s="94" t="str">
        <f t="shared" si="1"/>
        <v/>
      </c>
      <c r="I22" s="24" t="str">
        <f t="shared" si="10"/>
        <v/>
      </c>
      <c r="J22" s="26" t="str">
        <f t="shared" si="2"/>
        <v/>
      </c>
      <c r="K22" s="10">
        <f t="shared" si="12"/>
        <v>162</v>
      </c>
      <c r="L22" s="113" t="str">
        <f t="shared" si="3"/>
        <v/>
      </c>
      <c r="M22" s="118">
        <f t="shared" si="13"/>
        <v>162000</v>
      </c>
      <c r="N22">
        <f t="shared" si="11"/>
        <v>1000</v>
      </c>
      <c r="O22" s="10" t="str">
        <f t="shared" si="14"/>
        <v/>
      </c>
      <c r="P22" s="113" t="str">
        <f t="shared" si="4"/>
        <v/>
      </c>
      <c r="Q22" s="10" t="str">
        <f t="shared" si="5"/>
        <v/>
      </c>
      <c r="R22" s="10" t="str">
        <f t="shared" si="6"/>
        <v/>
      </c>
      <c r="S22" s="10" t="str">
        <f t="shared" si="7"/>
        <v/>
      </c>
    </row>
    <row r="23" spans="1:30">
      <c r="A23" s="12"/>
      <c r="B23" s="13" t="s">
        <v>281</v>
      </c>
      <c r="C23" s="13"/>
      <c r="D23" s="109">
        <f t="shared" si="15"/>
        <v>1000</v>
      </c>
      <c r="E23" s="23" t="str">
        <f t="shared" si="8"/>
        <v/>
      </c>
      <c r="F23" s="22" t="str">
        <f t="shared" si="9"/>
        <v/>
      </c>
      <c r="G23" s="15" t="str">
        <f t="shared" si="0"/>
        <v/>
      </c>
      <c r="H23" s="17" t="str">
        <f t="shared" si="1"/>
        <v/>
      </c>
      <c r="I23" s="24" t="str">
        <f t="shared" si="10"/>
        <v/>
      </c>
      <c r="J23" s="26" t="str">
        <f t="shared" si="2"/>
        <v/>
      </c>
      <c r="K23" s="10">
        <f t="shared" si="12"/>
        <v>163</v>
      </c>
      <c r="L23" s="113" t="str">
        <f t="shared" si="3"/>
        <v/>
      </c>
      <c r="M23" s="118">
        <f t="shared" si="13"/>
        <v>163000</v>
      </c>
      <c r="N23">
        <f t="shared" si="11"/>
        <v>1000</v>
      </c>
      <c r="O23" s="10" t="str">
        <f t="shared" si="14"/>
        <v/>
      </c>
      <c r="P23" s="113" t="str">
        <f t="shared" si="4"/>
        <v/>
      </c>
      <c r="Q23" s="10" t="str">
        <f t="shared" si="5"/>
        <v/>
      </c>
      <c r="R23" s="10" t="str">
        <f t="shared" si="6"/>
        <v/>
      </c>
      <c r="S23" s="10" t="str">
        <f t="shared" si="7"/>
        <v/>
      </c>
    </row>
    <row r="24" spans="1:30">
      <c r="A24" s="12"/>
      <c r="B24" s="13" t="s">
        <v>281</v>
      </c>
      <c r="C24" s="13"/>
      <c r="D24" s="109">
        <f t="shared" si="15"/>
        <v>1000</v>
      </c>
      <c r="E24" s="23" t="str">
        <f t="shared" si="8"/>
        <v/>
      </c>
      <c r="F24" s="22" t="str">
        <f t="shared" si="9"/>
        <v/>
      </c>
      <c r="G24" s="15" t="str">
        <f t="shared" si="0"/>
        <v/>
      </c>
      <c r="H24" s="17" t="str">
        <f t="shared" si="1"/>
        <v/>
      </c>
      <c r="I24" s="24" t="str">
        <f t="shared" si="10"/>
        <v/>
      </c>
      <c r="J24" s="26" t="str">
        <f t="shared" si="2"/>
        <v/>
      </c>
      <c r="K24" s="10">
        <f t="shared" si="12"/>
        <v>164</v>
      </c>
      <c r="L24" s="113" t="str">
        <f t="shared" si="3"/>
        <v/>
      </c>
      <c r="M24" s="118">
        <f t="shared" si="13"/>
        <v>164000</v>
      </c>
      <c r="N24">
        <f t="shared" si="11"/>
        <v>1000</v>
      </c>
      <c r="O24" s="10" t="str">
        <f t="shared" si="14"/>
        <v/>
      </c>
      <c r="P24" s="113" t="str">
        <f t="shared" si="4"/>
        <v/>
      </c>
      <c r="Q24" s="10" t="str">
        <f t="shared" si="5"/>
        <v/>
      </c>
      <c r="R24" s="10" t="str">
        <f t="shared" si="6"/>
        <v/>
      </c>
      <c r="S24" s="10" t="str">
        <f t="shared" si="7"/>
        <v/>
      </c>
    </row>
    <row r="25" spans="1:30">
      <c r="A25" s="12"/>
      <c r="B25" s="13" t="s">
        <v>281</v>
      </c>
      <c r="C25" s="13"/>
      <c r="D25" s="109">
        <f t="shared" si="15"/>
        <v>1000</v>
      </c>
      <c r="E25" s="23" t="str">
        <f t="shared" si="8"/>
        <v/>
      </c>
      <c r="F25" s="22" t="str">
        <f t="shared" si="9"/>
        <v/>
      </c>
      <c r="G25" s="15" t="str">
        <f t="shared" si="0"/>
        <v/>
      </c>
      <c r="H25" s="17" t="str">
        <f t="shared" si="1"/>
        <v/>
      </c>
      <c r="I25" s="24" t="str">
        <f t="shared" si="10"/>
        <v/>
      </c>
      <c r="J25" s="26" t="str">
        <f t="shared" si="2"/>
        <v/>
      </c>
      <c r="K25" s="10">
        <f t="shared" si="12"/>
        <v>165</v>
      </c>
      <c r="L25" s="113" t="str">
        <f t="shared" si="3"/>
        <v/>
      </c>
      <c r="M25" s="118">
        <f t="shared" si="13"/>
        <v>165000</v>
      </c>
      <c r="N25">
        <f t="shared" si="11"/>
        <v>1000</v>
      </c>
      <c r="O25" s="10" t="str">
        <f t="shared" si="14"/>
        <v/>
      </c>
      <c r="P25" s="113" t="str">
        <f t="shared" si="4"/>
        <v/>
      </c>
      <c r="Q25" s="10" t="str">
        <f t="shared" si="5"/>
        <v/>
      </c>
      <c r="R25" s="10" t="str">
        <f t="shared" si="6"/>
        <v/>
      </c>
      <c r="S25" s="10" t="str">
        <f t="shared" si="7"/>
        <v/>
      </c>
    </row>
    <row r="26" spans="1:30">
      <c r="A26" s="12"/>
      <c r="B26" s="13" t="s">
        <v>281</v>
      </c>
      <c r="C26" s="13"/>
      <c r="D26" s="109">
        <f t="shared" si="15"/>
        <v>1000</v>
      </c>
      <c r="E26" s="23" t="str">
        <f t="shared" si="8"/>
        <v/>
      </c>
      <c r="F26" s="22" t="str">
        <f t="shared" si="9"/>
        <v/>
      </c>
      <c r="G26" s="15" t="str">
        <f t="shared" si="0"/>
        <v/>
      </c>
      <c r="H26" s="17" t="str">
        <f t="shared" si="1"/>
        <v/>
      </c>
      <c r="I26" s="24" t="str">
        <f t="shared" si="10"/>
        <v/>
      </c>
      <c r="J26" s="26" t="str">
        <f t="shared" si="2"/>
        <v/>
      </c>
      <c r="K26" s="10">
        <f t="shared" si="12"/>
        <v>166</v>
      </c>
      <c r="L26" s="113" t="str">
        <f t="shared" si="3"/>
        <v/>
      </c>
      <c r="M26" s="118">
        <f t="shared" si="13"/>
        <v>166000</v>
      </c>
      <c r="N26">
        <f t="shared" si="11"/>
        <v>1000</v>
      </c>
      <c r="O26" s="10" t="str">
        <f t="shared" si="14"/>
        <v/>
      </c>
      <c r="P26" s="113" t="str">
        <f t="shared" si="4"/>
        <v/>
      </c>
      <c r="Q26" s="10" t="str">
        <f t="shared" si="5"/>
        <v/>
      </c>
      <c r="R26" s="10" t="str">
        <f t="shared" si="6"/>
        <v/>
      </c>
      <c r="S26" s="10" t="str">
        <f t="shared" si="7"/>
        <v/>
      </c>
    </row>
    <row r="27" spans="1:30">
      <c r="A27" s="12"/>
      <c r="B27" s="13" t="s">
        <v>281</v>
      </c>
      <c r="C27" s="13"/>
      <c r="D27" s="109">
        <f t="shared" si="15"/>
        <v>1000</v>
      </c>
      <c r="E27" s="23" t="str">
        <f t="shared" si="8"/>
        <v/>
      </c>
      <c r="F27" s="22" t="str">
        <f t="shared" si="9"/>
        <v/>
      </c>
      <c r="G27" s="15" t="str">
        <f t="shared" si="0"/>
        <v/>
      </c>
      <c r="H27" s="17" t="str">
        <f t="shared" si="1"/>
        <v/>
      </c>
      <c r="I27" s="24" t="str">
        <f t="shared" si="10"/>
        <v/>
      </c>
      <c r="J27" s="26" t="str">
        <f t="shared" si="2"/>
        <v/>
      </c>
      <c r="K27" s="10">
        <f t="shared" si="12"/>
        <v>167</v>
      </c>
      <c r="L27" s="113" t="str">
        <f t="shared" si="3"/>
        <v/>
      </c>
      <c r="M27" s="118">
        <f t="shared" si="13"/>
        <v>167000</v>
      </c>
      <c r="N27">
        <f t="shared" si="11"/>
        <v>1000</v>
      </c>
      <c r="O27" s="10" t="str">
        <f t="shared" si="14"/>
        <v/>
      </c>
      <c r="P27" s="113" t="str">
        <f t="shared" si="4"/>
        <v/>
      </c>
      <c r="Q27" s="10" t="str">
        <f t="shared" si="5"/>
        <v/>
      </c>
      <c r="R27" s="10" t="str">
        <f t="shared" si="6"/>
        <v/>
      </c>
      <c r="S27" s="10" t="str">
        <f t="shared" si="7"/>
        <v/>
      </c>
    </row>
    <row r="28" spans="1:30">
      <c r="A28" s="12"/>
      <c r="B28" s="13" t="s">
        <v>281</v>
      </c>
      <c r="C28" s="13"/>
      <c r="D28" s="109">
        <f t="shared" si="15"/>
        <v>1000</v>
      </c>
      <c r="E28" s="23" t="str">
        <f t="shared" si="8"/>
        <v/>
      </c>
      <c r="F28" s="22" t="str">
        <f t="shared" si="9"/>
        <v/>
      </c>
      <c r="G28" s="15" t="str">
        <f t="shared" si="0"/>
        <v/>
      </c>
      <c r="H28" s="17" t="str">
        <f t="shared" si="1"/>
        <v/>
      </c>
      <c r="I28" s="24" t="str">
        <f t="shared" si="10"/>
        <v/>
      </c>
      <c r="J28" s="26" t="str">
        <f t="shared" si="2"/>
        <v/>
      </c>
      <c r="K28" s="10">
        <f t="shared" si="12"/>
        <v>168</v>
      </c>
      <c r="L28" s="113" t="str">
        <f t="shared" si="3"/>
        <v/>
      </c>
      <c r="M28" s="118">
        <f t="shared" si="13"/>
        <v>168000</v>
      </c>
      <c r="N28">
        <f t="shared" si="11"/>
        <v>1000</v>
      </c>
      <c r="O28" s="10" t="str">
        <f t="shared" si="14"/>
        <v/>
      </c>
      <c r="P28" s="113" t="str">
        <f t="shared" si="4"/>
        <v/>
      </c>
      <c r="Q28" s="10" t="str">
        <f t="shared" si="5"/>
        <v/>
      </c>
      <c r="R28" s="10" t="str">
        <f t="shared" si="6"/>
        <v/>
      </c>
      <c r="S28" s="10" t="str">
        <f t="shared" si="7"/>
        <v/>
      </c>
    </row>
    <row r="29" spans="1:30">
      <c r="A29" s="12"/>
      <c r="B29" s="13" t="s">
        <v>281</v>
      </c>
      <c r="C29" s="13"/>
      <c r="D29" s="109">
        <f t="shared" si="15"/>
        <v>1000</v>
      </c>
      <c r="E29" s="23" t="str">
        <f t="shared" si="8"/>
        <v/>
      </c>
      <c r="F29" s="22" t="str">
        <f t="shared" si="9"/>
        <v/>
      </c>
      <c r="G29" s="15" t="str">
        <f t="shared" si="0"/>
        <v/>
      </c>
      <c r="H29" s="17" t="str">
        <f t="shared" si="1"/>
        <v/>
      </c>
      <c r="I29" s="24" t="str">
        <f t="shared" si="10"/>
        <v/>
      </c>
      <c r="J29" s="26" t="str">
        <f t="shared" si="2"/>
        <v/>
      </c>
      <c r="K29" s="10">
        <f t="shared" si="12"/>
        <v>169</v>
      </c>
      <c r="L29" s="113" t="str">
        <f t="shared" si="3"/>
        <v/>
      </c>
      <c r="M29" s="118">
        <f t="shared" si="13"/>
        <v>169000</v>
      </c>
      <c r="N29">
        <f t="shared" si="11"/>
        <v>1000</v>
      </c>
      <c r="O29" s="10" t="str">
        <f t="shared" si="14"/>
        <v/>
      </c>
      <c r="P29" s="113" t="str">
        <f t="shared" si="4"/>
        <v/>
      </c>
      <c r="Q29" s="10" t="str">
        <f t="shared" si="5"/>
        <v/>
      </c>
      <c r="R29" s="10" t="str">
        <f t="shared" si="6"/>
        <v/>
      </c>
      <c r="S29" s="10" t="str">
        <f t="shared" si="7"/>
        <v/>
      </c>
    </row>
    <row r="30" spans="1:30">
      <c r="A30" s="12"/>
      <c r="B30" s="13" t="s">
        <v>281</v>
      </c>
      <c r="C30" s="13"/>
      <c r="D30" s="109">
        <f t="shared" si="15"/>
        <v>1000</v>
      </c>
      <c r="E30" s="23" t="str">
        <f t="shared" si="8"/>
        <v/>
      </c>
      <c r="F30" s="22" t="str">
        <f t="shared" si="9"/>
        <v/>
      </c>
      <c r="G30" s="15" t="str">
        <f t="shared" si="0"/>
        <v/>
      </c>
      <c r="H30" s="17" t="str">
        <f t="shared" si="1"/>
        <v/>
      </c>
      <c r="I30" s="24" t="str">
        <f t="shared" si="10"/>
        <v/>
      </c>
      <c r="J30" s="26" t="str">
        <f t="shared" si="2"/>
        <v/>
      </c>
      <c r="K30" s="10">
        <f t="shared" si="12"/>
        <v>170</v>
      </c>
      <c r="L30" s="113" t="str">
        <f t="shared" si="3"/>
        <v/>
      </c>
      <c r="M30" s="118">
        <f t="shared" si="13"/>
        <v>170000</v>
      </c>
      <c r="N30">
        <f t="shared" si="11"/>
        <v>1000</v>
      </c>
      <c r="O30" s="10" t="str">
        <f t="shared" si="14"/>
        <v/>
      </c>
      <c r="P30" s="113" t="str">
        <f t="shared" si="4"/>
        <v/>
      </c>
      <c r="Q30" s="10" t="str">
        <f t="shared" si="5"/>
        <v/>
      </c>
      <c r="R30" s="10" t="str">
        <f t="shared" si="6"/>
        <v/>
      </c>
      <c r="S30" s="10" t="str">
        <f t="shared" si="7"/>
        <v/>
      </c>
    </row>
    <row r="31" spans="1:30">
      <c r="A31" s="12"/>
      <c r="B31" s="13" t="s">
        <v>281</v>
      </c>
      <c r="C31" s="13"/>
      <c r="D31" s="109">
        <f t="shared" si="15"/>
        <v>1000</v>
      </c>
      <c r="E31" s="23" t="str">
        <f t="shared" si="8"/>
        <v/>
      </c>
      <c r="F31" s="22" t="str">
        <f t="shared" si="9"/>
        <v/>
      </c>
      <c r="G31" s="15" t="str">
        <f t="shared" si="0"/>
        <v/>
      </c>
      <c r="H31" s="17" t="str">
        <f t="shared" si="1"/>
        <v/>
      </c>
      <c r="I31" s="24" t="str">
        <f t="shared" si="10"/>
        <v/>
      </c>
      <c r="J31" s="26" t="str">
        <f t="shared" si="2"/>
        <v/>
      </c>
      <c r="K31" s="10">
        <f t="shared" si="12"/>
        <v>171</v>
      </c>
      <c r="L31" s="113" t="str">
        <f t="shared" si="3"/>
        <v/>
      </c>
      <c r="M31" s="118">
        <f t="shared" si="13"/>
        <v>171000</v>
      </c>
      <c r="N31">
        <f t="shared" si="11"/>
        <v>1000</v>
      </c>
      <c r="O31" s="10" t="str">
        <f t="shared" si="14"/>
        <v/>
      </c>
      <c r="P31" s="113" t="str">
        <f t="shared" si="4"/>
        <v/>
      </c>
      <c r="Q31" s="10" t="str">
        <f t="shared" si="5"/>
        <v/>
      </c>
      <c r="R31" s="10" t="str">
        <f t="shared" si="6"/>
        <v/>
      </c>
      <c r="S31" s="10" t="str">
        <f t="shared" si="7"/>
        <v/>
      </c>
    </row>
    <row r="32" spans="1:30">
      <c r="A32" s="12"/>
      <c r="B32" s="13" t="s">
        <v>281</v>
      </c>
      <c r="C32" s="13"/>
      <c r="D32" s="109">
        <f t="shared" si="15"/>
        <v>1000</v>
      </c>
      <c r="E32" s="23" t="str">
        <f t="shared" si="8"/>
        <v/>
      </c>
      <c r="F32" s="22" t="str">
        <f t="shared" si="9"/>
        <v/>
      </c>
      <c r="G32" s="15" t="str">
        <f t="shared" si="0"/>
        <v/>
      </c>
      <c r="H32" s="17" t="str">
        <f t="shared" si="1"/>
        <v/>
      </c>
      <c r="I32" s="24" t="str">
        <f t="shared" si="10"/>
        <v/>
      </c>
      <c r="J32" s="26" t="str">
        <f t="shared" si="2"/>
        <v/>
      </c>
      <c r="K32" s="10">
        <f t="shared" si="12"/>
        <v>172</v>
      </c>
      <c r="L32" s="113" t="str">
        <f t="shared" si="3"/>
        <v/>
      </c>
      <c r="M32" s="118">
        <f t="shared" si="13"/>
        <v>172000</v>
      </c>
      <c r="N32">
        <f t="shared" si="11"/>
        <v>1000</v>
      </c>
      <c r="O32" s="10" t="str">
        <f t="shared" si="14"/>
        <v/>
      </c>
      <c r="P32" s="113" t="str">
        <f t="shared" si="4"/>
        <v/>
      </c>
      <c r="Q32" s="10" t="str">
        <f t="shared" si="5"/>
        <v/>
      </c>
      <c r="R32" s="10" t="str">
        <f t="shared" si="6"/>
        <v/>
      </c>
      <c r="S32" s="10" t="str">
        <f t="shared" si="7"/>
        <v/>
      </c>
    </row>
    <row r="33" spans="1:19">
      <c r="A33" s="12"/>
      <c r="B33" s="13" t="s">
        <v>281</v>
      </c>
      <c r="C33" s="13"/>
      <c r="D33" s="109">
        <f t="shared" si="15"/>
        <v>1000</v>
      </c>
      <c r="E33" s="23" t="str">
        <f t="shared" si="8"/>
        <v/>
      </c>
      <c r="F33" s="22" t="str">
        <f t="shared" si="9"/>
        <v/>
      </c>
      <c r="G33" s="15" t="str">
        <f t="shared" si="0"/>
        <v/>
      </c>
      <c r="H33" s="17" t="str">
        <f t="shared" si="1"/>
        <v/>
      </c>
      <c r="I33" s="24" t="str">
        <f t="shared" si="10"/>
        <v/>
      </c>
      <c r="J33" s="26" t="str">
        <f t="shared" si="2"/>
        <v/>
      </c>
      <c r="K33" s="10">
        <f t="shared" si="12"/>
        <v>173</v>
      </c>
      <c r="L33" s="113" t="str">
        <f t="shared" si="3"/>
        <v/>
      </c>
      <c r="M33" s="118">
        <f t="shared" si="13"/>
        <v>173000</v>
      </c>
      <c r="N33">
        <f t="shared" si="11"/>
        <v>1000</v>
      </c>
      <c r="O33" s="10" t="str">
        <f t="shared" si="14"/>
        <v/>
      </c>
      <c r="P33" s="113" t="str">
        <f t="shared" si="4"/>
        <v/>
      </c>
      <c r="Q33" s="10" t="str">
        <f t="shared" si="5"/>
        <v/>
      </c>
      <c r="R33" s="10" t="str">
        <f t="shared" si="6"/>
        <v/>
      </c>
      <c r="S33" s="10" t="str">
        <f t="shared" si="7"/>
        <v/>
      </c>
    </row>
    <row r="34" spans="1:19">
      <c r="A34" s="12"/>
      <c r="B34" s="13" t="s">
        <v>281</v>
      </c>
      <c r="C34" s="13"/>
      <c r="D34" s="109">
        <f t="shared" si="15"/>
        <v>1000</v>
      </c>
      <c r="E34" s="23" t="str">
        <f t="shared" si="8"/>
        <v/>
      </c>
      <c r="F34" s="22" t="str">
        <f t="shared" si="9"/>
        <v/>
      </c>
      <c r="G34" s="15" t="str">
        <f t="shared" si="0"/>
        <v/>
      </c>
      <c r="H34" s="17" t="str">
        <f t="shared" si="1"/>
        <v/>
      </c>
      <c r="I34" s="24" t="str">
        <f t="shared" si="10"/>
        <v/>
      </c>
      <c r="J34" s="26" t="str">
        <f t="shared" si="2"/>
        <v/>
      </c>
      <c r="K34" s="10">
        <f t="shared" si="12"/>
        <v>174</v>
      </c>
      <c r="L34" s="113" t="str">
        <f t="shared" si="3"/>
        <v/>
      </c>
      <c r="M34" s="118">
        <f t="shared" si="13"/>
        <v>174000</v>
      </c>
      <c r="N34">
        <f t="shared" si="11"/>
        <v>1000</v>
      </c>
      <c r="O34" s="10" t="str">
        <f t="shared" si="14"/>
        <v/>
      </c>
      <c r="P34" s="113" t="str">
        <f t="shared" si="4"/>
        <v/>
      </c>
      <c r="Q34" s="10" t="str">
        <f t="shared" si="5"/>
        <v/>
      </c>
      <c r="R34" s="10" t="str">
        <f t="shared" si="6"/>
        <v/>
      </c>
      <c r="S34" s="10" t="str">
        <f t="shared" si="7"/>
        <v/>
      </c>
    </row>
    <row r="35" spans="1:19">
      <c r="A35" s="12"/>
      <c r="B35" s="13" t="s">
        <v>281</v>
      </c>
      <c r="C35" s="13"/>
      <c r="D35" s="109">
        <f t="shared" si="15"/>
        <v>1000</v>
      </c>
      <c r="E35" s="23" t="str">
        <f t="shared" si="8"/>
        <v/>
      </c>
      <c r="F35" s="22" t="str">
        <f t="shared" si="9"/>
        <v/>
      </c>
      <c r="G35" s="15" t="str">
        <f t="shared" si="0"/>
        <v/>
      </c>
      <c r="H35" s="17" t="str">
        <f t="shared" si="1"/>
        <v/>
      </c>
      <c r="I35" s="24" t="str">
        <f t="shared" si="10"/>
        <v/>
      </c>
      <c r="J35" s="26" t="str">
        <f t="shared" si="2"/>
        <v/>
      </c>
      <c r="K35" s="10">
        <f t="shared" si="12"/>
        <v>175</v>
      </c>
      <c r="L35" s="113" t="str">
        <f t="shared" si="3"/>
        <v/>
      </c>
      <c r="M35" s="118">
        <f t="shared" si="13"/>
        <v>175000</v>
      </c>
      <c r="N35">
        <f t="shared" si="11"/>
        <v>1000</v>
      </c>
      <c r="O35" s="10" t="str">
        <f t="shared" si="14"/>
        <v/>
      </c>
      <c r="P35" s="113" t="str">
        <f t="shared" si="4"/>
        <v/>
      </c>
      <c r="Q35" s="10" t="str">
        <f t="shared" si="5"/>
        <v/>
      </c>
      <c r="R35" s="10" t="str">
        <f t="shared" si="6"/>
        <v/>
      </c>
      <c r="S35" s="10" t="str">
        <f t="shared" si="7"/>
        <v/>
      </c>
    </row>
    <row r="36" spans="1:19">
      <c r="A36" s="12"/>
      <c r="B36" s="13" t="s">
        <v>281</v>
      </c>
      <c r="C36" s="13"/>
      <c r="D36" s="109">
        <f t="shared" si="15"/>
        <v>1000</v>
      </c>
      <c r="E36" s="23" t="str">
        <f t="shared" si="8"/>
        <v/>
      </c>
      <c r="F36" s="22" t="str">
        <f t="shared" si="9"/>
        <v/>
      </c>
      <c r="G36" s="15" t="str">
        <f t="shared" si="0"/>
        <v/>
      </c>
      <c r="H36" s="17" t="str">
        <f t="shared" si="1"/>
        <v/>
      </c>
      <c r="I36" s="24" t="str">
        <f t="shared" si="10"/>
        <v/>
      </c>
      <c r="J36" s="26" t="str">
        <f t="shared" si="2"/>
        <v/>
      </c>
      <c r="K36" s="10">
        <f t="shared" si="12"/>
        <v>176</v>
      </c>
      <c r="L36" s="113" t="str">
        <f t="shared" si="3"/>
        <v/>
      </c>
      <c r="M36" s="118">
        <f t="shared" si="13"/>
        <v>176000</v>
      </c>
      <c r="N36">
        <f t="shared" si="11"/>
        <v>1000</v>
      </c>
      <c r="O36" s="10" t="str">
        <f t="shared" si="14"/>
        <v/>
      </c>
      <c r="P36" s="113" t="str">
        <f t="shared" si="4"/>
        <v/>
      </c>
      <c r="Q36" s="10" t="str">
        <f t="shared" si="5"/>
        <v/>
      </c>
      <c r="R36" s="10" t="str">
        <f t="shared" si="6"/>
        <v/>
      </c>
      <c r="S36" s="10" t="str">
        <f t="shared" si="7"/>
        <v/>
      </c>
    </row>
    <row r="37" spans="1:19">
      <c r="A37" s="12"/>
      <c r="B37" s="13" t="s">
        <v>281</v>
      </c>
      <c r="C37" s="13"/>
      <c r="D37" s="109">
        <f t="shared" si="15"/>
        <v>1000</v>
      </c>
      <c r="E37" s="23" t="str">
        <f t="shared" si="8"/>
        <v/>
      </c>
      <c r="F37" s="22" t="str">
        <f t="shared" si="9"/>
        <v/>
      </c>
      <c r="G37" s="15" t="str">
        <f t="shared" si="0"/>
        <v/>
      </c>
      <c r="H37" s="17" t="str">
        <f t="shared" si="1"/>
        <v/>
      </c>
      <c r="I37" s="24" t="str">
        <f t="shared" si="10"/>
        <v/>
      </c>
      <c r="J37" s="26" t="str">
        <f t="shared" si="2"/>
        <v/>
      </c>
      <c r="K37" s="10">
        <f t="shared" si="12"/>
        <v>177</v>
      </c>
      <c r="L37" s="113" t="str">
        <f t="shared" si="3"/>
        <v/>
      </c>
      <c r="M37" s="118">
        <f t="shared" si="13"/>
        <v>177000</v>
      </c>
      <c r="N37">
        <f t="shared" si="11"/>
        <v>1000</v>
      </c>
      <c r="O37" s="10" t="str">
        <f t="shared" si="14"/>
        <v/>
      </c>
      <c r="P37" s="113" t="str">
        <f t="shared" si="4"/>
        <v/>
      </c>
      <c r="Q37" s="10" t="str">
        <f t="shared" si="5"/>
        <v/>
      </c>
      <c r="R37" s="10" t="str">
        <f t="shared" si="6"/>
        <v/>
      </c>
      <c r="S37" s="10" t="str">
        <f t="shared" si="7"/>
        <v/>
      </c>
    </row>
    <row r="38" spans="1:19">
      <c r="A38" s="12"/>
      <c r="B38" s="13" t="s">
        <v>281</v>
      </c>
      <c r="C38" s="13"/>
      <c r="D38" s="109">
        <f t="shared" si="15"/>
        <v>1000</v>
      </c>
      <c r="E38" s="23" t="str">
        <f t="shared" si="8"/>
        <v/>
      </c>
      <c r="F38" s="22" t="str">
        <f t="shared" si="9"/>
        <v/>
      </c>
      <c r="G38" s="15" t="str">
        <f t="shared" si="0"/>
        <v/>
      </c>
      <c r="H38" s="17" t="str">
        <f t="shared" si="1"/>
        <v/>
      </c>
      <c r="I38" s="24" t="str">
        <f t="shared" si="10"/>
        <v/>
      </c>
      <c r="J38" s="26" t="str">
        <f t="shared" si="2"/>
        <v/>
      </c>
      <c r="K38" s="10">
        <f t="shared" si="12"/>
        <v>178</v>
      </c>
      <c r="L38" s="113" t="str">
        <f t="shared" si="3"/>
        <v/>
      </c>
      <c r="M38" s="118">
        <f t="shared" si="13"/>
        <v>178000</v>
      </c>
      <c r="N38">
        <f t="shared" si="11"/>
        <v>1000</v>
      </c>
      <c r="O38" s="10" t="str">
        <f t="shared" si="14"/>
        <v/>
      </c>
      <c r="P38" s="113" t="str">
        <f t="shared" si="4"/>
        <v/>
      </c>
      <c r="Q38" s="10" t="str">
        <f t="shared" si="5"/>
        <v/>
      </c>
      <c r="R38" s="10" t="str">
        <f t="shared" si="6"/>
        <v/>
      </c>
      <c r="S38" s="10" t="str">
        <f t="shared" si="7"/>
        <v/>
      </c>
    </row>
    <row r="39" spans="1:19">
      <c r="A39" s="12"/>
      <c r="B39" s="13" t="s">
        <v>281</v>
      </c>
      <c r="C39" s="13"/>
      <c r="D39" s="109">
        <f t="shared" si="15"/>
        <v>1000</v>
      </c>
      <c r="E39" s="23" t="str">
        <f t="shared" si="8"/>
        <v/>
      </c>
      <c r="F39" s="22" t="str">
        <f t="shared" si="9"/>
        <v/>
      </c>
      <c r="G39" s="15" t="str">
        <f t="shared" si="0"/>
        <v/>
      </c>
      <c r="H39" s="17" t="str">
        <f t="shared" si="1"/>
        <v/>
      </c>
      <c r="I39" s="24" t="str">
        <f t="shared" si="10"/>
        <v/>
      </c>
      <c r="J39" s="26" t="str">
        <f t="shared" si="2"/>
        <v/>
      </c>
      <c r="K39" s="10">
        <f t="shared" si="12"/>
        <v>179</v>
      </c>
      <c r="L39" s="113" t="str">
        <f t="shared" si="3"/>
        <v/>
      </c>
      <c r="M39" s="118">
        <f t="shared" si="13"/>
        <v>179000</v>
      </c>
      <c r="N39">
        <f t="shared" si="11"/>
        <v>1000</v>
      </c>
      <c r="O39" s="10" t="str">
        <f t="shared" si="14"/>
        <v/>
      </c>
      <c r="P39" s="113" t="str">
        <f t="shared" si="4"/>
        <v/>
      </c>
      <c r="Q39" s="10" t="str">
        <f t="shared" si="5"/>
        <v/>
      </c>
      <c r="R39" s="10" t="str">
        <f t="shared" si="6"/>
        <v/>
      </c>
      <c r="S39" s="10" t="str">
        <f t="shared" si="7"/>
        <v/>
      </c>
    </row>
    <row r="40" spans="1:19">
      <c r="A40" s="12"/>
      <c r="B40" s="13" t="s">
        <v>281</v>
      </c>
      <c r="C40" s="13"/>
      <c r="D40" s="109">
        <f t="shared" si="15"/>
        <v>1000</v>
      </c>
      <c r="E40" s="23" t="str">
        <f t="shared" si="8"/>
        <v/>
      </c>
      <c r="F40" s="22" t="str">
        <f t="shared" si="9"/>
        <v/>
      </c>
      <c r="G40" s="15" t="str">
        <f t="shared" si="0"/>
        <v/>
      </c>
      <c r="H40" s="17" t="str">
        <f t="shared" si="1"/>
        <v/>
      </c>
      <c r="I40" s="24" t="str">
        <f t="shared" si="10"/>
        <v/>
      </c>
      <c r="J40" s="26" t="str">
        <f t="shared" si="2"/>
        <v/>
      </c>
      <c r="K40" s="10">
        <f t="shared" si="12"/>
        <v>180</v>
      </c>
      <c r="L40" s="113" t="str">
        <f t="shared" si="3"/>
        <v/>
      </c>
      <c r="M40" s="118">
        <f t="shared" si="13"/>
        <v>180000</v>
      </c>
      <c r="N40">
        <f t="shared" si="11"/>
        <v>1000</v>
      </c>
      <c r="O40" s="10" t="str">
        <f t="shared" si="14"/>
        <v/>
      </c>
      <c r="P40" s="113" t="str">
        <f t="shared" si="4"/>
        <v/>
      </c>
      <c r="Q40" s="10" t="str">
        <f t="shared" si="5"/>
        <v/>
      </c>
      <c r="R40" s="10" t="str">
        <f t="shared" si="6"/>
        <v/>
      </c>
      <c r="S40" s="10" t="str">
        <f t="shared" si="7"/>
        <v/>
      </c>
    </row>
    <row r="41" spans="1:19">
      <c r="A41" s="12"/>
      <c r="B41" s="13" t="s">
        <v>281</v>
      </c>
      <c r="C41" s="13"/>
      <c r="D41" s="109">
        <f t="shared" si="15"/>
        <v>1000</v>
      </c>
      <c r="E41" s="23" t="str">
        <f t="shared" si="8"/>
        <v/>
      </c>
      <c r="F41" s="22" t="str">
        <f t="shared" si="9"/>
        <v/>
      </c>
      <c r="G41" s="15" t="str">
        <f t="shared" si="0"/>
        <v/>
      </c>
      <c r="H41" s="17" t="str">
        <f t="shared" si="1"/>
        <v/>
      </c>
      <c r="I41" s="24" t="str">
        <f t="shared" si="10"/>
        <v/>
      </c>
      <c r="J41" s="26" t="str">
        <f t="shared" si="2"/>
        <v/>
      </c>
      <c r="K41" s="10">
        <f t="shared" si="12"/>
        <v>181</v>
      </c>
      <c r="L41" s="113" t="str">
        <f t="shared" si="3"/>
        <v/>
      </c>
      <c r="M41" s="118">
        <f t="shared" si="13"/>
        <v>181000</v>
      </c>
      <c r="N41">
        <f t="shared" si="11"/>
        <v>1000</v>
      </c>
      <c r="O41" s="10" t="str">
        <f t="shared" si="14"/>
        <v/>
      </c>
      <c r="P41" s="113" t="str">
        <f t="shared" si="4"/>
        <v/>
      </c>
      <c r="Q41" s="10" t="str">
        <f t="shared" si="5"/>
        <v/>
      </c>
      <c r="R41" s="10" t="str">
        <f t="shared" si="6"/>
        <v/>
      </c>
      <c r="S41" s="10" t="str">
        <f t="shared" si="7"/>
        <v/>
      </c>
    </row>
    <row r="42" spans="1:19">
      <c r="A42" s="12"/>
      <c r="B42" s="13" t="s">
        <v>281</v>
      </c>
      <c r="C42" s="13"/>
      <c r="D42" s="109">
        <f t="shared" si="15"/>
        <v>1000</v>
      </c>
      <c r="E42" s="23" t="str">
        <f t="shared" si="8"/>
        <v/>
      </c>
      <c r="F42" s="22" t="str">
        <f t="shared" si="9"/>
        <v/>
      </c>
      <c r="G42" s="15" t="str">
        <f t="shared" si="0"/>
        <v/>
      </c>
      <c r="H42" s="17" t="str">
        <f t="shared" si="1"/>
        <v/>
      </c>
      <c r="I42" s="24" t="str">
        <f t="shared" si="10"/>
        <v/>
      </c>
      <c r="J42" s="26" t="str">
        <f t="shared" si="2"/>
        <v/>
      </c>
      <c r="K42" s="10">
        <f t="shared" si="12"/>
        <v>182</v>
      </c>
      <c r="L42" s="113" t="str">
        <f t="shared" si="3"/>
        <v/>
      </c>
      <c r="M42" s="118">
        <f t="shared" si="13"/>
        <v>182000</v>
      </c>
      <c r="N42">
        <f t="shared" si="11"/>
        <v>1000</v>
      </c>
      <c r="O42" s="10" t="str">
        <f t="shared" si="14"/>
        <v/>
      </c>
      <c r="P42" s="113" t="str">
        <f t="shared" si="4"/>
        <v/>
      </c>
      <c r="Q42" s="10" t="str">
        <f t="shared" si="5"/>
        <v/>
      </c>
      <c r="R42" s="10" t="str">
        <f t="shared" si="6"/>
        <v/>
      </c>
      <c r="S42" s="10" t="str">
        <f t="shared" si="7"/>
        <v/>
      </c>
    </row>
    <row r="43" spans="1:19">
      <c r="A43" s="12"/>
      <c r="B43" s="13" t="s">
        <v>281</v>
      </c>
      <c r="C43" s="13"/>
      <c r="D43" s="109">
        <f t="shared" si="15"/>
        <v>1000</v>
      </c>
      <c r="E43" s="23" t="str">
        <f t="shared" si="8"/>
        <v/>
      </c>
      <c r="F43" s="22" t="str">
        <f t="shared" si="9"/>
        <v/>
      </c>
      <c r="G43" s="15" t="str">
        <f t="shared" si="0"/>
        <v/>
      </c>
      <c r="H43" s="17" t="str">
        <f t="shared" si="1"/>
        <v/>
      </c>
      <c r="I43" s="24" t="str">
        <f t="shared" si="10"/>
        <v/>
      </c>
      <c r="J43" s="26" t="str">
        <f t="shared" si="2"/>
        <v/>
      </c>
      <c r="K43" s="10">
        <f t="shared" si="12"/>
        <v>183</v>
      </c>
      <c r="L43" s="113" t="str">
        <f t="shared" si="3"/>
        <v/>
      </c>
      <c r="M43" s="118">
        <f t="shared" si="13"/>
        <v>183000</v>
      </c>
      <c r="N43">
        <f t="shared" si="11"/>
        <v>1000</v>
      </c>
      <c r="O43" s="10" t="str">
        <f t="shared" si="14"/>
        <v/>
      </c>
      <c r="P43" s="113" t="str">
        <f t="shared" si="4"/>
        <v/>
      </c>
      <c r="Q43" s="10" t="str">
        <f t="shared" si="5"/>
        <v/>
      </c>
      <c r="R43" s="10" t="str">
        <f t="shared" si="6"/>
        <v/>
      </c>
      <c r="S43" s="10" t="str">
        <f t="shared" si="7"/>
        <v/>
      </c>
    </row>
    <row r="44" spans="1:19">
      <c r="A44" s="12"/>
      <c r="B44" s="13" t="s">
        <v>281</v>
      </c>
      <c r="C44" s="13"/>
      <c r="D44" s="109">
        <f t="shared" si="15"/>
        <v>1000</v>
      </c>
      <c r="E44" s="23" t="str">
        <f t="shared" si="8"/>
        <v/>
      </c>
      <c r="F44" s="22" t="str">
        <f t="shared" si="9"/>
        <v/>
      </c>
      <c r="G44" s="15" t="str">
        <f t="shared" si="0"/>
        <v/>
      </c>
      <c r="H44" s="17" t="str">
        <f t="shared" si="1"/>
        <v/>
      </c>
      <c r="I44" s="24" t="str">
        <f t="shared" si="10"/>
        <v/>
      </c>
      <c r="J44" s="26" t="str">
        <f t="shared" si="2"/>
        <v/>
      </c>
      <c r="K44" s="10">
        <f t="shared" si="12"/>
        <v>184</v>
      </c>
      <c r="L44" s="113" t="str">
        <f t="shared" si="3"/>
        <v/>
      </c>
      <c r="M44" s="118">
        <f t="shared" si="13"/>
        <v>184000</v>
      </c>
      <c r="N44">
        <f t="shared" si="11"/>
        <v>1000</v>
      </c>
      <c r="O44" s="10" t="str">
        <f t="shared" si="14"/>
        <v/>
      </c>
      <c r="P44" s="113" t="str">
        <f t="shared" si="4"/>
        <v/>
      </c>
      <c r="Q44" s="10" t="str">
        <f t="shared" si="5"/>
        <v/>
      </c>
      <c r="R44" s="10" t="str">
        <f t="shared" si="6"/>
        <v/>
      </c>
      <c r="S44" s="10" t="str">
        <f t="shared" si="7"/>
        <v/>
      </c>
    </row>
    <row r="45" spans="1:19">
      <c r="A45" s="12"/>
      <c r="B45" s="13" t="s">
        <v>281</v>
      </c>
      <c r="C45" s="13"/>
      <c r="D45" s="109">
        <f t="shared" si="15"/>
        <v>1000</v>
      </c>
      <c r="E45" s="23" t="str">
        <f t="shared" si="8"/>
        <v/>
      </c>
      <c r="F45" s="22" t="str">
        <f t="shared" si="9"/>
        <v/>
      </c>
      <c r="G45" s="15" t="str">
        <f t="shared" si="0"/>
        <v/>
      </c>
      <c r="H45" s="17" t="str">
        <f t="shared" si="1"/>
        <v/>
      </c>
      <c r="I45" s="24" t="str">
        <f t="shared" si="10"/>
        <v/>
      </c>
      <c r="J45" s="26" t="str">
        <f t="shared" si="2"/>
        <v/>
      </c>
      <c r="K45" s="10">
        <f t="shared" si="12"/>
        <v>185</v>
      </c>
      <c r="L45" s="113" t="str">
        <f t="shared" si="3"/>
        <v/>
      </c>
      <c r="M45" s="118">
        <f t="shared" si="13"/>
        <v>185000</v>
      </c>
      <c r="N45">
        <f t="shared" si="11"/>
        <v>1000</v>
      </c>
      <c r="O45" s="10" t="str">
        <f t="shared" si="14"/>
        <v/>
      </c>
      <c r="P45" s="113" t="str">
        <f t="shared" si="4"/>
        <v/>
      </c>
      <c r="Q45" s="10" t="str">
        <f t="shared" si="5"/>
        <v/>
      </c>
      <c r="R45" s="10" t="str">
        <f t="shared" si="6"/>
        <v/>
      </c>
      <c r="S45" s="10" t="str">
        <f t="shared" si="7"/>
        <v/>
      </c>
    </row>
    <row r="46" spans="1:19">
      <c r="A46" s="12"/>
      <c r="B46" s="13" t="s">
        <v>281</v>
      </c>
      <c r="C46" s="13"/>
      <c r="D46" s="109">
        <f t="shared" si="15"/>
        <v>1000</v>
      </c>
      <c r="E46" s="23" t="str">
        <f t="shared" si="8"/>
        <v/>
      </c>
      <c r="F46" s="22" t="str">
        <f t="shared" si="9"/>
        <v/>
      </c>
      <c r="G46" s="15" t="str">
        <f t="shared" si="0"/>
        <v/>
      </c>
      <c r="H46" s="17" t="str">
        <f t="shared" si="1"/>
        <v/>
      </c>
      <c r="I46" s="24" t="str">
        <f t="shared" si="10"/>
        <v/>
      </c>
      <c r="J46" s="26" t="str">
        <f t="shared" si="2"/>
        <v/>
      </c>
      <c r="K46" s="10">
        <f t="shared" si="12"/>
        <v>186</v>
      </c>
      <c r="L46" s="113" t="str">
        <f t="shared" si="3"/>
        <v/>
      </c>
      <c r="M46" s="118">
        <f t="shared" si="13"/>
        <v>186000</v>
      </c>
      <c r="N46">
        <f t="shared" si="11"/>
        <v>1000</v>
      </c>
      <c r="O46" s="10" t="str">
        <f t="shared" si="14"/>
        <v/>
      </c>
      <c r="P46" s="113" t="str">
        <f t="shared" si="4"/>
        <v/>
      </c>
      <c r="Q46" s="10" t="str">
        <f t="shared" si="5"/>
        <v/>
      </c>
      <c r="R46" s="10" t="str">
        <f t="shared" si="6"/>
        <v/>
      </c>
      <c r="S46" s="10" t="str">
        <f t="shared" si="7"/>
        <v/>
      </c>
    </row>
    <row r="47" spans="1:19">
      <c r="A47" s="12"/>
      <c r="B47" s="13" t="s">
        <v>281</v>
      </c>
      <c r="C47" s="13"/>
      <c r="D47" s="109">
        <f t="shared" si="15"/>
        <v>1000</v>
      </c>
      <c r="E47" s="23" t="str">
        <f t="shared" si="8"/>
        <v/>
      </c>
      <c r="F47" s="22" t="str">
        <f t="shared" si="9"/>
        <v/>
      </c>
      <c r="G47" s="15" t="str">
        <f t="shared" si="0"/>
        <v/>
      </c>
      <c r="H47" s="17" t="str">
        <f t="shared" si="1"/>
        <v/>
      </c>
      <c r="I47" s="24" t="str">
        <f t="shared" si="10"/>
        <v/>
      </c>
      <c r="J47" s="26" t="str">
        <f t="shared" si="2"/>
        <v/>
      </c>
      <c r="K47" s="10">
        <f t="shared" si="12"/>
        <v>187</v>
      </c>
      <c r="L47" s="113" t="str">
        <f t="shared" si="3"/>
        <v/>
      </c>
      <c r="M47" s="118">
        <f t="shared" si="13"/>
        <v>187000</v>
      </c>
      <c r="N47">
        <f t="shared" si="11"/>
        <v>1000</v>
      </c>
      <c r="O47" s="10" t="str">
        <f t="shared" si="14"/>
        <v/>
      </c>
      <c r="P47" s="113" t="str">
        <f t="shared" si="4"/>
        <v/>
      </c>
      <c r="Q47" s="10" t="str">
        <f t="shared" si="5"/>
        <v/>
      </c>
      <c r="R47" s="10" t="str">
        <f t="shared" si="6"/>
        <v/>
      </c>
      <c r="S47" s="10" t="str">
        <f t="shared" si="7"/>
        <v/>
      </c>
    </row>
    <row r="48" spans="1:19">
      <c r="A48" s="12"/>
      <c r="B48" s="13" t="s">
        <v>281</v>
      </c>
      <c r="C48" s="13"/>
      <c r="D48" s="109">
        <f t="shared" si="15"/>
        <v>1000</v>
      </c>
      <c r="E48" s="23" t="str">
        <f t="shared" si="8"/>
        <v/>
      </c>
      <c r="F48" s="22" t="str">
        <f t="shared" si="9"/>
        <v/>
      </c>
      <c r="G48" s="15" t="str">
        <f t="shared" si="0"/>
        <v/>
      </c>
      <c r="H48" s="17" t="str">
        <f t="shared" si="1"/>
        <v/>
      </c>
      <c r="I48" s="24" t="str">
        <f t="shared" si="10"/>
        <v/>
      </c>
      <c r="J48" s="26" t="str">
        <f t="shared" si="2"/>
        <v/>
      </c>
      <c r="K48" s="10">
        <f t="shared" si="12"/>
        <v>188</v>
      </c>
      <c r="L48" s="113" t="str">
        <f t="shared" si="3"/>
        <v/>
      </c>
      <c r="M48" s="118">
        <f t="shared" si="13"/>
        <v>188000</v>
      </c>
      <c r="N48">
        <f t="shared" si="11"/>
        <v>1000</v>
      </c>
      <c r="O48" s="10" t="str">
        <f t="shared" si="14"/>
        <v/>
      </c>
      <c r="P48" s="113" t="str">
        <f t="shared" si="4"/>
        <v/>
      </c>
      <c r="Q48" s="10" t="str">
        <f t="shared" si="5"/>
        <v/>
      </c>
      <c r="R48" s="10" t="str">
        <f t="shared" si="6"/>
        <v/>
      </c>
      <c r="S48" s="10" t="str">
        <f t="shared" si="7"/>
        <v/>
      </c>
    </row>
    <row r="49" spans="1:19">
      <c r="A49" s="12"/>
      <c r="B49" s="13" t="s">
        <v>281</v>
      </c>
      <c r="C49" s="13"/>
      <c r="D49" s="109">
        <f t="shared" si="15"/>
        <v>1000</v>
      </c>
      <c r="E49" s="23" t="str">
        <f t="shared" si="8"/>
        <v/>
      </c>
      <c r="F49" s="22" t="str">
        <f t="shared" si="9"/>
        <v/>
      </c>
      <c r="G49" s="15" t="str">
        <f t="shared" ref="G49:G80" si="16">IF(B49="Redemption","",IF(B49="Dividend","",IF(ISERROR(mfnav1*E49),"",navmf1*E49)))</f>
        <v/>
      </c>
      <c r="H49" s="17" t="str">
        <f t="shared" si="1"/>
        <v/>
      </c>
      <c r="I49" s="24" t="str">
        <f t="shared" si="10"/>
        <v/>
      </c>
      <c r="J49" s="26" t="str">
        <f t="shared" ref="J49:J80" si="17">IF(ISERROR(I49*navmf1),"",I49*navmf1)</f>
        <v/>
      </c>
      <c r="K49" s="10">
        <f t="shared" si="12"/>
        <v>189</v>
      </c>
      <c r="L49" s="113" t="str">
        <f t="shared" ref="L49:L80" si="18">IF(A49="","",(1+(RATE(K49,-sip,,J49,IF(DAY(sipdate1)&lt;=10,0,IF(DAY(sipdate1)&gt;=20,1,0)))))^12-1)</f>
        <v/>
      </c>
      <c r="M49" s="118">
        <f t="shared" si="13"/>
        <v>189000</v>
      </c>
      <c r="N49">
        <f t="shared" si="11"/>
        <v>1000</v>
      </c>
      <c r="O49" s="10" t="str">
        <f t="shared" si="14"/>
        <v/>
      </c>
      <c r="P49" s="113" t="str">
        <f t="shared" si="4"/>
        <v/>
      </c>
      <c r="Q49" s="10" t="str">
        <f t="shared" si="5"/>
        <v/>
      </c>
      <c r="R49" s="10" t="str">
        <f t="shared" si="6"/>
        <v/>
      </c>
      <c r="S49" s="10" t="str">
        <f t="shared" si="7"/>
        <v/>
      </c>
    </row>
    <row r="50" spans="1:19">
      <c r="A50" s="12"/>
      <c r="B50" s="13" t="s">
        <v>281</v>
      </c>
      <c r="C50" s="13"/>
      <c r="D50" s="109">
        <f t="shared" si="15"/>
        <v>1000</v>
      </c>
      <c r="E50" s="23" t="str">
        <f t="shared" si="8"/>
        <v/>
      </c>
      <c r="F50" s="22" t="str">
        <f t="shared" si="9"/>
        <v/>
      </c>
      <c r="G50" s="15" t="str">
        <f t="shared" si="16"/>
        <v/>
      </c>
      <c r="H50" s="17" t="str">
        <f t="shared" si="1"/>
        <v/>
      </c>
      <c r="I50" s="24" t="str">
        <f t="shared" si="10"/>
        <v/>
      </c>
      <c r="J50" s="26" t="str">
        <f t="shared" si="17"/>
        <v/>
      </c>
      <c r="K50" s="10">
        <f t="shared" si="12"/>
        <v>190</v>
      </c>
      <c r="L50" s="113" t="str">
        <f t="shared" si="18"/>
        <v/>
      </c>
      <c r="M50" s="118">
        <f t="shared" si="13"/>
        <v>190000</v>
      </c>
      <c r="N50">
        <f t="shared" si="11"/>
        <v>1000</v>
      </c>
      <c r="O50" s="10" t="str">
        <f t="shared" si="14"/>
        <v/>
      </c>
      <c r="P50" s="113" t="str">
        <f t="shared" si="4"/>
        <v/>
      </c>
      <c r="Q50" s="10" t="str">
        <f t="shared" si="5"/>
        <v/>
      </c>
      <c r="R50" s="10" t="str">
        <f t="shared" si="6"/>
        <v/>
      </c>
      <c r="S50" s="10" t="str">
        <f t="shared" si="7"/>
        <v/>
      </c>
    </row>
    <row r="51" spans="1:19">
      <c r="A51" s="12"/>
      <c r="B51" s="13" t="s">
        <v>281</v>
      </c>
      <c r="C51" s="13"/>
      <c r="D51" s="109">
        <f t="shared" si="15"/>
        <v>1000</v>
      </c>
      <c r="E51" s="23" t="str">
        <f t="shared" si="8"/>
        <v/>
      </c>
      <c r="F51" s="22" t="str">
        <f t="shared" si="9"/>
        <v/>
      </c>
      <c r="G51" s="15" t="str">
        <f t="shared" si="16"/>
        <v/>
      </c>
      <c r="H51" s="17" t="str">
        <f t="shared" si="1"/>
        <v/>
      </c>
      <c r="I51" s="24" t="str">
        <f t="shared" si="10"/>
        <v/>
      </c>
      <c r="J51" s="26" t="str">
        <f t="shared" si="17"/>
        <v/>
      </c>
      <c r="K51" s="10">
        <f t="shared" si="12"/>
        <v>191</v>
      </c>
      <c r="L51" s="113" t="str">
        <f t="shared" si="18"/>
        <v/>
      </c>
      <c r="M51" s="118">
        <f t="shared" si="13"/>
        <v>191000</v>
      </c>
      <c r="N51">
        <f t="shared" si="11"/>
        <v>1000</v>
      </c>
      <c r="O51" s="10" t="str">
        <f t="shared" si="14"/>
        <v/>
      </c>
      <c r="P51" s="113" t="str">
        <f t="shared" si="4"/>
        <v/>
      </c>
      <c r="Q51" s="10" t="str">
        <f t="shared" si="5"/>
        <v/>
      </c>
      <c r="R51" s="10" t="str">
        <f t="shared" si="6"/>
        <v/>
      </c>
      <c r="S51" s="10" t="str">
        <f t="shared" si="7"/>
        <v/>
      </c>
    </row>
    <row r="52" spans="1:19">
      <c r="A52" s="12"/>
      <c r="B52" s="13" t="s">
        <v>281</v>
      </c>
      <c r="C52" s="13"/>
      <c r="D52" s="109">
        <f t="shared" si="15"/>
        <v>1000</v>
      </c>
      <c r="E52" s="23" t="str">
        <f t="shared" si="8"/>
        <v/>
      </c>
      <c r="F52" s="22" t="str">
        <f t="shared" si="9"/>
        <v/>
      </c>
      <c r="G52" s="15" t="str">
        <f t="shared" si="16"/>
        <v/>
      </c>
      <c r="H52" s="17" t="str">
        <f t="shared" si="1"/>
        <v/>
      </c>
      <c r="I52" s="24" t="str">
        <f t="shared" si="10"/>
        <v/>
      </c>
      <c r="J52" s="26" t="str">
        <f t="shared" si="17"/>
        <v/>
      </c>
      <c r="K52" s="10">
        <f t="shared" si="12"/>
        <v>192</v>
      </c>
      <c r="L52" s="113" t="str">
        <f t="shared" si="18"/>
        <v/>
      </c>
      <c r="M52" s="118">
        <f t="shared" si="13"/>
        <v>192000</v>
      </c>
      <c r="N52">
        <f t="shared" si="11"/>
        <v>1000</v>
      </c>
      <c r="O52" s="10" t="str">
        <f t="shared" si="14"/>
        <v/>
      </c>
      <c r="P52" s="113" t="str">
        <f t="shared" si="4"/>
        <v/>
      </c>
      <c r="Q52" s="10" t="str">
        <f t="shared" si="5"/>
        <v/>
      </c>
      <c r="R52" s="10" t="str">
        <f t="shared" si="6"/>
        <v/>
      </c>
      <c r="S52" s="10" t="str">
        <f t="shared" si="7"/>
        <v/>
      </c>
    </row>
    <row r="53" spans="1:19">
      <c r="A53" s="12"/>
      <c r="B53" s="13" t="s">
        <v>281</v>
      </c>
      <c r="C53" s="13"/>
      <c r="D53" s="109">
        <f t="shared" si="15"/>
        <v>1000</v>
      </c>
      <c r="E53" s="23" t="str">
        <f t="shared" si="8"/>
        <v/>
      </c>
      <c r="F53" s="22" t="str">
        <f t="shared" si="9"/>
        <v/>
      </c>
      <c r="G53" s="15" t="str">
        <f t="shared" si="16"/>
        <v/>
      </c>
      <c r="H53" s="17" t="str">
        <f t="shared" si="1"/>
        <v/>
      </c>
      <c r="I53" s="24" t="str">
        <f t="shared" si="10"/>
        <v/>
      </c>
      <c r="J53" s="26" t="str">
        <f t="shared" si="17"/>
        <v/>
      </c>
      <c r="K53" s="10">
        <f t="shared" si="12"/>
        <v>193</v>
      </c>
      <c r="L53" s="113" t="str">
        <f t="shared" si="18"/>
        <v/>
      </c>
      <c r="M53" s="118">
        <f t="shared" si="13"/>
        <v>193000</v>
      </c>
      <c r="N53">
        <f t="shared" si="11"/>
        <v>1000</v>
      </c>
      <c r="O53" s="10" t="str">
        <f t="shared" si="14"/>
        <v/>
      </c>
      <c r="P53" s="113" t="str">
        <f t="shared" si="4"/>
        <v/>
      </c>
      <c r="Q53" s="10" t="str">
        <f t="shared" si="5"/>
        <v/>
      </c>
      <c r="R53" s="10" t="str">
        <f t="shared" si="6"/>
        <v/>
      </c>
      <c r="S53" s="10" t="str">
        <f t="shared" si="7"/>
        <v/>
      </c>
    </row>
    <row r="54" spans="1:19">
      <c r="A54" s="12"/>
      <c r="B54" s="13" t="s">
        <v>281</v>
      </c>
      <c r="C54" s="13"/>
      <c r="D54" s="109">
        <f t="shared" si="15"/>
        <v>1000</v>
      </c>
      <c r="E54" s="23" t="str">
        <f t="shared" si="8"/>
        <v/>
      </c>
      <c r="F54" s="22" t="str">
        <f t="shared" si="9"/>
        <v/>
      </c>
      <c r="G54" s="15" t="str">
        <f t="shared" si="16"/>
        <v/>
      </c>
      <c r="H54" s="17" t="str">
        <f t="shared" si="1"/>
        <v/>
      </c>
      <c r="I54" s="24" t="str">
        <f t="shared" si="10"/>
        <v/>
      </c>
      <c r="J54" s="26" t="str">
        <f t="shared" si="17"/>
        <v/>
      </c>
      <c r="K54" s="10">
        <f t="shared" si="12"/>
        <v>194</v>
      </c>
      <c r="L54" s="113" t="str">
        <f t="shared" si="18"/>
        <v/>
      </c>
      <c r="M54" s="118">
        <f t="shared" si="13"/>
        <v>194000</v>
      </c>
      <c r="N54">
        <f t="shared" si="11"/>
        <v>1000</v>
      </c>
      <c r="O54" s="10" t="str">
        <f t="shared" si="14"/>
        <v/>
      </c>
      <c r="P54" s="113" t="str">
        <f t="shared" si="4"/>
        <v/>
      </c>
      <c r="Q54" s="10" t="str">
        <f t="shared" si="5"/>
        <v/>
      </c>
      <c r="R54" s="10" t="str">
        <f t="shared" si="6"/>
        <v/>
      </c>
      <c r="S54" s="10" t="str">
        <f t="shared" si="7"/>
        <v/>
      </c>
    </row>
    <row r="55" spans="1:19">
      <c r="A55" s="12"/>
      <c r="B55" s="13" t="s">
        <v>281</v>
      </c>
      <c r="C55" s="13"/>
      <c r="D55" s="109">
        <f t="shared" si="15"/>
        <v>1000</v>
      </c>
      <c r="E55" s="23" t="str">
        <f t="shared" si="8"/>
        <v/>
      </c>
      <c r="F55" s="22" t="str">
        <f t="shared" si="9"/>
        <v/>
      </c>
      <c r="G55" s="15" t="str">
        <f t="shared" si="16"/>
        <v/>
      </c>
      <c r="H55" s="17" t="str">
        <f t="shared" si="1"/>
        <v/>
      </c>
      <c r="I55" s="24" t="str">
        <f t="shared" si="10"/>
        <v/>
      </c>
      <c r="J55" s="26" t="str">
        <f t="shared" si="17"/>
        <v/>
      </c>
      <c r="K55" s="10">
        <f t="shared" si="12"/>
        <v>195</v>
      </c>
      <c r="L55" s="113" t="str">
        <f t="shared" si="18"/>
        <v/>
      </c>
      <c r="M55" s="118">
        <f t="shared" si="13"/>
        <v>195000</v>
      </c>
      <c r="N55">
        <f t="shared" si="11"/>
        <v>1000</v>
      </c>
      <c r="O55" s="10" t="str">
        <f t="shared" si="14"/>
        <v/>
      </c>
      <c r="P55" s="113" t="str">
        <f t="shared" si="4"/>
        <v/>
      </c>
      <c r="Q55" s="10" t="str">
        <f t="shared" si="5"/>
        <v/>
      </c>
      <c r="R55" s="10" t="str">
        <f t="shared" si="6"/>
        <v/>
      </c>
      <c r="S55" s="10" t="str">
        <f t="shared" si="7"/>
        <v/>
      </c>
    </row>
    <row r="56" spans="1:19">
      <c r="A56" s="12"/>
      <c r="B56" s="13" t="s">
        <v>281</v>
      </c>
      <c r="C56" s="13"/>
      <c r="D56" s="109">
        <f t="shared" si="15"/>
        <v>1000</v>
      </c>
      <c r="E56" s="23" t="str">
        <f t="shared" si="8"/>
        <v/>
      </c>
      <c r="F56" s="22" t="str">
        <f t="shared" si="9"/>
        <v/>
      </c>
      <c r="G56" s="15" t="str">
        <f t="shared" si="16"/>
        <v/>
      </c>
      <c r="H56" s="17" t="str">
        <f t="shared" si="1"/>
        <v/>
      </c>
      <c r="I56" s="24" t="str">
        <f t="shared" si="10"/>
        <v/>
      </c>
      <c r="J56" s="26" t="str">
        <f t="shared" si="17"/>
        <v/>
      </c>
      <c r="K56" s="10">
        <f t="shared" si="12"/>
        <v>196</v>
      </c>
      <c r="L56" s="113" t="str">
        <f t="shared" si="18"/>
        <v/>
      </c>
      <c r="M56" s="118">
        <f t="shared" si="13"/>
        <v>196000</v>
      </c>
      <c r="N56">
        <f t="shared" si="11"/>
        <v>1000</v>
      </c>
      <c r="O56" s="10" t="str">
        <f t="shared" si="14"/>
        <v/>
      </c>
      <c r="P56" s="113" t="str">
        <f t="shared" si="4"/>
        <v/>
      </c>
      <c r="Q56" s="10" t="str">
        <f t="shared" si="5"/>
        <v/>
      </c>
      <c r="R56" s="10" t="str">
        <f t="shared" si="6"/>
        <v/>
      </c>
      <c r="S56" s="10" t="str">
        <f t="shared" si="7"/>
        <v/>
      </c>
    </row>
    <row r="57" spans="1:19">
      <c r="A57" s="12"/>
      <c r="B57" s="13" t="s">
        <v>281</v>
      </c>
      <c r="C57" s="13"/>
      <c r="D57" s="109">
        <f t="shared" si="15"/>
        <v>1000</v>
      </c>
      <c r="E57" s="23" t="str">
        <f t="shared" si="8"/>
        <v/>
      </c>
      <c r="F57" s="22" t="str">
        <f t="shared" si="9"/>
        <v/>
      </c>
      <c r="G57" s="15" t="str">
        <f t="shared" si="16"/>
        <v/>
      </c>
      <c r="H57" s="17" t="str">
        <f t="shared" si="1"/>
        <v/>
      </c>
      <c r="I57" s="24" t="str">
        <f t="shared" si="10"/>
        <v/>
      </c>
      <c r="J57" s="26" t="str">
        <f t="shared" si="17"/>
        <v/>
      </c>
      <c r="K57" s="10">
        <f t="shared" si="12"/>
        <v>197</v>
      </c>
      <c r="L57" s="113" t="str">
        <f t="shared" si="18"/>
        <v/>
      </c>
      <c r="M57" s="118">
        <f t="shared" si="13"/>
        <v>197000</v>
      </c>
      <c r="N57">
        <f t="shared" si="11"/>
        <v>1000</v>
      </c>
      <c r="O57" s="10" t="str">
        <f t="shared" si="14"/>
        <v/>
      </c>
      <c r="P57" s="113" t="str">
        <f t="shared" si="4"/>
        <v/>
      </c>
      <c r="Q57" s="10" t="str">
        <f t="shared" si="5"/>
        <v/>
      </c>
      <c r="R57" s="10" t="str">
        <f t="shared" si="6"/>
        <v/>
      </c>
      <c r="S57" s="10" t="str">
        <f t="shared" si="7"/>
        <v/>
      </c>
    </row>
    <row r="58" spans="1:19">
      <c r="A58" s="12"/>
      <c r="B58" s="13" t="s">
        <v>281</v>
      </c>
      <c r="C58" s="13"/>
      <c r="D58" s="109">
        <f t="shared" si="15"/>
        <v>1000</v>
      </c>
      <c r="E58" s="23" t="str">
        <f t="shared" si="8"/>
        <v/>
      </c>
      <c r="F58" s="22" t="str">
        <f t="shared" si="9"/>
        <v/>
      </c>
      <c r="G58" s="15" t="str">
        <f t="shared" si="16"/>
        <v/>
      </c>
      <c r="H58" s="17" t="str">
        <f t="shared" si="1"/>
        <v/>
      </c>
      <c r="I58" s="24" t="str">
        <f t="shared" si="10"/>
        <v/>
      </c>
      <c r="J58" s="26" t="str">
        <f t="shared" si="17"/>
        <v/>
      </c>
      <c r="K58" s="10">
        <f t="shared" si="12"/>
        <v>198</v>
      </c>
      <c r="L58" s="113" t="str">
        <f t="shared" si="18"/>
        <v/>
      </c>
      <c r="M58" s="118">
        <f t="shared" si="13"/>
        <v>198000</v>
      </c>
      <c r="N58">
        <f t="shared" si="11"/>
        <v>1000</v>
      </c>
      <c r="O58" s="10" t="str">
        <f t="shared" si="14"/>
        <v/>
      </c>
      <c r="P58" s="113" t="str">
        <f t="shared" si="4"/>
        <v/>
      </c>
      <c r="Q58" s="10" t="str">
        <f t="shared" si="5"/>
        <v/>
      </c>
      <c r="R58" s="10" t="str">
        <f t="shared" si="6"/>
        <v/>
      </c>
      <c r="S58" s="10" t="str">
        <f t="shared" si="7"/>
        <v/>
      </c>
    </row>
    <row r="59" spans="1:19">
      <c r="A59" s="12"/>
      <c r="B59" s="13" t="s">
        <v>281</v>
      </c>
      <c r="C59" s="13"/>
      <c r="D59" s="109">
        <f t="shared" si="15"/>
        <v>1000</v>
      </c>
      <c r="E59" s="23" t="str">
        <f t="shared" si="8"/>
        <v/>
      </c>
      <c r="F59" s="22" t="str">
        <f t="shared" si="9"/>
        <v/>
      </c>
      <c r="G59" s="15" t="str">
        <f t="shared" si="16"/>
        <v/>
      </c>
      <c r="H59" s="17" t="str">
        <f t="shared" si="1"/>
        <v/>
      </c>
      <c r="I59" s="24" t="str">
        <f t="shared" si="10"/>
        <v/>
      </c>
      <c r="J59" s="26" t="str">
        <f t="shared" si="17"/>
        <v/>
      </c>
      <c r="K59" s="10">
        <f t="shared" si="12"/>
        <v>199</v>
      </c>
      <c r="L59" s="113" t="str">
        <f t="shared" si="18"/>
        <v/>
      </c>
      <c r="M59" s="118">
        <f t="shared" si="13"/>
        <v>199000</v>
      </c>
      <c r="N59">
        <f t="shared" si="11"/>
        <v>1000</v>
      </c>
      <c r="O59" s="10" t="str">
        <f t="shared" si="14"/>
        <v/>
      </c>
      <c r="P59" s="113" t="str">
        <f t="shared" si="4"/>
        <v/>
      </c>
      <c r="Q59" s="10" t="str">
        <f t="shared" si="5"/>
        <v/>
      </c>
      <c r="R59" s="10" t="str">
        <f t="shared" si="6"/>
        <v/>
      </c>
      <c r="S59" s="10" t="str">
        <f t="shared" si="7"/>
        <v/>
      </c>
    </row>
    <row r="60" spans="1:19">
      <c r="A60" s="12"/>
      <c r="B60" s="13" t="s">
        <v>281</v>
      </c>
      <c r="C60" s="13"/>
      <c r="D60" s="109">
        <f t="shared" si="15"/>
        <v>1000</v>
      </c>
      <c r="E60" s="23" t="str">
        <f t="shared" si="8"/>
        <v/>
      </c>
      <c r="F60" s="22" t="str">
        <f t="shared" si="9"/>
        <v/>
      </c>
      <c r="G60" s="15" t="str">
        <f t="shared" si="16"/>
        <v/>
      </c>
      <c r="H60" s="17" t="str">
        <f t="shared" si="1"/>
        <v/>
      </c>
      <c r="I60" s="24" t="str">
        <f t="shared" si="10"/>
        <v/>
      </c>
      <c r="J60" s="26" t="str">
        <f t="shared" si="17"/>
        <v/>
      </c>
      <c r="K60" s="10">
        <f t="shared" si="12"/>
        <v>200</v>
      </c>
      <c r="L60" s="113" t="str">
        <f t="shared" si="18"/>
        <v/>
      </c>
      <c r="M60" s="118">
        <f t="shared" si="13"/>
        <v>200000</v>
      </c>
      <c r="N60">
        <f t="shared" si="11"/>
        <v>1000</v>
      </c>
      <c r="O60" s="10" t="str">
        <f t="shared" si="14"/>
        <v/>
      </c>
      <c r="P60" s="113" t="str">
        <f t="shared" si="4"/>
        <v/>
      </c>
      <c r="Q60" s="10" t="str">
        <f t="shared" si="5"/>
        <v/>
      </c>
      <c r="R60" s="10" t="str">
        <f t="shared" si="6"/>
        <v/>
      </c>
      <c r="S60" s="10" t="str">
        <f t="shared" si="7"/>
        <v/>
      </c>
    </row>
    <row r="61" spans="1:19">
      <c r="A61" s="12"/>
      <c r="B61" s="13" t="s">
        <v>281</v>
      </c>
      <c r="C61" s="13"/>
      <c r="D61" s="109">
        <f t="shared" si="15"/>
        <v>1000</v>
      </c>
      <c r="E61" s="23" t="str">
        <f t="shared" si="8"/>
        <v/>
      </c>
      <c r="F61" s="22" t="str">
        <f t="shared" si="9"/>
        <v/>
      </c>
      <c r="G61" s="15" t="str">
        <f t="shared" si="16"/>
        <v/>
      </c>
      <c r="H61" s="17" t="str">
        <f t="shared" si="1"/>
        <v/>
      </c>
      <c r="I61" s="24" t="str">
        <f t="shared" si="10"/>
        <v/>
      </c>
      <c r="J61" s="26" t="str">
        <f t="shared" si="17"/>
        <v/>
      </c>
      <c r="K61" s="10">
        <f t="shared" si="12"/>
        <v>201</v>
      </c>
      <c r="L61" s="113" t="str">
        <f t="shared" si="18"/>
        <v/>
      </c>
      <c r="M61" s="118">
        <f t="shared" si="13"/>
        <v>201000</v>
      </c>
      <c r="N61">
        <f t="shared" si="11"/>
        <v>1000</v>
      </c>
      <c r="O61" s="10" t="str">
        <f t="shared" si="14"/>
        <v/>
      </c>
      <c r="P61" s="113" t="str">
        <f t="shared" si="4"/>
        <v/>
      </c>
      <c r="Q61" s="10" t="str">
        <f t="shared" si="5"/>
        <v/>
      </c>
      <c r="R61" s="10" t="str">
        <f t="shared" si="6"/>
        <v/>
      </c>
      <c r="S61" s="10" t="str">
        <f t="shared" si="7"/>
        <v/>
      </c>
    </row>
    <row r="62" spans="1:19">
      <c r="A62" s="12"/>
      <c r="B62" s="13" t="s">
        <v>281</v>
      </c>
      <c r="C62" s="13"/>
      <c r="D62" s="109">
        <f t="shared" si="15"/>
        <v>1000</v>
      </c>
      <c r="E62" s="23" t="str">
        <f t="shared" si="8"/>
        <v/>
      </c>
      <c r="F62" s="22" t="str">
        <f t="shared" si="9"/>
        <v/>
      </c>
      <c r="G62" s="15" t="str">
        <f t="shared" si="16"/>
        <v/>
      </c>
      <c r="H62" s="17" t="str">
        <f t="shared" si="1"/>
        <v/>
      </c>
      <c r="I62" s="24" t="str">
        <f t="shared" si="10"/>
        <v/>
      </c>
      <c r="J62" s="26" t="str">
        <f t="shared" si="17"/>
        <v/>
      </c>
      <c r="K62" s="10">
        <f t="shared" si="12"/>
        <v>202</v>
      </c>
      <c r="L62" s="113" t="str">
        <f t="shared" si="18"/>
        <v/>
      </c>
      <c r="M62" s="118">
        <f t="shared" si="13"/>
        <v>202000</v>
      </c>
      <c r="N62">
        <f t="shared" si="11"/>
        <v>1000</v>
      </c>
      <c r="O62" s="10" t="str">
        <f t="shared" si="14"/>
        <v/>
      </c>
      <c r="P62" s="113" t="str">
        <f t="shared" si="4"/>
        <v/>
      </c>
      <c r="Q62" s="10" t="str">
        <f t="shared" si="5"/>
        <v/>
      </c>
      <c r="R62" s="10" t="str">
        <f t="shared" si="6"/>
        <v/>
      </c>
      <c r="S62" s="10" t="str">
        <f t="shared" si="7"/>
        <v/>
      </c>
    </row>
    <row r="63" spans="1:19">
      <c r="A63" s="12"/>
      <c r="B63" s="13" t="s">
        <v>281</v>
      </c>
      <c r="C63" s="13"/>
      <c r="D63" s="109">
        <f t="shared" si="15"/>
        <v>1000</v>
      </c>
      <c r="E63" s="23" t="str">
        <f t="shared" si="8"/>
        <v/>
      </c>
      <c r="F63" s="22" t="str">
        <f t="shared" si="9"/>
        <v/>
      </c>
      <c r="G63" s="15" t="str">
        <f t="shared" si="16"/>
        <v/>
      </c>
      <c r="H63" s="17" t="str">
        <f t="shared" si="1"/>
        <v/>
      </c>
      <c r="I63" s="24" t="str">
        <f t="shared" si="10"/>
        <v/>
      </c>
      <c r="J63" s="26" t="str">
        <f t="shared" si="17"/>
        <v/>
      </c>
      <c r="K63" s="10">
        <f t="shared" si="12"/>
        <v>203</v>
      </c>
      <c r="L63" s="113" t="str">
        <f t="shared" si="18"/>
        <v/>
      </c>
      <c r="M63" s="118">
        <f t="shared" si="13"/>
        <v>203000</v>
      </c>
      <c r="N63">
        <f t="shared" si="11"/>
        <v>1000</v>
      </c>
      <c r="O63" s="10" t="str">
        <f t="shared" si="14"/>
        <v/>
      </c>
      <c r="P63" s="113" t="str">
        <f t="shared" si="4"/>
        <v/>
      </c>
      <c r="Q63" s="10" t="str">
        <f t="shared" si="5"/>
        <v/>
      </c>
      <c r="R63" s="10" t="str">
        <f t="shared" si="6"/>
        <v/>
      </c>
      <c r="S63" s="10" t="str">
        <f t="shared" si="7"/>
        <v/>
      </c>
    </row>
    <row r="64" spans="1:19">
      <c r="A64" s="12"/>
      <c r="B64" s="13" t="s">
        <v>281</v>
      </c>
      <c r="C64" s="13"/>
      <c r="D64" s="109">
        <f t="shared" si="15"/>
        <v>1000</v>
      </c>
      <c r="E64" s="23" t="str">
        <f t="shared" si="8"/>
        <v/>
      </c>
      <c r="F64" s="22" t="str">
        <f t="shared" si="9"/>
        <v/>
      </c>
      <c r="G64" s="15" t="str">
        <f t="shared" si="16"/>
        <v/>
      </c>
      <c r="H64" s="17" t="str">
        <f t="shared" si="1"/>
        <v/>
      </c>
      <c r="I64" s="24" t="str">
        <f t="shared" si="10"/>
        <v/>
      </c>
      <c r="J64" s="26" t="str">
        <f t="shared" si="17"/>
        <v/>
      </c>
      <c r="K64" s="10">
        <f t="shared" si="12"/>
        <v>204</v>
      </c>
      <c r="L64" s="113" t="str">
        <f t="shared" si="18"/>
        <v/>
      </c>
      <c r="M64" s="118">
        <f t="shared" si="13"/>
        <v>204000</v>
      </c>
      <c r="N64">
        <f t="shared" si="11"/>
        <v>1000</v>
      </c>
      <c r="O64" s="10" t="str">
        <f t="shared" si="14"/>
        <v/>
      </c>
      <c r="P64" s="113" t="str">
        <f t="shared" si="4"/>
        <v/>
      </c>
      <c r="Q64" s="10" t="str">
        <f t="shared" si="5"/>
        <v/>
      </c>
      <c r="R64" s="10" t="str">
        <f t="shared" si="6"/>
        <v/>
      </c>
      <c r="S64" s="10" t="str">
        <f t="shared" si="7"/>
        <v/>
      </c>
    </row>
    <row r="65" spans="1:19">
      <c r="A65" s="12"/>
      <c r="B65" s="13" t="s">
        <v>281</v>
      </c>
      <c r="C65" s="13"/>
      <c r="D65" s="109">
        <f t="shared" si="15"/>
        <v>1000</v>
      </c>
      <c r="E65" s="23" t="str">
        <f t="shared" si="8"/>
        <v/>
      </c>
      <c r="F65" s="22" t="str">
        <f t="shared" si="9"/>
        <v/>
      </c>
      <c r="G65" s="15" t="str">
        <f t="shared" si="16"/>
        <v/>
      </c>
      <c r="H65" s="17" t="str">
        <f t="shared" si="1"/>
        <v/>
      </c>
      <c r="I65" s="24" t="str">
        <f t="shared" si="10"/>
        <v/>
      </c>
      <c r="J65" s="26" t="str">
        <f t="shared" si="17"/>
        <v/>
      </c>
      <c r="K65" s="10">
        <f t="shared" si="12"/>
        <v>205</v>
      </c>
      <c r="L65" s="113" t="str">
        <f t="shared" si="18"/>
        <v/>
      </c>
      <c r="M65" s="118">
        <f t="shared" si="13"/>
        <v>205000</v>
      </c>
      <c r="N65">
        <f t="shared" si="11"/>
        <v>1000</v>
      </c>
      <c r="O65" s="10" t="str">
        <f t="shared" si="14"/>
        <v/>
      </c>
      <c r="P65" s="113" t="str">
        <f t="shared" si="4"/>
        <v/>
      </c>
      <c r="Q65" s="10" t="str">
        <f t="shared" si="5"/>
        <v/>
      </c>
      <c r="R65" s="10" t="str">
        <f t="shared" si="6"/>
        <v/>
      </c>
      <c r="S65" s="10" t="str">
        <f t="shared" si="7"/>
        <v/>
      </c>
    </row>
    <row r="66" spans="1:19">
      <c r="A66" s="12"/>
      <c r="B66" s="13" t="s">
        <v>281</v>
      </c>
      <c r="C66" s="13"/>
      <c r="D66" s="109">
        <f t="shared" si="15"/>
        <v>1000</v>
      </c>
      <c r="E66" s="23" t="str">
        <f t="shared" si="8"/>
        <v/>
      </c>
      <c r="F66" s="22" t="str">
        <f t="shared" si="9"/>
        <v/>
      </c>
      <c r="G66" s="15" t="str">
        <f t="shared" si="16"/>
        <v/>
      </c>
      <c r="H66" s="17" t="str">
        <f t="shared" si="1"/>
        <v/>
      </c>
      <c r="I66" s="24" t="str">
        <f t="shared" si="10"/>
        <v/>
      </c>
      <c r="J66" s="26" t="str">
        <f t="shared" si="17"/>
        <v/>
      </c>
      <c r="K66" s="10">
        <f t="shared" si="12"/>
        <v>206</v>
      </c>
      <c r="L66" s="113" t="str">
        <f t="shared" si="18"/>
        <v/>
      </c>
      <c r="M66" s="118">
        <f t="shared" si="13"/>
        <v>206000</v>
      </c>
      <c r="N66">
        <f t="shared" si="11"/>
        <v>1000</v>
      </c>
      <c r="O66" s="10" t="str">
        <f t="shared" si="14"/>
        <v/>
      </c>
      <c r="P66" s="113" t="str">
        <f t="shared" si="4"/>
        <v/>
      </c>
      <c r="Q66" s="10" t="str">
        <f t="shared" si="5"/>
        <v/>
      </c>
      <c r="R66" s="10" t="str">
        <f t="shared" si="6"/>
        <v/>
      </c>
      <c r="S66" s="10" t="str">
        <f t="shared" si="7"/>
        <v/>
      </c>
    </row>
    <row r="67" spans="1:19">
      <c r="A67" s="12"/>
      <c r="B67" s="13" t="s">
        <v>281</v>
      </c>
      <c r="C67" s="13"/>
      <c r="D67" s="109">
        <f t="shared" si="15"/>
        <v>1000</v>
      </c>
      <c r="E67" s="23" t="str">
        <f t="shared" si="8"/>
        <v/>
      </c>
      <c r="F67" s="22" t="str">
        <f t="shared" si="9"/>
        <v/>
      </c>
      <c r="G67" s="15" t="str">
        <f t="shared" si="16"/>
        <v/>
      </c>
      <c r="H67" s="17" t="str">
        <f t="shared" si="1"/>
        <v/>
      </c>
      <c r="I67" s="24" t="str">
        <f t="shared" si="10"/>
        <v/>
      </c>
      <c r="J67" s="26" t="str">
        <f t="shared" si="17"/>
        <v/>
      </c>
      <c r="K67" s="10">
        <f t="shared" si="12"/>
        <v>207</v>
      </c>
      <c r="L67" s="113" t="str">
        <f t="shared" si="18"/>
        <v/>
      </c>
      <c r="M67" s="118">
        <f t="shared" si="13"/>
        <v>207000</v>
      </c>
      <c r="N67">
        <f t="shared" si="11"/>
        <v>1000</v>
      </c>
      <c r="O67" s="10" t="str">
        <f t="shared" si="14"/>
        <v/>
      </c>
      <c r="P67" s="113" t="str">
        <f t="shared" si="4"/>
        <v/>
      </c>
      <c r="Q67" s="10" t="str">
        <f t="shared" si="5"/>
        <v/>
      </c>
      <c r="R67" s="10" t="str">
        <f t="shared" si="6"/>
        <v/>
      </c>
      <c r="S67" s="10" t="str">
        <f t="shared" si="7"/>
        <v/>
      </c>
    </row>
    <row r="68" spans="1:19">
      <c r="A68" s="12"/>
      <c r="B68" s="13" t="s">
        <v>281</v>
      </c>
      <c r="C68" s="13"/>
      <c r="D68" s="109">
        <f t="shared" si="15"/>
        <v>1000</v>
      </c>
      <c r="E68" s="23" t="str">
        <f t="shared" si="8"/>
        <v/>
      </c>
      <c r="F68" s="22" t="str">
        <f t="shared" si="9"/>
        <v/>
      </c>
      <c r="G68" s="15" t="str">
        <f t="shared" si="16"/>
        <v/>
      </c>
      <c r="H68" s="17" t="str">
        <f t="shared" si="1"/>
        <v/>
      </c>
      <c r="I68" s="24" t="str">
        <f t="shared" si="10"/>
        <v/>
      </c>
      <c r="J68" s="26" t="str">
        <f t="shared" si="17"/>
        <v/>
      </c>
      <c r="K68" s="10">
        <f t="shared" si="12"/>
        <v>208</v>
      </c>
      <c r="L68" s="113" t="str">
        <f t="shared" si="18"/>
        <v/>
      </c>
      <c r="M68" s="118">
        <f t="shared" si="13"/>
        <v>208000</v>
      </c>
      <c r="N68">
        <f t="shared" si="11"/>
        <v>1000</v>
      </c>
      <c r="O68" s="10" t="str">
        <f t="shared" si="14"/>
        <v/>
      </c>
      <c r="P68" s="113" t="str">
        <f t="shared" si="4"/>
        <v/>
      </c>
      <c r="Q68" s="10" t="str">
        <f t="shared" si="5"/>
        <v/>
      </c>
      <c r="R68" s="10" t="str">
        <f t="shared" si="6"/>
        <v/>
      </c>
      <c r="S68" s="10" t="str">
        <f t="shared" si="7"/>
        <v/>
      </c>
    </row>
    <row r="69" spans="1:19">
      <c r="A69" s="12"/>
      <c r="B69" s="13" t="s">
        <v>281</v>
      </c>
      <c r="C69" s="13"/>
      <c r="D69" s="109">
        <f t="shared" si="15"/>
        <v>1000</v>
      </c>
      <c r="E69" s="23" t="str">
        <f t="shared" si="8"/>
        <v/>
      </c>
      <c r="F69" s="22" t="str">
        <f t="shared" si="9"/>
        <v/>
      </c>
      <c r="G69" s="15" t="str">
        <f t="shared" si="16"/>
        <v/>
      </c>
      <c r="H69" s="17" t="str">
        <f t="shared" si="1"/>
        <v/>
      </c>
      <c r="I69" s="24" t="str">
        <f t="shared" si="10"/>
        <v/>
      </c>
      <c r="J69" s="26" t="str">
        <f t="shared" si="17"/>
        <v/>
      </c>
      <c r="K69" s="10">
        <f t="shared" si="12"/>
        <v>209</v>
      </c>
      <c r="L69" s="113" t="str">
        <f t="shared" si="18"/>
        <v/>
      </c>
      <c r="M69" s="118">
        <f t="shared" si="13"/>
        <v>209000</v>
      </c>
      <c r="N69">
        <f t="shared" si="11"/>
        <v>1000</v>
      </c>
      <c r="O69" s="10" t="str">
        <f t="shared" si="14"/>
        <v/>
      </c>
      <c r="P69" s="113" t="str">
        <f t="shared" si="4"/>
        <v/>
      </c>
      <c r="Q69" s="10" t="str">
        <f t="shared" si="5"/>
        <v/>
      </c>
      <c r="R69" s="10" t="str">
        <f t="shared" si="6"/>
        <v/>
      </c>
      <c r="S69" s="10" t="str">
        <f t="shared" si="7"/>
        <v/>
      </c>
    </row>
    <row r="70" spans="1:19">
      <c r="A70" s="12"/>
      <c r="B70" s="13" t="s">
        <v>281</v>
      </c>
      <c r="C70" s="13"/>
      <c r="D70" s="109">
        <f t="shared" si="15"/>
        <v>1000</v>
      </c>
      <c r="E70" s="23" t="str">
        <f t="shared" si="8"/>
        <v/>
      </c>
      <c r="F70" s="22" t="str">
        <f t="shared" si="9"/>
        <v/>
      </c>
      <c r="G70" s="15" t="str">
        <f t="shared" si="16"/>
        <v/>
      </c>
      <c r="H70" s="17" t="str">
        <f t="shared" si="1"/>
        <v/>
      </c>
      <c r="I70" s="24" t="str">
        <f t="shared" si="10"/>
        <v/>
      </c>
      <c r="J70" s="26" t="str">
        <f t="shared" si="17"/>
        <v/>
      </c>
      <c r="K70" s="10">
        <f t="shared" si="12"/>
        <v>210</v>
      </c>
      <c r="L70" s="113" t="str">
        <f t="shared" si="18"/>
        <v/>
      </c>
      <c r="M70" s="118">
        <f t="shared" si="13"/>
        <v>210000</v>
      </c>
      <c r="N70">
        <f t="shared" si="11"/>
        <v>1000</v>
      </c>
      <c r="O70" s="10" t="str">
        <f t="shared" si="14"/>
        <v/>
      </c>
      <c r="P70" s="113" t="str">
        <f t="shared" si="4"/>
        <v/>
      </c>
      <c r="Q70" s="10" t="str">
        <f t="shared" si="5"/>
        <v/>
      </c>
      <c r="R70" s="10" t="str">
        <f t="shared" si="6"/>
        <v/>
      </c>
      <c r="S70" s="10" t="str">
        <f t="shared" si="7"/>
        <v/>
      </c>
    </row>
    <row r="71" spans="1:19">
      <c r="A71" s="12"/>
      <c r="B71" s="13" t="s">
        <v>281</v>
      </c>
      <c r="C71" s="13"/>
      <c r="D71" s="109">
        <f t="shared" si="15"/>
        <v>1000</v>
      </c>
      <c r="E71" s="23" t="str">
        <f t="shared" si="8"/>
        <v/>
      </c>
      <c r="F71" s="22" t="str">
        <f t="shared" si="9"/>
        <v/>
      </c>
      <c r="G71" s="15" t="str">
        <f t="shared" si="16"/>
        <v/>
      </c>
      <c r="H71" s="17" t="str">
        <f t="shared" si="1"/>
        <v/>
      </c>
      <c r="I71" s="24" t="str">
        <f t="shared" si="10"/>
        <v/>
      </c>
      <c r="J71" s="26" t="str">
        <f t="shared" si="17"/>
        <v/>
      </c>
      <c r="K71" s="10">
        <f t="shared" si="12"/>
        <v>211</v>
      </c>
      <c r="L71" s="113" t="str">
        <f t="shared" si="18"/>
        <v/>
      </c>
      <c r="M71" s="118">
        <f t="shared" si="13"/>
        <v>211000</v>
      </c>
      <c r="N71">
        <f t="shared" si="11"/>
        <v>1000</v>
      </c>
      <c r="O71" s="10" t="str">
        <f t="shared" si="14"/>
        <v/>
      </c>
      <c r="P71" s="113" t="str">
        <f t="shared" si="4"/>
        <v/>
      </c>
      <c r="Q71" s="10" t="str">
        <f t="shared" si="5"/>
        <v/>
      </c>
      <c r="R71" s="10" t="str">
        <f t="shared" si="6"/>
        <v/>
      </c>
      <c r="S71" s="10" t="str">
        <f t="shared" si="7"/>
        <v/>
      </c>
    </row>
    <row r="72" spans="1:19">
      <c r="A72" s="12"/>
      <c r="B72" s="13" t="s">
        <v>281</v>
      </c>
      <c r="C72" s="13"/>
      <c r="D72" s="109">
        <f t="shared" si="15"/>
        <v>1000</v>
      </c>
      <c r="E72" s="23" t="str">
        <f t="shared" si="8"/>
        <v/>
      </c>
      <c r="F72" s="22" t="str">
        <f t="shared" si="9"/>
        <v/>
      </c>
      <c r="G72" s="15" t="str">
        <f t="shared" si="16"/>
        <v/>
      </c>
      <c r="H72" s="17" t="str">
        <f t="shared" si="1"/>
        <v/>
      </c>
      <c r="I72" s="24" t="str">
        <f t="shared" si="10"/>
        <v/>
      </c>
      <c r="J72" s="26" t="str">
        <f t="shared" si="17"/>
        <v/>
      </c>
      <c r="K72" s="10">
        <f t="shared" si="12"/>
        <v>212</v>
      </c>
      <c r="L72" s="113" t="str">
        <f t="shared" si="18"/>
        <v/>
      </c>
      <c r="M72" s="118">
        <f t="shared" si="13"/>
        <v>212000</v>
      </c>
      <c r="N72">
        <f t="shared" si="11"/>
        <v>1000</v>
      </c>
      <c r="O72" s="10" t="str">
        <f t="shared" si="14"/>
        <v/>
      </c>
      <c r="P72" s="113" t="str">
        <f t="shared" si="4"/>
        <v/>
      </c>
      <c r="Q72" s="10" t="str">
        <f t="shared" si="5"/>
        <v/>
      </c>
      <c r="R72" s="10" t="str">
        <f t="shared" si="6"/>
        <v/>
      </c>
      <c r="S72" s="10" t="str">
        <f t="shared" si="7"/>
        <v/>
      </c>
    </row>
    <row r="73" spans="1:19">
      <c r="A73" s="12"/>
      <c r="B73" s="13" t="s">
        <v>281</v>
      </c>
      <c r="C73" s="13"/>
      <c r="D73" s="109">
        <f t="shared" si="15"/>
        <v>1000</v>
      </c>
      <c r="E73" s="23" t="str">
        <f t="shared" si="8"/>
        <v/>
      </c>
      <c r="F73" s="22" t="str">
        <f t="shared" si="9"/>
        <v/>
      </c>
      <c r="G73" s="15" t="str">
        <f t="shared" si="16"/>
        <v/>
      </c>
      <c r="H73" s="17" t="str">
        <f t="shared" si="1"/>
        <v/>
      </c>
      <c r="I73" s="24" t="str">
        <f t="shared" si="10"/>
        <v/>
      </c>
      <c r="J73" s="26" t="str">
        <f t="shared" si="17"/>
        <v/>
      </c>
      <c r="K73" s="10">
        <f t="shared" si="12"/>
        <v>213</v>
      </c>
      <c r="L73" s="113" t="str">
        <f t="shared" si="18"/>
        <v/>
      </c>
      <c r="M73" s="118">
        <f t="shared" si="13"/>
        <v>213000</v>
      </c>
      <c r="N73">
        <f t="shared" si="11"/>
        <v>1000</v>
      </c>
      <c r="O73" s="10" t="str">
        <f t="shared" si="14"/>
        <v/>
      </c>
      <c r="P73" s="113" t="str">
        <f t="shared" si="4"/>
        <v/>
      </c>
      <c r="Q73" s="10" t="str">
        <f t="shared" si="5"/>
        <v/>
      </c>
      <c r="R73" s="10" t="str">
        <f t="shared" si="6"/>
        <v/>
      </c>
      <c r="S73" s="10" t="str">
        <f t="shared" si="7"/>
        <v/>
      </c>
    </row>
    <row r="74" spans="1:19">
      <c r="A74" s="12"/>
      <c r="B74" s="13" t="s">
        <v>281</v>
      </c>
      <c r="C74" s="13"/>
      <c r="D74" s="109">
        <f t="shared" si="15"/>
        <v>1000</v>
      </c>
      <c r="E74" s="23" t="str">
        <f t="shared" si="8"/>
        <v/>
      </c>
      <c r="F74" s="22" t="str">
        <f t="shared" si="9"/>
        <v/>
      </c>
      <c r="G74" s="15" t="str">
        <f t="shared" si="16"/>
        <v/>
      </c>
      <c r="H74" s="17" t="str">
        <f t="shared" si="1"/>
        <v/>
      </c>
      <c r="I74" s="24" t="str">
        <f t="shared" si="10"/>
        <v/>
      </c>
      <c r="J74" s="26" t="str">
        <f t="shared" si="17"/>
        <v/>
      </c>
      <c r="K74" s="10">
        <f t="shared" si="12"/>
        <v>214</v>
      </c>
      <c r="L74" s="113" t="str">
        <f t="shared" si="18"/>
        <v/>
      </c>
      <c r="M74" s="118">
        <f t="shared" si="13"/>
        <v>214000</v>
      </c>
      <c r="N74">
        <f t="shared" si="11"/>
        <v>1000</v>
      </c>
      <c r="O74" s="10" t="str">
        <f t="shared" si="14"/>
        <v/>
      </c>
      <c r="P74" s="113" t="str">
        <f t="shared" si="4"/>
        <v/>
      </c>
      <c r="Q74" s="10" t="str">
        <f t="shared" si="5"/>
        <v/>
      </c>
      <c r="R74" s="10" t="str">
        <f t="shared" si="6"/>
        <v/>
      </c>
      <c r="S74" s="10" t="str">
        <f t="shared" si="7"/>
        <v/>
      </c>
    </row>
    <row r="75" spans="1:19">
      <c r="A75" s="12"/>
      <c r="B75" s="13" t="s">
        <v>281</v>
      </c>
      <c r="C75" s="13"/>
      <c r="D75" s="109">
        <f t="shared" si="15"/>
        <v>1000</v>
      </c>
      <c r="E75" s="23" t="str">
        <f t="shared" si="8"/>
        <v/>
      </c>
      <c r="F75" s="22" t="str">
        <f t="shared" si="9"/>
        <v/>
      </c>
      <c r="G75" s="15" t="str">
        <f t="shared" si="16"/>
        <v/>
      </c>
      <c r="H75" s="17" t="str">
        <f t="shared" si="1"/>
        <v/>
      </c>
      <c r="I75" s="24" t="str">
        <f t="shared" si="10"/>
        <v/>
      </c>
      <c r="J75" s="26" t="str">
        <f t="shared" si="17"/>
        <v/>
      </c>
      <c r="K75" s="10">
        <f t="shared" si="12"/>
        <v>215</v>
      </c>
      <c r="L75" s="113" t="str">
        <f t="shared" si="18"/>
        <v/>
      </c>
      <c r="M75" s="118">
        <f t="shared" si="13"/>
        <v>215000</v>
      </c>
      <c r="N75">
        <f t="shared" si="11"/>
        <v>1000</v>
      </c>
      <c r="O75" s="10" t="str">
        <f t="shared" si="14"/>
        <v/>
      </c>
      <c r="P75" s="113" t="str">
        <f t="shared" si="4"/>
        <v/>
      </c>
      <c r="Q75" s="10" t="str">
        <f t="shared" si="5"/>
        <v/>
      </c>
      <c r="R75" s="10" t="str">
        <f t="shared" si="6"/>
        <v/>
      </c>
      <c r="S75" s="10" t="str">
        <f t="shared" si="7"/>
        <v/>
      </c>
    </row>
    <row r="76" spans="1:19">
      <c r="A76" s="12"/>
      <c r="B76" s="13" t="s">
        <v>281</v>
      </c>
      <c r="C76" s="13"/>
      <c r="D76" s="109">
        <f t="shared" si="15"/>
        <v>1000</v>
      </c>
      <c r="E76" s="23" t="str">
        <f t="shared" si="8"/>
        <v/>
      </c>
      <c r="F76" s="22" t="str">
        <f t="shared" si="9"/>
        <v/>
      </c>
      <c r="G76" s="15" t="str">
        <f t="shared" si="16"/>
        <v/>
      </c>
      <c r="H76" s="17" t="str">
        <f t="shared" si="1"/>
        <v/>
      </c>
      <c r="I76" s="24" t="str">
        <f t="shared" si="10"/>
        <v/>
      </c>
      <c r="J76" s="26" t="str">
        <f t="shared" si="17"/>
        <v/>
      </c>
      <c r="K76" s="10">
        <f t="shared" si="12"/>
        <v>216</v>
      </c>
      <c r="L76" s="113" t="str">
        <f t="shared" si="18"/>
        <v/>
      </c>
      <c r="M76" s="118">
        <f t="shared" si="13"/>
        <v>216000</v>
      </c>
      <c r="N76">
        <f t="shared" si="11"/>
        <v>1000</v>
      </c>
      <c r="O76" s="10" t="str">
        <f t="shared" si="14"/>
        <v/>
      </c>
      <c r="P76" s="113" t="str">
        <f t="shared" si="4"/>
        <v/>
      </c>
      <c r="Q76" s="10" t="str">
        <f t="shared" si="5"/>
        <v/>
      </c>
      <c r="R76" s="10" t="str">
        <f t="shared" si="6"/>
        <v/>
      </c>
      <c r="S76" s="10" t="str">
        <f t="shared" si="7"/>
        <v/>
      </c>
    </row>
    <row r="77" spans="1:19">
      <c r="A77" s="12"/>
      <c r="B77" s="13" t="s">
        <v>281</v>
      </c>
      <c r="C77" s="13"/>
      <c r="D77" s="109">
        <f t="shared" si="15"/>
        <v>1000</v>
      </c>
      <c r="E77" s="23" t="str">
        <f t="shared" si="8"/>
        <v/>
      </c>
      <c r="F77" s="22" t="str">
        <f t="shared" si="9"/>
        <v/>
      </c>
      <c r="G77" s="15" t="str">
        <f t="shared" si="16"/>
        <v/>
      </c>
      <c r="H77" s="17" t="str">
        <f t="shared" si="1"/>
        <v/>
      </c>
      <c r="I77" s="24" t="str">
        <f t="shared" si="10"/>
        <v/>
      </c>
      <c r="J77" s="26" t="str">
        <f t="shared" si="17"/>
        <v/>
      </c>
      <c r="K77" s="10">
        <f t="shared" si="12"/>
        <v>217</v>
      </c>
      <c r="L77" s="113" t="str">
        <f t="shared" si="18"/>
        <v/>
      </c>
      <c r="M77" s="118">
        <f t="shared" si="13"/>
        <v>217000</v>
      </c>
      <c r="N77">
        <f t="shared" si="11"/>
        <v>1000</v>
      </c>
      <c r="O77" s="10" t="str">
        <f t="shared" si="14"/>
        <v/>
      </c>
      <c r="P77" s="113" t="str">
        <f t="shared" si="4"/>
        <v/>
      </c>
      <c r="Q77" s="10" t="str">
        <f t="shared" si="5"/>
        <v/>
      </c>
      <c r="R77" s="10" t="str">
        <f t="shared" si="6"/>
        <v/>
      </c>
      <c r="S77" s="10" t="str">
        <f t="shared" si="7"/>
        <v/>
      </c>
    </row>
    <row r="78" spans="1:19">
      <c r="A78" s="12"/>
      <c r="B78" s="13" t="s">
        <v>281</v>
      </c>
      <c r="C78" s="13"/>
      <c r="D78" s="109">
        <f t="shared" si="15"/>
        <v>1000</v>
      </c>
      <c r="E78" s="23" t="str">
        <f t="shared" si="8"/>
        <v/>
      </c>
      <c r="F78" s="22" t="str">
        <f t="shared" si="9"/>
        <v/>
      </c>
      <c r="G78" s="15" t="str">
        <f t="shared" si="16"/>
        <v/>
      </c>
      <c r="H78" s="17" t="str">
        <f t="shared" si="1"/>
        <v/>
      </c>
      <c r="I78" s="24" t="str">
        <f t="shared" si="10"/>
        <v/>
      </c>
      <c r="J78" s="26" t="str">
        <f t="shared" si="17"/>
        <v/>
      </c>
      <c r="K78" s="10">
        <f t="shared" si="12"/>
        <v>218</v>
      </c>
      <c r="L78" s="113" t="str">
        <f t="shared" si="18"/>
        <v/>
      </c>
      <c r="M78" s="118">
        <f t="shared" si="13"/>
        <v>218000</v>
      </c>
      <c r="N78">
        <f t="shared" si="11"/>
        <v>1000</v>
      </c>
      <c r="O78" s="10" t="str">
        <f t="shared" si="14"/>
        <v/>
      </c>
      <c r="P78" s="113" t="str">
        <f t="shared" si="4"/>
        <v/>
      </c>
      <c r="Q78" s="10" t="str">
        <f t="shared" si="5"/>
        <v/>
      </c>
      <c r="R78" s="10" t="str">
        <f t="shared" si="6"/>
        <v/>
      </c>
      <c r="S78" s="10" t="str">
        <f t="shared" si="7"/>
        <v/>
      </c>
    </row>
    <row r="79" spans="1:19">
      <c r="A79" s="12"/>
      <c r="B79" s="13" t="s">
        <v>281</v>
      </c>
      <c r="C79" s="13"/>
      <c r="D79" s="109">
        <f t="shared" si="15"/>
        <v>1000</v>
      </c>
      <c r="E79" s="23" t="str">
        <f t="shared" si="8"/>
        <v/>
      </c>
      <c r="F79" s="22" t="str">
        <f t="shared" si="9"/>
        <v/>
      </c>
      <c r="G79" s="15" t="str">
        <f t="shared" si="16"/>
        <v/>
      </c>
      <c r="H79" s="17" t="str">
        <f t="shared" si="1"/>
        <v/>
      </c>
      <c r="I79" s="24" t="str">
        <f t="shared" si="10"/>
        <v/>
      </c>
      <c r="J79" s="26" t="str">
        <f t="shared" si="17"/>
        <v/>
      </c>
      <c r="K79" s="10">
        <f t="shared" si="12"/>
        <v>219</v>
      </c>
      <c r="L79" s="113" t="str">
        <f t="shared" si="18"/>
        <v/>
      </c>
      <c r="M79" s="118">
        <f t="shared" si="13"/>
        <v>219000</v>
      </c>
      <c r="N79">
        <f t="shared" si="11"/>
        <v>1000</v>
      </c>
      <c r="O79" s="10" t="str">
        <f t="shared" si="14"/>
        <v/>
      </c>
      <c r="P79" s="113" t="str">
        <f t="shared" si="4"/>
        <v/>
      </c>
      <c r="Q79" s="10" t="str">
        <f t="shared" si="5"/>
        <v/>
      </c>
      <c r="R79" s="10" t="str">
        <f t="shared" si="6"/>
        <v/>
      </c>
      <c r="S79" s="10" t="str">
        <f t="shared" si="7"/>
        <v/>
      </c>
    </row>
    <row r="80" spans="1:19">
      <c r="A80" s="12"/>
      <c r="B80" s="13" t="s">
        <v>281</v>
      </c>
      <c r="C80" s="13"/>
      <c r="D80" s="109">
        <f t="shared" si="15"/>
        <v>1000</v>
      </c>
      <c r="E80" s="23" t="str">
        <f t="shared" si="8"/>
        <v/>
      </c>
      <c r="F80" s="22" t="str">
        <f t="shared" si="9"/>
        <v/>
      </c>
      <c r="G80" s="15" t="str">
        <f t="shared" si="16"/>
        <v/>
      </c>
      <c r="H80" s="17" t="str">
        <f t="shared" si="1"/>
        <v/>
      </c>
      <c r="I80" s="24" t="str">
        <f t="shared" si="10"/>
        <v/>
      </c>
      <c r="J80" s="26" t="str">
        <f t="shared" si="17"/>
        <v/>
      </c>
      <c r="K80" s="10">
        <f t="shared" si="12"/>
        <v>220</v>
      </c>
      <c r="L80" s="113" t="str">
        <f t="shared" si="18"/>
        <v/>
      </c>
      <c r="M80" s="118">
        <f t="shared" si="13"/>
        <v>220000</v>
      </c>
      <c r="N80">
        <f t="shared" si="11"/>
        <v>1000</v>
      </c>
      <c r="O80" s="10" t="str">
        <f t="shared" si="14"/>
        <v/>
      </c>
      <c r="P80" s="113" t="str">
        <f t="shared" si="4"/>
        <v/>
      </c>
      <c r="Q80" s="10" t="str">
        <f t="shared" si="5"/>
        <v/>
      </c>
      <c r="R80" s="10" t="str">
        <f t="shared" si="6"/>
        <v/>
      </c>
      <c r="S80" s="10" t="str">
        <f t="shared" si="7"/>
        <v/>
      </c>
    </row>
    <row r="81" spans="1:19">
      <c r="A81" s="12"/>
      <c r="B81" s="13" t="s">
        <v>281</v>
      </c>
      <c r="C81" s="13"/>
      <c r="D81" s="109">
        <f t="shared" si="15"/>
        <v>1000</v>
      </c>
      <c r="E81" s="23" t="str">
        <f t="shared" si="8"/>
        <v/>
      </c>
      <c r="F81" s="22" t="str">
        <f t="shared" si="9"/>
        <v/>
      </c>
      <c r="G81" s="15" t="str">
        <f t="shared" ref="G81:G88" si="19">IF(B81="Redemption","",IF(B81="Dividend","",IF(ISERROR(mfnav1*E81),"",navmf1*E81)))</f>
        <v/>
      </c>
      <c r="H81" s="17" t="str">
        <f t="shared" ref="H81:H88" si="20">IF(ISERROR(G81-D81),"",G81-D81)</f>
        <v/>
      </c>
      <c r="I81" s="24" t="str">
        <f t="shared" si="10"/>
        <v/>
      </c>
      <c r="J81" s="26" t="str">
        <f t="shared" ref="J81:J88" si="21">IF(ISERROR(I81*navmf1),"",I81*navmf1)</f>
        <v/>
      </c>
      <c r="K81" s="10">
        <f t="shared" si="12"/>
        <v>221</v>
      </c>
      <c r="L81" s="113" t="str">
        <f t="shared" ref="L81:L88" si="22">IF(A81="","",(1+(RATE(K81,-sip,,J81,IF(DAY(sipdate1)&lt;=10,0,IF(DAY(sipdate1)&gt;=20,1,0)))))^12-1)</f>
        <v/>
      </c>
      <c r="M81" s="118">
        <f t="shared" si="13"/>
        <v>221000</v>
      </c>
      <c r="N81">
        <f t="shared" si="11"/>
        <v>1000</v>
      </c>
      <c r="O81" s="10" t="str">
        <f t="shared" si="14"/>
        <v/>
      </c>
      <c r="P81" s="113" t="str">
        <f t="shared" ref="P81:P88" si="23">IF(O81=MAX(O81:O153),L81,"")</f>
        <v/>
      </c>
      <c r="Q81" s="10" t="str">
        <f t="shared" ref="Q81:Q88" si="24">IF(O81=MAX(O81:O153),J81,"")</f>
        <v/>
      </c>
      <c r="R81" s="10" t="str">
        <f t="shared" ref="R81:R88" si="25">IF(O81=MAX(O81:O153),I81,"")</f>
        <v/>
      </c>
      <c r="S81" s="10" t="str">
        <f t="shared" ref="S81:S88" si="26">IF(O81=MAX(O81:O153),M81,"")</f>
        <v/>
      </c>
    </row>
    <row r="82" spans="1:19">
      <c r="A82" s="12"/>
      <c r="B82" s="13" t="s">
        <v>281</v>
      </c>
      <c r="C82" s="13"/>
      <c r="D82" s="109">
        <f t="shared" si="15"/>
        <v>1000</v>
      </c>
      <c r="E82" s="23" t="str">
        <f t="shared" ref="E82:E88" si="27">IF(ISERROR(IF(B82="Redemption",-D82,IF(B82="Dividend",-D82,D82))/C82),"",IF(B82="Redemption",-D82,IF(B82="Dividend",-D82,D82))/C82)</f>
        <v/>
      </c>
      <c r="F82" s="22" t="str">
        <f t="shared" ref="F82:F88" si="28">IF(B82="Redemption","",IF(B82="Dividend","",IF(date-A82=date,"",date-A82)))</f>
        <v/>
      </c>
      <c r="G82" s="15" t="str">
        <f t="shared" si="19"/>
        <v/>
      </c>
      <c r="H82" s="17" t="str">
        <f t="shared" si="20"/>
        <v/>
      </c>
      <c r="I82" s="24" t="str">
        <f t="shared" ref="I82:I88" si="29">IF(ISERROR(I81+E82),"",I81+E82)</f>
        <v/>
      </c>
      <c r="J82" s="26" t="str">
        <f t="shared" si="21"/>
        <v/>
      </c>
      <c r="K82" s="10">
        <f t="shared" si="12"/>
        <v>222</v>
      </c>
      <c r="L82" s="113" t="str">
        <f t="shared" si="22"/>
        <v/>
      </c>
      <c r="M82" s="118">
        <f t="shared" si="13"/>
        <v>222000</v>
      </c>
      <c r="N82">
        <f t="shared" ref="N82:N88" si="30">IF(B82="Purchase",D82,0)</f>
        <v>1000</v>
      </c>
      <c r="O82" s="10" t="str">
        <f t="shared" si="14"/>
        <v/>
      </c>
      <c r="P82" s="113" t="str">
        <f t="shared" si="23"/>
        <v/>
      </c>
      <c r="Q82" s="10" t="str">
        <f t="shared" si="24"/>
        <v/>
      </c>
      <c r="R82" s="10" t="str">
        <f t="shared" si="25"/>
        <v/>
      </c>
      <c r="S82" s="10" t="str">
        <f t="shared" si="26"/>
        <v/>
      </c>
    </row>
    <row r="83" spans="1:19">
      <c r="A83" s="12"/>
      <c r="B83" s="13" t="s">
        <v>281</v>
      </c>
      <c r="C83" s="13"/>
      <c r="D83" s="109">
        <f t="shared" si="15"/>
        <v>1000</v>
      </c>
      <c r="E83" s="23" t="str">
        <f t="shared" si="27"/>
        <v/>
      </c>
      <c r="F83" s="22" t="str">
        <f t="shared" si="28"/>
        <v/>
      </c>
      <c r="G83" s="15" t="str">
        <f t="shared" si="19"/>
        <v/>
      </c>
      <c r="H83" s="17" t="str">
        <f t="shared" si="20"/>
        <v/>
      </c>
      <c r="I83" s="24" t="str">
        <f t="shared" si="29"/>
        <v/>
      </c>
      <c r="J83" s="26" t="str">
        <f t="shared" si="21"/>
        <v/>
      </c>
      <c r="K83" s="10">
        <f t="shared" ref="K83:K88" si="31">K82+1</f>
        <v>223</v>
      </c>
      <c r="L83" s="113" t="str">
        <f t="shared" si="22"/>
        <v/>
      </c>
      <c r="M83" s="118">
        <f t="shared" ref="M83:M88" si="32">M82+D83</f>
        <v>223000</v>
      </c>
      <c r="N83">
        <f t="shared" si="30"/>
        <v>1000</v>
      </c>
      <c r="O83" s="10" t="str">
        <f t="shared" si="14"/>
        <v/>
      </c>
      <c r="P83" s="113" t="str">
        <f t="shared" si="23"/>
        <v/>
      </c>
      <c r="Q83" s="10" t="str">
        <f t="shared" si="24"/>
        <v/>
      </c>
      <c r="R83" s="10" t="str">
        <f t="shared" si="25"/>
        <v/>
      </c>
      <c r="S83" s="10" t="str">
        <f t="shared" si="26"/>
        <v/>
      </c>
    </row>
    <row r="84" spans="1:19">
      <c r="A84" s="12"/>
      <c r="B84" s="13" t="s">
        <v>281</v>
      </c>
      <c r="C84" s="13"/>
      <c r="D84" s="109">
        <f t="shared" si="15"/>
        <v>1000</v>
      </c>
      <c r="E84" s="23" t="str">
        <f t="shared" si="27"/>
        <v/>
      </c>
      <c r="F84" s="22" t="str">
        <f t="shared" si="28"/>
        <v/>
      </c>
      <c r="G84" s="15" t="str">
        <f t="shared" si="19"/>
        <v/>
      </c>
      <c r="H84" s="17" t="str">
        <f t="shared" si="20"/>
        <v/>
      </c>
      <c r="I84" s="24" t="str">
        <f t="shared" si="29"/>
        <v/>
      </c>
      <c r="J84" s="26" t="str">
        <f t="shared" si="21"/>
        <v/>
      </c>
      <c r="K84" s="10">
        <f t="shared" si="31"/>
        <v>224</v>
      </c>
      <c r="L84" s="113" t="str">
        <f t="shared" si="22"/>
        <v/>
      </c>
      <c r="M84" s="118">
        <f t="shared" si="32"/>
        <v>224000</v>
      </c>
      <c r="N84">
        <f t="shared" si="30"/>
        <v>1000</v>
      </c>
      <c r="O84" s="10" t="str">
        <f t="shared" ref="O84:O88" si="33">IF(I84="","",K84)</f>
        <v/>
      </c>
      <c r="P84" s="113" t="str">
        <f t="shared" si="23"/>
        <v/>
      </c>
      <c r="Q84" s="10" t="str">
        <f t="shared" si="24"/>
        <v/>
      </c>
      <c r="R84" s="10" t="str">
        <f t="shared" si="25"/>
        <v/>
      </c>
      <c r="S84" s="10" t="str">
        <f t="shared" si="26"/>
        <v/>
      </c>
    </row>
    <row r="85" spans="1:19">
      <c r="A85" s="12"/>
      <c r="B85" s="13" t="s">
        <v>281</v>
      </c>
      <c r="C85" s="13"/>
      <c r="D85" s="109">
        <f t="shared" ref="D85:D88" si="34">D84</f>
        <v>1000</v>
      </c>
      <c r="E85" s="23" t="str">
        <f t="shared" si="27"/>
        <v/>
      </c>
      <c r="F85" s="22" t="str">
        <f t="shared" si="28"/>
        <v/>
      </c>
      <c r="G85" s="15" t="str">
        <f t="shared" si="19"/>
        <v/>
      </c>
      <c r="H85" s="17" t="str">
        <f t="shared" si="20"/>
        <v/>
      </c>
      <c r="I85" s="24" t="str">
        <f t="shared" si="29"/>
        <v/>
      </c>
      <c r="J85" s="26" t="str">
        <f t="shared" si="21"/>
        <v/>
      </c>
      <c r="K85" s="10">
        <f t="shared" si="31"/>
        <v>225</v>
      </c>
      <c r="L85" s="113" t="str">
        <f t="shared" si="22"/>
        <v/>
      </c>
      <c r="M85" s="118">
        <f t="shared" si="32"/>
        <v>225000</v>
      </c>
      <c r="N85">
        <f t="shared" si="30"/>
        <v>1000</v>
      </c>
      <c r="O85" s="10" t="str">
        <f t="shared" si="33"/>
        <v/>
      </c>
      <c r="P85" s="113" t="str">
        <f t="shared" si="23"/>
        <v/>
      </c>
      <c r="Q85" s="10" t="str">
        <f t="shared" si="24"/>
        <v/>
      </c>
      <c r="R85" s="10" t="str">
        <f t="shared" si="25"/>
        <v/>
      </c>
      <c r="S85" s="10" t="str">
        <f t="shared" si="26"/>
        <v/>
      </c>
    </row>
    <row r="86" spans="1:19">
      <c r="A86" s="12"/>
      <c r="B86" s="13" t="s">
        <v>281</v>
      </c>
      <c r="C86" s="13"/>
      <c r="D86" s="109">
        <f t="shared" si="34"/>
        <v>1000</v>
      </c>
      <c r="E86" s="23" t="str">
        <f t="shared" si="27"/>
        <v/>
      </c>
      <c r="F86" s="22" t="str">
        <f t="shared" si="28"/>
        <v/>
      </c>
      <c r="G86" s="15" t="str">
        <f t="shared" si="19"/>
        <v/>
      </c>
      <c r="H86" s="17" t="str">
        <f t="shared" si="20"/>
        <v/>
      </c>
      <c r="I86" s="24" t="str">
        <f t="shared" si="29"/>
        <v/>
      </c>
      <c r="J86" s="26" t="str">
        <f t="shared" si="21"/>
        <v/>
      </c>
      <c r="K86" s="10">
        <f t="shared" si="31"/>
        <v>226</v>
      </c>
      <c r="L86" s="113" t="str">
        <f t="shared" si="22"/>
        <v/>
      </c>
      <c r="M86" s="118">
        <f t="shared" si="32"/>
        <v>226000</v>
      </c>
      <c r="N86">
        <f t="shared" si="30"/>
        <v>1000</v>
      </c>
      <c r="O86" s="10" t="str">
        <f t="shared" si="33"/>
        <v/>
      </c>
      <c r="P86" s="113" t="str">
        <f t="shared" si="23"/>
        <v/>
      </c>
      <c r="Q86" s="10" t="str">
        <f t="shared" si="24"/>
        <v/>
      </c>
      <c r="R86" s="10" t="str">
        <f t="shared" si="25"/>
        <v/>
      </c>
      <c r="S86" s="10" t="str">
        <f t="shared" si="26"/>
        <v/>
      </c>
    </row>
    <row r="87" spans="1:19">
      <c r="A87" s="12"/>
      <c r="B87" s="13" t="s">
        <v>281</v>
      </c>
      <c r="C87" s="13"/>
      <c r="D87" s="109">
        <f t="shared" si="34"/>
        <v>1000</v>
      </c>
      <c r="E87" s="23" t="str">
        <f t="shared" si="27"/>
        <v/>
      </c>
      <c r="F87" s="22" t="str">
        <f t="shared" si="28"/>
        <v/>
      </c>
      <c r="G87" s="15" t="str">
        <f t="shared" si="19"/>
        <v/>
      </c>
      <c r="H87" s="17" t="str">
        <f t="shared" si="20"/>
        <v/>
      </c>
      <c r="I87" s="24" t="str">
        <f t="shared" si="29"/>
        <v/>
      </c>
      <c r="J87" s="26" t="str">
        <f t="shared" si="21"/>
        <v/>
      </c>
      <c r="K87" s="10">
        <f t="shared" si="31"/>
        <v>227</v>
      </c>
      <c r="L87" s="113" t="str">
        <f t="shared" si="22"/>
        <v/>
      </c>
      <c r="M87" s="118">
        <f t="shared" si="32"/>
        <v>227000</v>
      </c>
      <c r="N87">
        <f t="shared" si="30"/>
        <v>1000</v>
      </c>
      <c r="O87" s="10" t="str">
        <f t="shared" si="33"/>
        <v/>
      </c>
      <c r="P87" s="113" t="str">
        <f t="shared" si="23"/>
        <v/>
      </c>
      <c r="Q87" s="10" t="str">
        <f t="shared" si="24"/>
        <v/>
      </c>
      <c r="R87" s="10" t="str">
        <f t="shared" si="25"/>
        <v/>
      </c>
      <c r="S87" s="10" t="str">
        <f t="shared" si="26"/>
        <v/>
      </c>
    </row>
    <row r="88" spans="1:19">
      <c r="A88" s="12"/>
      <c r="B88" s="13" t="s">
        <v>281</v>
      </c>
      <c r="C88" s="13"/>
      <c r="D88" s="109">
        <f t="shared" si="34"/>
        <v>1000</v>
      </c>
      <c r="E88" s="23" t="str">
        <f t="shared" si="27"/>
        <v/>
      </c>
      <c r="F88" s="22" t="str">
        <f t="shared" si="28"/>
        <v/>
      </c>
      <c r="G88" s="15" t="str">
        <f t="shared" si="19"/>
        <v/>
      </c>
      <c r="H88" s="17" t="str">
        <f t="shared" si="20"/>
        <v/>
      </c>
      <c r="I88" s="24" t="str">
        <f t="shared" si="29"/>
        <v/>
      </c>
      <c r="J88" s="26" t="str">
        <f t="shared" si="21"/>
        <v/>
      </c>
      <c r="K88" s="10">
        <f t="shared" si="31"/>
        <v>228</v>
      </c>
      <c r="L88" s="113" t="str">
        <f t="shared" si="22"/>
        <v/>
      </c>
      <c r="M88" s="118">
        <f t="shared" si="32"/>
        <v>228000</v>
      </c>
      <c r="N88">
        <f t="shared" si="30"/>
        <v>1000</v>
      </c>
      <c r="O88" s="10" t="str">
        <f t="shared" si="33"/>
        <v/>
      </c>
      <c r="P88" s="113" t="str">
        <f t="shared" si="23"/>
        <v/>
      </c>
      <c r="Q88" s="10" t="str">
        <f t="shared" si="24"/>
        <v/>
      </c>
      <c r="R88" s="10" t="str">
        <f t="shared" si="25"/>
        <v/>
      </c>
      <c r="S88" s="10" t="str">
        <f t="shared" si="26"/>
        <v/>
      </c>
    </row>
  </sheetData>
  <mergeCells count="14">
    <mergeCell ref="A16:H16"/>
    <mergeCell ref="E8:F8"/>
    <mergeCell ref="H9:K9"/>
    <mergeCell ref="A10:F10"/>
    <mergeCell ref="G11:I11"/>
    <mergeCell ref="A13:B13"/>
    <mergeCell ref="Z13:AC13"/>
    <mergeCell ref="A1:N1"/>
    <mergeCell ref="O1:S1"/>
    <mergeCell ref="O2:S2"/>
    <mergeCell ref="O4:S4"/>
    <mergeCell ref="J6:K6"/>
    <mergeCell ref="A7:D7"/>
    <mergeCell ref="F7:G7"/>
  </mergeCells>
  <conditionalFormatting sqref="H17:H88">
    <cfRule type="cellIs" dxfId="51" priority="3" stopIfTrue="1" operator="greaterThan">
      <formula>0</formula>
    </cfRule>
    <cfRule type="cellIs" dxfId="50" priority="4" stopIfTrue="1" operator="lessThan">
      <formula>0</formula>
    </cfRule>
  </conditionalFormatting>
  <conditionalFormatting sqref="K17:M88">
    <cfRule type="cellIs" dxfId="49" priority="2" stopIfTrue="1" operator="equal">
      <formula>0</formula>
    </cfRule>
  </conditionalFormatting>
  <conditionalFormatting sqref="D17:M88">
    <cfRule type="expression" dxfId="48" priority="1">
      <formula>$A17=""</formula>
    </cfRule>
  </conditionalFormatting>
  <dataValidations count="2">
    <dataValidation type="list" allowBlank="1" showInputMessage="1" showErrorMessage="1" sqref="J11">
      <formula1>$AA$6:$AA$7</formula1>
    </dataValidation>
    <dataValidation type="list" allowBlank="1" showInputMessage="1" showErrorMessage="1" sqref="B17:B88">
      <formula1>$Y$1:$Y$4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/>
  <dimension ref="A1:AC1000"/>
  <sheetViews>
    <sheetView zoomScaleSheetLayoutView="100" workbookViewId="0">
      <selection activeCell="B2" sqref="B2"/>
    </sheetView>
  </sheetViews>
  <sheetFormatPr defaultRowHeight="13.2"/>
  <cols>
    <col min="1" max="1" width="11.5546875" bestFit="1" customWidth="1"/>
    <col min="2" max="2" width="14.664062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5.77734375" style="3" customWidth="1"/>
    <col min="8" max="8" width="8.109375" bestFit="1" customWidth="1"/>
    <col min="9" max="9" width="7.554687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5" max="25" width="12" hidden="1" customWidth="1"/>
  </cols>
  <sheetData>
    <row r="1" spans="1:29" ht="21" thickBot="1">
      <c r="A1" s="175" t="str">
        <f>Instructions!E12</f>
        <v>Hdfc Top 200 Fund - Growth Option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Y1" t="s">
        <v>281</v>
      </c>
    </row>
    <row r="2" spans="1:29" ht="21" thickBot="1">
      <c r="A2" s="38" t="s">
        <v>298</v>
      </c>
      <c r="B2" s="60">
        <f>date</f>
        <v>41548</v>
      </c>
      <c r="C2" s="38" t="s">
        <v>311</v>
      </c>
      <c r="D2" s="61">
        <f>mfnav1</f>
        <v>203.83799999999999</v>
      </c>
      <c r="E2" s="39" t="s">
        <v>299</v>
      </c>
      <c r="F2" s="76">
        <f>navmf1*(SUM(E10:E10000)+C5)</f>
        <v>171325.43235452299</v>
      </c>
      <c r="G2" s="38" t="s">
        <v>300</v>
      </c>
      <c r="H2" s="61">
        <f>G5+SUM(N10:N10000)</f>
        <v>73000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Y2" t="s">
        <v>284</v>
      </c>
    </row>
    <row r="3" spans="1:29" s="19" customFormat="1" ht="21" thickBot="1">
      <c r="A3" s="40" t="s">
        <v>314</v>
      </c>
      <c r="B3" s="41"/>
      <c r="C3" s="41"/>
      <c r="D3" s="41"/>
      <c r="E3" s="41"/>
      <c r="F3" s="41"/>
      <c r="G3" s="59">
        <f>IF(ISERROR(XIRR(K10:K10000,M10:M10000)),"",XIRR(K10:K10000,M10:M10000))</f>
        <v>3.450932800769807E-2</v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Y3" t="s">
        <v>285</v>
      </c>
    </row>
    <row r="4" spans="1:29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9" s="19" customFormat="1">
      <c r="A5" s="30" t="s">
        <v>316</v>
      </c>
      <c r="B5" s="31"/>
      <c r="C5" s="13">
        <v>716.54100000000005</v>
      </c>
      <c r="D5" s="33" t="s">
        <v>310</v>
      </c>
      <c r="E5" s="31"/>
      <c r="F5" s="32"/>
      <c r="G5" s="13">
        <v>25000</v>
      </c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9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9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Z7" s="202" t="s">
        <v>318</v>
      </c>
      <c r="AA7" s="202"/>
      <c r="AB7" s="202"/>
      <c r="AC7" s="202"/>
    </row>
    <row r="8" spans="1:29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Z8" s="16" t="s">
        <v>301</v>
      </c>
      <c r="AA8" s="9"/>
      <c r="AB8" s="16" t="s">
        <v>306</v>
      </c>
      <c r="AC8" s="9"/>
    </row>
    <row r="9" spans="1:29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Z9" s="16" t="s">
        <v>291</v>
      </c>
      <c r="AA9" s="25">
        <f>SUM(E10:E10000)+C5</f>
        <v>840.49800505559801</v>
      </c>
      <c r="AB9" s="16" t="s">
        <v>297</v>
      </c>
      <c r="AC9" s="9">
        <f>AA9*navmf1</f>
        <v>171325.43235452299</v>
      </c>
    </row>
    <row r="10" spans="1:29">
      <c r="A10" s="12">
        <v>40933</v>
      </c>
      <c r="B10" s="13" t="s">
        <v>281</v>
      </c>
      <c r="C10" s="13">
        <v>193.40600000000001</v>
      </c>
      <c r="D10" s="14">
        <v>6000</v>
      </c>
      <c r="E10" s="23">
        <f t="shared" ref="E10:E41" si="0">IF(ISERROR(IF(B10="Redemption",-D10,IF(B10="Dividend",-D10,D10))/C10),"",IF(B10="Redemption",-D10,IF(B10="Dividend",-D10,D10))/C10)</f>
        <v>31.022822456387082</v>
      </c>
      <c r="F10" s="22">
        <f t="shared" ref="F10:F41" si="1">IF(B10="Redemption","",IF(B10="Dividend","",IF(date-A10=date,"",date-A10)))</f>
        <v>615</v>
      </c>
      <c r="G10" s="15">
        <f t="shared" ref="G10:G41" si="2">IF(B10="Redemption","",IF(B10="Dividend","",IF(ISERROR(mfnav1*E10),"",navmf1*E10)))</f>
        <v>6323.6300838650295</v>
      </c>
      <c r="H10" s="17">
        <f t="shared" ref="H10:H41" si="3">IF(ISERROR(G10-D10),"",G10-D10)</f>
        <v>323.63008386502952</v>
      </c>
      <c r="I10" s="24">
        <f>IF(ISERROR(C5+E10),"",C5+E10)</f>
        <v>747.56382245638713</v>
      </c>
      <c r="J10" s="26">
        <f t="shared" ref="J10:J41" si="4">IF(ISERROR(I10*navmf1),"",I10*navmf1)</f>
        <v>152381.91444186502</v>
      </c>
      <c r="K10" s="9">
        <f>IF(J9=actualvalue,xirrvalue,IF(A10="",0,IF(B10="Purchase",-D10,IF(B10="Dividend",D10,IF(B10="Redemption",D10,)))))</f>
        <v>-6000</v>
      </c>
      <c r="L10" s="25">
        <f>IF(B10="Purchase",E10,IF(B10="Redemption",E10,IF(B10="Dividend",E10,"")))</f>
        <v>31.022822456387082</v>
      </c>
      <c r="M10" s="11">
        <f t="shared" ref="M10:M41" si="5">IF(K10=xirrvalue,date,IF(K10=0,0,IF(K10="","",A10)))</f>
        <v>40933</v>
      </c>
      <c r="N10">
        <f t="shared" ref="N10:N41" si="6">IF(B10="Purchase",D10,0)</f>
        <v>6000</v>
      </c>
      <c r="O10" s="9"/>
      <c r="P10" s="9"/>
      <c r="Q10" s="9"/>
      <c r="R10" s="9"/>
      <c r="S10" s="9"/>
      <c r="Z10" s="9"/>
      <c r="AA10" s="9"/>
      <c r="AB10" s="9"/>
      <c r="AC10" s="9"/>
    </row>
    <row r="11" spans="1:29">
      <c r="A11" s="12">
        <v>40966</v>
      </c>
      <c r="B11" s="13" t="s">
        <v>281</v>
      </c>
      <c r="C11" s="13">
        <v>197.69399999999999</v>
      </c>
      <c r="D11" s="14">
        <v>6000</v>
      </c>
      <c r="E11" s="23">
        <f t="shared" si="0"/>
        <v>30.349934747640294</v>
      </c>
      <c r="F11" s="22">
        <f t="shared" si="1"/>
        <v>582</v>
      </c>
      <c r="G11" s="15">
        <f t="shared" si="2"/>
        <v>6186.4699990895024</v>
      </c>
      <c r="H11" s="17">
        <f t="shared" si="3"/>
        <v>186.46999908950238</v>
      </c>
      <c r="I11" s="24">
        <f t="shared" ref="I11:I42" si="7">IF(ISERROR(I10+E11),"",I10+E11)</f>
        <v>777.91375720402743</v>
      </c>
      <c r="J11" s="26">
        <f t="shared" si="4"/>
        <v>158568.38444095454</v>
      </c>
      <c r="K11" s="9">
        <f>IF(J10=actualvalue,xirrvalue,IF(A11="",0,IF(B11="Purchase",-D11,IF(B11="Dividend",D11,IF(B11="Redemption",D11,)))))</f>
        <v>-6000</v>
      </c>
      <c r="L11" s="25">
        <f t="shared" ref="L11:L74" si="8">IF(B11="Purchase",E11,IF(B11="Redemption",E11,IF(B11="Dividend",E11,"")))</f>
        <v>30.349934747640294</v>
      </c>
      <c r="M11" s="11">
        <f t="shared" si="5"/>
        <v>40966</v>
      </c>
      <c r="N11">
        <f t="shared" si="6"/>
        <v>6000</v>
      </c>
      <c r="O11" s="9"/>
      <c r="P11" s="9"/>
      <c r="Q11" s="9"/>
      <c r="R11" s="9"/>
      <c r="S11" s="9"/>
      <c r="Z11" s="16" t="s">
        <v>302</v>
      </c>
      <c r="AA11" s="9"/>
      <c r="AB11" s="16" t="s">
        <v>304</v>
      </c>
      <c r="AC11" s="9"/>
    </row>
    <row r="12" spans="1:29">
      <c r="A12" s="12">
        <v>40994</v>
      </c>
      <c r="B12" s="13" t="s">
        <v>281</v>
      </c>
      <c r="C12" s="13">
        <v>196.756</v>
      </c>
      <c r="D12" s="14">
        <v>6000</v>
      </c>
      <c r="E12" s="23">
        <f t="shared" si="0"/>
        <v>30.494622781516192</v>
      </c>
      <c r="F12" s="22">
        <f t="shared" si="1"/>
        <v>554</v>
      </c>
      <c r="G12" s="15">
        <f t="shared" si="2"/>
        <v>6215.9629185386975</v>
      </c>
      <c r="H12" s="17">
        <f t="shared" si="3"/>
        <v>215.96291853869752</v>
      </c>
      <c r="I12" s="24">
        <f t="shared" si="7"/>
        <v>808.40837998554366</v>
      </c>
      <c r="J12" s="26">
        <f t="shared" si="4"/>
        <v>164784.34735949323</v>
      </c>
      <c r="K12" s="9">
        <f>IF(J11=actualvalue,xirrvalue,IF(A12="",0,IF(B12="Purchase",-D12,IF(B12="Dividend",D12,IF(B12="Redemption",D12,)))))</f>
        <v>-6000</v>
      </c>
      <c r="L12" s="25">
        <f t="shared" si="8"/>
        <v>30.494622781516192</v>
      </c>
      <c r="M12" s="11">
        <f t="shared" si="5"/>
        <v>40994</v>
      </c>
      <c r="N12">
        <f t="shared" si="6"/>
        <v>6000</v>
      </c>
      <c r="O12" s="9"/>
      <c r="P12" s="9"/>
      <c r="Q12" s="9"/>
      <c r="R12" s="9"/>
      <c r="S12" s="9"/>
      <c r="Z12" s="16" t="s">
        <v>303</v>
      </c>
      <c r="AA12" s="25">
        <f>SUM(L10:L10000)</f>
        <v>123.95700505559797</v>
      </c>
      <c r="AB12" s="16" t="s">
        <v>305</v>
      </c>
      <c r="AC12" s="9">
        <f>AA12*navmf1</f>
        <v>25267.147996522981</v>
      </c>
    </row>
    <row r="13" spans="1:29">
      <c r="A13" s="12">
        <v>41024</v>
      </c>
      <c r="B13" s="13" t="s">
        <v>285</v>
      </c>
      <c r="C13" s="13">
        <v>197.96600000000001</v>
      </c>
      <c r="D13" s="14">
        <v>6000</v>
      </c>
      <c r="E13" s="23">
        <f t="shared" si="0"/>
        <v>-30.308234747380862</v>
      </c>
      <c r="F13" s="22" t="str">
        <f t="shared" si="1"/>
        <v/>
      </c>
      <c r="G13" s="15" t="str">
        <f t="shared" si="2"/>
        <v/>
      </c>
      <c r="H13" s="17" t="str">
        <f t="shared" si="3"/>
        <v/>
      </c>
      <c r="I13" s="24">
        <f t="shared" si="7"/>
        <v>778.10014523816278</v>
      </c>
      <c r="J13" s="26">
        <f t="shared" si="4"/>
        <v>158606.37740505661</v>
      </c>
      <c r="K13" s="9">
        <f>IF(J12=actualvalue,xirrvalue,IF(A13="",0,IF(B13="Purchase",-D13,IF(B13="Dividend",D13,IF(B13="Redemption",D13,)))))</f>
        <v>6000</v>
      </c>
      <c r="L13" s="25">
        <f t="shared" si="8"/>
        <v>-30.308234747380862</v>
      </c>
      <c r="M13" s="11">
        <f t="shared" si="5"/>
        <v>41024</v>
      </c>
      <c r="N13">
        <f t="shared" si="6"/>
        <v>0</v>
      </c>
      <c r="O13" s="9"/>
      <c r="P13" s="9"/>
      <c r="Q13" s="9"/>
      <c r="R13" s="9"/>
      <c r="S13" s="9"/>
    </row>
    <row r="14" spans="1:29">
      <c r="A14" s="12">
        <v>41054</v>
      </c>
      <c r="B14" s="13" t="s">
        <v>281</v>
      </c>
      <c r="C14" s="13">
        <v>185.96700000000001</v>
      </c>
      <c r="D14" s="14">
        <v>6000</v>
      </c>
      <c r="E14" s="23">
        <f t="shared" si="0"/>
        <v>32.263788736711348</v>
      </c>
      <c r="F14" s="22">
        <f t="shared" si="1"/>
        <v>494</v>
      </c>
      <c r="G14" s="15">
        <f t="shared" si="2"/>
        <v>6576.5861685137679</v>
      </c>
      <c r="H14" s="17">
        <f t="shared" si="3"/>
        <v>576.58616851376792</v>
      </c>
      <c r="I14" s="24">
        <f t="shared" si="7"/>
        <v>810.36393397487416</v>
      </c>
      <c r="J14" s="26">
        <f t="shared" si="4"/>
        <v>165182.96357357039</v>
      </c>
      <c r="K14" s="9">
        <f>IF(J13=actualvalue,xirrvalue,IF(A14="",0,IF(B14="Purchase",-D14,IF(B14="Dividend",D14,IF(B14="Redemption",D14,)))))</f>
        <v>-6000</v>
      </c>
      <c r="L14" s="25">
        <f t="shared" si="8"/>
        <v>32.263788736711348</v>
      </c>
      <c r="M14" s="11">
        <f t="shared" si="5"/>
        <v>41054</v>
      </c>
      <c r="N14">
        <f t="shared" si="6"/>
        <v>6000</v>
      </c>
      <c r="O14" s="9"/>
      <c r="P14" s="9"/>
      <c r="Q14" s="9"/>
      <c r="R14" s="9"/>
      <c r="S14" s="9"/>
    </row>
    <row r="15" spans="1:29">
      <c r="A15" s="12">
        <v>41085</v>
      </c>
      <c r="B15" s="13" t="s">
        <v>284</v>
      </c>
      <c r="C15" s="13">
        <v>193.99100000000001</v>
      </c>
      <c r="D15" s="14">
        <v>6000</v>
      </c>
      <c r="E15" s="23">
        <f t="shared" si="0"/>
        <v>-30.929269914583664</v>
      </c>
      <c r="F15" s="22" t="str">
        <f t="shared" si="1"/>
        <v/>
      </c>
      <c r="G15" s="15" t="str">
        <f t="shared" si="2"/>
        <v/>
      </c>
      <c r="H15" s="17" t="str">
        <f t="shared" si="3"/>
        <v/>
      </c>
      <c r="I15" s="24">
        <f t="shared" si="7"/>
        <v>779.43466406029052</v>
      </c>
      <c r="J15" s="26">
        <f t="shared" si="4"/>
        <v>158878.40305272149</v>
      </c>
      <c r="K15" s="9">
        <f>IF(J14=actualvalue,xirrvalue,IF(A15="",0,IF(B15="Purchase",-D15,IF(B15="Dividend",D15,IF(B15="Redemption",D15,)))))</f>
        <v>6000</v>
      </c>
      <c r="L15" s="25">
        <f t="shared" si="8"/>
        <v>-30.929269914583664</v>
      </c>
      <c r="M15" s="11">
        <f t="shared" si="5"/>
        <v>41085</v>
      </c>
      <c r="N15">
        <f t="shared" si="6"/>
        <v>0</v>
      </c>
      <c r="O15" s="9"/>
      <c r="P15" s="9"/>
      <c r="Q15" s="9"/>
      <c r="R15" s="9"/>
      <c r="S15" s="9"/>
    </row>
    <row r="16" spans="1:29">
      <c r="A16" s="12">
        <v>41115</v>
      </c>
      <c r="B16" s="13" t="s">
        <v>281</v>
      </c>
      <c r="C16" s="13">
        <v>194.136</v>
      </c>
      <c r="D16" s="14">
        <v>6000</v>
      </c>
      <c r="E16" s="23">
        <f t="shared" si="0"/>
        <v>30.906168871306715</v>
      </c>
      <c r="F16" s="22">
        <f t="shared" si="1"/>
        <v>433</v>
      </c>
      <c r="G16" s="15">
        <f t="shared" si="2"/>
        <v>6299.851650389418</v>
      </c>
      <c r="H16" s="17">
        <f t="shared" si="3"/>
        <v>299.85165038941796</v>
      </c>
      <c r="I16" s="24">
        <f t="shared" si="7"/>
        <v>810.34083293159722</v>
      </c>
      <c r="J16" s="26">
        <f t="shared" si="4"/>
        <v>165178.2547031109</v>
      </c>
      <c r="K16" s="9">
        <f>IF(J15=actualvalue,xirrvalue,IF(A16="",0,IF(B16="Purchase",-D16,IF(B16="Dividend",D16,IF(B16="Redemption",D16,)))))</f>
        <v>-6000</v>
      </c>
      <c r="L16" s="25">
        <f t="shared" si="8"/>
        <v>30.906168871306715</v>
      </c>
      <c r="M16" s="11">
        <f t="shared" si="5"/>
        <v>41115</v>
      </c>
      <c r="N16">
        <f t="shared" si="6"/>
        <v>6000</v>
      </c>
      <c r="O16" s="9"/>
      <c r="P16" s="9"/>
      <c r="Q16" s="9"/>
      <c r="R16" s="9"/>
      <c r="S16" s="9"/>
    </row>
    <row r="17" spans="1:19">
      <c r="A17" s="12">
        <v>41148</v>
      </c>
      <c r="B17" s="13" t="s">
        <v>281</v>
      </c>
      <c r="C17" s="13">
        <v>196.88900000000001</v>
      </c>
      <c r="D17" s="14">
        <v>6000</v>
      </c>
      <c r="E17" s="23">
        <f t="shared" si="0"/>
        <v>30.474023434524021</v>
      </c>
      <c r="F17" s="22">
        <f t="shared" si="1"/>
        <v>400</v>
      </c>
      <c r="G17" s="15">
        <f t="shared" si="2"/>
        <v>6211.7639888465073</v>
      </c>
      <c r="H17" s="17">
        <f t="shared" si="3"/>
        <v>211.76398884650735</v>
      </c>
      <c r="I17" s="24">
        <f t="shared" si="7"/>
        <v>840.81485636612126</v>
      </c>
      <c r="J17" s="26">
        <f t="shared" si="4"/>
        <v>171390.01869195743</v>
      </c>
      <c r="K17" s="9">
        <f>IF(J16=actualvalue,xirrvalue,IF(A17="",0,IF(B17="Purchase",-D17,IF(B17="Dividend",D17,IF(B17="Redemption",D17,)))))</f>
        <v>-6000</v>
      </c>
      <c r="L17" s="25">
        <f t="shared" si="8"/>
        <v>30.474023434524021</v>
      </c>
      <c r="M17" s="11">
        <f t="shared" si="5"/>
        <v>41148</v>
      </c>
      <c r="N17">
        <f t="shared" si="6"/>
        <v>6000</v>
      </c>
      <c r="O17" s="9"/>
      <c r="P17" s="9"/>
      <c r="Q17" s="9"/>
      <c r="R17" s="9"/>
      <c r="S17" s="9"/>
    </row>
    <row r="18" spans="1:19">
      <c r="A18" s="12">
        <v>41177</v>
      </c>
      <c r="B18" s="13" t="s">
        <v>281</v>
      </c>
      <c r="C18" s="13">
        <v>212.30699999999999</v>
      </c>
      <c r="D18" s="14">
        <v>6000</v>
      </c>
      <c r="E18" s="23">
        <f t="shared" si="0"/>
        <v>28.260961720527352</v>
      </c>
      <c r="F18" s="22">
        <f t="shared" si="1"/>
        <v>371</v>
      </c>
      <c r="G18" s="15">
        <f t="shared" si="2"/>
        <v>5760.6579151888545</v>
      </c>
      <c r="H18" s="17">
        <f t="shared" si="3"/>
        <v>-239.34208481114547</v>
      </c>
      <c r="I18" s="24">
        <f t="shared" si="7"/>
        <v>869.07581808664861</v>
      </c>
      <c r="J18" s="26">
        <f t="shared" si="4"/>
        <v>177150.67660714628</v>
      </c>
      <c r="K18" s="9">
        <f>IF(J17=actualvalue,xirrvalue,IF(A18="",0,IF(B18="Purchase",-D18,IF(B18="Dividend",D18,IF(B18="Redemption",D18,)))))</f>
        <v>-6000</v>
      </c>
      <c r="L18" s="25">
        <f t="shared" si="8"/>
        <v>28.260961720527352</v>
      </c>
      <c r="M18" s="11">
        <f t="shared" si="5"/>
        <v>41177</v>
      </c>
      <c r="N18">
        <f t="shared" si="6"/>
        <v>6000</v>
      </c>
      <c r="O18" s="9"/>
      <c r="P18" s="9"/>
      <c r="Q18" s="9"/>
      <c r="R18" s="9"/>
      <c r="S18" s="9"/>
    </row>
    <row r="19" spans="1:19">
      <c r="A19" s="12">
        <v>41207</v>
      </c>
      <c r="B19" s="13" t="s">
        <v>281</v>
      </c>
      <c r="C19" s="13">
        <v>215.68</v>
      </c>
      <c r="D19" s="14">
        <v>6000</v>
      </c>
      <c r="E19" s="23">
        <f t="shared" si="0"/>
        <v>27.818991097922847</v>
      </c>
      <c r="F19" s="22">
        <f t="shared" si="1"/>
        <v>341</v>
      </c>
      <c r="G19" s="15">
        <f t="shared" si="2"/>
        <v>5670.5675074183973</v>
      </c>
      <c r="H19" s="17">
        <f t="shared" si="3"/>
        <v>-329.43249258160267</v>
      </c>
      <c r="I19" s="24">
        <f t="shared" si="7"/>
        <v>896.8948091845715</v>
      </c>
      <c r="J19" s="26">
        <f t="shared" si="4"/>
        <v>182821.24411456467</v>
      </c>
      <c r="K19" s="9">
        <f>IF(J18=actualvalue,xirrvalue,IF(A19="",0,IF(B19="Purchase",-D19,IF(B19="Dividend",D19,IF(B19="Redemption",D19,)))))</f>
        <v>-6000</v>
      </c>
      <c r="L19" s="25">
        <f t="shared" si="8"/>
        <v>27.818991097922847</v>
      </c>
      <c r="M19" s="11">
        <f t="shared" si="5"/>
        <v>41207</v>
      </c>
      <c r="N19">
        <f t="shared" si="6"/>
        <v>6000</v>
      </c>
      <c r="O19" s="9"/>
      <c r="P19" s="9"/>
      <c r="Q19" s="9"/>
      <c r="R19" s="9"/>
      <c r="S19" s="9"/>
    </row>
    <row r="20" spans="1:19">
      <c r="A20" s="12">
        <v>41239</v>
      </c>
      <c r="B20" s="13" t="s">
        <v>284</v>
      </c>
      <c r="C20" s="13">
        <v>212.13</v>
      </c>
      <c r="D20" s="14">
        <v>6000</v>
      </c>
      <c r="E20" s="23">
        <f t="shared" si="0"/>
        <v>-28.284542497525102</v>
      </c>
      <c r="F20" s="22" t="str">
        <f t="shared" si="1"/>
        <v/>
      </c>
      <c r="G20" s="15" t="str">
        <f t="shared" si="2"/>
        <v/>
      </c>
      <c r="H20" s="17" t="str">
        <f t="shared" si="3"/>
        <v/>
      </c>
      <c r="I20" s="24">
        <f t="shared" si="7"/>
        <v>868.61026668704642</v>
      </c>
      <c r="J20" s="26">
        <f t="shared" si="4"/>
        <v>177055.77954095416</v>
      </c>
      <c r="K20" s="9">
        <f>IF(J19=actualvalue,xirrvalue,IF(A20="",0,IF(B20="Purchase",-D20,IF(B20="Dividend",D20,IF(B20="Redemption",D20,)))))</f>
        <v>6000</v>
      </c>
      <c r="L20" s="25">
        <f t="shared" si="8"/>
        <v>-28.284542497525102</v>
      </c>
      <c r="M20" s="11">
        <f t="shared" si="5"/>
        <v>41239</v>
      </c>
      <c r="N20">
        <f t="shared" si="6"/>
        <v>0</v>
      </c>
      <c r="O20" s="9"/>
      <c r="P20" s="9"/>
      <c r="Q20" s="9"/>
      <c r="R20" s="9"/>
      <c r="S20" s="9"/>
    </row>
    <row r="21" spans="1:19">
      <c r="A21" s="12">
        <v>41269</v>
      </c>
      <c r="B21" s="13" t="s">
        <v>285</v>
      </c>
      <c r="C21" s="13">
        <v>213.43</v>
      </c>
      <c r="D21" s="14">
        <v>6000</v>
      </c>
      <c r="E21" s="23">
        <f t="shared" si="0"/>
        <v>-28.112261631448249</v>
      </c>
      <c r="F21" s="22" t="str">
        <f t="shared" si="1"/>
        <v/>
      </c>
      <c r="G21" s="15" t="str">
        <f t="shared" si="2"/>
        <v/>
      </c>
      <c r="H21" s="17" t="str">
        <f t="shared" si="3"/>
        <v/>
      </c>
      <c r="I21" s="24">
        <f t="shared" si="7"/>
        <v>840.49800505559813</v>
      </c>
      <c r="J21" s="26">
        <f t="shared" si="4"/>
        <v>171325.43235452301</v>
      </c>
      <c r="K21" s="9">
        <f>IF(J20=actualvalue,xirrvalue,IF(A21="",0,IF(B21="Purchase",-D21,IF(B21="Dividend",D21,IF(B21="Redemption",D21,)))))</f>
        <v>6000</v>
      </c>
      <c r="L21" s="25">
        <f t="shared" si="8"/>
        <v>-28.112261631448249</v>
      </c>
      <c r="M21" s="11">
        <f t="shared" si="5"/>
        <v>41269</v>
      </c>
      <c r="N21">
        <f t="shared" si="6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0"/>
        <v/>
      </c>
      <c r="F22" s="22" t="str">
        <f t="shared" si="1"/>
        <v/>
      </c>
      <c r="G22" s="15" t="str">
        <f t="shared" si="2"/>
        <v/>
      </c>
      <c r="H22" s="17" t="str">
        <f t="shared" si="3"/>
        <v/>
      </c>
      <c r="I22" s="24" t="str">
        <f t="shared" si="7"/>
        <v/>
      </c>
      <c r="J22" s="26" t="str">
        <f t="shared" si="4"/>
        <v/>
      </c>
      <c r="K22" s="9">
        <f>IF(J21=actualvalue,xirrvalue,IF(A22="",0,IF(B22="Purchase",-D22,IF(B22="Dividend",D22,IF(B22="Redemption",D22,)))))</f>
        <v>25267.147996522981</v>
      </c>
      <c r="L22" s="25" t="str">
        <f t="shared" si="8"/>
        <v/>
      </c>
      <c r="M22" s="11">
        <f t="shared" si="5"/>
        <v>41548</v>
      </c>
      <c r="N22">
        <f t="shared" si="6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0"/>
        <v/>
      </c>
      <c r="F23" s="22" t="str">
        <f t="shared" si="1"/>
        <v/>
      </c>
      <c r="G23" s="15" t="str">
        <f t="shared" si="2"/>
        <v/>
      </c>
      <c r="H23" s="17" t="str">
        <f t="shared" si="3"/>
        <v/>
      </c>
      <c r="I23" s="24" t="str">
        <f t="shared" si="7"/>
        <v/>
      </c>
      <c r="J23" s="26" t="str">
        <f t="shared" si="4"/>
        <v/>
      </c>
      <c r="K23" s="9">
        <f>IF(J22=actualvalue,xirrvalue,IF(A23="",0,IF(B23="Purchase",-D23,IF(B23="Dividend",D23,IF(B23="Redemption",D23,)))))</f>
        <v>0</v>
      </c>
      <c r="L23" s="25" t="str">
        <f t="shared" si="8"/>
        <v/>
      </c>
      <c r="M23" s="11">
        <f t="shared" si="5"/>
        <v>0</v>
      </c>
      <c r="N23">
        <f t="shared" si="6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0"/>
        <v/>
      </c>
      <c r="F24" s="22" t="str">
        <f t="shared" si="1"/>
        <v/>
      </c>
      <c r="G24" s="15" t="str">
        <f t="shared" si="2"/>
        <v/>
      </c>
      <c r="H24" s="17" t="str">
        <f t="shared" si="3"/>
        <v/>
      </c>
      <c r="I24" s="24" t="str">
        <f t="shared" si="7"/>
        <v/>
      </c>
      <c r="J24" s="26" t="str">
        <f t="shared" si="4"/>
        <v/>
      </c>
      <c r="K24" s="9">
        <f>IF(J23=actualvalue,xirrvalue,IF(A24="",0,IF(B24="Purchase",-D24,IF(B24="Dividend",D24,IF(B24="Redemption",D24,)))))</f>
        <v>0</v>
      </c>
      <c r="L24" s="25" t="str">
        <f t="shared" si="8"/>
        <v/>
      </c>
      <c r="M24" s="11">
        <f t="shared" si="5"/>
        <v>0</v>
      </c>
      <c r="N24">
        <f t="shared" si="6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0"/>
        <v/>
      </c>
      <c r="F25" s="22" t="str">
        <f t="shared" si="1"/>
        <v/>
      </c>
      <c r="G25" s="15" t="str">
        <f t="shared" si="2"/>
        <v/>
      </c>
      <c r="H25" s="17" t="str">
        <f t="shared" si="3"/>
        <v/>
      </c>
      <c r="I25" s="24" t="str">
        <f t="shared" si="7"/>
        <v/>
      </c>
      <c r="J25" s="26" t="str">
        <f t="shared" si="4"/>
        <v/>
      </c>
      <c r="K25" s="9">
        <f>IF(J24=actualvalue,xirrvalue,IF(A25="",0,IF(B25="Purchase",-D25,IF(B25="Dividend",D25,IF(B25="Redemption",D25,)))))</f>
        <v>0</v>
      </c>
      <c r="L25" s="25" t="str">
        <f t="shared" si="8"/>
        <v/>
      </c>
      <c r="M25" s="11">
        <f t="shared" si="5"/>
        <v>0</v>
      </c>
      <c r="N25">
        <f t="shared" si="6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0"/>
        <v/>
      </c>
      <c r="F26" s="22" t="str">
        <f t="shared" si="1"/>
        <v/>
      </c>
      <c r="G26" s="15" t="str">
        <f t="shared" si="2"/>
        <v/>
      </c>
      <c r="H26" s="17" t="str">
        <f t="shared" si="3"/>
        <v/>
      </c>
      <c r="I26" s="24" t="str">
        <f t="shared" si="7"/>
        <v/>
      </c>
      <c r="J26" s="26" t="str">
        <f t="shared" si="4"/>
        <v/>
      </c>
      <c r="K26" s="9">
        <f>IF(J25=actualvalue,xirrvalue,IF(A26="",0,IF(B26="Purchase",-D26,IF(B26="Dividend",D26,IF(B26="Redemption",D26,)))))</f>
        <v>0</v>
      </c>
      <c r="L26" s="25" t="str">
        <f t="shared" si="8"/>
        <v/>
      </c>
      <c r="M26" s="11">
        <f t="shared" si="5"/>
        <v>0</v>
      </c>
      <c r="N26">
        <f t="shared" si="6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0"/>
        <v/>
      </c>
      <c r="F27" s="22" t="str">
        <f t="shared" si="1"/>
        <v/>
      </c>
      <c r="G27" s="15" t="str">
        <f t="shared" si="2"/>
        <v/>
      </c>
      <c r="H27" s="17" t="str">
        <f t="shared" si="3"/>
        <v/>
      </c>
      <c r="I27" s="24" t="str">
        <f t="shared" si="7"/>
        <v/>
      </c>
      <c r="J27" s="26" t="str">
        <f t="shared" si="4"/>
        <v/>
      </c>
      <c r="K27" s="9">
        <f>IF(J26=actualvalue,xirrvalue,IF(A27="",0,IF(B27="Purchase",-D27,IF(B27="Dividend",D27,IF(B27="Redemption",D27,)))))</f>
        <v>0</v>
      </c>
      <c r="L27" s="25" t="str">
        <f t="shared" si="8"/>
        <v/>
      </c>
      <c r="M27" s="11">
        <f t="shared" si="5"/>
        <v>0</v>
      </c>
      <c r="N27">
        <f t="shared" si="6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0"/>
        <v/>
      </c>
      <c r="F28" s="22" t="str">
        <f t="shared" si="1"/>
        <v/>
      </c>
      <c r="G28" s="15" t="str">
        <f t="shared" si="2"/>
        <v/>
      </c>
      <c r="H28" s="17" t="str">
        <f t="shared" si="3"/>
        <v/>
      </c>
      <c r="I28" s="24" t="str">
        <f t="shared" si="7"/>
        <v/>
      </c>
      <c r="J28" s="26" t="str">
        <f t="shared" si="4"/>
        <v/>
      </c>
      <c r="K28" s="9">
        <f>IF(J27=actualvalue,xirrvalue,IF(A28="",0,IF(B28="Purchase",-D28,IF(B28="Dividend",D28,IF(B28="Redemption",D28,)))))</f>
        <v>0</v>
      </c>
      <c r="L28" s="25" t="str">
        <f t="shared" si="8"/>
        <v/>
      </c>
      <c r="M28" s="11">
        <f t="shared" si="5"/>
        <v>0</v>
      </c>
      <c r="N28">
        <f t="shared" si="6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0"/>
        <v/>
      </c>
      <c r="F29" s="22" t="str">
        <f t="shared" si="1"/>
        <v/>
      </c>
      <c r="G29" s="15" t="str">
        <f t="shared" si="2"/>
        <v/>
      </c>
      <c r="H29" s="17" t="str">
        <f t="shared" si="3"/>
        <v/>
      </c>
      <c r="I29" s="24" t="str">
        <f t="shared" si="7"/>
        <v/>
      </c>
      <c r="J29" s="26" t="str">
        <f t="shared" si="4"/>
        <v/>
      </c>
      <c r="K29" s="9">
        <f>IF(J28=actualvalue,xirrvalue,IF(A29="",0,IF(B29="Purchase",-D29,IF(B29="Dividend",D29,IF(B29="Redemption",D29,)))))</f>
        <v>0</v>
      </c>
      <c r="L29" s="25" t="str">
        <f t="shared" si="8"/>
        <v/>
      </c>
      <c r="M29" s="11">
        <f t="shared" si="5"/>
        <v>0</v>
      </c>
      <c r="N29">
        <f t="shared" si="6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0"/>
        <v/>
      </c>
      <c r="F30" s="22" t="str">
        <f t="shared" si="1"/>
        <v/>
      </c>
      <c r="G30" s="15" t="str">
        <f t="shared" si="2"/>
        <v/>
      </c>
      <c r="H30" s="17" t="str">
        <f t="shared" si="3"/>
        <v/>
      </c>
      <c r="I30" s="24" t="str">
        <f t="shared" si="7"/>
        <v/>
      </c>
      <c r="J30" s="26" t="str">
        <f t="shared" si="4"/>
        <v/>
      </c>
      <c r="K30" s="9">
        <f>IF(J29=actualvalue,xirrvalue,IF(A30="",0,IF(B30="Purchase",-D30,IF(B30="Dividend",D30,IF(B30="Redemption",D30,)))))</f>
        <v>0</v>
      </c>
      <c r="L30" s="25" t="str">
        <f t="shared" si="8"/>
        <v/>
      </c>
      <c r="M30" s="11">
        <f t="shared" si="5"/>
        <v>0</v>
      </c>
      <c r="N30">
        <f t="shared" si="6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0"/>
        <v/>
      </c>
      <c r="F31" s="22" t="str">
        <f t="shared" si="1"/>
        <v/>
      </c>
      <c r="G31" s="15" t="str">
        <f t="shared" si="2"/>
        <v/>
      </c>
      <c r="H31" s="17" t="str">
        <f t="shared" si="3"/>
        <v/>
      </c>
      <c r="I31" s="24" t="str">
        <f t="shared" si="7"/>
        <v/>
      </c>
      <c r="J31" s="26" t="str">
        <f t="shared" si="4"/>
        <v/>
      </c>
      <c r="K31" s="9">
        <f>IF(J30=actualvalue,xirrvalue,IF(A31="",0,IF(B31="Purchase",-D31,IF(B31="Dividend",D31,IF(B31="Redemption",D31,)))))</f>
        <v>0</v>
      </c>
      <c r="L31" s="25" t="str">
        <f t="shared" si="8"/>
        <v/>
      </c>
      <c r="M31" s="11">
        <f t="shared" si="5"/>
        <v>0</v>
      </c>
      <c r="N31">
        <f t="shared" si="6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0"/>
        <v/>
      </c>
      <c r="F32" s="22" t="str">
        <f t="shared" si="1"/>
        <v/>
      </c>
      <c r="G32" s="15" t="str">
        <f t="shared" si="2"/>
        <v/>
      </c>
      <c r="H32" s="17" t="str">
        <f t="shared" si="3"/>
        <v/>
      </c>
      <c r="I32" s="24" t="str">
        <f t="shared" si="7"/>
        <v/>
      </c>
      <c r="J32" s="26" t="str">
        <f t="shared" si="4"/>
        <v/>
      </c>
      <c r="K32" s="9">
        <f>IF(J31=actualvalue,xirrvalue,IF(A32="",0,IF(B32="Purchase",-D32,IF(B32="Dividend",D32,IF(B32="Redemption",D32,)))))</f>
        <v>0</v>
      </c>
      <c r="L32" s="25" t="str">
        <f t="shared" si="8"/>
        <v/>
      </c>
      <c r="M32" s="11">
        <f t="shared" si="5"/>
        <v>0</v>
      </c>
      <c r="N32">
        <f t="shared" si="6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0"/>
        <v/>
      </c>
      <c r="F33" s="22" t="str">
        <f t="shared" si="1"/>
        <v/>
      </c>
      <c r="G33" s="15" t="str">
        <f t="shared" si="2"/>
        <v/>
      </c>
      <c r="H33" s="17" t="str">
        <f t="shared" si="3"/>
        <v/>
      </c>
      <c r="I33" s="24" t="str">
        <f t="shared" si="7"/>
        <v/>
      </c>
      <c r="J33" s="26" t="str">
        <f t="shared" si="4"/>
        <v/>
      </c>
      <c r="K33" s="9">
        <f>IF(J32=actualvalue,xirrvalue,IF(A33="",0,IF(B33="Purchase",-D33,IF(B33="Dividend",D33,IF(B33="Redemption",D33,)))))</f>
        <v>0</v>
      </c>
      <c r="L33" s="25" t="str">
        <f t="shared" si="8"/>
        <v/>
      </c>
      <c r="M33" s="11">
        <f t="shared" si="5"/>
        <v>0</v>
      </c>
      <c r="N33">
        <f t="shared" si="6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0"/>
        <v/>
      </c>
      <c r="F34" s="22" t="str">
        <f t="shared" si="1"/>
        <v/>
      </c>
      <c r="G34" s="15" t="str">
        <f t="shared" si="2"/>
        <v/>
      </c>
      <c r="H34" s="17" t="str">
        <f t="shared" si="3"/>
        <v/>
      </c>
      <c r="I34" s="24" t="str">
        <f t="shared" si="7"/>
        <v/>
      </c>
      <c r="J34" s="26" t="str">
        <f t="shared" si="4"/>
        <v/>
      </c>
      <c r="K34" s="9">
        <f>IF(J33=actualvalue,xirrvalue,IF(A34="",0,IF(B34="Purchase",-D34,IF(B34="Dividend",D34,IF(B34="Redemption",D34,)))))</f>
        <v>0</v>
      </c>
      <c r="L34" s="25" t="str">
        <f t="shared" si="8"/>
        <v/>
      </c>
      <c r="M34" s="11">
        <f t="shared" si="5"/>
        <v>0</v>
      </c>
      <c r="N34">
        <f t="shared" si="6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0"/>
        <v/>
      </c>
      <c r="F35" s="22" t="str">
        <f t="shared" si="1"/>
        <v/>
      </c>
      <c r="G35" s="15" t="str">
        <f t="shared" si="2"/>
        <v/>
      </c>
      <c r="H35" s="17" t="str">
        <f t="shared" si="3"/>
        <v/>
      </c>
      <c r="I35" s="24" t="str">
        <f t="shared" si="7"/>
        <v/>
      </c>
      <c r="J35" s="26" t="str">
        <f t="shared" si="4"/>
        <v/>
      </c>
      <c r="K35" s="9">
        <f>IF(J34=actualvalue,xirrvalue,IF(A35="",0,IF(B35="Purchase",-D35,IF(B35="Dividend",D35,IF(B35="Redemption",D35,)))))</f>
        <v>0</v>
      </c>
      <c r="L35" s="25" t="str">
        <f t="shared" si="8"/>
        <v/>
      </c>
      <c r="M35" s="11">
        <f t="shared" si="5"/>
        <v>0</v>
      </c>
      <c r="N35">
        <f t="shared" si="6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0"/>
        <v/>
      </c>
      <c r="F36" s="22" t="str">
        <f t="shared" si="1"/>
        <v/>
      </c>
      <c r="G36" s="15" t="str">
        <f t="shared" si="2"/>
        <v/>
      </c>
      <c r="H36" s="17" t="str">
        <f t="shared" si="3"/>
        <v/>
      </c>
      <c r="I36" s="24" t="str">
        <f t="shared" si="7"/>
        <v/>
      </c>
      <c r="J36" s="26" t="str">
        <f t="shared" si="4"/>
        <v/>
      </c>
      <c r="K36" s="9">
        <f>IF(J35=actualvalue,xirrvalue,IF(A36="",0,IF(B36="Purchase",-D36,IF(B36="Dividend",D36,IF(B36="Redemption",D36,)))))</f>
        <v>0</v>
      </c>
      <c r="L36" s="25" t="str">
        <f t="shared" si="8"/>
        <v/>
      </c>
      <c r="M36" s="11">
        <f t="shared" si="5"/>
        <v>0</v>
      </c>
      <c r="N36">
        <f t="shared" si="6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0"/>
        <v/>
      </c>
      <c r="F37" s="22" t="str">
        <f t="shared" si="1"/>
        <v/>
      </c>
      <c r="G37" s="15" t="str">
        <f t="shared" si="2"/>
        <v/>
      </c>
      <c r="H37" s="17" t="str">
        <f t="shared" si="3"/>
        <v/>
      </c>
      <c r="I37" s="24" t="str">
        <f t="shared" si="7"/>
        <v/>
      </c>
      <c r="J37" s="26" t="str">
        <f t="shared" si="4"/>
        <v/>
      </c>
      <c r="K37" s="9">
        <f>IF(J36=actualvalue,xirrvalue,IF(A37="",0,IF(B37="Purchase",-D37,IF(B37="Dividend",D37,IF(B37="Redemption",D37,)))))</f>
        <v>0</v>
      </c>
      <c r="L37" s="25" t="str">
        <f t="shared" si="8"/>
        <v/>
      </c>
      <c r="M37" s="11">
        <f t="shared" si="5"/>
        <v>0</v>
      </c>
      <c r="N37">
        <f t="shared" si="6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0"/>
        <v/>
      </c>
      <c r="F38" s="22" t="str">
        <f t="shared" si="1"/>
        <v/>
      </c>
      <c r="G38" s="15" t="str">
        <f t="shared" si="2"/>
        <v/>
      </c>
      <c r="H38" s="17" t="str">
        <f t="shared" si="3"/>
        <v/>
      </c>
      <c r="I38" s="24" t="str">
        <f t="shared" si="7"/>
        <v/>
      </c>
      <c r="J38" s="26" t="str">
        <f t="shared" si="4"/>
        <v/>
      </c>
      <c r="K38" s="9">
        <f>IF(J37=actualvalue,xirrvalue,IF(A38="",0,IF(B38="Purchase",-D38,IF(B38="Dividend",D38,IF(B38="Redemption",D38,)))))</f>
        <v>0</v>
      </c>
      <c r="L38" s="25" t="str">
        <f t="shared" si="8"/>
        <v/>
      </c>
      <c r="M38" s="11">
        <f t="shared" si="5"/>
        <v>0</v>
      </c>
      <c r="N38">
        <f t="shared" si="6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0"/>
        <v/>
      </c>
      <c r="F39" s="22" t="str">
        <f t="shared" si="1"/>
        <v/>
      </c>
      <c r="G39" s="15" t="str">
        <f t="shared" si="2"/>
        <v/>
      </c>
      <c r="H39" s="17" t="str">
        <f t="shared" si="3"/>
        <v/>
      </c>
      <c r="I39" s="24" t="str">
        <f t="shared" si="7"/>
        <v/>
      </c>
      <c r="J39" s="26" t="str">
        <f t="shared" si="4"/>
        <v/>
      </c>
      <c r="K39" s="9">
        <f>IF(J38=actualvalue,xirrvalue,IF(A39="",0,IF(B39="Purchase",-D39,IF(B39="Dividend",D39,IF(B39="Redemption",D39,)))))</f>
        <v>0</v>
      </c>
      <c r="L39" s="25" t="str">
        <f t="shared" si="8"/>
        <v/>
      </c>
      <c r="M39" s="11">
        <f t="shared" si="5"/>
        <v>0</v>
      </c>
      <c r="N39">
        <f t="shared" si="6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0"/>
        <v/>
      </c>
      <c r="F40" s="22" t="str">
        <f t="shared" si="1"/>
        <v/>
      </c>
      <c r="G40" s="15" t="str">
        <f t="shared" si="2"/>
        <v/>
      </c>
      <c r="H40" s="17" t="str">
        <f t="shared" si="3"/>
        <v/>
      </c>
      <c r="I40" s="24" t="str">
        <f t="shared" si="7"/>
        <v/>
      </c>
      <c r="J40" s="26" t="str">
        <f t="shared" si="4"/>
        <v/>
      </c>
      <c r="K40" s="9">
        <f>IF(J39=actualvalue,xirrvalue,IF(A40="",0,IF(B40="Purchase",-D40,IF(B40="Dividend",D40,IF(B40="Redemption",D40,)))))</f>
        <v>0</v>
      </c>
      <c r="L40" s="25" t="str">
        <f t="shared" si="8"/>
        <v/>
      </c>
      <c r="M40" s="11">
        <f t="shared" si="5"/>
        <v>0</v>
      </c>
      <c r="N40">
        <f t="shared" si="6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0"/>
        <v/>
      </c>
      <c r="F41" s="22" t="str">
        <f t="shared" si="1"/>
        <v/>
      </c>
      <c r="G41" s="15" t="str">
        <f t="shared" si="2"/>
        <v/>
      </c>
      <c r="H41" s="17" t="str">
        <f t="shared" si="3"/>
        <v/>
      </c>
      <c r="I41" s="24" t="str">
        <f t="shared" si="7"/>
        <v/>
      </c>
      <c r="J41" s="26" t="str">
        <f t="shared" si="4"/>
        <v/>
      </c>
      <c r="K41" s="9">
        <f>IF(J40=actualvalue,xirrvalue,IF(A41="",0,IF(B41="Purchase",-D41,IF(B41="Dividend",D41,IF(B41="Redemption",D41,)))))</f>
        <v>0</v>
      </c>
      <c r="L41" s="25" t="str">
        <f t="shared" si="8"/>
        <v/>
      </c>
      <c r="M41" s="11">
        <f t="shared" si="5"/>
        <v>0</v>
      </c>
      <c r="N41">
        <f t="shared" si="6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ref="E42:E73" si="9">IF(ISERROR(IF(B42="Redemption",-D42,IF(B42="Dividend",-D42,D42))/C42),"",IF(B42="Redemption",-D42,IF(B42="Dividend",-D42,D42))/C42)</f>
        <v/>
      </c>
      <c r="F42" s="22" t="str">
        <f t="shared" ref="F42:F73" si="10">IF(B42="Redemption","",IF(B42="Dividend","",IF(date-A42=date,"",date-A42)))</f>
        <v/>
      </c>
      <c r="G42" s="15" t="str">
        <f t="shared" ref="G42:G73" si="11">IF(B42="Redemption","",IF(B42="Dividend","",IF(ISERROR(mfnav1*E42),"",navmf1*E42)))</f>
        <v/>
      </c>
      <c r="H42" s="17" t="str">
        <f t="shared" ref="H42:H73" si="12">IF(ISERROR(G42-D42),"",G42-D42)</f>
        <v/>
      </c>
      <c r="I42" s="24" t="str">
        <f t="shared" si="7"/>
        <v/>
      </c>
      <c r="J42" s="26" t="str">
        <f t="shared" ref="J42:J73" si="13">IF(ISERROR(I42*navmf1),"",I42*navmf1)</f>
        <v/>
      </c>
      <c r="K42" s="9">
        <f>IF(J41=actualvalue,xirrvalue,IF(A42="",0,IF(B42="Purchase",-D42,IF(B42="Dividend",D42,IF(B42="Redemption",D42,)))))</f>
        <v>0</v>
      </c>
      <c r="L42" s="25" t="str">
        <f t="shared" si="8"/>
        <v/>
      </c>
      <c r="M42" s="11">
        <f t="shared" ref="M42:M73" si="14">IF(K42=xirrvalue,date,IF(K42=0,0,IF(K42="","",A42)))</f>
        <v>0</v>
      </c>
      <c r="N42">
        <f t="shared" ref="N42:N73" si="15">IF(B42="Purchase",D42,0)</f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9"/>
        <v/>
      </c>
      <c r="F43" s="22" t="str">
        <f t="shared" si="10"/>
        <v/>
      </c>
      <c r="G43" s="15" t="str">
        <f t="shared" si="11"/>
        <v/>
      </c>
      <c r="H43" s="17" t="str">
        <f t="shared" si="12"/>
        <v/>
      </c>
      <c r="I43" s="24" t="str">
        <f t="shared" ref="I43:I74" si="16">IF(ISERROR(I42+E43),"",I42+E43)</f>
        <v/>
      </c>
      <c r="J43" s="26" t="str">
        <f t="shared" si="13"/>
        <v/>
      </c>
      <c r="K43" s="9">
        <f>IF(J42=actualvalue,xirrvalue,IF(A43="",0,IF(B43="Purchase",-D43,IF(B43="Dividend",D43,IF(B43="Redemption",D43,)))))</f>
        <v>0</v>
      </c>
      <c r="L43" s="25" t="str">
        <f t="shared" si="8"/>
        <v/>
      </c>
      <c r="M43" s="11">
        <f t="shared" si="14"/>
        <v>0</v>
      </c>
      <c r="N43">
        <f t="shared" si="15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9"/>
        <v/>
      </c>
      <c r="F44" s="22" t="str">
        <f t="shared" si="10"/>
        <v/>
      </c>
      <c r="G44" s="15" t="str">
        <f t="shared" si="11"/>
        <v/>
      </c>
      <c r="H44" s="17" t="str">
        <f t="shared" si="12"/>
        <v/>
      </c>
      <c r="I44" s="24" t="str">
        <f t="shared" si="16"/>
        <v/>
      </c>
      <c r="J44" s="26" t="str">
        <f t="shared" si="13"/>
        <v/>
      </c>
      <c r="K44" s="9">
        <f>IF(J43=actualvalue,xirrvalue,IF(A44="",0,IF(B44="Purchase",-D44,IF(B44="Dividend",D44,IF(B44="Redemption",D44,)))))</f>
        <v>0</v>
      </c>
      <c r="L44" s="25" t="str">
        <f t="shared" si="8"/>
        <v/>
      </c>
      <c r="M44" s="11">
        <f t="shared" si="14"/>
        <v>0</v>
      </c>
      <c r="N44">
        <f t="shared" si="15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9"/>
        <v/>
      </c>
      <c r="F45" s="22" t="str">
        <f t="shared" si="10"/>
        <v/>
      </c>
      <c r="G45" s="15" t="str">
        <f t="shared" si="11"/>
        <v/>
      </c>
      <c r="H45" s="17" t="str">
        <f t="shared" si="12"/>
        <v/>
      </c>
      <c r="I45" s="24" t="str">
        <f t="shared" si="16"/>
        <v/>
      </c>
      <c r="J45" s="26" t="str">
        <f t="shared" si="13"/>
        <v/>
      </c>
      <c r="K45" s="9">
        <f>IF(J44=actualvalue,xirrvalue,IF(A45="",0,IF(B45="Purchase",-D45,IF(B45="Dividend",D45,IF(B45="Redemption",D45,)))))</f>
        <v>0</v>
      </c>
      <c r="L45" s="25" t="str">
        <f t="shared" si="8"/>
        <v/>
      </c>
      <c r="M45" s="11">
        <f t="shared" si="14"/>
        <v>0</v>
      </c>
      <c r="N45">
        <f t="shared" si="15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9"/>
        <v/>
      </c>
      <c r="F46" s="22" t="str">
        <f t="shared" si="10"/>
        <v/>
      </c>
      <c r="G46" s="15" t="str">
        <f t="shared" si="11"/>
        <v/>
      </c>
      <c r="H46" s="17" t="str">
        <f t="shared" si="12"/>
        <v/>
      </c>
      <c r="I46" s="24" t="str">
        <f t="shared" si="16"/>
        <v/>
      </c>
      <c r="J46" s="26" t="str">
        <f t="shared" si="13"/>
        <v/>
      </c>
      <c r="K46" s="9">
        <f>IF(J45=actualvalue,xirrvalue,IF(A46="",0,IF(B46="Purchase",-D46,IF(B46="Dividend",D46,IF(B46="Redemption",D46,)))))</f>
        <v>0</v>
      </c>
      <c r="L46" s="25" t="str">
        <f t="shared" si="8"/>
        <v/>
      </c>
      <c r="M46" s="11">
        <f t="shared" si="14"/>
        <v>0</v>
      </c>
      <c r="N46">
        <f t="shared" si="15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9"/>
        <v/>
      </c>
      <c r="F47" s="22" t="str">
        <f t="shared" si="10"/>
        <v/>
      </c>
      <c r="G47" s="15" t="str">
        <f t="shared" si="11"/>
        <v/>
      </c>
      <c r="H47" s="17" t="str">
        <f t="shared" si="12"/>
        <v/>
      </c>
      <c r="I47" s="24" t="str">
        <f t="shared" si="16"/>
        <v/>
      </c>
      <c r="J47" s="26" t="str">
        <f t="shared" si="13"/>
        <v/>
      </c>
      <c r="K47" s="9">
        <f>IF(J46=actualvalue,xirrvalue,IF(A47="",0,IF(B47="Purchase",-D47,IF(B47="Dividend",D47,IF(B47="Redemption",D47,)))))</f>
        <v>0</v>
      </c>
      <c r="L47" s="25" t="str">
        <f t="shared" si="8"/>
        <v/>
      </c>
      <c r="M47" s="11">
        <f t="shared" si="14"/>
        <v>0</v>
      </c>
      <c r="N47">
        <f t="shared" si="15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9"/>
        <v/>
      </c>
      <c r="F48" s="22" t="str">
        <f t="shared" si="10"/>
        <v/>
      </c>
      <c r="G48" s="15" t="str">
        <f t="shared" si="11"/>
        <v/>
      </c>
      <c r="H48" s="17" t="str">
        <f t="shared" si="12"/>
        <v/>
      </c>
      <c r="I48" s="24" t="str">
        <f t="shared" si="16"/>
        <v/>
      </c>
      <c r="J48" s="26" t="str">
        <f t="shared" si="13"/>
        <v/>
      </c>
      <c r="K48" s="9">
        <f>IF(J47=actualvalue,xirrvalue,IF(A48="",0,IF(B48="Purchase",-D48,IF(B48="Dividend",D48,IF(B48="Redemption",D48,)))))</f>
        <v>0</v>
      </c>
      <c r="L48" s="25" t="str">
        <f t="shared" si="8"/>
        <v/>
      </c>
      <c r="M48" s="11">
        <f t="shared" si="14"/>
        <v>0</v>
      </c>
      <c r="N48">
        <f t="shared" si="15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9"/>
        <v/>
      </c>
      <c r="F49" s="22" t="str">
        <f t="shared" si="10"/>
        <v/>
      </c>
      <c r="G49" s="15" t="str">
        <f t="shared" si="11"/>
        <v/>
      </c>
      <c r="H49" s="17" t="str">
        <f t="shared" si="12"/>
        <v/>
      </c>
      <c r="I49" s="24" t="str">
        <f t="shared" si="16"/>
        <v/>
      </c>
      <c r="J49" s="26" t="str">
        <f t="shared" si="13"/>
        <v/>
      </c>
      <c r="K49" s="9">
        <f>IF(J48=actualvalue,xirrvalue,IF(A49="",0,IF(B49="Purchase",-D49,IF(B49="Dividend",D49,IF(B49="Redemption",D49,)))))</f>
        <v>0</v>
      </c>
      <c r="L49" s="25" t="str">
        <f t="shared" si="8"/>
        <v/>
      </c>
      <c r="M49" s="11">
        <f t="shared" si="14"/>
        <v>0</v>
      </c>
      <c r="N49">
        <f t="shared" si="15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9"/>
        <v/>
      </c>
      <c r="F50" s="22" t="str">
        <f t="shared" si="10"/>
        <v/>
      </c>
      <c r="G50" s="15" t="str">
        <f t="shared" si="11"/>
        <v/>
      </c>
      <c r="H50" s="17" t="str">
        <f t="shared" si="12"/>
        <v/>
      </c>
      <c r="I50" s="24" t="str">
        <f t="shared" si="16"/>
        <v/>
      </c>
      <c r="J50" s="26" t="str">
        <f t="shared" si="13"/>
        <v/>
      </c>
      <c r="K50" s="9">
        <f>IF(J49=actualvalue,xirrvalue,IF(A50="",0,IF(B50="Purchase",-D50,IF(B50="Dividend",D50,IF(B50="Redemption",D50,)))))</f>
        <v>0</v>
      </c>
      <c r="L50" s="25" t="str">
        <f t="shared" si="8"/>
        <v/>
      </c>
      <c r="M50" s="11">
        <f t="shared" si="14"/>
        <v>0</v>
      </c>
      <c r="N50">
        <f t="shared" si="15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9"/>
        <v/>
      </c>
      <c r="F51" s="22" t="str">
        <f t="shared" si="10"/>
        <v/>
      </c>
      <c r="G51" s="15" t="str">
        <f t="shared" si="11"/>
        <v/>
      </c>
      <c r="H51" s="17" t="str">
        <f t="shared" si="12"/>
        <v/>
      </c>
      <c r="I51" s="24" t="str">
        <f t="shared" si="16"/>
        <v/>
      </c>
      <c r="J51" s="26" t="str">
        <f t="shared" si="13"/>
        <v/>
      </c>
      <c r="K51" s="9">
        <f>IF(J50=actualvalue,xirrvalue,IF(A51="",0,IF(B51="Purchase",-D51,IF(B51="Dividend",D51,IF(B51="Redemption",D51,)))))</f>
        <v>0</v>
      </c>
      <c r="L51" s="25" t="str">
        <f t="shared" si="8"/>
        <v/>
      </c>
      <c r="M51" s="11">
        <f t="shared" si="14"/>
        <v>0</v>
      </c>
      <c r="N51">
        <f t="shared" si="15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9"/>
        <v/>
      </c>
      <c r="F52" s="22" t="str">
        <f t="shared" si="10"/>
        <v/>
      </c>
      <c r="G52" s="15" t="str">
        <f t="shared" si="11"/>
        <v/>
      </c>
      <c r="H52" s="17" t="str">
        <f t="shared" si="12"/>
        <v/>
      </c>
      <c r="I52" s="24" t="str">
        <f t="shared" si="16"/>
        <v/>
      </c>
      <c r="J52" s="26" t="str">
        <f t="shared" si="13"/>
        <v/>
      </c>
      <c r="K52" s="9">
        <f>IF(J51=actualvalue,xirrvalue,IF(A52="",0,IF(B52="Purchase",-D52,IF(B52="Dividend",D52,IF(B52="Redemption",D52,)))))</f>
        <v>0</v>
      </c>
      <c r="L52" s="25" t="str">
        <f t="shared" si="8"/>
        <v/>
      </c>
      <c r="M52" s="11">
        <f t="shared" si="14"/>
        <v>0</v>
      </c>
      <c r="N52">
        <f t="shared" si="15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9"/>
        <v/>
      </c>
      <c r="F53" s="22" t="str">
        <f t="shared" si="10"/>
        <v/>
      </c>
      <c r="G53" s="15" t="str">
        <f t="shared" si="11"/>
        <v/>
      </c>
      <c r="H53" s="17" t="str">
        <f t="shared" si="12"/>
        <v/>
      </c>
      <c r="I53" s="24" t="str">
        <f t="shared" si="16"/>
        <v/>
      </c>
      <c r="J53" s="26" t="str">
        <f t="shared" si="13"/>
        <v/>
      </c>
      <c r="K53" s="9">
        <f>IF(J52=actualvalue,xirrvalue,IF(A53="",0,IF(B53="Purchase",-D53,IF(B53="Dividend",D53,IF(B53="Redemption",D53,)))))</f>
        <v>0</v>
      </c>
      <c r="L53" s="25" t="str">
        <f t="shared" si="8"/>
        <v/>
      </c>
      <c r="M53" s="11">
        <f t="shared" si="14"/>
        <v>0</v>
      </c>
      <c r="N53">
        <f t="shared" si="15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9"/>
        <v/>
      </c>
      <c r="F54" s="22" t="str">
        <f t="shared" si="10"/>
        <v/>
      </c>
      <c r="G54" s="15" t="str">
        <f t="shared" si="11"/>
        <v/>
      </c>
      <c r="H54" s="17" t="str">
        <f t="shared" si="12"/>
        <v/>
      </c>
      <c r="I54" s="24" t="str">
        <f t="shared" si="16"/>
        <v/>
      </c>
      <c r="J54" s="26" t="str">
        <f t="shared" si="13"/>
        <v/>
      </c>
      <c r="K54" s="9">
        <f>IF(J53=actualvalue,xirrvalue,IF(A54="",0,IF(B54="Purchase",-D54,IF(B54="Dividend",D54,IF(B54="Redemption",D54,)))))</f>
        <v>0</v>
      </c>
      <c r="L54" s="25" t="str">
        <f t="shared" si="8"/>
        <v/>
      </c>
      <c r="M54" s="11">
        <f t="shared" si="14"/>
        <v>0</v>
      </c>
      <c r="N54">
        <f t="shared" si="15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9"/>
        <v/>
      </c>
      <c r="F55" s="22" t="str">
        <f t="shared" si="10"/>
        <v/>
      </c>
      <c r="G55" s="15" t="str">
        <f t="shared" si="11"/>
        <v/>
      </c>
      <c r="H55" s="17" t="str">
        <f t="shared" si="12"/>
        <v/>
      </c>
      <c r="I55" s="24" t="str">
        <f t="shared" si="16"/>
        <v/>
      </c>
      <c r="J55" s="26" t="str">
        <f t="shared" si="13"/>
        <v/>
      </c>
      <c r="K55" s="9">
        <f>IF(J54=actualvalue,xirrvalue,IF(A55="",0,IF(B55="Purchase",-D55,IF(B55="Dividend",D55,IF(B55="Redemption",D55,)))))</f>
        <v>0</v>
      </c>
      <c r="L55" s="25" t="str">
        <f t="shared" si="8"/>
        <v/>
      </c>
      <c r="M55" s="11">
        <f t="shared" si="14"/>
        <v>0</v>
      </c>
      <c r="N55">
        <f t="shared" si="15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9"/>
        <v/>
      </c>
      <c r="F56" s="22" t="str">
        <f t="shared" si="10"/>
        <v/>
      </c>
      <c r="G56" s="15" t="str">
        <f t="shared" si="11"/>
        <v/>
      </c>
      <c r="H56" s="17" t="str">
        <f t="shared" si="12"/>
        <v/>
      </c>
      <c r="I56" s="24" t="str">
        <f t="shared" si="16"/>
        <v/>
      </c>
      <c r="J56" s="26" t="str">
        <f t="shared" si="13"/>
        <v/>
      </c>
      <c r="K56" s="9">
        <f>IF(J55=actualvalue,xirrvalue,IF(A56="",0,IF(B56="Purchase",-D56,IF(B56="Dividend",D56,IF(B56="Redemption",D56,)))))</f>
        <v>0</v>
      </c>
      <c r="L56" s="25" t="str">
        <f t="shared" si="8"/>
        <v/>
      </c>
      <c r="M56" s="11">
        <f t="shared" si="14"/>
        <v>0</v>
      </c>
      <c r="N56">
        <f t="shared" si="15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9"/>
        <v/>
      </c>
      <c r="F57" s="22" t="str">
        <f t="shared" si="10"/>
        <v/>
      </c>
      <c r="G57" s="15" t="str">
        <f t="shared" si="11"/>
        <v/>
      </c>
      <c r="H57" s="17" t="str">
        <f t="shared" si="12"/>
        <v/>
      </c>
      <c r="I57" s="24" t="str">
        <f t="shared" si="16"/>
        <v/>
      </c>
      <c r="J57" s="26" t="str">
        <f t="shared" si="13"/>
        <v/>
      </c>
      <c r="K57" s="9">
        <f>IF(J56=actualvalue,xirrvalue,IF(A57="",0,IF(B57="Purchase",-D57,IF(B57="Dividend",D57,IF(B57="Redemption",D57,)))))</f>
        <v>0</v>
      </c>
      <c r="L57" s="25" t="str">
        <f t="shared" si="8"/>
        <v/>
      </c>
      <c r="M57" s="11">
        <f t="shared" si="14"/>
        <v>0</v>
      </c>
      <c r="N57">
        <f t="shared" si="15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9"/>
        <v/>
      </c>
      <c r="F58" s="22" t="str">
        <f t="shared" si="10"/>
        <v/>
      </c>
      <c r="G58" s="15" t="str">
        <f t="shared" si="11"/>
        <v/>
      </c>
      <c r="H58" s="17" t="str">
        <f t="shared" si="12"/>
        <v/>
      </c>
      <c r="I58" s="24" t="str">
        <f t="shared" si="16"/>
        <v/>
      </c>
      <c r="J58" s="26" t="str">
        <f t="shared" si="13"/>
        <v/>
      </c>
      <c r="K58" s="9">
        <f>IF(J57=actualvalue,xirrvalue,IF(A58="",0,IF(B58="Purchase",-D58,IF(B58="Dividend",D58,IF(B58="Redemption",D58,)))))</f>
        <v>0</v>
      </c>
      <c r="L58" s="25" t="str">
        <f t="shared" si="8"/>
        <v/>
      </c>
      <c r="M58" s="11">
        <f t="shared" si="14"/>
        <v>0</v>
      </c>
      <c r="N58">
        <f t="shared" si="15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9"/>
        <v/>
      </c>
      <c r="F59" s="22" t="str">
        <f t="shared" si="10"/>
        <v/>
      </c>
      <c r="G59" s="15" t="str">
        <f t="shared" si="11"/>
        <v/>
      </c>
      <c r="H59" s="17" t="str">
        <f t="shared" si="12"/>
        <v/>
      </c>
      <c r="I59" s="24" t="str">
        <f t="shared" si="16"/>
        <v/>
      </c>
      <c r="J59" s="26" t="str">
        <f t="shared" si="13"/>
        <v/>
      </c>
      <c r="K59" s="9">
        <f>IF(J58=actualvalue,xirrvalue,IF(A59="",0,IF(B59="Purchase",-D59,IF(B59="Dividend",D59,IF(B59="Redemption",D59,)))))</f>
        <v>0</v>
      </c>
      <c r="L59" s="25" t="str">
        <f t="shared" si="8"/>
        <v/>
      </c>
      <c r="M59" s="11">
        <f t="shared" si="14"/>
        <v>0</v>
      </c>
      <c r="N59">
        <f t="shared" si="15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9"/>
        <v/>
      </c>
      <c r="F60" s="22" t="str">
        <f t="shared" si="10"/>
        <v/>
      </c>
      <c r="G60" s="15" t="str">
        <f t="shared" si="11"/>
        <v/>
      </c>
      <c r="H60" s="17" t="str">
        <f t="shared" si="12"/>
        <v/>
      </c>
      <c r="I60" s="24" t="str">
        <f t="shared" si="16"/>
        <v/>
      </c>
      <c r="J60" s="26" t="str">
        <f t="shared" si="13"/>
        <v/>
      </c>
      <c r="K60" s="9">
        <f>IF(J59=actualvalue,xirrvalue,IF(A60="",0,IF(B60="Purchase",-D60,IF(B60="Dividend",D60,IF(B60="Redemption",D60,)))))</f>
        <v>0</v>
      </c>
      <c r="L60" s="25" t="str">
        <f t="shared" si="8"/>
        <v/>
      </c>
      <c r="M60" s="11">
        <f t="shared" si="14"/>
        <v>0</v>
      </c>
      <c r="N60">
        <f t="shared" si="15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9"/>
        <v/>
      </c>
      <c r="F61" s="22" t="str">
        <f t="shared" si="10"/>
        <v/>
      </c>
      <c r="G61" s="15" t="str">
        <f t="shared" si="11"/>
        <v/>
      </c>
      <c r="H61" s="17" t="str">
        <f t="shared" si="12"/>
        <v/>
      </c>
      <c r="I61" s="24" t="str">
        <f t="shared" si="16"/>
        <v/>
      </c>
      <c r="J61" s="26" t="str">
        <f t="shared" si="13"/>
        <v/>
      </c>
      <c r="K61" s="9">
        <f>IF(J60=actualvalue,xirrvalue,IF(A61="",0,IF(B61="Purchase",-D61,IF(B61="Dividend",D61,IF(B61="Redemption",D61,)))))</f>
        <v>0</v>
      </c>
      <c r="L61" s="25" t="str">
        <f t="shared" si="8"/>
        <v/>
      </c>
      <c r="M61" s="11">
        <f t="shared" si="14"/>
        <v>0</v>
      </c>
      <c r="N61">
        <f t="shared" si="15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9"/>
        <v/>
      </c>
      <c r="F62" s="22" t="str">
        <f t="shared" si="10"/>
        <v/>
      </c>
      <c r="G62" s="15" t="str">
        <f t="shared" si="11"/>
        <v/>
      </c>
      <c r="H62" s="17" t="str">
        <f t="shared" si="12"/>
        <v/>
      </c>
      <c r="I62" s="24" t="str">
        <f t="shared" si="16"/>
        <v/>
      </c>
      <c r="J62" s="26" t="str">
        <f t="shared" si="13"/>
        <v/>
      </c>
      <c r="K62" s="9">
        <f>IF(J61=actualvalue,xirrvalue,IF(A62="",0,IF(B62="Purchase",-D62,IF(B62="Dividend",D62,IF(B62="Redemption",D62,)))))</f>
        <v>0</v>
      </c>
      <c r="L62" s="25" t="str">
        <f t="shared" si="8"/>
        <v/>
      </c>
      <c r="M62" s="11">
        <f t="shared" si="14"/>
        <v>0</v>
      </c>
      <c r="N62">
        <f t="shared" si="15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9"/>
        <v/>
      </c>
      <c r="F63" s="22" t="str">
        <f t="shared" si="10"/>
        <v/>
      </c>
      <c r="G63" s="15" t="str">
        <f t="shared" si="11"/>
        <v/>
      </c>
      <c r="H63" s="17" t="str">
        <f t="shared" si="12"/>
        <v/>
      </c>
      <c r="I63" s="24" t="str">
        <f t="shared" si="16"/>
        <v/>
      </c>
      <c r="J63" s="26" t="str">
        <f t="shared" si="13"/>
        <v/>
      </c>
      <c r="K63" s="9">
        <f>IF(J62=actualvalue,xirrvalue,IF(A63="",0,IF(B63="Purchase",-D63,IF(B63="Dividend",D63,IF(B63="Redemption",D63,)))))</f>
        <v>0</v>
      </c>
      <c r="L63" s="25" t="str">
        <f t="shared" si="8"/>
        <v/>
      </c>
      <c r="M63" s="11">
        <f t="shared" si="14"/>
        <v>0</v>
      </c>
      <c r="N63">
        <f t="shared" si="15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9"/>
        <v/>
      </c>
      <c r="F64" s="22" t="str">
        <f t="shared" si="10"/>
        <v/>
      </c>
      <c r="G64" s="15" t="str">
        <f t="shared" si="11"/>
        <v/>
      </c>
      <c r="H64" s="17" t="str">
        <f t="shared" si="12"/>
        <v/>
      </c>
      <c r="I64" s="24" t="str">
        <f t="shared" si="16"/>
        <v/>
      </c>
      <c r="J64" s="26" t="str">
        <f t="shared" si="13"/>
        <v/>
      </c>
      <c r="K64" s="9">
        <f>IF(J63=actualvalue,xirrvalue,IF(A64="",0,IF(B64="Purchase",-D64,IF(B64="Dividend",D64,IF(B64="Redemption",D64,)))))</f>
        <v>0</v>
      </c>
      <c r="L64" s="25" t="str">
        <f t="shared" si="8"/>
        <v/>
      </c>
      <c r="M64" s="11">
        <f t="shared" si="14"/>
        <v>0</v>
      </c>
      <c r="N64">
        <f t="shared" si="15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9"/>
        <v/>
      </c>
      <c r="F65" s="22" t="str">
        <f t="shared" si="10"/>
        <v/>
      </c>
      <c r="G65" s="15" t="str">
        <f t="shared" si="11"/>
        <v/>
      </c>
      <c r="H65" s="17" t="str">
        <f t="shared" si="12"/>
        <v/>
      </c>
      <c r="I65" s="24" t="str">
        <f t="shared" si="16"/>
        <v/>
      </c>
      <c r="J65" s="26" t="str">
        <f t="shared" si="13"/>
        <v/>
      </c>
      <c r="K65" s="9">
        <f>IF(J64=actualvalue,xirrvalue,IF(A65="",0,IF(B65="Purchase",-D65,IF(B65="Dividend",D65,IF(B65="Redemption",D65,)))))</f>
        <v>0</v>
      </c>
      <c r="L65" s="25" t="str">
        <f t="shared" si="8"/>
        <v/>
      </c>
      <c r="M65" s="11">
        <f t="shared" si="14"/>
        <v>0</v>
      </c>
      <c r="N65">
        <f t="shared" si="15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9"/>
        <v/>
      </c>
      <c r="F66" s="22" t="str">
        <f t="shared" si="10"/>
        <v/>
      </c>
      <c r="G66" s="15" t="str">
        <f t="shared" si="11"/>
        <v/>
      </c>
      <c r="H66" s="17" t="str">
        <f t="shared" si="12"/>
        <v/>
      </c>
      <c r="I66" s="24" t="str">
        <f t="shared" si="16"/>
        <v/>
      </c>
      <c r="J66" s="26" t="str">
        <f t="shared" si="13"/>
        <v/>
      </c>
      <c r="K66" s="9">
        <f>IF(J65=actualvalue,xirrvalue,IF(A66="",0,IF(B66="Purchase",-D66,IF(B66="Dividend",D66,IF(B66="Redemption",D66,)))))</f>
        <v>0</v>
      </c>
      <c r="L66" s="25" t="str">
        <f t="shared" si="8"/>
        <v/>
      </c>
      <c r="M66" s="11">
        <f t="shared" si="14"/>
        <v>0</v>
      </c>
      <c r="N66">
        <f t="shared" si="15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9"/>
        <v/>
      </c>
      <c r="F67" s="22" t="str">
        <f t="shared" si="10"/>
        <v/>
      </c>
      <c r="G67" s="15" t="str">
        <f t="shared" si="11"/>
        <v/>
      </c>
      <c r="H67" s="17" t="str">
        <f t="shared" si="12"/>
        <v/>
      </c>
      <c r="I67" s="24" t="str">
        <f t="shared" si="16"/>
        <v/>
      </c>
      <c r="J67" s="26" t="str">
        <f t="shared" si="13"/>
        <v/>
      </c>
      <c r="K67" s="9">
        <f>IF(J66=actualvalue,xirrvalue,IF(A67="",0,IF(B67="Purchase",-D67,IF(B67="Dividend",D67,IF(B67="Redemption",D67,)))))</f>
        <v>0</v>
      </c>
      <c r="L67" s="25" t="str">
        <f t="shared" si="8"/>
        <v/>
      </c>
      <c r="M67" s="11">
        <f t="shared" si="14"/>
        <v>0</v>
      </c>
      <c r="N67">
        <f t="shared" si="15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9"/>
        <v/>
      </c>
      <c r="F68" s="22" t="str">
        <f t="shared" si="10"/>
        <v/>
      </c>
      <c r="G68" s="15" t="str">
        <f t="shared" si="11"/>
        <v/>
      </c>
      <c r="H68" s="17" t="str">
        <f t="shared" si="12"/>
        <v/>
      </c>
      <c r="I68" s="24" t="str">
        <f t="shared" si="16"/>
        <v/>
      </c>
      <c r="J68" s="26" t="str">
        <f t="shared" si="13"/>
        <v/>
      </c>
      <c r="K68" s="9">
        <f>IF(J67=actualvalue,xirrvalue,IF(A68="",0,IF(B68="Purchase",-D68,IF(B68="Dividend",D68,IF(B68="Redemption",D68,)))))</f>
        <v>0</v>
      </c>
      <c r="L68" s="25" t="str">
        <f t="shared" si="8"/>
        <v/>
      </c>
      <c r="M68" s="11">
        <f t="shared" si="14"/>
        <v>0</v>
      </c>
      <c r="N68">
        <f t="shared" si="15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9"/>
        <v/>
      </c>
      <c r="F69" s="22" t="str">
        <f t="shared" si="10"/>
        <v/>
      </c>
      <c r="G69" s="15" t="str">
        <f t="shared" si="11"/>
        <v/>
      </c>
      <c r="H69" s="17" t="str">
        <f t="shared" si="12"/>
        <v/>
      </c>
      <c r="I69" s="24" t="str">
        <f t="shared" si="16"/>
        <v/>
      </c>
      <c r="J69" s="26" t="str">
        <f t="shared" si="13"/>
        <v/>
      </c>
      <c r="K69" s="9">
        <f>IF(J68=actualvalue,xirrvalue,IF(A69="",0,IF(B69="Purchase",-D69,IF(B69="Dividend",D69,IF(B69="Redemption",D69,)))))</f>
        <v>0</v>
      </c>
      <c r="L69" s="25" t="str">
        <f t="shared" si="8"/>
        <v/>
      </c>
      <c r="M69" s="11">
        <f t="shared" si="14"/>
        <v>0</v>
      </c>
      <c r="N69">
        <f t="shared" si="15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9"/>
        <v/>
      </c>
      <c r="F70" s="22" t="str">
        <f t="shared" si="10"/>
        <v/>
      </c>
      <c r="G70" s="15" t="str">
        <f t="shared" si="11"/>
        <v/>
      </c>
      <c r="H70" s="17" t="str">
        <f t="shared" si="12"/>
        <v/>
      </c>
      <c r="I70" s="24" t="str">
        <f t="shared" si="16"/>
        <v/>
      </c>
      <c r="J70" s="26" t="str">
        <f t="shared" si="13"/>
        <v/>
      </c>
      <c r="K70" s="9">
        <f>IF(J69=actualvalue,xirrvalue,IF(A70="",0,IF(B70="Purchase",-D70,IF(B70="Dividend",D70,IF(B70="Redemption",D70,)))))</f>
        <v>0</v>
      </c>
      <c r="L70" s="25" t="str">
        <f t="shared" si="8"/>
        <v/>
      </c>
      <c r="M70" s="11">
        <f t="shared" si="14"/>
        <v>0</v>
      </c>
      <c r="N70">
        <f t="shared" si="15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9"/>
        <v/>
      </c>
      <c r="F71" s="22" t="str">
        <f t="shared" si="10"/>
        <v/>
      </c>
      <c r="G71" s="15" t="str">
        <f t="shared" si="11"/>
        <v/>
      </c>
      <c r="H71" s="17" t="str">
        <f t="shared" si="12"/>
        <v/>
      </c>
      <c r="I71" s="24" t="str">
        <f t="shared" si="16"/>
        <v/>
      </c>
      <c r="J71" s="26" t="str">
        <f t="shared" si="13"/>
        <v/>
      </c>
      <c r="K71" s="9">
        <f>IF(J70=actualvalue,xirrvalue,IF(A71="",0,IF(B71="Purchase",-D71,IF(B71="Dividend",D71,IF(B71="Redemption",D71,)))))</f>
        <v>0</v>
      </c>
      <c r="L71" s="25" t="str">
        <f t="shared" si="8"/>
        <v/>
      </c>
      <c r="M71" s="11">
        <f t="shared" si="14"/>
        <v>0</v>
      </c>
      <c r="N71">
        <f t="shared" si="15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9"/>
        <v/>
      </c>
      <c r="F72" s="22" t="str">
        <f t="shared" si="10"/>
        <v/>
      </c>
      <c r="G72" s="15" t="str">
        <f t="shared" si="11"/>
        <v/>
      </c>
      <c r="H72" s="17" t="str">
        <f t="shared" si="12"/>
        <v/>
      </c>
      <c r="I72" s="24" t="str">
        <f t="shared" si="16"/>
        <v/>
      </c>
      <c r="J72" s="26" t="str">
        <f t="shared" si="13"/>
        <v/>
      </c>
      <c r="K72" s="9">
        <f>IF(J71=actualvalue,xirrvalue,IF(A72="",0,IF(B72="Purchase",-D72,IF(B72="Dividend",D72,IF(B72="Redemption",D72,)))))</f>
        <v>0</v>
      </c>
      <c r="L72" s="25" t="str">
        <f t="shared" si="8"/>
        <v/>
      </c>
      <c r="M72" s="11">
        <f t="shared" si="14"/>
        <v>0</v>
      </c>
      <c r="N72">
        <f t="shared" si="15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9"/>
        <v/>
      </c>
      <c r="F73" s="22" t="str">
        <f t="shared" si="10"/>
        <v/>
      </c>
      <c r="G73" s="15" t="str">
        <f t="shared" si="11"/>
        <v/>
      </c>
      <c r="H73" s="17" t="str">
        <f t="shared" si="12"/>
        <v/>
      </c>
      <c r="I73" s="24" t="str">
        <f t="shared" si="16"/>
        <v/>
      </c>
      <c r="J73" s="26" t="str">
        <f t="shared" si="13"/>
        <v/>
      </c>
      <c r="K73" s="9">
        <f>IF(J72=actualvalue,xirrvalue,IF(A73="",0,IF(B73="Purchase",-D73,IF(B73="Dividend",D73,IF(B73="Redemption",D73,)))))</f>
        <v>0</v>
      </c>
      <c r="L73" s="25" t="str">
        <f t="shared" si="8"/>
        <v/>
      </c>
      <c r="M73" s="11">
        <f t="shared" si="14"/>
        <v>0</v>
      </c>
      <c r="N73">
        <f t="shared" si="15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ref="E74:E81" si="17">IF(ISERROR(IF(B74="Redemption",-D74,IF(B74="Dividend",-D74,D74))/C74),"",IF(B74="Redemption",-D74,IF(B74="Dividend",-D74,D74))/C74)</f>
        <v/>
      </c>
      <c r="F74" s="22" t="str">
        <f t="shared" ref="F74:F81" si="18">IF(B74="Redemption","",IF(B74="Dividend","",IF(date-A74=date,"",date-A74)))</f>
        <v/>
      </c>
      <c r="G74" s="15" t="str">
        <f t="shared" ref="G74:G81" si="19">IF(B74="Redemption","",IF(B74="Dividend","",IF(ISERROR(mfnav1*E74),"",navmf1*E74)))</f>
        <v/>
      </c>
      <c r="H74" s="17" t="str">
        <f t="shared" ref="H74:H81" si="20">IF(ISERROR(G74-D74),"",G74-D74)</f>
        <v/>
      </c>
      <c r="I74" s="24" t="str">
        <f t="shared" si="16"/>
        <v/>
      </c>
      <c r="J74" s="26" t="str">
        <f t="shared" ref="J74:J81" si="21">IF(ISERROR(I74*navmf1),"",I74*navmf1)</f>
        <v/>
      </c>
      <c r="K74" s="9">
        <f>IF(J73=actualvalue,xirrvalue,IF(A74="",0,IF(B74="Purchase",-D74,IF(B74="Dividend",D74,IF(B74="Redemption",D74,)))))</f>
        <v>0</v>
      </c>
      <c r="L74" s="25" t="str">
        <f t="shared" si="8"/>
        <v/>
      </c>
      <c r="M74" s="11">
        <f t="shared" ref="M74:M81" si="22">IF(K74=xirrvalue,date,IF(K74=0,0,IF(K74="","",A74)))</f>
        <v>0</v>
      </c>
      <c r="N74">
        <f t="shared" ref="N74:N81" si="23">IF(B74="Purchase",D74,0)</f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si="17"/>
        <v/>
      </c>
      <c r="F75" s="22" t="str">
        <f t="shared" si="18"/>
        <v/>
      </c>
      <c r="G75" s="15" t="str">
        <f t="shared" si="19"/>
        <v/>
      </c>
      <c r="H75" s="17" t="str">
        <f t="shared" si="20"/>
        <v/>
      </c>
      <c r="I75" s="24" t="str">
        <f t="shared" ref="I75:I81" si="24">IF(ISERROR(I74+E75),"",I74+E75)</f>
        <v/>
      </c>
      <c r="J75" s="26" t="str">
        <f t="shared" si="21"/>
        <v/>
      </c>
      <c r="K75" s="9">
        <f>IF(J74=actualvalue,xirrvalue,IF(A75="",0,IF(B75="Purchase",-D75,IF(B75="Dividend",D75,IF(B75="Redemption",D75,)))))</f>
        <v>0</v>
      </c>
      <c r="L75" s="25" t="str">
        <f t="shared" ref="L75:L138" si="25">IF(B75="Purchase",E75,IF(B75="Redemption",E75,IF(B75="Dividend",E75,"")))</f>
        <v/>
      </c>
      <c r="M75" s="11">
        <f t="shared" si="22"/>
        <v>0</v>
      </c>
      <c r="N75">
        <f t="shared" si="23"/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8"/>
        <v/>
      </c>
      <c r="G76" s="15" t="str">
        <f t="shared" si="19"/>
        <v/>
      </c>
      <c r="H76" s="17" t="str">
        <f t="shared" si="20"/>
        <v/>
      </c>
      <c r="I76" s="24" t="str">
        <f t="shared" si="24"/>
        <v/>
      </c>
      <c r="J76" s="26" t="str">
        <f t="shared" si="21"/>
        <v/>
      </c>
      <c r="K76" s="9">
        <f>IF(J75=actualvalue,xirrvalue,IF(A76="",0,IF(B76="Purchase",-D76,IF(B76="Dividend",D76,IF(B76="Redemption",D76,)))))</f>
        <v>0</v>
      </c>
      <c r="L76" s="25" t="str">
        <f t="shared" si="25"/>
        <v/>
      </c>
      <c r="M76" s="11">
        <f t="shared" si="22"/>
        <v>0</v>
      </c>
      <c r="N76">
        <f t="shared" si="23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8"/>
        <v/>
      </c>
      <c r="G77" s="15" t="str">
        <f t="shared" si="19"/>
        <v/>
      </c>
      <c r="H77" s="17" t="str">
        <f t="shared" si="20"/>
        <v/>
      </c>
      <c r="I77" s="24" t="str">
        <f t="shared" si="24"/>
        <v/>
      </c>
      <c r="J77" s="26" t="str">
        <f t="shared" si="21"/>
        <v/>
      </c>
      <c r="K77" s="9">
        <f>IF(J76=actualvalue,xirrvalue,IF(A77="",0,IF(B77="Purchase",-D77,IF(B77="Dividend",D77,IF(B77="Redemption",D77,)))))</f>
        <v>0</v>
      </c>
      <c r="L77" s="25" t="str">
        <f t="shared" si="25"/>
        <v/>
      </c>
      <c r="M77" s="11">
        <f t="shared" si="22"/>
        <v>0</v>
      </c>
      <c r="N77">
        <f t="shared" si="23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8"/>
        <v/>
      </c>
      <c r="G78" s="15" t="str">
        <f t="shared" si="19"/>
        <v/>
      </c>
      <c r="H78" s="17" t="str">
        <f t="shared" si="20"/>
        <v/>
      </c>
      <c r="I78" s="24" t="str">
        <f t="shared" si="24"/>
        <v/>
      </c>
      <c r="J78" s="26" t="str">
        <f t="shared" si="21"/>
        <v/>
      </c>
      <c r="K78" s="9">
        <f>IF(J77=actualvalue,xirrvalue,IF(A78="",0,IF(B78="Purchase",-D78,IF(B78="Dividend",D78,IF(B78="Redemption",D78,)))))</f>
        <v>0</v>
      </c>
      <c r="L78" s="25" t="str">
        <f t="shared" si="25"/>
        <v/>
      </c>
      <c r="M78" s="11">
        <f t="shared" si="22"/>
        <v>0</v>
      </c>
      <c r="N78">
        <f t="shared" si="23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8"/>
        <v/>
      </c>
      <c r="G79" s="15" t="str">
        <f t="shared" si="19"/>
        <v/>
      </c>
      <c r="H79" s="17" t="str">
        <f t="shared" si="20"/>
        <v/>
      </c>
      <c r="I79" s="24" t="str">
        <f t="shared" si="24"/>
        <v/>
      </c>
      <c r="J79" s="26" t="str">
        <f t="shared" si="21"/>
        <v/>
      </c>
      <c r="K79" s="9">
        <f>IF(J78=actualvalue,xirrvalue,IF(A79="",0,IF(B79="Purchase",-D79,IF(B79="Dividend",D79,IF(B79="Redemption",D79,)))))</f>
        <v>0</v>
      </c>
      <c r="L79" s="25" t="str">
        <f t="shared" si="25"/>
        <v/>
      </c>
      <c r="M79" s="11">
        <f t="shared" si="22"/>
        <v>0</v>
      </c>
      <c r="N79">
        <f t="shared" si="23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8"/>
        <v/>
      </c>
      <c r="G80" s="15" t="str">
        <f t="shared" si="19"/>
        <v/>
      </c>
      <c r="H80" s="17" t="str">
        <f t="shared" si="20"/>
        <v/>
      </c>
      <c r="I80" s="24" t="str">
        <f t="shared" si="24"/>
        <v/>
      </c>
      <c r="J80" s="26" t="str">
        <f t="shared" si="21"/>
        <v/>
      </c>
      <c r="K80" s="9">
        <f>IF(J79=actualvalue,xirrvalue,IF(A80="",0,IF(B80="Purchase",-D80,IF(B80="Dividend",D80,IF(B80="Redemption",D80,)))))</f>
        <v>0</v>
      </c>
      <c r="L80" s="25" t="str">
        <f t="shared" si="25"/>
        <v/>
      </c>
      <c r="M80" s="11">
        <f t="shared" si="22"/>
        <v>0</v>
      </c>
      <c r="N80">
        <f t="shared" si="23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8"/>
        <v/>
      </c>
      <c r="G81" s="15" t="str">
        <f t="shared" si="19"/>
        <v/>
      </c>
      <c r="H81" s="17" t="str">
        <f t="shared" si="20"/>
        <v/>
      </c>
      <c r="I81" s="24" t="str">
        <f t="shared" si="24"/>
        <v/>
      </c>
      <c r="J81" s="26" t="str">
        <f t="shared" si="21"/>
        <v/>
      </c>
      <c r="K81" s="9">
        <f>IF(J80=actualvalue,xirrvalue,IF(A81="",0,IF(B81="Purchase",-D81,IF(B81="Dividend",D81,IF(B81="Redemption",D81,)))))</f>
        <v>0</v>
      </c>
      <c r="L81" s="25" t="str">
        <f t="shared" si="25"/>
        <v/>
      </c>
      <c r="M81" s="11">
        <f t="shared" si="22"/>
        <v>0</v>
      </c>
      <c r="N81">
        <f t="shared" si="23"/>
        <v>0</v>
      </c>
      <c r="O81" s="9"/>
      <c r="P81" s="9"/>
      <c r="Q81" s="9"/>
      <c r="R81" s="9"/>
      <c r="S81" s="9"/>
    </row>
    <row r="82" spans="1:19">
      <c r="A82" s="12"/>
      <c r="B82" s="13" t="s">
        <v>281</v>
      </c>
      <c r="C82" s="13"/>
      <c r="D82" s="14"/>
      <c r="E82" s="23" t="str">
        <f t="shared" ref="E82:E145" si="26">IF(ISERROR(IF(B82="Redemption",-D82,IF(B82="Dividend",-D82,D82))/C82),"",IF(B82="Redemption",-D82,IF(B82="Dividend",-D82,D82))/C82)</f>
        <v/>
      </c>
      <c r="F82" s="22" t="str">
        <f t="shared" ref="F82:F145" si="27">IF(B82="Redemption","",IF(B82="Dividend","",IF(date-A82=date,"",date-A82)))</f>
        <v/>
      </c>
      <c r="G82" s="15" t="str">
        <f t="shared" ref="G82:G145" si="28">IF(B82="Redemption","",IF(B82="Dividend","",IF(ISERROR(mfnav1*E82),"",navmf1*E82)))</f>
        <v/>
      </c>
      <c r="H82" s="17" t="str">
        <f t="shared" ref="H82:H145" si="29">IF(ISERROR(G82-D82),"",G82-D82)</f>
        <v/>
      </c>
      <c r="I82" s="24" t="str">
        <f t="shared" ref="I82:I145" si="30">IF(ISERROR(I81+E82),"",I81+E82)</f>
        <v/>
      </c>
      <c r="J82" s="26" t="str">
        <f t="shared" ref="J82:J145" si="31">IF(ISERROR(I82*navmf1),"",I82*navmf1)</f>
        <v/>
      </c>
      <c r="K82" s="9">
        <f>IF(J81=actualvalue,xirrvalue,IF(A82="",0,IF(B82="Purchase",-D82,IF(B82="Dividend",D82,IF(B82="Redemption",D82,)))))</f>
        <v>0</v>
      </c>
      <c r="L82" s="25" t="str">
        <f t="shared" si="25"/>
        <v/>
      </c>
      <c r="M82" s="11">
        <f t="shared" ref="M82:M145" si="32">IF(K82=xirrvalue,date,IF(K82=0,0,IF(K82="","",A82)))</f>
        <v>0</v>
      </c>
      <c r="N82">
        <f t="shared" ref="N82:N145" si="33">IF(B82="Purchase",D82,0)</f>
        <v>0</v>
      </c>
      <c r="O82" s="9"/>
      <c r="P82" s="9"/>
      <c r="Q82" s="9"/>
      <c r="R82" s="9"/>
      <c r="S82" s="9"/>
    </row>
    <row r="83" spans="1:19">
      <c r="A83" s="12"/>
      <c r="B83" s="13" t="s">
        <v>281</v>
      </c>
      <c r="C83" s="13"/>
      <c r="D83" s="14"/>
      <c r="E83" s="23" t="str">
        <f t="shared" si="26"/>
        <v/>
      </c>
      <c r="F83" s="22" t="str">
        <f t="shared" si="27"/>
        <v/>
      </c>
      <c r="G83" s="15" t="str">
        <f t="shared" si="28"/>
        <v/>
      </c>
      <c r="H83" s="17" t="str">
        <f t="shared" si="29"/>
        <v/>
      </c>
      <c r="I83" s="24" t="str">
        <f t="shared" si="30"/>
        <v/>
      </c>
      <c r="J83" s="26" t="str">
        <f t="shared" si="31"/>
        <v/>
      </c>
      <c r="K83" s="9">
        <f>IF(J82=actualvalue,xirrvalue,IF(A83="",0,IF(B83="Purchase",-D83,IF(B83="Dividend",D83,IF(B83="Redemption",D83,)))))</f>
        <v>0</v>
      </c>
      <c r="L83" s="25" t="str">
        <f t="shared" si="25"/>
        <v/>
      </c>
      <c r="M83" s="11">
        <f t="shared" si="32"/>
        <v>0</v>
      </c>
      <c r="N83">
        <f t="shared" si="33"/>
        <v>0</v>
      </c>
      <c r="O83" s="9"/>
      <c r="P83" s="9"/>
      <c r="Q83" s="9"/>
      <c r="R83" s="9"/>
      <c r="S83" s="9"/>
    </row>
    <row r="84" spans="1:19">
      <c r="A84" s="12"/>
      <c r="B84" s="13" t="s">
        <v>281</v>
      </c>
      <c r="C84" s="13"/>
      <c r="D84" s="14"/>
      <c r="E84" s="23" t="str">
        <f t="shared" si="26"/>
        <v/>
      </c>
      <c r="F84" s="22" t="str">
        <f t="shared" si="27"/>
        <v/>
      </c>
      <c r="G84" s="15" t="str">
        <f t="shared" si="28"/>
        <v/>
      </c>
      <c r="H84" s="17" t="str">
        <f t="shared" si="29"/>
        <v/>
      </c>
      <c r="I84" s="24" t="str">
        <f t="shared" si="30"/>
        <v/>
      </c>
      <c r="J84" s="26" t="str">
        <f t="shared" si="31"/>
        <v/>
      </c>
      <c r="K84" s="9">
        <f>IF(J83=actualvalue,xirrvalue,IF(A84="",0,IF(B84="Purchase",-D84,IF(B84="Dividend",D84,IF(B84="Redemption",D84,)))))</f>
        <v>0</v>
      </c>
      <c r="L84" s="25" t="str">
        <f t="shared" si="25"/>
        <v/>
      </c>
      <c r="M84" s="11">
        <f t="shared" si="32"/>
        <v>0</v>
      </c>
      <c r="N84">
        <f t="shared" si="33"/>
        <v>0</v>
      </c>
      <c r="O84" s="9"/>
      <c r="P84" s="9"/>
      <c r="Q84" s="9"/>
      <c r="R84" s="9"/>
      <c r="S84" s="9"/>
    </row>
    <row r="85" spans="1:19">
      <c r="A85" s="12"/>
      <c r="B85" s="13" t="s">
        <v>281</v>
      </c>
      <c r="C85" s="13"/>
      <c r="D85" s="14"/>
      <c r="E85" s="23" t="str">
        <f t="shared" si="26"/>
        <v/>
      </c>
      <c r="F85" s="22" t="str">
        <f t="shared" si="27"/>
        <v/>
      </c>
      <c r="G85" s="15" t="str">
        <f t="shared" si="28"/>
        <v/>
      </c>
      <c r="H85" s="17" t="str">
        <f t="shared" si="29"/>
        <v/>
      </c>
      <c r="I85" s="24" t="str">
        <f t="shared" si="30"/>
        <v/>
      </c>
      <c r="J85" s="26" t="str">
        <f t="shared" si="31"/>
        <v/>
      </c>
      <c r="K85" s="9">
        <f>IF(J84=actualvalue,xirrvalue,IF(A85="",0,IF(B85="Purchase",-D85,IF(B85="Dividend",D85,IF(B85="Redemption",D85,)))))</f>
        <v>0</v>
      </c>
      <c r="L85" s="25" t="str">
        <f t="shared" si="25"/>
        <v/>
      </c>
      <c r="M85" s="11">
        <f t="shared" si="32"/>
        <v>0</v>
      </c>
      <c r="N85">
        <f t="shared" si="33"/>
        <v>0</v>
      </c>
      <c r="O85" s="9"/>
      <c r="P85" s="9"/>
      <c r="Q85" s="9"/>
      <c r="R85" s="9"/>
      <c r="S85" s="9"/>
    </row>
    <row r="86" spans="1:19">
      <c r="A86" s="12"/>
      <c r="B86" s="13" t="s">
        <v>281</v>
      </c>
      <c r="C86" s="13"/>
      <c r="D86" s="14"/>
      <c r="E86" s="23" t="str">
        <f t="shared" si="26"/>
        <v/>
      </c>
      <c r="F86" s="22" t="str">
        <f t="shared" si="27"/>
        <v/>
      </c>
      <c r="G86" s="15" t="str">
        <f t="shared" si="28"/>
        <v/>
      </c>
      <c r="H86" s="17" t="str">
        <f t="shared" si="29"/>
        <v/>
      </c>
      <c r="I86" s="24" t="str">
        <f t="shared" si="30"/>
        <v/>
      </c>
      <c r="J86" s="26" t="str">
        <f t="shared" si="31"/>
        <v/>
      </c>
      <c r="K86" s="9">
        <f>IF(J85=actualvalue,xirrvalue,IF(A86="",0,IF(B86="Purchase",-D86,IF(B86="Dividend",D86,IF(B86="Redemption",D86,)))))</f>
        <v>0</v>
      </c>
      <c r="L86" s="25" t="str">
        <f t="shared" si="25"/>
        <v/>
      </c>
      <c r="M86" s="11">
        <f t="shared" si="32"/>
        <v>0</v>
      </c>
      <c r="N86">
        <f t="shared" si="33"/>
        <v>0</v>
      </c>
      <c r="O86" s="9"/>
      <c r="P86" s="9"/>
      <c r="Q86" s="9"/>
      <c r="R86" s="9"/>
      <c r="S86" s="9"/>
    </row>
    <row r="87" spans="1:19">
      <c r="A87" s="12"/>
      <c r="B87" s="13" t="s">
        <v>281</v>
      </c>
      <c r="C87" s="13"/>
      <c r="D87" s="14"/>
      <c r="E87" s="23" t="str">
        <f t="shared" si="26"/>
        <v/>
      </c>
      <c r="F87" s="22" t="str">
        <f t="shared" si="27"/>
        <v/>
      </c>
      <c r="G87" s="15" t="str">
        <f t="shared" si="28"/>
        <v/>
      </c>
      <c r="H87" s="17" t="str">
        <f t="shared" si="29"/>
        <v/>
      </c>
      <c r="I87" s="24" t="str">
        <f t="shared" si="30"/>
        <v/>
      </c>
      <c r="J87" s="26" t="str">
        <f t="shared" si="31"/>
        <v/>
      </c>
      <c r="K87" s="9">
        <f>IF(J86=actualvalue,xirrvalue,IF(A87="",0,IF(B87="Purchase",-D87,IF(B87="Dividend",D87,IF(B87="Redemption",D87,)))))</f>
        <v>0</v>
      </c>
      <c r="L87" s="25" t="str">
        <f t="shared" si="25"/>
        <v/>
      </c>
      <c r="M87" s="11">
        <f t="shared" si="32"/>
        <v>0</v>
      </c>
      <c r="N87">
        <f t="shared" si="33"/>
        <v>0</v>
      </c>
      <c r="O87" s="9"/>
      <c r="P87" s="9"/>
      <c r="Q87" s="9"/>
      <c r="R87" s="9"/>
      <c r="S87" s="9"/>
    </row>
    <row r="88" spans="1:19">
      <c r="A88" s="12"/>
      <c r="B88" s="13" t="s">
        <v>281</v>
      </c>
      <c r="C88" s="13"/>
      <c r="D88" s="14"/>
      <c r="E88" s="23" t="str">
        <f t="shared" si="26"/>
        <v/>
      </c>
      <c r="F88" s="22" t="str">
        <f t="shared" si="27"/>
        <v/>
      </c>
      <c r="G88" s="15" t="str">
        <f t="shared" si="28"/>
        <v/>
      </c>
      <c r="H88" s="17" t="str">
        <f t="shared" si="29"/>
        <v/>
      </c>
      <c r="I88" s="24" t="str">
        <f t="shared" si="30"/>
        <v/>
      </c>
      <c r="J88" s="26" t="str">
        <f t="shared" si="31"/>
        <v/>
      </c>
      <c r="K88" s="9">
        <f>IF(J87=actualvalue,xirrvalue,IF(A88="",0,IF(B88="Purchase",-D88,IF(B88="Dividend",D88,IF(B88="Redemption",D88,)))))</f>
        <v>0</v>
      </c>
      <c r="L88" s="25" t="str">
        <f t="shared" si="25"/>
        <v/>
      </c>
      <c r="M88" s="11">
        <f t="shared" si="32"/>
        <v>0</v>
      </c>
      <c r="N88">
        <f t="shared" si="33"/>
        <v>0</v>
      </c>
      <c r="O88" s="9"/>
      <c r="P88" s="9"/>
      <c r="Q88" s="9"/>
      <c r="R88" s="9"/>
      <c r="S88" s="9"/>
    </row>
    <row r="89" spans="1:19">
      <c r="A89" s="12"/>
      <c r="B89" s="13" t="s">
        <v>281</v>
      </c>
      <c r="C89" s="13"/>
      <c r="D89" s="14"/>
      <c r="E89" s="23" t="str">
        <f t="shared" si="26"/>
        <v/>
      </c>
      <c r="F89" s="22" t="str">
        <f t="shared" si="27"/>
        <v/>
      </c>
      <c r="G89" s="15" t="str">
        <f t="shared" si="28"/>
        <v/>
      </c>
      <c r="H89" s="17" t="str">
        <f t="shared" si="29"/>
        <v/>
      </c>
      <c r="I89" s="24" t="str">
        <f t="shared" si="30"/>
        <v/>
      </c>
      <c r="J89" s="26" t="str">
        <f t="shared" si="31"/>
        <v/>
      </c>
      <c r="K89" s="9">
        <f>IF(J88=actualvalue,xirrvalue,IF(A89="",0,IF(B89="Purchase",-D89,IF(B89="Dividend",D89,IF(B89="Redemption",D89,)))))</f>
        <v>0</v>
      </c>
      <c r="L89" s="25" t="str">
        <f t="shared" si="25"/>
        <v/>
      </c>
      <c r="M89" s="11">
        <f t="shared" si="32"/>
        <v>0</v>
      </c>
      <c r="N89">
        <f t="shared" si="33"/>
        <v>0</v>
      </c>
      <c r="O89" s="9"/>
      <c r="P89" s="9"/>
      <c r="Q89" s="9"/>
      <c r="R89" s="9"/>
      <c r="S89" s="9"/>
    </row>
    <row r="90" spans="1:19">
      <c r="A90" s="12"/>
      <c r="B90" s="13" t="s">
        <v>281</v>
      </c>
      <c r="C90" s="13"/>
      <c r="D90" s="14"/>
      <c r="E90" s="23" t="str">
        <f t="shared" si="26"/>
        <v/>
      </c>
      <c r="F90" s="22" t="str">
        <f t="shared" si="27"/>
        <v/>
      </c>
      <c r="G90" s="15" t="str">
        <f t="shared" si="28"/>
        <v/>
      </c>
      <c r="H90" s="17" t="str">
        <f t="shared" si="29"/>
        <v/>
      </c>
      <c r="I90" s="24" t="str">
        <f t="shared" si="30"/>
        <v/>
      </c>
      <c r="J90" s="26" t="str">
        <f t="shared" si="31"/>
        <v/>
      </c>
      <c r="K90" s="9">
        <f>IF(J89=actualvalue,xirrvalue,IF(A90="",0,IF(B90="Purchase",-D90,IF(B90="Dividend",D90,IF(B90="Redemption",D90,)))))</f>
        <v>0</v>
      </c>
      <c r="L90" s="25" t="str">
        <f t="shared" si="25"/>
        <v/>
      </c>
      <c r="M90" s="11">
        <f t="shared" si="32"/>
        <v>0</v>
      </c>
      <c r="N90">
        <f t="shared" si="33"/>
        <v>0</v>
      </c>
      <c r="O90" s="9"/>
      <c r="P90" s="9"/>
      <c r="Q90" s="9"/>
      <c r="R90" s="9"/>
      <c r="S90" s="9"/>
    </row>
    <row r="91" spans="1:19">
      <c r="A91" s="12"/>
      <c r="B91" s="13" t="s">
        <v>281</v>
      </c>
      <c r="C91" s="13"/>
      <c r="D91" s="14"/>
      <c r="E91" s="23" t="str">
        <f t="shared" si="26"/>
        <v/>
      </c>
      <c r="F91" s="22" t="str">
        <f t="shared" si="27"/>
        <v/>
      </c>
      <c r="G91" s="15" t="str">
        <f t="shared" si="28"/>
        <v/>
      </c>
      <c r="H91" s="17" t="str">
        <f t="shared" si="29"/>
        <v/>
      </c>
      <c r="I91" s="24" t="str">
        <f t="shared" si="30"/>
        <v/>
      </c>
      <c r="J91" s="26" t="str">
        <f t="shared" si="31"/>
        <v/>
      </c>
      <c r="K91" s="9">
        <f>IF(J90=actualvalue,xirrvalue,IF(A91="",0,IF(B91="Purchase",-D91,IF(B91="Dividend",D91,IF(B91="Redemption",D91,)))))</f>
        <v>0</v>
      </c>
      <c r="L91" s="25" t="str">
        <f t="shared" si="25"/>
        <v/>
      </c>
      <c r="M91" s="11">
        <f t="shared" si="32"/>
        <v>0</v>
      </c>
      <c r="N91">
        <f t="shared" si="33"/>
        <v>0</v>
      </c>
      <c r="O91" s="9"/>
      <c r="P91" s="9"/>
      <c r="Q91" s="9"/>
      <c r="R91" s="9"/>
      <c r="S91" s="9"/>
    </row>
    <row r="92" spans="1:19">
      <c r="A92" s="12"/>
      <c r="B92" s="13" t="s">
        <v>281</v>
      </c>
      <c r="C92" s="13"/>
      <c r="D92" s="14"/>
      <c r="E92" s="23" t="str">
        <f t="shared" si="26"/>
        <v/>
      </c>
      <c r="F92" s="22" t="str">
        <f t="shared" si="27"/>
        <v/>
      </c>
      <c r="G92" s="15" t="str">
        <f t="shared" si="28"/>
        <v/>
      </c>
      <c r="H92" s="17" t="str">
        <f t="shared" si="29"/>
        <v/>
      </c>
      <c r="I92" s="24" t="str">
        <f t="shared" si="30"/>
        <v/>
      </c>
      <c r="J92" s="26" t="str">
        <f t="shared" si="31"/>
        <v/>
      </c>
      <c r="K92" s="9">
        <f>IF(J91=actualvalue,xirrvalue,IF(A92="",0,IF(B92="Purchase",-D92,IF(B92="Dividend",D92,IF(B92="Redemption",D92,)))))</f>
        <v>0</v>
      </c>
      <c r="L92" s="25" t="str">
        <f t="shared" si="25"/>
        <v/>
      </c>
      <c r="M92" s="11">
        <f t="shared" si="32"/>
        <v>0</v>
      </c>
      <c r="N92">
        <f t="shared" si="33"/>
        <v>0</v>
      </c>
      <c r="O92" s="9"/>
      <c r="P92" s="9"/>
      <c r="Q92" s="9"/>
      <c r="R92" s="9"/>
      <c r="S92" s="9"/>
    </row>
    <row r="93" spans="1:19">
      <c r="A93" s="12"/>
      <c r="B93" s="13" t="s">
        <v>281</v>
      </c>
      <c r="C93" s="13"/>
      <c r="D93" s="14"/>
      <c r="E93" s="23" t="str">
        <f t="shared" si="26"/>
        <v/>
      </c>
      <c r="F93" s="22" t="str">
        <f t="shared" si="27"/>
        <v/>
      </c>
      <c r="G93" s="15" t="str">
        <f t="shared" si="28"/>
        <v/>
      </c>
      <c r="H93" s="17" t="str">
        <f t="shared" si="29"/>
        <v/>
      </c>
      <c r="I93" s="24" t="str">
        <f t="shared" si="30"/>
        <v/>
      </c>
      <c r="J93" s="26" t="str">
        <f t="shared" si="31"/>
        <v/>
      </c>
      <c r="K93" s="9">
        <f>IF(J92=actualvalue,xirrvalue,IF(A93="",0,IF(B93="Purchase",-D93,IF(B93="Dividend",D93,IF(B93="Redemption",D93,)))))</f>
        <v>0</v>
      </c>
      <c r="L93" s="25" t="str">
        <f t="shared" si="25"/>
        <v/>
      </c>
      <c r="M93" s="11">
        <f t="shared" si="32"/>
        <v>0</v>
      </c>
      <c r="N93">
        <f t="shared" si="33"/>
        <v>0</v>
      </c>
      <c r="O93" s="9"/>
      <c r="P93" s="9"/>
      <c r="Q93" s="9"/>
      <c r="R93" s="9"/>
      <c r="S93" s="9"/>
    </row>
    <row r="94" spans="1:19">
      <c r="A94" s="12"/>
      <c r="B94" s="13" t="s">
        <v>281</v>
      </c>
      <c r="C94" s="13"/>
      <c r="D94" s="14"/>
      <c r="E94" s="23" t="str">
        <f t="shared" si="26"/>
        <v/>
      </c>
      <c r="F94" s="22" t="str">
        <f t="shared" si="27"/>
        <v/>
      </c>
      <c r="G94" s="15" t="str">
        <f t="shared" si="28"/>
        <v/>
      </c>
      <c r="H94" s="17" t="str">
        <f t="shared" si="29"/>
        <v/>
      </c>
      <c r="I94" s="24" t="str">
        <f t="shared" si="30"/>
        <v/>
      </c>
      <c r="J94" s="26" t="str">
        <f t="shared" si="31"/>
        <v/>
      </c>
      <c r="K94" s="9">
        <f>IF(J93=actualvalue,xirrvalue,IF(A94="",0,IF(B94="Purchase",-D94,IF(B94="Dividend",D94,IF(B94="Redemption",D94,)))))</f>
        <v>0</v>
      </c>
      <c r="L94" s="25" t="str">
        <f t="shared" si="25"/>
        <v/>
      </c>
      <c r="M94" s="11">
        <f t="shared" si="32"/>
        <v>0</v>
      </c>
      <c r="N94">
        <f t="shared" si="33"/>
        <v>0</v>
      </c>
      <c r="O94" s="9"/>
      <c r="P94" s="9"/>
      <c r="Q94" s="9"/>
      <c r="R94" s="9"/>
      <c r="S94" s="9"/>
    </row>
    <row r="95" spans="1:19">
      <c r="A95" s="12"/>
      <c r="B95" s="13" t="s">
        <v>281</v>
      </c>
      <c r="C95" s="13"/>
      <c r="D95" s="14"/>
      <c r="E95" s="23" t="str">
        <f t="shared" si="26"/>
        <v/>
      </c>
      <c r="F95" s="22" t="str">
        <f t="shared" si="27"/>
        <v/>
      </c>
      <c r="G95" s="15" t="str">
        <f t="shared" si="28"/>
        <v/>
      </c>
      <c r="H95" s="17" t="str">
        <f t="shared" si="29"/>
        <v/>
      </c>
      <c r="I95" s="24" t="str">
        <f t="shared" si="30"/>
        <v/>
      </c>
      <c r="J95" s="26" t="str">
        <f t="shared" si="31"/>
        <v/>
      </c>
      <c r="K95" s="9">
        <f>IF(J94=actualvalue,xirrvalue,IF(A95="",0,IF(B95="Purchase",-D95,IF(B95="Dividend",D95,IF(B95="Redemption",D95,)))))</f>
        <v>0</v>
      </c>
      <c r="L95" s="25" t="str">
        <f t="shared" si="25"/>
        <v/>
      </c>
      <c r="M95" s="11">
        <f t="shared" si="32"/>
        <v>0</v>
      </c>
      <c r="N95">
        <f t="shared" si="33"/>
        <v>0</v>
      </c>
      <c r="O95" s="9"/>
      <c r="P95" s="9"/>
      <c r="Q95" s="9"/>
      <c r="R95" s="9"/>
      <c r="S95" s="9"/>
    </row>
    <row r="96" spans="1:19">
      <c r="A96" s="12"/>
      <c r="B96" s="13" t="s">
        <v>281</v>
      </c>
      <c r="C96" s="13"/>
      <c r="D96" s="14"/>
      <c r="E96" s="23" t="str">
        <f t="shared" si="26"/>
        <v/>
      </c>
      <c r="F96" s="22" t="str">
        <f t="shared" si="27"/>
        <v/>
      </c>
      <c r="G96" s="15" t="str">
        <f t="shared" si="28"/>
        <v/>
      </c>
      <c r="H96" s="17" t="str">
        <f t="shared" si="29"/>
        <v/>
      </c>
      <c r="I96" s="24" t="str">
        <f t="shared" si="30"/>
        <v/>
      </c>
      <c r="J96" s="26" t="str">
        <f t="shared" si="31"/>
        <v/>
      </c>
      <c r="K96" s="9">
        <f>IF(J95=actualvalue,xirrvalue,IF(A96="",0,IF(B96="Purchase",-D96,IF(B96="Dividend",D96,IF(B96="Redemption",D96,)))))</f>
        <v>0</v>
      </c>
      <c r="L96" s="25" t="str">
        <f t="shared" si="25"/>
        <v/>
      </c>
      <c r="M96" s="11">
        <f t="shared" si="32"/>
        <v>0</v>
      </c>
      <c r="N96">
        <f t="shared" si="33"/>
        <v>0</v>
      </c>
      <c r="O96" s="9"/>
      <c r="P96" s="9"/>
      <c r="Q96" s="9"/>
      <c r="R96" s="9"/>
      <c r="S96" s="9"/>
    </row>
    <row r="97" spans="1:19">
      <c r="A97" s="12"/>
      <c r="B97" s="13" t="s">
        <v>281</v>
      </c>
      <c r="C97" s="13"/>
      <c r="D97" s="14"/>
      <c r="E97" s="23" t="str">
        <f t="shared" si="26"/>
        <v/>
      </c>
      <c r="F97" s="22" t="str">
        <f t="shared" si="27"/>
        <v/>
      </c>
      <c r="G97" s="15" t="str">
        <f t="shared" si="28"/>
        <v/>
      </c>
      <c r="H97" s="17" t="str">
        <f t="shared" si="29"/>
        <v/>
      </c>
      <c r="I97" s="24" t="str">
        <f t="shared" si="30"/>
        <v/>
      </c>
      <c r="J97" s="26" t="str">
        <f t="shared" si="31"/>
        <v/>
      </c>
      <c r="K97" s="9">
        <f>IF(J96=actualvalue,xirrvalue,IF(A97="",0,IF(B97="Purchase",-D97,IF(B97="Dividend",D97,IF(B97="Redemption",D97,)))))</f>
        <v>0</v>
      </c>
      <c r="L97" s="25" t="str">
        <f t="shared" si="25"/>
        <v/>
      </c>
      <c r="M97" s="11">
        <f t="shared" si="32"/>
        <v>0</v>
      </c>
      <c r="N97">
        <f t="shared" si="33"/>
        <v>0</v>
      </c>
      <c r="O97" s="9"/>
      <c r="P97" s="9"/>
      <c r="Q97" s="9"/>
      <c r="R97" s="9"/>
      <c r="S97" s="9"/>
    </row>
    <row r="98" spans="1:19">
      <c r="A98" s="12"/>
      <c r="B98" s="13" t="s">
        <v>281</v>
      </c>
      <c r="C98" s="13"/>
      <c r="D98" s="14"/>
      <c r="E98" s="23" t="str">
        <f t="shared" si="26"/>
        <v/>
      </c>
      <c r="F98" s="22" t="str">
        <f t="shared" si="27"/>
        <v/>
      </c>
      <c r="G98" s="15" t="str">
        <f t="shared" si="28"/>
        <v/>
      </c>
      <c r="H98" s="17" t="str">
        <f t="shared" si="29"/>
        <v/>
      </c>
      <c r="I98" s="24" t="str">
        <f t="shared" si="30"/>
        <v/>
      </c>
      <c r="J98" s="26" t="str">
        <f t="shared" si="31"/>
        <v/>
      </c>
      <c r="K98" s="9">
        <f>IF(J97=actualvalue,xirrvalue,IF(A98="",0,IF(B98="Purchase",-D98,IF(B98="Dividend",D98,IF(B98="Redemption",D98,)))))</f>
        <v>0</v>
      </c>
      <c r="L98" s="25" t="str">
        <f t="shared" si="25"/>
        <v/>
      </c>
      <c r="M98" s="11">
        <f t="shared" si="32"/>
        <v>0</v>
      </c>
      <c r="N98">
        <f t="shared" si="33"/>
        <v>0</v>
      </c>
      <c r="O98" s="9"/>
      <c r="P98" s="9"/>
      <c r="Q98" s="9"/>
      <c r="R98" s="9"/>
      <c r="S98" s="9"/>
    </row>
    <row r="99" spans="1:19">
      <c r="A99" s="12"/>
      <c r="B99" s="13" t="s">
        <v>281</v>
      </c>
      <c r="C99" s="13"/>
      <c r="D99" s="14"/>
      <c r="E99" s="23" t="str">
        <f t="shared" si="26"/>
        <v/>
      </c>
      <c r="F99" s="22" t="str">
        <f t="shared" si="27"/>
        <v/>
      </c>
      <c r="G99" s="15" t="str">
        <f t="shared" si="28"/>
        <v/>
      </c>
      <c r="H99" s="17" t="str">
        <f t="shared" si="29"/>
        <v/>
      </c>
      <c r="I99" s="24" t="str">
        <f t="shared" si="30"/>
        <v/>
      </c>
      <c r="J99" s="26" t="str">
        <f t="shared" si="31"/>
        <v/>
      </c>
      <c r="K99" s="9">
        <f>IF(J98=actualvalue,xirrvalue,IF(A99="",0,IF(B99="Purchase",-D99,IF(B99="Dividend",D99,IF(B99="Redemption",D99,)))))</f>
        <v>0</v>
      </c>
      <c r="L99" s="25" t="str">
        <f t="shared" si="25"/>
        <v/>
      </c>
      <c r="M99" s="11">
        <f t="shared" si="32"/>
        <v>0</v>
      </c>
      <c r="N99">
        <f t="shared" si="33"/>
        <v>0</v>
      </c>
      <c r="O99" s="9"/>
      <c r="P99" s="9"/>
      <c r="Q99" s="9"/>
      <c r="R99" s="9"/>
      <c r="S99" s="9"/>
    </row>
    <row r="100" spans="1:19">
      <c r="A100" s="12"/>
      <c r="B100" s="13" t="s">
        <v>281</v>
      </c>
      <c r="C100" s="13"/>
      <c r="D100" s="14"/>
      <c r="E100" s="23" t="str">
        <f t="shared" si="26"/>
        <v/>
      </c>
      <c r="F100" s="22" t="str">
        <f t="shared" si="27"/>
        <v/>
      </c>
      <c r="G100" s="15" t="str">
        <f t="shared" si="28"/>
        <v/>
      </c>
      <c r="H100" s="17" t="str">
        <f t="shared" si="29"/>
        <v/>
      </c>
      <c r="I100" s="24" t="str">
        <f t="shared" si="30"/>
        <v/>
      </c>
      <c r="J100" s="26" t="str">
        <f t="shared" si="31"/>
        <v/>
      </c>
      <c r="K100" s="9">
        <f>IF(J99=actualvalue,xirrvalue,IF(A100="",0,IF(B100="Purchase",-D100,IF(B100="Dividend",D100,IF(B100="Redemption",D100,)))))</f>
        <v>0</v>
      </c>
      <c r="L100" s="25" t="str">
        <f t="shared" si="25"/>
        <v/>
      </c>
      <c r="M100" s="11">
        <f t="shared" si="32"/>
        <v>0</v>
      </c>
      <c r="N100">
        <f t="shared" si="33"/>
        <v>0</v>
      </c>
      <c r="O100" s="9"/>
      <c r="P100" s="9"/>
      <c r="Q100" s="9"/>
      <c r="R100" s="9"/>
      <c r="S100" s="9"/>
    </row>
    <row r="101" spans="1:19">
      <c r="A101" s="12"/>
      <c r="B101" s="13" t="s">
        <v>281</v>
      </c>
      <c r="C101" s="13"/>
      <c r="D101" s="14"/>
      <c r="E101" s="23" t="str">
        <f t="shared" si="26"/>
        <v/>
      </c>
      <c r="F101" s="22" t="str">
        <f t="shared" si="27"/>
        <v/>
      </c>
      <c r="G101" s="15" t="str">
        <f t="shared" si="28"/>
        <v/>
      </c>
      <c r="H101" s="17" t="str">
        <f t="shared" si="29"/>
        <v/>
      </c>
      <c r="I101" s="24" t="str">
        <f t="shared" si="30"/>
        <v/>
      </c>
      <c r="J101" s="26" t="str">
        <f t="shared" si="31"/>
        <v/>
      </c>
      <c r="K101" s="9">
        <f>IF(J100=actualvalue,xirrvalue,IF(A101="",0,IF(B101="Purchase",-D101,IF(B101="Dividend",D101,IF(B101="Redemption",D101,)))))</f>
        <v>0</v>
      </c>
      <c r="L101" s="25" t="str">
        <f t="shared" si="25"/>
        <v/>
      </c>
      <c r="M101" s="11">
        <f t="shared" si="32"/>
        <v>0</v>
      </c>
      <c r="N101">
        <f t="shared" si="33"/>
        <v>0</v>
      </c>
      <c r="O101" s="9"/>
      <c r="P101" s="9"/>
      <c r="Q101" s="9"/>
      <c r="R101" s="9"/>
      <c r="S101" s="9"/>
    </row>
    <row r="102" spans="1:19">
      <c r="A102" s="12"/>
      <c r="B102" s="13" t="s">
        <v>281</v>
      </c>
      <c r="C102" s="13"/>
      <c r="D102" s="14"/>
      <c r="E102" s="23" t="str">
        <f t="shared" si="26"/>
        <v/>
      </c>
      <c r="F102" s="22" t="str">
        <f t="shared" si="27"/>
        <v/>
      </c>
      <c r="G102" s="15" t="str">
        <f t="shared" si="28"/>
        <v/>
      </c>
      <c r="H102" s="17" t="str">
        <f t="shared" si="29"/>
        <v/>
      </c>
      <c r="I102" s="24" t="str">
        <f t="shared" si="30"/>
        <v/>
      </c>
      <c r="J102" s="26" t="str">
        <f t="shared" si="31"/>
        <v/>
      </c>
      <c r="K102" s="9">
        <f>IF(J101=actualvalue,xirrvalue,IF(A102="",0,IF(B102="Purchase",-D102,IF(B102="Dividend",D102,IF(B102="Redemption",D102,)))))</f>
        <v>0</v>
      </c>
      <c r="L102" s="25" t="str">
        <f t="shared" si="25"/>
        <v/>
      </c>
      <c r="M102" s="11">
        <f t="shared" si="32"/>
        <v>0</v>
      </c>
      <c r="N102">
        <f t="shared" si="33"/>
        <v>0</v>
      </c>
      <c r="O102" s="9"/>
      <c r="P102" s="9"/>
      <c r="Q102" s="9"/>
      <c r="R102" s="9"/>
      <c r="S102" s="9"/>
    </row>
    <row r="103" spans="1:19">
      <c r="A103" s="12"/>
      <c r="B103" s="13" t="s">
        <v>281</v>
      </c>
      <c r="C103" s="13"/>
      <c r="D103" s="14"/>
      <c r="E103" s="23" t="str">
        <f t="shared" si="26"/>
        <v/>
      </c>
      <c r="F103" s="22" t="str">
        <f t="shared" si="27"/>
        <v/>
      </c>
      <c r="G103" s="15" t="str">
        <f t="shared" si="28"/>
        <v/>
      </c>
      <c r="H103" s="17" t="str">
        <f t="shared" si="29"/>
        <v/>
      </c>
      <c r="I103" s="24" t="str">
        <f t="shared" si="30"/>
        <v/>
      </c>
      <c r="J103" s="26" t="str">
        <f t="shared" si="31"/>
        <v/>
      </c>
      <c r="K103" s="9">
        <f>IF(J102=actualvalue,xirrvalue,IF(A103="",0,IF(B103="Purchase",-D103,IF(B103="Dividend",D103,IF(B103="Redemption",D103,)))))</f>
        <v>0</v>
      </c>
      <c r="L103" s="25" t="str">
        <f t="shared" si="25"/>
        <v/>
      </c>
      <c r="M103" s="11">
        <f t="shared" si="32"/>
        <v>0</v>
      </c>
      <c r="N103">
        <f t="shared" si="33"/>
        <v>0</v>
      </c>
      <c r="O103" s="9"/>
      <c r="P103" s="9"/>
      <c r="Q103" s="9"/>
      <c r="R103" s="9"/>
      <c r="S103" s="9"/>
    </row>
    <row r="104" spans="1:19">
      <c r="A104" s="12"/>
      <c r="B104" s="13" t="s">
        <v>281</v>
      </c>
      <c r="C104" s="13"/>
      <c r="D104" s="14"/>
      <c r="E104" s="23" t="str">
        <f t="shared" si="26"/>
        <v/>
      </c>
      <c r="F104" s="22" t="str">
        <f t="shared" si="27"/>
        <v/>
      </c>
      <c r="G104" s="15" t="str">
        <f t="shared" si="28"/>
        <v/>
      </c>
      <c r="H104" s="17" t="str">
        <f t="shared" si="29"/>
        <v/>
      </c>
      <c r="I104" s="24" t="str">
        <f t="shared" si="30"/>
        <v/>
      </c>
      <c r="J104" s="26" t="str">
        <f t="shared" si="31"/>
        <v/>
      </c>
      <c r="K104" s="9">
        <f>IF(J103=actualvalue,xirrvalue,IF(A104="",0,IF(B104="Purchase",-D104,IF(B104="Dividend",D104,IF(B104="Redemption",D104,)))))</f>
        <v>0</v>
      </c>
      <c r="L104" s="25" t="str">
        <f t="shared" si="25"/>
        <v/>
      </c>
      <c r="M104" s="11">
        <f t="shared" si="32"/>
        <v>0</v>
      </c>
      <c r="N104">
        <f t="shared" si="33"/>
        <v>0</v>
      </c>
      <c r="O104" s="9"/>
      <c r="P104" s="9"/>
      <c r="Q104" s="9"/>
      <c r="R104" s="9"/>
      <c r="S104" s="9"/>
    </row>
    <row r="105" spans="1:19">
      <c r="A105" s="12"/>
      <c r="B105" s="13" t="s">
        <v>281</v>
      </c>
      <c r="C105" s="13"/>
      <c r="D105" s="14"/>
      <c r="E105" s="23" t="str">
        <f t="shared" si="26"/>
        <v/>
      </c>
      <c r="F105" s="22" t="str">
        <f t="shared" si="27"/>
        <v/>
      </c>
      <c r="G105" s="15" t="str">
        <f t="shared" si="28"/>
        <v/>
      </c>
      <c r="H105" s="17" t="str">
        <f t="shared" si="29"/>
        <v/>
      </c>
      <c r="I105" s="24" t="str">
        <f t="shared" si="30"/>
        <v/>
      </c>
      <c r="J105" s="26" t="str">
        <f t="shared" si="31"/>
        <v/>
      </c>
      <c r="K105" s="9">
        <f>IF(J104=actualvalue,xirrvalue,IF(A105="",0,IF(B105="Purchase",-D105,IF(B105="Dividend",D105,IF(B105="Redemption",D105,)))))</f>
        <v>0</v>
      </c>
      <c r="L105" s="25" t="str">
        <f t="shared" si="25"/>
        <v/>
      </c>
      <c r="M105" s="11">
        <f t="shared" si="32"/>
        <v>0</v>
      </c>
      <c r="N105">
        <f t="shared" si="33"/>
        <v>0</v>
      </c>
      <c r="O105" s="9"/>
      <c r="P105" s="9"/>
      <c r="Q105" s="9"/>
      <c r="R105" s="9"/>
      <c r="S105" s="9"/>
    </row>
    <row r="106" spans="1:19">
      <c r="A106" s="12"/>
      <c r="B106" s="13" t="s">
        <v>281</v>
      </c>
      <c r="C106" s="13"/>
      <c r="D106" s="14"/>
      <c r="E106" s="23" t="str">
        <f t="shared" si="26"/>
        <v/>
      </c>
      <c r="F106" s="22" t="str">
        <f t="shared" si="27"/>
        <v/>
      </c>
      <c r="G106" s="15" t="str">
        <f t="shared" si="28"/>
        <v/>
      </c>
      <c r="H106" s="17" t="str">
        <f t="shared" si="29"/>
        <v/>
      </c>
      <c r="I106" s="24" t="str">
        <f t="shared" si="30"/>
        <v/>
      </c>
      <c r="J106" s="26" t="str">
        <f t="shared" si="31"/>
        <v/>
      </c>
      <c r="K106" s="9">
        <f>IF(J105=actualvalue,xirrvalue,IF(A106="",0,IF(B106="Purchase",-D106,IF(B106="Dividend",D106,IF(B106="Redemption",D106,)))))</f>
        <v>0</v>
      </c>
      <c r="L106" s="25" t="str">
        <f t="shared" si="25"/>
        <v/>
      </c>
      <c r="M106" s="11">
        <f t="shared" si="32"/>
        <v>0</v>
      </c>
      <c r="N106">
        <f t="shared" si="33"/>
        <v>0</v>
      </c>
      <c r="O106" s="9"/>
      <c r="P106" s="9"/>
      <c r="Q106" s="9"/>
      <c r="R106" s="9"/>
      <c r="S106" s="9"/>
    </row>
    <row r="107" spans="1:19">
      <c r="A107" s="12"/>
      <c r="B107" s="13" t="s">
        <v>281</v>
      </c>
      <c r="C107" s="13"/>
      <c r="D107" s="14"/>
      <c r="E107" s="23" t="str">
        <f t="shared" si="26"/>
        <v/>
      </c>
      <c r="F107" s="22" t="str">
        <f t="shared" si="27"/>
        <v/>
      </c>
      <c r="G107" s="15" t="str">
        <f t="shared" si="28"/>
        <v/>
      </c>
      <c r="H107" s="17" t="str">
        <f t="shared" si="29"/>
        <v/>
      </c>
      <c r="I107" s="24" t="str">
        <f t="shared" si="30"/>
        <v/>
      </c>
      <c r="J107" s="26" t="str">
        <f t="shared" si="31"/>
        <v/>
      </c>
      <c r="K107" s="9">
        <f>IF(J106=actualvalue,xirrvalue,IF(A107="",0,IF(B107="Purchase",-D107,IF(B107="Dividend",D107,IF(B107="Redemption",D107,)))))</f>
        <v>0</v>
      </c>
      <c r="L107" s="25" t="str">
        <f t="shared" si="25"/>
        <v/>
      </c>
      <c r="M107" s="11">
        <f t="shared" si="32"/>
        <v>0</v>
      </c>
      <c r="N107">
        <f t="shared" si="33"/>
        <v>0</v>
      </c>
      <c r="O107" s="9"/>
      <c r="P107" s="9"/>
      <c r="Q107" s="9"/>
      <c r="R107" s="9"/>
      <c r="S107" s="9"/>
    </row>
    <row r="108" spans="1:19">
      <c r="A108" s="12"/>
      <c r="B108" s="13" t="s">
        <v>281</v>
      </c>
      <c r="C108" s="13"/>
      <c r="D108" s="14"/>
      <c r="E108" s="23" t="str">
        <f t="shared" si="26"/>
        <v/>
      </c>
      <c r="F108" s="22" t="str">
        <f t="shared" si="27"/>
        <v/>
      </c>
      <c r="G108" s="15" t="str">
        <f t="shared" si="28"/>
        <v/>
      </c>
      <c r="H108" s="17" t="str">
        <f t="shared" si="29"/>
        <v/>
      </c>
      <c r="I108" s="24" t="str">
        <f t="shared" si="30"/>
        <v/>
      </c>
      <c r="J108" s="26" t="str">
        <f t="shared" si="31"/>
        <v/>
      </c>
      <c r="K108" s="9">
        <f>IF(J107=actualvalue,xirrvalue,IF(A108="",0,IF(B108="Purchase",-D108,IF(B108="Dividend",D108,IF(B108="Redemption",D108,)))))</f>
        <v>0</v>
      </c>
      <c r="L108" s="25" t="str">
        <f t="shared" si="25"/>
        <v/>
      </c>
      <c r="M108" s="11">
        <f t="shared" si="32"/>
        <v>0</v>
      </c>
      <c r="N108">
        <f t="shared" si="33"/>
        <v>0</v>
      </c>
      <c r="O108" s="9"/>
      <c r="P108" s="9"/>
      <c r="Q108" s="9"/>
      <c r="R108" s="9"/>
      <c r="S108" s="9"/>
    </row>
    <row r="109" spans="1:19">
      <c r="A109" s="12"/>
      <c r="B109" s="13" t="s">
        <v>281</v>
      </c>
      <c r="C109" s="13"/>
      <c r="D109" s="14"/>
      <c r="E109" s="23" t="str">
        <f t="shared" si="26"/>
        <v/>
      </c>
      <c r="F109" s="22" t="str">
        <f t="shared" si="27"/>
        <v/>
      </c>
      <c r="G109" s="15" t="str">
        <f t="shared" si="28"/>
        <v/>
      </c>
      <c r="H109" s="17" t="str">
        <f t="shared" si="29"/>
        <v/>
      </c>
      <c r="I109" s="24" t="str">
        <f t="shared" si="30"/>
        <v/>
      </c>
      <c r="J109" s="26" t="str">
        <f t="shared" si="31"/>
        <v/>
      </c>
      <c r="K109" s="9">
        <f>IF(J108=actualvalue,xirrvalue,IF(A109="",0,IF(B109="Purchase",-D109,IF(B109="Dividend",D109,IF(B109="Redemption",D109,)))))</f>
        <v>0</v>
      </c>
      <c r="L109" s="25" t="str">
        <f t="shared" si="25"/>
        <v/>
      </c>
      <c r="M109" s="11">
        <f t="shared" si="32"/>
        <v>0</v>
      </c>
      <c r="N109">
        <f t="shared" si="33"/>
        <v>0</v>
      </c>
      <c r="O109" s="9"/>
      <c r="P109" s="9"/>
      <c r="Q109" s="9"/>
      <c r="R109" s="9"/>
      <c r="S109" s="9"/>
    </row>
    <row r="110" spans="1:19">
      <c r="A110" s="12"/>
      <c r="B110" s="13" t="s">
        <v>281</v>
      </c>
      <c r="C110" s="13"/>
      <c r="D110" s="14"/>
      <c r="E110" s="23" t="str">
        <f t="shared" si="26"/>
        <v/>
      </c>
      <c r="F110" s="22" t="str">
        <f t="shared" si="27"/>
        <v/>
      </c>
      <c r="G110" s="15" t="str">
        <f t="shared" si="28"/>
        <v/>
      </c>
      <c r="H110" s="17" t="str">
        <f t="shared" si="29"/>
        <v/>
      </c>
      <c r="I110" s="24" t="str">
        <f t="shared" si="30"/>
        <v/>
      </c>
      <c r="J110" s="26" t="str">
        <f t="shared" si="31"/>
        <v/>
      </c>
      <c r="K110" s="9">
        <f>IF(J109=actualvalue,xirrvalue,IF(A110="",0,IF(B110="Purchase",-D110,IF(B110="Dividend",D110,IF(B110="Redemption",D110,)))))</f>
        <v>0</v>
      </c>
      <c r="L110" s="25" t="str">
        <f t="shared" si="25"/>
        <v/>
      </c>
      <c r="M110" s="11">
        <f t="shared" si="32"/>
        <v>0</v>
      </c>
      <c r="N110">
        <f t="shared" si="33"/>
        <v>0</v>
      </c>
      <c r="O110" s="9"/>
      <c r="P110" s="9"/>
      <c r="Q110" s="9"/>
      <c r="R110" s="9"/>
      <c r="S110" s="9"/>
    </row>
    <row r="111" spans="1:19">
      <c r="A111" s="12"/>
      <c r="B111" s="13" t="s">
        <v>281</v>
      </c>
      <c r="C111" s="13"/>
      <c r="D111" s="14"/>
      <c r="E111" s="23" t="str">
        <f t="shared" si="26"/>
        <v/>
      </c>
      <c r="F111" s="22" t="str">
        <f t="shared" si="27"/>
        <v/>
      </c>
      <c r="G111" s="15" t="str">
        <f t="shared" si="28"/>
        <v/>
      </c>
      <c r="H111" s="17" t="str">
        <f t="shared" si="29"/>
        <v/>
      </c>
      <c r="I111" s="24" t="str">
        <f t="shared" si="30"/>
        <v/>
      </c>
      <c r="J111" s="26" t="str">
        <f t="shared" si="31"/>
        <v/>
      </c>
      <c r="K111" s="9">
        <f>IF(J110=actualvalue,xirrvalue,IF(A111="",0,IF(B111="Purchase",-D111,IF(B111="Dividend",D111,IF(B111="Redemption",D111,)))))</f>
        <v>0</v>
      </c>
      <c r="L111" s="25" t="str">
        <f t="shared" si="25"/>
        <v/>
      </c>
      <c r="M111" s="11">
        <f t="shared" si="32"/>
        <v>0</v>
      </c>
      <c r="N111">
        <f t="shared" si="33"/>
        <v>0</v>
      </c>
      <c r="O111" s="9"/>
      <c r="P111" s="9"/>
      <c r="Q111" s="9"/>
      <c r="R111" s="9"/>
      <c r="S111" s="9"/>
    </row>
    <row r="112" spans="1:19">
      <c r="A112" s="12"/>
      <c r="B112" s="13" t="s">
        <v>281</v>
      </c>
      <c r="C112" s="13"/>
      <c r="D112" s="14"/>
      <c r="E112" s="23" t="str">
        <f t="shared" si="26"/>
        <v/>
      </c>
      <c r="F112" s="22" t="str">
        <f t="shared" si="27"/>
        <v/>
      </c>
      <c r="G112" s="15" t="str">
        <f t="shared" si="28"/>
        <v/>
      </c>
      <c r="H112" s="17" t="str">
        <f t="shared" si="29"/>
        <v/>
      </c>
      <c r="I112" s="24" t="str">
        <f t="shared" si="30"/>
        <v/>
      </c>
      <c r="J112" s="26" t="str">
        <f t="shared" si="31"/>
        <v/>
      </c>
      <c r="K112" s="9">
        <f>IF(J111=actualvalue,xirrvalue,IF(A112="",0,IF(B112="Purchase",-D112,IF(B112="Dividend",D112,IF(B112="Redemption",D112,)))))</f>
        <v>0</v>
      </c>
      <c r="L112" s="25" t="str">
        <f t="shared" si="25"/>
        <v/>
      </c>
      <c r="M112" s="11">
        <f t="shared" si="32"/>
        <v>0</v>
      </c>
      <c r="N112">
        <f t="shared" si="33"/>
        <v>0</v>
      </c>
      <c r="O112" s="9"/>
      <c r="P112" s="9"/>
      <c r="Q112" s="9"/>
      <c r="R112" s="9"/>
      <c r="S112" s="9"/>
    </row>
    <row r="113" spans="1:19">
      <c r="A113" s="12"/>
      <c r="B113" s="13" t="s">
        <v>281</v>
      </c>
      <c r="C113" s="13"/>
      <c r="D113" s="14"/>
      <c r="E113" s="23" t="str">
        <f t="shared" si="26"/>
        <v/>
      </c>
      <c r="F113" s="22" t="str">
        <f t="shared" si="27"/>
        <v/>
      </c>
      <c r="G113" s="15" t="str">
        <f t="shared" si="28"/>
        <v/>
      </c>
      <c r="H113" s="17" t="str">
        <f t="shared" si="29"/>
        <v/>
      </c>
      <c r="I113" s="24" t="str">
        <f t="shared" si="30"/>
        <v/>
      </c>
      <c r="J113" s="26" t="str">
        <f t="shared" si="31"/>
        <v/>
      </c>
      <c r="K113" s="9">
        <f>IF(J112=actualvalue,xirrvalue,IF(A113="",0,IF(B113="Purchase",-D113,IF(B113="Dividend",D113,IF(B113="Redemption",D113,)))))</f>
        <v>0</v>
      </c>
      <c r="L113" s="25" t="str">
        <f t="shared" si="25"/>
        <v/>
      </c>
      <c r="M113" s="11">
        <f t="shared" si="32"/>
        <v>0</v>
      </c>
      <c r="N113">
        <f t="shared" si="33"/>
        <v>0</v>
      </c>
      <c r="O113" s="9"/>
      <c r="P113" s="9"/>
      <c r="Q113" s="9"/>
      <c r="R113" s="9"/>
      <c r="S113" s="9"/>
    </row>
    <row r="114" spans="1:19">
      <c r="A114" s="12"/>
      <c r="B114" s="13" t="s">
        <v>281</v>
      </c>
      <c r="C114" s="13"/>
      <c r="D114" s="14"/>
      <c r="E114" s="23" t="str">
        <f t="shared" si="26"/>
        <v/>
      </c>
      <c r="F114" s="22" t="str">
        <f t="shared" si="27"/>
        <v/>
      </c>
      <c r="G114" s="15" t="str">
        <f t="shared" si="28"/>
        <v/>
      </c>
      <c r="H114" s="17" t="str">
        <f t="shared" si="29"/>
        <v/>
      </c>
      <c r="I114" s="24" t="str">
        <f t="shared" si="30"/>
        <v/>
      </c>
      <c r="J114" s="26" t="str">
        <f t="shared" si="31"/>
        <v/>
      </c>
      <c r="K114" s="9">
        <f>IF(J113=actualvalue,xirrvalue,IF(A114="",0,IF(B114="Purchase",-D114,IF(B114="Dividend",D114,IF(B114="Redemption",D114,)))))</f>
        <v>0</v>
      </c>
      <c r="L114" s="25" t="str">
        <f t="shared" si="25"/>
        <v/>
      </c>
      <c r="M114" s="11">
        <f t="shared" si="32"/>
        <v>0</v>
      </c>
      <c r="N114">
        <f t="shared" si="33"/>
        <v>0</v>
      </c>
      <c r="O114" s="9"/>
      <c r="P114" s="9"/>
      <c r="Q114" s="9"/>
      <c r="R114" s="9"/>
      <c r="S114" s="9"/>
    </row>
    <row r="115" spans="1:19">
      <c r="A115" s="12"/>
      <c r="B115" s="13" t="s">
        <v>281</v>
      </c>
      <c r="C115" s="13"/>
      <c r="D115" s="14"/>
      <c r="E115" s="23" t="str">
        <f t="shared" si="26"/>
        <v/>
      </c>
      <c r="F115" s="22" t="str">
        <f t="shared" si="27"/>
        <v/>
      </c>
      <c r="G115" s="15" t="str">
        <f t="shared" si="28"/>
        <v/>
      </c>
      <c r="H115" s="17" t="str">
        <f t="shared" si="29"/>
        <v/>
      </c>
      <c r="I115" s="24" t="str">
        <f t="shared" si="30"/>
        <v/>
      </c>
      <c r="J115" s="26" t="str">
        <f t="shared" si="31"/>
        <v/>
      </c>
      <c r="K115" s="9">
        <f>IF(J114=actualvalue,xirrvalue,IF(A115="",0,IF(B115="Purchase",-D115,IF(B115="Dividend",D115,IF(B115="Redemption",D115,)))))</f>
        <v>0</v>
      </c>
      <c r="L115" s="25" t="str">
        <f t="shared" si="25"/>
        <v/>
      </c>
      <c r="M115" s="11">
        <f t="shared" si="32"/>
        <v>0</v>
      </c>
      <c r="N115">
        <f t="shared" si="33"/>
        <v>0</v>
      </c>
      <c r="O115" s="9"/>
      <c r="P115" s="9"/>
      <c r="Q115" s="9"/>
      <c r="R115" s="9"/>
      <c r="S115" s="9"/>
    </row>
    <row r="116" spans="1:19">
      <c r="A116" s="12"/>
      <c r="B116" s="13" t="s">
        <v>281</v>
      </c>
      <c r="C116" s="13"/>
      <c r="D116" s="14"/>
      <c r="E116" s="23" t="str">
        <f t="shared" si="26"/>
        <v/>
      </c>
      <c r="F116" s="22" t="str">
        <f t="shared" si="27"/>
        <v/>
      </c>
      <c r="G116" s="15" t="str">
        <f t="shared" si="28"/>
        <v/>
      </c>
      <c r="H116" s="17" t="str">
        <f t="shared" si="29"/>
        <v/>
      </c>
      <c r="I116" s="24" t="str">
        <f t="shared" si="30"/>
        <v/>
      </c>
      <c r="J116" s="26" t="str">
        <f t="shared" si="31"/>
        <v/>
      </c>
      <c r="K116" s="9">
        <f>IF(J115=actualvalue,xirrvalue,IF(A116="",0,IF(B116="Purchase",-D116,IF(B116="Dividend",D116,IF(B116="Redemption",D116,)))))</f>
        <v>0</v>
      </c>
      <c r="L116" s="25" t="str">
        <f t="shared" si="25"/>
        <v/>
      </c>
      <c r="M116" s="11">
        <f t="shared" si="32"/>
        <v>0</v>
      </c>
      <c r="N116">
        <f t="shared" si="33"/>
        <v>0</v>
      </c>
      <c r="O116" s="9"/>
      <c r="P116" s="9"/>
      <c r="Q116" s="9"/>
      <c r="R116" s="9"/>
      <c r="S116" s="9"/>
    </row>
    <row r="117" spans="1:19">
      <c r="A117" s="12"/>
      <c r="B117" s="13" t="s">
        <v>281</v>
      </c>
      <c r="C117" s="13"/>
      <c r="D117" s="14"/>
      <c r="E117" s="23" t="str">
        <f t="shared" si="26"/>
        <v/>
      </c>
      <c r="F117" s="22" t="str">
        <f t="shared" si="27"/>
        <v/>
      </c>
      <c r="G117" s="15" t="str">
        <f t="shared" si="28"/>
        <v/>
      </c>
      <c r="H117" s="17" t="str">
        <f t="shared" si="29"/>
        <v/>
      </c>
      <c r="I117" s="24" t="str">
        <f t="shared" si="30"/>
        <v/>
      </c>
      <c r="J117" s="26" t="str">
        <f t="shared" si="31"/>
        <v/>
      </c>
      <c r="K117" s="9">
        <f>IF(J116=actualvalue,xirrvalue,IF(A117="",0,IF(B117="Purchase",-D117,IF(B117="Dividend",D117,IF(B117="Redemption",D117,)))))</f>
        <v>0</v>
      </c>
      <c r="L117" s="25" t="str">
        <f t="shared" si="25"/>
        <v/>
      </c>
      <c r="M117" s="11">
        <f t="shared" si="32"/>
        <v>0</v>
      </c>
      <c r="N117">
        <f t="shared" si="33"/>
        <v>0</v>
      </c>
      <c r="O117" s="9"/>
      <c r="P117" s="9"/>
      <c r="Q117" s="9"/>
      <c r="R117" s="9"/>
      <c r="S117" s="9"/>
    </row>
    <row r="118" spans="1:19">
      <c r="A118" s="12"/>
      <c r="B118" s="13" t="s">
        <v>281</v>
      </c>
      <c r="C118" s="13"/>
      <c r="D118" s="14"/>
      <c r="E118" s="23" t="str">
        <f t="shared" si="26"/>
        <v/>
      </c>
      <c r="F118" s="22" t="str">
        <f t="shared" si="27"/>
        <v/>
      </c>
      <c r="G118" s="15" t="str">
        <f t="shared" si="28"/>
        <v/>
      </c>
      <c r="H118" s="17" t="str">
        <f t="shared" si="29"/>
        <v/>
      </c>
      <c r="I118" s="24" t="str">
        <f t="shared" si="30"/>
        <v/>
      </c>
      <c r="J118" s="26" t="str">
        <f t="shared" si="31"/>
        <v/>
      </c>
      <c r="K118" s="9">
        <f>IF(J117=actualvalue,xirrvalue,IF(A118="",0,IF(B118="Purchase",-D118,IF(B118="Dividend",D118,IF(B118="Redemption",D118,)))))</f>
        <v>0</v>
      </c>
      <c r="L118" s="25" t="str">
        <f t="shared" si="25"/>
        <v/>
      </c>
      <c r="M118" s="11">
        <f t="shared" si="32"/>
        <v>0</v>
      </c>
      <c r="N118">
        <f t="shared" si="33"/>
        <v>0</v>
      </c>
      <c r="O118" s="9"/>
      <c r="P118" s="9"/>
      <c r="Q118" s="9"/>
      <c r="R118" s="9"/>
      <c r="S118" s="9"/>
    </row>
    <row r="119" spans="1:19">
      <c r="A119" s="12"/>
      <c r="B119" s="13" t="s">
        <v>281</v>
      </c>
      <c r="C119" s="13"/>
      <c r="D119" s="14"/>
      <c r="E119" s="23" t="str">
        <f t="shared" si="26"/>
        <v/>
      </c>
      <c r="F119" s="22" t="str">
        <f t="shared" si="27"/>
        <v/>
      </c>
      <c r="G119" s="15" t="str">
        <f t="shared" si="28"/>
        <v/>
      </c>
      <c r="H119" s="17" t="str">
        <f t="shared" si="29"/>
        <v/>
      </c>
      <c r="I119" s="24" t="str">
        <f t="shared" si="30"/>
        <v/>
      </c>
      <c r="J119" s="26" t="str">
        <f t="shared" si="31"/>
        <v/>
      </c>
      <c r="K119" s="9">
        <f>IF(J118=actualvalue,xirrvalue,IF(A119="",0,IF(B119="Purchase",-D119,IF(B119="Dividend",D119,IF(B119="Redemption",D119,)))))</f>
        <v>0</v>
      </c>
      <c r="L119" s="25" t="str">
        <f t="shared" si="25"/>
        <v/>
      </c>
      <c r="M119" s="11">
        <f t="shared" si="32"/>
        <v>0</v>
      </c>
      <c r="N119">
        <f t="shared" si="33"/>
        <v>0</v>
      </c>
      <c r="O119" s="9"/>
      <c r="P119" s="9"/>
      <c r="Q119" s="9"/>
      <c r="R119" s="9"/>
      <c r="S119" s="9"/>
    </row>
    <row r="120" spans="1:19">
      <c r="A120" s="12"/>
      <c r="B120" s="13" t="s">
        <v>281</v>
      </c>
      <c r="C120" s="13"/>
      <c r="D120" s="14"/>
      <c r="E120" s="23" t="str">
        <f t="shared" si="26"/>
        <v/>
      </c>
      <c r="F120" s="22" t="str">
        <f t="shared" si="27"/>
        <v/>
      </c>
      <c r="G120" s="15" t="str">
        <f t="shared" si="28"/>
        <v/>
      </c>
      <c r="H120" s="17" t="str">
        <f t="shared" si="29"/>
        <v/>
      </c>
      <c r="I120" s="24" t="str">
        <f t="shared" si="30"/>
        <v/>
      </c>
      <c r="J120" s="26" t="str">
        <f t="shared" si="31"/>
        <v/>
      </c>
      <c r="K120" s="9">
        <f>IF(J119=actualvalue,xirrvalue,IF(A120="",0,IF(B120="Purchase",-D120,IF(B120="Dividend",D120,IF(B120="Redemption",D120,)))))</f>
        <v>0</v>
      </c>
      <c r="L120" s="25" t="str">
        <f t="shared" si="25"/>
        <v/>
      </c>
      <c r="M120" s="11">
        <f t="shared" si="32"/>
        <v>0</v>
      </c>
      <c r="N120">
        <f t="shared" si="33"/>
        <v>0</v>
      </c>
      <c r="O120" s="9"/>
      <c r="P120" s="9"/>
      <c r="Q120" s="9"/>
      <c r="R120" s="9"/>
      <c r="S120" s="9"/>
    </row>
    <row r="121" spans="1:19">
      <c r="A121" s="12"/>
      <c r="B121" s="13" t="s">
        <v>281</v>
      </c>
      <c r="C121" s="13"/>
      <c r="D121" s="14"/>
      <c r="E121" s="23" t="str">
        <f t="shared" si="26"/>
        <v/>
      </c>
      <c r="F121" s="22" t="str">
        <f t="shared" si="27"/>
        <v/>
      </c>
      <c r="G121" s="15" t="str">
        <f t="shared" si="28"/>
        <v/>
      </c>
      <c r="H121" s="17" t="str">
        <f t="shared" si="29"/>
        <v/>
      </c>
      <c r="I121" s="24" t="str">
        <f t="shared" si="30"/>
        <v/>
      </c>
      <c r="J121" s="26" t="str">
        <f t="shared" si="31"/>
        <v/>
      </c>
      <c r="K121" s="9">
        <f>IF(J120=actualvalue,xirrvalue,IF(A121="",0,IF(B121="Purchase",-D121,IF(B121="Dividend",D121,IF(B121="Redemption",D121,)))))</f>
        <v>0</v>
      </c>
      <c r="L121" s="25" t="str">
        <f t="shared" si="25"/>
        <v/>
      </c>
      <c r="M121" s="11">
        <f t="shared" si="32"/>
        <v>0</v>
      </c>
      <c r="N121">
        <f t="shared" si="33"/>
        <v>0</v>
      </c>
      <c r="O121" s="9"/>
      <c r="P121" s="9"/>
      <c r="Q121" s="9"/>
      <c r="R121" s="9"/>
      <c r="S121" s="9"/>
    </row>
    <row r="122" spans="1:19">
      <c r="A122" s="12"/>
      <c r="B122" s="13" t="s">
        <v>281</v>
      </c>
      <c r="C122" s="13"/>
      <c r="D122" s="14"/>
      <c r="E122" s="23" t="str">
        <f t="shared" si="26"/>
        <v/>
      </c>
      <c r="F122" s="22" t="str">
        <f t="shared" si="27"/>
        <v/>
      </c>
      <c r="G122" s="15" t="str">
        <f t="shared" si="28"/>
        <v/>
      </c>
      <c r="H122" s="17" t="str">
        <f t="shared" si="29"/>
        <v/>
      </c>
      <c r="I122" s="24" t="str">
        <f t="shared" si="30"/>
        <v/>
      </c>
      <c r="J122" s="26" t="str">
        <f t="shared" si="31"/>
        <v/>
      </c>
      <c r="K122" s="9">
        <f>IF(J121=actualvalue,xirrvalue,IF(A122="",0,IF(B122="Purchase",-D122,IF(B122="Dividend",D122,IF(B122="Redemption",D122,)))))</f>
        <v>0</v>
      </c>
      <c r="L122" s="25" t="str">
        <f t="shared" si="25"/>
        <v/>
      </c>
      <c r="M122" s="11">
        <f t="shared" si="32"/>
        <v>0</v>
      </c>
      <c r="N122">
        <f t="shared" si="33"/>
        <v>0</v>
      </c>
      <c r="O122" s="9"/>
      <c r="P122" s="9"/>
      <c r="Q122" s="9"/>
      <c r="R122" s="9"/>
      <c r="S122" s="9"/>
    </row>
    <row r="123" spans="1:19">
      <c r="A123" s="12"/>
      <c r="B123" s="13" t="s">
        <v>281</v>
      </c>
      <c r="C123" s="13"/>
      <c r="D123" s="14"/>
      <c r="E123" s="23" t="str">
        <f t="shared" si="26"/>
        <v/>
      </c>
      <c r="F123" s="22" t="str">
        <f t="shared" si="27"/>
        <v/>
      </c>
      <c r="G123" s="15" t="str">
        <f t="shared" si="28"/>
        <v/>
      </c>
      <c r="H123" s="17" t="str">
        <f t="shared" si="29"/>
        <v/>
      </c>
      <c r="I123" s="24" t="str">
        <f t="shared" si="30"/>
        <v/>
      </c>
      <c r="J123" s="26" t="str">
        <f t="shared" si="31"/>
        <v/>
      </c>
      <c r="K123" s="9">
        <f>IF(J122=actualvalue,xirrvalue,IF(A123="",0,IF(B123="Purchase",-D123,IF(B123="Dividend",D123,IF(B123="Redemption",D123,)))))</f>
        <v>0</v>
      </c>
      <c r="L123" s="25" t="str">
        <f t="shared" si="25"/>
        <v/>
      </c>
      <c r="M123" s="11">
        <f t="shared" si="32"/>
        <v>0</v>
      </c>
      <c r="N123">
        <f t="shared" si="33"/>
        <v>0</v>
      </c>
      <c r="O123" s="9"/>
      <c r="P123" s="9"/>
      <c r="Q123" s="9"/>
      <c r="R123" s="9"/>
      <c r="S123" s="9"/>
    </row>
    <row r="124" spans="1:19">
      <c r="A124" s="12"/>
      <c r="B124" s="13" t="s">
        <v>281</v>
      </c>
      <c r="C124" s="13"/>
      <c r="D124" s="14"/>
      <c r="E124" s="23" t="str">
        <f t="shared" si="26"/>
        <v/>
      </c>
      <c r="F124" s="22" t="str">
        <f t="shared" si="27"/>
        <v/>
      </c>
      <c r="G124" s="15" t="str">
        <f t="shared" si="28"/>
        <v/>
      </c>
      <c r="H124" s="17" t="str">
        <f t="shared" si="29"/>
        <v/>
      </c>
      <c r="I124" s="24" t="str">
        <f t="shared" si="30"/>
        <v/>
      </c>
      <c r="J124" s="26" t="str">
        <f t="shared" si="31"/>
        <v/>
      </c>
      <c r="K124" s="9">
        <f>IF(J123=actualvalue,xirrvalue,IF(A124="",0,IF(B124="Purchase",-D124,IF(B124="Dividend",D124,IF(B124="Redemption",D124,)))))</f>
        <v>0</v>
      </c>
      <c r="L124" s="25" t="str">
        <f t="shared" si="25"/>
        <v/>
      </c>
      <c r="M124" s="11">
        <f t="shared" si="32"/>
        <v>0</v>
      </c>
      <c r="N124">
        <f t="shared" si="33"/>
        <v>0</v>
      </c>
      <c r="O124" s="9"/>
      <c r="P124" s="9"/>
      <c r="Q124" s="9"/>
      <c r="R124" s="9"/>
      <c r="S124" s="9"/>
    </row>
    <row r="125" spans="1:19">
      <c r="A125" s="12"/>
      <c r="B125" s="13" t="s">
        <v>281</v>
      </c>
      <c r="C125" s="13"/>
      <c r="D125" s="14"/>
      <c r="E125" s="23" t="str">
        <f t="shared" si="26"/>
        <v/>
      </c>
      <c r="F125" s="22" t="str">
        <f t="shared" si="27"/>
        <v/>
      </c>
      <c r="G125" s="15" t="str">
        <f t="shared" si="28"/>
        <v/>
      </c>
      <c r="H125" s="17" t="str">
        <f t="shared" si="29"/>
        <v/>
      </c>
      <c r="I125" s="24" t="str">
        <f t="shared" si="30"/>
        <v/>
      </c>
      <c r="J125" s="26" t="str">
        <f t="shared" si="31"/>
        <v/>
      </c>
      <c r="K125" s="9">
        <f>IF(J124=actualvalue,xirrvalue,IF(A125="",0,IF(B125="Purchase",-D125,IF(B125="Dividend",D125,IF(B125="Redemption",D125,)))))</f>
        <v>0</v>
      </c>
      <c r="L125" s="25" t="str">
        <f t="shared" si="25"/>
        <v/>
      </c>
      <c r="M125" s="11">
        <f t="shared" si="32"/>
        <v>0</v>
      </c>
      <c r="N125">
        <f t="shared" si="33"/>
        <v>0</v>
      </c>
      <c r="O125" s="9"/>
      <c r="P125" s="9"/>
      <c r="Q125" s="9"/>
      <c r="R125" s="9"/>
      <c r="S125" s="9"/>
    </row>
    <row r="126" spans="1:19">
      <c r="A126" s="12"/>
      <c r="B126" s="13" t="s">
        <v>281</v>
      </c>
      <c r="C126" s="13"/>
      <c r="D126" s="14"/>
      <c r="E126" s="23" t="str">
        <f t="shared" si="26"/>
        <v/>
      </c>
      <c r="F126" s="22" t="str">
        <f t="shared" si="27"/>
        <v/>
      </c>
      <c r="G126" s="15" t="str">
        <f t="shared" si="28"/>
        <v/>
      </c>
      <c r="H126" s="17" t="str">
        <f t="shared" si="29"/>
        <v/>
      </c>
      <c r="I126" s="24" t="str">
        <f t="shared" si="30"/>
        <v/>
      </c>
      <c r="J126" s="26" t="str">
        <f t="shared" si="31"/>
        <v/>
      </c>
      <c r="K126" s="9">
        <f>IF(J125=actualvalue,xirrvalue,IF(A126="",0,IF(B126="Purchase",-D126,IF(B126="Dividend",D126,IF(B126="Redemption",D126,)))))</f>
        <v>0</v>
      </c>
      <c r="L126" s="25" t="str">
        <f t="shared" si="25"/>
        <v/>
      </c>
      <c r="M126" s="11">
        <f t="shared" si="32"/>
        <v>0</v>
      </c>
      <c r="N126">
        <f t="shared" si="33"/>
        <v>0</v>
      </c>
      <c r="O126" s="9"/>
      <c r="P126" s="9"/>
      <c r="Q126" s="9"/>
      <c r="R126" s="9"/>
      <c r="S126" s="9"/>
    </row>
    <row r="127" spans="1:19">
      <c r="A127" s="12"/>
      <c r="B127" s="13" t="s">
        <v>281</v>
      </c>
      <c r="C127" s="13"/>
      <c r="D127" s="14"/>
      <c r="E127" s="23" t="str">
        <f t="shared" si="26"/>
        <v/>
      </c>
      <c r="F127" s="22" t="str">
        <f t="shared" si="27"/>
        <v/>
      </c>
      <c r="G127" s="15" t="str">
        <f t="shared" si="28"/>
        <v/>
      </c>
      <c r="H127" s="17" t="str">
        <f t="shared" si="29"/>
        <v/>
      </c>
      <c r="I127" s="24" t="str">
        <f t="shared" si="30"/>
        <v/>
      </c>
      <c r="J127" s="26" t="str">
        <f t="shared" si="31"/>
        <v/>
      </c>
      <c r="K127" s="9">
        <f>IF(J126=actualvalue,xirrvalue,IF(A127="",0,IF(B127="Purchase",-D127,IF(B127="Dividend",D127,IF(B127="Redemption",D127,)))))</f>
        <v>0</v>
      </c>
      <c r="L127" s="25" t="str">
        <f t="shared" si="25"/>
        <v/>
      </c>
      <c r="M127" s="11">
        <f t="shared" si="32"/>
        <v>0</v>
      </c>
      <c r="N127">
        <f t="shared" si="33"/>
        <v>0</v>
      </c>
      <c r="O127" s="9"/>
      <c r="P127" s="9"/>
      <c r="Q127" s="9"/>
      <c r="R127" s="9"/>
      <c r="S127" s="9"/>
    </row>
    <row r="128" spans="1:19">
      <c r="A128" s="12"/>
      <c r="B128" s="13" t="s">
        <v>281</v>
      </c>
      <c r="C128" s="13"/>
      <c r="D128" s="14"/>
      <c r="E128" s="23" t="str">
        <f t="shared" si="26"/>
        <v/>
      </c>
      <c r="F128" s="22" t="str">
        <f t="shared" si="27"/>
        <v/>
      </c>
      <c r="G128" s="15" t="str">
        <f t="shared" si="28"/>
        <v/>
      </c>
      <c r="H128" s="17" t="str">
        <f t="shared" si="29"/>
        <v/>
      </c>
      <c r="I128" s="24" t="str">
        <f t="shared" si="30"/>
        <v/>
      </c>
      <c r="J128" s="26" t="str">
        <f t="shared" si="31"/>
        <v/>
      </c>
      <c r="K128" s="9">
        <f>IF(J127=actualvalue,xirrvalue,IF(A128="",0,IF(B128="Purchase",-D128,IF(B128="Dividend",D128,IF(B128="Redemption",D128,)))))</f>
        <v>0</v>
      </c>
      <c r="L128" s="25" t="str">
        <f t="shared" si="25"/>
        <v/>
      </c>
      <c r="M128" s="11">
        <f t="shared" si="32"/>
        <v>0</v>
      </c>
      <c r="N128">
        <f t="shared" si="33"/>
        <v>0</v>
      </c>
      <c r="O128" s="9"/>
      <c r="P128" s="9"/>
      <c r="Q128" s="9"/>
      <c r="R128" s="9"/>
      <c r="S128" s="9"/>
    </row>
    <row r="129" spans="1:19">
      <c r="A129" s="12"/>
      <c r="B129" s="13" t="s">
        <v>281</v>
      </c>
      <c r="C129" s="13"/>
      <c r="D129" s="14"/>
      <c r="E129" s="23" t="str">
        <f t="shared" si="26"/>
        <v/>
      </c>
      <c r="F129" s="22" t="str">
        <f t="shared" si="27"/>
        <v/>
      </c>
      <c r="G129" s="15" t="str">
        <f t="shared" si="28"/>
        <v/>
      </c>
      <c r="H129" s="17" t="str">
        <f t="shared" si="29"/>
        <v/>
      </c>
      <c r="I129" s="24" t="str">
        <f t="shared" si="30"/>
        <v/>
      </c>
      <c r="J129" s="26" t="str">
        <f t="shared" si="31"/>
        <v/>
      </c>
      <c r="K129" s="9">
        <f>IF(J128=actualvalue,xirrvalue,IF(A129="",0,IF(B129="Purchase",-D129,IF(B129="Dividend",D129,IF(B129="Redemption",D129,)))))</f>
        <v>0</v>
      </c>
      <c r="L129" s="25" t="str">
        <f t="shared" si="25"/>
        <v/>
      </c>
      <c r="M129" s="11">
        <f t="shared" si="32"/>
        <v>0</v>
      </c>
      <c r="N129">
        <f t="shared" si="33"/>
        <v>0</v>
      </c>
      <c r="O129" s="9"/>
      <c r="P129" s="9"/>
      <c r="Q129" s="9"/>
      <c r="R129" s="9"/>
      <c r="S129" s="9"/>
    </row>
    <row r="130" spans="1:19">
      <c r="A130" s="12"/>
      <c r="B130" s="13" t="s">
        <v>281</v>
      </c>
      <c r="C130" s="13"/>
      <c r="D130" s="14"/>
      <c r="E130" s="23" t="str">
        <f t="shared" si="26"/>
        <v/>
      </c>
      <c r="F130" s="22" t="str">
        <f t="shared" si="27"/>
        <v/>
      </c>
      <c r="G130" s="15" t="str">
        <f t="shared" si="28"/>
        <v/>
      </c>
      <c r="H130" s="17" t="str">
        <f t="shared" si="29"/>
        <v/>
      </c>
      <c r="I130" s="24" t="str">
        <f t="shared" si="30"/>
        <v/>
      </c>
      <c r="J130" s="26" t="str">
        <f t="shared" si="31"/>
        <v/>
      </c>
      <c r="K130" s="9">
        <f>IF(J129=actualvalue,xirrvalue,IF(A130="",0,IF(B130="Purchase",-D130,IF(B130="Dividend",D130,IF(B130="Redemption",D130,)))))</f>
        <v>0</v>
      </c>
      <c r="L130" s="25" t="str">
        <f t="shared" si="25"/>
        <v/>
      </c>
      <c r="M130" s="11">
        <f t="shared" si="32"/>
        <v>0</v>
      </c>
      <c r="N130">
        <f t="shared" si="33"/>
        <v>0</v>
      </c>
      <c r="O130" s="9"/>
      <c r="P130" s="9"/>
      <c r="Q130" s="9"/>
      <c r="R130" s="9"/>
      <c r="S130" s="9"/>
    </row>
    <row r="131" spans="1:19">
      <c r="A131" s="12"/>
      <c r="B131" s="13" t="s">
        <v>281</v>
      </c>
      <c r="C131" s="13"/>
      <c r="D131" s="14"/>
      <c r="E131" s="23" t="str">
        <f t="shared" si="26"/>
        <v/>
      </c>
      <c r="F131" s="22" t="str">
        <f t="shared" si="27"/>
        <v/>
      </c>
      <c r="G131" s="15" t="str">
        <f t="shared" si="28"/>
        <v/>
      </c>
      <c r="H131" s="17" t="str">
        <f t="shared" si="29"/>
        <v/>
      </c>
      <c r="I131" s="24" t="str">
        <f t="shared" si="30"/>
        <v/>
      </c>
      <c r="J131" s="26" t="str">
        <f t="shared" si="31"/>
        <v/>
      </c>
      <c r="K131" s="9">
        <f>IF(J130=actualvalue,xirrvalue,IF(A131="",0,IF(B131="Purchase",-D131,IF(B131="Dividend",D131,IF(B131="Redemption",D131,)))))</f>
        <v>0</v>
      </c>
      <c r="L131" s="25" t="str">
        <f t="shared" si="25"/>
        <v/>
      </c>
      <c r="M131" s="11">
        <f t="shared" si="32"/>
        <v>0</v>
      </c>
      <c r="N131">
        <f t="shared" si="33"/>
        <v>0</v>
      </c>
      <c r="O131" s="9"/>
      <c r="P131" s="9"/>
      <c r="Q131" s="9"/>
      <c r="R131" s="9"/>
      <c r="S131" s="9"/>
    </row>
    <row r="132" spans="1:19">
      <c r="A132" s="12"/>
      <c r="B132" s="13" t="s">
        <v>281</v>
      </c>
      <c r="C132" s="13"/>
      <c r="D132" s="14"/>
      <c r="E132" s="23" t="str">
        <f t="shared" si="26"/>
        <v/>
      </c>
      <c r="F132" s="22" t="str">
        <f t="shared" si="27"/>
        <v/>
      </c>
      <c r="G132" s="15" t="str">
        <f t="shared" si="28"/>
        <v/>
      </c>
      <c r="H132" s="17" t="str">
        <f t="shared" si="29"/>
        <v/>
      </c>
      <c r="I132" s="24" t="str">
        <f t="shared" si="30"/>
        <v/>
      </c>
      <c r="J132" s="26" t="str">
        <f t="shared" si="31"/>
        <v/>
      </c>
      <c r="K132" s="9">
        <f>IF(J131=actualvalue,xirrvalue,IF(A132="",0,IF(B132="Purchase",-D132,IF(B132="Dividend",D132,IF(B132="Redemption",D132,)))))</f>
        <v>0</v>
      </c>
      <c r="L132" s="25" t="str">
        <f t="shared" si="25"/>
        <v/>
      </c>
      <c r="M132" s="11">
        <f t="shared" si="32"/>
        <v>0</v>
      </c>
      <c r="N132">
        <f t="shared" si="33"/>
        <v>0</v>
      </c>
      <c r="O132" s="9"/>
      <c r="P132" s="9"/>
      <c r="Q132" s="9"/>
      <c r="R132" s="9"/>
      <c r="S132" s="9"/>
    </row>
    <row r="133" spans="1:19">
      <c r="A133" s="12"/>
      <c r="B133" s="13" t="s">
        <v>281</v>
      </c>
      <c r="C133" s="13"/>
      <c r="D133" s="14"/>
      <c r="E133" s="23" t="str">
        <f t="shared" si="26"/>
        <v/>
      </c>
      <c r="F133" s="22" t="str">
        <f t="shared" si="27"/>
        <v/>
      </c>
      <c r="G133" s="15" t="str">
        <f t="shared" si="28"/>
        <v/>
      </c>
      <c r="H133" s="17" t="str">
        <f t="shared" si="29"/>
        <v/>
      </c>
      <c r="I133" s="24" t="str">
        <f t="shared" si="30"/>
        <v/>
      </c>
      <c r="J133" s="26" t="str">
        <f t="shared" si="31"/>
        <v/>
      </c>
      <c r="K133" s="9">
        <f>IF(J132=actualvalue,xirrvalue,IF(A133="",0,IF(B133="Purchase",-D133,IF(B133="Dividend",D133,IF(B133="Redemption",D133,)))))</f>
        <v>0</v>
      </c>
      <c r="L133" s="25" t="str">
        <f t="shared" si="25"/>
        <v/>
      </c>
      <c r="M133" s="11">
        <f t="shared" si="32"/>
        <v>0</v>
      </c>
      <c r="N133">
        <f t="shared" si="33"/>
        <v>0</v>
      </c>
      <c r="O133" s="9"/>
      <c r="P133" s="9"/>
      <c r="Q133" s="9"/>
      <c r="R133" s="9"/>
      <c r="S133" s="9"/>
    </row>
    <row r="134" spans="1:19">
      <c r="A134" s="12"/>
      <c r="B134" s="13" t="s">
        <v>281</v>
      </c>
      <c r="C134" s="13"/>
      <c r="D134" s="14"/>
      <c r="E134" s="23" t="str">
        <f t="shared" si="26"/>
        <v/>
      </c>
      <c r="F134" s="22" t="str">
        <f t="shared" si="27"/>
        <v/>
      </c>
      <c r="G134" s="15" t="str">
        <f t="shared" si="28"/>
        <v/>
      </c>
      <c r="H134" s="17" t="str">
        <f t="shared" si="29"/>
        <v/>
      </c>
      <c r="I134" s="24" t="str">
        <f t="shared" si="30"/>
        <v/>
      </c>
      <c r="J134" s="26" t="str">
        <f t="shared" si="31"/>
        <v/>
      </c>
      <c r="K134" s="9">
        <f>IF(J133=actualvalue,xirrvalue,IF(A134="",0,IF(B134="Purchase",-D134,IF(B134="Dividend",D134,IF(B134="Redemption",D134,)))))</f>
        <v>0</v>
      </c>
      <c r="L134" s="25" t="str">
        <f t="shared" si="25"/>
        <v/>
      </c>
      <c r="M134" s="11">
        <f t="shared" si="32"/>
        <v>0</v>
      </c>
      <c r="N134">
        <f t="shared" si="33"/>
        <v>0</v>
      </c>
      <c r="O134" s="9"/>
      <c r="P134" s="9"/>
      <c r="Q134" s="9"/>
      <c r="R134" s="9"/>
      <c r="S134" s="9"/>
    </row>
    <row r="135" spans="1:19">
      <c r="A135" s="12"/>
      <c r="B135" s="13" t="s">
        <v>281</v>
      </c>
      <c r="C135" s="13"/>
      <c r="D135" s="14"/>
      <c r="E135" s="23" t="str">
        <f t="shared" si="26"/>
        <v/>
      </c>
      <c r="F135" s="22" t="str">
        <f t="shared" si="27"/>
        <v/>
      </c>
      <c r="G135" s="15" t="str">
        <f t="shared" si="28"/>
        <v/>
      </c>
      <c r="H135" s="17" t="str">
        <f t="shared" si="29"/>
        <v/>
      </c>
      <c r="I135" s="24" t="str">
        <f t="shared" si="30"/>
        <v/>
      </c>
      <c r="J135" s="26" t="str">
        <f t="shared" si="31"/>
        <v/>
      </c>
      <c r="K135" s="9">
        <f>IF(J134=actualvalue,xirrvalue,IF(A135="",0,IF(B135="Purchase",-D135,IF(B135="Dividend",D135,IF(B135="Redemption",D135,)))))</f>
        <v>0</v>
      </c>
      <c r="L135" s="25" t="str">
        <f t="shared" si="25"/>
        <v/>
      </c>
      <c r="M135" s="11">
        <f t="shared" si="32"/>
        <v>0</v>
      </c>
      <c r="N135">
        <f t="shared" si="33"/>
        <v>0</v>
      </c>
      <c r="O135" s="9"/>
      <c r="P135" s="9"/>
      <c r="Q135" s="9"/>
      <c r="R135" s="9"/>
      <c r="S135" s="9"/>
    </row>
    <row r="136" spans="1:19">
      <c r="A136" s="12"/>
      <c r="B136" s="13" t="s">
        <v>281</v>
      </c>
      <c r="C136" s="13"/>
      <c r="D136" s="14"/>
      <c r="E136" s="23" t="str">
        <f t="shared" si="26"/>
        <v/>
      </c>
      <c r="F136" s="22" t="str">
        <f t="shared" si="27"/>
        <v/>
      </c>
      <c r="G136" s="15" t="str">
        <f t="shared" si="28"/>
        <v/>
      </c>
      <c r="H136" s="17" t="str">
        <f t="shared" si="29"/>
        <v/>
      </c>
      <c r="I136" s="24" t="str">
        <f t="shared" si="30"/>
        <v/>
      </c>
      <c r="J136" s="26" t="str">
        <f t="shared" si="31"/>
        <v/>
      </c>
      <c r="K136" s="9">
        <f>IF(J135=actualvalue,xirrvalue,IF(A136="",0,IF(B136="Purchase",-D136,IF(B136="Dividend",D136,IF(B136="Redemption",D136,)))))</f>
        <v>0</v>
      </c>
      <c r="L136" s="25" t="str">
        <f t="shared" si="25"/>
        <v/>
      </c>
      <c r="M136" s="11">
        <f t="shared" si="32"/>
        <v>0</v>
      </c>
      <c r="N136">
        <f t="shared" si="33"/>
        <v>0</v>
      </c>
      <c r="O136" s="9"/>
      <c r="P136" s="9"/>
      <c r="Q136" s="9"/>
      <c r="R136" s="9"/>
      <c r="S136" s="9"/>
    </row>
    <row r="137" spans="1:19">
      <c r="A137" s="12"/>
      <c r="B137" s="13" t="s">
        <v>281</v>
      </c>
      <c r="C137" s="13"/>
      <c r="D137" s="14"/>
      <c r="E137" s="23" t="str">
        <f t="shared" si="26"/>
        <v/>
      </c>
      <c r="F137" s="22" t="str">
        <f t="shared" si="27"/>
        <v/>
      </c>
      <c r="G137" s="15" t="str">
        <f t="shared" si="28"/>
        <v/>
      </c>
      <c r="H137" s="17" t="str">
        <f t="shared" si="29"/>
        <v/>
      </c>
      <c r="I137" s="24" t="str">
        <f t="shared" si="30"/>
        <v/>
      </c>
      <c r="J137" s="26" t="str">
        <f t="shared" si="31"/>
        <v/>
      </c>
      <c r="K137" s="9">
        <f>IF(J136=actualvalue,xirrvalue,IF(A137="",0,IF(B137="Purchase",-D137,IF(B137="Dividend",D137,IF(B137="Redemption",D137,)))))</f>
        <v>0</v>
      </c>
      <c r="L137" s="25" t="str">
        <f t="shared" si="25"/>
        <v/>
      </c>
      <c r="M137" s="11">
        <f t="shared" si="32"/>
        <v>0</v>
      </c>
      <c r="N137">
        <f t="shared" si="33"/>
        <v>0</v>
      </c>
      <c r="O137" s="9"/>
      <c r="P137" s="9"/>
      <c r="Q137" s="9"/>
      <c r="R137" s="9"/>
      <c r="S137" s="9"/>
    </row>
    <row r="138" spans="1:19">
      <c r="A138" s="12"/>
      <c r="B138" s="13" t="s">
        <v>281</v>
      </c>
      <c r="C138" s="13"/>
      <c r="D138" s="14"/>
      <c r="E138" s="23" t="str">
        <f t="shared" si="26"/>
        <v/>
      </c>
      <c r="F138" s="22" t="str">
        <f t="shared" si="27"/>
        <v/>
      </c>
      <c r="G138" s="15" t="str">
        <f t="shared" si="28"/>
        <v/>
      </c>
      <c r="H138" s="17" t="str">
        <f t="shared" si="29"/>
        <v/>
      </c>
      <c r="I138" s="24" t="str">
        <f t="shared" si="30"/>
        <v/>
      </c>
      <c r="J138" s="26" t="str">
        <f t="shared" si="31"/>
        <v/>
      </c>
      <c r="K138" s="9">
        <f>IF(J137=actualvalue,xirrvalue,IF(A138="",0,IF(B138="Purchase",-D138,IF(B138="Dividend",D138,IF(B138="Redemption",D138,)))))</f>
        <v>0</v>
      </c>
      <c r="L138" s="25" t="str">
        <f t="shared" si="25"/>
        <v/>
      </c>
      <c r="M138" s="11">
        <f t="shared" si="32"/>
        <v>0</v>
      </c>
      <c r="N138">
        <f t="shared" si="33"/>
        <v>0</v>
      </c>
      <c r="O138" s="9"/>
      <c r="P138" s="9"/>
      <c r="Q138" s="9"/>
      <c r="R138" s="9"/>
      <c r="S138" s="9"/>
    </row>
    <row r="139" spans="1:19">
      <c r="A139" s="12"/>
      <c r="B139" s="13" t="s">
        <v>281</v>
      </c>
      <c r="C139" s="13"/>
      <c r="D139" s="14"/>
      <c r="E139" s="23" t="str">
        <f t="shared" si="26"/>
        <v/>
      </c>
      <c r="F139" s="22" t="str">
        <f t="shared" si="27"/>
        <v/>
      </c>
      <c r="G139" s="15" t="str">
        <f t="shared" si="28"/>
        <v/>
      </c>
      <c r="H139" s="17" t="str">
        <f t="shared" si="29"/>
        <v/>
      </c>
      <c r="I139" s="24" t="str">
        <f t="shared" si="30"/>
        <v/>
      </c>
      <c r="J139" s="26" t="str">
        <f t="shared" si="31"/>
        <v/>
      </c>
      <c r="K139" s="9">
        <f>IF(J138=actualvalue,xirrvalue,IF(A139="",0,IF(B139="Purchase",-D139,IF(B139="Dividend",D139,IF(B139="Redemption",D139,)))))</f>
        <v>0</v>
      </c>
      <c r="L139" s="25" t="str">
        <f t="shared" ref="L139:L202" si="34">IF(B139="Purchase",E139,IF(B139="Redemption",E139,IF(B139="Dividend",E139,"")))</f>
        <v/>
      </c>
      <c r="M139" s="11">
        <f t="shared" si="32"/>
        <v>0</v>
      </c>
      <c r="N139">
        <f t="shared" si="33"/>
        <v>0</v>
      </c>
      <c r="O139" s="9"/>
      <c r="P139" s="9"/>
      <c r="Q139" s="9"/>
      <c r="R139" s="9"/>
      <c r="S139" s="9"/>
    </row>
    <row r="140" spans="1:19">
      <c r="A140" s="12"/>
      <c r="B140" s="13" t="s">
        <v>281</v>
      </c>
      <c r="C140" s="13"/>
      <c r="D140" s="14"/>
      <c r="E140" s="23" t="str">
        <f t="shared" si="26"/>
        <v/>
      </c>
      <c r="F140" s="22" t="str">
        <f t="shared" si="27"/>
        <v/>
      </c>
      <c r="G140" s="15" t="str">
        <f t="shared" si="28"/>
        <v/>
      </c>
      <c r="H140" s="17" t="str">
        <f t="shared" si="29"/>
        <v/>
      </c>
      <c r="I140" s="24" t="str">
        <f t="shared" si="30"/>
        <v/>
      </c>
      <c r="J140" s="26" t="str">
        <f t="shared" si="31"/>
        <v/>
      </c>
      <c r="K140" s="9">
        <f>IF(J139=actualvalue,xirrvalue,IF(A140="",0,IF(B140="Purchase",-D140,IF(B140="Dividend",D140,IF(B140="Redemption",D140,)))))</f>
        <v>0</v>
      </c>
      <c r="L140" s="25" t="str">
        <f t="shared" si="34"/>
        <v/>
      </c>
      <c r="M140" s="11">
        <f t="shared" si="32"/>
        <v>0</v>
      </c>
      <c r="N140">
        <f t="shared" si="33"/>
        <v>0</v>
      </c>
      <c r="O140" s="9"/>
      <c r="P140" s="9"/>
      <c r="Q140" s="9"/>
      <c r="R140" s="9"/>
      <c r="S140" s="9"/>
    </row>
    <row r="141" spans="1:19">
      <c r="A141" s="12"/>
      <c r="B141" s="13" t="s">
        <v>281</v>
      </c>
      <c r="C141" s="13"/>
      <c r="D141" s="14"/>
      <c r="E141" s="23" t="str">
        <f t="shared" si="26"/>
        <v/>
      </c>
      <c r="F141" s="22" t="str">
        <f t="shared" si="27"/>
        <v/>
      </c>
      <c r="G141" s="15" t="str">
        <f t="shared" si="28"/>
        <v/>
      </c>
      <c r="H141" s="17" t="str">
        <f t="shared" si="29"/>
        <v/>
      </c>
      <c r="I141" s="24" t="str">
        <f t="shared" si="30"/>
        <v/>
      </c>
      <c r="J141" s="26" t="str">
        <f t="shared" si="31"/>
        <v/>
      </c>
      <c r="K141" s="9">
        <f>IF(J140=actualvalue,xirrvalue,IF(A141="",0,IF(B141="Purchase",-D141,IF(B141="Dividend",D141,IF(B141="Redemption",D141,)))))</f>
        <v>0</v>
      </c>
      <c r="L141" s="25" t="str">
        <f t="shared" si="34"/>
        <v/>
      </c>
      <c r="M141" s="11">
        <f t="shared" si="32"/>
        <v>0</v>
      </c>
      <c r="N141">
        <f t="shared" si="33"/>
        <v>0</v>
      </c>
      <c r="O141" s="9"/>
      <c r="P141" s="9"/>
      <c r="Q141" s="9"/>
      <c r="R141" s="9"/>
      <c r="S141" s="9"/>
    </row>
    <row r="142" spans="1:19">
      <c r="A142" s="12"/>
      <c r="B142" s="13" t="s">
        <v>281</v>
      </c>
      <c r="C142" s="13"/>
      <c r="D142" s="14"/>
      <c r="E142" s="23" t="str">
        <f t="shared" si="26"/>
        <v/>
      </c>
      <c r="F142" s="22" t="str">
        <f t="shared" si="27"/>
        <v/>
      </c>
      <c r="G142" s="15" t="str">
        <f t="shared" si="28"/>
        <v/>
      </c>
      <c r="H142" s="17" t="str">
        <f t="shared" si="29"/>
        <v/>
      </c>
      <c r="I142" s="24" t="str">
        <f t="shared" si="30"/>
        <v/>
      </c>
      <c r="J142" s="26" t="str">
        <f t="shared" si="31"/>
        <v/>
      </c>
      <c r="K142" s="9">
        <f>IF(J141=actualvalue,xirrvalue,IF(A142="",0,IF(B142="Purchase",-D142,IF(B142="Dividend",D142,IF(B142="Redemption",D142,)))))</f>
        <v>0</v>
      </c>
      <c r="L142" s="25" t="str">
        <f t="shared" si="34"/>
        <v/>
      </c>
      <c r="M142" s="11">
        <f t="shared" si="32"/>
        <v>0</v>
      </c>
      <c r="N142">
        <f t="shared" si="33"/>
        <v>0</v>
      </c>
      <c r="O142" s="9"/>
      <c r="P142" s="9"/>
      <c r="Q142" s="9"/>
      <c r="R142" s="9"/>
      <c r="S142" s="9"/>
    </row>
    <row r="143" spans="1:19">
      <c r="A143" s="12"/>
      <c r="B143" s="13" t="s">
        <v>281</v>
      </c>
      <c r="C143" s="13"/>
      <c r="D143" s="14"/>
      <c r="E143" s="23" t="str">
        <f t="shared" si="26"/>
        <v/>
      </c>
      <c r="F143" s="22" t="str">
        <f t="shared" si="27"/>
        <v/>
      </c>
      <c r="G143" s="15" t="str">
        <f t="shared" si="28"/>
        <v/>
      </c>
      <c r="H143" s="17" t="str">
        <f t="shared" si="29"/>
        <v/>
      </c>
      <c r="I143" s="24" t="str">
        <f t="shared" si="30"/>
        <v/>
      </c>
      <c r="J143" s="26" t="str">
        <f t="shared" si="31"/>
        <v/>
      </c>
      <c r="K143" s="9">
        <f>IF(J142=actualvalue,xirrvalue,IF(A143="",0,IF(B143="Purchase",-D143,IF(B143="Dividend",D143,IF(B143="Redemption",D143,)))))</f>
        <v>0</v>
      </c>
      <c r="L143" s="25" t="str">
        <f t="shared" si="34"/>
        <v/>
      </c>
      <c r="M143" s="11">
        <f t="shared" si="32"/>
        <v>0</v>
      </c>
      <c r="N143">
        <f t="shared" si="33"/>
        <v>0</v>
      </c>
      <c r="O143" s="9"/>
      <c r="P143" s="9"/>
      <c r="Q143" s="9"/>
      <c r="R143" s="9"/>
      <c r="S143" s="9"/>
    </row>
    <row r="144" spans="1:19">
      <c r="A144" s="12"/>
      <c r="B144" s="13" t="s">
        <v>281</v>
      </c>
      <c r="C144" s="13"/>
      <c r="D144" s="14"/>
      <c r="E144" s="23" t="str">
        <f t="shared" si="26"/>
        <v/>
      </c>
      <c r="F144" s="22" t="str">
        <f t="shared" si="27"/>
        <v/>
      </c>
      <c r="G144" s="15" t="str">
        <f t="shared" si="28"/>
        <v/>
      </c>
      <c r="H144" s="17" t="str">
        <f t="shared" si="29"/>
        <v/>
      </c>
      <c r="I144" s="24" t="str">
        <f t="shared" si="30"/>
        <v/>
      </c>
      <c r="J144" s="26" t="str">
        <f t="shared" si="31"/>
        <v/>
      </c>
      <c r="K144" s="9">
        <f>IF(J143=actualvalue,xirrvalue,IF(A144="",0,IF(B144="Purchase",-D144,IF(B144="Dividend",D144,IF(B144="Redemption",D144,)))))</f>
        <v>0</v>
      </c>
      <c r="L144" s="25" t="str">
        <f t="shared" si="34"/>
        <v/>
      </c>
      <c r="M144" s="11">
        <f t="shared" si="32"/>
        <v>0</v>
      </c>
      <c r="N144">
        <f t="shared" si="33"/>
        <v>0</v>
      </c>
      <c r="O144" s="9"/>
      <c r="P144" s="9"/>
      <c r="Q144" s="9"/>
      <c r="R144" s="9"/>
      <c r="S144" s="9"/>
    </row>
    <row r="145" spans="1:19">
      <c r="A145" s="12"/>
      <c r="B145" s="13" t="s">
        <v>281</v>
      </c>
      <c r="C145" s="13"/>
      <c r="D145" s="14"/>
      <c r="E145" s="23" t="str">
        <f t="shared" si="26"/>
        <v/>
      </c>
      <c r="F145" s="22" t="str">
        <f t="shared" si="27"/>
        <v/>
      </c>
      <c r="G145" s="15" t="str">
        <f t="shared" si="28"/>
        <v/>
      </c>
      <c r="H145" s="17" t="str">
        <f t="shared" si="29"/>
        <v/>
      </c>
      <c r="I145" s="24" t="str">
        <f t="shared" si="30"/>
        <v/>
      </c>
      <c r="J145" s="26" t="str">
        <f t="shared" si="31"/>
        <v/>
      </c>
      <c r="K145" s="9">
        <f>IF(J144=actualvalue,xirrvalue,IF(A145="",0,IF(B145="Purchase",-D145,IF(B145="Dividend",D145,IF(B145="Redemption",D145,)))))</f>
        <v>0</v>
      </c>
      <c r="L145" s="25" t="str">
        <f t="shared" si="34"/>
        <v/>
      </c>
      <c r="M145" s="11">
        <f t="shared" si="32"/>
        <v>0</v>
      </c>
      <c r="N145">
        <f t="shared" si="33"/>
        <v>0</v>
      </c>
      <c r="O145" s="9"/>
      <c r="P145" s="9"/>
      <c r="Q145" s="9"/>
      <c r="R145" s="9"/>
      <c r="S145" s="9"/>
    </row>
    <row r="146" spans="1:19">
      <c r="A146" s="12"/>
      <c r="B146" s="13" t="s">
        <v>281</v>
      </c>
      <c r="C146" s="13"/>
      <c r="D146" s="14"/>
      <c r="E146" s="23" t="str">
        <f t="shared" ref="E146:E209" si="35">IF(ISERROR(IF(B146="Redemption",-D146,IF(B146="Dividend",-D146,D146))/C146),"",IF(B146="Redemption",-D146,IF(B146="Dividend",-D146,D146))/C146)</f>
        <v/>
      </c>
      <c r="F146" s="22" t="str">
        <f t="shared" ref="F146:F209" si="36">IF(B146="Redemption","",IF(B146="Dividend","",IF(date-A146=date,"",date-A146)))</f>
        <v/>
      </c>
      <c r="G146" s="15" t="str">
        <f t="shared" ref="G146:G209" si="37">IF(B146="Redemption","",IF(B146="Dividend","",IF(ISERROR(mfnav1*E146),"",navmf1*E146)))</f>
        <v/>
      </c>
      <c r="H146" s="17" t="str">
        <f t="shared" ref="H146:H209" si="38">IF(ISERROR(G146-D146),"",G146-D146)</f>
        <v/>
      </c>
      <c r="I146" s="24" t="str">
        <f t="shared" ref="I146:I209" si="39">IF(ISERROR(I145+E146),"",I145+E146)</f>
        <v/>
      </c>
      <c r="J146" s="26" t="str">
        <f t="shared" ref="J146:J209" si="40">IF(ISERROR(I146*navmf1),"",I146*navmf1)</f>
        <v/>
      </c>
      <c r="K146" s="9">
        <f>IF(J145=actualvalue,xirrvalue,IF(A146="",0,IF(B146="Purchase",-D146,IF(B146="Dividend",D146,IF(B146="Redemption",D146,)))))</f>
        <v>0</v>
      </c>
      <c r="L146" s="25" t="str">
        <f t="shared" si="34"/>
        <v/>
      </c>
      <c r="M146" s="11">
        <f t="shared" ref="M146:M209" si="41">IF(K146=xirrvalue,date,IF(K146=0,0,IF(K146="","",A146)))</f>
        <v>0</v>
      </c>
      <c r="N146">
        <f t="shared" ref="N146:N209" si="42">IF(B146="Purchase",D146,0)</f>
        <v>0</v>
      </c>
      <c r="O146" s="9"/>
      <c r="P146" s="9"/>
      <c r="Q146" s="9"/>
      <c r="R146" s="9"/>
      <c r="S146" s="9"/>
    </row>
    <row r="147" spans="1:19">
      <c r="A147" s="12"/>
      <c r="B147" s="13" t="s">
        <v>281</v>
      </c>
      <c r="C147" s="13"/>
      <c r="D147" s="14"/>
      <c r="E147" s="23" t="str">
        <f t="shared" si="35"/>
        <v/>
      </c>
      <c r="F147" s="22" t="str">
        <f t="shared" si="36"/>
        <v/>
      </c>
      <c r="G147" s="15" t="str">
        <f t="shared" si="37"/>
        <v/>
      </c>
      <c r="H147" s="17" t="str">
        <f t="shared" si="38"/>
        <v/>
      </c>
      <c r="I147" s="24" t="str">
        <f t="shared" si="39"/>
        <v/>
      </c>
      <c r="J147" s="26" t="str">
        <f t="shared" si="40"/>
        <v/>
      </c>
      <c r="K147" s="9">
        <f>IF(J146=actualvalue,xirrvalue,IF(A147="",0,IF(B147="Purchase",-D147,IF(B147="Dividend",D147,IF(B147="Redemption",D147,)))))</f>
        <v>0</v>
      </c>
      <c r="L147" s="25" t="str">
        <f t="shared" si="34"/>
        <v/>
      </c>
      <c r="M147" s="11">
        <f t="shared" si="41"/>
        <v>0</v>
      </c>
      <c r="N147">
        <f t="shared" si="42"/>
        <v>0</v>
      </c>
      <c r="O147" s="9"/>
      <c r="P147" s="9"/>
      <c r="Q147" s="9"/>
      <c r="R147" s="9"/>
      <c r="S147" s="9"/>
    </row>
    <row r="148" spans="1:19">
      <c r="A148" s="12"/>
      <c r="B148" s="13" t="s">
        <v>281</v>
      </c>
      <c r="C148" s="13"/>
      <c r="D148" s="14"/>
      <c r="E148" s="23" t="str">
        <f t="shared" si="35"/>
        <v/>
      </c>
      <c r="F148" s="22" t="str">
        <f t="shared" si="36"/>
        <v/>
      </c>
      <c r="G148" s="15" t="str">
        <f t="shared" si="37"/>
        <v/>
      </c>
      <c r="H148" s="17" t="str">
        <f t="shared" si="38"/>
        <v/>
      </c>
      <c r="I148" s="24" t="str">
        <f t="shared" si="39"/>
        <v/>
      </c>
      <c r="J148" s="26" t="str">
        <f t="shared" si="40"/>
        <v/>
      </c>
      <c r="K148" s="9">
        <f>IF(J147=actualvalue,xirrvalue,IF(A148="",0,IF(B148="Purchase",-D148,IF(B148="Dividend",D148,IF(B148="Redemption",D148,)))))</f>
        <v>0</v>
      </c>
      <c r="L148" s="25" t="str">
        <f t="shared" si="34"/>
        <v/>
      </c>
      <c r="M148" s="11">
        <f t="shared" si="41"/>
        <v>0</v>
      </c>
      <c r="N148">
        <f t="shared" si="42"/>
        <v>0</v>
      </c>
      <c r="O148" s="9"/>
      <c r="P148" s="9"/>
      <c r="Q148" s="9"/>
      <c r="R148" s="9"/>
      <c r="S148" s="9"/>
    </row>
    <row r="149" spans="1:19">
      <c r="A149" s="12"/>
      <c r="B149" s="13" t="s">
        <v>281</v>
      </c>
      <c r="C149" s="13"/>
      <c r="D149" s="14"/>
      <c r="E149" s="23" t="str">
        <f t="shared" si="35"/>
        <v/>
      </c>
      <c r="F149" s="22" t="str">
        <f t="shared" si="36"/>
        <v/>
      </c>
      <c r="G149" s="15" t="str">
        <f t="shared" si="37"/>
        <v/>
      </c>
      <c r="H149" s="17" t="str">
        <f t="shared" si="38"/>
        <v/>
      </c>
      <c r="I149" s="24" t="str">
        <f t="shared" si="39"/>
        <v/>
      </c>
      <c r="J149" s="26" t="str">
        <f t="shared" si="40"/>
        <v/>
      </c>
      <c r="K149" s="9">
        <f>IF(J148=actualvalue,xirrvalue,IF(A149="",0,IF(B149="Purchase",-D149,IF(B149="Dividend",D149,IF(B149="Redemption",D149,)))))</f>
        <v>0</v>
      </c>
      <c r="L149" s="25" t="str">
        <f t="shared" si="34"/>
        <v/>
      </c>
      <c r="M149" s="11">
        <f t="shared" si="41"/>
        <v>0</v>
      </c>
      <c r="N149">
        <f t="shared" si="42"/>
        <v>0</v>
      </c>
      <c r="O149" s="9"/>
      <c r="P149" s="9"/>
      <c r="Q149" s="9"/>
      <c r="R149" s="9"/>
      <c r="S149" s="9"/>
    </row>
    <row r="150" spans="1:19">
      <c r="A150" s="12"/>
      <c r="B150" s="13" t="s">
        <v>281</v>
      </c>
      <c r="C150" s="13"/>
      <c r="D150" s="14"/>
      <c r="E150" s="23" t="str">
        <f t="shared" si="35"/>
        <v/>
      </c>
      <c r="F150" s="22" t="str">
        <f t="shared" si="36"/>
        <v/>
      </c>
      <c r="G150" s="15" t="str">
        <f t="shared" si="37"/>
        <v/>
      </c>
      <c r="H150" s="17" t="str">
        <f t="shared" si="38"/>
        <v/>
      </c>
      <c r="I150" s="24" t="str">
        <f t="shared" si="39"/>
        <v/>
      </c>
      <c r="J150" s="26" t="str">
        <f t="shared" si="40"/>
        <v/>
      </c>
      <c r="K150" s="9">
        <f>IF(J149=actualvalue,xirrvalue,IF(A150="",0,IF(B150="Purchase",-D150,IF(B150="Dividend",D150,IF(B150="Redemption",D150,)))))</f>
        <v>0</v>
      </c>
      <c r="L150" s="25" t="str">
        <f t="shared" si="34"/>
        <v/>
      </c>
      <c r="M150" s="11">
        <f t="shared" si="41"/>
        <v>0</v>
      </c>
      <c r="N150">
        <f t="shared" si="42"/>
        <v>0</v>
      </c>
      <c r="O150" s="9"/>
      <c r="P150" s="9"/>
      <c r="Q150" s="9"/>
      <c r="R150" s="9"/>
      <c r="S150" s="9"/>
    </row>
    <row r="151" spans="1:19">
      <c r="A151" s="12"/>
      <c r="B151" s="13" t="s">
        <v>281</v>
      </c>
      <c r="C151" s="13"/>
      <c r="D151" s="14"/>
      <c r="E151" s="23" t="str">
        <f t="shared" si="35"/>
        <v/>
      </c>
      <c r="F151" s="22" t="str">
        <f t="shared" si="36"/>
        <v/>
      </c>
      <c r="G151" s="15" t="str">
        <f t="shared" si="37"/>
        <v/>
      </c>
      <c r="H151" s="17" t="str">
        <f t="shared" si="38"/>
        <v/>
      </c>
      <c r="I151" s="24" t="str">
        <f t="shared" si="39"/>
        <v/>
      </c>
      <c r="J151" s="26" t="str">
        <f t="shared" si="40"/>
        <v/>
      </c>
      <c r="K151" s="9">
        <f>IF(J150=actualvalue,xirrvalue,IF(A151="",0,IF(B151="Purchase",-D151,IF(B151="Dividend",D151,IF(B151="Redemption",D151,)))))</f>
        <v>0</v>
      </c>
      <c r="L151" s="25" t="str">
        <f t="shared" si="34"/>
        <v/>
      </c>
      <c r="M151" s="11">
        <f t="shared" si="41"/>
        <v>0</v>
      </c>
      <c r="N151">
        <f t="shared" si="42"/>
        <v>0</v>
      </c>
      <c r="O151" s="9"/>
      <c r="P151" s="9"/>
      <c r="Q151" s="9"/>
      <c r="R151" s="9"/>
      <c r="S151" s="9"/>
    </row>
    <row r="152" spans="1:19">
      <c r="A152" s="12"/>
      <c r="B152" s="13" t="s">
        <v>281</v>
      </c>
      <c r="C152" s="13"/>
      <c r="D152" s="14"/>
      <c r="E152" s="23" t="str">
        <f t="shared" si="35"/>
        <v/>
      </c>
      <c r="F152" s="22" t="str">
        <f t="shared" si="36"/>
        <v/>
      </c>
      <c r="G152" s="15" t="str">
        <f t="shared" si="37"/>
        <v/>
      </c>
      <c r="H152" s="17" t="str">
        <f t="shared" si="38"/>
        <v/>
      </c>
      <c r="I152" s="24" t="str">
        <f t="shared" si="39"/>
        <v/>
      </c>
      <c r="J152" s="26" t="str">
        <f t="shared" si="40"/>
        <v/>
      </c>
      <c r="K152" s="9">
        <f>IF(J151=actualvalue,xirrvalue,IF(A152="",0,IF(B152="Purchase",-D152,IF(B152="Dividend",D152,IF(B152="Redemption",D152,)))))</f>
        <v>0</v>
      </c>
      <c r="L152" s="25" t="str">
        <f t="shared" si="34"/>
        <v/>
      </c>
      <c r="M152" s="11">
        <f t="shared" si="41"/>
        <v>0</v>
      </c>
      <c r="N152">
        <f t="shared" si="42"/>
        <v>0</v>
      </c>
      <c r="O152" s="9"/>
      <c r="P152" s="9"/>
      <c r="Q152" s="9"/>
      <c r="R152" s="9"/>
      <c r="S152" s="9"/>
    </row>
    <row r="153" spans="1:19">
      <c r="A153" s="12"/>
      <c r="B153" s="13" t="s">
        <v>281</v>
      </c>
      <c r="C153" s="13"/>
      <c r="D153" s="14"/>
      <c r="E153" s="23" t="str">
        <f t="shared" si="35"/>
        <v/>
      </c>
      <c r="F153" s="22" t="str">
        <f t="shared" si="36"/>
        <v/>
      </c>
      <c r="G153" s="15" t="str">
        <f t="shared" si="37"/>
        <v/>
      </c>
      <c r="H153" s="17" t="str">
        <f t="shared" si="38"/>
        <v/>
      </c>
      <c r="I153" s="24" t="str">
        <f t="shared" si="39"/>
        <v/>
      </c>
      <c r="J153" s="26" t="str">
        <f t="shared" si="40"/>
        <v/>
      </c>
      <c r="K153" s="9">
        <f>IF(J152=actualvalue,xirrvalue,IF(A153="",0,IF(B153="Purchase",-D153,IF(B153="Dividend",D153,IF(B153="Redemption",D153,)))))</f>
        <v>0</v>
      </c>
      <c r="L153" s="25" t="str">
        <f t="shared" si="34"/>
        <v/>
      </c>
      <c r="M153" s="11">
        <f t="shared" si="41"/>
        <v>0</v>
      </c>
      <c r="N153">
        <f t="shared" si="42"/>
        <v>0</v>
      </c>
      <c r="O153" s="9"/>
      <c r="P153" s="9"/>
      <c r="Q153" s="9"/>
      <c r="R153" s="9"/>
      <c r="S153" s="9"/>
    </row>
    <row r="154" spans="1:19">
      <c r="A154" s="12"/>
      <c r="B154" s="13" t="s">
        <v>281</v>
      </c>
      <c r="C154" s="13"/>
      <c r="D154" s="14"/>
      <c r="E154" s="23" t="str">
        <f t="shared" si="35"/>
        <v/>
      </c>
      <c r="F154" s="22" t="str">
        <f t="shared" si="36"/>
        <v/>
      </c>
      <c r="G154" s="15" t="str">
        <f t="shared" si="37"/>
        <v/>
      </c>
      <c r="H154" s="17" t="str">
        <f t="shared" si="38"/>
        <v/>
      </c>
      <c r="I154" s="24" t="str">
        <f t="shared" si="39"/>
        <v/>
      </c>
      <c r="J154" s="26" t="str">
        <f t="shared" si="40"/>
        <v/>
      </c>
      <c r="K154" s="9">
        <f>IF(J153=actualvalue,xirrvalue,IF(A154="",0,IF(B154="Purchase",-D154,IF(B154="Dividend",D154,IF(B154="Redemption",D154,)))))</f>
        <v>0</v>
      </c>
      <c r="L154" s="25" t="str">
        <f t="shared" si="34"/>
        <v/>
      </c>
      <c r="M154" s="11">
        <f t="shared" si="41"/>
        <v>0</v>
      </c>
      <c r="N154">
        <f t="shared" si="42"/>
        <v>0</v>
      </c>
      <c r="O154" s="9"/>
      <c r="P154" s="9"/>
      <c r="Q154" s="9"/>
      <c r="R154" s="9"/>
      <c r="S154" s="9"/>
    </row>
    <row r="155" spans="1:19">
      <c r="A155" s="12"/>
      <c r="B155" s="13" t="s">
        <v>281</v>
      </c>
      <c r="C155" s="13"/>
      <c r="D155" s="14"/>
      <c r="E155" s="23" t="str">
        <f t="shared" si="35"/>
        <v/>
      </c>
      <c r="F155" s="22" t="str">
        <f t="shared" si="36"/>
        <v/>
      </c>
      <c r="G155" s="15" t="str">
        <f t="shared" si="37"/>
        <v/>
      </c>
      <c r="H155" s="17" t="str">
        <f t="shared" si="38"/>
        <v/>
      </c>
      <c r="I155" s="24" t="str">
        <f t="shared" si="39"/>
        <v/>
      </c>
      <c r="J155" s="26" t="str">
        <f t="shared" si="40"/>
        <v/>
      </c>
      <c r="K155" s="9">
        <f>IF(J154=actualvalue,xirrvalue,IF(A155="",0,IF(B155="Purchase",-D155,IF(B155="Dividend",D155,IF(B155="Redemption",D155,)))))</f>
        <v>0</v>
      </c>
      <c r="L155" s="25" t="str">
        <f t="shared" si="34"/>
        <v/>
      </c>
      <c r="M155" s="11">
        <f t="shared" si="41"/>
        <v>0</v>
      </c>
      <c r="N155">
        <f t="shared" si="42"/>
        <v>0</v>
      </c>
      <c r="O155" s="9"/>
      <c r="P155" s="9"/>
      <c r="Q155" s="9"/>
      <c r="R155" s="9"/>
      <c r="S155" s="9"/>
    </row>
    <row r="156" spans="1:19">
      <c r="A156" s="12"/>
      <c r="B156" s="13" t="s">
        <v>281</v>
      </c>
      <c r="C156" s="13"/>
      <c r="D156" s="14"/>
      <c r="E156" s="23" t="str">
        <f t="shared" si="35"/>
        <v/>
      </c>
      <c r="F156" s="22" t="str">
        <f t="shared" si="36"/>
        <v/>
      </c>
      <c r="G156" s="15" t="str">
        <f t="shared" si="37"/>
        <v/>
      </c>
      <c r="H156" s="17" t="str">
        <f t="shared" si="38"/>
        <v/>
      </c>
      <c r="I156" s="24" t="str">
        <f t="shared" si="39"/>
        <v/>
      </c>
      <c r="J156" s="26" t="str">
        <f t="shared" si="40"/>
        <v/>
      </c>
      <c r="K156" s="9">
        <f>IF(J155=actualvalue,xirrvalue,IF(A156="",0,IF(B156="Purchase",-D156,IF(B156="Dividend",D156,IF(B156="Redemption",D156,)))))</f>
        <v>0</v>
      </c>
      <c r="L156" s="25" t="str">
        <f t="shared" si="34"/>
        <v/>
      </c>
      <c r="M156" s="11">
        <f t="shared" si="41"/>
        <v>0</v>
      </c>
      <c r="N156">
        <f t="shared" si="42"/>
        <v>0</v>
      </c>
      <c r="O156" s="9"/>
      <c r="P156" s="9"/>
      <c r="Q156" s="9"/>
      <c r="R156" s="9"/>
      <c r="S156" s="9"/>
    </row>
    <row r="157" spans="1:19">
      <c r="A157" s="12"/>
      <c r="B157" s="13" t="s">
        <v>281</v>
      </c>
      <c r="C157" s="13"/>
      <c r="D157" s="14"/>
      <c r="E157" s="23" t="str">
        <f t="shared" si="35"/>
        <v/>
      </c>
      <c r="F157" s="22" t="str">
        <f t="shared" si="36"/>
        <v/>
      </c>
      <c r="G157" s="15" t="str">
        <f t="shared" si="37"/>
        <v/>
      </c>
      <c r="H157" s="17" t="str">
        <f t="shared" si="38"/>
        <v/>
      </c>
      <c r="I157" s="24" t="str">
        <f t="shared" si="39"/>
        <v/>
      </c>
      <c r="J157" s="26" t="str">
        <f t="shared" si="40"/>
        <v/>
      </c>
      <c r="K157" s="9">
        <f>IF(J156=actualvalue,xirrvalue,IF(A157="",0,IF(B157="Purchase",-D157,IF(B157="Dividend",D157,IF(B157="Redemption",D157,)))))</f>
        <v>0</v>
      </c>
      <c r="L157" s="25" t="str">
        <f t="shared" si="34"/>
        <v/>
      </c>
      <c r="M157" s="11">
        <f t="shared" si="41"/>
        <v>0</v>
      </c>
      <c r="N157">
        <f t="shared" si="42"/>
        <v>0</v>
      </c>
      <c r="O157" s="9"/>
      <c r="P157" s="9"/>
      <c r="Q157" s="9"/>
      <c r="R157" s="9"/>
      <c r="S157" s="9"/>
    </row>
    <row r="158" spans="1:19">
      <c r="A158" s="12"/>
      <c r="B158" s="13" t="s">
        <v>281</v>
      </c>
      <c r="C158" s="13"/>
      <c r="D158" s="14"/>
      <c r="E158" s="23" t="str">
        <f t="shared" si="35"/>
        <v/>
      </c>
      <c r="F158" s="22" t="str">
        <f t="shared" si="36"/>
        <v/>
      </c>
      <c r="G158" s="15" t="str">
        <f t="shared" si="37"/>
        <v/>
      </c>
      <c r="H158" s="17" t="str">
        <f t="shared" si="38"/>
        <v/>
      </c>
      <c r="I158" s="24" t="str">
        <f t="shared" si="39"/>
        <v/>
      </c>
      <c r="J158" s="26" t="str">
        <f t="shared" si="40"/>
        <v/>
      </c>
      <c r="K158" s="9">
        <f>IF(J157=actualvalue,xirrvalue,IF(A158="",0,IF(B158="Purchase",-D158,IF(B158="Dividend",D158,IF(B158="Redemption",D158,)))))</f>
        <v>0</v>
      </c>
      <c r="L158" s="25" t="str">
        <f t="shared" si="34"/>
        <v/>
      </c>
      <c r="M158" s="11">
        <f t="shared" si="41"/>
        <v>0</v>
      </c>
      <c r="N158">
        <f t="shared" si="42"/>
        <v>0</v>
      </c>
      <c r="O158" s="9"/>
      <c r="P158" s="9"/>
      <c r="Q158" s="9"/>
      <c r="R158" s="9"/>
      <c r="S158" s="9"/>
    </row>
    <row r="159" spans="1:19">
      <c r="A159" s="12"/>
      <c r="B159" s="13" t="s">
        <v>281</v>
      </c>
      <c r="C159" s="13"/>
      <c r="D159" s="14"/>
      <c r="E159" s="23" t="str">
        <f t="shared" si="35"/>
        <v/>
      </c>
      <c r="F159" s="22" t="str">
        <f t="shared" si="36"/>
        <v/>
      </c>
      <c r="G159" s="15" t="str">
        <f t="shared" si="37"/>
        <v/>
      </c>
      <c r="H159" s="17" t="str">
        <f t="shared" si="38"/>
        <v/>
      </c>
      <c r="I159" s="24" t="str">
        <f t="shared" si="39"/>
        <v/>
      </c>
      <c r="J159" s="26" t="str">
        <f t="shared" si="40"/>
        <v/>
      </c>
      <c r="K159" s="9">
        <f>IF(J158=actualvalue,xirrvalue,IF(A159="",0,IF(B159="Purchase",-D159,IF(B159="Dividend",D159,IF(B159="Redemption",D159,)))))</f>
        <v>0</v>
      </c>
      <c r="L159" s="25" t="str">
        <f t="shared" si="34"/>
        <v/>
      </c>
      <c r="M159" s="11">
        <f t="shared" si="41"/>
        <v>0</v>
      </c>
      <c r="N159">
        <f t="shared" si="42"/>
        <v>0</v>
      </c>
      <c r="O159" s="9"/>
      <c r="P159" s="9"/>
      <c r="Q159" s="9"/>
      <c r="R159" s="9"/>
      <c r="S159" s="9"/>
    </row>
    <row r="160" spans="1:19">
      <c r="A160" s="12"/>
      <c r="B160" s="13" t="s">
        <v>281</v>
      </c>
      <c r="C160" s="13"/>
      <c r="D160" s="14"/>
      <c r="E160" s="23" t="str">
        <f t="shared" si="35"/>
        <v/>
      </c>
      <c r="F160" s="22" t="str">
        <f t="shared" si="36"/>
        <v/>
      </c>
      <c r="G160" s="15" t="str">
        <f t="shared" si="37"/>
        <v/>
      </c>
      <c r="H160" s="17" t="str">
        <f t="shared" si="38"/>
        <v/>
      </c>
      <c r="I160" s="24" t="str">
        <f t="shared" si="39"/>
        <v/>
      </c>
      <c r="J160" s="26" t="str">
        <f t="shared" si="40"/>
        <v/>
      </c>
      <c r="K160" s="9">
        <f>IF(J159=actualvalue,xirrvalue,IF(A160="",0,IF(B160="Purchase",-D160,IF(B160="Dividend",D160,IF(B160="Redemption",D160,)))))</f>
        <v>0</v>
      </c>
      <c r="L160" s="25" t="str">
        <f t="shared" si="34"/>
        <v/>
      </c>
      <c r="M160" s="11">
        <f t="shared" si="41"/>
        <v>0</v>
      </c>
      <c r="N160">
        <f t="shared" si="42"/>
        <v>0</v>
      </c>
      <c r="O160" s="9"/>
      <c r="P160" s="9"/>
      <c r="Q160" s="9"/>
      <c r="R160" s="9"/>
      <c r="S160" s="9"/>
    </row>
    <row r="161" spans="1:19">
      <c r="A161" s="12"/>
      <c r="B161" s="13" t="s">
        <v>281</v>
      </c>
      <c r="C161" s="13"/>
      <c r="D161" s="14"/>
      <c r="E161" s="23" t="str">
        <f t="shared" si="35"/>
        <v/>
      </c>
      <c r="F161" s="22" t="str">
        <f t="shared" si="36"/>
        <v/>
      </c>
      <c r="G161" s="15" t="str">
        <f t="shared" si="37"/>
        <v/>
      </c>
      <c r="H161" s="17" t="str">
        <f t="shared" si="38"/>
        <v/>
      </c>
      <c r="I161" s="24" t="str">
        <f t="shared" si="39"/>
        <v/>
      </c>
      <c r="J161" s="26" t="str">
        <f t="shared" si="40"/>
        <v/>
      </c>
      <c r="K161" s="9">
        <f>IF(J160=actualvalue,xirrvalue,IF(A161="",0,IF(B161="Purchase",-D161,IF(B161="Dividend",D161,IF(B161="Redemption",D161,)))))</f>
        <v>0</v>
      </c>
      <c r="L161" s="25" t="str">
        <f t="shared" si="34"/>
        <v/>
      </c>
      <c r="M161" s="11">
        <f t="shared" si="41"/>
        <v>0</v>
      </c>
      <c r="N161">
        <f t="shared" si="42"/>
        <v>0</v>
      </c>
      <c r="O161" s="9"/>
      <c r="P161" s="9"/>
      <c r="Q161" s="9"/>
      <c r="R161" s="9"/>
      <c r="S161" s="9"/>
    </row>
    <row r="162" spans="1:19">
      <c r="A162" s="12"/>
      <c r="B162" s="13" t="s">
        <v>281</v>
      </c>
      <c r="C162" s="13"/>
      <c r="D162" s="14"/>
      <c r="E162" s="23" t="str">
        <f t="shared" si="35"/>
        <v/>
      </c>
      <c r="F162" s="22" t="str">
        <f t="shared" si="36"/>
        <v/>
      </c>
      <c r="G162" s="15" t="str">
        <f t="shared" si="37"/>
        <v/>
      </c>
      <c r="H162" s="17" t="str">
        <f t="shared" si="38"/>
        <v/>
      </c>
      <c r="I162" s="24" t="str">
        <f t="shared" si="39"/>
        <v/>
      </c>
      <c r="J162" s="26" t="str">
        <f t="shared" si="40"/>
        <v/>
      </c>
      <c r="K162" s="9">
        <f>IF(J161=actualvalue,xirrvalue,IF(A162="",0,IF(B162="Purchase",-D162,IF(B162="Dividend",D162,IF(B162="Redemption",D162,)))))</f>
        <v>0</v>
      </c>
      <c r="L162" s="25" t="str">
        <f t="shared" si="34"/>
        <v/>
      </c>
      <c r="M162" s="11">
        <f t="shared" si="41"/>
        <v>0</v>
      </c>
      <c r="N162">
        <f t="shared" si="42"/>
        <v>0</v>
      </c>
      <c r="O162" s="9"/>
      <c r="P162" s="9"/>
      <c r="Q162" s="9"/>
      <c r="R162" s="9"/>
      <c r="S162" s="9"/>
    </row>
    <row r="163" spans="1:19">
      <c r="A163" s="12"/>
      <c r="B163" s="13" t="s">
        <v>281</v>
      </c>
      <c r="C163" s="13"/>
      <c r="D163" s="14"/>
      <c r="E163" s="23" t="str">
        <f t="shared" si="35"/>
        <v/>
      </c>
      <c r="F163" s="22" t="str">
        <f t="shared" si="36"/>
        <v/>
      </c>
      <c r="G163" s="15" t="str">
        <f t="shared" si="37"/>
        <v/>
      </c>
      <c r="H163" s="17" t="str">
        <f t="shared" si="38"/>
        <v/>
      </c>
      <c r="I163" s="24" t="str">
        <f t="shared" si="39"/>
        <v/>
      </c>
      <c r="J163" s="26" t="str">
        <f t="shared" si="40"/>
        <v/>
      </c>
      <c r="K163" s="9">
        <f>IF(J162=actualvalue,xirrvalue,IF(A163="",0,IF(B163="Purchase",-D163,IF(B163="Dividend",D163,IF(B163="Redemption",D163,)))))</f>
        <v>0</v>
      </c>
      <c r="L163" s="25" t="str">
        <f t="shared" si="34"/>
        <v/>
      </c>
      <c r="M163" s="11">
        <f t="shared" si="41"/>
        <v>0</v>
      </c>
      <c r="N163">
        <f t="shared" si="42"/>
        <v>0</v>
      </c>
      <c r="O163" s="9"/>
      <c r="P163" s="9"/>
      <c r="Q163" s="9"/>
      <c r="R163" s="9"/>
      <c r="S163" s="9"/>
    </row>
    <row r="164" spans="1:19">
      <c r="A164" s="12"/>
      <c r="B164" s="13" t="s">
        <v>281</v>
      </c>
      <c r="C164" s="13"/>
      <c r="D164" s="14"/>
      <c r="E164" s="23" t="str">
        <f t="shared" si="35"/>
        <v/>
      </c>
      <c r="F164" s="22" t="str">
        <f t="shared" si="36"/>
        <v/>
      </c>
      <c r="G164" s="15" t="str">
        <f t="shared" si="37"/>
        <v/>
      </c>
      <c r="H164" s="17" t="str">
        <f t="shared" si="38"/>
        <v/>
      </c>
      <c r="I164" s="24" t="str">
        <f t="shared" si="39"/>
        <v/>
      </c>
      <c r="J164" s="26" t="str">
        <f t="shared" si="40"/>
        <v/>
      </c>
      <c r="K164" s="9">
        <f>IF(J163=actualvalue,xirrvalue,IF(A164="",0,IF(B164="Purchase",-D164,IF(B164="Dividend",D164,IF(B164="Redemption",D164,)))))</f>
        <v>0</v>
      </c>
      <c r="L164" s="25" t="str">
        <f t="shared" si="34"/>
        <v/>
      </c>
      <c r="M164" s="11">
        <f t="shared" si="41"/>
        <v>0</v>
      </c>
      <c r="N164">
        <f t="shared" si="42"/>
        <v>0</v>
      </c>
      <c r="O164" s="9"/>
      <c r="P164" s="9"/>
      <c r="Q164" s="9"/>
      <c r="R164" s="9"/>
      <c r="S164" s="9"/>
    </row>
    <row r="165" spans="1:19">
      <c r="A165" s="12"/>
      <c r="B165" s="13" t="s">
        <v>281</v>
      </c>
      <c r="C165" s="13"/>
      <c r="D165" s="14"/>
      <c r="E165" s="23" t="str">
        <f t="shared" si="35"/>
        <v/>
      </c>
      <c r="F165" s="22" t="str">
        <f t="shared" si="36"/>
        <v/>
      </c>
      <c r="G165" s="15" t="str">
        <f t="shared" si="37"/>
        <v/>
      </c>
      <c r="H165" s="17" t="str">
        <f t="shared" si="38"/>
        <v/>
      </c>
      <c r="I165" s="24" t="str">
        <f t="shared" si="39"/>
        <v/>
      </c>
      <c r="J165" s="26" t="str">
        <f t="shared" si="40"/>
        <v/>
      </c>
      <c r="K165" s="9">
        <f>IF(J164=actualvalue,xirrvalue,IF(A165="",0,IF(B165="Purchase",-D165,IF(B165="Dividend",D165,IF(B165="Redemption",D165,)))))</f>
        <v>0</v>
      </c>
      <c r="L165" s="25" t="str">
        <f t="shared" si="34"/>
        <v/>
      </c>
      <c r="M165" s="11">
        <f t="shared" si="41"/>
        <v>0</v>
      </c>
      <c r="N165">
        <f t="shared" si="42"/>
        <v>0</v>
      </c>
      <c r="O165" s="9"/>
      <c r="P165" s="9"/>
      <c r="Q165" s="9"/>
      <c r="R165" s="9"/>
      <c r="S165" s="9"/>
    </row>
    <row r="166" spans="1:19">
      <c r="A166" s="12"/>
      <c r="B166" s="13" t="s">
        <v>281</v>
      </c>
      <c r="C166" s="13"/>
      <c r="D166" s="14"/>
      <c r="E166" s="23" t="str">
        <f t="shared" si="35"/>
        <v/>
      </c>
      <c r="F166" s="22" t="str">
        <f t="shared" si="36"/>
        <v/>
      </c>
      <c r="G166" s="15" t="str">
        <f t="shared" si="37"/>
        <v/>
      </c>
      <c r="H166" s="17" t="str">
        <f t="shared" si="38"/>
        <v/>
      </c>
      <c r="I166" s="24" t="str">
        <f t="shared" si="39"/>
        <v/>
      </c>
      <c r="J166" s="26" t="str">
        <f t="shared" si="40"/>
        <v/>
      </c>
      <c r="K166" s="9">
        <f>IF(J165=actualvalue,xirrvalue,IF(A166="",0,IF(B166="Purchase",-D166,IF(B166="Dividend",D166,IF(B166="Redemption",D166,)))))</f>
        <v>0</v>
      </c>
      <c r="L166" s="25" t="str">
        <f t="shared" si="34"/>
        <v/>
      </c>
      <c r="M166" s="11">
        <f t="shared" si="41"/>
        <v>0</v>
      </c>
      <c r="N166">
        <f t="shared" si="42"/>
        <v>0</v>
      </c>
      <c r="O166" s="9"/>
      <c r="P166" s="9"/>
      <c r="Q166" s="9"/>
      <c r="R166" s="9"/>
      <c r="S166" s="9"/>
    </row>
    <row r="167" spans="1:19">
      <c r="A167" s="12"/>
      <c r="B167" s="13" t="s">
        <v>281</v>
      </c>
      <c r="C167" s="13"/>
      <c r="D167" s="14"/>
      <c r="E167" s="23" t="str">
        <f t="shared" si="35"/>
        <v/>
      </c>
      <c r="F167" s="22" t="str">
        <f t="shared" si="36"/>
        <v/>
      </c>
      <c r="G167" s="15" t="str">
        <f t="shared" si="37"/>
        <v/>
      </c>
      <c r="H167" s="17" t="str">
        <f t="shared" si="38"/>
        <v/>
      </c>
      <c r="I167" s="24" t="str">
        <f t="shared" si="39"/>
        <v/>
      </c>
      <c r="J167" s="26" t="str">
        <f t="shared" si="40"/>
        <v/>
      </c>
      <c r="K167" s="9">
        <f>IF(J166=actualvalue,xirrvalue,IF(A167="",0,IF(B167="Purchase",-D167,IF(B167="Dividend",D167,IF(B167="Redemption",D167,)))))</f>
        <v>0</v>
      </c>
      <c r="L167" s="25" t="str">
        <f t="shared" si="34"/>
        <v/>
      </c>
      <c r="M167" s="11">
        <f t="shared" si="41"/>
        <v>0</v>
      </c>
      <c r="N167">
        <f t="shared" si="42"/>
        <v>0</v>
      </c>
      <c r="O167" s="9"/>
      <c r="P167" s="9"/>
      <c r="Q167" s="9"/>
      <c r="R167" s="9"/>
      <c r="S167" s="9"/>
    </row>
    <row r="168" spans="1:19">
      <c r="A168" s="12"/>
      <c r="B168" s="13" t="s">
        <v>281</v>
      </c>
      <c r="C168" s="13"/>
      <c r="D168" s="14"/>
      <c r="E168" s="23" t="str">
        <f t="shared" si="35"/>
        <v/>
      </c>
      <c r="F168" s="22" t="str">
        <f t="shared" si="36"/>
        <v/>
      </c>
      <c r="G168" s="15" t="str">
        <f t="shared" si="37"/>
        <v/>
      </c>
      <c r="H168" s="17" t="str">
        <f t="shared" si="38"/>
        <v/>
      </c>
      <c r="I168" s="24" t="str">
        <f t="shared" si="39"/>
        <v/>
      </c>
      <c r="J168" s="26" t="str">
        <f t="shared" si="40"/>
        <v/>
      </c>
      <c r="K168" s="9">
        <f>IF(J167=actualvalue,xirrvalue,IF(A168="",0,IF(B168="Purchase",-D168,IF(B168="Dividend",D168,IF(B168="Redemption",D168,)))))</f>
        <v>0</v>
      </c>
      <c r="L168" s="25" t="str">
        <f t="shared" si="34"/>
        <v/>
      </c>
      <c r="M168" s="11">
        <f t="shared" si="41"/>
        <v>0</v>
      </c>
      <c r="N168">
        <f t="shared" si="42"/>
        <v>0</v>
      </c>
      <c r="O168" s="9"/>
      <c r="P168" s="9"/>
      <c r="Q168" s="9"/>
      <c r="R168" s="9"/>
      <c r="S168" s="9"/>
    </row>
    <row r="169" spans="1:19">
      <c r="A169" s="12"/>
      <c r="B169" s="13" t="s">
        <v>281</v>
      </c>
      <c r="C169" s="13"/>
      <c r="D169" s="14"/>
      <c r="E169" s="23" t="str">
        <f t="shared" si="35"/>
        <v/>
      </c>
      <c r="F169" s="22" t="str">
        <f t="shared" si="36"/>
        <v/>
      </c>
      <c r="G169" s="15" t="str">
        <f t="shared" si="37"/>
        <v/>
      </c>
      <c r="H169" s="17" t="str">
        <f t="shared" si="38"/>
        <v/>
      </c>
      <c r="I169" s="24" t="str">
        <f t="shared" si="39"/>
        <v/>
      </c>
      <c r="J169" s="26" t="str">
        <f t="shared" si="40"/>
        <v/>
      </c>
      <c r="K169" s="9">
        <f>IF(J168=actualvalue,xirrvalue,IF(A169="",0,IF(B169="Purchase",-D169,IF(B169="Dividend",D169,IF(B169="Redemption",D169,)))))</f>
        <v>0</v>
      </c>
      <c r="L169" s="25" t="str">
        <f t="shared" si="34"/>
        <v/>
      </c>
      <c r="M169" s="11">
        <f t="shared" si="41"/>
        <v>0</v>
      </c>
      <c r="N169">
        <f t="shared" si="42"/>
        <v>0</v>
      </c>
      <c r="O169" s="9"/>
      <c r="P169" s="9"/>
      <c r="Q169" s="9"/>
      <c r="R169" s="9"/>
      <c r="S169" s="9"/>
    </row>
    <row r="170" spans="1:19">
      <c r="A170" s="12"/>
      <c r="B170" s="13" t="s">
        <v>281</v>
      </c>
      <c r="C170" s="13"/>
      <c r="D170" s="14"/>
      <c r="E170" s="23" t="str">
        <f t="shared" si="35"/>
        <v/>
      </c>
      <c r="F170" s="22" t="str">
        <f t="shared" si="36"/>
        <v/>
      </c>
      <c r="G170" s="15" t="str">
        <f t="shared" si="37"/>
        <v/>
      </c>
      <c r="H170" s="17" t="str">
        <f t="shared" si="38"/>
        <v/>
      </c>
      <c r="I170" s="24" t="str">
        <f t="shared" si="39"/>
        <v/>
      </c>
      <c r="J170" s="26" t="str">
        <f t="shared" si="40"/>
        <v/>
      </c>
      <c r="K170" s="9">
        <f>IF(J169=actualvalue,xirrvalue,IF(A170="",0,IF(B170="Purchase",-D170,IF(B170="Dividend",D170,IF(B170="Redemption",D170,)))))</f>
        <v>0</v>
      </c>
      <c r="L170" s="25" t="str">
        <f t="shared" si="34"/>
        <v/>
      </c>
      <c r="M170" s="11">
        <f t="shared" si="41"/>
        <v>0</v>
      </c>
      <c r="N170">
        <f t="shared" si="42"/>
        <v>0</v>
      </c>
      <c r="O170" s="9"/>
      <c r="P170" s="9"/>
      <c r="Q170" s="9"/>
      <c r="R170" s="9"/>
      <c r="S170" s="9"/>
    </row>
    <row r="171" spans="1:19">
      <c r="A171" s="12"/>
      <c r="B171" s="13" t="s">
        <v>281</v>
      </c>
      <c r="C171" s="13"/>
      <c r="D171" s="14"/>
      <c r="E171" s="23" t="str">
        <f t="shared" si="35"/>
        <v/>
      </c>
      <c r="F171" s="22" t="str">
        <f t="shared" si="36"/>
        <v/>
      </c>
      <c r="G171" s="15" t="str">
        <f t="shared" si="37"/>
        <v/>
      </c>
      <c r="H171" s="17" t="str">
        <f t="shared" si="38"/>
        <v/>
      </c>
      <c r="I171" s="24" t="str">
        <f t="shared" si="39"/>
        <v/>
      </c>
      <c r="J171" s="26" t="str">
        <f t="shared" si="40"/>
        <v/>
      </c>
      <c r="K171" s="9">
        <f>IF(J170=actualvalue,xirrvalue,IF(A171="",0,IF(B171="Purchase",-D171,IF(B171="Dividend",D171,IF(B171="Redemption",D171,)))))</f>
        <v>0</v>
      </c>
      <c r="L171" s="25" t="str">
        <f t="shared" si="34"/>
        <v/>
      </c>
      <c r="M171" s="11">
        <f t="shared" si="41"/>
        <v>0</v>
      </c>
      <c r="N171">
        <f t="shared" si="42"/>
        <v>0</v>
      </c>
      <c r="O171" s="9"/>
      <c r="P171" s="9"/>
      <c r="Q171" s="9"/>
      <c r="R171" s="9"/>
      <c r="S171" s="9"/>
    </row>
    <row r="172" spans="1:19">
      <c r="A172" s="12"/>
      <c r="B172" s="13" t="s">
        <v>281</v>
      </c>
      <c r="C172" s="13"/>
      <c r="D172" s="14"/>
      <c r="E172" s="23" t="str">
        <f t="shared" si="35"/>
        <v/>
      </c>
      <c r="F172" s="22" t="str">
        <f t="shared" si="36"/>
        <v/>
      </c>
      <c r="G172" s="15" t="str">
        <f t="shared" si="37"/>
        <v/>
      </c>
      <c r="H172" s="17" t="str">
        <f t="shared" si="38"/>
        <v/>
      </c>
      <c r="I172" s="24" t="str">
        <f t="shared" si="39"/>
        <v/>
      </c>
      <c r="J172" s="26" t="str">
        <f t="shared" si="40"/>
        <v/>
      </c>
      <c r="K172" s="9">
        <f>IF(J171=actualvalue,xirrvalue,IF(A172="",0,IF(B172="Purchase",-D172,IF(B172="Dividend",D172,IF(B172="Redemption",D172,)))))</f>
        <v>0</v>
      </c>
      <c r="L172" s="25" t="str">
        <f t="shared" si="34"/>
        <v/>
      </c>
      <c r="M172" s="11">
        <f t="shared" si="41"/>
        <v>0</v>
      </c>
      <c r="N172">
        <f t="shared" si="42"/>
        <v>0</v>
      </c>
      <c r="O172" s="9"/>
      <c r="P172" s="9"/>
      <c r="Q172" s="9"/>
      <c r="R172" s="9"/>
      <c r="S172" s="9"/>
    </row>
    <row r="173" spans="1:19">
      <c r="A173" s="12"/>
      <c r="B173" s="13" t="s">
        <v>281</v>
      </c>
      <c r="C173" s="13"/>
      <c r="D173" s="14"/>
      <c r="E173" s="23" t="str">
        <f t="shared" si="35"/>
        <v/>
      </c>
      <c r="F173" s="22" t="str">
        <f t="shared" si="36"/>
        <v/>
      </c>
      <c r="G173" s="15" t="str">
        <f t="shared" si="37"/>
        <v/>
      </c>
      <c r="H173" s="17" t="str">
        <f t="shared" si="38"/>
        <v/>
      </c>
      <c r="I173" s="24" t="str">
        <f t="shared" si="39"/>
        <v/>
      </c>
      <c r="J173" s="26" t="str">
        <f t="shared" si="40"/>
        <v/>
      </c>
      <c r="K173" s="9">
        <f>IF(J172=actualvalue,xirrvalue,IF(A173="",0,IF(B173="Purchase",-D173,IF(B173="Dividend",D173,IF(B173="Redemption",D173,)))))</f>
        <v>0</v>
      </c>
      <c r="L173" s="25" t="str">
        <f t="shared" si="34"/>
        <v/>
      </c>
      <c r="M173" s="11">
        <f t="shared" si="41"/>
        <v>0</v>
      </c>
      <c r="N173">
        <f t="shared" si="42"/>
        <v>0</v>
      </c>
      <c r="O173" s="9"/>
      <c r="P173" s="9"/>
      <c r="Q173" s="9"/>
      <c r="R173" s="9"/>
      <c r="S173" s="9"/>
    </row>
    <row r="174" spans="1:19">
      <c r="A174" s="12"/>
      <c r="B174" s="13" t="s">
        <v>281</v>
      </c>
      <c r="C174" s="13"/>
      <c r="D174" s="14"/>
      <c r="E174" s="23" t="str">
        <f t="shared" si="35"/>
        <v/>
      </c>
      <c r="F174" s="22" t="str">
        <f t="shared" si="36"/>
        <v/>
      </c>
      <c r="G174" s="15" t="str">
        <f t="shared" si="37"/>
        <v/>
      </c>
      <c r="H174" s="17" t="str">
        <f t="shared" si="38"/>
        <v/>
      </c>
      <c r="I174" s="24" t="str">
        <f t="shared" si="39"/>
        <v/>
      </c>
      <c r="J174" s="26" t="str">
        <f t="shared" si="40"/>
        <v/>
      </c>
      <c r="K174" s="9">
        <f>IF(J173=actualvalue,xirrvalue,IF(A174="",0,IF(B174="Purchase",-D174,IF(B174="Dividend",D174,IF(B174="Redemption",D174,)))))</f>
        <v>0</v>
      </c>
      <c r="L174" s="25" t="str">
        <f t="shared" si="34"/>
        <v/>
      </c>
      <c r="M174" s="11">
        <f t="shared" si="41"/>
        <v>0</v>
      </c>
      <c r="N174">
        <f t="shared" si="42"/>
        <v>0</v>
      </c>
      <c r="O174" s="9"/>
      <c r="P174" s="9"/>
      <c r="Q174" s="9"/>
      <c r="R174" s="9"/>
      <c r="S174" s="9"/>
    </row>
    <row r="175" spans="1:19">
      <c r="A175" s="12"/>
      <c r="B175" s="13" t="s">
        <v>281</v>
      </c>
      <c r="C175" s="13"/>
      <c r="D175" s="14"/>
      <c r="E175" s="23" t="str">
        <f t="shared" si="35"/>
        <v/>
      </c>
      <c r="F175" s="22" t="str">
        <f t="shared" si="36"/>
        <v/>
      </c>
      <c r="G175" s="15" t="str">
        <f t="shared" si="37"/>
        <v/>
      </c>
      <c r="H175" s="17" t="str">
        <f t="shared" si="38"/>
        <v/>
      </c>
      <c r="I175" s="24" t="str">
        <f t="shared" si="39"/>
        <v/>
      </c>
      <c r="J175" s="26" t="str">
        <f t="shared" si="40"/>
        <v/>
      </c>
      <c r="K175" s="9">
        <f>IF(J174=actualvalue,xirrvalue,IF(A175="",0,IF(B175="Purchase",-D175,IF(B175="Dividend",D175,IF(B175="Redemption",D175,)))))</f>
        <v>0</v>
      </c>
      <c r="L175" s="25" t="str">
        <f t="shared" si="34"/>
        <v/>
      </c>
      <c r="M175" s="11">
        <f t="shared" si="41"/>
        <v>0</v>
      </c>
      <c r="N175">
        <f t="shared" si="42"/>
        <v>0</v>
      </c>
      <c r="O175" s="9"/>
      <c r="P175" s="9"/>
      <c r="Q175" s="9"/>
      <c r="R175" s="9"/>
      <c r="S175" s="9"/>
    </row>
    <row r="176" spans="1:19">
      <c r="A176" s="12"/>
      <c r="B176" s="13" t="s">
        <v>281</v>
      </c>
      <c r="C176" s="13"/>
      <c r="D176" s="14"/>
      <c r="E176" s="23" t="str">
        <f t="shared" si="35"/>
        <v/>
      </c>
      <c r="F176" s="22" t="str">
        <f t="shared" si="36"/>
        <v/>
      </c>
      <c r="G176" s="15" t="str">
        <f t="shared" si="37"/>
        <v/>
      </c>
      <c r="H176" s="17" t="str">
        <f t="shared" si="38"/>
        <v/>
      </c>
      <c r="I176" s="24" t="str">
        <f t="shared" si="39"/>
        <v/>
      </c>
      <c r="J176" s="26" t="str">
        <f t="shared" si="40"/>
        <v/>
      </c>
      <c r="K176" s="9">
        <f>IF(J175=actualvalue,xirrvalue,IF(A176="",0,IF(B176="Purchase",-D176,IF(B176="Dividend",D176,IF(B176="Redemption",D176,)))))</f>
        <v>0</v>
      </c>
      <c r="L176" s="25" t="str">
        <f t="shared" si="34"/>
        <v/>
      </c>
      <c r="M176" s="11">
        <f t="shared" si="41"/>
        <v>0</v>
      </c>
      <c r="N176">
        <f t="shared" si="42"/>
        <v>0</v>
      </c>
      <c r="O176" s="9"/>
      <c r="P176" s="9"/>
      <c r="Q176" s="9"/>
      <c r="R176" s="9"/>
      <c r="S176" s="9"/>
    </row>
    <row r="177" spans="1:19">
      <c r="A177" s="12"/>
      <c r="B177" s="13" t="s">
        <v>281</v>
      </c>
      <c r="C177" s="13"/>
      <c r="D177" s="14"/>
      <c r="E177" s="23" t="str">
        <f t="shared" si="35"/>
        <v/>
      </c>
      <c r="F177" s="22" t="str">
        <f t="shared" si="36"/>
        <v/>
      </c>
      <c r="G177" s="15" t="str">
        <f t="shared" si="37"/>
        <v/>
      </c>
      <c r="H177" s="17" t="str">
        <f t="shared" si="38"/>
        <v/>
      </c>
      <c r="I177" s="24" t="str">
        <f t="shared" si="39"/>
        <v/>
      </c>
      <c r="J177" s="26" t="str">
        <f t="shared" si="40"/>
        <v/>
      </c>
      <c r="K177" s="9">
        <f>IF(J176=actualvalue,xirrvalue,IF(A177="",0,IF(B177="Purchase",-D177,IF(B177="Dividend",D177,IF(B177="Redemption",D177,)))))</f>
        <v>0</v>
      </c>
      <c r="L177" s="25" t="str">
        <f t="shared" si="34"/>
        <v/>
      </c>
      <c r="M177" s="11">
        <f t="shared" si="41"/>
        <v>0</v>
      </c>
      <c r="N177">
        <f t="shared" si="42"/>
        <v>0</v>
      </c>
      <c r="O177" s="9"/>
      <c r="P177" s="9"/>
      <c r="Q177" s="9"/>
      <c r="R177" s="9"/>
      <c r="S177" s="9"/>
    </row>
    <row r="178" spans="1:19">
      <c r="A178" s="12"/>
      <c r="B178" s="13" t="s">
        <v>281</v>
      </c>
      <c r="C178" s="13"/>
      <c r="D178" s="14"/>
      <c r="E178" s="23" t="str">
        <f t="shared" si="35"/>
        <v/>
      </c>
      <c r="F178" s="22" t="str">
        <f t="shared" si="36"/>
        <v/>
      </c>
      <c r="G178" s="15" t="str">
        <f t="shared" si="37"/>
        <v/>
      </c>
      <c r="H178" s="17" t="str">
        <f t="shared" si="38"/>
        <v/>
      </c>
      <c r="I178" s="24" t="str">
        <f t="shared" si="39"/>
        <v/>
      </c>
      <c r="J178" s="26" t="str">
        <f t="shared" si="40"/>
        <v/>
      </c>
      <c r="K178" s="9">
        <f>IF(J177=actualvalue,xirrvalue,IF(A178="",0,IF(B178="Purchase",-D178,IF(B178="Dividend",D178,IF(B178="Redemption",D178,)))))</f>
        <v>0</v>
      </c>
      <c r="L178" s="25" t="str">
        <f t="shared" si="34"/>
        <v/>
      </c>
      <c r="M178" s="11">
        <f t="shared" si="41"/>
        <v>0</v>
      </c>
      <c r="N178">
        <f t="shared" si="42"/>
        <v>0</v>
      </c>
      <c r="O178" s="9"/>
      <c r="P178" s="9"/>
      <c r="Q178" s="9"/>
      <c r="R178" s="9"/>
      <c r="S178" s="9"/>
    </row>
    <row r="179" spans="1:19">
      <c r="A179" s="12"/>
      <c r="B179" s="13" t="s">
        <v>281</v>
      </c>
      <c r="C179" s="13"/>
      <c r="D179" s="14"/>
      <c r="E179" s="23" t="str">
        <f t="shared" si="35"/>
        <v/>
      </c>
      <c r="F179" s="22" t="str">
        <f t="shared" si="36"/>
        <v/>
      </c>
      <c r="G179" s="15" t="str">
        <f t="shared" si="37"/>
        <v/>
      </c>
      <c r="H179" s="17" t="str">
        <f t="shared" si="38"/>
        <v/>
      </c>
      <c r="I179" s="24" t="str">
        <f t="shared" si="39"/>
        <v/>
      </c>
      <c r="J179" s="26" t="str">
        <f t="shared" si="40"/>
        <v/>
      </c>
      <c r="K179" s="9">
        <f>IF(J178=actualvalue,xirrvalue,IF(A179="",0,IF(B179="Purchase",-D179,IF(B179="Dividend",D179,IF(B179="Redemption",D179,)))))</f>
        <v>0</v>
      </c>
      <c r="L179" s="25" t="str">
        <f t="shared" si="34"/>
        <v/>
      </c>
      <c r="M179" s="11">
        <f t="shared" si="41"/>
        <v>0</v>
      </c>
      <c r="N179">
        <f t="shared" si="42"/>
        <v>0</v>
      </c>
      <c r="O179" s="9"/>
      <c r="P179" s="9"/>
      <c r="Q179" s="9"/>
      <c r="R179" s="9"/>
      <c r="S179" s="9"/>
    </row>
    <row r="180" spans="1:19">
      <c r="A180" s="12"/>
      <c r="B180" s="13" t="s">
        <v>281</v>
      </c>
      <c r="C180" s="13"/>
      <c r="D180" s="14"/>
      <c r="E180" s="23" t="str">
        <f t="shared" si="35"/>
        <v/>
      </c>
      <c r="F180" s="22" t="str">
        <f t="shared" si="36"/>
        <v/>
      </c>
      <c r="G180" s="15" t="str">
        <f t="shared" si="37"/>
        <v/>
      </c>
      <c r="H180" s="17" t="str">
        <f t="shared" si="38"/>
        <v/>
      </c>
      <c r="I180" s="24" t="str">
        <f t="shared" si="39"/>
        <v/>
      </c>
      <c r="J180" s="26" t="str">
        <f t="shared" si="40"/>
        <v/>
      </c>
      <c r="K180" s="9">
        <f>IF(J179=actualvalue,xirrvalue,IF(A180="",0,IF(B180="Purchase",-D180,IF(B180="Dividend",D180,IF(B180="Redemption",D180,)))))</f>
        <v>0</v>
      </c>
      <c r="L180" s="25" t="str">
        <f t="shared" si="34"/>
        <v/>
      </c>
      <c r="M180" s="11">
        <f t="shared" si="41"/>
        <v>0</v>
      </c>
      <c r="N180">
        <f t="shared" si="42"/>
        <v>0</v>
      </c>
      <c r="O180" s="9"/>
      <c r="P180" s="9"/>
      <c r="Q180" s="9"/>
      <c r="R180" s="9"/>
      <c r="S180" s="9"/>
    </row>
    <row r="181" spans="1:19">
      <c r="A181" s="12"/>
      <c r="B181" s="13" t="s">
        <v>281</v>
      </c>
      <c r="C181" s="13"/>
      <c r="D181" s="14"/>
      <c r="E181" s="23" t="str">
        <f t="shared" si="35"/>
        <v/>
      </c>
      <c r="F181" s="22" t="str">
        <f t="shared" si="36"/>
        <v/>
      </c>
      <c r="G181" s="15" t="str">
        <f t="shared" si="37"/>
        <v/>
      </c>
      <c r="H181" s="17" t="str">
        <f t="shared" si="38"/>
        <v/>
      </c>
      <c r="I181" s="24" t="str">
        <f t="shared" si="39"/>
        <v/>
      </c>
      <c r="J181" s="26" t="str">
        <f t="shared" si="40"/>
        <v/>
      </c>
      <c r="K181" s="9">
        <f>IF(J180=actualvalue,xirrvalue,IF(A181="",0,IF(B181="Purchase",-D181,IF(B181="Dividend",D181,IF(B181="Redemption",D181,)))))</f>
        <v>0</v>
      </c>
      <c r="L181" s="25" t="str">
        <f t="shared" si="34"/>
        <v/>
      </c>
      <c r="M181" s="11">
        <f t="shared" si="41"/>
        <v>0</v>
      </c>
      <c r="N181">
        <f t="shared" si="42"/>
        <v>0</v>
      </c>
      <c r="O181" s="9"/>
      <c r="P181" s="9"/>
      <c r="Q181" s="9"/>
      <c r="R181" s="9"/>
      <c r="S181" s="9"/>
    </row>
    <row r="182" spans="1:19">
      <c r="A182" s="12"/>
      <c r="B182" s="13" t="s">
        <v>281</v>
      </c>
      <c r="C182" s="13"/>
      <c r="D182" s="14"/>
      <c r="E182" s="23" t="str">
        <f t="shared" si="35"/>
        <v/>
      </c>
      <c r="F182" s="22" t="str">
        <f t="shared" si="36"/>
        <v/>
      </c>
      <c r="G182" s="15" t="str">
        <f t="shared" si="37"/>
        <v/>
      </c>
      <c r="H182" s="17" t="str">
        <f t="shared" si="38"/>
        <v/>
      </c>
      <c r="I182" s="24" t="str">
        <f t="shared" si="39"/>
        <v/>
      </c>
      <c r="J182" s="26" t="str">
        <f t="shared" si="40"/>
        <v/>
      </c>
      <c r="K182" s="9">
        <f>IF(J181=actualvalue,xirrvalue,IF(A182="",0,IF(B182="Purchase",-D182,IF(B182="Dividend",D182,IF(B182="Redemption",D182,)))))</f>
        <v>0</v>
      </c>
      <c r="L182" s="25" t="str">
        <f t="shared" si="34"/>
        <v/>
      </c>
      <c r="M182" s="11">
        <f t="shared" si="41"/>
        <v>0</v>
      </c>
      <c r="N182">
        <f t="shared" si="42"/>
        <v>0</v>
      </c>
      <c r="O182" s="9"/>
      <c r="P182" s="9"/>
      <c r="Q182" s="9"/>
      <c r="R182" s="9"/>
      <c r="S182" s="9"/>
    </row>
    <row r="183" spans="1:19">
      <c r="A183" s="12"/>
      <c r="B183" s="13" t="s">
        <v>281</v>
      </c>
      <c r="C183" s="13"/>
      <c r="D183" s="14"/>
      <c r="E183" s="23" t="str">
        <f t="shared" si="35"/>
        <v/>
      </c>
      <c r="F183" s="22" t="str">
        <f t="shared" si="36"/>
        <v/>
      </c>
      <c r="G183" s="15" t="str">
        <f t="shared" si="37"/>
        <v/>
      </c>
      <c r="H183" s="17" t="str">
        <f t="shared" si="38"/>
        <v/>
      </c>
      <c r="I183" s="24" t="str">
        <f t="shared" si="39"/>
        <v/>
      </c>
      <c r="J183" s="26" t="str">
        <f t="shared" si="40"/>
        <v/>
      </c>
      <c r="K183" s="9">
        <f>IF(J182=actualvalue,xirrvalue,IF(A183="",0,IF(B183="Purchase",-D183,IF(B183="Dividend",D183,IF(B183="Redemption",D183,)))))</f>
        <v>0</v>
      </c>
      <c r="L183" s="25" t="str">
        <f t="shared" si="34"/>
        <v/>
      </c>
      <c r="M183" s="11">
        <f t="shared" si="41"/>
        <v>0</v>
      </c>
      <c r="N183">
        <f t="shared" si="42"/>
        <v>0</v>
      </c>
      <c r="O183" s="9"/>
      <c r="P183" s="9"/>
      <c r="Q183" s="9"/>
      <c r="R183" s="9"/>
      <c r="S183" s="9"/>
    </row>
    <row r="184" spans="1:19">
      <c r="A184" s="12"/>
      <c r="B184" s="13" t="s">
        <v>281</v>
      </c>
      <c r="C184" s="13"/>
      <c r="D184" s="14"/>
      <c r="E184" s="23" t="str">
        <f t="shared" si="35"/>
        <v/>
      </c>
      <c r="F184" s="22" t="str">
        <f t="shared" si="36"/>
        <v/>
      </c>
      <c r="G184" s="15" t="str">
        <f t="shared" si="37"/>
        <v/>
      </c>
      <c r="H184" s="17" t="str">
        <f t="shared" si="38"/>
        <v/>
      </c>
      <c r="I184" s="24" t="str">
        <f t="shared" si="39"/>
        <v/>
      </c>
      <c r="J184" s="26" t="str">
        <f t="shared" si="40"/>
        <v/>
      </c>
      <c r="K184" s="9">
        <f>IF(J183=actualvalue,xirrvalue,IF(A184="",0,IF(B184="Purchase",-D184,IF(B184="Dividend",D184,IF(B184="Redemption",D184,)))))</f>
        <v>0</v>
      </c>
      <c r="L184" s="25" t="str">
        <f t="shared" si="34"/>
        <v/>
      </c>
      <c r="M184" s="11">
        <f t="shared" si="41"/>
        <v>0</v>
      </c>
      <c r="N184">
        <f t="shared" si="42"/>
        <v>0</v>
      </c>
      <c r="O184" s="9"/>
      <c r="P184" s="9"/>
      <c r="Q184" s="9"/>
      <c r="R184" s="9"/>
      <c r="S184" s="9"/>
    </row>
    <row r="185" spans="1:19">
      <c r="A185" s="12"/>
      <c r="B185" s="13" t="s">
        <v>281</v>
      </c>
      <c r="C185" s="13"/>
      <c r="D185" s="14"/>
      <c r="E185" s="23" t="str">
        <f t="shared" si="35"/>
        <v/>
      </c>
      <c r="F185" s="22" t="str">
        <f t="shared" si="36"/>
        <v/>
      </c>
      <c r="G185" s="15" t="str">
        <f t="shared" si="37"/>
        <v/>
      </c>
      <c r="H185" s="17" t="str">
        <f t="shared" si="38"/>
        <v/>
      </c>
      <c r="I185" s="24" t="str">
        <f t="shared" si="39"/>
        <v/>
      </c>
      <c r="J185" s="26" t="str">
        <f t="shared" si="40"/>
        <v/>
      </c>
      <c r="K185" s="9">
        <f>IF(J184=actualvalue,xirrvalue,IF(A185="",0,IF(B185="Purchase",-D185,IF(B185="Dividend",D185,IF(B185="Redemption",D185,)))))</f>
        <v>0</v>
      </c>
      <c r="L185" s="25" t="str">
        <f t="shared" si="34"/>
        <v/>
      </c>
      <c r="M185" s="11">
        <f t="shared" si="41"/>
        <v>0</v>
      </c>
      <c r="N185">
        <f t="shared" si="42"/>
        <v>0</v>
      </c>
      <c r="O185" s="9"/>
      <c r="P185" s="9"/>
      <c r="Q185" s="9"/>
      <c r="R185" s="9"/>
      <c r="S185" s="9"/>
    </row>
    <row r="186" spans="1:19">
      <c r="A186" s="12"/>
      <c r="B186" s="13" t="s">
        <v>281</v>
      </c>
      <c r="C186" s="13"/>
      <c r="D186" s="14"/>
      <c r="E186" s="23" t="str">
        <f t="shared" si="35"/>
        <v/>
      </c>
      <c r="F186" s="22" t="str">
        <f t="shared" si="36"/>
        <v/>
      </c>
      <c r="G186" s="15" t="str">
        <f t="shared" si="37"/>
        <v/>
      </c>
      <c r="H186" s="17" t="str">
        <f t="shared" si="38"/>
        <v/>
      </c>
      <c r="I186" s="24" t="str">
        <f t="shared" si="39"/>
        <v/>
      </c>
      <c r="J186" s="26" t="str">
        <f t="shared" si="40"/>
        <v/>
      </c>
      <c r="K186" s="9">
        <f>IF(J185=actualvalue,xirrvalue,IF(A186="",0,IF(B186="Purchase",-D186,IF(B186="Dividend",D186,IF(B186="Redemption",D186,)))))</f>
        <v>0</v>
      </c>
      <c r="L186" s="25" t="str">
        <f t="shared" si="34"/>
        <v/>
      </c>
      <c r="M186" s="11">
        <f t="shared" si="41"/>
        <v>0</v>
      </c>
      <c r="N186">
        <f t="shared" si="42"/>
        <v>0</v>
      </c>
      <c r="O186" s="9"/>
      <c r="P186" s="9"/>
      <c r="Q186" s="9"/>
      <c r="R186" s="9"/>
      <c r="S186" s="9"/>
    </row>
    <row r="187" spans="1:19">
      <c r="A187" s="12"/>
      <c r="B187" s="13" t="s">
        <v>281</v>
      </c>
      <c r="C187" s="13"/>
      <c r="D187" s="14"/>
      <c r="E187" s="23" t="str">
        <f t="shared" si="35"/>
        <v/>
      </c>
      <c r="F187" s="22" t="str">
        <f t="shared" si="36"/>
        <v/>
      </c>
      <c r="G187" s="15" t="str">
        <f t="shared" si="37"/>
        <v/>
      </c>
      <c r="H187" s="17" t="str">
        <f t="shared" si="38"/>
        <v/>
      </c>
      <c r="I187" s="24" t="str">
        <f t="shared" si="39"/>
        <v/>
      </c>
      <c r="J187" s="26" t="str">
        <f t="shared" si="40"/>
        <v/>
      </c>
      <c r="K187" s="9">
        <f>IF(J186=actualvalue,xirrvalue,IF(A187="",0,IF(B187="Purchase",-D187,IF(B187="Dividend",D187,IF(B187="Redemption",D187,)))))</f>
        <v>0</v>
      </c>
      <c r="L187" s="25" t="str">
        <f t="shared" si="34"/>
        <v/>
      </c>
      <c r="M187" s="11">
        <f t="shared" si="41"/>
        <v>0</v>
      </c>
      <c r="N187">
        <f t="shared" si="42"/>
        <v>0</v>
      </c>
      <c r="O187" s="9"/>
      <c r="P187" s="9"/>
      <c r="Q187" s="9"/>
      <c r="R187" s="9"/>
      <c r="S187" s="9"/>
    </row>
    <row r="188" spans="1:19">
      <c r="A188" s="12"/>
      <c r="B188" s="13" t="s">
        <v>281</v>
      </c>
      <c r="C188" s="13"/>
      <c r="D188" s="14"/>
      <c r="E188" s="23" t="str">
        <f t="shared" si="35"/>
        <v/>
      </c>
      <c r="F188" s="22" t="str">
        <f t="shared" si="36"/>
        <v/>
      </c>
      <c r="G188" s="15" t="str">
        <f t="shared" si="37"/>
        <v/>
      </c>
      <c r="H188" s="17" t="str">
        <f t="shared" si="38"/>
        <v/>
      </c>
      <c r="I188" s="24" t="str">
        <f t="shared" si="39"/>
        <v/>
      </c>
      <c r="J188" s="26" t="str">
        <f t="shared" si="40"/>
        <v/>
      </c>
      <c r="K188" s="9">
        <f>IF(J187=actualvalue,xirrvalue,IF(A188="",0,IF(B188="Purchase",-D188,IF(B188="Dividend",D188,IF(B188="Redemption",D188,)))))</f>
        <v>0</v>
      </c>
      <c r="L188" s="25" t="str">
        <f t="shared" si="34"/>
        <v/>
      </c>
      <c r="M188" s="11">
        <f t="shared" si="41"/>
        <v>0</v>
      </c>
      <c r="N188">
        <f t="shared" si="42"/>
        <v>0</v>
      </c>
      <c r="O188" s="9"/>
      <c r="P188" s="9"/>
      <c r="Q188" s="9"/>
      <c r="R188" s="9"/>
      <c r="S188" s="9"/>
    </row>
    <row r="189" spans="1:19">
      <c r="A189" s="12"/>
      <c r="B189" s="13" t="s">
        <v>281</v>
      </c>
      <c r="C189" s="13"/>
      <c r="D189" s="14"/>
      <c r="E189" s="23" t="str">
        <f t="shared" si="35"/>
        <v/>
      </c>
      <c r="F189" s="22" t="str">
        <f t="shared" si="36"/>
        <v/>
      </c>
      <c r="G189" s="15" t="str">
        <f t="shared" si="37"/>
        <v/>
      </c>
      <c r="H189" s="17" t="str">
        <f t="shared" si="38"/>
        <v/>
      </c>
      <c r="I189" s="24" t="str">
        <f t="shared" si="39"/>
        <v/>
      </c>
      <c r="J189" s="26" t="str">
        <f t="shared" si="40"/>
        <v/>
      </c>
      <c r="K189" s="9">
        <f>IF(J188=actualvalue,xirrvalue,IF(A189="",0,IF(B189="Purchase",-D189,IF(B189="Dividend",D189,IF(B189="Redemption",D189,)))))</f>
        <v>0</v>
      </c>
      <c r="L189" s="25" t="str">
        <f t="shared" si="34"/>
        <v/>
      </c>
      <c r="M189" s="11">
        <f t="shared" si="41"/>
        <v>0</v>
      </c>
      <c r="N189">
        <f t="shared" si="42"/>
        <v>0</v>
      </c>
      <c r="O189" s="9"/>
      <c r="P189" s="9"/>
      <c r="Q189" s="9"/>
      <c r="R189" s="9"/>
      <c r="S189" s="9"/>
    </row>
    <row r="190" spans="1:19">
      <c r="A190" s="12"/>
      <c r="B190" s="13" t="s">
        <v>281</v>
      </c>
      <c r="C190" s="13"/>
      <c r="D190" s="14"/>
      <c r="E190" s="23" t="str">
        <f t="shared" si="35"/>
        <v/>
      </c>
      <c r="F190" s="22" t="str">
        <f t="shared" si="36"/>
        <v/>
      </c>
      <c r="G190" s="15" t="str">
        <f t="shared" si="37"/>
        <v/>
      </c>
      <c r="H190" s="17" t="str">
        <f t="shared" si="38"/>
        <v/>
      </c>
      <c r="I190" s="24" t="str">
        <f t="shared" si="39"/>
        <v/>
      </c>
      <c r="J190" s="26" t="str">
        <f t="shared" si="40"/>
        <v/>
      </c>
      <c r="K190" s="9">
        <f>IF(J189=actualvalue,xirrvalue,IF(A190="",0,IF(B190="Purchase",-D190,IF(B190="Dividend",D190,IF(B190="Redemption",D190,)))))</f>
        <v>0</v>
      </c>
      <c r="L190" s="25" t="str">
        <f t="shared" si="34"/>
        <v/>
      </c>
      <c r="M190" s="11">
        <f t="shared" si="41"/>
        <v>0</v>
      </c>
      <c r="N190">
        <f t="shared" si="42"/>
        <v>0</v>
      </c>
      <c r="O190" s="9"/>
      <c r="P190" s="9"/>
      <c r="Q190" s="9"/>
      <c r="R190" s="9"/>
      <c r="S190" s="9"/>
    </row>
    <row r="191" spans="1:19">
      <c r="A191" s="12"/>
      <c r="B191" s="13" t="s">
        <v>281</v>
      </c>
      <c r="C191" s="13"/>
      <c r="D191" s="14"/>
      <c r="E191" s="23" t="str">
        <f t="shared" si="35"/>
        <v/>
      </c>
      <c r="F191" s="22" t="str">
        <f t="shared" si="36"/>
        <v/>
      </c>
      <c r="G191" s="15" t="str">
        <f t="shared" si="37"/>
        <v/>
      </c>
      <c r="H191" s="17" t="str">
        <f t="shared" si="38"/>
        <v/>
      </c>
      <c r="I191" s="24" t="str">
        <f t="shared" si="39"/>
        <v/>
      </c>
      <c r="J191" s="26" t="str">
        <f t="shared" si="40"/>
        <v/>
      </c>
      <c r="K191" s="9">
        <f>IF(J190=actualvalue,xirrvalue,IF(A191="",0,IF(B191="Purchase",-D191,IF(B191="Dividend",D191,IF(B191="Redemption",D191,)))))</f>
        <v>0</v>
      </c>
      <c r="L191" s="25" t="str">
        <f t="shared" si="34"/>
        <v/>
      </c>
      <c r="M191" s="11">
        <f t="shared" si="41"/>
        <v>0</v>
      </c>
      <c r="N191">
        <f t="shared" si="42"/>
        <v>0</v>
      </c>
      <c r="O191" s="9"/>
      <c r="P191" s="9"/>
      <c r="Q191" s="9"/>
      <c r="R191" s="9"/>
      <c r="S191" s="9"/>
    </row>
    <row r="192" spans="1:19">
      <c r="A192" s="12"/>
      <c r="B192" s="13" t="s">
        <v>281</v>
      </c>
      <c r="C192" s="13"/>
      <c r="D192" s="14"/>
      <c r="E192" s="23" t="str">
        <f t="shared" si="35"/>
        <v/>
      </c>
      <c r="F192" s="22" t="str">
        <f t="shared" si="36"/>
        <v/>
      </c>
      <c r="G192" s="15" t="str">
        <f t="shared" si="37"/>
        <v/>
      </c>
      <c r="H192" s="17" t="str">
        <f t="shared" si="38"/>
        <v/>
      </c>
      <c r="I192" s="24" t="str">
        <f t="shared" si="39"/>
        <v/>
      </c>
      <c r="J192" s="26" t="str">
        <f t="shared" si="40"/>
        <v/>
      </c>
      <c r="K192" s="9">
        <f>IF(J191=actualvalue,xirrvalue,IF(A192="",0,IF(B192="Purchase",-D192,IF(B192="Dividend",D192,IF(B192="Redemption",D192,)))))</f>
        <v>0</v>
      </c>
      <c r="L192" s="25" t="str">
        <f t="shared" si="34"/>
        <v/>
      </c>
      <c r="M192" s="11">
        <f t="shared" si="41"/>
        <v>0</v>
      </c>
      <c r="N192">
        <f t="shared" si="42"/>
        <v>0</v>
      </c>
      <c r="O192" s="9"/>
      <c r="P192" s="9"/>
      <c r="Q192" s="9"/>
      <c r="R192" s="9"/>
      <c r="S192" s="9"/>
    </row>
    <row r="193" spans="1:19">
      <c r="A193" s="12"/>
      <c r="B193" s="13" t="s">
        <v>281</v>
      </c>
      <c r="C193" s="13"/>
      <c r="D193" s="14"/>
      <c r="E193" s="23" t="str">
        <f t="shared" si="35"/>
        <v/>
      </c>
      <c r="F193" s="22" t="str">
        <f t="shared" si="36"/>
        <v/>
      </c>
      <c r="G193" s="15" t="str">
        <f t="shared" si="37"/>
        <v/>
      </c>
      <c r="H193" s="17" t="str">
        <f t="shared" si="38"/>
        <v/>
      </c>
      <c r="I193" s="24" t="str">
        <f t="shared" si="39"/>
        <v/>
      </c>
      <c r="J193" s="26" t="str">
        <f t="shared" si="40"/>
        <v/>
      </c>
      <c r="K193" s="9">
        <f>IF(J192=actualvalue,xirrvalue,IF(A193="",0,IF(B193="Purchase",-D193,IF(B193="Dividend",D193,IF(B193="Redemption",D193,)))))</f>
        <v>0</v>
      </c>
      <c r="L193" s="25" t="str">
        <f t="shared" si="34"/>
        <v/>
      </c>
      <c r="M193" s="11">
        <f t="shared" si="41"/>
        <v>0</v>
      </c>
      <c r="N193">
        <f t="shared" si="42"/>
        <v>0</v>
      </c>
      <c r="O193" s="9"/>
      <c r="P193" s="9"/>
      <c r="Q193" s="9"/>
      <c r="R193" s="9"/>
      <c r="S193" s="9"/>
    </row>
    <row r="194" spans="1:19">
      <c r="A194" s="12"/>
      <c r="B194" s="13" t="s">
        <v>281</v>
      </c>
      <c r="C194" s="13"/>
      <c r="D194" s="14"/>
      <c r="E194" s="23" t="str">
        <f t="shared" si="35"/>
        <v/>
      </c>
      <c r="F194" s="22" t="str">
        <f t="shared" si="36"/>
        <v/>
      </c>
      <c r="G194" s="15" t="str">
        <f t="shared" si="37"/>
        <v/>
      </c>
      <c r="H194" s="17" t="str">
        <f t="shared" si="38"/>
        <v/>
      </c>
      <c r="I194" s="24" t="str">
        <f t="shared" si="39"/>
        <v/>
      </c>
      <c r="J194" s="26" t="str">
        <f t="shared" si="40"/>
        <v/>
      </c>
      <c r="K194" s="9">
        <f>IF(J193=actualvalue,xirrvalue,IF(A194="",0,IF(B194="Purchase",-D194,IF(B194="Dividend",D194,IF(B194="Redemption",D194,)))))</f>
        <v>0</v>
      </c>
      <c r="L194" s="25" t="str">
        <f t="shared" si="34"/>
        <v/>
      </c>
      <c r="M194" s="11">
        <f t="shared" si="41"/>
        <v>0</v>
      </c>
      <c r="N194">
        <f t="shared" si="42"/>
        <v>0</v>
      </c>
      <c r="O194" s="9"/>
      <c r="P194" s="9"/>
      <c r="Q194" s="9"/>
      <c r="R194" s="9"/>
      <c r="S194" s="9"/>
    </row>
    <row r="195" spans="1:19">
      <c r="A195" s="12"/>
      <c r="B195" s="13" t="s">
        <v>281</v>
      </c>
      <c r="C195" s="13"/>
      <c r="D195" s="14"/>
      <c r="E195" s="23" t="str">
        <f t="shared" si="35"/>
        <v/>
      </c>
      <c r="F195" s="22" t="str">
        <f t="shared" si="36"/>
        <v/>
      </c>
      <c r="G195" s="15" t="str">
        <f t="shared" si="37"/>
        <v/>
      </c>
      <c r="H195" s="17" t="str">
        <f t="shared" si="38"/>
        <v/>
      </c>
      <c r="I195" s="24" t="str">
        <f t="shared" si="39"/>
        <v/>
      </c>
      <c r="J195" s="26" t="str">
        <f t="shared" si="40"/>
        <v/>
      </c>
      <c r="K195" s="9">
        <f>IF(J194=actualvalue,xirrvalue,IF(A195="",0,IF(B195="Purchase",-D195,IF(B195="Dividend",D195,IF(B195="Redemption",D195,)))))</f>
        <v>0</v>
      </c>
      <c r="L195" s="25" t="str">
        <f t="shared" si="34"/>
        <v/>
      </c>
      <c r="M195" s="11">
        <f t="shared" si="41"/>
        <v>0</v>
      </c>
      <c r="N195">
        <f t="shared" si="42"/>
        <v>0</v>
      </c>
      <c r="O195" s="9"/>
      <c r="P195" s="9"/>
      <c r="Q195" s="9"/>
      <c r="R195" s="9"/>
      <c r="S195" s="9"/>
    </row>
    <row r="196" spans="1:19">
      <c r="A196" s="12"/>
      <c r="B196" s="13" t="s">
        <v>281</v>
      </c>
      <c r="C196" s="13"/>
      <c r="D196" s="14"/>
      <c r="E196" s="23" t="str">
        <f t="shared" si="35"/>
        <v/>
      </c>
      <c r="F196" s="22" t="str">
        <f t="shared" si="36"/>
        <v/>
      </c>
      <c r="G196" s="15" t="str">
        <f t="shared" si="37"/>
        <v/>
      </c>
      <c r="H196" s="17" t="str">
        <f t="shared" si="38"/>
        <v/>
      </c>
      <c r="I196" s="24" t="str">
        <f t="shared" si="39"/>
        <v/>
      </c>
      <c r="J196" s="26" t="str">
        <f t="shared" si="40"/>
        <v/>
      </c>
      <c r="K196" s="9">
        <f>IF(J195=actualvalue,xirrvalue,IF(A196="",0,IF(B196="Purchase",-D196,IF(B196="Dividend",D196,IF(B196="Redemption",D196,)))))</f>
        <v>0</v>
      </c>
      <c r="L196" s="25" t="str">
        <f t="shared" si="34"/>
        <v/>
      </c>
      <c r="M196" s="11">
        <f t="shared" si="41"/>
        <v>0</v>
      </c>
      <c r="N196">
        <f t="shared" si="42"/>
        <v>0</v>
      </c>
      <c r="O196" s="9"/>
      <c r="P196" s="9"/>
      <c r="Q196" s="9"/>
      <c r="R196" s="9"/>
      <c r="S196" s="9"/>
    </row>
    <row r="197" spans="1:19">
      <c r="A197" s="12"/>
      <c r="B197" s="13" t="s">
        <v>281</v>
      </c>
      <c r="C197" s="13"/>
      <c r="D197" s="14"/>
      <c r="E197" s="23" t="str">
        <f t="shared" si="35"/>
        <v/>
      </c>
      <c r="F197" s="22" t="str">
        <f t="shared" si="36"/>
        <v/>
      </c>
      <c r="G197" s="15" t="str">
        <f t="shared" si="37"/>
        <v/>
      </c>
      <c r="H197" s="17" t="str">
        <f t="shared" si="38"/>
        <v/>
      </c>
      <c r="I197" s="24" t="str">
        <f t="shared" si="39"/>
        <v/>
      </c>
      <c r="J197" s="26" t="str">
        <f t="shared" si="40"/>
        <v/>
      </c>
      <c r="K197" s="9">
        <f>IF(J196=actualvalue,xirrvalue,IF(A197="",0,IF(B197="Purchase",-D197,IF(B197="Dividend",D197,IF(B197="Redemption",D197,)))))</f>
        <v>0</v>
      </c>
      <c r="L197" s="25" t="str">
        <f t="shared" si="34"/>
        <v/>
      </c>
      <c r="M197" s="11">
        <f t="shared" si="41"/>
        <v>0</v>
      </c>
      <c r="N197">
        <f t="shared" si="42"/>
        <v>0</v>
      </c>
      <c r="O197" s="9"/>
      <c r="P197" s="9"/>
      <c r="Q197" s="9"/>
      <c r="R197" s="9"/>
      <c r="S197" s="9"/>
    </row>
    <row r="198" spans="1:19">
      <c r="A198" s="12"/>
      <c r="B198" s="13" t="s">
        <v>281</v>
      </c>
      <c r="C198" s="13"/>
      <c r="D198" s="14"/>
      <c r="E198" s="23" t="str">
        <f t="shared" si="35"/>
        <v/>
      </c>
      <c r="F198" s="22" t="str">
        <f t="shared" si="36"/>
        <v/>
      </c>
      <c r="G198" s="15" t="str">
        <f t="shared" si="37"/>
        <v/>
      </c>
      <c r="H198" s="17" t="str">
        <f t="shared" si="38"/>
        <v/>
      </c>
      <c r="I198" s="24" t="str">
        <f t="shared" si="39"/>
        <v/>
      </c>
      <c r="J198" s="26" t="str">
        <f t="shared" si="40"/>
        <v/>
      </c>
      <c r="K198" s="9">
        <f>IF(J197=actualvalue,xirrvalue,IF(A198="",0,IF(B198="Purchase",-D198,IF(B198="Dividend",D198,IF(B198="Redemption",D198,)))))</f>
        <v>0</v>
      </c>
      <c r="L198" s="25" t="str">
        <f t="shared" si="34"/>
        <v/>
      </c>
      <c r="M198" s="11">
        <f t="shared" si="41"/>
        <v>0</v>
      </c>
      <c r="N198">
        <f t="shared" si="42"/>
        <v>0</v>
      </c>
      <c r="O198" s="9"/>
      <c r="P198" s="9"/>
      <c r="Q198" s="9"/>
      <c r="R198" s="9"/>
      <c r="S198" s="9"/>
    </row>
    <row r="199" spans="1:19">
      <c r="A199" s="12"/>
      <c r="B199" s="13" t="s">
        <v>281</v>
      </c>
      <c r="C199" s="13"/>
      <c r="D199" s="14"/>
      <c r="E199" s="23" t="str">
        <f t="shared" si="35"/>
        <v/>
      </c>
      <c r="F199" s="22" t="str">
        <f t="shared" si="36"/>
        <v/>
      </c>
      <c r="G199" s="15" t="str">
        <f t="shared" si="37"/>
        <v/>
      </c>
      <c r="H199" s="17" t="str">
        <f t="shared" si="38"/>
        <v/>
      </c>
      <c r="I199" s="24" t="str">
        <f t="shared" si="39"/>
        <v/>
      </c>
      <c r="J199" s="26" t="str">
        <f t="shared" si="40"/>
        <v/>
      </c>
      <c r="K199" s="9">
        <f>IF(J198=actualvalue,xirrvalue,IF(A199="",0,IF(B199="Purchase",-D199,IF(B199="Dividend",D199,IF(B199="Redemption",D199,)))))</f>
        <v>0</v>
      </c>
      <c r="L199" s="25" t="str">
        <f t="shared" si="34"/>
        <v/>
      </c>
      <c r="M199" s="11">
        <f t="shared" si="41"/>
        <v>0</v>
      </c>
      <c r="N199">
        <f t="shared" si="42"/>
        <v>0</v>
      </c>
      <c r="O199" s="9"/>
      <c r="P199" s="9"/>
      <c r="Q199" s="9"/>
      <c r="R199" s="9"/>
      <c r="S199" s="9"/>
    </row>
    <row r="200" spans="1:19">
      <c r="A200" s="12"/>
      <c r="B200" s="13" t="s">
        <v>281</v>
      </c>
      <c r="C200" s="13"/>
      <c r="D200" s="14"/>
      <c r="E200" s="23" t="str">
        <f t="shared" si="35"/>
        <v/>
      </c>
      <c r="F200" s="22" t="str">
        <f t="shared" si="36"/>
        <v/>
      </c>
      <c r="G200" s="15" t="str">
        <f t="shared" si="37"/>
        <v/>
      </c>
      <c r="H200" s="17" t="str">
        <f t="shared" si="38"/>
        <v/>
      </c>
      <c r="I200" s="24" t="str">
        <f t="shared" si="39"/>
        <v/>
      </c>
      <c r="J200" s="26" t="str">
        <f t="shared" si="40"/>
        <v/>
      </c>
      <c r="K200" s="9">
        <f>IF(J199=actualvalue,xirrvalue,IF(A200="",0,IF(B200="Purchase",-D200,IF(B200="Dividend",D200,IF(B200="Redemption",D200,)))))</f>
        <v>0</v>
      </c>
      <c r="L200" s="25" t="str">
        <f t="shared" si="34"/>
        <v/>
      </c>
      <c r="M200" s="11">
        <f t="shared" si="41"/>
        <v>0</v>
      </c>
      <c r="N200">
        <f t="shared" si="42"/>
        <v>0</v>
      </c>
      <c r="O200" s="9"/>
      <c r="P200" s="9"/>
      <c r="Q200" s="9"/>
      <c r="R200" s="9"/>
      <c r="S200" s="9"/>
    </row>
    <row r="201" spans="1:19">
      <c r="A201" s="12"/>
      <c r="B201" s="13" t="s">
        <v>281</v>
      </c>
      <c r="C201" s="13"/>
      <c r="D201" s="14"/>
      <c r="E201" s="23" t="str">
        <f t="shared" si="35"/>
        <v/>
      </c>
      <c r="F201" s="22" t="str">
        <f t="shared" si="36"/>
        <v/>
      </c>
      <c r="G201" s="15" t="str">
        <f t="shared" si="37"/>
        <v/>
      </c>
      <c r="H201" s="17" t="str">
        <f t="shared" si="38"/>
        <v/>
      </c>
      <c r="I201" s="24" t="str">
        <f t="shared" si="39"/>
        <v/>
      </c>
      <c r="J201" s="26" t="str">
        <f t="shared" si="40"/>
        <v/>
      </c>
      <c r="K201" s="9">
        <f>IF(J200=actualvalue,xirrvalue,IF(A201="",0,IF(B201="Purchase",-D201,IF(B201="Dividend",D201,IF(B201="Redemption",D201,)))))</f>
        <v>0</v>
      </c>
      <c r="L201" s="25" t="str">
        <f t="shared" si="34"/>
        <v/>
      </c>
      <c r="M201" s="11">
        <f t="shared" si="41"/>
        <v>0</v>
      </c>
      <c r="N201">
        <f t="shared" si="42"/>
        <v>0</v>
      </c>
      <c r="O201" s="9"/>
      <c r="P201" s="9"/>
      <c r="Q201" s="9"/>
      <c r="R201" s="9"/>
      <c r="S201" s="9"/>
    </row>
    <row r="202" spans="1:19">
      <c r="A202" s="12"/>
      <c r="B202" s="13" t="s">
        <v>281</v>
      </c>
      <c r="C202" s="13"/>
      <c r="D202" s="14"/>
      <c r="E202" s="23" t="str">
        <f t="shared" si="35"/>
        <v/>
      </c>
      <c r="F202" s="22" t="str">
        <f t="shared" si="36"/>
        <v/>
      </c>
      <c r="G202" s="15" t="str">
        <f t="shared" si="37"/>
        <v/>
      </c>
      <c r="H202" s="17" t="str">
        <f t="shared" si="38"/>
        <v/>
      </c>
      <c r="I202" s="24" t="str">
        <f t="shared" si="39"/>
        <v/>
      </c>
      <c r="J202" s="26" t="str">
        <f t="shared" si="40"/>
        <v/>
      </c>
      <c r="K202" s="9">
        <f>IF(J201=actualvalue,xirrvalue,IF(A202="",0,IF(B202="Purchase",-D202,IF(B202="Dividend",D202,IF(B202="Redemption",D202,)))))</f>
        <v>0</v>
      </c>
      <c r="L202" s="25" t="str">
        <f t="shared" si="34"/>
        <v/>
      </c>
      <c r="M202" s="11">
        <f t="shared" si="41"/>
        <v>0</v>
      </c>
      <c r="N202">
        <f t="shared" si="42"/>
        <v>0</v>
      </c>
      <c r="O202" s="9"/>
      <c r="P202" s="9"/>
      <c r="Q202" s="9"/>
      <c r="R202" s="9"/>
      <c r="S202" s="9"/>
    </row>
    <row r="203" spans="1:19">
      <c r="A203" s="12"/>
      <c r="B203" s="13" t="s">
        <v>281</v>
      </c>
      <c r="C203" s="13"/>
      <c r="D203" s="14"/>
      <c r="E203" s="23" t="str">
        <f t="shared" si="35"/>
        <v/>
      </c>
      <c r="F203" s="22" t="str">
        <f t="shared" si="36"/>
        <v/>
      </c>
      <c r="G203" s="15" t="str">
        <f t="shared" si="37"/>
        <v/>
      </c>
      <c r="H203" s="17" t="str">
        <f t="shared" si="38"/>
        <v/>
      </c>
      <c r="I203" s="24" t="str">
        <f t="shared" si="39"/>
        <v/>
      </c>
      <c r="J203" s="26" t="str">
        <f t="shared" si="40"/>
        <v/>
      </c>
      <c r="K203" s="9">
        <f>IF(J202=actualvalue,xirrvalue,IF(A203="",0,IF(B203="Purchase",-D203,IF(B203="Dividend",D203,IF(B203="Redemption",D203,)))))</f>
        <v>0</v>
      </c>
      <c r="L203" s="25" t="str">
        <f t="shared" ref="L203:L266" si="43">IF(B203="Purchase",E203,IF(B203="Redemption",E203,IF(B203="Dividend",E203,"")))</f>
        <v/>
      </c>
      <c r="M203" s="11">
        <f t="shared" si="41"/>
        <v>0</v>
      </c>
      <c r="N203">
        <f t="shared" si="42"/>
        <v>0</v>
      </c>
      <c r="O203" s="9"/>
      <c r="P203" s="9"/>
      <c r="Q203" s="9"/>
      <c r="R203" s="9"/>
      <c r="S203" s="9"/>
    </row>
    <row r="204" spans="1:19">
      <c r="A204" s="12"/>
      <c r="B204" s="13" t="s">
        <v>281</v>
      </c>
      <c r="C204" s="13"/>
      <c r="D204" s="14"/>
      <c r="E204" s="23" t="str">
        <f t="shared" si="35"/>
        <v/>
      </c>
      <c r="F204" s="22" t="str">
        <f t="shared" si="36"/>
        <v/>
      </c>
      <c r="G204" s="15" t="str">
        <f t="shared" si="37"/>
        <v/>
      </c>
      <c r="H204" s="17" t="str">
        <f t="shared" si="38"/>
        <v/>
      </c>
      <c r="I204" s="24" t="str">
        <f t="shared" si="39"/>
        <v/>
      </c>
      <c r="J204" s="26" t="str">
        <f t="shared" si="40"/>
        <v/>
      </c>
      <c r="K204" s="9">
        <f>IF(J203=actualvalue,xirrvalue,IF(A204="",0,IF(B204="Purchase",-D204,IF(B204="Dividend",D204,IF(B204="Redemption",D204,)))))</f>
        <v>0</v>
      </c>
      <c r="L204" s="25" t="str">
        <f t="shared" si="43"/>
        <v/>
      </c>
      <c r="M204" s="11">
        <f t="shared" si="41"/>
        <v>0</v>
      </c>
      <c r="N204">
        <f t="shared" si="42"/>
        <v>0</v>
      </c>
      <c r="O204" s="9"/>
      <c r="P204" s="9"/>
      <c r="Q204" s="9"/>
      <c r="R204" s="9"/>
      <c r="S204" s="9"/>
    </row>
    <row r="205" spans="1:19">
      <c r="A205" s="12"/>
      <c r="B205" s="13" t="s">
        <v>281</v>
      </c>
      <c r="C205" s="13"/>
      <c r="D205" s="14"/>
      <c r="E205" s="23" t="str">
        <f t="shared" si="35"/>
        <v/>
      </c>
      <c r="F205" s="22" t="str">
        <f t="shared" si="36"/>
        <v/>
      </c>
      <c r="G205" s="15" t="str">
        <f t="shared" si="37"/>
        <v/>
      </c>
      <c r="H205" s="17" t="str">
        <f t="shared" si="38"/>
        <v/>
      </c>
      <c r="I205" s="24" t="str">
        <f t="shared" si="39"/>
        <v/>
      </c>
      <c r="J205" s="26" t="str">
        <f t="shared" si="40"/>
        <v/>
      </c>
      <c r="K205" s="9">
        <f>IF(J204=actualvalue,xirrvalue,IF(A205="",0,IF(B205="Purchase",-D205,IF(B205="Dividend",D205,IF(B205="Redemption",D205,)))))</f>
        <v>0</v>
      </c>
      <c r="L205" s="25" t="str">
        <f t="shared" si="43"/>
        <v/>
      </c>
      <c r="M205" s="11">
        <f t="shared" si="41"/>
        <v>0</v>
      </c>
      <c r="N205">
        <f t="shared" si="42"/>
        <v>0</v>
      </c>
      <c r="O205" s="9"/>
      <c r="P205" s="9"/>
      <c r="Q205" s="9"/>
      <c r="R205" s="9"/>
      <c r="S205" s="9"/>
    </row>
    <row r="206" spans="1:19">
      <c r="A206" s="12"/>
      <c r="B206" s="13" t="s">
        <v>281</v>
      </c>
      <c r="C206" s="13"/>
      <c r="D206" s="14"/>
      <c r="E206" s="23" t="str">
        <f t="shared" si="35"/>
        <v/>
      </c>
      <c r="F206" s="22" t="str">
        <f t="shared" si="36"/>
        <v/>
      </c>
      <c r="G206" s="15" t="str">
        <f t="shared" si="37"/>
        <v/>
      </c>
      <c r="H206" s="17" t="str">
        <f t="shared" si="38"/>
        <v/>
      </c>
      <c r="I206" s="24" t="str">
        <f t="shared" si="39"/>
        <v/>
      </c>
      <c r="J206" s="26" t="str">
        <f t="shared" si="40"/>
        <v/>
      </c>
      <c r="K206" s="9">
        <f>IF(J205=actualvalue,xirrvalue,IF(A206="",0,IF(B206="Purchase",-D206,IF(B206="Dividend",D206,IF(B206="Redemption",D206,)))))</f>
        <v>0</v>
      </c>
      <c r="L206" s="25" t="str">
        <f t="shared" si="43"/>
        <v/>
      </c>
      <c r="M206" s="11">
        <f t="shared" si="41"/>
        <v>0</v>
      </c>
      <c r="N206">
        <f t="shared" si="42"/>
        <v>0</v>
      </c>
      <c r="O206" s="9"/>
      <c r="P206" s="9"/>
      <c r="Q206" s="9"/>
      <c r="R206" s="9"/>
      <c r="S206" s="9"/>
    </row>
    <row r="207" spans="1:19">
      <c r="A207" s="12"/>
      <c r="B207" s="13" t="s">
        <v>281</v>
      </c>
      <c r="C207" s="13"/>
      <c r="D207" s="14"/>
      <c r="E207" s="23" t="str">
        <f t="shared" si="35"/>
        <v/>
      </c>
      <c r="F207" s="22" t="str">
        <f t="shared" si="36"/>
        <v/>
      </c>
      <c r="G207" s="15" t="str">
        <f t="shared" si="37"/>
        <v/>
      </c>
      <c r="H207" s="17" t="str">
        <f t="shared" si="38"/>
        <v/>
      </c>
      <c r="I207" s="24" t="str">
        <f t="shared" si="39"/>
        <v/>
      </c>
      <c r="J207" s="26" t="str">
        <f t="shared" si="40"/>
        <v/>
      </c>
      <c r="K207" s="9">
        <f>IF(J206=actualvalue,xirrvalue,IF(A207="",0,IF(B207="Purchase",-D207,IF(B207="Dividend",D207,IF(B207="Redemption",D207,)))))</f>
        <v>0</v>
      </c>
      <c r="L207" s="25" t="str">
        <f t="shared" si="43"/>
        <v/>
      </c>
      <c r="M207" s="11">
        <f t="shared" si="41"/>
        <v>0</v>
      </c>
      <c r="N207">
        <f t="shared" si="42"/>
        <v>0</v>
      </c>
      <c r="O207" s="9"/>
      <c r="P207" s="9"/>
      <c r="Q207" s="9"/>
      <c r="R207" s="9"/>
      <c r="S207" s="9"/>
    </row>
    <row r="208" spans="1:19">
      <c r="A208" s="12"/>
      <c r="B208" s="13" t="s">
        <v>281</v>
      </c>
      <c r="C208" s="13"/>
      <c r="D208" s="14"/>
      <c r="E208" s="23" t="str">
        <f t="shared" si="35"/>
        <v/>
      </c>
      <c r="F208" s="22" t="str">
        <f t="shared" si="36"/>
        <v/>
      </c>
      <c r="G208" s="15" t="str">
        <f t="shared" si="37"/>
        <v/>
      </c>
      <c r="H208" s="17" t="str">
        <f t="shared" si="38"/>
        <v/>
      </c>
      <c r="I208" s="24" t="str">
        <f t="shared" si="39"/>
        <v/>
      </c>
      <c r="J208" s="26" t="str">
        <f t="shared" si="40"/>
        <v/>
      </c>
      <c r="K208" s="9">
        <f>IF(J207=actualvalue,xirrvalue,IF(A208="",0,IF(B208="Purchase",-D208,IF(B208="Dividend",D208,IF(B208="Redemption",D208,)))))</f>
        <v>0</v>
      </c>
      <c r="L208" s="25" t="str">
        <f t="shared" si="43"/>
        <v/>
      </c>
      <c r="M208" s="11">
        <f t="shared" si="41"/>
        <v>0</v>
      </c>
      <c r="N208">
        <f t="shared" si="42"/>
        <v>0</v>
      </c>
      <c r="O208" s="9"/>
      <c r="P208" s="9"/>
      <c r="Q208" s="9"/>
      <c r="R208" s="9"/>
      <c r="S208" s="9"/>
    </row>
    <row r="209" spans="1:19">
      <c r="A209" s="12"/>
      <c r="B209" s="13" t="s">
        <v>281</v>
      </c>
      <c r="C209" s="13"/>
      <c r="D209" s="14"/>
      <c r="E209" s="23" t="str">
        <f t="shared" si="35"/>
        <v/>
      </c>
      <c r="F209" s="22" t="str">
        <f t="shared" si="36"/>
        <v/>
      </c>
      <c r="G209" s="15" t="str">
        <f t="shared" si="37"/>
        <v/>
      </c>
      <c r="H209" s="17" t="str">
        <f t="shared" si="38"/>
        <v/>
      </c>
      <c r="I209" s="24" t="str">
        <f t="shared" si="39"/>
        <v/>
      </c>
      <c r="J209" s="26" t="str">
        <f t="shared" si="40"/>
        <v/>
      </c>
      <c r="K209" s="9">
        <f>IF(J208=actualvalue,xirrvalue,IF(A209="",0,IF(B209="Purchase",-D209,IF(B209="Dividend",D209,IF(B209="Redemption",D209,)))))</f>
        <v>0</v>
      </c>
      <c r="L209" s="25" t="str">
        <f t="shared" si="43"/>
        <v/>
      </c>
      <c r="M209" s="11">
        <f t="shared" si="41"/>
        <v>0</v>
      </c>
      <c r="N209">
        <f t="shared" si="42"/>
        <v>0</v>
      </c>
      <c r="O209" s="9"/>
      <c r="P209" s="9"/>
      <c r="Q209" s="9"/>
      <c r="R209" s="9"/>
      <c r="S209" s="9"/>
    </row>
    <row r="210" spans="1:19">
      <c r="A210" s="12"/>
      <c r="B210" s="13" t="s">
        <v>281</v>
      </c>
      <c r="C210" s="13"/>
      <c r="D210" s="14"/>
      <c r="E210" s="23" t="str">
        <f t="shared" ref="E210:E273" si="44">IF(ISERROR(IF(B210="Redemption",-D210,IF(B210="Dividend",-D210,D210))/C210),"",IF(B210="Redemption",-D210,IF(B210="Dividend",-D210,D210))/C210)</f>
        <v/>
      </c>
      <c r="F210" s="22" t="str">
        <f t="shared" ref="F210:F273" si="45">IF(B210="Redemption","",IF(B210="Dividend","",IF(date-A210=date,"",date-A210)))</f>
        <v/>
      </c>
      <c r="G210" s="15" t="str">
        <f t="shared" ref="G210:G273" si="46">IF(B210="Redemption","",IF(B210="Dividend","",IF(ISERROR(mfnav1*E210),"",navmf1*E210)))</f>
        <v/>
      </c>
      <c r="H210" s="17" t="str">
        <f t="shared" ref="H210:H273" si="47">IF(ISERROR(G210-D210),"",G210-D210)</f>
        <v/>
      </c>
      <c r="I210" s="24" t="str">
        <f t="shared" ref="I210:I273" si="48">IF(ISERROR(I209+E210),"",I209+E210)</f>
        <v/>
      </c>
      <c r="J210" s="26" t="str">
        <f t="shared" ref="J210:J273" si="49">IF(ISERROR(I210*navmf1),"",I210*navmf1)</f>
        <v/>
      </c>
      <c r="K210" s="9">
        <f>IF(J209=actualvalue,xirrvalue,IF(A210="",0,IF(B210="Purchase",-D210,IF(B210="Dividend",D210,IF(B210="Redemption",D210,)))))</f>
        <v>0</v>
      </c>
      <c r="L210" s="25" t="str">
        <f t="shared" si="43"/>
        <v/>
      </c>
      <c r="M210" s="11">
        <f t="shared" ref="M210:M273" si="50">IF(K210=xirrvalue,date,IF(K210=0,0,IF(K210="","",A210)))</f>
        <v>0</v>
      </c>
      <c r="N210">
        <f t="shared" ref="N210:N273" si="51">IF(B210="Purchase",D210,0)</f>
        <v>0</v>
      </c>
      <c r="O210" s="9"/>
      <c r="P210" s="9"/>
      <c r="Q210" s="9"/>
      <c r="R210" s="9"/>
      <c r="S210" s="9"/>
    </row>
    <row r="211" spans="1:19">
      <c r="A211" s="12"/>
      <c r="B211" s="13" t="s">
        <v>281</v>
      </c>
      <c r="C211" s="13"/>
      <c r="D211" s="14"/>
      <c r="E211" s="23" t="str">
        <f t="shared" si="44"/>
        <v/>
      </c>
      <c r="F211" s="22" t="str">
        <f t="shared" si="45"/>
        <v/>
      </c>
      <c r="G211" s="15" t="str">
        <f t="shared" si="46"/>
        <v/>
      </c>
      <c r="H211" s="17" t="str">
        <f t="shared" si="47"/>
        <v/>
      </c>
      <c r="I211" s="24" t="str">
        <f t="shared" si="48"/>
        <v/>
      </c>
      <c r="J211" s="26" t="str">
        <f t="shared" si="49"/>
        <v/>
      </c>
      <c r="K211" s="9">
        <f>IF(J210=actualvalue,xirrvalue,IF(A211="",0,IF(B211="Purchase",-D211,IF(B211="Dividend",D211,IF(B211="Redemption",D211,)))))</f>
        <v>0</v>
      </c>
      <c r="L211" s="25" t="str">
        <f t="shared" si="43"/>
        <v/>
      </c>
      <c r="M211" s="11">
        <f t="shared" si="50"/>
        <v>0</v>
      </c>
      <c r="N211">
        <f t="shared" si="51"/>
        <v>0</v>
      </c>
      <c r="O211" s="9"/>
      <c r="P211" s="9"/>
      <c r="Q211" s="9"/>
      <c r="R211" s="9"/>
      <c r="S211" s="9"/>
    </row>
    <row r="212" spans="1:19">
      <c r="A212" s="12"/>
      <c r="B212" s="13" t="s">
        <v>281</v>
      </c>
      <c r="C212" s="13"/>
      <c r="D212" s="14"/>
      <c r="E212" s="23" t="str">
        <f t="shared" si="44"/>
        <v/>
      </c>
      <c r="F212" s="22" t="str">
        <f t="shared" si="45"/>
        <v/>
      </c>
      <c r="G212" s="15" t="str">
        <f t="shared" si="46"/>
        <v/>
      </c>
      <c r="H212" s="17" t="str">
        <f t="shared" si="47"/>
        <v/>
      </c>
      <c r="I212" s="24" t="str">
        <f t="shared" si="48"/>
        <v/>
      </c>
      <c r="J212" s="26" t="str">
        <f t="shared" si="49"/>
        <v/>
      </c>
      <c r="K212" s="9">
        <f>IF(J211=actualvalue,xirrvalue,IF(A212="",0,IF(B212="Purchase",-D212,IF(B212="Dividend",D212,IF(B212="Redemption",D212,)))))</f>
        <v>0</v>
      </c>
      <c r="L212" s="25" t="str">
        <f t="shared" si="43"/>
        <v/>
      </c>
      <c r="M212" s="11">
        <f t="shared" si="50"/>
        <v>0</v>
      </c>
      <c r="N212">
        <f t="shared" si="51"/>
        <v>0</v>
      </c>
      <c r="O212" s="9"/>
      <c r="P212" s="9"/>
      <c r="Q212" s="9"/>
      <c r="R212" s="9"/>
      <c r="S212" s="9"/>
    </row>
    <row r="213" spans="1:19">
      <c r="A213" s="12"/>
      <c r="B213" s="13" t="s">
        <v>281</v>
      </c>
      <c r="C213" s="13"/>
      <c r="D213" s="14"/>
      <c r="E213" s="23" t="str">
        <f t="shared" si="44"/>
        <v/>
      </c>
      <c r="F213" s="22" t="str">
        <f t="shared" si="45"/>
        <v/>
      </c>
      <c r="G213" s="15" t="str">
        <f t="shared" si="46"/>
        <v/>
      </c>
      <c r="H213" s="17" t="str">
        <f t="shared" si="47"/>
        <v/>
      </c>
      <c r="I213" s="24" t="str">
        <f t="shared" si="48"/>
        <v/>
      </c>
      <c r="J213" s="26" t="str">
        <f t="shared" si="49"/>
        <v/>
      </c>
      <c r="K213" s="9">
        <f>IF(J212=actualvalue,xirrvalue,IF(A213="",0,IF(B213="Purchase",-D213,IF(B213="Dividend",D213,IF(B213="Redemption",D213,)))))</f>
        <v>0</v>
      </c>
      <c r="L213" s="25" t="str">
        <f t="shared" si="43"/>
        <v/>
      </c>
      <c r="M213" s="11">
        <f t="shared" si="50"/>
        <v>0</v>
      </c>
      <c r="N213">
        <f t="shared" si="51"/>
        <v>0</v>
      </c>
      <c r="O213" s="9"/>
      <c r="P213" s="9"/>
      <c r="Q213" s="9"/>
      <c r="R213" s="9"/>
      <c r="S213" s="9"/>
    </row>
    <row r="214" spans="1:19">
      <c r="A214" s="12"/>
      <c r="B214" s="13" t="s">
        <v>281</v>
      </c>
      <c r="C214" s="13"/>
      <c r="D214" s="14"/>
      <c r="E214" s="23" t="str">
        <f t="shared" si="44"/>
        <v/>
      </c>
      <c r="F214" s="22" t="str">
        <f t="shared" si="45"/>
        <v/>
      </c>
      <c r="G214" s="15" t="str">
        <f t="shared" si="46"/>
        <v/>
      </c>
      <c r="H214" s="17" t="str">
        <f t="shared" si="47"/>
        <v/>
      </c>
      <c r="I214" s="24" t="str">
        <f t="shared" si="48"/>
        <v/>
      </c>
      <c r="J214" s="26" t="str">
        <f t="shared" si="49"/>
        <v/>
      </c>
      <c r="K214" s="9">
        <f>IF(J213=actualvalue,xirrvalue,IF(A214="",0,IF(B214="Purchase",-D214,IF(B214="Dividend",D214,IF(B214="Redemption",D214,)))))</f>
        <v>0</v>
      </c>
      <c r="L214" s="25" t="str">
        <f t="shared" si="43"/>
        <v/>
      </c>
      <c r="M214" s="11">
        <f t="shared" si="50"/>
        <v>0</v>
      </c>
      <c r="N214">
        <f t="shared" si="51"/>
        <v>0</v>
      </c>
      <c r="O214" s="9"/>
      <c r="P214" s="9"/>
      <c r="Q214" s="9"/>
      <c r="R214" s="9"/>
      <c r="S214" s="9"/>
    </row>
    <row r="215" spans="1:19">
      <c r="A215" s="12"/>
      <c r="B215" s="13" t="s">
        <v>281</v>
      </c>
      <c r="C215" s="13"/>
      <c r="D215" s="14"/>
      <c r="E215" s="23" t="str">
        <f t="shared" si="44"/>
        <v/>
      </c>
      <c r="F215" s="22" t="str">
        <f t="shared" si="45"/>
        <v/>
      </c>
      <c r="G215" s="15" t="str">
        <f t="shared" si="46"/>
        <v/>
      </c>
      <c r="H215" s="17" t="str">
        <f t="shared" si="47"/>
        <v/>
      </c>
      <c r="I215" s="24" t="str">
        <f t="shared" si="48"/>
        <v/>
      </c>
      <c r="J215" s="26" t="str">
        <f t="shared" si="49"/>
        <v/>
      </c>
      <c r="K215" s="9">
        <f>IF(J214=actualvalue,xirrvalue,IF(A215="",0,IF(B215="Purchase",-D215,IF(B215="Dividend",D215,IF(B215="Redemption",D215,)))))</f>
        <v>0</v>
      </c>
      <c r="L215" s="25" t="str">
        <f t="shared" si="43"/>
        <v/>
      </c>
      <c r="M215" s="11">
        <f t="shared" si="50"/>
        <v>0</v>
      </c>
      <c r="N215">
        <f t="shared" si="51"/>
        <v>0</v>
      </c>
      <c r="O215" s="9"/>
      <c r="P215" s="9"/>
      <c r="Q215" s="9"/>
      <c r="R215" s="9"/>
      <c r="S215" s="9"/>
    </row>
    <row r="216" spans="1:19">
      <c r="A216" s="12"/>
      <c r="B216" s="13" t="s">
        <v>281</v>
      </c>
      <c r="C216" s="13"/>
      <c r="D216" s="14"/>
      <c r="E216" s="23" t="str">
        <f t="shared" si="44"/>
        <v/>
      </c>
      <c r="F216" s="22" t="str">
        <f t="shared" si="45"/>
        <v/>
      </c>
      <c r="G216" s="15" t="str">
        <f t="shared" si="46"/>
        <v/>
      </c>
      <c r="H216" s="17" t="str">
        <f t="shared" si="47"/>
        <v/>
      </c>
      <c r="I216" s="24" t="str">
        <f t="shared" si="48"/>
        <v/>
      </c>
      <c r="J216" s="26" t="str">
        <f t="shared" si="49"/>
        <v/>
      </c>
      <c r="K216" s="9">
        <f>IF(J215=actualvalue,xirrvalue,IF(A216="",0,IF(B216="Purchase",-D216,IF(B216="Dividend",D216,IF(B216="Redemption",D216,)))))</f>
        <v>0</v>
      </c>
      <c r="L216" s="25" t="str">
        <f t="shared" si="43"/>
        <v/>
      </c>
      <c r="M216" s="11">
        <f t="shared" si="50"/>
        <v>0</v>
      </c>
      <c r="N216">
        <f t="shared" si="51"/>
        <v>0</v>
      </c>
      <c r="O216" s="9"/>
      <c r="P216" s="9"/>
      <c r="Q216" s="9"/>
      <c r="R216" s="9"/>
      <c r="S216" s="9"/>
    </row>
    <row r="217" spans="1:19">
      <c r="A217" s="12"/>
      <c r="B217" s="13" t="s">
        <v>281</v>
      </c>
      <c r="C217" s="13"/>
      <c r="D217" s="14"/>
      <c r="E217" s="23" t="str">
        <f t="shared" si="44"/>
        <v/>
      </c>
      <c r="F217" s="22" t="str">
        <f t="shared" si="45"/>
        <v/>
      </c>
      <c r="G217" s="15" t="str">
        <f t="shared" si="46"/>
        <v/>
      </c>
      <c r="H217" s="17" t="str">
        <f t="shared" si="47"/>
        <v/>
      </c>
      <c r="I217" s="24" t="str">
        <f t="shared" si="48"/>
        <v/>
      </c>
      <c r="J217" s="26" t="str">
        <f t="shared" si="49"/>
        <v/>
      </c>
      <c r="K217" s="9">
        <f>IF(J216=actualvalue,xirrvalue,IF(A217="",0,IF(B217="Purchase",-D217,IF(B217="Dividend",D217,IF(B217="Redemption",D217,)))))</f>
        <v>0</v>
      </c>
      <c r="L217" s="25" t="str">
        <f t="shared" si="43"/>
        <v/>
      </c>
      <c r="M217" s="11">
        <f t="shared" si="50"/>
        <v>0</v>
      </c>
      <c r="N217">
        <f t="shared" si="51"/>
        <v>0</v>
      </c>
      <c r="O217" s="9"/>
      <c r="P217" s="9"/>
      <c r="Q217" s="9"/>
      <c r="R217" s="9"/>
      <c r="S217" s="9"/>
    </row>
    <row r="218" spans="1:19">
      <c r="A218" s="12"/>
      <c r="B218" s="13" t="s">
        <v>281</v>
      </c>
      <c r="C218" s="13"/>
      <c r="D218" s="14"/>
      <c r="E218" s="23" t="str">
        <f t="shared" si="44"/>
        <v/>
      </c>
      <c r="F218" s="22" t="str">
        <f t="shared" si="45"/>
        <v/>
      </c>
      <c r="G218" s="15" t="str">
        <f t="shared" si="46"/>
        <v/>
      </c>
      <c r="H218" s="17" t="str">
        <f t="shared" si="47"/>
        <v/>
      </c>
      <c r="I218" s="24" t="str">
        <f t="shared" si="48"/>
        <v/>
      </c>
      <c r="J218" s="26" t="str">
        <f t="shared" si="49"/>
        <v/>
      </c>
      <c r="K218" s="9">
        <f>IF(J217=actualvalue,xirrvalue,IF(A218="",0,IF(B218="Purchase",-D218,IF(B218="Dividend",D218,IF(B218="Redemption",D218,)))))</f>
        <v>0</v>
      </c>
      <c r="L218" s="25" t="str">
        <f t="shared" si="43"/>
        <v/>
      </c>
      <c r="M218" s="11">
        <f t="shared" si="50"/>
        <v>0</v>
      </c>
      <c r="N218">
        <f t="shared" si="51"/>
        <v>0</v>
      </c>
      <c r="O218" s="9"/>
      <c r="P218" s="9"/>
      <c r="Q218" s="9"/>
      <c r="R218" s="9"/>
      <c r="S218" s="9"/>
    </row>
    <row r="219" spans="1:19">
      <c r="A219" s="12"/>
      <c r="B219" s="13" t="s">
        <v>281</v>
      </c>
      <c r="C219" s="13"/>
      <c r="D219" s="14"/>
      <c r="E219" s="23" t="str">
        <f t="shared" si="44"/>
        <v/>
      </c>
      <c r="F219" s="22" t="str">
        <f t="shared" si="45"/>
        <v/>
      </c>
      <c r="G219" s="15" t="str">
        <f t="shared" si="46"/>
        <v/>
      </c>
      <c r="H219" s="17" t="str">
        <f t="shared" si="47"/>
        <v/>
      </c>
      <c r="I219" s="24" t="str">
        <f t="shared" si="48"/>
        <v/>
      </c>
      <c r="J219" s="26" t="str">
        <f t="shared" si="49"/>
        <v/>
      </c>
      <c r="K219" s="9">
        <f>IF(J218=actualvalue,xirrvalue,IF(A219="",0,IF(B219="Purchase",-D219,IF(B219="Dividend",D219,IF(B219="Redemption",D219,)))))</f>
        <v>0</v>
      </c>
      <c r="L219" s="25" t="str">
        <f t="shared" si="43"/>
        <v/>
      </c>
      <c r="M219" s="11">
        <f t="shared" si="50"/>
        <v>0</v>
      </c>
      <c r="N219">
        <f t="shared" si="51"/>
        <v>0</v>
      </c>
      <c r="O219" s="9"/>
      <c r="P219" s="9"/>
      <c r="Q219" s="9"/>
      <c r="R219" s="9"/>
      <c r="S219" s="9"/>
    </row>
    <row r="220" spans="1:19">
      <c r="A220" s="12"/>
      <c r="B220" s="13" t="s">
        <v>281</v>
      </c>
      <c r="C220" s="13"/>
      <c r="D220" s="14"/>
      <c r="E220" s="23" t="str">
        <f t="shared" si="44"/>
        <v/>
      </c>
      <c r="F220" s="22" t="str">
        <f t="shared" si="45"/>
        <v/>
      </c>
      <c r="G220" s="15" t="str">
        <f t="shared" si="46"/>
        <v/>
      </c>
      <c r="H220" s="17" t="str">
        <f t="shared" si="47"/>
        <v/>
      </c>
      <c r="I220" s="24" t="str">
        <f t="shared" si="48"/>
        <v/>
      </c>
      <c r="J220" s="26" t="str">
        <f t="shared" si="49"/>
        <v/>
      </c>
      <c r="K220" s="9">
        <f>IF(J219=actualvalue,xirrvalue,IF(A220="",0,IF(B220="Purchase",-D220,IF(B220="Dividend",D220,IF(B220="Redemption",D220,)))))</f>
        <v>0</v>
      </c>
      <c r="L220" s="25" t="str">
        <f t="shared" si="43"/>
        <v/>
      </c>
      <c r="M220" s="11">
        <f t="shared" si="50"/>
        <v>0</v>
      </c>
      <c r="N220">
        <f t="shared" si="51"/>
        <v>0</v>
      </c>
      <c r="O220" s="9"/>
      <c r="P220" s="9"/>
      <c r="Q220" s="9"/>
      <c r="R220" s="9"/>
      <c r="S220" s="9"/>
    </row>
    <row r="221" spans="1:19">
      <c r="A221" s="12"/>
      <c r="B221" s="13" t="s">
        <v>281</v>
      </c>
      <c r="C221" s="13"/>
      <c r="D221" s="14"/>
      <c r="E221" s="23" t="str">
        <f t="shared" si="44"/>
        <v/>
      </c>
      <c r="F221" s="22" t="str">
        <f t="shared" si="45"/>
        <v/>
      </c>
      <c r="G221" s="15" t="str">
        <f t="shared" si="46"/>
        <v/>
      </c>
      <c r="H221" s="17" t="str">
        <f t="shared" si="47"/>
        <v/>
      </c>
      <c r="I221" s="24" t="str">
        <f t="shared" si="48"/>
        <v/>
      </c>
      <c r="J221" s="26" t="str">
        <f t="shared" si="49"/>
        <v/>
      </c>
      <c r="K221" s="9">
        <f>IF(J220=actualvalue,xirrvalue,IF(A221="",0,IF(B221="Purchase",-D221,IF(B221="Dividend",D221,IF(B221="Redemption",D221,)))))</f>
        <v>0</v>
      </c>
      <c r="L221" s="25" t="str">
        <f t="shared" si="43"/>
        <v/>
      </c>
      <c r="M221" s="11">
        <f t="shared" si="50"/>
        <v>0</v>
      </c>
      <c r="N221">
        <f t="shared" si="51"/>
        <v>0</v>
      </c>
      <c r="O221" s="9"/>
      <c r="P221" s="9"/>
      <c r="Q221" s="9"/>
      <c r="R221" s="9"/>
      <c r="S221" s="9"/>
    </row>
    <row r="222" spans="1:19">
      <c r="A222" s="12"/>
      <c r="B222" s="13" t="s">
        <v>281</v>
      </c>
      <c r="C222" s="13"/>
      <c r="D222" s="14"/>
      <c r="E222" s="23" t="str">
        <f t="shared" si="44"/>
        <v/>
      </c>
      <c r="F222" s="22" t="str">
        <f t="shared" si="45"/>
        <v/>
      </c>
      <c r="G222" s="15" t="str">
        <f t="shared" si="46"/>
        <v/>
      </c>
      <c r="H222" s="17" t="str">
        <f t="shared" si="47"/>
        <v/>
      </c>
      <c r="I222" s="24" t="str">
        <f t="shared" si="48"/>
        <v/>
      </c>
      <c r="J222" s="26" t="str">
        <f t="shared" si="49"/>
        <v/>
      </c>
      <c r="K222" s="9">
        <f>IF(J221=actualvalue,xirrvalue,IF(A222="",0,IF(B222="Purchase",-D222,IF(B222="Dividend",D222,IF(B222="Redemption",D222,)))))</f>
        <v>0</v>
      </c>
      <c r="L222" s="25" t="str">
        <f t="shared" si="43"/>
        <v/>
      </c>
      <c r="M222" s="11">
        <f t="shared" si="50"/>
        <v>0</v>
      </c>
      <c r="N222">
        <f t="shared" si="51"/>
        <v>0</v>
      </c>
      <c r="O222" s="9"/>
      <c r="P222" s="9"/>
      <c r="Q222" s="9"/>
      <c r="R222" s="9"/>
      <c r="S222" s="9"/>
    </row>
    <row r="223" spans="1:19">
      <c r="A223" s="12"/>
      <c r="B223" s="13" t="s">
        <v>281</v>
      </c>
      <c r="C223" s="13"/>
      <c r="D223" s="14"/>
      <c r="E223" s="23" t="str">
        <f t="shared" si="44"/>
        <v/>
      </c>
      <c r="F223" s="22" t="str">
        <f t="shared" si="45"/>
        <v/>
      </c>
      <c r="G223" s="15" t="str">
        <f t="shared" si="46"/>
        <v/>
      </c>
      <c r="H223" s="17" t="str">
        <f t="shared" si="47"/>
        <v/>
      </c>
      <c r="I223" s="24" t="str">
        <f t="shared" si="48"/>
        <v/>
      </c>
      <c r="J223" s="26" t="str">
        <f t="shared" si="49"/>
        <v/>
      </c>
      <c r="K223" s="9">
        <f>IF(J222=actualvalue,xirrvalue,IF(A223="",0,IF(B223="Purchase",-D223,IF(B223="Dividend",D223,IF(B223="Redemption",D223,)))))</f>
        <v>0</v>
      </c>
      <c r="L223" s="25" t="str">
        <f t="shared" si="43"/>
        <v/>
      </c>
      <c r="M223" s="11">
        <f t="shared" si="50"/>
        <v>0</v>
      </c>
      <c r="N223">
        <f t="shared" si="51"/>
        <v>0</v>
      </c>
      <c r="O223" s="9"/>
      <c r="P223" s="9"/>
      <c r="Q223" s="9"/>
      <c r="R223" s="9"/>
      <c r="S223" s="9"/>
    </row>
    <row r="224" spans="1:19">
      <c r="A224" s="12"/>
      <c r="B224" s="13" t="s">
        <v>281</v>
      </c>
      <c r="C224" s="13"/>
      <c r="D224" s="14"/>
      <c r="E224" s="23" t="str">
        <f t="shared" si="44"/>
        <v/>
      </c>
      <c r="F224" s="22" t="str">
        <f t="shared" si="45"/>
        <v/>
      </c>
      <c r="G224" s="15" t="str">
        <f t="shared" si="46"/>
        <v/>
      </c>
      <c r="H224" s="17" t="str">
        <f t="shared" si="47"/>
        <v/>
      </c>
      <c r="I224" s="24" t="str">
        <f t="shared" si="48"/>
        <v/>
      </c>
      <c r="J224" s="26" t="str">
        <f t="shared" si="49"/>
        <v/>
      </c>
      <c r="K224" s="9">
        <f>IF(J223=actualvalue,xirrvalue,IF(A224="",0,IF(B224="Purchase",-D224,IF(B224="Dividend",D224,IF(B224="Redemption",D224,)))))</f>
        <v>0</v>
      </c>
      <c r="L224" s="25" t="str">
        <f t="shared" si="43"/>
        <v/>
      </c>
      <c r="M224" s="11">
        <f t="shared" si="50"/>
        <v>0</v>
      </c>
      <c r="N224">
        <f t="shared" si="51"/>
        <v>0</v>
      </c>
      <c r="O224" s="9"/>
      <c r="P224" s="9"/>
      <c r="Q224" s="9"/>
      <c r="R224" s="9"/>
      <c r="S224" s="9"/>
    </row>
    <row r="225" spans="1:19">
      <c r="A225" s="12"/>
      <c r="B225" s="13" t="s">
        <v>281</v>
      </c>
      <c r="C225" s="13"/>
      <c r="D225" s="14"/>
      <c r="E225" s="23" t="str">
        <f t="shared" si="44"/>
        <v/>
      </c>
      <c r="F225" s="22" t="str">
        <f t="shared" si="45"/>
        <v/>
      </c>
      <c r="G225" s="15" t="str">
        <f t="shared" si="46"/>
        <v/>
      </c>
      <c r="H225" s="17" t="str">
        <f t="shared" si="47"/>
        <v/>
      </c>
      <c r="I225" s="24" t="str">
        <f t="shared" si="48"/>
        <v/>
      </c>
      <c r="J225" s="26" t="str">
        <f t="shared" si="49"/>
        <v/>
      </c>
      <c r="K225" s="9">
        <f>IF(J224=actualvalue,xirrvalue,IF(A225="",0,IF(B225="Purchase",-D225,IF(B225="Dividend",D225,IF(B225="Redemption",D225,)))))</f>
        <v>0</v>
      </c>
      <c r="L225" s="25" t="str">
        <f t="shared" si="43"/>
        <v/>
      </c>
      <c r="M225" s="11">
        <f t="shared" si="50"/>
        <v>0</v>
      </c>
      <c r="N225">
        <f t="shared" si="51"/>
        <v>0</v>
      </c>
      <c r="O225" s="9"/>
      <c r="P225" s="9"/>
      <c r="Q225" s="9"/>
      <c r="R225" s="9"/>
      <c r="S225" s="9"/>
    </row>
    <row r="226" spans="1:19">
      <c r="A226" s="12"/>
      <c r="B226" s="13" t="s">
        <v>281</v>
      </c>
      <c r="C226" s="13"/>
      <c r="D226" s="14"/>
      <c r="E226" s="23" t="str">
        <f t="shared" si="44"/>
        <v/>
      </c>
      <c r="F226" s="22" t="str">
        <f t="shared" si="45"/>
        <v/>
      </c>
      <c r="G226" s="15" t="str">
        <f t="shared" si="46"/>
        <v/>
      </c>
      <c r="H226" s="17" t="str">
        <f t="shared" si="47"/>
        <v/>
      </c>
      <c r="I226" s="24" t="str">
        <f t="shared" si="48"/>
        <v/>
      </c>
      <c r="J226" s="26" t="str">
        <f t="shared" si="49"/>
        <v/>
      </c>
      <c r="K226" s="9">
        <f>IF(J225=actualvalue,xirrvalue,IF(A226="",0,IF(B226="Purchase",-D226,IF(B226="Dividend",D226,IF(B226="Redemption",D226,)))))</f>
        <v>0</v>
      </c>
      <c r="L226" s="25" t="str">
        <f t="shared" si="43"/>
        <v/>
      </c>
      <c r="M226" s="11">
        <f t="shared" si="50"/>
        <v>0</v>
      </c>
      <c r="N226">
        <f t="shared" si="51"/>
        <v>0</v>
      </c>
      <c r="O226" s="9"/>
      <c r="P226" s="9"/>
      <c r="Q226" s="9"/>
      <c r="R226" s="9"/>
      <c r="S226" s="9"/>
    </row>
    <row r="227" spans="1:19">
      <c r="A227" s="12"/>
      <c r="B227" s="13" t="s">
        <v>281</v>
      </c>
      <c r="C227" s="13"/>
      <c r="D227" s="14"/>
      <c r="E227" s="23" t="str">
        <f t="shared" si="44"/>
        <v/>
      </c>
      <c r="F227" s="22" t="str">
        <f t="shared" si="45"/>
        <v/>
      </c>
      <c r="G227" s="15" t="str">
        <f t="shared" si="46"/>
        <v/>
      </c>
      <c r="H227" s="17" t="str">
        <f t="shared" si="47"/>
        <v/>
      </c>
      <c r="I227" s="24" t="str">
        <f t="shared" si="48"/>
        <v/>
      </c>
      <c r="J227" s="26" t="str">
        <f t="shared" si="49"/>
        <v/>
      </c>
      <c r="K227" s="9">
        <f>IF(J226=actualvalue,xirrvalue,IF(A227="",0,IF(B227="Purchase",-D227,IF(B227="Dividend",D227,IF(B227="Redemption",D227,)))))</f>
        <v>0</v>
      </c>
      <c r="L227" s="25" t="str">
        <f t="shared" si="43"/>
        <v/>
      </c>
      <c r="M227" s="11">
        <f t="shared" si="50"/>
        <v>0</v>
      </c>
      <c r="N227">
        <f t="shared" si="51"/>
        <v>0</v>
      </c>
      <c r="O227" s="9"/>
      <c r="P227" s="9"/>
      <c r="Q227" s="9"/>
      <c r="R227" s="9"/>
      <c r="S227" s="9"/>
    </row>
    <row r="228" spans="1:19">
      <c r="A228" s="12"/>
      <c r="B228" s="13" t="s">
        <v>281</v>
      </c>
      <c r="C228" s="13"/>
      <c r="D228" s="14"/>
      <c r="E228" s="23" t="str">
        <f t="shared" si="44"/>
        <v/>
      </c>
      <c r="F228" s="22" t="str">
        <f t="shared" si="45"/>
        <v/>
      </c>
      <c r="G228" s="15" t="str">
        <f t="shared" si="46"/>
        <v/>
      </c>
      <c r="H228" s="17" t="str">
        <f t="shared" si="47"/>
        <v/>
      </c>
      <c r="I228" s="24" t="str">
        <f t="shared" si="48"/>
        <v/>
      </c>
      <c r="J228" s="26" t="str">
        <f t="shared" si="49"/>
        <v/>
      </c>
      <c r="K228" s="9">
        <f>IF(J227=actualvalue,xirrvalue,IF(A228="",0,IF(B228="Purchase",-D228,IF(B228="Dividend",D228,IF(B228="Redemption",D228,)))))</f>
        <v>0</v>
      </c>
      <c r="L228" s="25" t="str">
        <f t="shared" si="43"/>
        <v/>
      </c>
      <c r="M228" s="11">
        <f t="shared" si="50"/>
        <v>0</v>
      </c>
      <c r="N228">
        <f t="shared" si="51"/>
        <v>0</v>
      </c>
      <c r="O228" s="9"/>
      <c r="P228" s="9"/>
      <c r="Q228" s="9"/>
      <c r="R228" s="9"/>
      <c r="S228" s="9"/>
    </row>
    <row r="229" spans="1:19">
      <c r="A229" s="12"/>
      <c r="B229" s="13" t="s">
        <v>281</v>
      </c>
      <c r="C229" s="13"/>
      <c r="D229" s="14"/>
      <c r="E229" s="23" t="str">
        <f t="shared" si="44"/>
        <v/>
      </c>
      <c r="F229" s="22" t="str">
        <f t="shared" si="45"/>
        <v/>
      </c>
      <c r="G229" s="15" t="str">
        <f t="shared" si="46"/>
        <v/>
      </c>
      <c r="H229" s="17" t="str">
        <f t="shared" si="47"/>
        <v/>
      </c>
      <c r="I229" s="24" t="str">
        <f t="shared" si="48"/>
        <v/>
      </c>
      <c r="J229" s="26" t="str">
        <f t="shared" si="49"/>
        <v/>
      </c>
      <c r="K229" s="9">
        <f>IF(J228=actualvalue,xirrvalue,IF(A229="",0,IF(B229="Purchase",-D229,IF(B229="Dividend",D229,IF(B229="Redemption",D229,)))))</f>
        <v>0</v>
      </c>
      <c r="L229" s="25" t="str">
        <f t="shared" si="43"/>
        <v/>
      </c>
      <c r="M229" s="11">
        <f t="shared" si="50"/>
        <v>0</v>
      </c>
      <c r="N229">
        <f t="shared" si="51"/>
        <v>0</v>
      </c>
      <c r="O229" s="9"/>
      <c r="P229" s="9"/>
      <c r="Q229" s="9"/>
      <c r="R229" s="9"/>
      <c r="S229" s="9"/>
    </row>
    <row r="230" spans="1:19">
      <c r="A230" s="12"/>
      <c r="B230" s="13" t="s">
        <v>281</v>
      </c>
      <c r="C230" s="13"/>
      <c r="D230" s="14"/>
      <c r="E230" s="23" t="str">
        <f t="shared" si="44"/>
        <v/>
      </c>
      <c r="F230" s="22" t="str">
        <f t="shared" si="45"/>
        <v/>
      </c>
      <c r="G230" s="15" t="str">
        <f t="shared" si="46"/>
        <v/>
      </c>
      <c r="H230" s="17" t="str">
        <f t="shared" si="47"/>
        <v/>
      </c>
      <c r="I230" s="24" t="str">
        <f t="shared" si="48"/>
        <v/>
      </c>
      <c r="J230" s="26" t="str">
        <f t="shared" si="49"/>
        <v/>
      </c>
      <c r="K230" s="9">
        <f>IF(J229=actualvalue,xirrvalue,IF(A230="",0,IF(B230="Purchase",-D230,IF(B230="Dividend",D230,IF(B230="Redemption",D230,)))))</f>
        <v>0</v>
      </c>
      <c r="L230" s="25" t="str">
        <f t="shared" si="43"/>
        <v/>
      </c>
      <c r="M230" s="11">
        <f t="shared" si="50"/>
        <v>0</v>
      </c>
      <c r="N230">
        <f t="shared" si="51"/>
        <v>0</v>
      </c>
      <c r="O230" s="9"/>
      <c r="P230" s="9"/>
      <c r="Q230" s="9"/>
      <c r="R230" s="9"/>
      <c r="S230" s="9"/>
    </row>
    <row r="231" spans="1:19">
      <c r="A231" s="12"/>
      <c r="B231" s="13" t="s">
        <v>281</v>
      </c>
      <c r="C231" s="13"/>
      <c r="D231" s="14"/>
      <c r="E231" s="23" t="str">
        <f t="shared" si="44"/>
        <v/>
      </c>
      <c r="F231" s="22" t="str">
        <f t="shared" si="45"/>
        <v/>
      </c>
      <c r="G231" s="15" t="str">
        <f t="shared" si="46"/>
        <v/>
      </c>
      <c r="H231" s="17" t="str">
        <f t="shared" si="47"/>
        <v/>
      </c>
      <c r="I231" s="24" t="str">
        <f t="shared" si="48"/>
        <v/>
      </c>
      <c r="J231" s="26" t="str">
        <f t="shared" si="49"/>
        <v/>
      </c>
      <c r="K231" s="9">
        <f>IF(J230=actualvalue,xirrvalue,IF(A231="",0,IF(B231="Purchase",-D231,IF(B231="Dividend",D231,IF(B231="Redemption",D231,)))))</f>
        <v>0</v>
      </c>
      <c r="L231" s="25" t="str">
        <f t="shared" si="43"/>
        <v/>
      </c>
      <c r="M231" s="11">
        <f t="shared" si="50"/>
        <v>0</v>
      </c>
      <c r="N231">
        <f t="shared" si="51"/>
        <v>0</v>
      </c>
      <c r="O231" s="9"/>
      <c r="P231" s="9"/>
      <c r="Q231" s="9"/>
      <c r="R231" s="9"/>
      <c r="S231" s="9"/>
    </row>
    <row r="232" spans="1:19">
      <c r="A232" s="12"/>
      <c r="B232" s="13" t="s">
        <v>281</v>
      </c>
      <c r="C232" s="13"/>
      <c r="D232" s="14"/>
      <c r="E232" s="23" t="str">
        <f t="shared" si="44"/>
        <v/>
      </c>
      <c r="F232" s="22" t="str">
        <f t="shared" si="45"/>
        <v/>
      </c>
      <c r="G232" s="15" t="str">
        <f t="shared" si="46"/>
        <v/>
      </c>
      <c r="H232" s="17" t="str">
        <f t="shared" si="47"/>
        <v/>
      </c>
      <c r="I232" s="24" t="str">
        <f t="shared" si="48"/>
        <v/>
      </c>
      <c r="J232" s="26" t="str">
        <f t="shared" si="49"/>
        <v/>
      </c>
      <c r="K232" s="9">
        <f>IF(J231=actualvalue,xirrvalue,IF(A232="",0,IF(B232="Purchase",-D232,IF(B232="Dividend",D232,IF(B232="Redemption",D232,)))))</f>
        <v>0</v>
      </c>
      <c r="L232" s="25" t="str">
        <f t="shared" si="43"/>
        <v/>
      </c>
      <c r="M232" s="11">
        <f t="shared" si="50"/>
        <v>0</v>
      </c>
      <c r="N232">
        <f t="shared" si="51"/>
        <v>0</v>
      </c>
      <c r="O232" s="9"/>
      <c r="P232" s="9"/>
      <c r="Q232" s="9"/>
      <c r="R232" s="9"/>
      <c r="S232" s="9"/>
    </row>
    <row r="233" spans="1:19">
      <c r="A233" s="12"/>
      <c r="B233" s="13" t="s">
        <v>281</v>
      </c>
      <c r="C233" s="13"/>
      <c r="D233" s="14"/>
      <c r="E233" s="23" t="str">
        <f t="shared" si="44"/>
        <v/>
      </c>
      <c r="F233" s="22" t="str">
        <f t="shared" si="45"/>
        <v/>
      </c>
      <c r="G233" s="15" t="str">
        <f t="shared" si="46"/>
        <v/>
      </c>
      <c r="H233" s="17" t="str">
        <f t="shared" si="47"/>
        <v/>
      </c>
      <c r="I233" s="24" t="str">
        <f t="shared" si="48"/>
        <v/>
      </c>
      <c r="J233" s="26" t="str">
        <f t="shared" si="49"/>
        <v/>
      </c>
      <c r="K233" s="9">
        <f>IF(J232=actualvalue,xirrvalue,IF(A233="",0,IF(B233="Purchase",-D233,IF(B233="Dividend",D233,IF(B233="Redemption",D233,)))))</f>
        <v>0</v>
      </c>
      <c r="L233" s="25" t="str">
        <f t="shared" si="43"/>
        <v/>
      </c>
      <c r="M233" s="11">
        <f t="shared" si="50"/>
        <v>0</v>
      </c>
      <c r="N233">
        <f t="shared" si="51"/>
        <v>0</v>
      </c>
      <c r="O233" s="9"/>
      <c r="P233" s="9"/>
      <c r="Q233" s="9"/>
      <c r="R233" s="9"/>
      <c r="S233" s="9"/>
    </row>
    <row r="234" spans="1:19">
      <c r="A234" s="12"/>
      <c r="B234" s="13" t="s">
        <v>281</v>
      </c>
      <c r="C234" s="13"/>
      <c r="D234" s="14"/>
      <c r="E234" s="23" t="str">
        <f t="shared" si="44"/>
        <v/>
      </c>
      <c r="F234" s="22" t="str">
        <f t="shared" si="45"/>
        <v/>
      </c>
      <c r="G234" s="15" t="str">
        <f t="shared" si="46"/>
        <v/>
      </c>
      <c r="H234" s="17" t="str">
        <f t="shared" si="47"/>
        <v/>
      </c>
      <c r="I234" s="24" t="str">
        <f t="shared" si="48"/>
        <v/>
      </c>
      <c r="J234" s="26" t="str">
        <f t="shared" si="49"/>
        <v/>
      </c>
      <c r="K234" s="9">
        <f>IF(J233=actualvalue,xirrvalue,IF(A234="",0,IF(B234="Purchase",-D234,IF(B234="Dividend",D234,IF(B234="Redemption",D234,)))))</f>
        <v>0</v>
      </c>
      <c r="L234" s="25" t="str">
        <f t="shared" si="43"/>
        <v/>
      </c>
      <c r="M234" s="11">
        <f t="shared" si="50"/>
        <v>0</v>
      </c>
      <c r="N234">
        <f t="shared" si="51"/>
        <v>0</v>
      </c>
      <c r="O234" s="9"/>
      <c r="P234" s="9"/>
      <c r="Q234" s="9"/>
      <c r="R234" s="9"/>
      <c r="S234" s="9"/>
    </row>
    <row r="235" spans="1:19">
      <c r="A235" s="12"/>
      <c r="B235" s="13" t="s">
        <v>281</v>
      </c>
      <c r="C235" s="13"/>
      <c r="D235" s="14"/>
      <c r="E235" s="23" t="str">
        <f t="shared" si="44"/>
        <v/>
      </c>
      <c r="F235" s="22" t="str">
        <f t="shared" si="45"/>
        <v/>
      </c>
      <c r="G235" s="15" t="str">
        <f t="shared" si="46"/>
        <v/>
      </c>
      <c r="H235" s="17" t="str">
        <f t="shared" si="47"/>
        <v/>
      </c>
      <c r="I235" s="24" t="str">
        <f t="shared" si="48"/>
        <v/>
      </c>
      <c r="J235" s="26" t="str">
        <f t="shared" si="49"/>
        <v/>
      </c>
      <c r="K235" s="9">
        <f>IF(J234=actualvalue,xirrvalue,IF(A235="",0,IF(B235="Purchase",-D235,IF(B235="Dividend",D235,IF(B235="Redemption",D235,)))))</f>
        <v>0</v>
      </c>
      <c r="L235" s="25" t="str">
        <f t="shared" si="43"/>
        <v/>
      </c>
      <c r="M235" s="11">
        <f t="shared" si="50"/>
        <v>0</v>
      </c>
      <c r="N235">
        <f t="shared" si="51"/>
        <v>0</v>
      </c>
      <c r="O235" s="9"/>
      <c r="P235" s="9"/>
      <c r="Q235" s="9"/>
      <c r="R235" s="9"/>
      <c r="S235" s="9"/>
    </row>
    <row r="236" spans="1:19">
      <c r="A236" s="12"/>
      <c r="B236" s="13" t="s">
        <v>281</v>
      </c>
      <c r="C236" s="13"/>
      <c r="D236" s="14"/>
      <c r="E236" s="23" t="str">
        <f t="shared" si="44"/>
        <v/>
      </c>
      <c r="F236" s="22" t="str">
        <f t="shared" si="45"/>
        <v/>
      </c>
      <c r="G236" s="15" t="str">
        <f t="shared" si="46"/>
        <v/>
      </c>
      <c r="H236" s="17" t="str">
        <f t="shared" si="47"/>
        <v/>
      </c>
      <c r="I236" s="24" t="str">
        <f t="shared" si="48"/>
        <v/>
      </c>
      <c r="J236" s="26" t="str">
        <f t="shared" si="49"/>
        <v/>
      </c>
      <c r="K236" s="9">
        <f>IF(J235=actualvalue,xirrvalue,IF(A236="",0,IF(B236="Purchase",-D236,IF(B236="Dividend",D236,IF(B236="Redemption",D236,)))))</f>
        <v>0</v>
      </c>
      <c r="L236" s="25" t="str">
        <f t="shared" si="43"/>
        <v/>
      </c>
      <c r="M236" s="11">
        <f t="shared" si="50"/>
        <v>0</v>
      </c>
      <c r="N236">
        <f t="shared" si="51"/>
        <v>0</v>
      </c>
      <c r="O236" s="9"/>
      <c r="P236" s="9"/>
      <c r="Q236" s="9"/>
      <c r="R236" s="9"/>
      <c r="S236" s="9"/>
    </row>
    <row r="237" spans="1:19">
      <c r="A237" s="12"/>
      <c r="B237" s="13" t="s">
        <v>281</v>
      </c>
      <c r="C237" s="13"/>
      <c r="D237" s="14"/>
      <c r="E237" s="23" t="str">
        <f t="shared" si="44"/>
        <v/>
      </c>
      <c r="F237" s="22" t="str">
        <f t="shared" si="45"/>
        <v/>
      </c>
      <c r="G237" s="15" t="str">
        <f t="shared" si="46"/>
        <v/>
      </c>
      <c r="H237" s="17" t="str">
        <f t="shared" si="47"/>
        <v/>
      </c>
      <c r="I237" s="24" t="str">
        <f t="shared" si="48"/>
        <v/>
      </c>
      <c r="J237" s="26" t="str">
        <f t="shared" si="49"/>
        <v/>
      </c>
      <c r="K237" s="9">
        <f>IF(J236=actualvalue,xirrvalue,IF(A237="",0,IF(B237="Purchase",-D237,IF(B237="Dividend",D237,IF(B237="Redemption",D237,)))))</f>
        <v>0</v>
      </c>
      <c r="L237" s="25" t="str">
        <f t="shared" si="43"/>
        <v/>
      </c>
      <c r="M237" s="11">
        <f t="shared" si="50"/>
        <v>0</v>
      </c>
      <c r="N237">
        <f t="shared" si="51"/>
        <v>0</v>
      </c>
      <c r="O237" s="9"/>
      <c r="P237" s="9"/>
      <c r="Q237" s="9"/>
      <c r="R237" s="9"/>
      <c r="S237" s="9"/>
    </row>
    <row r="238" spans="1:19">
      <c r="A238" s="12"/>
      <c r="B238" s="13" t="s">
        <v>281</v>
      </c>
      <c r="C238" s="13"/>
      <c r="D238" s="14"/>
      <c r="E238" s="23" t="str">
        <f t="shared" si="44"/>
        <v/>
      </c>
      <c r="F238" s="22" t="str">
        <f t="shared" si="45"/>
        <v/>
      </c>
      <c r="G238" s="15" t="str">
        <f t="shared" si="46"/>
        <v/>
      </c>
      <c r="H238" s="17" t="str">
        <f t="shared" si="47"/>
        <v/>
      </c>
      <c r="I238" s="24" t="str">
        <f t="shared" si="48"/>
        <v/>
      </c>
      <c r="J238" s="26" t="str">
        <f t="shared" si="49"/>
        <v/>
      </c>
      <c r="K238" s="9">
        <f>IF(J237=actualvalue,xirrvalue,IF(A238="",0,IF(B238="Purchase",-D238,IF(B238="Dividend",D238,IF(B238="Redemption",D238,)))))</f>
        <v>0</v>
      </c>
      <c r="L238" s="25" t="str">
        <f t="shared" si="43"/>
        <v/>
      </c>
      <c r="M238" s="11">
        <f t="shared" si="50"/>
        <v>0</v>
      </c>
      <c r="N238">
        <f t="shared" si="51"/>
        <v>0</v>
      </c>
      <c r="O238" s="9"/>
      <c r="P238" s="9"/>
      <c r="Q238" s="9"/>
      <c r="R238" s="9"/>
      <c r="S238" s="9"/>
    </row>
    <row r="239" spans="1:19">
      <c r="A239" s="12"/>
      <c r="B239" s="13" t="s">
        <v>281</v>
      </c>
      <c r="C239" s="13"/>
      <c r="D239" s="14"/>
      <c r="E239" s="23" t="str">
        <f t="shared" si="44"/>
        <v/>
      </c>
      <c r="F239" s="22" t="str">
        <f t="shared" si="45"/>
        <v/>
      </c>
      <c r="G239" s="15" t="str">
        <f t="shared" si="46"/>
        <v/>
      </c>
      <c r="H239" s="17" t="str">
        <f t="shared" si="47"/>
        <v/>
      </c>
      <c r="I239" s="24" t="str">
        <f t="shared" si="48"/>
        <v/>
      </c>
      <c r="J239" s="26" t="str">
        <f t="shared" si="49"/>
        <v/>
      </c>
      <c r="K239" s="9">
        <f>IF(J238=actualvalue,xirrvalue,IF(A239="",0,IF(B239="Purchase",-D239,IF(B239="Dividend",D239,IF(B239="Redemption",D239,)))))</f>
        <v>0</v>
      </c>
      <c r="L239" s="25" t="str">
        <f t="shared" si="43"/>
        <v/>
      </c>
      <c r="M239" s="11">
        <f t="shared" si="50"/>
        <v>0</v>
      </c>
      <c r="N239">
        <f t="shared" si="51"/>
        <v>0</v>
      </c>
      <c r="O239" s="9"/>
      <c r="P239" s="9"/>
      <c r="Q239" s="9"/>
      <c r="R239" s="9"/>
      <c r="S239" s="9"/>
    </row>
    <row r="240" spans="1:19">
      <c r="A240" s="12"/>
      <c r="B240" s="13" t="s">
        <v>281</v>
      </c>
      <c r="C240" s="13"/>
      <c r="D240" s="14"/>
      <c r="E240" s="23" t="str">
        <f t="shared" si="44"/>
        <v/>
      </c>
      <c r="F240" s="22" t="str">
        <f t="shared" si="45"/>
        <v/>
      </c>
      <c r="G240" s="15" t="str">
        <f t="shared" si="46"/>
        <v/>
      </c>
      <c r="H240" s="17" t="str">
        <f t="shared" si="47"/>
        <v/>
      </c>
      <c r="I240" s="24" t="str">
        <f t="shared" si="48"/>
        <v/>
      </c>
      <c r="J240" s="26" t="str">
        <f t="shared" si="49"/>
        <v/>
      </c>
      <c r="K240" s="9">
        <f>IF(J239=actualvalue,xirrvalue,IF(A240="",0,IF(B240="Purchase",-D240,IF(B240="Dividend",D240,IF(B240="Redemption",D240,)))))</f>
        <v>0</v>
      </c>
      <c r="L240" s="25" t="str">
        <f t="shared" si="43"/>
        <v/>
      </c>
      <c r="M240" s="11">
        <f t="shared" si="50"/>
        <v>0</v>
      </c>
      <c r="N240">
        <f t="shared" si="51"/>
        <v>0</v>
      </c>
      <c r="O240" s="9"/>
      <c r="P240" s="9"/>
      <c r="Q240" s="9"/>
      <c r="R240" s="9"/>
      <c r="S240" s="9"/>
    </row>
    <row r="241" spans="1:19">
      <c r="A241" s="12"/>
      <c r="B241" s="13" t="s">
        <v>281</v>
      </c>
      <c r="C241" s="13"/>
      <c r="D241" s="14"/>
      <c r="E241" s="23" t="str">
        <f t="shared" si="44"/>
        <v/>
      </c>
      <c r="F241" s="22" t="str">
        <f t="shared" si="45"/>
        <v/>
      </c>
      <c r="G241" s="15" t="str">
        <f t="shared" si="46"/>
        <v/>
      </c>
      <c r="H241" s="17" t="str">
        <f t="shared" si="47"/>
        <v/>
      </c>
      <c r="I241" s="24" t="str">
        <f t="shared" si="48"/>
        <v/>
      </c>
      <c r="J241" s="26" t="str">
        <f t="shared" si="49"/>
        <v/>
      </c>
      <c r="K241" s="9">
        <f>IF(J240=actualvalue,xirrvalue,IF(A241="",0,IF(B241="Purchase",-D241,IF(B241="Dividend",D241,IF(B241="Redemption",D241,)))))</f>
        <v>0</v>
      </c>
      <c r="L241" s="25" t="str">
        <f t="shared" si="43"/>
        <v/>
      </c>
      <c r="M241" s="11">
        <f t="shared" si="50"/>
        <v>0</v>
      </c>
      <c r="N241">
        <f t="shared" si="51"/>
        <v>0</v>
      </c>
      <c r="O241" s="9"/>
      <c r="P241" s="9"/>
      <c r="Q241" s="9"/>
      <c r="R241" s="9"/>
      <c r="S241" s="9"/>
    </row>
    <row r="242" spans="1:19">
      <c r="A242" s="12"/>
      <c r="B242" s="13" t="s">
        <v>281</v>
      </c>
      <c r="C242" s="13"/>
      <c r="D242" s="14"/>
      <c r="E242" s="23" t="str">
        <f t="shared" si="44"/>
        <v/>
      </c>
      <c r="F242" s="22" t="str">
        <f t="shared" si="45"/>
        <v/>
      </c>
      <c r="G242" s="15" t="str">
        <f t="shared" si="46"/>
        <v/>
      </c>
      <c r="H242" s="17" t="str">
        <f t="shared" si="47"/>
        <v/>
      </c>
      <c r="I242" s="24" t="str">
        <f t="shared" si="48"/>
        <v/>
      </c>
      <c r="J242" s="26" t="str">
        <f t="shared" si="49"/>
        <v/>
      </c>
      <c r="K242" s="9">
        <f>IF(J241=actualvalue,xirrvalue,IF(A242="",0,IF(B242="Purchase",-D242,IF(B242="Dividend",D242,IF(B242="Redemption",D242,)))))</f>
        <v>0</v>
      </c>
      <c r="L242" s="25" t="str">
        <f t="shared" si="43"/>
        <v/>
      </c>
      <c r="M242" s="11">
        <f t="shared" si="50"/>
        <v>0</v>
      </c>
      <c r="N242">
        <f t="shared" si="51"/>
        <v>0</v>
      </c>
      <c r="O242" s="9"/>
      <c r="P242" s="9"/>
      <c r="Q242" s="9"/>
      <c r="R242" s="9"/>
      <c r="S242" s="9"/>
    </row>
    <row r="243" spans="1:19">
      <c r="A243" s="12"/>
      <c r="B243" s="13" t="s">
        <v>281</v>
      </c>
      <c r="C243" s="13"/>
      <c r="D243" s="14"/>
      <c r="E243" s="23" t="str">
        <f t="shared" si="44"/>
        <v/>
      </c>
      <c r="F243" s="22" t="str">
        <f t="shared" si="45"/>
        <v/>
      </c>
      <c r="G243" s="15" t="str">
        <f t="shared" si="46"/>
        <v/>
      </c>
      <c r="H243" s="17" t="str">
        <f t="shared" si="47"/>
        <v/>
      </c>
      <c r="I243" s="24" t="str">
        <f t="shared" si="48"/>
        <v/>
      </c>
      <c r="J243" s="26" t="str">
        <f t="shared" si="49"/>
        <v/>
      </c>
      <c r="K243" s="9">
        <f>IF(J242=actualvalue,xirrvalue,IF(A243="",0,IF(B243="Purchase",-D243,IF(B243="Dividend",D243,IF(B243="Redemption",D243,)))))</f>
        <v>0</v>
      </c>
      <c r="L243" s="25" t="str">
        <f t="shared" si="43"/>
        <v/>
      </c>
      <c r="M243" s="11">
        <f t="shared" si="50"/>
        <v>0</v>
      </c>
      <c r="N243">
        <f t="shared" si="51"/>
        <v>0</v>
      </c>
      <c r="O243" s="9"/>
      <c r="P243" s="9"/>
      <c r="Q243" s="9"/>
      <c r="R243" s="9"/>
      <c r="S243" s="9"/>
    </row>
    <row r="244" spans="1:19">
      <c r="A244" s="12"/>
      <c r="B244" s="13" t="s">
        <v>281</v>
      </c>
      <c r="C244" s="13"/>
      <c r="D244" s="14"/>
      <c r="E244" s="23" t="str">
        <f t="shared" si="44"/>
        <v/>
      </c>
      <c r="F244" s="22" t="str">
        <f t="shared" si="45"/>
        <v/>
      </c>
      <c r="G244" s="15" t="str">
        <f t="shared" si="46"/>
        <v/>
      </c>
      <c r="H244" s="17" t="str">
        <f t="shared" si="47"/>
        <v/>
      </c>
      <c r="I244" s="24" t="str">
        <f t="shared" si="48"/>
        <v/>
      </c>
      <c r="J244" s="26" t="str">
        <f t="shared" si="49"/>
        <v/>
      </c>
      <c r="K244" s="9">
        <f>IF(J243=actualvalue,xirrvalue,IF(A244="",0,IF(B244="Purchase",-D244,IF(B244="Dividend",D244,IF(B244="Redemption",D244,)))))</f>
        <v>0</v>
      </c>
      <c r="L244" s="25" t="str">
        <f t="shared" si="43"/>
        <v/>
      </c>
      <c r="M244" s="11">
        <f t="shared" si="50"/>
        <v>0</v>
      </c>
      <c r="N244">
        <f t="shared" si="51"/>
        <v>0</v>
      </c>
      <c r="O244" s="9"/>
      <c r="P244" s="9"/>
      <c r="Q244" s="9"/>
      <c r="R244" s="9"/>
      <c r="S244" s="9"/>
    </row>
    <row r="245" spans="1:19">
      <c r="A245" s="12"/>
      <c r="B245" s="13" t="s">
        <v>281</v>
      </c>
      <c r="C245" s="13"/>
      <c r="D245" s="14"/>
      <c r="E245" s="23" t="str">
        <f t="shared" si="44"/>
        <v/>
      </c>
      <c r="F245" s="22" t="str">
        <f t="shared" si="45"/>
        <v/>
      </c>
      <c r="G245" s="15" t="str">
        <f t="shared" si="46"/>
        <v/>
      </c>
      <c r="H245" s="17" t="str">
        <f t="shared" si="47"/>
        <v/>
      </c>
      <c r="I245" s="24" t="str">
        <f t="shared" si="48"/>
        <v/>
      </c>
      <c r="J245" s="26" t="str">
        <f t="shared" si="49"/>
        <v/>
      </c>
      <c r="K245" s="9">
        <f>IF(J244=actualvalue,xirrvalue,IF(A245="",0,IF(B245="Purchase",-D245,IF(B245="Dividend",D245,IF(B245="Redemption",D245,)))))</f>
        <v>0</v>
      </c>
      <c r="L245" s="25" t="str">
        <f t="shared" si="43"/>
        <v/>
      </c>
      <c r="M245" s="11">
        <f t="shared" si="50"/>
        <v>0</v>
      </c>
      <c r="N245">
        <f t="shared" si="51"/>
        <v>0</v>
      </c>
      <c r="O245" s="9"/>
      <c r="P245" s="9"/>
      <c r="Q245" s="9"/>
      <c r="R245" s="9"/>
      <c r="S245" s="9"/>
    </row>
    <row r="246" spans="1:19">
      <c r="A246" s="12"/>
      <c r="B246" s="13" t="s">
        <v>281</v>
      </c>
      <c r="C246" s="13"/>
      <c r="D246" s="14"/>
      <c r="E246" s="23" t="str">
        <f t="shared" si="44"/>
        <v/>
      </c>
      <c r="F246" s="22" t="str">
        <f t="shared" si="45"/>
        <v/>
      </c>
      <c r="G246" s="15" t="str">
        <f t="shared" si="46"/>
        <v/>
      </c>
      <c r="H246" s="17" t="str">
        <f t="shared" si="47"/>
        <v/>
      </c>
      <c r="I246" s="24" t="str">
        <f t="shared" si="48"/>
        <v/>
      </c>
      <c r="J246" s="26" t="str">
        <f t="shared" si="49"/>
        <v/>
      </c>
      <c r="K246" s="9">
        <f>IF(J245=actualvalue,xirrvalue,IF(A246="",0,IF(B246="Purchase",-D246,IF(B246="Dividend",D246,IF(B246="Redemption",D246,)))))</f>
        <v>0</v>
      </c>
      <c r="L246" s="25" t="str">
        <f t="shared" si="43"/>
        <v/>
      </c>
      <c r="M246" s="11">
        <f t="shared" si="50"/>
        <v>0</v>
      </c>
      <c r="N246">
        <f t="shared" si="51"/>
        <v>0</v>
      </c>
      <c r="O246" s="9"/>
      <c r="P246" s="9"/>
      <c r="Q246" s="9"/>
      <c r="R246" s="9"/>
      <c r="S246" s="9"/>
    </row>
    <row r="247" spans="1:19">
      <c r="A247" s="12"/>
      <c r="B247" s="13" t="s">
        <v>281</v>
      </c>
      <c r="C247" s="13"/>
      <c r="D247" s="14"/>
      <c r="E247" s="23" t="str">
        <f t="shared" si="44"/>
        <v/>
      </c>
      <c r="F247" s="22" t="str">
        <f t="shared" si="45"/>
        <v/>
      </c>
      <c r="G247" s="15" t="str">
        <f t="shared" si="46"/>
        <v/>
      </c>
      <c r="H247" s="17" t="str">
        <f t="shared" si="47"/>
        <v/>
      </c>
      <c r="I247" s="24" t="str">
        <f t="shared" si="48"/>
        <v/>
      </c>
      <c r="J247" s="26" t="str">
        <f t="shared" si="49"/>
        <v/>
      </c>
      <c r="K247" s="9">
        <f>IF(J246=actualvalue,xirrvalue,IF(A247="",0,IF(B247="Purchase",-D247,IF(B247="Dividend",D247,IF(B247="Redemption",D247,)))))</f>
        <v>0</v>
      </c>
      <c r="L247" s="25" t="str">
        <f t="shared" si="43"/>
        <v/>
      </c>
      <c r="M247" s="11">
        <f t="shared" si="50"/>
        <v>0</v>
      </c>
      <c r="N247">
        <f t="shared" si="51"/>
        <v>0</v>
      </c>
      <c r="O247" s="9"/>
      <c r="P247" s="9"/>
      <c r="Q247" s="9"/>
      <c r="R247" s="9"/>
      <c r="S247" s="9"/>
    </row>
    <row r="248" spans="1:19">
      <c r="A248" s="12"/>
      <c r="B248" s="13" t="s">
        <v>281</v>
      </c>
      <c r="C248" s="13"/>
      <c r="D248" s="14"/>
      <c r="E248" s="23" t="str">
        <f t="shared" si="44"/>
        <v/>
      </c>
      <c r="F248" s="22" t="str">
        <f t="shared" si="45"/>
        <v/>
      </c>
      <c r="G248" s="15" t="str">
        <f t="shared" si="46"/>
        <v/>
      </c>
      <c r="H248" s="17" t="str">
        <f t="shared" si="47"/>
        <v/>
      </c>
      <c r="I248" s="24" t="str">
        <f t="shared" si="48"/>
        <v/>
      </c>
      <c r="J248" s="26" t="str">
        <f t="shared" si="49"/>
        <v/>
      </c>
      <c r="K248" s="9">
        <f>IF(J247=actualvalue,xirrvalue,IF(A248="",0,IF(B248="Purchase",-D248,IF(B248="Dividend",D248,IF(B248="Redemption",D248,)))))</f>
        <v>0</v>
      </c>
      <c r="L248" s="25" t="str">
        <f t="shared" si="43"/>
        <v/>
      </c>
      <c r="M248" s="11">
        <f t="shared" si="50"/>
        <v>0</v>
      </c>
      <c r="N248">
        <f t="shared" si="51"/>
        <v>0</v>
      </c>
      <c r="O248" s="9"/>
      <c r="P248" s="9"/>
      <c r="Q248" s="9"/>
      <c r="R248" s="9"/>
      <c r="S248" s="9"/>
    </row>
    <row r="249" spans="1:19">
      <c r="A249" s="12"/>
      <c r="B249" s="13" t="s">
        <v>281</v>
      </c>
      <c r="C249" s="13"/>
      <c r="D249" s="14"/>
      <c r="E249" s="23" t="str">
        <f t="shared" si="44"/>
        <v/>
      </c>
      <c r="F249" s="22" t="str">
        <f t="shared" si="45"/>
        <v/>
      </c>
      <c r="G249" s="15" t="str">
        <f t="shared" si="46"/>
        <v/>
      </c>
      <c r="H249" s="17" t="str">
        <f t="shared" si="47"/>
        <v/>
      </c>
      <c r="I249" s="24" t="str">
        <f t="shared" si="48"/>
        <v/>
      </c>
      <c r="J249" s="26" t="str">
        <f t="shared" si="49"/>
        <v/>
      </c>
      <c r="K249" s="9">
        <f>IF(J248=actualvalue,xirrvalue,IF(A249="",0,IF(B249="Purchase",-D249,IF(B249="Dividend",D249,IF(B249="Redemption",D249,)))))</f>
        <v>0</v>
      </c>
      <c r="L249" s="25" t="str">
        <f t="shared" si="43"/>
        <v/>
      </c>
      <c r="M249" s="11">
        <f t="shared" si="50"/>
        <v>0</v>
      </c>
      <c r="N249">
        <f t="shared" si="51"/>
        <v>0</v>
      </c>
      <c r="O249" s="9"/>
      <c r="P249" s="9"/>
      <c r="Q249" s="9"/>
      <c r="R249" s="9"/>
      <c r="S249" s="9"/>
    </row>
    <row r="250" spans="1:19">
      <c r="A250" s="12"/>
      <c r="B250" s="13" t="s">
        <v>281</v>
      </c>
      <c r="C250" s="13"/>
      <c r="D250" s="14"/>
      <c r="E250" s="23" t="str">
        <f t="shared" si="44"/>
        <v/>
      </c>
      <c r="F250" s="22" t="str">
        <f t="shared" si="45"/>
        <v/>
      </c>
      <c r="G250" s="15" t="str">
        <f t="shared" si="46"/>
        <v/>
      </c>
      <c r="H250" s="17" t="str">
        <f t="shared" si="47"/>
        <v/>
      </c>
      <c r="I250" s="24" t="str">
        <f t="shared" si="48"/>
        <v/>
      </c>
      <c r="J250" s="26" t="str">
        <f t="shared" si="49"/>
        <v/>
      </c>
      <c r="K250" s="9">
        <f>IF(J249=actualvalue,xirrvalue,IF(A250="",0,IF(B250="Purchase",-D250,IF(B250="Dividend",D250,IF(B250="Redemption",D250,)))))</f>
        <v>0</v>
      </c>
      <c r="L250" s="25" t="str">
        <f t="shared" si="43"/>
        <v/>
      </c>
      <c r="M250" s="11">
        <f t="shared" si="50"/>
        <v>0</v>
      </c>
      <c r="N250">
        <f t="shared" si="51"/>
        <v>0</v>
      </c>
      <c r="O250" s="9"/>
      <c r="P250" s="9"/>
      <c r="Q250" s="9"/>
      <c r="R250" s="9"/>
      <c r="S250" s="9"/>
    </row>
    <row r="251" spans="1:19">
      <c r="A251" s="12"/>
      <c r="B251" s="13" t="s">
        <v>281</v>
      </c>
      <c r="C251" s="13"/>
      <c r="D251" s="14"/>
      <c r="E251" s="23" t="str">
        <f t="shared" si="44"/>
        <v/>
      </c>
      <c r="F251" s="22" t="str">
        <f t="shared" si="45"/>
        <v/>
      </c>
      <c r="G251" s="15" t="str">
        <f t="shared" si="46"/>
        <v/>
      </c>
      <c r="H251" s="17" t="str">
        <f t="shared" si="47"/>
        <v/>
      </c>
      <c r="I251" s="24" t="str">
        <f t="shared" si="48"/>
        <v/>
      </c>
      <c r="J251" s="26" t="str">
        <f t="shared" si="49"/>
        <v/>
      </c>
      <c r="K251" s="9">
        <f>IF(J250=actualvalue,xirrvalue,IF(A251="",0,IF(B251="Purchase",-D251,IF(B251="Dividend",D251,IF(B251="Redemption",D251,)))))</f>
        <v>0</v>
      </c>
      <c r="L251" s="25" t="str">
        <f t="shared" si="43"/>
        <v/>
      </c>
      <c r="M251" s="11">
        <f t="shared" si="50"/>
        <v>0</v>
      </c>
      <c r="N251">
        <f t="shared" si="51"/>
        <v>0</v>
      </c>
      <c r="O251" s="9"/>
      <c r="P251" s="9"/>
      <c r="Q251" s="9"/>
      <c r="R251" s="9"/>
      <c r="S251" s="9"/>
    </row>
    <row r="252" spans="1:19">
      <c r="A252" s="12"/>
      <c r="B252" s="13" t="s">
        <v>281</v>
      </c>
      <c r="C252" s="13"/>
      <c r="D252" s="14"/>
      <c r="E252" s="23" t="str">
        <f t="shared" si="44"/>
        <v/>
      </c>
      <c r="F252" s="22" t="str">
        <f t="shared" si="45"/>
        <v/>
      </c>
      <c r="G252" s="15" t="str">
        <f t="shared" si="46"/>
        <v/>
      </c>
      <c r="H252" s="17" t="str">
        <f t="shared" si="47"/>
        <v/>
      </c>
      <c r="I252" s="24" t="str">
        <f t="shared" si="48"/>
        <v/>
      </c>
      <c r="J252" s="26" t="str">
        <f t="shared" si="49"/>
        <v/>
      </c>
      <c r="K252" s="9">
        <f>IF(J251=actualvalue,xirrvalue,IF(A252="",0,IF(B252="Purchase",-D252,IF(B252="Dividend",D252,IF(B252="Redemption",D252,)))))</f>
        <v>0</v>
      </c>
      <c r="L252" s="25" t="str">
        <f t="shared" si="43"/>
        <v/>
      </c>
      <c r="M252" s="11">
        <f t="shared" si="50"/>
        <v>0</v>
      </c>
      <c r="N252">
        <f t="shared" si="51"/>
        <v>0</v>
      </c>
      <c r="O252" s="9"/>
      <c r="P252" s="9"/>
      <c r="Q252" s="9"/>
      <c r="R252" s="9"/>
      <c r="S252" s="9"/>
    </row>
    <row r="253" spans="1:19">
      <c r="A253" s="12"/>
      <c r="B253" s="13" t="s">
        <v>281</v>
      </c>
      <c r="C253" s="13"/>
      <c r="D253" s="14"/>
      <c r="E253" s="23" t="str">
        <f t="shared" si="44"/>
        <v/>
      </c>
      <c r="F253" s="22" t="str">
        <f t="shared" si="45"/>
        <v/>
      </c>
      <c r="G253" s="15" t="str">
        <f t="shared" si="46"/>
        <v/>
      </c>
      <c r="H253" s="17" t="str">
        <f t="shared" si="47"/>
        <v/>
      </c>
      <c r="I253" s="24" t="str">
        <f t="shared" si="48"/>
        <v/>
      </c>
      <c r="J253" s="26" t="str">
        <f t="shared" si="49"/>
        <v/>
      </c>
      <c r="K253" s="9">
        <f>IF(J252=actualvalue,xirrvalue,IF(A253="",0,IF(B253="Purchase",-D253,IF(B253="Dividend",D253,IF(B253="Redemption",D253,)))))</f>
        <v>0</v>
      </c>
      <c r="L253" s="25" t="str">
        <f t="shared" si="43"/>
        <v/>
      </c>
      <c r="M253" s="11">
        <f t="shared" si="50"/>
        <v>0</v>
      </c>
      <c r="N253">
        <f t="shared" si="51"/>
        <v>0</v>
      </c>
      <c r="O253" s="9"/>
      <c r="P253" s="9"/>
      <c r="Q253" s="9"/>
      <c r="R253" s="9"/>
      <c r="S253" s="9"/>
    </row>
    <row r="254" spans="1:19">
      <c r="A254" s="12"/>
      <c r="B254" s="13" t="s">
        <v>281</v>
      </c>
      <c r="C254" s="13"/>
      <c r="D254" s="14"/>
      <c r="E254" s="23" t="str">
        <f t="shared" si="44"/>
        <v/>
      </c>
      <c r="F254" s="22" t="str">
        <f t="shared" si="45"/>
        <v/>
      </c>
      <c r="G254" s="15" t="str">
        <f t="shared" si="46"/>
        <v/>
      </c>
      <c r="H254" s="17" t="str">
        <f t="shared" si="47"/>
        <v/>
      </c>
      <c r="I254" s="24" t="str">
        <f t="shared" si="48"/>
        <v/>
      </c>
      <c r="J254" s="26" t="str">
        <f t="shared" si="49"/>
        <v/>
      </c>
      <c r="K254" s="9">
        <f>IF(J253=actualvalue,xirrvalue,IF(A254="",0,IF(B254="Purchase",-D254,IF(B254="Dividend",D254,IF(B254="Redemption",D254,)))))</f>
        <v>0</v>
      </c>
      <c r="L254" s="25" t="str">
        <f t="shared" si="43"/>
        <v/>
      </c>
      <c r="M254" s="11">
        <f t="shared" si="50"/>
        <v>0</v>
      </c>
      <c r="N254">
        <f t="shared" si="51"/>
        <v>0</v>
      </c>
      <c r="O254" s="9"/>
      <c r="P254" s="9"/>
      <c r="Q254" s="9"/>
      <c r="R254" s="9"/>
      <c r="S254" s="9"/>
    </row>
    <row r="255" spans="1:19">
      <c r="A255" s="12"/>
      <c r="B255" s="13" t="s">
        <v>281</v>
      </c>
      <c r="C255" s="13"/>
      <c r="D255" s="14"/>
      <c r="E255" s="23" t="str">
        <f t="shared" si="44"/>
        <v/>
      </c>
      <c r="F255" s="22" t="str">
        <f t="shared" si="45"/>
        <v/>
      </c>
      <c r="G255" s="15" t="str">
        <f t="shared" si="46"/>
        <v/>
      </c>
      <c r="H255" s="17" t="str">
        <f t="shared" si="47"/>
        <v/>
      </c>
      <c r="I255" s="24" t="str">
        <f t="shared" si="48"/>
        <v/>
      </c>
      <c r="J255" s="26" t="str">
        <f t="shared" si="49"/>
        <v/>
      </c>
      <c r="K255" s="9">
        <f>IF(J254=actualvalue,xirrvalue,IF(A255="",0,IF(B255="Purchase",-D255,IF(B255="Dividend",D255,IF(B255="Redemption",D255,)))))</f>
        <v>0</v>
      </c>
      <c r="L255" s="25" t="str">
        <f t="shared" si="43"/>
        <v/>
      </c>
      <c r="M255" s="11">
        <f t="shared" si="50"/>
        <v>0</v>
      </c>
      <c r="N255">
        <f t="shared" si="51"/>
        <v>0</v>
      </c>
      <c r="O255" s="9"/>
      <c r="P255" s="9"/>
      <c r="Q255" s="9"/>
      <c r="R255" s="9"/>
      <c r="S255" s="9"/>
    </row>
    <row r="256" spans="1:19">
      <c r="A256" s="12"/>
      <c r="B256" s="13" t="s">
        <v>281</v>
      </c>
      <c r="C256" s="13"/>
      <c r="D256" s="14"/>
      <c r="E256" s="23" t="str">
        <f t="shared" si="44"/>
        <v/>
      </c>
      <c r="F256" s="22" t="str">
        <f t="shared" si="45"/>
        <v/>
      </c>
      <c r="G256" s="15" t="str">
        <f t="shared" si="46"/>
        <v/>
      </c>
      <c r="H256" s="17" t="str">
        <f t="shared" si="47"/>
        <v/>
      </c>
      <c r="I256" s="24" t="str">
        <f t="shared" si="48"/>
        <v/>
      </c>
      <c r="J256" s="26" t="str">
        <f t="shared" si="49"/>
        <v/>
      </c>
      <c r="K256" s="9">
        <f>IF(J255=actualvalue,xirrvalue,IF(A256="",0,IF(B256="Purchase",-D256,IF(B256="Dividend",D256,IF(B256="Redemption",D256,)))))</f>
        <v>0</v>
      </c>
      <c r="L256" s="25" t="str">
        <f t="shared" si="43"/>
        <v/>
      </c>
      <c r="M256" s="11">
        <f t="shared" si="50"/>
        <v>0</v>
      </c>
      <c r="N256">
        <f t="shared" si="51"/>
        <v>0</v>
      </c>
      <c r="O256" s="9"/>
      <c r="P256" s="9"/>
      <c r="Q256" s="9"/>
      <c r="R256" s="9"/>
      <c r="S256" s="9"/>
    </row>
    <row r="257" spans="1:19">
      <c r="A257" s="12"/>
      <c r="B257" s="13" t="s">
        <v>281</v>
      </c>
      <c r="C257" s="13"/>
      <c r="D257" s="14"/>
      <c r="E257" s="23" t="str">
        <f t="shared" si="44"/>
        <v/>
      </c>
      <c r="F257" s="22" t="str">
        <f t="shared" si="45"/>
        <v/>
      </c>
      <c r="G257" s="15" t="str">
        <f t="shared" si="46"/>
        <v/>
      </c>
      <c r="H257" s="17" t="str">
        <f t="shared" si="47"/>
        <v/>
      </c>
      <c r="I257" s="24" t="str">
        <f t="shared" si="48"/>
        <v/>
      </c>
      <c r="J257" s="26" t="str">
        <f t="shared" si="49"/>
        <v/>
      </c>
      <c r="K257" s="9">
        <f>IF(J256=actualvalue,xirrvalue,IF(A257="",0,IF(B257="Purchase",-D257,IF(B257="Dividend",D257,IF(B257="Redemption",D257,)))))</f>
        <v>0</v>
      </c>
      <c r="L257" s="25" t="str">
        <f t="shared" si="43"/>
        <v/>
      </c>
      <c r="M257" s="11">
        <f t="shared" si="50"/>
        <v>0</v>
      </c>
      <c r="N257">
        <f t="shared" si="51"/>
        <v>0</v>
      </c>
      <c r="O257" s="9"/>
      <c r="P257" s="9"/>
      <c r="Q257" s="9"/>
      <c r="R257" s="9"/>
      <c r="S257" s="9"/>
    </row>
    <row r="258" spans="1:19">
      <c r="A258" s="12"/>
      <c r="B258" s="13" t="s">
        <v>281</v>
      </c>
      <c r="C258" s="13"/>
      <c r="D258" s="14"/>
      <c r="E258" s="23" t="str">
        <f t="shared" si="44"/>
        <v/>
      </c>
      <c r="F258" s="22" t="str">
        <f t="shared" si="45"/>
        <v/>
      </c>
      <c r="G258" s="15" t="str">
        <f t="shared" si="46"/>
        <v/>
      </c>
      <c r="H258" s="17" t="str">
        <f t="shared" si="47"/>
        <v/>
      </c>
      <c r="I258" s="24" t="str">
        <f t="shared" si="48"/>
        <v/>
      </c>
      <c r="J258" s="26" t="str">
        <f t="shared" si="49"/>
        <v/>
      </c>
      <c r="K258" s="9">
        <f>IF(J257=actualvalue,xirrvalue,IF(A258="",0,IF(B258="Purchase",-D258,IF(B258="Dividend",D258,IF(B258="Redemption",D258,)))))</f>
        <v>0</v>
      </c>
      <c r="L258" s="25" t="str">
        <f t="shared" si="43"/>
        <v/>
      </c>
      <c r="M258" s="11">
        <f t="shared" si="50"/>
        <v>0</v>
      </c>
      <c r="N258">
        <f t="shared" si="51"/>
        <v>0</v>
      </c>
      <c r="O258" s="9"/>
      <c r="P258" s="9"/>
      <c r="Q258" s="9"/>
      <c r="R258" s="9"/>
      <c r="S258" s="9"/>
    </row>
    <row r="259" spans="1:19">
      <c r="A259" s="12"/>
      <c r="B259" s="13" t="s">
        <v>281</v>
      </c>
      <c r="C259" s="13"/>
      <c r="D259" s="14"/>
      <c r="E259" s="23" t="str">
        <f t="shared" si="44"/>
        <v/>
      </c>
      <c r="F259" s="22" t="str">
        <f t="shared" si="45"/>
        <v/>
      </c>
      <c r="G259" s="15" t="str">
        <f t="shared" si="46"/>
        <v/>
      </c>
      <c r="H259" s="17" t="str">
        <f t="shared" si="47"/>
        <v/>
      </c>
      <c r="I259" s="24" t="str">
        <f t="shared" si="48"/>
        <v/>
      </c>
      <c r="J259" s="26" t="str">
        <f t="shared" si="49"/>
        <v/>
      </c>
      <c r="K259" s="9">
        <f>IF(J258=actualvalue,xirrvalue,IF(A259="",0,IF(B259="Purchase",-D259,IF(B259="Dividend",D259,IF(B259="Redemption",D259,)))))</f>
        <v>0</v>
      </c>
      <c r="L259" s="25" t="str">
        <f t="shared" si="43"/>
        <v/>
      </c>
      <c r="M259" s="11">
        <f t="shared" si="50"/>
        <v>0</v>
      </c>
      <c r="N259">
        <f t="shared" si="51"/>
        <v>0</v>
      </c>
      <c r="O259" s="9"/>
      <c r="P259" s="9"/>
      <c r="Q259" s="9"/>
      <c r="R259" s="9"/>
      <c r="S259" s="9"/>
    </row>
    <row r="260" spans="1:19">
      <c r="A260" s="12"/>
      <c r="B260" s="13" t="s">
        <v>281</v>
      </c>
      <c r="C260" s="13"/>
      <c r="D260" s="14"/>
      <c r="E260" s="23" t="str">
        <f t="shared" si="44"/>
        <v/>
      </c>
      <c r="F260" s="22" t="str">
        <f t="shared" si="45"/>
        <v/>
      </c>
      <c r="G260" s="15" t="str">
        <f t="shared" si="46"/>
        <v/>
      </c>
      <c r="H260" s="17" t="str">
        <f t="shared" si="47"/>
        <v/>
      </c>
      <c r="I260" s="24" t="str">
        <f t="shared" si="48"/>
        <v/>
      </c>
      <c r="J260" s="26" t="str">
        <f t="shared" si="49"/>
        <v/>
      </c>
      <c r="K260" s="9">
        <f>IF(J259=actualvalue,xirrvalue,IF(A260="",0,IF(B260="Purchase",-D260,IF(B260="Dividend",D260,IF(B260="Redemption",D260,)))))</f>
        <v>0</v>
      </c>
      <c r="L260" s="25" t="str">
        <f t="shared" si="43"/>
        <v/>
      </c>
      <c r="M260" s="11">
        <f t="shared" si="50"/>
        <v>0</v>
      </c>
      <c r="N260">
        <f t="shared" si="51"/>
        <v>0</v>
      </c>
      <c r="O260" s="9"/>
      <c r="P260" s="9"/>
      <c r="Q260" s="9"/>
      <c r="R260" s="9"/>
      <c r="S260" s="9"/>
    </row>
    <row r="261" spans="1:19">
      <c r="A261" s="12"/>
      <c r="B261" s="13" t="s">
        <v>281</v>
      </c>
      <c r="C261" s="13"/>
      <c r="D261" s="14"/>
      <c r="E261" s="23" t="str">
        <f t="shared" si="44"/>
        <v/>
      </c>
      <c r="F261" s="22" t="str">
        <f t="shared" si="45"/>
        <v/>
      </c>
      <c r="G261" s="15" t="str">
        <f t="shared" si="46"/>
        <v/>
      </c>
      <c r="H261" s="17" t="str">
        <f t="shared" si="47"/>
        <v/>
      </c>
      <c r="I261" s="24" t="str">
        <f t="shared" si="48"/>
        <v/>
      </c>
      <c r="J261" s="26" t="str">
        <f t="shared" si="49"/>
        <v/>
      </c>
      <c r="K261" s="9">
        <f>IF(J260=actualvalue,xirrvalue,IF(A261="",0,IF(B261="Purchase",-D261,IF(B261="Dividend",D261,IF(B261="Redemption",D261,)))))</f>
        <v>0</v>
      </c>
      <c r="L261" s="25" t="str">
        <f t="shared" si="43"/>
        <v/>
      </c>
      <c r="M261" s="11">
        <f t="shared" si="50"/>
        <v>0</v>
      </c>
      <c r="N261">
        <f t="shared" si="51"/>
        <v>0</v>
      </c>
      <c r="O261" s="9"/>
      <c r="P261" s="9"/>
      <c r="Q261" s="9"/>
      <c r="R261" s="9"/>
      <c r="S261" s="9"/>
    </row>
    <row r="262" spans="1:19">
      <c r="A262" s="12"/>
      <c r="B262" s="13" t="s">
        <v>281</v>
      </c>
      <c r="C262" s="13"/>
      <c r="D262" s="14"/>
      <c r="E262" s="23" t="str">
        <f t="shared" si="44"/>
        <v/>
      </c>
      <c r="F262" s="22" t="str">
        <f t="shared" si="45"/>
        <v/>
      </c>
      <c r="G262" s="15" t="str">
        <f t="shared" si="46"/>
        <v/>
      </c>
      <c r="H262" s="17" t="str">
        <f t="shared" si="47"/>
        <v/>
      </c>
      <c r="I262" s="24" t="str">
        <f t="shared" si="48"/>
        <v/>
      </c>
      <c r="J262" s="26" t="str">
        <f t="shared" si="49"/>
        <v/>
      </c>
      <c r="K262" s="9">
        <f>IF(J261=actualvalue,xirrvalue,IF(A262="",0,IF(B262="Purchase",-D262,IF(B262="Dividend",D262,IF(B262="Redemption",D262,)))))</f>
        <v>0</v>
      </c>
      <c r="L262" s="25" t="str">
        <f t="shared" si="43"/>
        <v/>
      </c>
      <c r="M262" s="11">
        <f t="shared" si="50"/>
        <v>0</v>
      </c>
      <c r="N262">
        <f t="shared" si="51"/>
        <v>0</v>
      </c>
      <c r="O262" s="9"/>
      <c r="P262" s="9"/>
      <c r="Q262" s="9"/>
      <c r="R262" s="9"/>
      <c r="S262" s="9"/>
    </row>
    <row r="263" spans="1:19">
      <c r="A263" s="12"/>
      <c r="B263" s="13" t="s">
        <v>281</v>
      </c>
      <c r="C263" s="13"/>
      <c r="D263" s="14"/>
      <c r="E263" s="23" t="str">
        <f t="shared" si="44"/>
        <v/>
      </c>
      <c r="F263" s="22" t="str">
        <f t="shared" si="45"/>
        <v/>
      </c>
      <c r="G263" s="15" t="str">
        <f t="shared" si="46"/>
        <v/>
      </c>
      <c r="H263" s="17" t="str">
        <f t="shared" si="47"/>
        <v/>
      </c>
      <c r="I263" s="24" t="str">
        <f t="shared" si="48"/>
        <v/>
      </c>
      <c r="J263" s="26" t="str">
        <f t="shared" si="49"/>
        <v/>
      </c>
      <c r="K263" s="9">
        <f>IF(J262=actualvalue,xirrvalue,IF(A263="",0,IF(B263="Purchase",-D263,IF(B263="Dividend",D263,IF(B263="Redemption",D263,)))))</f>
        <v>0</v>
      </c>
      <c r="L263" s="25" t="str">
        <f t="shared" si="43"/>
        <v/>
      </c>
      <c r="M263" s="11">
        <f t="shared" si="50"/>
        <v>0</v>
      </c>
      <c r="N263">
        <f t="shared" si="51"/>
        <v>0</v>
      </c>
      <c r="O263" s="9"/>
      <c r="P263" s="9"/>
      <c r="Q263" s="9"/>
      <c r="R263" s="9"/>
      <c r="S263" s="9"/>
    </row>
    <row r="264" spans="1:19">
      <c r="A264" s="12"/>
      <c r="B264" s="13" t="s">
        <v>281</v>
      </c>
      <c r="C264" s="13"/>
      <c r="D264" s="14"/>
      <c r="E264" s="23" t="str">
        <f t="shared" si="44"/>
        <v/>
      </c>
      <c r="F264" s="22" t="str">
        <f t="shared" si="45"/>
        <v/>
      </c>
      <c r="G264" s="15" t="str">
        <f t="shared" si="46"/>
        <v/>
      </c>
      <c r="H264" s="17" t="str">
        <f t="shared" si="47"/>
        <v/>
      </c>
      <c r="I264" s="24" t="str">
        <f t="shared" si="48"/>
        <v/>
      </c>
      <c r="J264" s="26" t="str">
        <f t="shared" si="49"/>
        <v/>
      </c>
      <c r="K264" s="9">
        <f>IF(J263=actualvalue,xirrvalue,IF(A264="",0,IF(B264="Purchase",-D264,IF(B264="Dividend",D264,IF(B264="Redemption",D264,)))))</f>
        <v>0</v>
      </c>
      <c r="L264" s="25" t="str">
        <f t="shared" si="43"/>
        <v/>
      </c>
      <c r="M264" s="11">
        <f t="shared" si="50"/>
        <v>0</v>
      </c>
      <c r="N264">
        <f t="shared" si="51"/>
        <v>0</v>
      </c>
      <c r="O264" s="9"/>
      <c r="P264" s="9"/>
      <c r="Q264" s="9"/>
      <c r="R264" s="9"/>
      <c r="S264" s="9"/>
    </row>
    <row r="265" spans="1:19">
      <c r="A265" s="12"/>
      <c r="B265" s="13" t="s">
        <v>281</v>
      </c>
      <c r="C265" s="13"/>
      <c r="D265" s="14"/>
      <c r="E265" s="23" t="str">
        <f t="shared" si="44"/>
        <v/>
      </c>
      <c r="F265" s="22" t="str">
        <f t="shared" si="45"/>
        <v/>
      </c>
      <c r="G265" s="15" t="str">
        <f t="shared" si="46"/>
        <v/>
      </c>
      <c r="H265" s="17" t="str">
        <f t="shared" si="47"/>
        <v/>
      </c>
      <c r="I265" s="24" t="str">
        <f t="shared" si="48"/>
        <v/>
      </c>
      <c r="J265" s="26" t="str">
        <f t="shared" si="49"/>
        <v/>
      </c>
      <c r="K265" s="9">
        <f>IF(J264=actualvalue,xirrvalue,IF(A265="",0,IF(B265="Purchase",-D265,IF(B265="Dividend",D265,IF(B265="Redemption",D265,)))))</f>
        <v>0</v>
      </c>
      <c r="L265" s="25" t="str">
        <f t="shared" si="43"/>
        <v/>
      </c>
      <c r="M265" s="11">
        <f t="shared" si="50"/>
        <v>0</v>
      </c>
      <c r="N265">
        <f t="shared" si="51"/>
        <v>0</v>
      </c>
      <c r="O265" s="9"/>
      <c r="P265" s="9"/>
      <c r="Q265" s="9"/>
      <c r="R265" s="9"/>
      <c r="S265" s="9"/>
    </row>
    <row r="266" spans="1:19">
      <c r="A266" s="12"/>
      <c r="B266" s="13" t="s">
        <v>281</v>
      </c>
      <c r="C266" s="13"/>
      <c r="D266" s="14"/>
      <c r="E266" s="23" t="str">
        <f t="shared" si="44"/>
        <v/>
      </c>
      <c r="F266" s="22" t="str">
        <f t="shared" si="45"/>
        <v/>
      </c>
      <c r="G266" s="15" t="str">
        <f t="shared" si="46"/>
        <v/>
      </c>
      <c r="H266" s="17" t="str">
        <f t="shared" si="47"/>
        <v/>
      </c>
      <c r="I266" s="24" t="str">
        <f t="shared" si="48"/>
        <v/>
      </c>
      <c r="J266" s="26" t="str">
        <f t="shared" si="49"/>
        <v/>
      </c>
      <c r="K266" s="9">
        <f>IF(J265=actualvalue,xirrvalue,IF(A266="",0,IF(B266="Purchase",-D266,IF(B266="Dividend",D266,IF(B266="Redemption",D266,)))))</f>
        <v>0</v>
      </c>
      <c r="L266" s="25" t="str">
        <f t="shared" si="43"/>
        <v/>
      </c>
      <c r="M266" s="11">
        <f t="shared" si="50"/>
        <v>0</v>
      </c>
      <c r="N266">
        <f t="shared" si="51"/>
        <v>0</v>
      </c>
      <c r="O266" s="9"/>
      <c r="P266" s="9"/>
      <c r="Q266" s="9"/>
      <c r="R266" s="9"/>
      <c r="S266" s="9"/>
    </row>
    <row r="267" spans="1:19">
      <c r="A267" s="12"/>
      <c r="B267" s="13" t="s">
        <v>281</v>
      </c>
      <c r="C267" s="13"/>
      <c r="D267" s="14"/>
      <c r="E267" s="23" t="str">
        <f t="shared" si="44"/>
        <v/>
      </c>
      <c r="F267" s="22" t="str">
        <f t="shared" si="45"/>
        <v/>
      </c>
      <c r="G267" s="15" t="str">
        <f t="shared" si="46"/>
        <v/>
      </c>
      <c r="H267" s="17" t="str">
        <f t="shared" si="47"/>
        <v/>
      </c>
      <c r="I267" s="24" t="str">
        <f t="shared" si="48"/>
        <v/>
      </c>
      <c r="J267" s="26" t="str">
        <f t="shared" si="49"/>
        <v/>
      </c>
      <c r="K267" s="9">
        <f>IF(J266=actualvalue,xirrvalue,IF(A267="",0,IF(B267="Purchase",-D267,IF(B267="Dividend",D267,IF(B267="Redemption",D267,)))))</f>
        <v>0</v>
      </c>
      <c r="L267" s="25" t="str">
        <f t="shared" ref="L267:L330" si="52">IF(B267="Purchase",E267,IF(B267="Redemption",E267,IF(B267="Dividend",E267,"")))</f>
        <v/>
      </c>
      <c r="M267" s="11">
        <f t="shared" si="50"/>
        <v>0</v>
      </c>
      <c r="N267">
        <f t="shared" si="51"/>
        <v>0</v>
      </c>
      <c r="O267" s="9"/>
      <c r="P267" s="9"/>
      <c r="Q267" s="9"/>
      <c r="R267" s="9"/>
      <c r="S267" s="9"/>
    </row>
    <row r="268" spans="1:19">
      <c r="A268" s="12"/>
      <c r="B268" s="13" t="s">
        <v>281</v>
      </c>
      <c r="C268" s="13"/>
      <c r="D268" s="14"/>
      <c r="E268" s="23" t="str">
        <f t="shared" si="44"/>
        <v/>
      </c>
      <c r="F268" s="22" t="str">
        <f t="shared" si="45"/>
        <v/>
      </c>
      <c r="G268" s="15" t="str">
        <f t="shared" si="46"/>
        <v/>
      </c>
      <c r="H268" s="17" t="str">
        <f t="shared" si="47"/>
        <v/>
      </c>
      <c r="I268" s="24" t="str">
        <f t="shared" si="48"/>
        <v/>
      </c>
      <c r="J268" s="26" t="str">
        <f t="shared" si="49"/>
        <v/>
      </c>
      <c r="K268" s="9">
        <f>IF(J267=actualvalue,xirrvalue,IF(A268="",0,IF(B268="Purchase",-D268,IF(B268="Dividend",D268,IF(B268="Redemption",D268,)))))</f>
        <v>0</v>
      </c>
      <c r="L268" s="25" t="str">
        <f t="shared" si="52"/>
        <v/>
      </c>
      <c r="M268" s="11">
        <f t="shared" si="50"/>
        <v>0</v>
      </c>
      <c r="N268">
        <f t="shared" si="51"/>
        <v>0</v>
      </c>
      <c r="O268" s="9"/>
      <c r="P268" s="9"/>
      <c r="Q268" s="9"/>
      <c r="R268" s="9"/>
      <c r="S268" s="9"/>
    </row>
    <row r="269" spans="1:19">
      <c r="A269" s="12"/>
      <c r="B269" s="13" t="s">
        <v>281</v>
      </c>
      <c r="C269" s="13"/>
      <c r="D269" s="14"/>
      <c r="E269" s="23" t="str">
        <f t="shared" si="44"/>
        <v/>
      </c>
      <c r="F269" s="22" t="str">
        <f t="shared" si="45"/>
        <v/>
      </c>
      <c r="G269" s="15" t="str">
        <f t="shared" si="46"/>
        <v/>
      </c>
      <c r="H269" s="17" t="str">
        <f t="shared" si="47"/>
        <v/>
      </c>
      <c r="I269" s="24" t="str">
        <f t="shared" si="48"/>
        <v/>
      </c>
      <c r="J269" s="26" t="str">
        <f t="shared" si="49"/>
        <v/>
      </c>
      <c r="K269" s="9">
        <f>IF(J268=actualvalue,xirrvalue,IF(A269="",0,IF(B269="Purchase",-D269,IF(B269="Dividend",D269,IF(B269="Redemption",D269,)))))</f>
        <v>0</v>
      </c>
      <c r="L269" s="25" t="str">
        <f t="shared" si="52"/>
        <v/>
      </c>
      <c r="M269" s="11">
        <f t="shared" si="50"/>
        <v>0</v>
      </c>
      <c r="N269">
        <f t="shared" si="51"/>
        <v>0</v>
      </c>
      <c r="O269" s="9"/>
      <c r="P269" s="9"/>
      <c r="Q269" s="9"/>
      <c r="R269" s="9"/>
      <c r="S269" s="9"/>
    </row>
    <row r="270" spans="1:19">
      <c r="A270" s="12"/>
      <c r="B270" s="13" t="s">
        <v>281</v>
      </c>
      <c r="C270" s="13"/>
      <c r="D270" s="14"/>
      <c r="E270" s="23" t="str">
        <f t="shared" si="44"/>
        <v/>
      </c>
      <c r="F270" s="22" t="str">
        <f t="shared" si="45"/>
        <v/>
      </c>
      <c r="G270" s="15" t="str">
        <f t="shared" si="46"/>
        <v/>
      </c>
      <c r="H270" s="17" t="str">
        <f t="shared" si="47"/>
        <v/>
      </c>
      <c r="I270" s="24" t="str">
        <f t="shared" si="48"/>
        <v/>
      </c>
      <c r="J270" s="26" t="str">
        <f t="shared" si="49"/>
        <v/>
      </c>
      <c r="K270" s="9">
        <f>IF(J269=actualvalue,xirrvalue,IF(A270="",0,IF(B270="Purchase",-D270,IF(B270="Dividend",D270,IF(B270="Redemption",D270,)))))</f>
        <v>0</v>
      </c>
      <c r="L270" s="25" t="str">
        <f t="shared" si="52"/>
        <v/>
      </c>
      <c r="M270" s="11">
        <f t="shared" si="50"/>
        <v>0</v>
      </c>
      <c r="N270">
        <f t="shared" si="51"/>
        <v>0</v>
      </c>
      <c r="O270" s="9"/>
      <c r="P270" s="9"/>
      <c r="Q270" s="9"/>
      <c r="R270" s="9"/>
      <c r="S270" s="9"/>
    </row>
    <row r="271" spans="1:19">
      <c r="A271" s="12"/>
      <c r="B271" s="13" t="s">
        <v>281</v>
      </c>
      <c r="C271" s="13"/>
      <c r="D271" s="14"/>
      <c r="E271" s="23" t="str">
        <f t="shared" si="44"/>
        <v/>
      </c>
      <c r="F271" s="22" t="str">
        <f t="shared" si="45"/>
        <v/>
      </c>
      <c r="G271" s="15" t="str">
        <f t="shared" si="46"/>
        <v/>
      </c>
      <c r="H271" s="17" t="str">
        <f t="shared" si="47"/>
        <v/>
      </c>
      <c r="I271" s="24" t="str">
        <f t="shared" si="48"/>
        <v/>
      </c>
      <c r="J271" s="26" t="str">
        <f t="shared" si="49"/>
        <v/>
      </c>
      <c r="K271" s="9">
        <f>IF(J270=actualvalue,xirrvalue,IF(A271="",0,IF(B271="Purchase",-D271,IF(B271="Dividend",D271,IF(B271="Redemption",D271,)))))</f>
        <v>0</v>
      </c>
      <c r="L271" s="25" t="str">
        <f t="shared" si="52"/>
        <v/>
      </c>
      <c r="M271" s="11">
        <f t="shared" si="50"/>
        <v>0</v>
      </c>
      <c r="N271">
        <f t="shared" si="51"/>
        <v>0</v>
      </c>
      <c r="O271" s="9"/>
      <c r="P271" s="9"/>
      <c r="Q271" s="9"/>
      <c r="R271" s="9"/>
      <c r="S271" s="9"/>
    </row>
    <row r="272" spans="1:19">
      <c r="A272" s="12"/>
      <c r="B272" s="13" t="s">
        <v>281</v>
      </c>
      <c r="C272" s="13"/>
      <c r="D272" s="14"/>
      <c r="E272" s="23" t="str">
        <f t="shared" si="44"/>
        <v/>
      </c>
      <c r="F272" s="22" t="str">
        <f t="shared" si="45"/>
        <v/>
      </c>
      <c r="G272" s="15" t="str">
        <f t="shared" si="46"/>
        <v/>
      </c>
      <c r="H272" s="17" t="str">
        <f t="shared" si="47"/>
        <v/>
      </c>
      <c r="I272" s="24" t="str">
        <f t="shared" si="48"/>
        <v/>
      </c>
      <c r="J272" s="26" t="str">
        <f t="shared" si="49"/>
        <v/>
      </c>
      <c r="K272" s="9">
        <f>IF(J271=actualvalue,xirrvalue,IF(A272="",0,IF(B272="Purchase",-D272,IF(B272="Dividend",D272,IF(B272="Redemption",D272,)))))</f>
        <v>0</v>
      </c>
      <c r="L272" s="25" t="str">
        <f t="shared" si="52"/>
        <v/>
      </c>
      <c r="M272" s="11">
        <f t="shared" si="50"/>
        <v>0</v>
      </c>
      <c r="N272">
        <f t="shared" si="51"/>
        <v>0</v>
      </c>
      <c r="O272" s="9"/>
      <c r="P272" s="9"/>
      <c r="Q272" s="9"/>
      <c r="R272" s="9"/>
      <c r="S272" s="9"/>
    </row>
    <row r="273" spans="1:19">
      <c r="A273" s="12"/>
      <c r="B273" s="13" t="s">
        <v>281</v>
      </c>
      <c r="C273" s="13"/>
      <c r="D273" s="14"/>
      <c r="E273" s="23" t="str">
        <f t="shared" si="44"/>
        <v/>
      </c>
      <c r="F273" s="22" t="str">
        <f t="shared" si="45"/>
        <v/>
      </c>
      <c r="G273" s="15" t="str">
        <f t="shared" si="46"/>
        <v/>
      </c>
      <c r="H273" s="17" t="str">
        <f t="shared" si="47"/>
        <v/>
      </c>
      <c r="I273" s="24" t="str">
        <f t="shared" si="48"/>
        <v/>
      </c>
      <c r="J273" s="26" t="str">
        <f t="shared" si="49"/>
        <v/>
      </c>
      <c r="K273" s="9">
        <f>IF(J272=actualvalue,xirrvalue,IF(A273="",0,IF(B273="Purchase",-D273,IF(B273="Dividend",D273,IF(B273="Redemption",D273,)))))</f>
        <v>0</v>
      </c>
      <c r="L273" s="25" t="str">
        <f t="shared" si="52"/>
        <v/>
      </c>
      <c r="M273" s="11">
        <f t="shared" si="50"/>
        <v>0</v>
      </c>
      <c r="N273">
        <f t="shared" si="51"/>
        <v>0</v>
      </c>
      <c r="O273" s="9"/>
      <c r="P273" s="9"/>
      <c r="Q273" s="9"/>
      <c r="R273" s="9"/>
      <c r="S273" s="9"/>
    </row>
    <row r="274" spans="1:19">
      <c r="A274" s="12"/>
      <c r="B274" s="13" t="s">
        <v>281</v>
      </c>
      <c r="C274" s="13"/>
      <c r="D274" s="14"/>
      <c r="E274" s="23" t="str">
        <f t="shared" ref="E274:E337" si="53">IF(ISERROR(IF(B274="Redemption",-D274,IF(B274="Dividend",-D274,D274))/C274),"",IF(B274="Redemption",-D274,IF(B274="Dividend",-D274,D274))/C274)</f>
        <v/>
      </c>
      <c r="F274" s="22" t="str">
        <f t="shared" ref="F274:F337" si="54">IF(B274="Redemption","",IF(B274="Dividend","",IF(date-A274=date,"",date-A274)))</f>
        <v/>
      </c>
      <c r="G274" s="15" t="str">
        <f t="shared" ref="G274:G337" si="55">IF(B274="Redemption","",IF(B274="Dividend","",IF(ISERROR(mfnav1*E274),"",navmf1*E274)))</f>
        <v/>
      </c>
      <c r="H274" s="17" t="str">
        <f t="shared" ref="H274:H337" si="56">IF(ISERROR(G274-D274),"",G274-D274)</f>
        <v/>
      </c>
      <c r="I274" s="24" t="str">
        <f t="shared" ref="I274:I337" si="57">IF(ISERROR(I273+E274),"",I273+E274)</f>
        <v/>
      </c>
      <c r="J274" s="26" t="str">
        <f t="shared" ref="J274:J337" si="58">IF(ISERROR(I274*navmf1),"",I274*navmf1)</f>
        <v/>
      </c>
      <c r="K274" s="9">
        <f>IF(J273=actualvalue,xirrvalue,IF(A274="",0,IF(B274="Purchase",-D274,IF(B274="Dividend",D274,IF(B274="Redemption",D274,)))))</f>
        <v>0</v>
      </c>
      <c r="L274" s="25" t="str">
        <f t="shared" si="52"/>
        <v/>
      </c>
      <c r="M274" s="11">
        <f t="shared" ref="M274:M337" si="59">IF(K274=xirrvalue,date,IF(K274=0,0,IF(K274="","",A274)))</f>
        <v>0</v>
      </c>
      <c r="N274">
        <f t="shared" ref="N274:N337" si="60">IF(B274="Purchase",D274,0)</f>
        <v>0</v>
      </c>
      <c r="O274" s="9"/>
      <c r="P274" s="9"/>
      <c r="Q274" s="9"/>
      <c r="R274" s="9"/>
      <c r="S274" s="9"/>
    </row>
    <row r="275" spans="1:19">
      <c r="A275" s="12"/>
      <c r="B275" s="13" t="s">
        <v>281</v>
      </c>
      <c r="C275" s="13"/>
      <c r="D275" s="14"/>
      <c r="E275" s="23" t="str">
        <f t="shared" si="53"/>
        <v/>
      </c>
      <c r="F275" s="22" t="str">
        <f t="shared" si="54"/>
        <v/>
      </c>
      <c r="G275" s="15" t="str">
        <f t="shared" si="55"/>
        <v/>
      </c>
      <c r="H275" s="17" t="str">
        <f t="shared" si="56"/>
        <v/>
      </c>
      <c r="I275" s="24" t="str">
        <f t="shared" si="57"/>
        <v/>
      </c>
      <c r="J275" s="26" t="str">
        <f t="shared" si="58"/>
        <v/>
      </c>
      <c r="K275" s="9">
        <f>IF(J274=actualvalue,xirrvalue,IF(A275="",0,IF(B275="Purchase",-D275,IF(B275="Dividend",D275,IF(B275="Redemption",D275,)))))</f>
        <v>0</v>
      </c>
      <c r="L275" s="25" t="str">
        <f t="shared" si="52"/>
        <v/>
      </c>
      <c r="M275" s="11">
        <f t="shared" si="59"/>
        <v>0</v>
      </c>
      <c r="N275">
        <f t="shared" si="60"/>
        <v>0</v>
      </c>
      <c r="O275" s="9"/>
      <c r="P275" s="9"/>
      <c r="Q275" s="9"/>
      <c r="R275" s="9"/>
      <c r="S275" s="9"/>
    </row>
    <row r="276" spans="1:19">
      <c r="A276" s="12"/>
      <c r="B276" s="13" t="s">
        <v>281</v>
      </c>
      <c r="C276" s="13"/>
      <c r="D276" s="14"/>
      <c r="E276" s="23" t="str">
        <f t="shared" si="53"/>
        <v/>
      </c>
      <c r="F276" s="22" t="str">
        <f t="shared" si="54"/>
        <v/>
      </c>
      <c r="G276" s="15" t="str">
        <f t="shared" si="55"/>
        <v/>
      </c>
      <c r="H276" s="17" t="str">
        <f t="shared" si="56"/>
        <v/>
      </c>
      <c r="I276" s="24" t="str">
        <f t="shared" si="57"/>
        <v/>
      </c>
      <c r="J276" s="26" t="str">
        <f t="shared" si="58"/>
        <v/>
      </c>
      <c r="K276" s="9">
        <f>IF(J275=actualvalue,xirrvalue,IF(A276="",0,IF(B276="Purchase",-D276,IF(B276="Dividend",D276,IF(B276="Redemption",D276,)))))</f>
        <v>0</v>
      </c>
      <c r="L276" s="25" t="str">
        <f t="shared" si="52"/>
        <v/>
      </c>
      <c r="M276" s="11">
        <f t="shared" si="59"/>
        <v>0</v>
      </c>
      <c r="N276">
        <f t="shared" si="60"/>
        <v>0</v>
      </c>
      <c r="O276" s="9"/>
      <c r="P276" s="9"/>
      <c r="Q276" s="9"/>
      <c r="R276" s="9"/>
      <c r="S276" s="9"/>
    </row>
    <row r="277" spans="1:19">
      <c r="A277" s="12"/>
      <c r="B277" s="13" t="s">
        <v>281</v>
      </c>
      <c r="C277" s="13"/>
      <c r="D277" s="14"/>
      <c r="E277" s="23" t="str">
        <f t="shared" si="53"/>
        <v/>
      </c>
      <c r="F277" s="22" t="str">
        <f t="shared" si="54"/>
        <v/>
      </c>
      <c r="G277" s="15" t="str">
        <f t="shared" si="55"/>
        <v/>
      </c>
      <c r="H277" s="17" t="str">
        <f t="shared" si="56"/>
        <v/>
      </c>
      <c r="I277" s="24" t="str">
        <f t="shared" si="57"/>
        <v/>
      </c>
      <c r="J277" s="26" t="str">
        <f t="shared" si="58"/>
        <v/>
      </c>
      <c r="K277" s="9">
        <f>IF(J276=actualvalue,xirrvalue,IF(A277="",0,IF(B277="Purchase",-D277,IF(B277="Dividend",D277,IF(B277="Redemption",D277,)))))</f>
        <v>0</v>
      </c>
      <c r="L277" s="25" t="str">
        <f t="shared" si="52"/>
        <v/>
      </c>
      <c r="M277" s="11">
        <f t="shared" si="59"/>
        <v>0</v>
      </c>
      <c r="N277">
        <f t="shared" si="60"/>
        <v>0</v>
      </c>
      <c r="O277" s="9"/>
      <c r="P277" s="9"/>
      <c r="Q277" s="9"/>
      <c r="R277" s="9"/>
      <c r="S277" s="9"/>
    </row>
    <row r="278" spans="1:19">
      <c r="A278" s="12"/>
      <c r="B278" s="13" t="s">
        <v>281</v>
      </c>
      <c r="C278" s="13"/>
      <c r="D278" s="14"/>
      <c r="E278" s="23" t="str">
        <f t="shared" si="53"/>
        <v/>
      </c>
      <c r="F278" s="22" t="str">
        <f t="shared" si="54"/>
        <v/>
      </c>
      <c r="G278" s="15" t="str">
        <f t="shared" si="55"/>
        <v/>
      </c>
      <c r="H278" s="17" t="str">
        <f t="shared" si="56"/>
        <v/>
      </c>
      <c r="I278" s="24" t="str">
        <f t="shared" si="57"/>
        <v/>
      </c>
      <c r="J278" s="26" t="str">
        <f t="shared" si="58"/>
        <v/>
      </c>
      <c r="K278" s="9">
        <f>IF(J277=actualvalue,xirrvalue,IF(A278="",0,IF(B278="Purchase",-D278,IF(B278="Dividend",D278,IF(B278="Redemption",D278,)))))</f>
        <v>0</v>
      </c>
      <c r="L278" s="25" t="str">
        <f t="shared" si="52"/>
        <v/>
      </c>
      <c r="M278" s="11">
        <f t="shared" si="59"/>
        <v>0</v>
      </c>
      <c r="N278">
        <f t="shared" si="60"/>
        <v>0</v>
      </c>
      <c r="O278" s="9"/>
      <c r="P278" s="9"/>
      <c r="Q278" s="9"/>
      <c r="R278" s="9"/>
      <c r="S278" s="9"/>
    </row>
    <row r="279" spans="1:19">
      <c r="A279" s="12"/>
      <c r="B279" s="13" t="s">
        <v>281</v>
      </c>
      <c r="C279" s="13"/>
      <c r="D279" s="14"/>
      <c r="E279" s="23" t="str">
        <f t="shared" si="53"/>
        <v/>
      </c>
      <c r="F279" s="22" t="str">
        <f t="shared" si="54"/>
        <v/>
      </c>
      <c r="G279" s="15" t="str">
        <f t="shared" si="55"/>
        <v/>
      </c>
      <c r="H279" s="17" t="str">
        <f t="shared" si="56"/>
        <v/>
      </c>
      <c r="I279" s="24" t="str">
        <f t="shared" si="57"/>
        <v/>
      </c>
      <c r="J279" s="26" t="str">
        <f t="shared" si="58"/>
        <v/>
      </c>
      <c r="K279" s="9">
        <f>IF(J278=actualvalue,xirrvalue,IF(A279="",0,IF(B279="Purchase",-D279,IF(B279="Dividend",D279,IF(B279="Redemption",D279,)))))</f>
        <v>0</v>
      </c>
      <c r="L279" s="25" t="str">
        <f t="shared" si="52"/>
        <v/>
      </c>
      <c r="M279" s="11">
        <f t="shared" si="59"/>
        <v>0</v>
      </c>
      <c r="N279">
        <f t="shared" si="60"/>
        <v>0</v>
      </c>
      <c r="O279" s="9"/>
      <c r="P279" s="9"/>
      <c r="Q279" s="9"/>
      <c r="R279" s="9"/>
      <c r="S279" s="9"/>
    </row>
    <row r="280" spans="1:19">
      <c r="A280" s="12"/>
      <c r="B280" s="13" t="s">
        <v>281</v>
      </c>
      <c r="C280" s="13"/>
      <c r="D280" s="14"/>
      <c r="E280" s="23" t="str">
        <f t="shared" si="53"/>
        <v/>
      </c>
      <c r="F280" s="22" t="str">
        <f t="shared" si="54"/>
        <v/>
      </c>
      <c r="G280" s="15" t="str">
        <f t="shared" si="55"/>
        <v/>
      </c>
      <c r="H280" s="17" t="str">
        <f t="shared" si="56"/>
        <v/>
      </c>
      <c r="I280" s="24" t="str">
        <f t="shared" si="57"/>
        <v/>
      </c>
      <c r="J280" s="26" t="str">
        <f t="shared" si="58"/>
        <v/>
      </c>
      <c r="K280" s="9">
        <f>IF(J279=actualvalue,xirrvalue,IF(A280="",0,IF(B280="Purchase",-D280,IF(B280="Dividend",D280,IF(B280="Redemption",D280,)))))</f>
        <v>0</v>
      </c>
      <c r="L280" s="25" t="str">
        <f t="shared" si="52"/>
        <v/>
      </c>
      <c r="M280" s="11">
        <f t="shared" si="59"/>
        <v>0</v>
      </c>
      <c r="N280">
        <f t="shared" si="60"/>
        <v>0</v>
      </c>
      <c r="O280" s="9"/>
      <c r="P280" s="9"/>
      <c r="Q280" s="9"/>
      <c r="R280" s="9"/>
      <c r="S280" s="9"/>
    </row>
    <row r="281" spans="1:19">
      <c r="A281" s="12"/>
      <c r="B281" s="13" t="s">
        <v>281</v>
      </c>
      <c r="C281" s="13"/>
      <c r="D281" s="14"/>
      <c r="E281" s="23" t="str">
        <f t="shared" si="53"/>
        <v/>
      </c>
      <c r="F281" s="22" t="str">
        <f t="shared" si="54"/>
        <v/>
      </c>
      <c r="G281" s="15" t="str">
        <f t="shared" si="55"/>
        <v/>
      </c>
      <c r="H281" s="17" t="str">
        <f t="shared" si="56"/>
        <v/>
      </c>
      <c r="I281" s="24" t="str">
        <f t="shared" si="57"/>
        <v/>
      </c>
      <c r="J281" s="26" t="str">
        <f t="shared" si="58"/>
        <v/>
      </c>
      <c r="K281" s="9">
        <f>IF(J280=actualvalue,xirrvalue,IF(A281="",0,IF(B281="Purchase",-D281,IF(B281="Dividend",D281,IF(B281="Redemption",D281,)))))</f>
        <v>0</v>
      </c>
      <c r="L281" s="25" t="str">
        <f t="shared" si="52"/>
        <v/>
      </c>
      <c r="M281" s="11">
        <f t="shared" si="59"/>
        <v>0</v>
      </c>
      <c r="N281">
        <f t="shared" si="60"/>
        <v>0</v>
      </c>
      <c r="O281" s="9"/>
      <c r="P281" s="9"/>
      <c r="Q281" s="9"/>
      <c r="R281" s="9"/>
      <c r="S281" s="9"/>
    </row>
    <row r="282" spans="1:19">
      <c r="A282" s="12"/>
      <c r="B282" s="13" t="s">
        <v>281</v>
      </c>
      <c r="C282" s="13"/>
      <c r="D282" s="14"/>
      <c r="E282" s="23" t="str">
        <f t="shared" si="53"/>
        <v/>
      </c>
      <c r="F282" s="22" t="str">
        <f t="shared" si="54"/>
        <v/>
      </c>
      <c r="G282" s="15" t="str">
        <f t="shared" si="55"/>
        <v/>
      </c>
      <c r="H282" s="17" t="str">
        <f t="shared" si="56"/>
        <v/>
      </c>
      <c r="I282" s="24" t="str">
        <f t="shared" si="57"/>
        <v/>
      </c>
      <c r="J282" s="26" t="str">
        <f t="shared" si="58"/>
        <v/>
      </c>
      <c r="K282" s="9">
        <f>IF(J281=actualvalue,xirrvalue,IF(A282="",0,IF(B282="Purchase",-D282,IF(B282="Dividend",D282,IF(B282="Redemption",D282,)))))</f>
        <v>0</v>
      </c>
      <c r="L282" s="25" t="str">
        <f t="shared" si="52"/>
        <v/>
      </c>
      <c r="M282" s="11">
        <f t="shared" si="59"/>
        <v>0</v>
      </c>
      <c r="N282">
        <f t="shared" si="60"/>
        <v>0</v>
      </c>
      <c r="O282" s="9"/>
      <c r="P282" s="9"/>
      <c r="Q282" s="9"/>
      <c r="R282" s="9"/>
      <c r="S282" s="9"/>
    </row>
    <row r="283" spans="1:19">
      <c r="A283" s="12"/>
      <c r="B283" s="13" t="s">
        <v>281</v>
      </c>
      <c r="C283" s="13"/>
      <c r="D283" s="14"/>
      <c r="E283" s="23" t="str">
        <f t="shared" si="53"/>
        <v/>
      </c>
      <c r="F283" s="22" t="str">
        <f t="shared" si="54"/>
        <v/>
      </c>
      <c r="G283" s="15" t="str">
        <f t="shared" si="55"/>
        <v/>
      </c>
      <c r="H283" s="17" t="str">
        <f t="shared" si="56"/>
        <v/>
      </c>
      <c r="I283" s="24" t="str">
        <f t="shared" si="57"/>
        <v/>
      </c>
      <c r="J283" s="26" t="str">
        <f t="shared" si="58"/>
        <v/>
      </c>
      <c r="K283" s="9">
        <f>IF(J282=actualvalue,xirrvalue,IF(A283="",0,IF(B283="Purchase",-D283,IF(B283="Dividend",D283,IF(B283="Redemption",D283,)))))</f>
        <v>0</v>
      </c>
      <c r="L283" s="25" t="str">
        <f t="shared" si="52"/>
        <v/>
      </c>
      <c r="M283" s="11">
        <f t="shared" si="59"/>
        <v>0</v>
      </c>
      <c r="N283">
        <f t="shared" si="60"/>
        <v>0</v>
      </c>
      <c r="O283" s="9"/>
      <c r="P283" s="9"/>
      <c r="Q283" s="9"/>
      <c r="R283" s="9"/>
      <c r="S283" s="9"/>
    </row>
    <row r="284" spans="1:19">
      <c r="A284" s="12"/>
      <c r="B284" s="13" t="s">
        <v>281</v>
      </c>
      <c r="C284" s="13"/>
      <c r="D284" s="14"/>
      <c r="E284" s="23" t="str">
        <f t="shared" si="53"/>
        <v/>
      </c>
      <c r="F284" s="22" t="str">
        <f t="shared" si="54"/>
        <v/>
      </c>
      <c r="G284" s="15" t="str">
        <f t="shared" si="55"/>
        <v/>
      </c>
      <c r="H284" s="17" t="str">
        <f t="shared" si="56"/>
        <v/>
      </c>
      <c r="I284" s="24" t="str">
        <f t="shared" si="57"/>
        <v/>
      </c>
      <c r="J284" s="26" t="str">
        <f t="shared" si="58"/>
        <v/>
      </c>
      <c r="K284" s="9">
        <f>IF(J283=actualvalue,xirrvalue,IF(A284="",0,IF(B284="Purchase",-D284,IF(B284="Dividend",D284,IF(B284="Redemption",D284,)))))</f>
        <v>0</v>
      </c>
      <c r="L284" s="25" t="str">
        <f t="shared" si="52"/>
        <v/>
      </c>
      <c r="M284" s="11">
        <f t="shared" si="59"/>
        <v>0</v>
      </c>
      <c r="N284">
        <f t="shared" si="60"/>
        <v>0</v>
      </c>
      <c r="O284" s="9"/>
      <c r="P284" s="9"/>
      <c r="Q284" s="9"/>
      <c r="R284" s="9"/>
      <c r="S284" s="9"/>
    </row>
    <row r="285" spans="1:19">
      <c r="A285" s="12"/>
      <c r="B285" s="13" t="s">
        <v>281</v>
      </c>
      <c r="C285" s="13"/>
      <c r="D285" s="14"/>
      <c r="E285" s="23" t="str">
        <f t="shared" si="53"/>
        <v/>
      </c>
      <c r="F285" s="22" t="str">
        <f t="shared" si="54"/>
        <v/>
      </c>
      <c r="G285" s="15" t="str">
        <f t="shared" si="55"/>
        <v/>
      </c>
      <c r="H285" s="17" t="str">
        <f t="shared" si="56"/>
        <v/>
      </c>
      <c r="I285" s="24" t="str">
        <f t="shared" si="57"/>
        <v/>
      </c>
      <c r="J285" s="26" t="str">
        <f t="shared" si="58"/>
        <v/>
      </c>
      <c r="K285" s="9">
        <f>IF(J284=actualvalue,xirrvalue,IF(A285="",0,IF(B285="Purchase",-D285,IF(B285="Dividend",D285,IF(B285="Redemption",D285,)))))</f>
        <v>0</v>
      </c>
      <c r="L285" s="25" t="str">
        <f t="shared" si="52"/>
        <v/>
      </c>
      <c r="M285" s="11">
        <f t="shared" si="59"/>
        <v>0</v>
      </c>
      <c r="N285">
        <f t="shared" si="60"/>
        <v>0</v>
      </c>
      <c r="O285" s="9"/>
      <c r="P285" s="9"/>
      <c r="Q285" s="9"/>
      <c r="R285" s="9"/>
      <c r="S285" s="9"/>
    </row>
    <row r="286" spans="1:19">
      <c r="A286" s="12"/>
      <c r="B286" s="13" t="s">
        <v>281</v>
      </c>
      <c r="C286" s="13"/>
      <c r="D286" s="14"/>
      <c r="E286" s="23" t="str">
        <f t="shared" si="53"/>
        <v/>
      </c>
      <c r="F286" s="22" t="str">
        <f t="shared" si="54"/>
        <v/>
      </c>
      <c r="G286" s="15" t="str">
        <f t="shared" si="55"/>
        <v/>
      </c>
      <c r="H286" s="17" t="str">
        <f t="shared" si="56"/>
        <v/>
      </c>
      <c r="I286" s="24" t="str">
        <f t="shared" si="57"/>
        <v/>
      </c>
      <c r="J286" s="26" t="str">
        <f t="shared" si="58"/>
        <v/>
      </c>
      <c r="K286" s="9">
        <f>IF(J285=actualvalue,xirrvalue,IF(A286="",0,IF(B286="Purchase",-D286,IF(B286="Dividend",D286,IF(B286="Redemption",D286,)))))</f>
        <v>0</v>
      </c>
      <c r="L286" s="25" t="str">
        <f t="shared" si="52"/>
        <v/>
      </c>
      <c r="M286" s="11">
        <f t="shared" si="59"/>
        <v>0</v>
      </c>
      <c r="N286">
        <f t="shared" si="60"/>
        <v>0</v>
      </c>
      <c r="O286" s="9"/>
      <c r="P286" s="9"/>
      <c r="Q286" s="9"/>
      <c r="R286" s="9"/>
      <c r="S286" s="9"/>
    </row>
    <row r="287" spans="1:19">
      <c r="A287" s="12"/>
      <c r="B287" s="13" t="s">
        <v>281</v>
      </c>
      <c r="C287" s="13"/>
      <c r="D287" s="14"/>
      <c r="E287" s="23" t="str">
        <f t="shared" si="53"/>
        <v/>
      </c>
      <c r="F287" s="22" t="str">
        <f t="shared" si="54"/>
        <v/>
      </c>
      <c r="G287" s="15" t="str">
        <f t="shared" si="55"/>
        <v/>
      </c>
      <c r="H287" s="17" t="str">
        <f t="shared" si="56"/>
        <v/>
      </c>
      <c r="I287" s="24" t="str">
        <f t="shared" si="57"/>
        <v/>
      </c>
      <c r="J287" s="26" t="str">
        <f t="shared" si="58"/>
        <v/>
      </c>
      <c r="K287" s="9">
        <f>IF(J286=actualvalue,xirrvalue,IF(A287="",0,IF(B287="Purchase",-D287,IF(B287="Dividend",D287,IF(B287="Redemption",D287,)))))</f>
        <v>0</v>
      </c>
      <c r="L287" s="25" t="str">
        <f t="shared" si="52"/>
        <v/>
      </c>
      <c r="M287" s="11">
        <f t="shared" si="59"/>
        <v>0</v>
      </c>
      <c r="N287">
        <f t="shared" si="60"/>
        <v>0</v>
      </c>
      <c r="O287" s="9"/>
      <c r="P287" s="9"/>
      <c r="Q287" s="9"/>
      <c r="R287" s="9"/>
      <c r="S287" s="9"/>
    </row>
    <row r="288" spans="1:19">
      <c r="A288" s="12"/>
      <c r="B288" s="13" t="s">
        <v>281</v>
      </c>
      <c r="C288" s="13"/>
      <c r="D288" s="14"/>
      <c r="E288" s="23" t="str">
        <f t="shared" si="53"/>
        <v/>
      </c>
      <c r="F288" s="22" t="str">
        <f t="shared" si="54"/>
        <v/>
      </c>
      <c r="G288" s="15" t="str">
        <f t="shared" si="55"/>
        <v/>
      </c>
      <c r="H288" s="17" t="str">
        <f t="shared" si="56"/>
        <v/>
      </c>
      <c r="I288" s="24" t="str">
        <f t="shared" si="57"/>
        <v/>
      </c>
      <c r="J288" s="26" t="str">
        <f t="shared" si="58"/>
        <v/>
      </c>
      <c r="K288" s="9">
        <f>IF(J287=actualvalue,xirrvalue,IF(A288="",0,IF(B288="Purchase",-D288,IF(B288="Dividend",D288,IF(B288="Redemption",D288,)))))</f>
        <v>0</v>
      </c>
      <c r="L288" s="25" t="str">
        <f t="shared" si="52"/>
        <v/>
      </c>
      <c r="M288" s="11">
        <f t="shared" si="59"/>
        <v>0</v>
      </c>
      <c r="N288">
        <f t="shared" si="60"/>
        <v>0</v>
      </c>
      <c r="O288" s="9"/>
      <c r="P288" s="9"/>
      <c r="Q288" s="9"/>
      <c r="R288" s="9"/>
      <c r="S288" s="9"/>
    </row>
    <row r="289" spans="1:19">
      <c r="A289" s="12"/>
      <c r="B289" s="13" t="s">
        <v>281</v>
      </c>
      <c r="C289" s="13"/>
      <c r="D289" s="14"/>
      <c r="E289" s="23" t="str">
        <f t="shared" si="53"/>
        <v/>
      </c>
      <c r="F289" s="22" t="str">
        <f t="shared" si="54"/>
        <v/>
      </c>
      <c r="G289" s="15" t="str">
        <f t="shared" si="55"/>
        <v/>
      </c>
      <c r="H289" s="17" t="str">
        <f t="shared" si="56"/>
        <v/>
      </c>
      <c r="I289" s="24" t="str">
        <f t="shared" si="57"/>
        <v/>
      </c>
      <c r="J289" s="26" t="str">
        <f t="shared" si="58"/>
        <v/>
      </c>
      <c r="K289" s="9">
        <f>IF(J288=actualvalue,xirrvalue,IF(A289="",0,IF(B289="Purchase",-D289,IF(B289="Dividend",D289,IF(B289="Redemption",D289,)))))</f>
        <v>0</v>
      </c>
      <c r="L289" s="25" t="str">
        <f t="shared" si="52"/>
        <v/>
      </c>
      <c r="M289" s="11">
        <f t="shared" si="59"/>
        <v>0</v>
      </c>
      <c r="N289">
        <f t="shared" si="60"/>
        <v>0</v>
      </c>
      <c r="O289" s="9"/>
      <c r="P289" s="9"/>
      <c r="Q289" s="9"/>
      <c r="R289" s="9"/>
      <c r="S289" s="9"/>
    </row>
    <row r="290" spans="1:19">
      <c r="A290" s="12"/>
      <c r="B290" s="13" t="s">
        <v>281</v>
      </c>
      <c r="C290" s="13"/>
      <c r="D290" s="14"/>
      <c r="E290" s="23" t="str">
        <f t="shared" si="53"/>
        <v/>
      </c>
      <c r="F290" s="22" t="str">
        <f t="shared" si="54"/>
        <v/>
      </c>
      <c r="G290" s="15" t="str">
        <f t="shared" si="55"/>
        <v/>
      </c>
      <c r="H290" s="17" t="str">
        <f t="shared" si="56"/>
        <v/>
      </c>
      <c r="I290" s="24" t="str">
        <f t="shared" si="57"/>
        <v/>
      </c>
      <c r="J290" s="26" t="str">
        <f t="shared" si="58"/>
        <v/>
      </c>
      <c r="K290" s="9">
        <f>IF(J289=actualvalue,xirrvalue,IF(A290="",0,IF(B290="Purchase",-D290,IF(B290="Dividend",D290,IF(B290="Redemption",D290,)))))</f>
        <v>0</v>
      </c>
      <c r="L290" s="25" t="str">
        <f t="shared" si="52"/>
        <v/>
      </c>
      <c r="M290" s="11">
        <f t="shared" si="59"/>
        <v>0</v>
      </c>
      <c r="N290">
        <f t="shared" si="60"/>
        <v>0</v>
      </c>
      <c r="O290" s="9"/>
      <c r="P290" s="9"/>
      <c r="Q290" s="9"/>
      <c r="R290" s="9"/>
      <c r="S290" s="9"/>
    </row>
    <row r="291" spans="1:19">
      <c r="A291" s="12"/>
      <c r="B291" s="13" t="s">
        <v>281</v>
      </c>
      <c r="C291" s="13"/>
      <c r="D291" s="14"/>
      <c r="E291" s="23" t="str">
        <f t="shared" si="53"/>
        <v/>
      </c>
      <c r="F291" s="22" t="str">
        <f t="shared" si="54"/>
        <v/>
      </c>
      <c r="G291" s="15" t="str">
        <f t="shared" si="55"/>
        <v/>
      </c>
      <c r="H291" s="17" t="str">
        <f t="shared" si="56"/>
        <v/>
      </c>
      <c r="I291" s="24" t="str">
        <f t="shared" si="57"/>
        <v/>
      </c>
      <c r="J291" s="26" t="str">
        <f t="shared" si="58"/>
        <v/>
      </c>
      <c r="K291" s="9">
        <f>IF(J290=actualvalue,xirrvalue,IF(A291="",0,IF(B291="Purchase",-D291,IF(B291="Dividend",D291,IF(B291="Redemption",D291,)))))</f>
        <v>0</v>
      </c>
      <c r="L291" s="25" t="str">
        <f t="shared" si="52"/>
        <v/>
      </c>
      <c r="M291" s="11">
        <f t="shared" si="59"/>
        <v>0</v>
      </c>
      <c r="N291">
        <f t="shared" si="60"/>
        <v>0</v>
      </c>
      <c r="O291" s="9"/>
      <c r="P291" s="9"/>
      <c r="Q291" s="9"/>
      <c r="R291" s="9"/>
      <c r="S291" s="9"/>
    </row>
    <row r="292" spans="1:19">
      <c r="A292" s="12"/>
      <c r="B292" s="13" t="s">
        <v>281</v>
      </c>
      <c r="C292" s="13"/>
      <c r="D292" s="14"/>
      <c r="E292" s="23" t="str">
        <f t="shared" si="53"/>
        <v/>
      </c>
      <c r="F292" s="22" t="str">
        <f t="shared" si="54"/>
        <v/>
      </c>
      <c r="G292" s="15" t="str">
        <f t="shared" si="55"/>
        <v/>
      </c>
      <c r="H292" s="17" t="str">
        <f t="shared" si="56"/>
        <v/>
      </c>
      <c r="I292" s="24" t="str">
        <f t="shared" si="57"/>
        <v/>
      </c>
      <c r="J292" s="26" t="str">
        <f t="shared" si="58"/>
        <v/>
      </c>
      <c r="K292" s="9">
        <f>IF(J291=actualvalue,xirrvalue,IF(A292="",0,IF(B292="Purchase",-D292,IF(B292="Dividend",D292,IF(B292="Redemption",D292,)))))</f>
        <v>0</v>
      </c>
      <c r="L292" s="25" t="str">
        <f t="shared" si="52"/>
        <v/>
      </c>
      <c r="M292" s="11">
        <f t="shared" si="59"/>
        <v>0</v>
      </c>
      <c r="N292">
        <f t="shared" si="60"/>
        <v>0</v>
      </c>
      <c r="O292" s="9"/>
      <c r="P292" s="9"/>
      <c r="Q292" s="9"/>
      <c r="R292" s="9"/>
      <c r="S292" s="9"/>
    </row>
    <row r="293" spans="1:19">
      <c r="A293" s="12"/>
      <c r="B293" s="13" t="s">
        <v>281</v>
      </c>
      <c r="C293" s="13"/>
      <c r="D293" s="14"/>
      <c r="E293" s="23" t="str">
        <f t="shared" si="53"/>
        <v/>
      </c>
      <c r="F293" s="22" t="str">
        <f t="shared" si="54"/>
        <v/>
      </c>
      <c r="G293" s="15" t="str">
        <f t="shared" si="55"/>
        <v/>
      </c>
      <c r="H293" s="17" t="str">
        <f t="shared" si="56"/>
        <v/>
      </c>
      <c r="I293" s="24" t="str">
        <f t="shared" si="57"/>
        <v/>
      </c>
      <c r="J293" s="26" t="str">
        <f t="shared" si="58"/>
        <v/>
      </c>
      <c r="K293" s="9">
        <f>IF(J292=actualvalue,xirrvalue,IF(A293="",0,IF(B293="Purchase",-D293,IF(B293="Dividend",D293,IF(B293="Redemption",D293,)))))</f>
        <v>0</v>
      </c>
      <c r="L293" s="25" t="str">
        <f t="shared" si="52"/>
        <v/>
      </c>
      <c r="M293" s="11">
        <f t="shared" si="59"/>
        <v>0</v>
      </c>
      <c r="N293">
        <f t="shared" si="60"/>
        <v>0</v>
      </c>
      <c r="O293" s="9"/>
      <c r="P293" s="9"/>
      <c r="Q293" s="9"/>
      <c r="R293" s="9"/>
      <c r="S293" s="9"/>
    </row>
    <row r="294" spans="1:19">
      <c r="A294" s="12"/>
      <c r="B294" s="13" t="s">
        <v>281</v>
      </c>
      <c r="C294" s="13"/>
      <c r="D294" s="14"/>
      <c r="E294" s="23" t="str">
        <f t="shared" si="53"/>
        <v/>
      </c>
      <c r="F294" s="22" t="str">
        <f t="shared" si="54"/>
        <v/>
      </c>
      <c r="G294" s="15" t="str">
        <f t="shared" si="55"/>
        <v/>
      </c>
      <c r="H294" s="17" t="str">
        <f t="shared" si="56"/>
        <v/>
      </c>
      <c r="I294" s="24" t="str">
        <f t="shared" si="57"/>
        <v/>
      </c>
      <c r="J294" s="26" t="str">
        <f t="shared" si="58"/>
        <v/>
      </c>
      <c r="K294" s="9">
        <f>IF(J293=actualvalue,xirrvalue,IF(A294="",0,IF(B294="Purchase",-D294,IF(B294="Dividend",D294,IF(B294="Redemption",D294,)))))</f>
        <v>0</v>
      </c>
      <c r="L294" s="25" t="str">
        <f t="shared" si="52"/>
        <v/>
      </c>
      <c r="M294" s="11">
        <f t="shared" si="59"/>
        <v>0</v>
      </c>
      <c r="N294">
        <f t="shared" si="60"/>
        <v>0</v>
      </c>
      <c r="O294" s="9"/>
      <c r="P294" s="9"/>
      <c r="Q294" s="9"/>
      <c r="R294" s="9"/>
      <c r="S294" s="9"/>
    </row>
    <row r="295" spans="1:19">
      <c r="A295" s="12"/>
      <c r="B295" s="13" t="s">
        <v>281</v>
      </c>
      <c r="C295" s="13"/>
      <c r="D295" s="14"/>
      <c r="E295" s="23" t="str">
        <f t="shared" si="53"/>
        <v/>
      </c>
      <c r="F295" s="22" t="str">
        <f t="shared" si="54"/>
        <v/>
      </c>
      <c r="G295" s="15" t="str">
        <f t="shared" si="55"/>
        <v/>
      </c>
      <c r="H295" s="17" t="str">
        <f t="shared" si="56"/>
        <v/>
      </c>
      <c r="I295" s="24" t="str">
        <f t="shared" si="57"/>
        <v/>
      </c>
      <c r="J295" s="26" t="str">
        <f t="shared" si="58"/>
        <v/>
      </c>
      <c r="K295" s="9">
        <f>IF(J294=actualvalue,xirrvalue,IF(A295="",0,IF(B295="Purchase",-D295,IF(B295="Dividend",D295,IF(B295="Redemption",D295,)))))</f>
        <v>0</v>
      </c>
      <c r="L295" s="25" t="str">
        <f t="shared" si="52"/>
        <v/>
      </c>
      <c r="M295" s="11">
        <f t="shared" si="59"/>
        <v>0</v>
      </c>
      <c r="N295">
        <f t="shared" si="60"/>
        <v>0</v>
      </c>
      <c r="O295" s="9"/>
      <c r="P295" s="9"/>
      <c r="Q295" s="9"/>
      <c r="R295" s="9"/>
      <c r="S295" s="9"/>
    </row>
    <row r="296" spans="1:19">
      <c r="A296" s="12"/>
      <c r="B296" s="13" t="s">
        <v>281</v>
      </c>
      <c r="C296" s="13"/>
      <c r="D296" s="14"/>
      <c r="E296" s="23" t="str">
        <f t="shared" si="53"/>
        <v/>
      </c>
      <c r="F296" s="22" t="str">
        <f t="shared" si="54"/>
        <v/>
      </c>
      <c r="G296" s="15" t="str">
        <f t="shared" si="55"/>
        <v/>
      </c>
      <c r="H296" s="17" t="str">
        <f t="shared" si="56"/>
        <v/>
      </c>
      <c r="I296" s="24" t="str">
        <f t="shared" si="57"/>
        <v/>
      </c>
      <c r="J296" s="26" t="str">
        <f t="shared" si="58"/>
        <v/>
      </c>
      <c r="K296" s="9">
        <f>IF(J295=actualvalue,xirrvalue,IF(A296="",0,IF(B296="Purchase",-D296,IF(B296="Dividend",D296,IF(B296="Redemption",D296,)))))</f>
        <v>0</v>
      </c>
      <c r="L296" s="25" t="str">
        <f t="shared" si="52"/>
        <v/>
      </c>
      <c r="M296" s="11">
        <f t="shared" si="59"/>
        <v>0</v>
      </c>
      <c r="N296">
        <f t="shared" si="60"/>
        <v>0</v>
      </c>
      <c r="O296" s="9"/>
      <c r="P296" s="9"/>
      <c r="Q296" s="9"/>
      <c r="R296" s="9"/>
      <c r="S296" s="9"/>
    </row>
    <row r="297" spans="1:19">
      <c r="A297" s="12"/>
      <c r="B297" s="13" t="s">
        <v>281</v>
      </c>
      <c r="C297" s="13"/>
      <c r="D297" s="14"/>
      <c r="E297" s="23" t="str">
        <f t="shared" si="53"/>
        <v/>
      </c>
      <c r="F297" s="22" t="str">
        <f t="shared" si="54"/>
        <v/>
      </c>
      <c r="G297" s="15" t="str">
        <f t="shared" si="55"/>
        <v/>
      </c>
      <c r="H297" s="17" t="str">
        <f t="shared" si="56"/>
        <v/>
      </c>
      <c r="I297" s="24" t="str">
        <f t="shared" si="57"/>
        <v/>
      </c>
      <c r="J297" s="26" t="str">
        <f t="shared" si="58"/>
        <v/>
      </c>
      <c r="K297" s="9">
        <f>IF(J296=actualvalue,xirrvalue,IF(A297="",0,IF(B297="Purchase",-D297,IF(B297="Dividend",D297,IF(B297="Redemption",D297,)))))</f>
        <v>0</v>
      </c>
      <c r="L297" s="25" t="str">
        <f t="shared" si="52"/>
        <v/>
      </c>
      <c r="M297" s="11">
        <f t="shared" si="59"/>
        <v>0</v>
      </c>
      <c r="N297">
        <f t="shared" si="60"/>
        <v>0</v>
      </c>
      <c r="O297" s="9"/>
      <c r="P297" s="9"/>
      <c r="Q297" s="9"/>
      <c r="R297" s="9"/>
      <c r="S297" s="9"/>
    </row>
    <row r="298" spans="1:19">
      <c r="A298" s="12"/>
      <c r="B298" s="13" t="s">
        <v>281</v>
      </c>
      <c r="C298" s="13"/>
      <c r="D298" s="14"/>
      <c r="E298" s="23" t="str">
        <f t="shared" si="53"/>
        <v/>
      </c>
      <c r="F298" s="22" t="str">
        <f t="shared" si="54"/>
        <v/>
      </c>
      <c r="G298" s="15" t="str">
        <f t="shared" si="55"/>
        <v/>
      </c>
      <c r="H298" s="17" t="str">
        <f t="shared" si="56"/>
        <v/>
      </c>
      <c r="I298" s="24" t="str">
        <f t="shared" si="57"/>
        <v/>
      </c>
      <c r="J298" s="26" t="str">
        <f t="shared" si="58"/>
        <v/>
      </c>
      <c r="K298" s="9">
        <f>IF(J297=actualvalue,xirrvalue,IF(A298="",0,IF(B298="Purchase",-D298,IF(B298="Dividend",D298,IF(B298="Redemption",D298,)))))</f>
        <v>0</v>
      </c>
      <c r="L298" s="25" t="str">
        <f t="shared" si="52"/>
        <v/>
      </c>
      <c r="M298" s="11">
        <f t="shared" si="59"/>
        <v>0</v>
      </c>
      <c r="N298">
        <f t="shared" si="60"/>
        <v>0</v>
      </c>
      <c r="O298" s="9"/>
      <c r="P298" s="9"/>
      <c r="Q298" s="9"/>
      <c r="R298" s="9"/>
      <c r="S298" s="9"/>
    </row>
    <row r="299" spans="1:19">
      <c r="A299" s="12"/>
      <c r="B299" s="13" t="s">
        <v>281</v>
      </c>
      <c r="C299" s="13"/>
      <c r="D299" s="14"/>
      <c r="E299" s="23" t="str">
        <f t="shared" si="53"/>
        <v/>
      </c>
      <c r="F299" s="22" t="str">
        <f t="shared" si="54"/>
        <v/>
      </c>
      <c r="G299" s="15" t="str">
        <f t="shared" si="55"/>
        <v/>
      </c>
      <c r="H299" s="17" t="str">
        <f t="shared" si="56"/>
        <v/>
      </c>
      <c r="I299" s="24" t="str">
        <f t="shared" si="57"/>
        <v/>
      </c>
      <c r="J299" s="26" t="str">
        <f t="shared" si="58"/>
        <v/>
      </c>
      <c r="K299" s="9">
        <f>IF(J298=actualvalue,xirrvalue,IF(A299="",0,IF(B299="Purchase",-D299,IF(B299="Dividend",D299,IF(B299="Redemption",D299,)))))</f>
        <v>0</v>
      </c>
      <c r="L299" s="25" t="str">
        <f t="shared" si="52"/>
        <v/>
      </c>
      <c r="M299" s="11">
        <f t="shared" si="59"/>
        <v>0</v>
      </c>
      <c r="N299">
        <f t="shared" si="60"/>
        <v>0</v>
      </c>
      <c r="O299" s="9"/>
      <c r="P299" s="9"/>
      <c r="Q299" s="9"/>
      <c r="R299" s="9"/>
      <c r="S299" s="9"/>
    </row>
    <row r="300" spans="1:19">
      <c r="A300" s="12"/>
      <c r="B300" s="13" t="s">
        <v>281</v>
      </c>
      <c r="C300" s="13"/>
      <c r="D300" s="14"/>
      <c r="E300" s="23" t="str">
        <f t="shared" si="53"/>
        <v/>
      </c>
      <c r="F300" s="22" t="str">
        <f t="shared" si="54"/>
        <v/>
      </c>
      <c r="G300" s="15" t="str">
        <f t="shared" si="55"/>
        <v/>
      </c>
      <c r="H300" s="17" t="str">
        <f t="shared" si="56"/>
        <v/>
      </c>
      <c r="I300" s="24" t="str">
        <f t="shared" si="57"/>
        <v/>
      </c>
      <c r="J300" s="26" t="str">
        <f t="shared" si="58"/>
        <v/>
      </c>
      <c r="K300" s="9">
        <f>IF(J299=actualvalue,xirrvalue,IF(A300="",0,IF(B300="Purchase",-D300,IF(B300="Dividend",D300,IF(B300="Redemption",D300,)))))</f>
        <v>0</v>
      </c>
      <c r="L300" s="25" t="str">
        <f t="shared" si="52"/>
        <v/>
      </c>
      <c r="M300" s="11">
        <f t="shared" si="59"/>
        <v>0</v>
      </c>
      <c r="N300">
        <f t="shared" si="60"/>
        <v>0</v>
      </c>
      <c r="O300" s="9"/>
      <c r="P300" s="9"/>
      <c r="Q300" s="9"/>
      <c r="R300" s="9"/>
      <c r="S300" s="9"/>
    </row>
    <row r="301" spans="1:19">
      <c r="A301" s="12"/>
      <c r="B301" s="13" t="s">
        <v>281</v>
      </c>
      <c r="C301" s="13"/>
      <c r="D301" s="14"/>
      <c r="E301" s="23" t="str">
        <f t="shared" si="53"/>
        <v/>
      </c>
      <c r="F301" s="22" t="str">
        <f t="shared" si="54"/>
        <v/>
      </c>
      <c r="G301" s="15" t="str">
        <f t="shared" si="55"/>
        <v/>
      </c>
      <c r="H301" s="17" t="str">
        <f t="shared" si="56"/>
        <v/>
      </c>
      <c r="I301" s="24" t="str">
        <f t="shared" si="57"/>
        <v/>
      </c>
      <c r="J301" s="26" t="str">
        <f t="shared" si="58"/>
        <v/>
      </c>
      <c r="K301" s="9">
        <f>IF(J300=actualvalue,xirrvalue,IF(A301="",0,IF(B301="Purchase",-D301,IF(B301="Dividend",D301,IF(B301="Redemption",D301,)))))</f>
        <v>0</v>
      </c>
      <c r="L301" s="25" t="str">
        <f t="shared" si="52"/>
        <v/>
      </c>
      <c r="M301" s="11">
        <f t="shared" si="59"/>
        <v>0</v>
      </c>
      <c r="N301">
        <f t="shared" si="60"/>
        <v>0</v>
      </c>
      <c r="O301" s="9"/>
      <c r="P301" s="9"/>
      <c r="Q301" s="9"/>
      <c r="R301" s="9"/>
      <c r="S301" s="9"/>
    </row>
    <row r="302" spans="1:19">
      <c r="A302" s="12"/>
      <c r="B302" s="13" t="s">
        <v>281</v>
      </c>
      <c r="C302" s="13"/>
      <c r="D302" s="14"/>
      <c r="E302" s="23" t="str">
        <f t="shared" si="53"/>
        <v/>
      </c>
      <c r="F302" s="22" t="str">
        <f t="shared" si="54"/>
        <v/>
      </c>
      <c r="G302" s="15" t="str">
        <f t="shared" si="55"/>
        <v/>
      </c>
      <c r="H302" s="17" t="str">
        <f t="shared" si="56"/>
        <v/>
      </c>
      <c r="I302" s="24" t="str">
        <f t="shared" si="57"/>
        <v/>
      </c>
      <c r="J302" s="26" t="str">
        <f t="shared" si="58"/>
        <v/>
      </c>
      <c r="K302" s="9">
        <f>IF(J301=actualvalue,xirrvalue,IF(A302="",0,IF(B302="Purchase",-D302,IF(B302="Dividend",D302,IF(B302="Redemption",D302,)))))</f>
        <v>0</v>
      </c>
      <c r="L302" s="25" t="str">
        <f t="shared" si="52"/>
        <v/>
      </c>
      <c r="M302" s="11">
        <f t="shared" si="59"/>
        <v>0</v>
      </c>
      <c r="N302">
        <f t="shared" si="60"/>
        <v>0</v>
      </c>
      <c r="O302" s="9"/>
      <c r="P302" s="9"/>
      <c r="Q302" s="9"/>
      <c r="R302" s="9"/>
      <c r="S302" s="9"/>
    </row>
    <row r="303" spans="1:19">
      <c r="A303" s="12"/>
      <c r="B303" s="13" t="s">
        <v>281</v>
      </c>
      <c r="C303" s="13"/>
      <c r="D303" s="14"/>
      <c r="E303" s="23" t="str">
        <f t="shared" si="53"/>
        <v/>
      </c>
      <c r="F303" s="22" t="str">
        <f t="shared" si="54"/>
        <v/>
      </c>
      <c r="G303" s="15" t="str">
        <f t="shared" si="55"/>
        <v/>
      </c>
      <c r="H303" s="17" t="str">
        <f t="shared" si="56"/>
        <v/>
      </c>
      <c r="I303" s="24" t="str">
        <f t="shared" si="57"/>
        <v/>
      </c>
      <c r="J303" s="26" t="str">
        <f t="shared" si="58"/>
        <v/>
      </c>
      <c r="K303" s="9">
        <f>IF(J302=actualvalue,xirrvalue,IF(A303="",0,IF(B303="Purchase",-D303,IF(B303="Dividend",D303,IF(B303="Redemption",D303,)))))</f>
        <v>0</v>
      </c>
      <c r="L303" s="25" t="str">
        <f t="shared" si="52"/>
        <v/>
      </c>
      <c r="M303" s="11">
        <f t="shared" si="59"/>
        <v>0</v>
      </c>
      <c r="N303">
        <f t="shared" si="60"/>
        <v>0</v>
      </c>
      <c r="O303" s="9"/>
      <c r="P303" s="9"/>
      <c r="Q303" s="9"/>
      <c r="R303" s="9"/>
      <c r="S303" s="9"/>
    </row>
    <row r="304" spans="1:19">
      <c r="A304" s="12"/>
      <c r="B304" s="13" t="s">
        <v>281</v>
      </c>
      <c r="C304" s="13"/>
      <c r="D304" s="14"/>
      <c r="E304" s="23" t="str">
        <f t="shared" si="53"/>
        <v/>
      </c>
      <c r="F304" s="22" t="str">
        <f t="shared" si="54"/>
        <v/>
      </c>
      <c r="G304" s="15" t="str">
        <f t="shared" si="55"/>
        <v/>
      </c>
      <c r="H304" s="17" t="str">
        <f t="shared" si="56"/>
        <v/>
      </c>
      <c r="I304" s="24" t="str">
        <f t="shared" si="57"/>
        <v/>
      </c>
      <c r="J304" s="26" t="str">
        <f t="shared" si="58"/>
        <v/>
      </c>
      <c r="K304" s="9">
        <f>IF(J303=actualvalue,xirrvalue,IF(A304="",0,IF(B304="Purchase",-D304,IF(B304="Dividend",D304,IF(B304="Redemption",D304,)))))</f>
        <v>0</v>
      </c>
      <c r="L304" s="25" t="str">
        <f t="shared" si="52"/>
        <v/>
      </c>
      <c r="M304" s="11">
        <f t="shared" si="59"/>
        <v>0</v>
      </c>
      <c r="N304">
        <f t="shared" si="60"/>
        <v>0</v>
      </c>
      <c r="O304" s="9"/>
      <c r="P304" s="9"/>
      <c r="Q304" s="9"/>
      <c r="R304" s="9"/>
      <c r="S304" s="9"/>
    </row>
    <row r="305" spans="1:19">
      <c r="A305" s="12"/>
      <c r="B305" s="13" t="s">
        <v>281</v>
      </c>
      <c r="C305" s="13"/>
      <c r="D305" s="14"/>
      <c r="E305" s="23" t="str">
        <f t="shared" si="53"/>
        <v/>
      </c>
      <c r="F305" s="22" t="str">
        <f t="shared" si="54"/>
        <v/>
      </c>
      <c r="G305" s="15" t="str">
        <f t="shared" si="55"/>
        <v/>
      </c>
      <c r="H305" s="17" t="str">
        <f t="shared" si="56"/>
        <v/>
      </c>
      <c r="I305" s="24" t="str">
        <f t="shared" si="57"/>
        <v/>
      </c>
      <c r="J305" s="26" t="str">
        <f t="shared" si="58"/>
        <v/>
      </c>
      <c r="K305" s="9">
        <f>IF(J304=actualvalue,xirrvalue,IF(A305="",0,IF(B305="Purchase",-D305,IF(B305="Dividend",D305,IF(B305="Redemption",D305,)))))</f>
        <v>0</v>
      </c>
      <c r="L305" s="25" t="str">
        <f t="shared" si="52"/>
        <v/>
      </c>
      <c r="M305" s="11">
        <f t="shared" si="59"/>
        <v>0</v>
      </c>
      <c r="N305">
        <f t="shared" si="60"/>
        <v>0</v>
      </c>
      <c r="O305" s="9"/>
      <c r="P305" s="9"/>
      <c r="Q305" s="9"/>
      <c r="R305" s="9"/>
      <c r="S305" s="9"/>
    </row>
    <row r="306" spans="1:19">
      <c r="A306" s="12"/>
      <c r="B306" s="13" t="s">
        <v>281</v>
      </c>
      <c r="C306" s="13"/>
      <c r="D306" s="14"/>
      <c r="E306" s="23" t="str">
        <f t="shared" si="53"/>
        <v/>
      </c>
      <c r="F306" s="22" t="str">
        <f t="shared" si="54"/>
        <v/>
      </c>
      <c r="G306" s="15" t="str">
        <f t="shared" si="55"/>
        <v/>
      </c>
      <c r="H306" s="17" t="str">
        <f t="shared" si="56"/>
        <v/>
      </c>
      <c r="I306" s="24" t="str">
        <f t="shared" si="57"/>
        <v/>
      </c>
      <c r="J306" s="26" t="str">
        <f t="shared" si="58"/>
        <v/>
      </c>
      <c r="K306" s="9">
        <f>IF(J305=actualvalue,xirrvalue,IF(A306="",0,IF(B306="Purchase",-D306,IF(B306="Dividend",D306,IF(B306="Redemption",D306,)))))</f>
        <v>0</v>
      </c>
      <c r="L306" s="25" t="str">
        <f t="shared" si="52"/>
        <v/>
      </c>
      <c r="M306" s="11">
        <f t="shared" si="59"/>
        <v>0</v>
      </c>
      <c r="N306">
        <f t="shared" si="60"/>
        <v>0</v>
      </c>
      <c r="O306" s="9"/>
      <c r="P306" s="9"/>
      <c r="Q306" s="9"/>
      <c r="R306" s="9"/>
      <c r="S306" s="9"/>
    </row>
    <row r="307" spans="1:19">
      <c r="A307" s="12"/>
      <c r="B307" s="13" t="s">
        <v>281</v>
      </c>
      <c r="C307" s="13"/>
      <c r="D307" s="14"/>
      <c r="E307" s="23" t="str">
        <f t="shared" si="53"/>
        <v/>
      </c>
      <c r="F307" s="22" t="str">
        <f t="shared" si="54"/>
        <v/>
      </c>
      <c r="G307" s="15" t="str">
        <f t="shared" si="55"/>
        <v/>
      </c>
      <c r="H307" s="17" t="str">
        <f t="shared" si="56"/>
        <v/>
      </c>
      <c r="I307" s="24" t="str">
        <f t="shared" si="57"/>
        <v/>
      </c>
      <c r="J307" s="26" t="str">
        <f t="shared" si="58"/>
        <v/>
      </c>
      <c r="K307" s="9">
        <f>IF(J306=actualvalue,xirrvalue,IF(A307="",0,IF(B307="Purchase",-D307,IF(B307="Dividend",D307,IF(B307="Redemption",D307,)))))</f>
        <v>0</v>
      </c>
      <c r="L307" s="25" t="str">
        <f t="shared" si="52"/>
        <v/>
      </c>
      <c r="M307" s="11">
        <f t="shared" si="59"/>
        <v>0</v>
      </c>
      <c r="N307">
        <f t="shared" si="60"/>
        <v>0</v>
      </c>
      <c r="O307" s="9"/>
      <c r="P307" s="9"/>
      <c r="Q307" s="9"/>
      <c r="R307" s="9"/>
      <c r="S307" s="9"/>
    </row>
    <row r="308" spans="1:19">
      <c r="A308" s="12"/>
      <c r="B308" s="13" t="s">
        <v>281</v>
      </c>
      <c r="C308" s="13"/>
      <c r="D308" s="14"/>
      <c r="E308" s="23" t="str">
        <f t="shared" si="53"/>
        <v/>
      </c>
      <c r="F308" s="22" t="str">
        <f t="shared" si="54"/>
        <v/>
      </c>
      <c r="G308" s="15" t="str">
        <f t="shared" si="55"/>
        <v/>
      </c>
      <c r="H308" s="17" t="str">
        <f t="shared" si="56"/>
        <v/>
      </c>
      <c r="I308" s="24" t="str">
        <f t="shared" si="57"/>
        <v/>
      </c>
      <c r="J308" s="26" t="str">
        <f t="shared" si="58"/>
        <v/>
      </c>
      <c r="K308" s="9">
        <f>IF(J307=actualvalue,xirrvalue,IF(A308="",0,IF(B308="Purchase",-D308,IF(B308="Dividend",D308,IF(B308="Redemption",D308,)))))</f>
        <v>0</v>
      </c>
      <c r="L308" s="25" t="str">
        <f t="shared" si="52"/>
        <v/>
      </c>
      <c r="M308" s="11">
        <f t="shared" si="59"/>
        <v>0</v>
      </c>
      <c r="N308">
        <f t="shared" si="60"/>
        <v>0</v>
      </c>
      <c r="O308" s="9"/>
      <c r="P308" s="9"/>
      <c r="Q308" s="9"/>
      <c r="R308" s="9"/>
      <c r="S308" s="9"/>
    </row>
    <row r="309" spans="1:19">
      <c r="A309" s="12"/>
      <c r="B309" s="13" t="s">
        <v>281</v>
      </c>
      <c r="C309" s="13"/>
      <c r="D309" s="14"/>
      <c r="E309" s="23" t="str">
        <f t="shared" si="53"/>
        <v/>
      </c>
      <c r="F309" s="22" t="str">
        <f t="shared" si="54"/>
        <v/>
      </c>
      <c r="G309" s="15" t="str">
        <f t="shared" si="55"/>
        <v/>
      </c>
      <c r="H309" s="17" t="str">
        <f t="shared" si="56"/>
        <v/>
      </c>
      <c r="I309" s="24" t="str">
        <f t="shared" si="57"/>
        <v/>
      </c>
      <c r="J309" s="26" t="str">
        <f t="shared" si="58"/>
        <v/>
      </c>
      <c r="K309" s="9">
        <f>IF(J308=actualvalue,xirrvalue,IF(A309="",0,IF(B309="Purchase",-D309,IF(B309="Dividend",D309,IF(B309="Redemption",D309,)))))</f>
        <v>0</v>
      </c>
      <c r="L309" s="25" t="str">
        <f t="shared" si="52"/>
        <v/>
      </c>
      <c r="M309" s="11">
        <f t="shared" si="59"/>
        <v>0</v>
      </c>
      <c r="N309">
        <f t="shared" si="60"/>
        <v>0</v>
      </c>
      <c r="O309" s="9"/>
      <c r="P309" s="9"/>
      <c r="Q309" s="9"/>
      <c r="R309" s="9"/>
      <c r="S309" s="9"/>
    </row>
    <row r="310" spans="1:19">
      <c r="A310" s="12"/>
      <c r="B310" s="13" t="s">
        <v>281</v>
      </c>
      <c r="C310" s="13"/>
      <c r="D310" s="14"/>
      <c r="E310" s="23" t="str">
        <f t="shared" si="53"/>
        <v/>
      </c>
      <c r="F310" s="22" t="str">
        <f t="shared" si="54"/>
        <v/>
      </c>
      <c r="G310" s="15" t="str">
        <f t="shared" si="55"/>
        <v/>
      </c>
      <c r="H310" s="17" t="str">
        <f t="shared" si="56"/>
        <v/>
      </c>
      <c r="I310" s="24" t="str">
        <f t="shared" si="57"/>
        <v/>
      </c>
      <c r="J310" s="26" t="str">
        <f t="shared" si="58"/>
        <v/>
      </c>
      <c r="K310" s="9">
        <f>IF(J309=actualvalue,xirrvalue,IF(A310="",0,IF(B310="Purchase",-D310,IF(B310="Dividend",D310,IF(B310="Redemption",D310,)))))</f>
        <v>0</v>
      </c>
      <c r="L310" s="25" t="str">
        <f t="shared" si="52"/>
        <v/>
      </c>
      <c r="M310" s="11">
        <f t="shared" si="59"/>
        <v>0</v>
      </c>
      <c r="N310">
        <f t="shared" si="60"/>
        <v>0</v>
      </c>
      <c r="O310" s="9"/>
      <c r="P310" s="9"/>
      <c r="Q310" s="9"/>
      <c r="R310" s="9"/>
      <c r="S310" s="9"/>
    </row>
    <row r="311" spans="1:19">
      <c r="A311" s="12"/>
      <c r="B311" s="13" t="s">
        <v>281</v>
      </c>
      <c r="C311" s="13"/>
      <c r="D311" s="14"/>
      <c r="E311" s="23" t="str">
        <f t="shared" si="53"/>
        <v/>
      </c>
      <c r="F311" s="22" t="str">
        <f t="shared" si="54"/>
        <v/>
      </c>
      <c r="G311" s="15" t="str">
        <f t="shared" si="55"/>
        <v/>
      </c>
      <c r="H311" s="17" t="str">
        <f t="shared" si="56"/>
        <v/>
      </c>
      <c r="I311" s="24" t="str">
        <f t="shared" si="57"/>
        <v/>
      </c>
      <c r="J311" s="26" t="str">
        <f t="shared" si="58"/>
        <v/>
      </c>
      <c r="K311" s="9">
        <f>IF(J310=actualvalue,xirrvalue,IF(A311="",0,IF(B311="Purchase",-D311,IF(B311="Dividend",D311,IF(B311="Redemption",D311,)))))</f>
        <v>0</v>
      </c>
      <c r="L311" s="25" t="str">
        <f t="shared" si="52"/>
        <v/>
      </c>
      <c r="M311" s="11">
        <f t="shared" si="59"/>
        <v>0</v>
      </c>
      <c r="N311">
        <f t="shared" si="60"/>
        <v>0</v>
      </c>
      <c r="O311" s="9"/>
      <c r="P311" s="9"/>
      <c r="Q311" s="9"/>
      <c r="R311" s="9"/>
      <c r="S311" s="9"/>
    </row>
    <row r="312" spans="1:19">
      <c r="A312" s="12"/>
      <c r="B312" s="13" t="s">
        <v>281</v>
      </c>
      <c r="C312" s="13"/>
      <c r="D312" s="14"/>
      <c r="E312" s="23" t="str">
        <f t="shared" si="53"/>
        <v/>
      </c>
      <c r="F312" s="22" t="str">
        <f t="shared" si="54"/>
        <v/>
      </c>
      <c r="G312" s="15" t="str">
        <f t="shared" si="55"/>
        <v/>
      </c>
      <c r="H312" s="17" t="str">
        <f t="shared" si="56"/>
        <v/>
      </c>
      <c r="I312" s="24" t="str">
        <f t="shared" si="57"/>
        <v/>
      </c>
      <c r="J312" s="26" t="str">
        <f t="shared" si="58"/>
        <v/>
      </c>
      <c r="K312" s="9">
        <f>IF(J311=actualvalue,xirrvalue,IF(A312="",0,IF(B312="Purchase",-D312,IF(B312="Dividend",D312,IF(B312="Redemption",D312,)))))</f>
        <v>0</v>
      </c>
      <c r="L312" s="25" t="str">
        <f t="shared" si="52"/>
        <v/>
      </c>
      <c r="M312" s="11">
        <f t="shared" si="59"/>
        <v>0</v>
      </c>
      <c r="N312">
        <f t="shared" si="60"/>
        <v>0</v>
      </c>
      <c r="O312" s="9"/>
      <c r="P312" s="9"/>
      <c r="Q312" s="9"/>
      <c r="R312" s="9"/>
      <c r="S312" s="9"/>
    </row>
    <row r="313" spans="1:19">
      <c r="A313" s="12"/>
      <c r="B313" s="13" t="s">
        <v>281</v>
      </c>
      <c r="C313" s="13"/>
      <c r="D313" s="14"/>
      <c r="E313" s="23" t="str">
        <f t="shared" si="53"/>
        <v/>
      </c>
      <c r="F313" s="22" t="str">
        <f t="shared" si="54"/>
        <v/>
      </c>
      <c r="G313" s="15" t="str">
        <f t="shared" si="55"/>
        <v/>
      </c>
      <c r="H313" s="17" t="str">
        <f t="shared" si="56"/>
        <v/>
      </c>
      <c r="I313" s="24" t="str">
        <f t="shared" si="57"/>
        <v/>
      </c>
      <c r="J313" s="26" t="str">
        <f t="shared" si="58"/>
        <v/>
      </c>
      <c r="K313" s="9">
        <f>IF(J312=actualvalue,xirrvalue,IF(A313="",0,IF(B313="Purchase",-D313,IF(B313="Dividend",D313,IF(B313="Redemption",D313,)))))</f>
        <v>0</v>
      </c>
      <c r="L313" s="25" t="str">
        <f t="shared" si="52"/>
        <v/>
      </c>
      <c r="M313" s="11">
        <f t="shared" si="59"/>
        <v>0</v>
      </c>
      <c r="N313">
        <f t="shared" si="60"/>
        <v>0</v>
      </c>
      <c r="O313" s="9"/>
      <c r="P313" s="9"/>
      <c r="Q313" s="9"/>
      <c r="R313" s="9"/>
      <c r="S313" s="9"/>
    </row>
    <row r="314" spans="1:19">
      <c r="A314" s="12"/>
      <c r="B314" s="13" t="s">
        <v>281</v>
      </c>
      <c r="C314" s="13"/>
      <c r="D314" s="14"/>
      <c r="E314" s="23" t="str">
        <f t="shared" si="53"/>
        <v/>
      </c>
      <c r="F314" s="22" t="str">
        <f t="shared" si="54"/>
        <v/>
      </c>
      <c r="G314" s="15" t="str">
        <f t="shared" si="55"/>
        <v/>
      </c>
      <c r="H314" s="17" t="str">
        <f t="shared" si="56"/>
        <v/>
      </c>
      <c r="I314" s="24" t="str">
        <f t="shared" si="57"/>
        <v/>
      </c>
      <c r="J314" s="26" t="str">
        <f t="shared" si="58"/>
        <v/>
      </c>
      <c r="K314" s="9">
        <f>IF(J313=actualvalue,xirrvalue,IF(A314="",0,IF(B314="Purchase",-D314,IF(B314="Dividend",D314,IF(B314="Redemption",D314,)))))</f>
        <v>0</v>
      </c>
      <c r="L314" s="25" t="str">
        <f t="shared" si="52"/>
        <v/>
      </c>
      <c r="M314" s="11">
        <f t="shared" si="59"/>
        <v>0</v>
      </c>
      <c r="N314">
        <f t="shared" si="60"/>
        <v>0</v>
      </c>
      <c r="O314" s="9"/>
      <c r="P314" s="9"/>
      <c r="Q314" s="9"/>
      <c r="R314" s="9"/>
      <c r="S314" s="9"/>
    </row>
    <row r="315" spans="1:19">
      <c r="A315" s="12"/>
      <c r="B315" s="13" t="s">
        <v>281</v>
      </c>
      <c r="C315" s="13"/>
      <c r="D315" s="14"/>
      <c r="E315" s="23" t="str">
        <f t="shared" si="53"/>
        <v/>
      </c>
      <c r="F315" s="22" t="str">
        <f t="shared" si="54"/>
        <v/>
      </c>
      <c r="G315" s="15" t="str">
        <f t="shared" si="55"/>
        <v/>
      </c>
      <c r="H315" s="17" t="str">
        <f t="shared" si="56"/>
        <v/>
      </c>
      <c r="I315" s="24" t="str">
        <f t="shared" si="57"/>
        <v/>
      </c>
      <c r="J315" s="26" t="str">
        <f t="shared" si="58"/>
        <v/>
      </c>
      <c r="K315" s="9">
        <f>IF(J314=actualvalue,xirrvalue,IF(A315="",0,IF(B315="Purchase",-D315,IF(B315="Dividend",D315,IF(B315="Redemption",D315,)))))</f>
        <v>0</v>
      </c>
      <c r="L315" s="25" t="str">
        <f t="shared" si="52"/>
        <v/>
      </c>
      <c r="M315" s="11">
        <f t="shared" si="59"/>
        <v>0</v>
      </c>
      <c r="N315">
        <f t="shared" si="60"/>
        <v>0</v>
      </c>
      <c r="O315" s="9"/>
      <c r="P315" s="9"/>
      <c r="Q315" s="9"/>
      <c r="R315" s="9"/>
      <c r="S315" s="9"/>
    </row>
    <row r="316" spans="1:19">
      <c r="A316" s="12"/>
      <c r="B316" s="13" t="s">
        <v>281</v>
      </c>
      <c r="C316" s="13"/>
      <c r="D316" s="14"/>
      <c r="E316" s="23" t="str">
        <f t="shared" si="53"/>
        <v/>
      </c>
      <c r="F316" s="22" t="str">
        <f t="shared" si="54"/>
        <v/>
      </c>
      <c r="G316" s="15" t="str">
        <f t="shared" si="55"/>
        <v/>
      </c>
      <c r="H316" s="17" t="str">
        <f t="shared" si="56"/>
        <v/>
      </c>
      <c r="I316" s="24" t="str">
        <f t="shared" si="57"/>
        <v/>
      </c>
      <c r="J316" s="26" t="str">
        <f t="shared" si="58"/>
        <v/>
      </c>
      <c r="K316" s="9">
        <f>IF(J315=actualvalue,xirrvalue,IF(A316="",0,IF(B316="Purchase",-D316,IF(B316="Dividend",D316,IF(B316="Redemption",D316,)))))</f>
        <v>0</v>
      </c>
      <c r="L316" s="25" t="str">
        <f t="shared" si="52"/>
        <v/>
      </c>
      <c r="M316" s="11">
        <f t="shared" si="59"/>
        <v>0</v>
      </c>
      <c r="N316">
        <f t="shared" si="60"/>
        <v>0</v>
      </c>
      <c r="O316" s="9"/>
      <c r="P316" s="9"/>
      <c r="Q316" s="9"/>
      <c r="R316" s="9"/>
      <c r="S316" s="9"/>
    </row>
    <row r="317" spans="1:19">
      <c r="A317" s="12"/>
      <c r="B317" s="13" t="s">
        <v>281</v>
      </c>
      <c r="C317" s="13"/>
      <c r="D317" s="14"/>
      <c r="E317" s="23" t="str">
        <f t="shared" si="53"/>
        <v/>
      </c>
      <c r="F317" s="22" t="str">
        <f t="shared" si="54"/>
        <v/>
      </c>
      <c r="G317" s="15" t="str">
        <f t="shared" si="55"/>
        <v/>
      </c>
      <c r="H317" s="17" t="str">
        <f t="shared" si="56"/>
        <v/>
      </c>
      <c r="I317" s="24" t="str">
        <f t="shared" si="57"/>
        <v/>
      </c>
      <c r="J317" s="26" t="str">
        <f t="shared" si="58"/>
        <v/>
      </c>
      <c r="K317" s="9">
        <f>IF(J316=actualvalue,xirrvalue,IF(A317="",0,IF(B317="Purchase",-D317,IF(B317="Dividend",D317,IF(B317="Redemption",D317,)))))</f>
        <v>0</v>
      </c>
      <c r="L317" s="25" t="str">
        <f t="shared" si="52"/>
        <v/>
      </c>
      <c r="M317" s="11">
        <f t="shared" si="59"/>
        <v>0</v>
      </c>
      <c r="N317">
        <f t="shared" si="60"/>
        <v>0</v>
      </c>
      <c r="O317" s="9"/>
      <c r="P317" s="9"/>
      <c r="Q317" s="9"/>
      <c r="R317" s="9"/>
      <c r="S317" s="9"/>
    </row>
    <row r="318" spans="1:19">
      <c r="A318" s="12"/>
      <c r="B318" s="13" t="s">
        <v>281</v>
      </c>
      <c r="C318" s="13"/>
      <c r="D318" s="14"/>
      <c r="E318" s="23" t="str">
        <f t="shared" si="53"/>
        <v/>
      </c>
      <c r="F318" s="22" t="str">
        <f t="shared" si="54"/>
        <v/>
      </c>
      <c r="G318" s="15" t="str">
        <f t="shared" si="55"/>
        <v/>
      </c>
      <c r="H318" s="17" t="str">
        <f t="shared" si="56"/>
        <v/>
      </c>
      <c r="I318" s="24" t="str">
        <f t="shared" si="57"/>
        <v/>
      </c>
      <c r="J318" s="26" t="str">
        <f t="shared" si="58"/>
        <v/>
      </c>
      <c r="K318" s="9">
        <f>IF(J317=actualvalue,xirrvalue,IF(A318="",0,IF(B318="Purchase",-D318,IF(B318="Dividend",D318,IF(B318="Redemption",D318,)))))</f>
        <v>0</v>
      </c>
      <c r="L318" s="25" t="str">
        <f t="shared" si="52"/>
        <v/>
      </c>
      <c r="M318" s="11">
        <f t="shared" si="59"/>
        <v>0</v>
      </c>
      <c r="N318">
        <f t="shared" si="60"/>
        <v>0</v>
      </c>
      <c r="O318" s="9"/>
      <c r="P318" s="9"/>
      <c r="Q318" s="9"/>
      <c r="R318" s="9"/>
      <c r="S318" s="9"/>
    </row>
    <row r="319" spans="1:19">
      <c r="A319" s="12"/>
      <c r="B319" s="13" t="s">
        <v>281</v>
      </c>
      <c r="C319" s="13"/>
      <c r="D319" s="14"/>
      <c r="E319" s="23" t="str">
        <f t="shared" si="53"/>
        <v/>
      </c>
      <c r="F319" s="22" t="str">
        <f t="shared" si="54"/>
        <v/>
      </c>
      <c r="G319" s="15" t="str">
        <f t="shared" si="55"/>
        <v/>
      </c>
      <c r="H319" s="17" t="str">
        <f t="shared" si="56"/>
        <v/>
      </c>
      <c r="I319" s="24" t="str">
        <f t="shared" si="57"/>
        <v/>
      </c>
      <c r="J319" s="26" t="str">
        <f t="shared" si="58"/>
        <v/>
      </c>
      <c r="K319" s="9">
        <f>IF(J318=actualvalue,xirrvalue,IF(A319="",0,IF(B319="Purchase",-D319,IF(B319="Dividend",D319,IF(B319="Redemption",D319,)))))</f>
        <v>0</v>
      </c>
      <c r="L319" s="25" t="str">
        <f t="shared" si="52"/>
        <v/>
      </c>
      <c r="M319" s="11">
        <f t="shared" si="59"/>
        <v>0</v>
      </c>
      <c r="N319">
        <f t="shared" si="60"/>
        <v>0</v>
      </c>
      <c r="O319" s="9"/>
      <c r="P319" s="9"/>
      <c r="Q319" s="9"/>
      <c r="R319" s="9"/>
      <c r="S319" s="9"/>
    </row>
    <row r="320" spans="1:19">
      <c r="A320" s="12"/>
      <c r="B320" s="13" t="s">
        <v>281</v>
      </c>
      <c r="C320" s="13"/>
      <c r="D320" s="14"/>
      <c r="E320" s="23" t="str">
        <f t="shared" si="53"/>
        <v/>
      </c>
      <c r="F320" s="22" t="str">
        <f t="shared" si="54"/>
        <v/>
      </c>
      <c r="G320" s="15" t="str">
        <f t="shared" si="55"/>
        <v/>
      </c>
      <c r="H320" s="17" t="str">
        <f t="shared" si="56"/>
        <v/>
      </c>
      <c r="I320" s="24" t="str">
        <f t="shared" si="57"/>
        <v/>
      </c>
      <c r="J320" s="26" t="str">
        <f t="shared" si="58"/>
        <v/>
      </c>
      <c r="K320" s="9">
        <f>IF(J319=actualvalue,xirrvalue,IF(A320="",0,IF(B320="Purchase",-D320,IF(B320="Dividend",D320,IF(B320="Redemption",D320,)))))</f>
        <v>0</v>
      </c>
      <c r="L320" s="25" t="str">
        <f t="shared" si="52"/>
        <v/>
      </c>
      <c r="M320" s="11">
        <f t="shared" si="59"/>
        <v>0</v>
      </c>
      <c r="N320">
        <f t="shared" si="60"/>
        <v>0</v>
      </c>
      <c r="O320" s="9"/>
      <c r="P320" s="9"/>
      <c r="Q320" s="9"/>
      <c r="R320" s="9"/>
      <c r="S320" s="9"/>
    </row>
    <row r="321" spans="1:19">
      <c r="A321" s="12"/>
      <c r="B321" s="13" t="s">
        <v>281</v>
      </c>
      <c r="C321" s="13"/>
      <c r="D321" s="14"/>
      <c r="E321" s="23" t="str">
        <f t="shared" si="53"/>
        <v/>
      </c>
      <c r="F321" s="22" t="str">
        <f t="shared" si="54"/>
        <v/>
      </c>
      <c r="G321" s="15" t="str">
        <f t="shared" si="55"/>
        <v/>
      </c>
      <c r="H321" s="17" t="str">
        <f t="shared" si="56"/>
        <v/>
      </c>
      <c r="I321" s="24" t="str">
        <f t="shared" si="57"/>
        <v/>
      </c>
      <c r="J321" s="26" t="str">
        <f t="shared" si="58"/>
        <v/>
      </c>
      <c r="K321" s="9">
        <f>IF(J320=actualvalue,xirrvalue,IF(A321="",0,IF(B321="Purchase",-D321,IF(B321="Dividend",D321,IF(B321="Redemption",D321,)))))</f>
        <v>0</v>
      </c>
      <c r="L321" s="25" t="str">
        <f t="shared" si="52"/>
        <v/>
      </c>
      <c r="M321" s="11">
        <f t="shared" si="59"/>
        <v>0</v>
      </c>
      <c r="N321">
        <f t="shared" si="60"/>
        <v>0</v>
      </c>
      <c r="O321" s="9"/>
      <c r="P321" s="9"/>
      <c r="Q321" s="9"/>
      <c r="R321" s="9"/>
      <c r="S321" s="9"/>
    </row>
    <row r="322" spans="1:19">
      <c r="A322" s="12"/>
      <c r="B322" s="13" t="s">
        <v>281</v>
      </c>
      <c r="C322" s="13"/>
      <c r="D322" s="14"/>
      <c r="E322" s="23" t="str">
        <f t="shared" si="53"/>
        <v/>
      </c>
      <c r="F322" s="22" t="str">
        <f t="shared" si="54"/>
        <v/>
      </c>
      <c r="G322" s="15" t="str">
        <f t="shared" si="55"/>
        <v/>
      </c>
      <c r="H322" s="17" t="str">
        <f t="shared" si="56"/>
        <v/>
      </c>
      <c r="I322" s="24" t="str">
        <f t="shared" si="57"/>
        <v/>
      </c>
      <c r="J322" s="26" t="str">
        <f t="shared" si="58"/>
        <v/>
      </c>
      <c r="K322" s="9">
        <f>IF(J321=actualvalue,xirrvalue,IF(A322="",0,IF(B322="Purchase",-D322,IF(B322="Dividend",D322,IF(B322="Redemption",D322,)))))</f>
        <v>0</v>
      </c>
      <c r="L322" s="25" t="str">
        <f t="shared" si="52"/>
        <v/>
      </c>
      <c r="M322" s="11">
        <f t="shared" si="59"/>
        <v>0</v>
      </c>
      <c r="N322">
        <f t="shared" si="60"/>
        <v>0</v>
      </c>
      <c r="O322" s="9"/>
      <c r="P322" s="9"/>
      <c r="Q322" s="9"/>
      <c r="R322" s="9"/>
      <c r="S322" s="9"/>
    </row>
    <row r="323" spans="1:19">
      <c r="A323" s="12"/>
      <c r="B323" s="13" t="s">
        <v>281</v>
      </c>
      <c r="C323" s="13"/>
      <c r="D323" s="14"/>
      <c r="E323" s="23" t="str">
        <f t="shared" si="53"/>
        <v/>
      </c>
      <c r="F323" s="22" t="str">
        <f t="shared" si="54"/>
        <v/>
      </c>
      <c r="G323" s="15" t="str">
        <f t="shared" si="55"/>
        <v/>
      </c>
      <c r="H323" s="17" t="str">
        <f t="shared" si="56"/>
        <v/>
      </c>
      <c r="I323" s="24" t="str">
        <f t="shared" si="57"/>
        <v/>
      </c>
      <c r="J323" s="26" t="str">
        <f t="shared" si="58"/>
        <v/>
      </c>
      <c r="K323" s="9">
        <f>IF(J322=actualvalue,xirrvalue,IF(A323="",0,IF(B323="Purchase",-D323,IF(B323="Dividend",D323,IF(B323="Redemption",D323,)))))</f>
        <v>0</v>
      </c>
      <c r="L323" s="25" t="str">
        <f t="shared" si="52"/>
        <v/>
      </c>
      <c r="M323" s="11">
        <f t="shared" si="59"/>
        <v>0</v>
      </c>
      <c r="N323">
        <f t="shared" si="60"/>
        <v>0</v>
      </c>
      <c r="O323" s="9"/>
      <c r="P323" s="9"/>
      <c r="Q323" s="9"/>
      <c r="R323" s="9"/>
      <c r="S323" s="9"/>
    </row>
    <row r="324" spans="1:19">
      <c r="A324" s="12"/>
      <c r="B324" s="13" t="s">
        <v>281</v>
      </c>
      <c r="C324" s="13"/>
      <c r="D324" s="14"/>
      <c r="E324" s="23" t="str">
        <f t="shared" si="53"/>
        <v/>
      </c>
      <c r="F324" s="22" t="str">
        <f t="shared" si="54"/>
        <v/>
      </c>
      <c r="G324" s="15" t="str">
        <f t="shared" si="55"/>
        <v/>
      </c>
      <c r="H324" s="17" t="str">
        <f t="shared" si="56"/>
        <v/>
      </c>
      <c r="I324" s="24" t="str">
        <f t="shared" si="57"/>
        <v/>
      </c>
      <c r="J324" s="26" t="str">
        <f t="shared" si="58"/>
        <v/>
      </c>
      <c r="K324" s="9">
        <f>IF(J323=actualvalue,xirrvalue,IF(A324="",0,IF(B324="Purchase",-D324,IF(B324="Dividend",D324,IF(B324="Redemption",D324,)))))</f>
        <v>0</v>
      </c>
      <c r="L324" s="25" t="str">
        <f t="shared" si="52"/>
        <v/>
      </c>
      <c r="M324" s="11">
        <f t="shared" si="59"/>
        <v>0</v>
      </c>
      <c r="N324">
        <f t="shared" si="60"/>
        <v>0</v>
      </c>
      <c r="O324" s="9"/>
      <c r="P324" s="9"/>
      <c r="Q324" s="9"/>
      <c r="R324" s="9"/>
      <c r="S324" s="9"/>
    </row>
    <row r="325" spans="1:19">
      <c r="A325" s="12"/>
      <c r="B325" s="13" t="s">
        <v>281</v>
      </c>
      <c r="C325" s="13"/>
      <c r="D325" s="14"/>
      <c r="E325" s="23" t="str">
        <f t="shared" si="53"/>
        <v/>
      </c>
      <c r="F325" s="22" t="str">
        <f t="shared" si="54"/>
        <v/>
      </c>
      <c r="G325" s="15" t="str">
        <f t="shared" si="55"/>
        <v/>
      </c>
      <c r="H325" s="17" t="str">
        <f t="shared" si="56"/>
        <v/>
      </c>
      <c r="I325" s="24" t="str">
        <f t="shared" si="57"/>
        <v/>
      </c>
      <c r="J325" s="26" t="str">
        <f t="shared" si="58"/>
        <v/>
      </c>
      <c r="K325" s="9">
        <f>IF(J324=actualvalue,xirrvalue,IF(A325="",0,IF(B325="Purchase",-D325,IF(B325="Dividend",D325,IF(B325="Redemption",D325,)))))</f>
        <v>0</v>
      </c>
      <c r="L325" s="25" t="str">
        <f t="shared" si="52"/>
        <v/>
      </c>
      <c r="M325" s="11">
        <f t="shared" si="59"/>
        <v>0</v>
      </c>
      <c r="N325">
        <f t="shared" si="60"/>
        <v>0</v>
      </c>
      <c r="O325" s="9"/>
      <c r="P325" s="9"/>
      <c r="Q325" s="9"/>
      <c r="R325" s="9"/>
      <c r="S325" s="9"/>
    </row>
    <row r="326" spans="1:19">
      <c r="A326" s="12"/>
      <c r="B326" s="13" t="s">
        <v>281</v>
      </c>
      <c r="C326" s="13"/>
      <c r="D326" s="14"/>
      <c r="E326" s="23" t="str">
        <f t="shared" si="53"/>
        <v/>
      </c>
      <c r="F326" s="22" t="str">
        <f t="shared" si="54"/>
        <v/>
      </c>
      <c r="G326" s="15" t="str">
        <f t="shared" si="55"/>
        <v/>
      </c>
      <c r="H326" s="17" t="str">
        <f t="shared" si="56"/>
        <v/>
      </c>
      <c r="I326" s="24" t="str">
        <f t="shared" si="57"/>
        <v/>
      </c>
      <c r="J326" s="26" t="str">
        <f t="shared" si="58"/>
        <v/>
      </c>
      <c r="K326" s="9">
        <f>IF(J325=actualvalue,xirrvalue,IF(A326="",0,IF(B326="Purchase",-D326,IF(B326="Dividend",D326,IF(B326="Redemption",D326,)))))</f>
        <v>0</v>
      </c>
      <c r="L326" s="25" t="str">
        <f t="shared" si="52"/>
        <v/>
      </c>
      <c r="M326" s="11">
        <f t="shared" si="59"/>
        <v>0</v>
      </c>
      <c r="N326">
        <f t="shared" si="60"/>
        <v>0</v>
      </c>
      <c r="O326" s="9"/>
      <c r="P326" s="9"/>
      <c r="Q326" s="9"/>
      <c r="R326" s="9"/>
      <c r="S326" s="9"/>
    </row>
    <row r="327" spans="1:19">
      <c r="A327" s="12"/>
      <c r="B327" s="13" t="s">
        <v>281</v>
      </c>
      <c r="C327" s="13"/>
      <c r="D327" s="14"/>
      <c r="E327" s="23" t="str">
        <f t="shared" si="53"/>
        <v/>
      </c>
      <c r="F327" s="22" t="str">
        <f t="shared" si="54"/>
        <v/>
      </c>
      <c r="G327" s="15" t="str">
        <f t="shared" si="55"/>
        <v/>
      </c>
      <c r="H327" s="17" t="str">
        <f t="shared" si="56"/>
        <v/>
      </c>
      <c r="I327" s="24" t="str">
        <f t="shared" si="57"/>
        <v/>
      </c>
      <c r="J327" s="26" t="str">
        <f t="shared" si="58"/>
        <v/>
      </c>
      <c r="K327" s="9">
        <f>IF(J326=actualvalue,xirrvalue,IF(A327="",0,IF(B327="Purchase",-D327,IF(B327="Dividend",D327,IF(B327="Redemption",D327,)))))</f>
        <v>0</v>
      </c>
      <c r="L327" s="25" t="str">
        <f t="shared" si="52"/>
        <v/>
      </c>
      <c r="M327" s="11">
        <f t="shared" si="59"/>
        <v>0</v>
      </c>
      <c r="N327">
        <f t="shared" si="60"/>
        <v>0</v>
      </c>
      <c r="O327" s="9"/>
      <c r="P327" s="9"/>
      <c r="Q327" s="9"/>
      <c r="R327" s="9"/>
      <c r="S327" s="9"/>
    </row>
    <row r="328" spans="1:19">
      <c r="A328" s="12"/>
      <c r="B328" s="13" t="s">
        <v>281</v>
      </c>
      <c r="C328" s="13"/>
      <c r="D328" s="14"/>
      <c r="E328" s="23" t="str">
        <f t="shared" si="53"/>
        <v/>
      </c>
      <c r="F328" s="22" t="str">
        <f t="shared" si="54"/>
        <v/>
      </c>
      <c r="G328" s="15" t="str">
        <f t="shared" si="55"/>
        <v/>
      </c>
      <c r="H328" s="17" t="str">
        <f t="shared" si="56"/>
        <v/>
      </c>
      <c r="I328" s="24" t="str">
        <f t="shared" si="57"/>
        <v/>
      </c>
      <c r="J328" s="26" t="str">
        <f t="shared" si="58"/>
        <v/>
      </c>
      <c r="K328" s="9">
        <f>IF(J327=actualvalue,xirrvalue,IF(A328="",0,IF(B328="Purchase",-D328,IF(B328="Dividend",D328,IF(B328="Redemption",D328,)))))</f>
        <v>0</v>
      </c>
      <c r="L328" s="25" t="str">
        <f t="shared" si="52"/>
        <v/>
      </c>
      <c r="M328" s="11">
        <f t="shared" si="59"/>
        <v>0</v>
      </c>
      <c r="N328">
        <f t="shared" si="60"/>
        <v>0</v>
      </c>
      <c r="O328" s="9"/>
      <c r="P328" s="9"/>
      <c r="Q328" s="9"/>
      <c r="R328" s="9"/>
      <c r="S328" s="9"/>
    </row>
    <row r="329" spans="1:19">
      <c r="A329" s="12"/>
      <c r="B329" s="13" t="s">
        <v>281</v>
      </c>
      <c r="C329" s="13"/>
      <c r="D329" s="14"/>
      <c r="E329" s="23" t="str">
        <f t="shared" si="53"/>
        <v/>
      </c>
      <c r="F329" s="22" t="str">
        <f t="shared" si="54"/>
        <v/>
      </c>
      <c r="G329" s="15" t="str">
        <f t="shared" si="55"/>
        <v/>
      </c>
      <c r="H329" s="17" t="str">
        <f t="shared" si="56"/>
        <v/>
      </c>
      <c r="I329" s="24" t="str">
        <f t="shared" si="57"/>
        <v/>
      </c>
      <c r="J329" s="26" t="str">
        <f t="shared" si="58"/>
        <v/>
      </c>
      <c r="K329" s="9">
        <f>IF(J328=actualvalue,xirrvalue,IF(A329="",0,IF(B329="Purchase",-D329,IF(B329="Dividend",D329,IF(B329="Redemption",D329,)))))</f>
        <v>0</v>
      </c>
      <c r="L329" s="25" t="str">
        <f t="shared" si="52"/>
        <v/>
      </c>
      <c r="M329" s="11">
        <f t="shared" si="59"/>
        <v>0</v>
      </c>
      <c r="N329">
        <f t="shared" si="60"/>
        <v>0</v>
      </c>
      <c r="O329" s="9"/>
      <c r="P329" s="9"/>
      <c r="Q329" s="9"/>
      <c r="R329" s="9"/>
      <c r="S329" s="9"/>
    </row>
    <row r="330" spans="1:19">
      <c r="A330" s="12"/>
      <c r="B330" s="13" t="s">
        <v>281</v>
      </c>
      <c r="C330" s="13"/>
      <c r="D330" s="14"/>
      <c r="E330" s="23" t="str">
        <f t="shared" si="53"/>
        <v/>
      </c>
      <c r="F330" s="22" t="str">
        <f t="shared" si="54"/>
        <v/>
      </c>
      <c r="G330" s="15" t="str">
        <f t="shared" si="55"/>
        <v/>
      </c>
      <c r="H330" s="17" t="str">
        <f t="shared" si="56"/>
        <v/>
      </c>
      <c r="I330" s="24" t="str">
        <f t="shared" si="57"/>
        <v/>
      </c>
      <c r="J330" s="26" t="str">
        <f t="shared" si="58"/>
        <v/>
      </c>
      <c r="K330" s="9">
        <f>IF(J329=actualvalue,xirrvalue,IF(A330="",0,IF(B330="Purchase",-D330,IF(B330="Dividend",D330,IF(B330="Redemption",D330,)))))</f>
        <v>0</v>
      </c>
      <c r="L330" s="25" t="str">
        <f t="shared" si="52"/>
        <v/>
      </c>
      <c r="M330" s="11">
        <f t="shared" si="59"/>
        <v>0</v>
      </c>
      <c r="N330">
        <f t="shared" si="60"/>
        <v>0</v>
      </c>
      <c r="O330" s="9"/>
      <c r="P330" s="9"/>
      <c r="Q330" s="9"/>
      <c r="R330" s="9"/>
      <c r="S330" s="9"/>
    </row>
    <row r="331" spans="1:19">
      <c r="A331" s="12"/>
      <c r="B331" s="13" t="s">
        <v>281</v>
      </c>
      <c r="C331" s="13"/>
      <c r="D331" s="14"/>
      <c r="E331" s="23" t="str">
        <f t="shared" si="53"/>
        <v/>
      </c>
      <c r="F331" s="22" t="str">
        <f t="shared" si="54"/>
        <v/>
      </c>
      <c r="G331" s="15" t="str">
        <f t="shared" si="55"/>
        <v/>
      </c>
      <c r="H331" s="17" t="str">
        <f t="shared" si="56"/>
        <v/>
      </c>
      <c r="I331" s="24" t="str">
        <f t="shared" si="57"/>
        <v/>
      </c>
      <c r="J331" s="26" t="str">
        <f t="shared" si="58"/>
        <v/>
      </c>
      <c r="K331" s="9">
        <f>IF(J330=actualvalue,xirrvalue,IF(A331="",0,IF(B331="Purchase",-D331,IF(B331="Dividend",D331,IF(B331="Redemption",D331,)))))</f>
        <v>0</v>
      </c>
      <c r="L331" s="25" t="str">
        <f t="shared" ref="L331:L394" si="61">IF(B331="Purchase",E331,IF(B331="Redemption",E331,IF(B331="Dividend",E331,"")))</f>
        <v/>
      </c>
      <c r="M331" s="11">
        <f t="shared" si="59"/>
        <v>0</v>
      </c>
      <c r="N331">
        <f t="shared" si="60"/>
        <v>0</v>
      </c>
      <c r="O331" s="9"/>
      <c r="P331" s="9"/>
      <c r="Q331" s="9"/>
      <c r="R331" s="9"/>
      <c r="S331" s="9"/>
    </row>
    <row r="332" spans="1:19">
      <c r="A332" s="12"/>
      <c r="B332" s="13" t="s">
        <v>281</v>
      </c>
      <c r="C332" s="13"/>
      <c r="D332" s="14"/>
      <c r="E332" s="23" t="str">
        <f t="shared" si="53"/>
        <v/>
      </c>
      <c r="F332" s="22" t="str">
        <f t="shared" si="54"/>
        <v/>
      </c>
      <c r="G332" s="15" t="str">
        <f t="shared" si="55"/>
        <v/>
      </c>
      <c r="H332" s="17" t="str">
        <f t="shared" si="56"/>
        <v/>
      </c>
      <c r="I332" s="24" t="str">
        <f t="shared" si="57"/>
        <v/>
      </c>
      <c r="J332" s="26" t="str">
        <f t="shared" si="58"/>
        <v/>
      </c>
      <c r="K332" s="9">
        <f>IF(J331=actualvalue,xirrvalue,IF(A332="",0,IF(B332="Purchase",-D332,IF(B332="Dividend",D332,IF(B332="Redemption",D332,)))))</f>
        <v>0</v>
      </c>
      <c r="L332" s="25" t="str">
        <f t="shared" si="61"/>
        <v/>
      </c>
      <c r="M332" s="11">
        <f t="shared" si="59"/>
        <v>0</v>
      </c>
      <c r="N332">
        <f t="shared" si="60"/>
        <v>0</v>
      </c>
      <c r="O332" s="9"/>
      <c r="P332" s="9"/>
      <c r="Q332" s="9"/>
      <c r="R332" s="9"/>
      <c r="S332" s="9"/>
    </row>
    <row r="333" spans="1:19">
      <c r="A333" s="12"/>
      <c r="B333" s="13" t="s">
        <v>281</v>
      </c>
      <c r="C333" s="13"/>
      <c r="D333" s="14"/>
      <c r="E333" s="23" t="str">
        <f t="shared" si="53"/>
        <v/>
      </c>
      <c r="F333" s="22" t="str">
        <f t="shared" si="54"/>
        <v/>
      </c>
      <c r="G333" s="15" t="str">
        <f t="shared" si="55"/>
        <v/>
      </c>
      <c r="H333" s="17" t="str">
        <f t="shared" si="56"/>
        <v/>
      </c>
      <c r="I333" s="24" t="str">
        <f t="shared" si="57"/>
        <v/>
      </c>
      <c r="J333" s="26" t="str">
        <f t="shared" si="58"/>
        <v/>
      </c>
      <c r="K333" s="9">
        <f>IF(J332=actualvalue,xirrvalue,IF(A333="",0,IF(B333="Purchase",-D333,IF(B333="Dividend",D333,IF(B333="Redemption",D333,)))))</f>
        <v>0</v>
      </c>
      <c r="L333" s="25" t="str">
        <f t="shared" si="61"/>
        <v/>
      </c>
      <c r="M333" s="11">
        <f t="shared" si="59"/>
        <v>0</v>
      </c>
      <c r="N333">
        <f t="shared" si="60"/>
        <v>0</v>
      </c>
      <c r="O333" s="9"/>
      <c r="P333" s="9"/>
      <c r="Q333" s="9"/>
      <c r="R333" s="9"/>
      <c r="S333" s="9"/>
    </row>
    <row r="334" spans="1:19">
      <c r="A334" s="12"/>
      <c r="B334" s="13" t="s">
        <v>281</v>
      </c>
      <c r="C334" s="13"/>
      <c r="D334" s="14"/>
      <c r="E334" s="23" t="str">
        <f t="shared" si="53"/>
        <v/>
      </c>
      <c r="F334" s="22" t="str">
        <f t="shared" si="54"/>
        <v/>
      </c>
      <c r="G334" s="15" t="str">
        <f t="shared" si="55"/>
        <v/>
      </c>
      <c r="H334" s="17" t="str">
        <f t="shared" si="56"/>
        <v/>
      </c>
      <c r="I334" s="24" t="str">
        <f t="shared" si="57"/>
        <v/>
      </c>
      <c r="J334" s="26" t="str">
        <f t="shared" si="58"/>
        <v/>
      </c>
      <c r="K334" s="9">
        <f>IF(J333=actualvalue,xirrvalue,IF(A334="",0,IF(B334="Purchase",-D334,IF(B334="Dividend",D334,IF(B334="Redemption",D334,)))))</f>
        <v>0</v>
      </c>
      <c r="L334" s="25" t="str">
        <f t="shared" si="61"/>
        <v/>
      </c>
      <c r="M334" s="11">
        <f t="shared" si="59"/>
        <v>0</v>
      </c>
      <c r="N334">
        <f t="shared" si="60"/>
        <v>0</v>
      </c>
      <c r="O334" s="9"/>
      <c r="P334" s="9"/>
      <c r="Q334" s="9"/>
      <c r="R334" s="9"/>
      <c r="S334" s="9"/>
    </row>
    <row r="335" spans="1:19">
      <c r="A335" s="12"/>
      <c r="B335" s="13" t="s">
        <v>281</v>
      </c>
      <c r="C335" s="13"/>
      <c r="D335" s="14"/>
      <c r="E335" s="23" t="str">
        <f t="shared" si="53"/>
        <v/>
      </c>
      <c r="F335" s="22" t="str">
        <f t="shared" si="54"/>
        <v/>
      </c>
      <c r="G335" s="15" t="str">
        <f t="shared" si="55"/>
        <v/>
      </c>
      <c r="H335" s="17" t="str">
        <f t="shared" si="56"/>
        <v/>
      </c>
      <c r="I335" s="24" t="str">
        <f t="shared" si="57"/>
        <v/>
      </c>
      <c r="J335" s="26" t="str">
        <f t="shared" si="58"/>
        <v/>
      </c>
      <c r="K335" s="9">
        <f>IF(J334=actualvalue,xirrvalue,IF(A335="",0,IF(B335="Purchase",-D335,IF(B335="Dividend",D335,IF(B335="Redemption",D335,)))))</f>
        <v>0</v>
      </c>
      <c r="L335" s="25" t="str">
        <f t="shared" si="61"/>
        <v/>
      </c>
      <c r="M335" s="11">
        <f t="shared" si="59"/>
        <v>0</v>
      </c>
      <c r="N335">
        <f t="shared" si="60"/>
        <v>0</v>
      </c>
      <c r="O335" s="9"/>
      <c r="P335" s="9"/>
      <c r="Q335" s="9"/>
      <c r="R335" s="9"/>
      <c r="S335" s="9"/>
    </row>
    <row r="336" spans="1:19">
      <c r="A336" s="12"/>
      <c r="B336" s="13" t="s">
        <v>281</v>
      </c>
      <c r="C336" s="13"/>
      <c r="D336" s="14"/>
      <c r="E336" s="23" t="str">
        <f t="shared" si="53"/>
        <v/>
      </c>
      <c r="F336" s="22" t="str">
        <f t="shared" si="54"/>
        <v/>
      </c>
      <c r="G336" s="15" t="str">
        <f t="shared" si="55"/>
        <v/>
      </c>
      <c r="H336" s="17" t="str">
        <f t="shared" si="56"/>
        <v/>
      </c>
      <c r="I336" s="24" t="str">
        <f t="shared" si="57"/>
        <v/>
      </c>
      <c r="J336" s="26" t="str">
        <f t="shared" si="58"/>
        <v/>
      </c>
      <c r="K336" s="9">
        <f>IF(J335=actualvalue,xirrvalue,IF(A336="",0,IF(B336="Purchase",-D336,IF(B336="Dividend",D336,IF(B336="Redemption",D336,)))))</f>
        <v>0</v>
      </c>
      <c r="L336" s="25" t="str">
        <f t="shared" si="61"/>
        <v/>
      </c>
      <c r="M336" s="11">
        <f t="shared" si="59"/>
        <v>0</v>
      </c>
      <c r="N336">
        <f t="shared" si="60"/>
        <v>0</v>
      </c>
      <c r="O336" s="9"/>
      <c r="P336" s="9"/>
      <c r="Q336" s="9"/>
      <c r="R336" s="9"/>
      <c r="S336" s="9"/>
    </row>
    <row r="337" spans="1:19">
      <c r="A337" s="12"/>
      <c r="B337" s="13" t="s">
        <v>281</v>
      </c>
      <c r="C337" s="13"/>
      <c r="D337" s="14"/>
      <c r="E337" s="23" t="str">
        <f t="shared" si="53"/>
        <v/>
      </c>
      <c r="F337" s="22" t="str">
        <f t="shared" si="54"/>
        <v/>
      </c>
      <c r="G337" s="15" t="str">
        <f t="shared" si="55"/>
        <v/>
      </c>
      <c r="H337" s="17" t="str">
        <f t="shared" si="56"/>
        <v/>
      </c>
      <c r="I337" s="24" t="str">
        <f t="shared" si="57"/>
        <v/>
      </c>
      <c r="J337" s="26" t="str">
        <f t="shared" si="58"/>
        <v/>
      </c>
      <c r="K337" s="9">
        <f>IF(J336=actualvalue,xirrvalue,IF(A337="",0,IF(B337="Purchase",-D337,IF(B337="Dividend",D337,IF(B337="Redemption",D337,)))))</f>
        <v>0</v>
      </c>
      <c r="L337" s="25" t="str">
        <f t="shared" si="61"/>
        <v/>
      </c>
      <c r="M337" s="11">
        <f t="shared" si="59"/>
        <v>0</v>
      </c>
      <c r="N337">
        <f t="shared" si="60"/>
        <v>0</v>
      </c>
      <c r="O337" s="9"/>
      <c r="P337" s="9"/>
      <c r="Q337" s="9"/>
      <c r="R337" s="9"/>
      <c r="S337" s="9"/>
    </row>
    <row r="338" spans="1:19">
      <c r="A338" s="12"/>
      <c r="B338" s="13" t="s">
        <v>281</v>
      </c>
      <c r="C338" s="13"/>
      <c r="D338" s="14"/>
      <c r="E338" s="23" t="str">
        <f t="shared" ref="E338:E401" si="62">IF(ISERROR(IF(B338="Redemption",-D338,IF(B338="Dividend",-D338,D338))/C338),"",IF(B338="Redemption",-D338,IF(B338="Dividend",-D338,D338))/C338)</f>
        <v/>
      </c>
      <c r="F338" s="22" t="str">
        <f t="shared" ref="F338:F401" si="63">IF(B338="Redemption","",IF(B338="Dividend","",IF(date-A338=date,"",date-A338)))</f>
        <v/>
      </c>
      <c r="G338" s="15" t="str">
        <f t="shared" ref="G338:G401" si="64">IF(B338="Redemption","",IF(B338="Dividend","",IF(ISERROR(mfnav1*E338),"",navmf1*E338)))</f>
        <v/>
      </c>
      <c r="H338" s="17" t="str">
        <f t="shared" ref="H338:H401" si="65">IF(ISERROR(G338-D338),"",G338-D338)</f>
        <v/>
      </c>
      <c r="I338" s="24" t="str">
        <f t="shared" ref="I338:I401" si="66">IF(ISERROR(I337+E338),"",I337+E338)</f>
        <v/>
      </c>
      <c r="J338" s="26" t="str">
        <f t="shared" ref="J338:J401" si="67">IF(ISERROR(I338*navmf1),"",I338*navmf1)</f>
        <v/>
      </c>
      <c r="K338" s="9">
        <f>IF(J337=actualvalue,xirrvalue,IF(A338="",0,IF(B338="Purchase",-D338,IF(B338="Dividend",D338,IF(B338="Redemption",D338,)))))</f>
        <v>0</v>
      </c>
      <c r="L338" s="25" t="str">
        <f t="shared" si="61"/>
        <v/>
      </c>
      <c r="M338" s="11">
        <f t="shared" ref="M338:M401" si="68">IF(K338=xirrvalue,date,IF(K338=0,0,IF(K338="","",A338)))</f>
        <v>0</v>
      </c>
      <c r="N338">
        <f t="shared" ref="N338:N401" si="69">IF(B338="Purchase",D338,0)</f>
        <v>0</v>
      </c>
      <c r="O338" s="9"/>
      <c r="P338" s="9"/>
      <c r="Q338" s="9"/>
      <c r="R338" s="9"/>
      <c r="S338" s="9"/>
    </row>
    <row r="339" spans="1:19">
      <c r="A339" s="12"/>
      <c r="B339" s="13" t="s">
        <v>281</v>
      </c>
      <c r="C339" s="13"/>
      <c r="D339" s="14"/>
      <c r="E339" s="23" t="str">
        <f t="shared" si="62"/>
        <v/>
      </c>
      <c r="F339" s="22" t="str">
        <f t="shared" si="63"/>
        <v/>
      </c>
      <c r="G339" s="15" t="str">
        <f t="shared" si="64"/>
        <v/>
      </c>
      <c r="H339" s="17" t="str">
        <f t="shared" si="65"/>
        <v/>
      </c>
      <c r="I339" s="24" t="str">
        <f t="shared" si="66"/>
        <v/>
      </c>
      <c r="J339" s="26" t="str">
        <f t="shared" si="67"/>
        <v/>
      </c>
      <c r="K339" s="9">
        <f>IF(J338=actualvalue,xirrvalue,IF(A339="",0,IF(B339="Purchase",-D339,IF(B339="Dividend",D339,IF(B339="Redemption",D339,)))))</f>
        <v>0</v>
      </c>
      <c r="L339" s="25" t="str">
        <f t="shared" si="61"/>
        <v/>
      </c>
      <c r="M339" s="11">
        <f t="shared" si="68"/>
        <v>0</v>
      </c>
      <c r="N339">
        <f t="shared" si="69"/>
        <v>0</v>
      </c>
      <c r="O339" s="9"/>
      <c r="P339" s="9"/>
      <c r="Q339" s="9"/>
      <c r="R339" s="9"/>
      <c r="S339" s="9"/>
    </row>
    <row r="340" spans="1:19">
      <c r="A340" s="12"/>
      <c r="B340" s="13" t="s">
        <v>281</v>
      </c>
      <c r="C340" s="13"/>
      <c r="D340" s="14"/>
      <c r="E340" s="23" t="str">
        <f t="shared" si="62"/>
        <v/>
      </c>
      <c r="F340" s="22" t="str">
        <f t="shared" si="63"/>
        <v/>
      </c>
      <c r="G340" s="15" t="str">
        <f t="shared" si="64"/>
        <v/>
      </c>
      <c r="H340" s="17" t="str">
        <f t="shared" si="65"/>
        <v/>
      </c>
      <c r="I340" s="24" t="str">
        <f t="shared" si="66"/>
        <v/>
      </c>
      <c r="J340" s="26" t="str">
        <f t="shared" si="67"/>
        <v/>
      </c>
      <c r="K340" s="9">
        <f>IF(J339=actualvalue,xirrvalue,IF(A340="",0,IF(B340="Purchase",-D340,IF(B340="Dividend",D340,IF(B340="Redemption",D340,)))))</f>
        <v>0</v>
      </c>
      <c r="L340" s="25" t="str">
        <f t="shared" si="61"/>
        <v/>
      </c>
      <c r="M340" s="11">
        <f t="shared" si="68"/>
        <v>0</v>
      </c>
      <c r="N340">
        <f t="shared" si="69"/>
        <v>0</v>
      </c>
      <c r="O340" s="9"/>
      <c r="P340" s="9"/>
      <c r="Q340" s="9"/>
      <c r="R340" s="9"/>
      <c r="S340" s="9"/>
    </row>
    <row r="341" spans="1:19">
      <c r="A341" s="12"/>
      <c r="B341" s="13" t="s">
        <v>281</v>
      </c>
      <c r="C341" s="13"/>
      <c r="D341" s="14"/>
      <c r="E341" s="23" t="str">
        <f t="shared" si="62"/>
        <v/>
      </c>
      <c r="F341" s="22" t="str">
        <f t="shared" si="63"/>
        <v/>
      </c>
      <c r="G341" s="15" t="str">
        <f t="shared" si="64"/>
        <v/>
      </c>
      <c r="H341" s="17" t="str">
        <f t="shared" si="65"/>
        <v/>
      </c>
      <c r="I341" s="24" t="str">
        <f t="shared" si="66"/>
        <v/>
      </c>
      <c r="J341" s="26" t="str">
        <f t="shared" si="67"/>
        <v/>
      </c>
      <c r="K341" s="9">
        <f>IF(J340=actualvalue,xirrvalue,IF(A341="",0,IF(B341="Purchase",-D341,IF(B341="Dividend",D341,IF(B341="Redemption",D341,)))))</f>
        <v>0</v>
      </c>
      <c r="L341" s="25" t="str">
        <f t="shared" si="61"/>
        <v/>
      </c>
      <c r="M341" s="11">
        <f t="shared" si="68"/>
        <v>0</v>
      </c>
      <c r="N341">
        <f t="shared" si="69"/>
        <v>0</v>
      </c>
      <c r="O341" s="9"/>
      <c r="P341" s="9"/>
      <c r="Q341" s="9"/>
      <c r="R341" s="9"/>
      <c r="S341" s="9"/>
    </row>
    <row r="342" spans="1:19">
      <c r="A342" s="12"/>
      <c r="B342" s="13" t="s">
        <v>281</v>
      </c>
      <c r="C342" s="13"/>
      <c r="D342" s="14"/>
      <c r="E342" s="23" t="str">
        <f t="shared" si="62"/>
        <v/>
      </c>
      <c r="F342" s="22" t="str">
        <f t="shared" si="63"/>
        <v/>
      </c>
      <c r="G342" s="15" t="str">
        <f t="shared" si="64"/>
        <v/>
      </c>
      <c r="H342" s="17" t="str">
        <f t="shared" si="65"/>
        <v/>
      </c>
      <c r="I342" s="24" t="str">
        <f t="shared" si="66"/>
        <v/>
      </c>
      <c r="J342" s="26" t="str">
        <f t="shared" si="67"/>
        <v/>
      </c>
      <c r="K342" s="9">
        <f>IF(J341=actualvalue,xirrvalue,IF(A342="",0,IF(B342="Purchase",-D342,IF(B342="Dividend",D342,IF(B342="Redemption",D342,)))))</f>
        <v>0</v>
      </c>
      <c r="L342" s="25" t="str">
        <f t="shared" si="61"/>
        <v/>
      </c>
      <c r="M342" s="11">
        <f t="shared" si="68"/>
        <v>0</v>
      </c>
      <c r="N342">
        <f t="shared" si="69"/>
        <v>0</v>
      </c>
      <c r="O342" s="9"/>
      <c r="P342" s="9"/>
      <c r="Q342" s="9"/>
      <c r="R342" s="9"/>
      <c r="S342" s="9"/>
    </row>
    <row r="343" spans="1:19">
      <c r="A343" s="12"/>
      <c r="B343" s="13" t="s">
        <v>281</v>
      </c>
      <c r="C343" s="13"/>
      <c r="D343" s="14"/>
      <c r="E343" s="23" t="str">
        <f t="shared" si="62"/>
        <v/>
      </c>
      <c r="F343" s="22" t="str">
        <f t="shared" si="63"/>
        <v/>
      </c>
      <c r="G343" s="15" t="str">
        <f t="shared" si="64"/>
        <v/>
      </c>
      <c r="H343" s="17" t="str">
        <f t="shared" si="65"/>
        <v/>
      </c>
      <c r="I343" s="24" t="str">
        <f t="shared" si="66"/>
        <v/>
      </c>
      <c r="J343" s="26" t="str">
        <f t="shared" si="67"/>
        <v/>
      </c>
      <c r="K343" s="9">
        <f>IF(J342=actualvalue,xirrvalue,IF(A343="",0,IF(B343="Purchase",-D343,IF(B343="Dividend",D343,IF(B343="Redemption",D343,)))))</f>
        <v>0</v>
      </c>
      <c r="L343" s="25" t="str">
        <f t="shared" si="61"/>
        <v/>
      </c>
      <c r="M343" s="11">
        <f t="shared" si="68"/>
        <v>0</v>
      </c>
      <c r="N343">
        <f t="shared" si="69"/>
        <v>0</v>
      </c>
      <c r="O343" s="9"/>
      <c r="P343" s="9"/>
      <c r="Q343" s="9"/>
      <c r="R343" s="9"/>
      <c r="S343" s="9"/>
    </row>
    <row r="344" spans="1:19">
      <c r="A344" s="12"/>
      <c r="B344" s="13" t="s">
        <v>281</v>
      </c>
      <c r="C344" s="13"/>
      <c r="D344" s="14"/>
      <c r="E344" s="23" t="str">
        <f t="shared" si="62"/>
        <v/>
      </c>
      <c r="F344" s="22" t="str">
        <f t="shared" si="63"/>
        <v/>
      </c>
      <c r="G344" s="15" t="str">
        <f t="shared" si="64"/>
        <v/>
      </c>
      <c r="H344" s="17" t="str">
        <f t="shared" si="65"/>
        <v/>
      </c>
      <c r="I344" s="24" t="str">
        <f t="shared" si="66"/>
        <v/>
      </c>
      <c r="J344" s="26" t="str">
        <f t="shared" si="67"/>
        <v/>
      </c>
      <c r="K344" s="9">
        <f>IF(J343=actualvalue,xirrvalue,IF(A344="",0,IF(B344="Purchase",-D344,IF(B344="Dividend",D344,IF(B344="Redemption",D344,)))))</f>
        <v>0</v>
      </c>
      <c r="L344" s="25" t="str">
        <f t="shared" si="61"/>
        <v/>
      </c>
      <c r="M344" s="11">
        <f t="shared" si="68"/>
        <v>0</v>
      </c>
      <c r="N344">
        <f t="shared" si="69"/>
        <v>0</v>
      </c>
      <c r="O344" s="9"/>
      <c r="P344" s="9"/>
      <c r="Q344" s="9"/>
      <c r="R344" s="9"/>
      <c r="S344" s="9"/>
    </row>
    <row r="345" spans="1:19">
      <c r="A345" s="12"/>
      <c r="B345" s="13" t="s">
        <v>281</v>
      </c>
      <c r="C345" s="13"/>
      <c r="D345" s="14"/>
      <c r="E345" s="23" t="str">
        <f t="shared" si="62"/>
        <v/>
      </c>
      <c r="F345" s="22" t="str">
        <f t="shared" si="63"/>
        <v/>
      </c>
      <c r="G345" s="15" t="str">
        <f t="shared" si="64"/>
        <v/>
      </c>
      <c r="H345" s="17" t="str">
        <f t="shared" si="65"/>
        <v/>
      </c>
      <c r="I345" s="24" t="str">
        <f t="shared" si="66"/>
        <v/>
      </c>
      <c r="J345" s="26" t="str">
        <f t="shared" si="67"/>
        <v/>
      </c>
      <c r="K345" s="9">
        <f>IF(J344=actualvalue,xirrvalue,IF(A345="",0,IF(B345="Purchase",-D345,IF(B345="Dividend",D345,IF(B345="Redemption",D345,)))))</f>
        <v>0</v>
      </c>
      <c r="L345" s="25" t="str">
        <f t="shared" si="61"/>
        <v/>
      </c>
      <c r="M345" s="11">
        <f t="shared" si="68"/>
        <v>0</v>
      </c>
      <c r="N345">
        <f t="shared" si="69"/>
        <v>0</v>
      </c>
      <c r="O345" s="9"/>
      <c r="P345" s="9"/>
      <c r="Q345" s="9"/>
      <c r="R345" s="9"/>
      <c r="S345" s="9"/>
    </row>
    <row r="346" spans="1:19">
      <c r="A346" s="12"/>
      <c r="B346" s="13" t="s">
        <v>281</v>
      </c>
      <c r="C346" s="13"/>
      <c r="D346" s="14"/>
      <c r="E346" s="23" t="str">
        <f t="shared" si="62"/>
        <v/>
      </c>
      <c r="F346" s="22" t="str">
        <f t="shared" si="63"/>
        <v/>
      </c>
      <c r="G346" s="15" t="str">
        <f t="shared" si="64"/>
        <v/>
      </c>
      <c r="H346" s="17" t="str">
        <f t="shared" si="65"/>
        <v/>
      </c>
      <c r="I346" s="24" t="str">
        <f t="shared" si="66"/>
        <v/>
      </c>
      <c r="J346" s="26" t="str">
        <f t="shared" si="67"/>
        <v/>
      </c>
      <c r="K346" s="9">
        <f>IF(J345=actualvalue,xirrvalue,IF(A346="",0,IF(B346="Purchase",-D346,IF(B346="Dividend",D346,IF(B346="Redemption",D346,)))))</f>
        <v>0</v>
      </c>
      <c r="L346" s="25" t="str">
        <f t="shared" si="61"/>
        <v/>
      </c>
      <c r="M346" s="11">
        <f t="shared" si="68"/>
        <v>0</v>
      </c>
      <c r="N346">
        <f t="shared" si="69"/>
        <v>0</v>
      </c>
      <c r="O346" s="9"/>
      <c r="P346" s="9"/>
      <c r="Q346" s="9"/>
      <c r="R346" s="9"/>
      <c r="S346" s="9"/>
    </row>
    <row r="347" spans="1:19">
      <c r="A347" s="12"/>
      <c r="B347" s="13" t="s">
        <v>281</v>
      </c>
      <c r="C347" s="13"/>
      <c r="D347" s="14"/>
      <c r="E347" s="23" t="str">
        <f t="shared" si="62"/>
        <v/>
      </c>
      <c r="F347" s="22" t="str">
        <f t="shared" si="63"/>
        <v/>
      </c>
      <c r="G347" s="15" t="str">
        <f t="shared" si="64"/>
        <v/>
      </c>
      <c r="H347" s="17" t="str">
        <f t="shared" si="65"/>
        <v/>
      </c>
      <c r="I347" s="24" t="str">
        <f t="shared" si="66"/>
        <v/>
      </c>
      <c r="J347" s="26" t="str">
        <f t="shared" si="67"/>
        <v/>
      </c>
      <c r="K347" s="9">
        <f>IF(J346=actualvalue,xirrvalue,IF(A347="",0,IF(B347="Purchase",-D347,IF(B347="Dividend",D347,IF(B347="Redemption",D347,)))))</f>
        <v>0</v>
      </c>
      <c r="L347" s="25" t="str">
        <f t="shared" si="61"/>
        <v/>
      </c>
      <c r="M347" s="11">
        <f t="shared" si="68"/>
        <v>0</v>
      </c>
      <c r="N347">
        <f t="shared" si="69"/>
        <v>0</v>
      </c>
      <c r="O347" s="9"/>
      <c r="P347" s="9"/>
      <c r="Q347" s="9"/>
      <c r="R347" s="9"/>
      <c r="S347" s="9"/>
    </row>
    <row r="348" spans="1:19">
      <c r="A348" s="12"/>
      <c r="B348" s="13" t="s">
        <v>281</v>
      </c>
      <c r="C348" s="13"/>
      <c r="D348" s="14"/>
      <c r="E348" s="23" t="str">
        <f t="shared" si="62"/>
        <v/>
      </c>
      <c r="F348" s="22" t="str">
        <f t="shared" si="63"/>
        <v/>
      </c>
      <c r="G348" s="15" t="str">
        <f t="shared" si="64"/>
        <v/>
      </c>
      <c r="H348" s="17" t="str">
        <f t="shared" si="65"/>
        <v/>
      </c>
      <c r="I348" s="24" t="str">
        <f t="shared" si="66"/>
        <v/>
      </c>
      <c r="J348" s="26" t="str">
        <f t="shared" si="67"/>
        <v/>
      </c>
      <c r="K348" s="9">
        <f>IF(J347=actualvalue,xirrvalue,IF(A348="",0,IF(B348="Purchase",-D348,IF(B348="Dividend",D348,IF(B348="Redemption",D348,)))))</f>
        <v>0</v>
      </c>
      <c r="L348" s="25" t="str">
        <f t="shared" si="61"/>
        <v/>
      </c>
      <c r="M348" s="11">
        <f t="shared" si="68"/>
        <v>0</v>
      </c>
      <c r="N348">
        <f t="shared" si="69"/>
        <v>0</v>
      </c>
      <c r="O348" s="9"/>
      <c r="P348" s="9"/>
      <c r="Q348" s="9"/>
      <c r="R348" s="9"/>
      <c r="S348" s="9"/>
    </row>
    <row r="349" spans="1:19">
      <c r="A349" s="12"/>
      <c r="B349" s="13" t="s">
        <v>281</v>
      </c>
      <c r="C349" s="13"/>
      <c r="D349" s="14"/>
      <c r="E349" s="23" t="str">
        <f t="shared" si="62"/>
        <v/>
      </c>
      <c r="F349" s="22" t="str">
        <f t="shared" si="63"/>
        <v/>
      </c>
      <c r="G349" s="15" t="str">
        <f t="shared" si="64"/>
        <v/>
      </c>
      <c r="H349" s="17" t="str">
        <f t="shared" si="65"/>
        <v/>
      </c>
      <c r="I349" s="24" t="str">
        <f t="shared" si="66"/>
        <v/>
      </c>
      <c r="J349" s="26" t="str">
        <f t="shared" si="67"/>
        <v/>
      </c>
      <c r="K349" s="9">
        <f>IF(J348=actualvalue,xirrvalue,IF(A349="",0,IF(B349="Purchase",-D349,IF(B349="Dividend",D349,IF(B349="Redemption",D349,)))))</f>
        <v>0</v>
      </c>
      <c r="L349" s="25" t="str">
        <f t="shared" si="61"/>
        <v/>
      </c>
      <c r="M349" s="11">
        <f t="shared" si="68"/>
        <v>0</v>
      </c>
      <c r="N349">
        <f t="shared" si="69"/>
        <v>0</v>
      </c>
      <c r="O349" s="9"/>
      <c r="P349" s="9"/>
      <c r="Q349" s="9"/>
      <c r="R349" s="9"/>
      <c r="S349" s="9"/>
    </row>
    <row r="350" spans="1:19">
      <c r="A350" s="12"/>
      <c r="B350" s="13" t="s">
        <v>281</v>
      </c>
      <c r="C350" s="13"/>
      <c r="D350" s="14"/>
      <c r="E350" s="23" t="str">
        <f t="shared" si="62"/>
        <v/>
      </c>
      <c r="F350" s="22" t="str">
        <f t="shared" si="63"/>
        <v/>
      </c>
      <c r="G350" s="15" t="str">
        <f t="shared" si="64"/>
        <v/>
      </c>
      <c r="H350" s="17" t="str">
        <f t="shared" si="65"/>
        <v/>
      </c>
      <c r="I350" s="24" t="str">
        <f t="shared" si="66"/>
        <v/>
      </c>
      <c r="J350" s="26" t="str">
        <f t="shared" si="67"/>
        <v/>
      </c>
      <c r="K350" s="9">
        <f>IF(J349=actualvalue,xirrvalue,IF(A350="",0,IF(B350="Purchase",-D350,IF(B350="Dividend",D350,IF(B350="Redemption",D350,)))))</f>
        <v>0</v>
      </c>
      <c r="L350" s="25" t="str">
        <f t="shared" si="61"/>
        <v/>
      </c>
      <c r="M350" s="11">
        <f t="shared" si="68"/>
        <v>0</v>
      </c>
      <c r="N350">
        <f t="shared" si="69"/>
        <v>0</v>
      </c>
      <c r="O350" s="9"/>
      <c r="P350" s="9"/>
      <c r="Q350" s="9"/>
      <c r="R350" s="9"/>
      <c r="S350" s="9"/>
    </row>
    <row r="351" spans="1:19">
      <c r="A351" s="12"/>
      <c r="B351" s="13" t="s">
        <v>281</v>
      </c>
      <c r="C351" s="13"/>
      <c r="D351" s="14"/>
      <c r="E351" s="23" t="str">
        <f t="shared" si="62"/>
        <v/>
      </c>
      <c r="F351" s="22" t="str">
        <f t="shared" si="63"/>
        <v/>
      </c>
      <c r="G351" s="15" t="str">
        <f t="shared" si="64"/>
        <v/>
      </c>
      <c r="H351" s="17" t="str">
        <f t="shared" si="65"/>
        <v/>
      </c>
      <c r="I351" s="24" t="str">
        <f t="shared" si="66"/>
        <v/>
      </c>
      <c r="J351" s="26" t="str">
        <f t="shared" si="67"/>
        <v/>
      </c>
      <c r="K351" s="9">
        <f>IF(J350=actualvalue,xirrvalue,IF(A351="",0,IF(B351="Purchase",-D351,IF(B351="Dividend",D351,IF(B351="Redemption",D351,)))))</f>
        <v>0</v>
      </c>
      <c r="L351" s="25" t="str">
        <f t="shared" si="61"/>
        <v/>
      </c>
      <c r="M351" s="11">
        <f t="shared" si="68"/>
        <v>0</v>
      </c>
      <c r="N351">
        <f t="shared" si="69"/>
        <v>0</v>
      </c>
      <c r="O351" s="9"/>
      <c r="P351" s="9"/>
      <c r="Q351" s="9"/>
      <c r="R351" s="9"/>
      <c r="S351" s="9"/>
    </row>
    <row r="352" spans="1:19">
      <c r="A352" s="12"/>
      <c r="B352" s="13" t="s">
        <v>281</v>
      </c>
      <c r="C352" s="13"/>
      <c r="D352" s="14"/>
      <c r="E352" s="23" t="str">
        <f t="shared" si="62"/>
        <v/>
      </c>
      <c r="F352" s="22" t="str">
        <f t="shared" si="63"/>
        <v/>
      </c>
      <c r="G352" s="15" t="str">
        <f t="shared" si="64"/>
        <v/>
      </c>
      <c r="H352" s="17" t="str">
        <f t="shared" si="65"/>
        <v/>
      </c>
      <c r="I352" s="24" t="str">
        <f t="shared" si="66"/>
        <v/>
      </c>
      <c r="J352" s="26" t="str">
        <f t="shared" si="67"/>
        <v/>
      </c>
      <c r="K352" s="9">
        <f>IF(J351=actualvalue,xirrvalue,IF(A352="",0,IF(B352="Purchase",-D352,IF(B352="Dividend",D352,IF(B352="Redemption",D352,)))))</f>
        <v>0</v>
      </c>
      <c r="L352" s="25" t="str">
        <f t="shared" si="61"/>
        <v/>
      </c>
      <c r="M352" s="11">
        <f t="shared" si="68"/>
        <v>0</v>
      </c>
      <c r="N352">
        <f t="shared" si="69"/>
        <v>0</v>
      </c>
      <c r="O352" s="9"/>
      <c r="P352" s="9"/>
      <c r="Q352" s="9"/>
      <c r="R352" s="9"/>
      <c r="S352" s="9"/>
    </row>
    <row r="353" spans="1:19">
      <c r="A353" s="12"/>
      <c r="B353" s="13" t="s">
        <v>281</v>
      </c>
      <c r="C353" s="13"/>
      <c r="D353" s="14"/>
      <c r="E353" s="23" t="str">
        <f t="shared" si="62"/>
        <v/>
      </c>
      <c r="F353" s="22" t="str">
        <f t="shared" si="63"/>
        <v/>
      </c>
      <c r="G353" s="15" t="str">
        <f t="shared" si="64"/>
        <v/>
      </c>
      <c r="H353" s="17" t="str">
        <f t="shared" si="65"/>
        <v/>
      </c>
      <c r="I353" s="24" t="str">
        <f t="shared" si="66"/>
        <v/>
      </c>
      <c r="J353" s="26" t="str">
        <f t="shared" si="67"/>
        <v/>
      </c>
      <c r="K353" s="9">
        <f>IF(J352=actualvalue,xirrvalue,IF(A353="",0,IF(B353="Purchase",-D353,IF(B353="Dividend",D353,IF(B353="Redemption",D353,)))))</f>
        <v>0</v>
      </c>
      <c r="L353" s="25" t="str">
        <f t="shared" si="61"/>
        <v/>
      </c>
      <c r="M353" s="11">
        <f t="shared" si="68"/>
        <v>0</v>
      </c>
      <c r="N353">
        <f t="shared" si="69"/>
        <v>0</v>
      </c>
      <c r="O353" s="9"/>
      <c r="P353" s="9"/>
      <c r="Q353" s="9"/>
      <c r="R353" s="9"/>
      <c r="S353" s="9"/>
    </row>
    <row r="354" spans="1:19">
      <c r="A354" s="12"/>
      <c r="B354" s="13" t="s">
        <v>281</v>
      </c>
      <c r="C354" s="13"/>
      <c r="D354" s="14"/>
      <c r="E354" s="23" t="str">
        <f t="shared" si="62"/>
        <v/>
      </c>
      <c r="F354" s="22" t="str">
        <f t="shared" si="63"/>
        <v/>
      </c>
      <c r="G354" s="15" t="str">
        <f t="shared" si="64"/>
        <v/>
      </c>
      <c r="H354" s="17" t="str">
        <f t="shared" si="65"/>
        <v/>
      </c>
      <c r="I354" s="24" t="str">
        <f t="shared" si="66"/>
        <v/>
      </c>
      <c r="J354" s="26" t="str">
        <f t="shared" si="67"/>
        <v/>
      </c>
      <c r="K354" s="9">
        <f>IF(J353=actualvalue,xirrvalue,IF(A354="",0,IF(B354="Purchase",-D354,IF(B354="Dividend",D354,IF(B354="Redemption",D354,)))))</f>
        <v>0</v>
      </c>
      <c r="L354" s="25" t="str">
        <f t="shared" si="61"/>
        <v/>
      </c>
      <c r="M354" s="11">
        <f t="shared" si="68"/>
        <v>0</v>
      </c>
      <c r="N354">
        <f t="shared" si="69"/>
        <v>0</v>
      </c>
      <c r="O354" s="9"/>
      <c r="P354" s="9"/>
      <c r="Q354" s="9"/>
      <c r="R354" s="9"/>
      <c r="S354" s="9"/>
    </row>
    <row r="355" spans="1:19">
      <c r="A355" s="12"/>
      <c r="B355" s="13" t="s">
        <v>281</v>
      </c>
      <c r="C355" s="13"/>
      <c r="D355" s="14"/>
      <c r="E355" s="23" t="str">
        <f t="shared" si="62"/>
        <v/>
      </c>
      <c r="F355" s="22" t="str">
        <f t="shared" si="63"/>
        <v/>
      </c>
      <c r="G355" s="15" t="str">
        <f t="shared" si="64"/>
        <v/>
      </c>
      <c r="H355" s="17" t="str">
        <f t="shared" si="65"/>
        <v/>
      </c>
      <c r="I355" s="24" t="str">
        <f t="shared" si="66"/>
        <v/>
      </c>
      <c r="J355" s="26" t="str">
        <f t="shared" si="67"/>
        <v/>
      </c>
      <c r="K355" s="9">
        <f>IF(J354=actualvalue,xirrvalue,IF(A355="",0,IF(B355="Purchase",-D355,IF(B355="Dividend",D355,IF(B355="Redemption",D355,)))))</f>
        <v>0</v>
      </c>
      <c r="L355" s="25" t="str">
        <f t="shared" si="61"/>
        <v/>
      </c>
      <c r="M355" s="11">
        <f t="shared" si="68"/>
        <v>0</v>
      </c>
      <c r="N355">
        <f t="shared" si="69"/>
        <v>0</v>
      </c>
      <c r="O355" s="9"/>
      <c r="P355" s="9"/>
      <c r="Q355" s="9"/>
      <c r="R355" s="9"/>
      <c r="S355" s="9"/>
    </row>
    <row r="356" spans="1:19">
      <c r="A356" s="12"/>
      <c r="B356" s="13" t="s">
        <v>281</v>
      </c>
      <c r="C356" s="13"/>
      <c r="D356" s="14"/>
      <c r="E356" s="23" t="str">
        <f t="shared" si="62"/>
        <v/>
      </c>
      <c r="F356" s="22" t="str">
        <f t="shared" si="63"/>
        <v/>
      </c>
      <c r="G356" s="15" t="str">
        <f t="shared" si="64"/>
        <v/>
      </c>
      <c r="H356" s="17" t="str">
        <f t="shared" si="65"/>
        <v/>
      </c>
      <c r="I356" s="24" t="str">
        <f t="shared" si="66"/>
        <v/>
      </c>
      <c r="J356" s="26" t="str">
        <f t="shared" si="67"/>
        <v/>
      </c>
      <c r="K356" s="9">
        <f>IF(J355=actualvalue,xirrvalue,IF(A356="",0,IF(B356="Purchase",-D356,IF(B356="Dividend",D356,IF(B356="Redemption",D356,)))))</f>
        <v>0</v>
      </c>
      <c r="L356" s="25" t="str">
        <f t="shared" si="61"/>
        <v/>
      </c>
      <c r="M356" s="11">
        <f t="shared" si="68"/>
        <v>0</v>
      </c>
      <c r="N356">
        <f t="shared" si="69"/>
        <v>0</v>
      </c>
      <c r="O356" s="9"/>
      <c r="P356" s="9"/>
      <c r="Q356" s="9"/>
      <c r="R356" s="9"/>
      <c r="S356" s="9"/>
    </row>
    <row r="357" spans="1:19">
      <c r="A357" s="12"/>
      <c r="B357" s="13" t="s">
        <v>281</v>
      </c>
      <c r="C357" s="13"/>
      <c r="D357" s="14"/>
      <c r="E357" s="23" t="str">
        <f t="shared" si="62"/>
        <v/>
      </c>
      <c r="F357" s="22" t="str">
        <f t="shared" si="63"/>
        <v/>
      </c>
      <c r="G357" s="15" t="str">
        <f t="shared" si="64"/>
        <v/>
      </c>
      <c r="H357" s="17" t="str">
        <f t="shared" si="65"/>
        <v/>
      </c>
      <c r="I357" s="24" t="str">
        <f t="shared" si="66"/>
        <v/>
      </c>
      <c r="J357" s="26" t="str">
        <f t="shared" si="67"/>
        <v/>
      </c>
      <c r="K357" s="9">
        <f>IF(J356=actualvalue,xirrvalue,IF(A357="",0,IF(B357="Purchase",-D357,IF(B357="Dividend",D357,IF(B357="Redemption",D357,)))))</f>
        <v>0</v>
      </c>
      <c r="L357" s="25" t="str">
        <f t="shared" si="61"/>
        <v/>
      </c>
      <c r="M357" s="11">
        <f t="shared" si="68"/>
        <v>0</v>
      </c>
      <c r="N357">
        <f t="shared" si="69"/>
        <v>0</v>
      </c>
      <c r="O357" s="9"/>
      <c r="P357" s="9"/>
      <c r="Q357" s="9"/>
      <c r="R357" s="9"/>
      <c r="S357" s="9"/>
    </row>
    <row r="358" spans="1:19">
      <c r="A358" s="12"/>
      <c r="B358" s="13" t="s">
        <v>281</v>
      </c>
      <c r="C358" s="13"/>
      <c r="D358" s="14"/>
      <c r="E358" s="23" t="str">
        <f t="shared" si="62"/>
        <v/>
      </c>
      <c r="F358" s="22" t="str">
        <f t="shared" si="63"/>
        <v/>
      </c>
      <c r="G358" s="15" t="str">
        <f t="shared" si="64"/>
        <v/>
      </c>
      <c r="H358" s="17" t="str">
        <f t="shared" si="65"/>
        <v/>
      </c>
      <c r="I358" s="24" t="str">
        <f t="shared" si="66"/>
        <v/>
      </c>
      <c r="J358" s="26" t="str">
        <f t="shared" si="67"/>
        <v/>
      </c>
      <c r="K358" s="9">
        <f>IF(J357=actualvalue,xirrvalue,IF(A358="",0,IF(B358="Purchase",-D358,IF(B358="Dividend",D358,IF(B358="Redemption",D358,)))))</f>
        <v>0</v>
      </c>
      <c r="L358" s="25" t="str">
        <f t="shared" si="61"/>
        <v/>
      </c>
      <c r="M358" s="11">
        <f t="shared" si="68"/>
        <v>0</v>
      </c>
      <c r="N358">
        <f t="shared" si="69"/>
        <v>0</v>
      </c>
      <c r="O358" s="9"/>
      <c r="P358" s="9"/>
      <c r="Q358" s="9"/>
      <c r="R358" s="9"/>
      <c r="S358" s="9"/>
    </row>
    <row r="359" spans="1:19">
      <c r="A359" s="12"/>
      <c r="B359" s="13" t="s">
        <v>281</v>
      </c>
      <c r="C359" s="13"/>
      <c r="D359" s="14"/>
      <c r="E359" s="23" t="str">
        <f t="shared" si="62"/>
        <v/>
      </c>
      <c r="F359" s="22" t="str">
        <f t="shared" si="63"/>
        <v/>
      </c>
      <c r="G359" s="15" t="str">
        <f t="shared" si="64"/>
        <v/>
      </c>
      <c r="H359" s="17" t="str">
        <f t="shared" si="65"/>
        <v/>
      </c>
      <c r="I359" s="24" t="str">
        <f t="shared" si="66"/>
        <v/>
      </c>
      <c r="J359" s="26" t="str">
        <f t="shared" si="67"/>
        <v/>
      </c>
      <c r="K359" s="9">
        <f>IF(J358=actualvalue,xirrvalue,IF(A359="",0,IF(B359="Purchase",-D359,IF(B359="Dividend",D359,IF(B359="Redemption",D359,)))))</f>
        <v>0</v>
      </c>
      <c r="L359" s="25" t="str">
        <f t="shared" si="61"/>
        <v/>
      </c>
      <c r="M359" s="11">
        <f t="shared" si="68"/>
        <v>0</v>
      </c>
      <c r="N359">
        <f t="shared" si="69"/>
        <v>0</v>
      </c>
      <c r="O359" s="9"/>
      <c r="P359" s="9"/>
      <c r="Q359" s="9"/>
      <c r="R359" s="9"/>
      <c r="S359" s="9"/>
    </row>
    <row r="360" spans="1:19">
      <c r="A360" s="12"/>
      <c r="B360" s="13" t="s">
        <v>281</v>
      </c>
      <c r="C360" s="13"/>
      <c r="D360" s="14"/>
      <c r="E360" s="23" t="str">
        <f t="shared" si="62"/>
        <v/>
      </c>
      <c r="F360" s="22" t="str">
        <f t="shared" si="63"/>
        <v/>
      </c>
      <c r="G360" s="15" t="str">
        <f t="shared" si="64"/>
        <v/>
      </c>
      <c r="H360" s="17" t="str">
        <f t="shared" si="65"/>
        <v/>
      </c>
      <c r="I360" s="24" t="str">
        <f t="shared" si="66"/>
        <v/>
      </c>
      <c r="J360" s="26" t="str">
        <f t="shared" si="67"/>
        <v/>
      </c>
      <c r="K360" s="9">
        <f>IF(J359=actualvalue,xirrvalue,IF(A360="",0,IF(B360="Purchase",-D360,IF(B360="Dividend",D360,IF(B360="Redemption",D360,)))))</f>
        <v>0</v>
      </c>
      <c r="L360" s="25" t="str">
        <f t="shared" si="61"/>
        <v/>
      </c>
      <c r="M360" s="11">
        <f t="shared" si="68"/>
        <v>0</v>
      </c>
      <c r="N360">
        <f t="shared" si="69"/>
        <v>0</v>
      </c>
      <c r="O360" s="9"/>
      <c r="P360" s="9"/>
      <c r="Q360" s="9"/>
      <c r="R360" s="9"/>
      <c r="S360" s="9"/>
    </row>
    <row r="361" spans="1:19">
      <c r="A361" s="12"/>
      <c r="B361" s="13" t="s">
        <v>281</v>
      </c>
      <c r="C361" s="13"/>
      <c r="D361" s="14"/>
      <c r="E361" s="23" t="str">
        <f t="shared" si="62"/>
        <v/>
      </c>
      <c r="F361" s="22" t="str">
        <f t="shared" si="63"/>
        <v/>
      </c>
      <c r="G361" s="15" t="str">
        <f t="shared" si="64"/>
        <v/>
      </c>
      <c r="H361" s="17" t="str">
        <f t="shared" si="65"/>
        <v/>
      </c>
      <c r="I361" s="24" t="str">
        <f t="shared" si="66"/>
        <v/>
      </c>
      <c r="J361" s="26" t="str">
        <f t="shared" si="67"/>
        <v/>
      </c>
      <c r="K361" s="9">
        <f>IF(J360=actualvalue,xirrvalue,IF(A361="",0,IF(B361="Purchase",-D361,IF(B361="Dividend",D361,IF(B361="Redemption",D361,)))))</f>
        <v>0</v>
      </c>
      <c r="L361" s="25" t="str">
        <f t="shared" si="61"/>
        <v/>
      </c>
      <c r="M361" s="11">
        <f t="shared" si="68"/>
        <v>0</v>
      </c>
      <c r="N361">
        <f t="shared" si="69"/>
        <v>0</v>
      </c>
      <c r="O361" s="9"/>
      <c r="P361" s="9"/>
      <c r="Q361" s="9"/>
      <c r="R361" s="9"/>
      <c r="S361" s="9"/>
    </row>
    <row r="362" spans="1:19">
      <c r="A362" s="12"/>
      <c r="B362" s="13" t="s">
        <v>281</v>
      </c>
      <c r="C362" s="13"/>
      <c r="D362" s="14"/>
      <c r="E362" s="23" t="str">
        <f t="shared" si="62"/>
        <v/>
      </c>
      <c r="F362" s="22" t="str">
        <f t="shared" si="63"/>
        <v/>
      </c>
      <c r="G362" s="15" t="str">
        <f t="shared" si="64"/>
        <v/>
      </c>
      <c r="H362" s="17" t="str">
        <f t="shared" si="65"/>
        <v/>
      </c>
      <c r="I362" s="24" t="str">
        <f t="shared" si="66"/>
        <v/>
      </c>
      <c r="J362" s="26" t="str">
        <f t="shared" si="67"/>
        <v/>
      </c>
      <c r="K362" s="9">
        <f>IF(J361=actualvalue,xirrvalue,IF(A362="",0,IF(B362="Purchase",-D362,IF(B362="Dividend",D362,IF(B362="Redemption",D362,)))))</f>
        <v>0</v>
      </c>
      <c r="L362" s="25" t="str">
        <f t="shared" si="61"/>
        <v/>
      </c>
      <c r="M362" s="11">
        <f t="shared" si="68"/>
        <v>0</v>
      </c>
      <c r="N362">
        <f t="shared" si="69"/>
        <v>0</v>
      </c>
      <c r="O362" s="9"/>
      <c r="P362" s="9"/>
      <c r="Q362" s="9"/>
      <c r="R362" s="9"/>
      <c r="S362" s="9"/>
    </row>
    <row r="363" spans="1:19">
      <c r="A363" s="12"/>
      <c r="B363" s="13" t="s">
        <v>281</v>
      </c>
      <c r="C363" s="13"/>
      <c r="D363" s="14"/>
      <c r="E363" s="23" t="str">
        <f t="shared" si="62"/>
        <v/>
      </c>
      <c r="F363" s="22" t="str">
        <f t="shared" si="63"/>
        <v/>
      </c>
      <c r="G363" s="15" t="str">
        <f t="shared" si="64"/>
        <v/>
      </c>
      <c r="H363" s="17" t="str">
        <f t="shared" si="65"/>
        <v/>
      </c>
      <c r="I363" s="24" t="str">
        <f t="shared" si="66"/>
        <v/>
      </c>
      <c r="J363" s="26" t="str">
        <f t="shared" si="67"/>
        <v/>
      </c>
      <c r="K363" s="9">
        <f>IF(J362=actualvalue,xirrvalue,IF(A363="",0,IF(B363="Purchase",-D363,IF(B363="Dividend",D363,IF(B363="Redemption",D363,)))))</f>
        <v>0</v>
      </c>
      <c r="L363" s="25" t="str">
        <f t="shared" si="61"/>
        <v/>
      </c>
      <c r="M363" s="11">
        <f t="shared" si="68"/>
        <v>0</v>
      </c>
      <c r="N363">
        <f t="shared" si="69"/>
        <v>0</v>
      </c>
      <c r="O363" s="9"/>
      <c r="P363" s="9"/>
      <c r="Q363" s="9"/>
      <c r="R363" s="9"/>
      <c r="S363" s="9"/>
    </row>
    <row r="364" spans="1:19">
      <c r="A364" s="12"/>
      <c r="B364" s="13" t="s">
        <v>281</v>
      </c>
      <c r="C364" s="13"/>
      <c r="D364" s="14"/>
      <c r="E364" s="23" t="str">
        <f t="shared" si="62"/>
        <v/>
      </c>
      <c r="F364" s="22" t="str">
        <f t="shared" si="63"/>
        <v/>
      </c>
      <c r="G364" s="15" t="str">
        <f t="shared" si="64"/>
        <v/>
      </c>
      <c r="H364" s="17" t="str">
        <f t="shared" si="65"/>
        <v/>
      </c>
      <c r="I364" s="24" t="str">
        <f t="shared" si="66"/>
        <v/>
      </c>
      <c r="J364" s="26" t="str">
        <f t="shared" si="67"/>
        <v/>
      </c>
      <c r="K364" s="9">
        <f>IF(J363=actualvalue,xirrvalue,IF(A364="",0,IF(B364="Purchase",-D364,IF(B364="Dividend",D364,IF(B364="Redemption",D364,)))))</f>
        <v>0</v>
      </c>
      <c r="L364" s="25" t="str">
        <f t="shared" si="61"/>
        <v/>
      </c>
      <c r="M364" s="11">
        <f t="shared" si="68"/>
        <v>0</v>
      </c>
      <c r="N364">
        <f t="shared" si="69"/>
        <v>0</v>
      </c>
      <c r="O364" s="9"/>
      <c r="P364" s="9"/>
      <c r="Q364" s="9"/>
      <c r="R364" s="9"/>
      <c r="S364" s="9"/>
    </row>
    <row r="365" spans="1:19">
      <c r="A365" s="12"/>
      <c r="B365" s="13" t="s">
        <v>281</v>
      </c>
      <c r="C365" s="13"/>
      <c r="D365" s="14"/>
      <c r="E365" s="23" t="str">
        <f t="shared" si="62"/>
        <v/>
      </c>
      <c r="F365" s="22" t="str">
        <f t="shared" si="63"/>
        <v/>
      </c>
      <c r="G365" s="15" t="str">
        <f t="shared" si="64"/>
        <v/>
      </c>
      <c r="H365" s="17" t="str">
        <f t="shared" si="65"/>
        <v/>
      </c>
      <c r="I365" s="24" t="str">
        <f t="shared" si="66"/>
        <v/>
      </c>
      <c r="J365" s="26" t="str">
        <f t="shared" si="67"/>
        <v/>
      </c>
      <c r="K365" s="9">
        <f>IF(J364=actualvalue,xirrvalue,IF(A365="",0,IF(B365="Purchase",-D365,IF(B365="Dividend",D365,IF(B365="Redemption",D365,)))))</f>
        <v>0</v>
      </c>
      <c r="L365" s="25" t="str">
        <f t="shared" si="61"/>
        <v/>
      </c>
      <c r="M365" s="11">
        <f t="shared" si="68"/>
        <v>0</v>
      </c>
      <c r="N365">
        <f t="shared" si="69"/>
        <v>0</v>
      </c>
      <c r="O365" s="9"/>
      <c r="P365" s="9"/>
      <c r="Q365" s="9"/>
      <c r="R365" s="9"/>
      <c r="S365" s="9"/>
    </row>
    <row r="366" spans="1:19">
      <c r="A366" s="12"/>
      <c r="B366" s="13" t="s">
        <v>281</v>
      </c>
      <c r="C366" s="13"/>
      <c r="D366" s="14"/>
      <c r="E366" s="23" t="str">
        <f t="shared" si="62"/>
        <v/>
      </c>
      <c r="F366" s="22" t="str">
        <f t="shared" si="63"/>
        <v/>
      </c>
      <c r="G366" s="15" t="str">
        <f t="shared" si="64"/>
        <v/>
      </c>
      <c r="H366" s="17" t="str">
        <f t="shared" si="65"/>
        <v/>
      </c>
      <c r="I366" s="24" t="str">
        <f t="shared" si="66"/>
        <v/>
      </c>
      <c r="J366" s="26" t="str">
        <f t="shared" si="67"/>
        <v/>
      </c>
      <c r="K366" s="9">
        <f>IF(J365=actualvalue,xirrvalue,IF(A366="",0,IF(B366="Purchase",-D366,IF(B366="Dividend",D366,IF(B366="Redemption",D366,)))))</f>
        <v>0</v>
      </c>
      <c r="L366" s="25" t="str">
        <f t="shared" si="61"/>
        <v/>
      </c>
      <c r="M366" s="11">
        <f t="shared" si="68"/>
        <v>0</v>
      </c>
      <c r="N366">
        <f t="shared" si="69"/>
        <v>0</v>
      </c>
      <c r="O366" s="9"/>
      <c r="P366" s="9"/>
      <c r="Q366" s="9"/>
      <c r="R366" s="9"/>
      <c r="S366" s="9"/>
    </row>
    <row r="367" spans="1:19">
      <c r="A367" s="12"/>
      <c r="B367" s="13" t="s">
        <v>281</v>
      </c>
      <c r="C367" s="13"/>
      <c r="D367" s="14"/>
      <c r="E367" s="23" t="str">
        <f t="shared" si="62"/>
        <v/>
      </c>
      <c r="F367" s="22" t="str">
        <f t="shared" si="63"/>
        <v/>
      </c>
      <c r="G367" s="15" t="str">
        <f t="shared" si="64"/>
        <v/>
      </c>
      <c r="H367" s="17" t="str">
        <f t="shared" si="65"/>
        <v/>
      </c>
      <c r="I367" s="24" t="str">
        <f t="shared" si="66"/>
        <v/>
      </c>
      <c r="J367" s="26" t="str">
        <f t="shared" si="67"/>
        <v/>
      </c>
      <c r="K367" s="9">
        <f>IF(J366=actualvalue,xirrvalue,IF(A367="",0,IF(B367="Purchase",-D367,IF(B367="Dividend",D367,IF(B367="Redemption",D367,)))))</f>
        <v>0</v>
      </c>
      <c r="L367" s="25" t="str">
        <f t="shared" si="61"/>
        <v/>
      </c>
      <c r="M367" s="11">
        <f t="shared" si="68"/>
        <v>0</v>
      </c>
      <c r="N367">
        <f t="shared" si="69"/>
        <v>0</v>
      </c>
      <c r="O367" s="9"/>
      <c r="P367" s="9"/>
      <c r="Q367" s="9"/>
      <c r="R367" s="9"/>
      <c r="S367" s="9"/>
    </row>
    <row r="368" spans="1:19">
      <c r="A368" s="12"/>
      <c r="B368" s="13" t="s">
        <v>281</v>
      </c>
      <c r="C368" s="13"/>
      <c r="D368" s="14"/>
      <c r="E368" s="23" t="str">
        <f t="shared" si="62"/>
        <v/>
      </c>
      <c r="F368" s="22" t="str">
        <f t="shared" si="63"/>
        <v/>
      </c>
      <c r="G368" s="15" t="str">
        <f t="shared" si="64"/>
        <v/>
      </c>
      <c r="H368" s="17" t="str">
        <f t="shared" si="65"/>
        <v/>
      </c>
      <c r="I368" s="24" t="str">
        <f t="shared" si="66"/>
        <v/>
      </c>
      <c r="J368" s="26" t="str">
        <f t="shared" si="67"/>
        <v/>
      </c>
      <c r="K368" s="9">
        <f>IF(J367=actualvalue,xirrvalue,IF(A368="",0,IF(B368="Purchase",-D368,IF(B368="Dividend",D368,IF(B368="Redemption",D368,)))))</f>
        <v>0</v>
      </c>
      <c r="L368" s="25" t="str">
        <f t="shared" si="61"/>
        <v/>
      </c>
      <c r="M368" s="11">
        <f t="shared" si="68"/>
        <v>0</v>
      </c>
      <c r="N368">
        <f t="shared" si="69"/>
        <v>0</v>
      </c>
      <c r="O368" s="9"/>
      <c r="P368" s="9"/>
      <c r="Q368" s="9"/>
      <c r="R368" s="9"/>
      <c r="S368" s="9"/>
    </row>
    <row r="369" spans="1:19">
      <c r="A369" s="12"/>
      <c r="B369" s="13" t="s">
        <v>281</v>
      </c>
      <c r="C369" s="13"/>
      <c r="D369" s="14"/>
      <c r="E369" s="23" t="str">
        <f t="shared" si="62"/>
        <v/>
      </c>
      <c r="F369" s="22" t="str">
        <f t="shared" si="63"/>
        <v/>
      </c>
      <c r="G369" s="15" t="str">
        <f t="shared" si="64"/>
        <v/>
      </c>
      <c r="H369" s="17" t="str">
        <f t="shared" si="65"/>
        <v/>
      </c>
      <c r="I369" s="24" t="str">
        <f t="shared" si="66"/>
        <v/>
      </c>
      <c r="J369" s="26" t="str">
        <f t="shared" si="67"/>
        <v/>
      </c>
      <c r="K369" s="9">
        <f>IF(J368=actualvalue,xirrvalue,IF(A369="",0,IF(B369="Purchase",-D369,IF(B369="Dividend",D369,IF(B369="Redemption",D369,)))))</f>
        <v>0</v>
      </c>
      <c r="L369" s="25" t="str">
        <f t="shared" si="61"/>
        <v/>
      </c>
      <c r="M369" s="11">
        <f t="shared" si="68"/>
        <v>0</v>
      </c>
      <c r="N369">
        <f t="shared" si="69"/>
        <v>0</v>
      </c>
      <c r="O369" s="9"/>
      <c r="P369" s="9"/>
      <c r="Q369" s="9"/>
      <c r="R369" s="9"/>
      <c r="S369" s="9"/>
    </row>
    <row r="370" spans="1:19">
      <c r="A370" s="12"/>
      <c r="B370" s="13" t="s">
        <v>281</v>
      </c>
      <c r="C370" s="13"/>
      <c r="D370" s="14"/>
      <c r="E370" s="23" t="str">
        <f t="shared" si="62"/>
        <v/>
      </c>
      <c r="F370" s="22" t="str">
        <f t="shared" si="63"/>
        <v/>
      </c>
      <c r="G370" s="15" t="str">
        <f t="shared" si="64"/>
        <v/>
      </c>
      <c r="H370" s="17" t="str">
        <f t="shared" si="65"/>
        <v/>
      </c>
      <c r="I370" s="24" t="str">
        <f t="shared" si="66"/>
        <v/>
      </c>
      <c r="J370" s="26" t="str">
        <f t="shared" si="67"/>
        <v/>
      </c>
      <c r="K370" s="9">
        <f>IF(J369=actualvalue,xirrvalue,IF(A370="",0,IF(B370="Purchase",-D370,IF(B370="Dividend",D370,IF(B370="Redemption",D370,)))))</f>
        <v>0</v>
      </c>
      <c r="L370" s="25" t="str">
        <f t="shared" si="61"/>
        <v/>
      </c>
      <c r="M370" s="11">
        <f t="shared" si="68"/>
        <v>0</v>
      </c>
      <c r="N370">
        <f t="shared" si="69"/>
        <v>0</v>
      </c>
      <c r="O370" s="9"/>
      <c r="P370" s="9"/>
      <c r="Q370" s="9"/>
      <c r="R370" s="9"/>
      <c r="S370" s="9"/>
    </row>
    <row r="371" spans="1:19">
      <c r="A371" s="12"/>
      <c r="B371" s="13" t="s">
        <v>281</v>
      </c>
      <c r="C371" s="13"/>
      <c r="D371" s="14"/>
      <c r="E371" s="23" t="str">
        <f t="shared" si="62"/>
        <v/>
      </c>
      <c r="F371" s="22" t="str">
        <f t="shared" si="63"/>
        <v/>
      </c>
      <c r="G371" s="15" t="str">
        <f t="shared" si="64"/>
        <v/>
      </c>
      <c r="H371" s="17" t="str">
        <f t="shared" si="65"/>
        <v/>
      </c>
      <c r="I371" s="24" t="str">
        <f t="shared" si="66"/>
        <v/>
      </c>
      <c r="J371" s="26" t="str">
        <f t="shared" si="67"/>
        <v/>
      </c>
      <c r="K371" s="9">
        <f>IF(J370=actualvalue,xirrvalue,IF(A371="",0,IF(B371="Purchase",-D371,IF(B371="Dividend",D371,IF(B371="Redemption",D371,)))))</f>
        <v>0</v>
      </c>
      <c r="L371" s="25" t="str">
        <f t="shared" si="61"/>
        <v/>
      </c>
      <c r="M371" s="11">
        <f t="shared" si="68"/>
        <v>0</v>
      </c>
      <c r="N371">
        <f t="shared" si="69"/>
        <v>0</v>
      </c>
      <c r="O371" s="9"/>
      <c r="P371" s="9"/>
      <c r="Q371" s="9"/>
      <c r="R371" s="9"/>
      <c r="S371" s="9"/>
    </row>
    <row r="372" spans="1:19">
      <c r="A372" s="12"/>
      <c r="B372" s="13" t="s">
        <v>281</v>
      </c>
      <c r="C372" s="13"/>
      <c r="D372" s="14"/>
      <c r="E372" s="23" t="str">
        <f t="shared" si="62"/>
        <v/>
      </c>
      <c r="F372" s="22" t="str">
        <f t="shared" si="63"/>
        <v/>
      </c>
      <c r="G372" s="15" t="str">
        <f t="shared" si="64"/>
        <v/>
      </c>
      <c r="H372" s="17" t="str">
        <f t="shared" si="65"/>
        <v/>
      </c>
      <c r="I372" s="24" t="str">
        <f t="shared" si="66"/>
        <v/>
      </c>
      <c r="J372" s="26" t="str">
        <f t="shared" si="67"/>
        <v/>
      </c>
      <c r="K372" s="9">
        <f>IF(J371=actualvalue,xirrvalue,IF(A372="",0,IF(B372="Purchase",-D372,IF(B372="Dividend",D372,IF(B372="Redemption",D372,)))))</f>
        <v>0</v>
      </c>
      <c r="L372" s="25" t="str">
        <f t="shared" si="61"/>
        <v/>
      </c>
      <c r="M372" s="11">
        <f t="shared" si="68"/>
        <v>0</v>
      </c>
      <c r="N372">
        <f t="shared" si="69"/>
        <v>0</v>
      </c>
      <c r="O372" s="9"/>
      <c r="P372" s="9"/>
      <c r="Q372" s="9"/>
      <c r="R372" s="9"/>
      <c r="S372" s="9"/>
    </row>
    <row r="373" spans="1:19">
      <c r="A373" s="12"/>
      <c r="B373" s="13" t="s">
        <v>281</v>
      </c>
      <c r="C373" s="13"/>
      <c r="D373" s="14"/>
      <c r="E373" s="23" t="str">
        <f t="shared" si="62"/>
        <v/>
      </c>
      <c r="F373" s="22" t="str">
        <f t="shared" si="63"/>
        <v/>
      </c>
      <c r="G373" s="15" t="str">
        <f t="shared" si="64"/>
        <v/>
      </c>
      <c r="H373" s="17" t="str">
        <f t="shared" si="65"/>
        <v/>
      </c>
      <c r="I373" s="24" t="str">
        <f t="shared" si="66"/>
        <v/>
      </c>
      <c r="J373" s="26" t="str">
        <f t="shared" si="67"/>
        <v/>
      </c>
      <c r="K373" s="9">
        <f>IF(J372=actualvalue,xirrvalue,IF(A373="",0,IF(B373="Purchase",-D373,IF(B373="Dividend",D373,IF(B373="Redemption",D373,)))))</f>
        <v>0</v>
      </c>
      <c r="L373" s="25" t="str">
        <f t="shared" si="61"/>
        <v/>
      </c>
      <c r="M373" s="11">
        <f t="shared" si="68"/>
        <v>0</v>
      </c>
      <c r="N373">
        <f t="shared" si="69"/>
        <v>0</v>
      </c>
      <c r="O373" s="9"/>
      <c r="P373" s="9"/>
      <c r="Q373" s="9"/>
      <c r="R373" s="9"/>
      <c r="S373" s="9"/>
    </row>
    <row r="374" spans="1:19">
      <c r="A374" s="12"/>
      <c r="B374" s="13" t="s">
        <v>281</v>
      </c>
      <c r="C374" s="13"/>
      <c r="D374" s="14"/>
      <c r="E374" s="23" t="str">
        <f t="shared" si="62"/>
        <v/>
      </c>
      <c r="F374" s="22" t="str">
        <f t="shared" si="63"/>
        <v/>
      </c>
      <c r="G374" s="15" t="str">
        <f t="shared" si="64"/>
        <v/>
      </c>
      <c r="H374" s="17" t="str">
        <f t="shared" si="65"/>
        <v/>
      </c>
      <c r="I374" s="24" t="str">
        <f t="shared" si="66"/>
        <v/>
      </c>
      <c r="J374" s="26" t="str">
        <f t="shared" si="67"/>
        <v/>
      </c>
      <c r="K374" s="9">
        <f>IF(J373=actualvalue,xirrvalue,IF(A374="",0,IF(B374="Purchase",-D374,IF(B374="Dividend",D374,IF(B374="Redemption",D374,)))))</f>
        <v>0</v>
      </c>
      <c r="L374" s="25" t="str">
        <f t="shared" si="61"/>
        <v/>
      </c>
      <c r="M374" s="11">
        <f t="shared" si="68"/>
        <v>0</v>
      </c>
      <c r="N374">
        <f t="shared" si="69"/>
        <v>0</v>
      </c>
      <c r="O374" s="9"/>
      <c r="P374" s="9"/>
      <c r="Q374" s="9"/>
      <c r="R374" s="9"/>
      <c r="S374" s="9"/>
    </row>
    <row r="375" spans="1:19">
      <c r="A375" s="12"/>
      <c r="B375" s="13" t="s">
        <v>281</v>
      </c>
      <c r="C375" s="13"/>
      <c r="D375" s="14"/>
      <c r="E375" s="23" t="str">
        <f t="shared" si="62"/>
        <v/>
      </c>
      <c r="F375" s="22" t="str">
        <f t="shared" si="63"/>
        <v/>
      </c>
      <c r="G375" s="15" t="str">
        <f t="shared" si="64"/>
        <v/>
      </c>
      <c r="H375" s="17" t="str">
        <f t="shared" si="65"/>
        <v/>
      </c>
      <c r="I375" s="24" t="str">
        <f t="shared" si="66"/>
        <v/>
      </c>
      <c r="J375" s="26" t="str">
        <f t="shared" si="67"/>
        <v/>
      </c>
      <c r="K375" s="9">
        <f>IF(J374=actualvalue,xirrvalue,IF(A375="",0,IF(B375="Purchase",-D375,IF(B375="Dividend",D375,IF(B375="Redemption",D375,)))))</f>
        <v>0</v>
      </c>
      <c r="L375" s="25" t="str">
        <f t="shared" si="61"/>
        <v/>
      </c>
      <c r="M375" s="11">
        <f t="shared" si="68"/>
        <v>0</v>
      </c>
      <c r="N375">
        <f t="shared" si="69"/>
        <v>0</v>
      </c>
      <c r="O375" s="9"/>
      <c r="P375" s="9"/>
      <c r="Q375" s="9"/>
      <c r="R375" s="9"/>
      <c r="S375" s="9"/>
    </row>
    <row r="376" spans="1:19">
      <c r="A376" s="12"/>
      <c r="B376" s="13" t="s">
        <v>281</v>
      </c>
      <c r="C376" s="13"/>
      <c r="D376" s="14"/>
      <c r="E376" s="23" t="str">
        <f t="shared" si="62"/>
        <v/>
      </c>
      <c r="F376" s="22" t="str">
        <f t="shared" si="63"/>
        <v/>
      </c>
      <c r="G376" s="15" t="str">
        <f t="shared" si="64"/>
        <v/>
      </c>
      <c r="H376" s="17" t="str">
        <f t="shared" si="65"/>
        <v/>
      </c>
      <c r="I376" s="24" t="str">
        <f t="shared" si="66"/>
        <v/>
      </c>
      <c r="J376" s="26" t="str">
        <f t="shared" si="67"/>
        <v/>
      </c>
      <c r="K376" s="9">
        <f>IF(J375=actualvalue,xirrvalue,IF(A376="",0,IF(B376="Purchase",-D376,IF(B376="Dividend",D376,IF(B376="Redemption",D376,)))))</f>
        <v>0</v>
      </c>
      <c r="L376" s="25" t="str">
        <f t="shared" si="61"/>
        <v/>
      </c>
      <c r="M376" s="11">
        <f t="shared" si="68"/>
        <v>0</v>
      </c>
      <c r="N376">
        <f t="shared" si="69"/>
        <v>0</v>
      </c>
      <c r="O376" s="9"/>
      <c r="P376" s="9"/>
      <c r="Q376" s="9"/>
      <c r="R376" s="9"/>
      <c r="S376" s="9"/>
    </row>
    <row r="377" spans="1:19">
      <c r="A377" s="12"/>
      <c r="B377" s="13" t="s">
        <v>281</v>
      </c>
      <c r="C377" s="13"/>
      <c r="D377" s="14"/>
      <c r="E377" s="23" t="str">
        <f t="shared" si="62"/>
        <v/>
      </c>
      <c r="F377" s="22" t="str">
        <f t="shared" si="63"/>
        <v/>
      </c>
      <c r="G377" s="15" t="str">
        <f t="shared" si="64"/>
        <v/>
      </c>
      <c r="H377" s="17" t="str">
        <f t="shared" si="65"/>
        <v/>
      </c>
      <c r="I377" s="24" t="str">
        <f t="shared" si="66"/>
        <v/>
      </c>
      <c r="J377" s="26" t="str">
        <f t="shared" si="67"/>
        <v/>
      </c>
      <c r="K377" s="9">
        <f>IF(J376=actualvalue,xirrvalue,IF(A377="",0,IF(B377="Purchase",-D377,IF(B377="Dividend",D377,IF(B377="Redemption",D377,)))))</f>
        <v>0</v>
      </c>
      <c r="L377" s="25" t="str">
        <f t="shared" si="61"/>
        <v/>
      </c>
      <c r="M377" s="11">
        <f t="shared" si="68"/>
        <v>0</v>
      </c>
      <c r="N377">
        <f t="shared" si="69"/>
        <v>0</v>
      </c>
      <c r="O377" s="9"/>
      <c r="P377" s="9"/>
      <c r="Q377" s="9"/>
      <c r="R377" s="9"/>
      <c r="S377" s="9"/>
    </row>
    <row r="378" spans="1:19">
      <c r="A378" s="12"/>
      <c r="B378" s="13" t="s">
        <v>281</v>
      </c>
      <c r="C378" s="13"/>
      <c r="D378" s="14"/>
      <c r="E378" s="23" t="str">
        <f t="shared" si="62"/>
        <v/>
      </c>
      <c r="F378" s="22" t="str">
        <f t="shared" si="63"/>
        <v/>
      </c>
      <c r="G378" s="15" t="str">
        <f t="shared" si="64"/>
        <v/>
      </c>
      <c r="H378" s="17" t="str">
        <f t="shared" si="65"/>
        <v/>
      </c>
      <c r="I378" s="24" t="str">
        <f t="shared" si="66"/>
        <v/>
      </c>
      <c r="J378" s="26" t="str">
        <f t="shared" si="67"/>
        <v/>
      </c>
      <c r="K378" s="9">
        <f>IF(J377=actualvalue,xirrvalue,IF(A378="",0,IF(B378="Purchase",-D378,IF(B378="Dividend",D378,IF(B378="Redemption",D378,)))))</f>
        <v>0</v>
      </c>
      <c r="L378" s="25" t="str">
        <f t="shared" si="61"/>
        <v/>
      </c>
      <c r="M378" s="11">
        <f t="shared" si="68"/>
        <v>0</v>
      </c>
      <c r="N378">
        <f t="shared" si="69"/>
        <v>0</v>
      </c>
      <c r="O378" s="9"/>
      <c r="P378" s="9"/>
      <c r="Q378" s="9"/>
      <c r="R378" s="9"/>
      <c r="S378" s="9"/>
    </row>
    <row r="379" spans="1:19">
      <c r="A379" s="12"/>
      <c r="B379" s="13" t="s">
        <v>281</v>
      </c>
      <c r="C379" s="13"/>
      <c r="D379" s="14"/>
      <c r="E379" s="23" t="str">
        <f t="shared" si="62"/>
        <v/>
      </c>
      <c r="F379" s="22" t="str">
        <f t="shared" si="63"/>
        <v/>
      </c>
      <c r="G379" s="15" t="str">
        <f t="shared" si="64"/>
        <v/>
      </c>
      <c r="H379" s="17" t="str">
        <f t="shared" si="65"/>
        <v/>
      </c>
      <c r="I379" s="24" t="str">
        <f t="shared" si="66"/>
        <v/>
      </c>
      <c r="J379" s="26" t="str">
        <f t="shared" si="67"/>
        <v/>
      </c>
      <c r="K379" s="9">
        <f>IF(J378=actualvalue,xirrvalue,IF(A379="",0,IF(B379="Purchase",-D379,IF(B379="Dividend",D379,IF(B379="Redemption",D379,)))))</f>
        <v>0</v>
      </c>
      <c r="L379" s="25" t="str">
        <f t="shared" si="61"/>
        <v/>
      </c>
      <c r="M379" s="11">
        <f t="shared" si="68"/>
        <v>0</v>
      </c>
      <c r="N379">
        <f t="shared" si="69"/>
        <v>0</v>
      </c>
      <c r="O379" s="9"/>
      <c r="P379" s="9"/>
      <c r="Q379" s="9"/>
      <c r="R379" s="9"/>
      <c r="S379" s="9"/>
    </row>
    <row r="380" spans="1:19">
      <c r="A380" s="12"/>
      <c r="B380" s="13" t="s">
        <v>281</v>
      </c>
      <c r="C380" s="13"/>
      <c r="D380" s="14"/>
      <c r="E380" s="23" t="str">
        <f t="shared" si="62"/>
        <v/>
      </c>
      <c r="F380" s="22" t="str">
        <f t="shared" si="63"/>
        <v/>
      </c>
      <c r="G380" s="15" t="str">
        <f t="shared" si="64"/>
        <v/>
      </c>
      <c r="H380" s="17" t="str">
        <f t="shared" si="65"/>
        <v/>
      </c>
      <c r="I380" s="24" t="str">
        <f t="shared" si="66"/>
        <v/>
      </c>
      <c r="J380" s="26" t="str">
        <f t="shared" si="67"/>
        <v/>
      </c>
      <c r="K380" s="9">
        <f>IF(J379=actualvalue,xirrvalue,IF(A380="",0,IF(B380="Purchase",-D380,IF(B380="Dividend",D380,IF(B380="Redemption",D380,)))))</f>
        <v>0</v>
      </c>
      <c r="L380" s="25" t="str">
        <f t="shared" si="61"/>
        <v/>
      </c>
      <c r="M380" s="11">
        <f t="shared" si="68"/>
        <v>0</v>
      </c>
      <c r="N380">
        <f t="shared" si="69"/>
        <v>0</v>
      </c>
      <c r="O380" s="9"/>
      <c r="P380" s="9"/>
      <c r="Q380" s="9"/>
      <c r="R380" s="9"/>
      <c r="S380" s="9"/>
    </row>
    <row r="381" spans="1:19">
      <c r="A381" s="12"/>
      <c r="B381" s="13" t="s">
        <v>281</v>
      </c>
      <c r="C381" s="13"/>
      <c r="D381" s="14"/>
      <c r="E381" s="23" t="str">
        <f t="shared" si="62"/>
        <v/>
      </c>
      <c r="F381" s="22" t="str">
        <f t="shared" si="63"/>
        <v/>
      </c>
      <c r="G381" s="15" t="str">
        <f t="shared" si="64"/>
        <v/>
      </c>
      <c r="H381" s="17" t="str">
        <f t="shared" si="65"/>
        <v/>
      </c>
      <c r="I381" s="24" t="str">
        <f t="shared" si="66"/>
        <v/>
      </c>
      <c r="J381" s="26" t="str">
        <f t="shared" si="67"/>
        <v/>
      </c>
      <c r="K381" s="9">
        <f>IF(J380=actualvalue,xirrvalue,IF(A381="",0,IF(B381="Purchase",-D381,IF(B381="Dividend",D381,IF(B381="Redemption",D381,)))))</f>
        <v>0</v>
      </c>
      <c r="L381" s="25" t="str">
        <f t="shared" si="61"/>
        <v/>
      </c>
      <c r="M381" s="11">
        <f t="shared" si="68"/>
        <v>0</v>
      </c>
      <c r="N381">
        <f t="shared" si="69"/>
        <v>0</v>
      </c>
      <c r="O381" s="9"/>
      <c r="P381" s="9"/>
      <c r="Q381" s="9"/>
      <c r="R381" s="9"/>
      <c r="S381" s="9"/>
    </row>
    <row r="382" spans="1:19">
      <c r="A382" s="12"/>
      <c r="B382" s="13" t="s">
        <v>281</v>
      </c>
      <c r="C382" s="13"/>
      <c r="D382" s="14"/>
      <c r="E382" s="23" t="str">
        <f t="shared" si="62"/>
        <v/>
      </c>
      <c r="F382" s="22" t="str">
        <f t="shared" si="63"/>
        <v/>
      </c>
      <c r="G382" s="15" t="str">
        <f t="shared" si="64"/>
        <v/>
      </c>
      <c r="H382" s="17" t="str">
        <f t="shared" si="65"/>
        <v/>
      </c>
      <c r="I382" s="24" t="str">
        <f t="shared" si="66"/>
        <v/>
      </c>
      <c r="J382" s="26" t="str">
        <f t="shared" si="67"/>
        <v/>
      </c>
      <c r="K382" s="9">
        <f>IF(J381=actualvalue,xirrvalue,IF(A382="",0,IF(B382="Purchase",-D382,IF(B382="Dividend",D382,IF(B382="Redemption",D382,)))))</f>
        <v>0</v>
      </c>
      <c r="L382" s="25" t="str">
        <f t="shared" si="61"/>
        <v/>
      </c>
      <c r="M382" s="11">
        <f t="shared" si="68"/>
        <v>0</v>
      </c>
      <c r="N382">
        <f t="shared" si="69"/>
        <v>0</v>
      </c>
      <c r="O382" s="9"/>
      <c r="P382" s="9"/>
      <c r="Q382" s="9"/>
      <c r="R382" s="9"/>
      <c r="S382" s="9"/>
    </row>
    <row r="383" spans="1:19">
      <c r="A383" s="12"/>
      <c r="B383" s="13" t="s">
        <v>281</v>
      </c>
      <c r="C383" s="13"/>
      <c r="D383" s="14"/>
      <c r="E383" s="23" t="str">
        <f t="shared" si="62"/>
        <v/>
      </c>
      <c r="F383" s="22" t="str">
        <f t="shared" si="63"/>
        <v/>
      </c>
      <c r="G383" s="15" t="str">
        <f t="shared" si="64"/>
        <v/>
      </c>
      <c r="H383" s="17" t="str">
        <f t="shared" si="65"/>
        <v/>
      </c>
      <c r="I383" s="24" t="str">
        <f t="shared" si="66"/>
        <v/>
      </c>
      <c r="J383" s="26" t="str">
        <f t="shared" si="67"/>
        <v/>
      </c>
      <c r="K383" s="9">
        <f>IF(J382=actualvalue,xirrvalue,IF(A383="",0,IF(B383="Purchase",-D383,IF(B383="Dividend",D383,IF(B383="Redemption",D383,)))))</f>
        <v>0</v>
      </c>
      <c r="L383" s="25" t="str">
        <f t="shared" si="61"/>
        <v/>
      </c>
      <c r="M383" s="11">
        <f t="shared" si="68"/>
        <v>0</v>
      </c>
      <c r="N383">
        <f t="shared" si="69"/>
        <v>0</v>
      </c>
      <c r="O383" s="9"/>
      <c r="P383" s="9"/>
      <c r="Q383" s="9"/>
      <c r="R383" s="9"/>
      <c r="S383" s="9"/>
    </row>
    <row r="384" spans="1:19">
      <c r="A384" s="12"/>
      <c r="B384" s="13" t="s">
        <v>281</v>
      </c>
      <c r="C384" s="13"/>
      <c r="D384" s="14"/>
      <c r="E384" s="23" t="str">
        <f t="shared" si="62"/>
        <v/>
      </c>
      <c r="F384" s="22" t="str">
        <f t="shared" si="63"/>
        <v/>
      </c>
      <c r="G384" s="15" t="str">
        <f t="shared" si="64"/>
        <v/>
      </c>
      <c r="H384" s="17" t="str">
        <f t="shared" si="65"/>
        <v/>
      </c>
      <c r="I384" s="24" t="str">
        <f t="shared" si="66"/>
        <v/>
      </c>
      <c r="J384" s="26" t="str">
        <f t="shared" si="67"/>
        <v/>
      </c>
      <c r="K384" s="9">
        <f>IF(J383=actualvalue,xirrvalue,IF(A384="",0,IF(B384="Purchase",-D384,IF(B384="Dividend",D384,IF(B384="Redemption",D384,)))))</f>
        <v>0</v>
      </c>
      <c r="L384" s="25" t="str">
        <f t="shared" si="61"/>
        <v/>
      </c>
      <c r="M384" s="11">
        <f t="shared" si="68"/>
        <v>0</v>
      </c>
      <c r="N384">
        <f t="shared" si="69"/>
        <v>0</v>
      </c>
      <c r="O384" s="9"/>
      <c r="P384" s="9"/>
      <c r="Q384" s="9"/>
      <c r="R384" s="9"/>
      <c r="S384" s="9"/>
    </row>
    <row r="385" spans="1:19">
      <c r="A385" s="12"/>
      <c r="B385" s="13" t="s">
        <v>281</v>
      </c>
      <c r="C385" s="13"/>
      <c r="D385" s="14"/>
      <c r="E385" s="23" t="str">
        <f t="shared" si="62"/>
        <v/>
      </c>
      <c r="F385" s="22" t="str">
        <f t="shared" si="63"/>
        <v/>
      </c>
      <c r="G385" s="15" t="str">
        <f t="shared" si="64"/>
        <v/>
      </c>
      <c r="H385" s="17" t="str">
        <f t="shared" si="65"/>
        <v/>
      </c>
      <c r="I385" s="24" t="str">
        <f t="shared" si="66"/>
        <v/>
      </c>
      <c r="J385" s="26" t="str">
        <f t="shared" si="67"/>
        <v/>
      </c>
      <c r="K385" s="9">
        <f>IF(J384=actualvalue,xirrvalue,IF(A385="",0,IF(B385="Purchase",-D385,IF(B385="Dividend",D385,IF(B385="Redemption",D385,)))))</f>
        <v>0</v>
      </c>
      <c r="L385" s="25" t="str">
        <f t="shared" si="61"/>
        <v/>
      </c>
      <c r="M385" s="11">
        <f t="shared" si="68"/>
        <v>0</v>
      </c>
      <c r="N385">
        <f t="shared" si="69"/>
        <v>0</v>
      </c>
      <c r="O385" s="9"/>
      <c r="P385" s="9"/>
      <c r="Q385" s="9"/>
      <c r="R385" s="9"/>
      <c r="S385" s="9"/>
    </row>
    <row r="386" spans="1:19">
      <c r="A386" s="12"/>
      <c r="B386" s="13" t="s">
        <v>281</v>
      </c>
      <c r="C386" s="13"/>
      <c r="D386" s="14"/>
      <c r="E386" s="23" t="str">
        <f t="shared" si="62"/>
        <v/>
      </c>
      <c r="F386" s="22" t="str">
        <f t="shared" si="63"/>
        <v/>
      </c>
      <c r="G386" s="15" t="str">
        <f t="shared" si="64"/>
        <v/>
      </c>
      <c r="H386" s="17" t="str">
        <f t="shared" si="65"/>
        <v/>
      </c>
      <c r="I386" s="24" t="str">
        <f t="shared" si="66"/>
        <v/>
      </c>
      <c r="J386" s="26" t="str">
        <f t="shared" si="67"/>
        <v/>
      </c>
      <c r="K386" s="9">
        <f>IF(J385=actualvalue,xirrvalue,IF(A386="",0,IF(B386="Purchase",-D386,IF(B386="Dividend",D386,IF(B386="Redemption",D386,)))))</f>
        <v>0</v>
      </c>
      <c r="L386" s="25" t="str">
        <f t="shared" si="61"/>
        <v/>
      </c>
      <c r="M386" s="11">
        <f t="shared" si="68"/>
        <v>0</v>
      </c>
      <c r="N386">
        <f t="shared" si="69"/>
        <v>0</v>
      </c>
      <c r="O386" s="9"/>
      <c r="P386" s="9"/>
      <c r="Q386" s="9"/>
      <c r="R386" s="9"/>
      <c r="S386" s="9"/>
    </row>
    <row r="387" spans="1:19">
      <c r="A387" s="12"/>
      <c r="B387" s="13" t="s">
        <v>281</v>
      </c>
      <c r="C387" s="13"/>
      <c r="D387" s="14"/>
      <c r="E387" s="23" t="str">
        <f t="shared" si="62"/>
        <v/>
      </c>
      <c r="F387" s="22" t="str">
        <f t="shared" si="63"/>
        <v/>
      </c>
      <c r="G387" s="15" t="str">
        <f t="shared" si="64"/>
        <v/>
      </c>
      <c r="H387" s="17" t="str">
        <f t="shared" si="65"/>
        <v/>
      </c>
      <c r="I387" s="24" t="str">
        <f t="shared" si="66"/>
        <v/>
      </c>
      <c r="J387" s="26" t="str">
        <f t="shared" si="67"/>
        <v/>
      </c>
      <c r="K387" s="9">
        <f>IF(J386=actualvalue,xirrvalue,IF(A387="",0,IF(B387="Purchase",-D387,IF(B387="Dividend",D387,IF(B387="Redemption",D387,)))))</f>
        <v>0</v>
      </c>
      <c r="L387" s="25" t="str">
        <f t="shared" si="61"/>
        <v/>
      </c>
      <c r="M387" s="11">
        <f t="shared" si="68"/>
        <v>0</v>
      </c>
      <c r="N387">
        <f t="shared" si="69"/>
        <v>0</v>
      </c>
      <c r="O387" s="9"/>
      <c r="P387" s="9"/>
      <c r="Q387" s="9"/>
      <c r="R387" s="9"/>
      <c r="S387" s="9"/>
    </row>
    <row r="388" spans="1:19">
      <c r="A388" s="12"/>
      <c r="B388" s="13" t="s">
        <v>281</v>
      </c>
      <c r="C388" s="13"/>
      <c r="D388" s="14"/>
      <c r="E388" s="23" t="str">
        <f t="shared" si="62"/>
        <v/>
      </c>
      <c r="F388" s="22" t="str">
        <f t="shared" si="63"/>
        <v/>
      </c>
      <c r="G388" s="15" t="str">
        <f t="shared" si="64"/>
        <v/>
      </c>
      <c r="H388" s="17" t="str">
        <f t="shared" si="65"/>
        <v/>
      </c>
      <c r="I388" s="24" t="str">
        <f t="shared" si="66"/>
        <v/>
      </c>
      <c r="J388" s="26" t="str">
        <f t="shared" si="67"/>
        <v/>
      </c>
      <c r="K388" s="9">
        <f>IF(J387=actualvalue,xirrvalue,IF(A388="",0,IF(B388="Purchase",-D388,IF(B388="Dividend",D388,IF(B388="Redemption",D388,)))))</f>
        <v>0</v>
      </c>
      <c r="L388" s="25" t="str">
        <f t="shared" si="61"/>
        <v/>
      </c>
      <c r="M388" s="11">
        <f t="shared" si="68"/>
        <v>0</v>
      </c>
      <c r="N388">
        <f t="shared" si="69"/>
        <v>0</v>
      </c>
      <c r="O388" s="9"/>
      <c r="P388" s="9"/>
      <c r="Q388" s="9"/>
      <c r="R388" s="9"/>
      <c r="S388" s="9"/>
    </row>
    <row r="389" spans="1:19">
      <c r="A389" s="12"/>
      <c r="B389" s="13" t="s">
        <v>281</v>
      </c>
      <c r="C389" s="13"/>
      <c r="D389" s="14"/>
      <c r="E389" s="23" t="str">
        <f t="shared" si="62"/>
        <v/>
      </c>
      <c r="F389" s="22" t="str">
        <f t="shared" si="63"/>
        <v/>
      </c>
      <c r="G389" s="15" t="str">
        <f t="shared" si="64"/>
        <v/>
      </c>
      <c r="H389" s="17" t="str">
        <f t="shared" si="65"/>
        <v/>
      </c>
      <c r="I389" s="24" t="str">
        <f t="shared" si="66"/>
        <v/>
      </c>
      <c r="J389" s="26" t="str">
        <f t="shared" si="67"/>
        <v/>
      </c>
      <c r="K389" s="9">
        <f>IF(J388=actualvalue,xirrvalue,IF(A389="",0,IF(B389="Purchase",-D389,IF(B389="Dividend",D389,IF(B389="Redemption",D389,)))))</f>
        <v>0</v>
      </c>
      <c r="L389" s="25" t="str">
        <f t="shared" si="61"/>
        <v/>
      </c>
      <c r="M389" s="11">
        <f t="shared" si="68"/>
        <v>0</v>
      </c>
      <c r="N389">
        <f t="shared" si="69"/>
        <v>0</v>
      </c>
      <c r="O389" s="9"/>
      <c r="P389" s="9"/>
      <c r="Q389" s="9"/>
      <c r="R389" s="9"/>
      <c r="S389" s="9"/>
    </row>
    <row r="390" spans="1:19">
      <c r="A390" s="12"/>
      <c r="B390" s="13" t="s">
        <v>281</v>
      </c>
      <c r="C390" s="13"/>
      <c r="D390" s="14"/>
      <c r="E390" s="23" t="str">
        <f t="shared" si="62"/>
        <v/>
      </c>
      <c r="F390" s="22" t="str">
        <f t="shared" si="63"/>
        <v/>
      </c>
      <c r="G390" s="15" t="str">
        <f t="shared" si="64"/>
        <v/>
      </c>
      <c r="H390" s="17" t="str">
        <f t="shared" si="65"/>
        <v/>
      </c>
      <c r="I390" s="24" t="str">
        <f t="shared" si="66"/>
        <v/>
      </c>
      <c r="J390" s="26" t="str">
        <f t="shared" si="67"/>
        <v/>
      </c>
      <c r="K390" s="9">
        <f>IF(J389=actualvalue,xirrvalue,IF(A390="",0,IF(B390="Purchase",-D390,IF(B390="Dividend",D390,IF(B390="Redemption",D390,)))))</f>
        <v>0</v>
      </c>
      <c r="L390" s="25" t="str">
        <f t="shared" si="61"/>
        <v/>
      </c>
      <c r="M390" s="11">
        <f t="shared" si="68"/>
        <v>0</v>
      </c>
      <c r="N390">
        <f t="shared" si="69"/>
        <v>0</v>
      </c>
      <c r="O390" s="9"/>
      <c r="P390" s="9"/>
      <c r="Q390" s="9"/>
      <c r="R390" s="9"/>
      <c r="S390" s="9"/>
    </row>
    <row r="391" spans="1:19">
      <c r="A391" s="12"/>
      <c r="B391" s="13" t="s">
        <v>281</v>
      </c>
      <c r="C391" s="13"/>
      <c r="D391" s="14"/>
      <c r="E391" s="23" t="str">
        <f t="shared" si="62"/>
        <v/>
      </c>
      <c r="F391" s="22" t="str">
        <f t="shared" si="63"/>
        <v/>
      </c>
      <c r="G391" s="15" t="str">
        <f t="shared" si="64"/>
        <v/>
      </c>
      <c r="H391" s="17" t="str">
        <f t="shared" si="65"/>
        <v/>
      </c>
      <c r="I391" s="24" t="str">
        <f t="shared" si="66"/>
        <v/>
      </c>
      <c r="J391" s="26" t="str">
        <f t="shared" si="67"/>
        <v/>
      </c>
      <c r="K391" s="9">
        <f>IF(J390=actualvalue,xirrvalue,IF(A391="",0,IF(B391="Purchase",-D391,IF(B391="Dividend",D391,IF(B391="Redemption",D391,)))))</f>
        <v>0</v>
      </c>
      <c r="L391" s="25" t="str">
        <f t="shared" si="61"/>
        <v/>
      </c>
      <c r="M391" s="11">
        <f t="shared" si="68"/>
        <v>0</v>
      </c>
      <c r="N391">
        <f t="shared" si="69"/>
        <v>0</v>
      </c>
      <c r="O391" s="9"/>
      <c r="P391" s="9"/>
      <c r="Q391" s="9"/>
      <c r="R391" s="9"/>
      <c r="S391" s="9"/>
    </row>
    <row r="392" spans="1:19">
      <c r="A392" s="12"/>
      <c r="B392" s="13" t="s">
        <v>281</v>
      </c>
      <c r="C392" s="13"/>
      <c r="D392" s="14"/>
      <c r="E392" s="23" t="str">
        <f t="shared" si="62"/>
        <v/>
      </c>
      <c r="F392" s="22" t="str">
        <f t="shared" si="63"/>
        <v/>
      </c>
      <c r="G392" s="15" t="str">
        <f t="shared" si="64"/>
        <v/>
      </c>
      <c r="H392" s="17" t="str">
        <f t="shared" si="65"/>
        <v/>
      </c>
      <c r="I392" s="24" t="str">
        <f t="shared" si="66"/>
        <v/>
      </c>
      <c r="J392" s="26" t="str">
        <f t="shared" si="67"/>
        <v/>
      </c>
      <c r="K392" s="9">
        <f>IF(J391=actualvalue,xirrvalue,IF(A392="",0,IF(B392="Purchase",-D392,IF(B392="Dividend",D392,IF(B392="Redemption",D392,)))))</f>
        <v>0</v>
      </c>
      <c r="L392" s="25" t="str">
        <f t="shared" si="61"/>
        <v/>
      </c>
      <c r="M392" s="11">
        <f t="shared" si="68"/>
        <v>0</v>
      </c>
      <c r="N392">
        <f t="shared" si="69"/>
        <v>0</v>
      </c>
      <c r="O392" s="9"/>
      <c r="P392" s="9"/>
      <c r="Q392" s="9"/>
      <c r="R392" s="9"/>
      <c r="S392" s="9"/>
    </row>
    <row r="393" spans="1:19">
      <c r="A393" s="12"/>
      <c r="B393" s="13" t="s">
        <v>281</v>
      </c>
      <c r="C393" s="13"/>
      <c r="D393" s="14"/>
      <c r="E393" s="23" t="str">
        <f t="shared" si="62"/>
        <v/>
      </c>
      <c r="F393" s="22" t="str">
        <f t="shared" si="63"/>
        <v/>
      </c>
      <c r="G393" s="15" t="str">
        <f t="shared" si="64"/>
        <v/>
      </c>
      <c r="H393" s="17" t="str">
        <f t="shared" si="65"/>
        <v/>
      </c>
      <c r="I393" s="24" t="str">
        <f t="shared" si="66"/>
        <v/>
      </c>
      <c r="J393" s="26" t="str">
        <f t="shared" si="67"/>
        <v/>
      </c>
      <c r="K393" s="9">
        <f>IF(J392=actualvalue,xirrvalue,IF(A393="",0,IF(B393="Purchase",-D393,IF(B393="Dividend",D393,IF(B393="Redemption",D393,)))))</f>
        <v>0</v>
      </c>
      <c r="L393" s="25" t="str">
        <f t="shared" si="61"/>
        <v/>
      </c>
      <c r="M393" s="11">
        <f t="shared" si="68"/>
        <v>0</v>
      </c>
      <c r="N393">
        <f t="shared" si="69"/>
        <v>0</v>
      </c>
      <c r="O393" s="9"/>
      <c r="P393" s="9"/>
      <c r="Q393" s="9"/>
      <c r="R393" s="9"/>
      <c r="S393" s="9"/>
    </row>
    <row r="394" spans="1:19">
      <c r="A394" s="12"/>
      <c r="B394" s="13" t="s">
        <v>281</v>
      </c>
      <c r="C394" s="13"/>
      <c r="D394" s="14"/>
      <c r="E394" s="23" t="str">
        <f t="shared" si="62"/>
        <v/>
      </c>
      <c r="F394" s="22" t="str">
        <f t="shared" si="63"/>
        <v/>
      </c>
      <c r="G394" s="15" t="str">
        <f t="shared" si="64"/>
        <v/>
      </c>
      <c r="H394" s="17" t="str">
        <f t="shared" si="65"/>
        <v/>
      </c>
      <c r="I394" s="24" t="str">
        <f t="shared" si="66"/>
        <v/>
      </c>
      <c r="J394" s="26" t="str">
        <f t="shared" si="67"/>
        <v/>
      </c>
      <c r="K394" s="9">
        <f>IF(J393=actualvalue,xirrvalue,IF(A394="",0,IF(B394="Purchase",-D394,IF(B394="Dividend",D394,IF(B394="Redemption",D394,)))))</f>
        <v>0</v>
      </c>
      <c r="L394" s="25" t="str">
        <f t="shared" si="61"/>
        <v/>
      </c>
      <c r="M394" s="11">
        <f t="shared" si="68"/>
        <v>0</v>
      </c>
      <c r="N394">
        <f t="shared" si="69"/>
        <v>0</v>
      </c>
      <c r="O394" s="9"/>
      <c r="P394" s="9"/>
      <c r="Q394" s="9"/>
      <c r="R394" s="9"/>
      <c r="S394" s="9"/>
    </row>
    <row r="395" spans="1:19">
      <c r="A395" s="12"/>
      <c r="B395" s="13" t="s">
        <v>281</v>
      </c>
      <c r="C395" s="13"/>
      <c r="D395" s="14"/>
      <c r="E395" s="23" t="str">
        <f t="shared" si="62"/>
        <v/>
      </c>
      <c r="F395" s="22" t="str">
        <f t="shared" si="63"/>
        <v/>
      </c>
      <c r="G395" s="15" t="str">
        <f t="shared" si="64"/>
        <v/>
      </c>
      <c r="H395" s="17" t="str">
        <f t="shared" si="65"/>
        <v/>
      </c>
      <c r="I395" s="24" t="str">
        <f t="shared" si="66"/>
        <v/>
      </c>
      <c r="J395" s="26" t="str">
        <f t="shared" si="67"/>
        <v/>
      </c>
      <c r="K395" s="9">
        <f>IF(J394=actualvalue,xirrvalue,IF(A395="",0,IF(B395="Purchase",-D395,IF(B395="Dividend",D395,IF(B395="Redemption",D395,)))))</f>
        <v>0</v>
      </c>
      <c r="L395" s="25" t="str">
        <f t="shared" ref="L395:L458" si="70">IF(B395="Purchase",E395,IF(B395="Redemption",E395,IF(B395="Dividend",E395,"")))</f>
        <v/>
      </c>
      <c r="M395" s="11">
        <f t="shared" si="68"/>
        <v>0</v>
      </c>
      <c r="N395">
        <f t="shared" si="69"/>
        <v>0</v>
      </c>
      <c r="O395" s="9"/>
      <c r="P395" s="9"/>
      <c r="Q395" s="9"/>
      <c r="R395" s="9"/>
      <c r="S395" s="9"/>
    </row>
    <row r="396" spans="1:19">
      <c r="A396" s="12"/>
      <c r="B396" s="13" t="s">
        <v>281</v>
      </c>
      <c r="C396" s="13"/>
      <c r="D396" s="14"/>
      <c r="E396" s="23" t="str">
        <f t="shared" si="62"/>
        <v/>
      </c>
      <c r="F396" s="22" t="str">
        <f t="shared" si="63"/>
        <v/>
      </c>
      <c r="G396" s="15" t="str">
        <f t="shared" si="64"/>
        <v/>
      </c>
      <c r="H396" s="17" t="str">
        <f t="shared" si="65"/>
        <v/>
      </c>
      <c r="I396" s="24" t="str">
        <f t="shared" si="66"/>
        <v/>
      </c>
      <c r="J396" s="26" t="str">
        <f t="shared" si="67"/>
        <v/>
      </c>
      <c r="K396" s="9">
        <f>IF(J395=actualvalue,xirrvalue,IF(A396="",0,IF(B396="Purchase",-D396,IF(B396="Dividend",D396,IF(B396="Redemption",D396,)))))</f>
        <v>0</v>
      </c>
      <c r="L396" s="25" t="str">
        <f t="shared" si="70"/>
        <v/>
      </c>
      <c r="M396" s="11">
        <f t="shared" si="68"/>
        <v>0</v>
      </c>
      <c r="N396">
        <f t="shared" si="69"/>
        <v>0</v>
      </c>
      <c r="O396" s="9"/>
      <c r="P396" s="9"/>
      <c r="Q396" s="9"/>
      <c r="R396" s="9"/>
      <c r="S396" s="9"/>
    </row>
    <row r="397" spans="1:19">
      <c r="A397" s="12"/>
      <c r="B397" s="13" t="s">
        <v>281</v>
      </c>
      <c r="C397" s="13"/>
      <c r="D397" s="14"/>
      <c r="E397" s="23" t="str">
        <f t="shared" si="62"/>
        <v/>
      </c>
      <c r="F397" s="22" t="str">
        <f t="shared" si="63"/>
        <v/>
      </c>
      <c r="G397" s="15" t="str">
        <f t="shared" si="64"/>
        <v/>
      </c>
      <c r="H397" s="17" t="str">
        <f t="shared" si="65"/>
        <v/>
      </c>
      <c r="I397" s="24" t="str">
        <f t="shared" si="66"/>
        <v/>
      </c>
      <c r="J397" s="26" t="str">
        <f t="shared" si="67"/>
        <v/>
      </c>
      <c r="K397" s="9">
        <f>IF(J396=actualvalue,xirrvalue,IF(A397="",0,IF(B397="Purchase",-D397,IF(B397="Dividend",D397,IF(B397="Redemption",D397,)))))</f>
        <v>0</v>
      </c>
      <c r="L397" s="25" t="str">
        <f t="shared" si="70"/>
        <v/>
      </c>
      <c r="M397" s="11">
        <f t="shared" si="68"/>
        <v>0</v>
      </c>
      <c r="N397">
        <f t="shared" si="69"/>
        <v>0</v>
      </c>
      <c r="O397" s="9"/>
      <c r="P397" s="9"/>
      <c r="Q397" s="9"/>
      <c r="R397" s="9"/>
      <c r="S397" s="9"/>
    </row>
    <row r="398" spans="1:19">
      <c r="A398" s="12"/>
      <c r="B398" s="13" t="s">
        <v>281</v>
      </c>
      <c r="C398" s="13"/>
      <c r="D398" s="14"/>
      <c r="E398" s="23" t="str">
        <f t="shared" si="62"/>
        <v/>
      </c>
      <c r="F398" s="22" t="str">
        <f t="shared" si="63"/>
        <v/>
      </c>
      <c r="G398" s="15" t="str">
        <f t="shared" si="64"/>
        <v/>
      </c>
      <c r="H398" s="17" t="str">
        <f t="shared" si="65"/>
        <v/>
      </c>
      <c r="I398" s="24" t="str">
        <f t="shared" si="66"/>
        <v/>
      </c>
      <c r="J398" s="26" t="str">
        <f t="shared" si="67"/>
        <v/>
      </c>
      <c r="K398" s="9">
        <f>IF(J397=actualvalue,xirrvalue,IF(A398="",0,IF(B398="Purchase",-D398,IF(B398="Dividend",D398,IF(B398="Redemption",D398,)))))</f>
        <v>0</v>
      </c>
      <c r="L398" s="25" t="str">
        <f t="shared" si="70"/>
        <v/>
      </c>
      <c r="M398" s="11">
        <f t="shared" si="68"/>
        <v>0</v>
      </c>
      <c r="N398">
        <f t="shared" si="69"/>
        <v>0</v>
      </c>
      <c r="O398" s="9"/>
      <c r="P398" s="9"/>
      <c r="Q398" s="9"/>
      <c r="R398" s="9"/>
      <c r="S398" s="9"/>
    </row>
    <row r="399" spans="1:19">
      <c r="A399" s="12"/>
      <c r="B399" s="13" t="s">
        <v>281</v>
      </c>
      <c r="C399" s="13"/>
      <c r="D399" s="14"/>
      <c r="E399" s="23" t="str">
        <f t="shared" si="62"/>
        <v/>
      </c>
      <c r="F399" s="22" t="str">
        <f t="shared" si="63"/>
        <v/>
      </c>
      <c r="G399" s="15" t="str">
        <f t="shared" si="64"/>
        <v/>
      </c>
      <c r="H399" s="17" t="str">
        <f t="shared" si="65"/>
        <v/>
      </c>
      <c r="I399" s="24" t="str">
        <f t="shared" si="66"/>
        <v/>
      </c>
      <c r="J399" s="26" t="str">
        <f t="shared" si="67"/>
        <v/>
      </c>
      <c r="K399" s="9">
        <f>IF(J398=actualvalue,xirrvalue,IF(A399="",0,IF(B399="Purchase",-D399,IF(B399="Dividend",D399,IF(B399="Redemption",D399,)))))</f>
        <v>0</v>
      </c>
      <c r="L399" s="25" t="str">
        <f t="shared" si="70"/>
        <v/>
      </c>
      <c r="M399" s="11">
        <f t="shared" si="68"/>
        <v>0</v>
      </c>
      <c r="N399">
        <f t="shared" si="69"/>
        <v>0</v>
      </c>
      <c r="O399" s="9"/>
      <c r="P399" s="9"/>
      <c r="Q399" s="9"/>
      <c r="R399" s="9"/>
      <c r="S399" s="9"/>
    </row>
    <row r="400" spans="1:19">
      <c r="A400" s="12"/>
      <c r="B400" s="13" t="s">
        <v>281</v>
      </c>
      <c r="C400" s="13"/>
      <c r="D400" s="14"/>
      <c r="E400" s="23" t="str">
        <f t="shared" si="62"/>
        <v/>
      </c>
      <c r="F400" s="22" t="str">
        <f t="shared" si="63"/>
        <v/>
      </c>
      <c r="G400" s="15" t="str">
        <f t="shared" si="64"/>
        <v/>
      </c>
      <c r="H400" s="17" t="str">
        <f t="shared" si="65"/>
        <v/>
      </c>
      <c r="I400" s="24" t="str">
        <f t="shared" si="66"/>
        <v/>
      </c>
      <c r="J400" s="26" t="str">
        <f t="shared" si="67"/>
        <v/>
      </c>
      <c r="K400" s="9">
        <f>IF(J399=actualvalue,xirrvalue,IF(A400="",0,IF(B400="Purchase",-D400,IF(B400="Dividend",D400,IF(B400="Redemption",D400,)))))</f>
        <v>0</v>
      </c>
      <c r="L400" s="25" t="str">
        <f t="shared" si="70"/>
        <v/>
      </c>
      <c r="M400" s="11">
        <f t="shared" si="68"/>
        <v>0</v>
      </c>
      <c r="N400">
        <f t="shared" si="69"/>
        <v>0</v>
      </c>
      <c r="O400" s="9"/>
      <c r="P400" s="9"/>
      <c r="Q400" s="9"/>
      <c r="R400" s="9"/>
      <c r="S400" s="9"/>
    </row>
    <row r="401" spans="1:19">
      <c r="A401" s="12"/>
      <c r="B401" s="13" t="s">
        <v>281</v>
      </c>
      <c r="C401" s="13"/>
      <c r="D401" s="14"/>
      <c r="E401" s="23" t="str">
        <f t="shared" si="62"/>
        <v/>
      </c>
      <c r="F401" s="22" t="str">
        <f t="shared" si="63"/>
        <v/>
      </c>
      <c r="G401" s="15" t="str">
        <f t="shared" si="64"/>
        <v/>
      </c>
      <c r="H401" s="17" t="str">
        <f t="shared" si="65"/>
        <v/>
      </c>
      <c r="I401" s="24" t="str">
        <f t="shared" si="66"/>
        <v/>
      </c>
      <c r="J401" s="26" t="str">
        <f t="shared" si="67"/>
        <v/>
      </c>
      <c r="K401" s="9">
        <f>IF(J400=actualvalue,xirrvalue,IF(A401="",0,IF(B401="Purchase",-D401,IF(B401="Dividend",D401,IF(B401="Redemption",D401,)))))</f>
        <v>0</v>
      </c>
      <c r="L401" s="25" t="str">
        <f t="shared" si="70"/>
        <v/>
      </c>
      <c r="M401" s="11">
        <f t="shared" si="68"/>
        <v>0</v>
      </c>
      <c r="N401">
        <f t="shared" si="69"/>
        <v>0</v>
      </c>
      <c r="O401" s="9"/>
      <c r="P401" s="9"/>
      <c r="Q401" s="9"/>
      <c r="R401" s="9"/>
      <c r="S401" s="9"/>
    </row>
    <row r="402" spans="1:19">
      <c r="A402" s="12"/>
      <c r="B402" s="13" t="s">
        <v>281</v>
      </c>
      <c r="C402" s="13"/>
      <c r="D402" s="14"/>
      <c r="E402" s="23" t="str">
        <f t="shared" ref="E402:E465" si="71">IF(ISERROR(IF(B402="Redemption",-D402,IF(B402="Dividend",-D402,D402))/C402),"",IF(B402="Redemption",-D402,IF(B402="Dividend",-D402,D402))/C402)</f>
        <v/>
      </c>
      <c r="F402" s="22" t="str">
        <f t="shared" ref="F402:F465" si="72">IF(B402="Redemption","",IF(B402="Dividend","",IF(date-A402=date,"",date-A402)))</f>
        <v/>
      </c>
      <c r="G402" s="15" t="str">
        <f t="shared" ref="G402:G465" si="73">IF(B402="Redemption","",IF(B402="Dividend","",IF(ISERROR(mfnav1*E402),"",navmf1*E402)))</f>
        <v/>
      </c>
      <c r="H402" s="17" t="str">
        <f t="shared" ref="H402:H465" si="74">IF(ISERROR(G402-D402),"",G402-D402)</f>
        <v/>
      </c>
      <c r="I402" s="24" t="str">
        <f t="shared" ref="I402:I465" si="75">IF(ISERROR(I401+E402),"",I401+E402)</f>
        <v/>
      </c>
      <c r="J402" s="26" t="str">
        <f t="shared" ref="J402:J465" si="76">IF(ISERROR(I402*navmf1),"",I402*navmf1)</f>
        <v/>
      </c>
      <c r="K402" s="9">
        <f>IF(J401=actualvalue,xirrvalue,IF(A402="",0,IF(B402="Purchase",-D402,IF(B402="Dividend",D402,IF(B402="Redemption",D402,)))))</f>
        <v>0</v>
      </c>
      <c r="L402" s="25" t="str">
        <f t="shared" si="70"/>
        <v/>
      </c>
      <c r="M402" s="11">
        <f t="shared" ref="M402:M465" si="77">IF(K402=xirrvalue,date,IF(K402=0,0,IF(K402="","",A402)))</f>
        <v>0</v>
      </c>
      <c r="N402">
        <f t="shared" ref="N402:N465" si="78">IF(B402="Purchase",D402,0)</f>
        <v>0</v>
      </c>
      <c r="O402" s="9"/>
      <c r="P402" s="9"/>
      <c r="Q402" s="9"/>
      <c r="R402" s="9"/>
      <c r="S402" s="9"/>
    </row>
    <row r="403" spans="1:19">
      <c r="A403" s="12"/>
      <c r="B403" s="13" t="s">
        <v>281</v>
      </c>
      <c r="C403" s="13"/>
      <c r="D403" s="14"/>
      <c r="E403" s="23" t="str">
        <f t="shared" si="71"/>
        <v/>
      </c>
      <c r="F403" s="22" t="str">
        <f t="shared" si="72"/>
        <v/>
      </c>
      <c r="G403" s="15" t="str">
        <f t="shared" si="73"/>
        <v/>
      </c>
      <c r="H403" s="17" t="str">
        <f t="shared" si="74"/>
        <v/>
      </c>
      <c r="I403" s="24" t="str">
        <f t="shared" si="75"/>
        <v/>
      </c>
      <c r="J403" s="26" t="str">
        <f t="shared" si="76"/>
        <v/>
      </c>
      <c r="K403" s="9">
        <f>IF(J402=actualvalue,xirrvalue,IF(A403="",0,IF(B403="Purchase",-D403,IF(B403="Dividend",D403,IF(B403="Redemption",D403,)))))</f>
        <v>0</v>
      </c>
      <c r="L403" s="25" t="str">
        <f t="shared" si="70"/>
        <v/>
      </c>
      <c r="M403" s="11">
        <f t="shared" si="77"/>
        <v>0</v>
      </c>
      <c r="N403">
        <f t="shared" si="78"/>
        <v>0</v>
      </c>
      <c r="O403" s="9"/>
      <c r="P403" s="9"/>
      <c r="Q403" s="9"/>
      <c r="R403" s="9"/>
      <c r="S403" s="9"/>
    </row>
    <row r="404" spans="1:19">
      <c r="A404" s="12"/>
      <c r="B404" s="13" t="s">
        <v>281</v>
      </c>
      <c r="C404" s="13"/>
      <c r="D404" s="14"/>
      <c r="E404" s="23" t="str">
        <f t="shared" si="71"/>
        <v/>
      </c>
      <c r="F404" s="22" t="str">
        <f t="shared" si="72"/>
        <v/>
      </c>
      <c r="G404" s="15" t="str">
        <f t="shared" si="73"/>
        <v/>
      </c>
      <c r="H404" s="17" t="str">
        <f t="shared" si="74"/>
        <v/>
      </c>
      <c r="I404" s="24" t="str">
        <f t="shared" si="75"/>
        <v/>
      </c>
      <c r="J404" s="26" t="str">
        <f t="shared" si="76"/>
        <v/>
      </c>
      <c r="K404" s="9">
        <f>IF(J403=actualvalue,xirrvalue,IF(A404="",0,IF(B404="Purchase",-D404,IF(B404="Dividend",D404,IF(B404="Redemption",D404,)))))</f>
        <v>0</v>
      </c>
      <c r="L404" s="25" t="str">
        <f t="shared" si="70"/>
        <v/>
      </c>
      <c r="M404" s="11">
        <f t="shared" si="77"/>
        <v>0</v>
      </c>
      <c r="N404">
        <f t="shared" si="78"/>
        <v>0</v>
      </c>
      <c r="O404" s="9"/>
      <c r="P404" s="9"/>
      <c r="Q404" s="9"/>
      <c r="R404" s="9"/>
      <c r="S404" s="9"/>
    </row>
    <row r="405" spans="1:19">
      <c r="A405" s="12"/>
      <c r="B405" s="13" t="s">
        <v>281</v>
      </c>
      <c r="C405" s="13"/>
      <c r="D405" s="14"/>
      <c r="E405" s="23" t="str">
        <f t="shared" si="71"/>
        <v/>
      </c>
      <c r="F405" s="22" t="str">
        <f t="shared" si="72"/>
        <v/>
      </c>
      <c r="G405" s="15" t="str">
        <f t="shared" si="73"/>
        <v/>
      </c>
      <c r="H405" s="17" t="str">
        <f t="shared" si="74"/>
        <v/>
      </c>
      <c r="I405" s="24" t="str">
        <f t="shared" si="75"/>
        <v/>
      </c>
      <c r="J405" s="26" t="str">
        <f t="shared" si="76"/>
        <v/>
      </c>
      <c r="K405" s="9">
        <f>IF(J404=actualvalue,xirrvalue,IF(A405="",0,IF(B405="Purchase",-D405,IF(B405="Dividend",D405,IF(B405="Redemption",D405,)))))</f>
        <v>0</v>
      </c>
      <c r="L405" s="25" t="str">
        <f t="shared" si="70"/>
        <v/>
      </c>
      <c r="M405" s="11">
        <f t="shared" si="77"/>
        <v>0</v>
      </c>
      <c r="N405">
        <f t="shared" si="78"/>
        <v>0</v>
      </c>
      <c r="O405" s="9"/>
      <c r="P405" s="9"/>
      <c r="Q405" s="9"/>
      <c r="R405" s="9"/>
      <c r="S405" s="9"/>
    </row>
    <row r="406" spans="1:19">
      <c r="A406" s="12"/>
      <c r="B406" s="13" t="s">
        <v>281</v>
      </c>
      <c r="C406" s="13"/>
      <c r="D406" s="14"/>
      <c r="E406" s="23" t="str">
        <f t="shared" si="71"/>
        <v/>
      </c>
      <c r="F406" s="22" t="str">
        <f t="shared" si="72"/>
        <v/>
      </c>
      <c r="G406" s="15" t="str">
        <f t="shared" si="73"/>
        <v/>
      </c>
      <c r="H406" s="17" t="str">
        <f t="shared" si="74"/>
        <v/>
      </c>
      <c r="I406" s="24" t="str">
        <f t="shared" si="75"/>
        <v/>
      </c>
      <c r="J406" s="26" t="str">
        <f t="shared" si="76"/>
        <v/>
      </c>
      <c r="K406" s="9">
        <f>IF(J405=actualvalue,xirrvalue,IF(A406="",0,IF(B406="Purchase",-D406,IF(B406="Dividend",D406,IF(B406="Redemption",D406,)))))</f>
        <v>0</v>
      </c>
      <c r="L406" s="25" t="str">
        <f t="shared" si="70"/>
        <v/>
      </c>
      <c r="M406" s="11">
        <f t="shared" si="77"/>
        <v>0</v>
      </c>
      <c r="N406">
        <f t="shared" si="78"/>
        <v>0</v>
      </c>
      <c r="O406" s="9"/>
      <c r="P406" s="9"/>
      <c r="Q406" s="9"/>
      <c r="R406" s="9"/>
      <c r="S406" s="9"/>
    </row>
    <row r="407" spans="1:19">
      <c r="A407" s="12"/>
      <c r="B407" s="13" t="s">
        <v>281</v>
      </c>
      <c r="C407" s="13"/>
      <c r="D407" s="14"/>
      <c r="E407" s="23" t="str">
        <f t="shared" si="71"/>
        <v/>
      </c>
      <c r="F407" s="22" t="str">
        <f t="shared" si="72"/>
        <v/>
      </c>
      <c r="G407" s="15" t="str">
        <f t="shared" si="73"/>
        <v/>
      </c>
      <c r="H407" s="17" t="str">
        <f t="shared" si="74"/>
        <v/>
      </c>
      <c r="I407" s="24" t="str">
        <f t="shared" si="75"/>
        <v/>
      </c>
      <c r="J407" s="26" t="str">
        <f t="shared" si="76"/>
        <v/>
      </c>
      <c r="K407" s="9">
        <f>IF(J406=actualvalue,xirrvalue,IF(A407="",0,IF(B407="Purchase",-D407,IF(B407="Dividend",D407,IF(B407="Redemption",D407,)))))</f>
        <v>0</v>
      </c>
      <c r="L407" s="25" t="str">
        <f t="shared" si="70"/>
        <v/>
      </c>
      <c r="M407" s="11">
        <f t="shared" si="77"/>
        <v>0</v>
      </c>
      <c r="N407">
        <f t="shared" si="78"/>
        <v>0</v>
      </c>
      <c r="O407" s="9"/>
      <c r="P407" s="9"/>
      <c r="Q407" s="9"/>
      <c r="R407" s="9"/>
      <c r="S407" s="9"/>
    </row>
    <row r="408" spans="1:19">
      <c r="A408" s="12"/>
      <c r="B408" s="13" t="s">
        <v>281</v>
      </c>
      <c r="C408" s="13"/>
      <c r="D408" s="14"/>
      <c r="E408" s="23" t="str">
        <f t="shared" si="71"/>
        <v/>
      </c>
      <c r="F408" s="22" t="str">
        <f t="shared" si="72"/>
        <v/>
      </c>
      <c r="G408" s="15" t="str">
        <f t="shared" si="73"/>
        <v/>
      </c>
      <c r="H408" s="17" t="str">
        <f t="shared" si="74"/>
        <v/>
      </c>
      <c r="I408" s="24" t="str">
        <f t="shared" si="75"/>
        <v/>
      </c>
      <c r="J408" s="26" t="str">
        <f t="shared" si="76"/>
        <v/>
      </c>
      <c r="K408" s="9">
        <f>IF(J407=actualvalue,xirrvalue,IF(A408="",0,IF(B408="Purchase",-D408,IF(B408="Dividend",D408,IF(B408="Redemption",D408,)))))</f>
        <v>0</v>
      </c>
      <c r="L408" s="25" t="str">
        <f t="shared" si="70"/>
        <v/>
      </c>
      <c r="M408" s="11">
        <f t="shared" si="77"/>
        <v>0</v>
      </c>
      <c r="N408">
        <f t="shared" si="78"/>
        <v>0</v>
      </c>
      <c r="O408" s="9"/>
      <c r="P408" s="9"/>
      <c r="Q408" s="9"/>
      <c r="R408" s="9"/>
      <c r="S408" s="9"/>
    </row>
    <row r="409" spans="1:19">
      <c r="A409" s="12"/>
      <c r="B409" s="13" t="s">
        <v>281</v>
      </c>
      <c r="C409" s="13"/>
      <c r="D409" s="14"/>
      <c r="E409" s="23" t="str">
        <f t="shared" si="71"/>
        <v/>
      </c>
      <c r="F409" s="22" t="str">
        <f t="shared" si="72"/>
        <v/>
      </c>
      <c r="G409" s="15" t="str">
        <f t="shared" si="73"/>
        <v/>
      </c>
      <c r="H409" s="17" t="str">
        <f t="shared" si="74"/>
        <v/>
      </c>
      <c r="I409" s="24" t="str">
        <f t="shared" si="75"/>
        <v/>
      </c>
      <c r="J409" s="26" t="str">
        <f t="shared" si="76"/>
        <v/>
      </c>
      <c r="K409" s="9">
        <f>IF(J408=actualvalue,xirrvalue,IF(A409="",0,IF(B409="Purchase",-D409,IF(B409="Dividend",D409,IF(B409="Redemption",D409,)))))</f>
        <v>0</v>
      </c>
      <c r="L409" s="25" t="str">
        <f t="shared" si="70"/>
        <v/>
      </c>
      <c r="M409" s="11">
        <f t="shared" si="77"/>
        <v>0</v>
      </c>
      <c r="N409">
        <f t="shared" si="78"/>
        <v>0</v>
      </c>
      <c r="O409" s="9"/>
      <c r="P409" s="9"/>
      <c r="Q409" s="9"/>
      <c r="R409" s="9"/>
      <c r="S409" s="9"/>
    </row>
    <row r="410" spans="1:19">
      <c r="A410" s="12"/>
      <c r="B410" s="13" t="s">
        <v>281</v>
      </c>
      <c r="C410" s="13"/>
      <c r="D410" s="14"/>
      <c r="E410" s="23" t="str">
        <f t="shared" si="71"/>
        <v/>
      </c>
      <c r="F410" s="22" t="str">
        <f t="shared" si="72"/>
        <v/>
      </c>
      <c r="G410" s="15" t="str">
        <f t="shared" si="73"/>
        <v/>
      </c>
      <c r="H410" s="17" t="str">
        <f t="shared" si="74"/>
        <v/>
      </c>
      <c r="I410" s="24" t="str">
        <f t="shared" si="75"/>
        <v/>
      </c>
      <c r="J410" s="26" t="str">
        <f t="shared" si="76"/>
        <v/>
      </c>
      <c r="K410" s="9">
        <f>IF(J409=actualvalue,xirrvalue,IF(A410="",0,IF(B410="Purchase",-D410,IF(B410="Dividend",D410,IF(B410="Redemption",D410,)))))</f>
        <v>0</v>
      </c>
      <c r="L410" s="25" t="str">
        <f t="shared" si="70"/>
        <v/>
      </c>
      <c r="M410" s="11">
        <f t="shared" si="77"/>
        <v>0</v>
      </c>
      <c r="N410">
        <f t="shared" si="78"/>
        <v>0</v>
      </c>
      <c r="O410" s="9"/>
      <c r="P410" s="9"/>
      <c r="Q410" s="9"/>
      <c r="R410" s="9"/>
      <c r="S410" s="9"/>
    </row>
    <row r="411" spans="1:19">
      <c r="A411" s="12"/>
      <c r="B411" s="13" t="s">
        <v>281</v>
      </c>
      <c r="C411" s="13"/>
      <c r="D411" s="14"/>
      <c r="E411" s="23" t="str">
        <f t="shared" si="71"/>
        <v/>
      </c>
      <c r="F411" s="22" t="str">
        <f t="shared" si="72"/>
        <v/>
      </c>
      <c r="G411" s="15" t="str">
        <f t="shared" si="73"/>
        <v/>
      </c>
      <c r="H411" s="17" t="str">
        <f t="shared" si="74"/>
        <v/>
      </c>
      <c r="I411" s="24" t="str">
        <f t="shared" si="75"/>
        <v/>
      </c>
      <c r="J411" s="26" t="str">
        <f t="shared" si="76"/>
        <v/>
      </c>
      <c r="K411" s="9">
        <f>IF(J410=actualvalue,xirrvalue,IF(A411="",0,IF(B411="Purchase",-D411,IF(B411="Dividend",D411,IF(B411="Redemption",D411,)))))</f>
        <v>0</v>
      </c>
      <c r="L411" s="25" t="str">
        <f t="shared" si="70"/>
        <v/>
      </c>
      <c r="M411" s="11">
        <f t="shared" si="77"/>
        <v>0</v>
      </c>
      <c r="N411">
        <f t="shared" si="78"/>
        <v>0</v>
      </c>
      <c r="O411" s="9"/>
      <c r="P411" s="9"/>
      <c r="Q411" s="9"/>
      <c r="R411" s="9"/>
      <c r="S411" s="9"/>
    </row>
    <row r="412" spans="1:19">
      <c r="A412" s="12"/>
      <c r="B412" s="13" t="s">
        <v>281</v>
      </c>
      <c r="C412" s="13"/>
      <c r="D412" s="14"/>
      <c r="E412" s="23" t="str">
        <f t="shared" si="71"/>
        <v/>
      </c>
      <c r="F412" s="22" t="str">
        <f t="shared" si="72"/>
        <v/>
      </c>
      <c r="G412" s="15" t="str">
        <f t="shared" si="73"/>
        <v/>
      </c>
      <c r="H412" s="17" t="str">
        <f t="shared" si="74"/>
        <v/>
      </c>
      <c r="I412" s="24" t="str">
        <f t="shared" si="75"/>
        <v/>
      </c>
      <c r="J412" s="26" t="str">
        <f t="shared" si="76"/>
        <v/>
      </c>
      <c r="K412" s="9">
        <f>IF(J411=actualvalue,xirrvalue,IF(A412="",0,IF(B412="Purchase",-D412,IF(B412="Dividend",D412,IF(B412="Redemption",D412,)))))</f>
        <v>0</v>
      </c>
      <c r="L412" s="25" t="str">
        <f t="shared" si="70"/>
        <v/>
      </c>
      <c r="M412" s="11">
        <f t="shared" si="77"/>
        <v>0</v>
      </c>
      <c r="N412">
        <f t="shared" si="78"/>
        <v>0</v>
      </c>
      <c r="O412" s="9"/>
      <c r="P412" s="9"/>
      <c r="Q412" s="9"/>
      <c r="R412" s="9"/>
      <c r="S412" s="9"/>
    </row>
    <row r="413" spans="1:19">
      <c r="A413" s="12"/>
      <c r="B413" s="13" t="s">
        <v>281</v>
      </c>
      <c r="C413" s="13"/>
      <c r="D413" s="14"/>
      <c r="E413" s="23" t="str">
        <f t="shared" si="71"/>
        <v/>
      </c>
      <c r="F413" s="22" t="str">
        <f t="shared" si="72"/>
        <v/>
      </c>
      <c r="G413" s="15" t="str">
        <f t="shared" si="73"/>
        <v/>
      </c>
      <c r="H413" s="17" t="str">
        <f t="shared" si="74"/>
        <v/>
      </c>
      <c r="I413" s="24" t="str">
        <f t="shared" si="75"/>
        <v/>
      </c>
      <c r="J413" s="26" t="str">
        <f t="shared" si="76"/>
        <v/>
      </c>
      <c r="K413" s="9">
        <f>IF(J412=actualvalue,xirrvalue,IF(A413="",0,IF(B413="Purchase",-D413,IF(B413="Dividend",D413,IF(B413="Redemption",D413,)))))</f>
        <v>0</v>
      </c>
      <c r="L413" s="25" t="str">
        <f t="shared" si="70"/>
        <v/>
      </c>
      <c r="M413" s="11">
        <f t="shared" si="77"/>
        <v>0</v>
      </c>
      <c r="N413">
        <f t="shared" si="78"/>
        <v>0</v>
      </c>
      <c r="O413" s="9"/>
      <c r="P413" s="9"/>
      <c r="Q413" s="9"/>
      <c r="R413" s="9"/>
      <c r="S413" s="9"/>
    </row>
    <row r="414" spans="1:19">
      <c r="A414" s="12"/>
      <c r="B414" s="13" t="s">
        <v>281</v>
      </c>
      <c r="C414" s="13"/>
      <c r="D414" s="14"/>
      <c r="E414" s="23" t="str">
        <f t="shared" si="71"/>
        <v/>
      </c>
      <c r="F414" s="22" t="str">
        <f t="shared" si="72"/>
        <v/>
      </c>
      <c r="G414" s="15" t="str">
        <f t="shared" si="73"/>
        <v/>
      </c>
      <c r="H414" s="17" t="str">
        <f t="shared" si="74"/>
        <v/>
      </c>
      <c r="I414" s="24" t="str">
        <f t="shared" si="75"/>
        <v/>
      </c>
      <c r="J414" s="26" t="str">
        <f t="shared" si="76"/>
        <v/>
      </c>
      <c r="K414" s="9">
        <f>IF(J413=actualvalue,xirrvalue,IF(A414="",0,IF(B414="Purchase",-D414,IF(B414="Dividend",D414,IF(B414="Redemption",D414,)))))</f>
        <v>0</v>
      </c>
      <c r="L414" s="25" t="str">
        <f t="shared" si="70"/>
        <v/>
      </c>
      <c r="M414" s="11">
        <f t="shared" si="77"/>
        <v>0</v>
      </c>
      <c r="N414">
        <f t="shared" si="78"/>
        <v>0</v>
      </c>
      <c r="O414" s="9"/>
      <c r="P414" s="9"/>
      <c r="Q414" s="9"/>
      <c r="R414" s="9"/>
      <c r="S414" s="9"/>
    </row>
    <row r="415" spans="1:19">
      <c r="A415" s="12"/>
      <c r="B415" s="13" t="s">
        <v>281</v>
      </c>
      <c r="C415" s="13"/>
      <c r="D415" s="14"/>
      <c r="E415" s="23" t="str">
        <f t="shared" si="71"/>
        <v/>
      </c>
      <c r="F415" s="22" t="str">
        <f t="shared" si="72"/>
        <v/>
      </c>
      <c r="G415" s="15" t="str">
        <f t="shared" si="73"/>
        <v/>
      </c>
      <c r="H415" s="17" t="str">
        <f t="shared" si="74"/>
        <v/>
      </c>
      <c r="I415" s="24" t="str">
        <f t="shared" si="75"/>
        <v/>
      </c>
      <c r="J415" s="26" t="str">
        <f t="shared" si="76"/>
        <v/>
      </c>
      <c r="K415" s="9">
        <f>IF(J414=actualvalue,xirrvalue,IF(A415="",0,IF(B415="Purchase",-D415,IF(B415="Dividend",D415,IF(B415="Redemption",D415,)))))</f>
        <v>0</v>
      </c>
      <c r="L415" s="25" t="str">
        <f t="shared" si="70"/>
        <v/>
      </c>
      <c r="M415" s="11">
        <f t="shared" si="77"/>
        <v>0</v>
      </c>
      <c r="N415">
        <f t="shared" si="78"/>
        <v>0</v>
      </c>
      <c r="O415" s="9"/>
      <c r="P415" s="9"/>
      <c r="Q415" s="9"/>
      <c r="R415" s="9"/>
      <c r="S415" s="9"/>
    </row>
    <row r="416" spans="1:19">
      <c r="A416" s="12"/>
      <c r="B416" s="13" t="s">
        <v>281</v>
      </c>
      <c r="C416" s="13"/>
      <c r="D416" s="14"/>
      <c r="E416" s="23" t="str">
        <f t="shared" si="71"/>
        <v/>
      </c>
      <c r="F416" s="22" t="str">
        <f t="shared" si="72"/>
        <v/>
      </c>
      <c r="G416" s="15" t="str">
        <f t="shared" si="73"/>
        <v/>
      </c>
      <c r="H416" s="17" t="str">
        <f t="shared" si="74"/>
        <v/>
      </c>
      <c r="I416" s="24" t="str">
        <f t="shared" si="75"/>
        <v/>
      </c>
      <c r="J416" s="26" t="str">
        <f t="shared" si="76"/>
        <v/>
      </c>
      <c r="K416" s="9">
        <f>IF(J415=actualvalue,xirrvalue,IF(A416="",0,IF(B416="Purchase",-D416,IF(B416="Dividend",D416,IF(B416="Redemption",D416,)))))</f>
        <v>0</v>
      </c>
      <c r="L416" s="25" t="str">
        <f t="shared" si="70"/>
        <v/>
      </c>
      <c r="M416" s="11">
        <f t="shared" si="77"/>
        <v>0</v>
      </c>
      <c r="N416">
        <f t="shared" si="78"/>
        <v>0</v>
      </c>
      <c r="O416" s="9"/>
      <c r="P416" s="9"/>
      <c r="Q416" s="9"/>
      <c r="R416" s="9"/>
      <c r="S416" s="9"/>
    </row>
    <row r="417" spans="1:19">
      <c r="A417" s="12"/>
      <c r="B417" s="13" t="s">
        <v>281</v>
      </c>
      <c r="C417" s="13"/>
      <c r="D417" s="14"/>
      <c r="E417" s="23" t="str">
        <f t="shared" si="71"/>
        <v/>
      </c>
      <c r="F417" s="22" t="str">
        <f t="shared" si="72"/>
        <v/>
      </c>
      <c r="G417" s="15" t="str">
        <f t="shared" si="73"/>
        <v/>
      </c>
      <c r="H417" s="17" t="str">
        <f t="shared" si="74"/>
        <v/>
      </c>
      <c r="I417" s="24" t="str">
        <f t="shared" si="75"/>
        <v/>
      </c>
      <c r="J417" s="26" t="str">
        <f t="shared" si="76"/>
        <v/>
      </c>
      <c r="K417" s="9">
        <f>IF(J416=actualvalue,xirrvalue,IF(A417="",0,IF(B417="Purchase",-D417,IF(B417="Dividend",D417,IF(B417="Redemption",D417,)))))</f>
        <v>0</v>
      </c>
      <c r="L417" s="25" t="str">
        <f t="shared" si="70"/>
        <v/>
      </c>
      <c r="M417" s="11">
        <f t="shared" si="77"/>
        <v>0</v>
      </c>
      <c r="N417">
        <f t="shared" si="78"/>
        <v>0</v>
      </c>
      <c r="O417" s="9"/>
      <c r="P417" s="9"/>
      <c r="Q417" s="9"/>
      <c r="R417" s="9"/>
      <c r="S417" s="9"/>
    </row>
    <row r="418" spans="1:19">
      <c r="A418" s="12"/>
      <c r="B418" s="13" t="s">
        <v>281</v>
      </c>
      <c r="C418" s="13"/>
      <c r="D418" s="14"/>
      <c r="E418" s="23" t="str">
        <f t="shared" si="71"/>
        <v/>
      </c>
      <c r="F418" s="22" t="str">
        <f t="shared" si="72"/>
        <v/>
      </c>
      <c r="G418" s="15" t="str">
        <f t="shared" si="73"/>
        <v/>
      </c>
      <c r="H418" s="17" t="str">
        <f t="shared" si="74"/>
        <v/>
      </c>
      <c r="I418" s="24" t="str">
        <f t="shared" si="75"/>
        <v/>
      </c>
      <c r="J418" s="26" t="str">
        <f t="shared" si="76"/>
        <v/>
      </c>
      <c r="K418" s="9">
        <f>IF(J417=actualvalue,xirrvalue,IF(A418="",0,IF(B418="Purchase",-D418,IF(B418="Dividend",D418,IF(B418="Redemption",D418,)))))</f>
        <v>0</v>
      </c>
      <c r="L418" s="25" t="str">
        <f t="shared" si="70"/>
        <v/>
      </c>
      <c r="M418" s="11">
        <f t="shared" si="77"/>
        <v>0</v>
      </c>
      <c r="N418">
        <f t="shared" si="78"/>
        <v>0</v>
      </c>
      <c r="O418" s="9"/>
      <c r="P418" s="9"/>
      <c r="Q418" s="9"/>
      <c r="R418" s="9"/>
      <c r="S418" s="9"/>
    </row>
    <row r="419" spans="1:19">
      <c r="A419" s="12"/>
      <c r="B419" s="13" t="s">
        <v>281</v>
      </c>
      <c r="C419" s="13"/>
      <c r="D419" s="14"/>
      <c r="E419" s="23" t="str">
        <f t="shared" si="71"/>
        <v/>
      </c>
      <c r="F419" s="22" t="str">
        <f t="shared" si="72"/>
        <v/>
      </c>
      <c r="G419" s="15" t="str">
        <f t="shared" si="73"/>
        <v/>
      </c>
      <c r="H419" s="17" t="str">
        <f t="shared" si="74"/>
        <v/>
      </c>
      <c r="I419" s="24" t="str">
        <f t="shared" si="75"/>
        <v/>
      </c>
      <c r="J419" s="26" t="str">
        <f t="shared" si="76"/>
        <v/>
      </c>
      <c r="K419" s="9">
        <f>IF(J418=actualvalue,xirrvalue,IF(A419="",0,IF(B419="Purchase",-D419,IF(B419="Dividend",D419,IF(B419="Redemption",D419,)))))</f>
        <v>0</v>
      </c>
      <c r="L419" s="25" t="str">
        <f t="shared" si="70"/>
        <v/>
      </c>
      <c r="M419" s="11">
        <f t="shared" si="77"/>
        <v>0</v>
      </c>
      <c r="N419">
        <f t="shared" si="78"/>
        <v>0</v>
      </c>
      <c r="O419" s="9"/>
      <c r="P419" s="9"/>
      <c r="Q419" s="9"/>
      <c r="R419" s="9"/>
      <c r="S419" s="9"/>
    </row>
    <row r="420" spans="1:19">
      <c r="A420" s="12"/>
      <c r="B420" s="13" t="s">
        <v>281</v>
      </c>
      <c r="C420" s="13"/>
      <c r="D420" s="14"/>
      <c r="E420" s="23" t="str">
        <f t="shared" si="71"/>
        <v/>
      </c>
      <c r="F420" s="22" t="str">
        <f t="shared" si="72"/>
        <v/>
      </c>
      <c r="G420" s="15" t="str">
        <f t="shared" si="73"/>
        <v/>
      </c>
      <c r="H420" s="17" t="str">
        <f t="shared" si="74"/>
        <v/>
      </c>
      <c r="I420" s="24" t="str">
        <f t="shared" si="75"/>
        <v/>
      </c>
      <c r="J420" s="26" t="str">
        <f t="shared" si="76"/>
        <v/>
      </c>
      <c r="K420" s="9">
        <f>IF(J419=actualvalue,xirrvalue,IF(A420="",0,IF(B420="Purchase",-D420,IF(B420="Dividend",D420,IF(B420="Redemption",D420,)))))</f>
        <v>0</v>
      </c>
      <c r="L420" s="25" t="str">
        <f t="shared" si="70"/>
        <v/>
      </c>
      <c r="M420" s="11">
        <f t="shared" si="77"/>
        <v>0</v>
      </c>
      <c r="N420">
        <f t="shared" si="78"/>
        <v>0</v>
      </c>
      <c r="O420" s="9"/>
      <c r="P420" s="9"/>
      <c r="Q420" s="9"/>
      <c r="R420" s="9"/>
      <c r="S420" s="9"/>
    </row>
    <row r="421" spans="1:19">
      <c r="A421" s="12"/>
      <c r="B421" s="13" t="s">
        <v>281</v>
      </c>
      <c r="C421" s="13"/>
      <c r="D421" s="14"/>
      <c r="E421" s="23" t="str">
        <f t="shared" si="71"/>
        <v/>
      </c>
      <c r="F421" s="22" t="str">
        <f t="shared" si="72"/>
        <v/>
      </c>
      <c r="G421" s="15" t="str">
        <f t="shared" si="73"/>
        <v/>
      </c>
      <c r="H421" s="17" t="str">
        <f t="shared" si="74"/>
        <v/>
      </c>
      <c r="I421" s="24" t="str">
        <f t="shared" si="75"/>
        <v/>
      </c>
      <c r="J421" s="26" t="str">
        <f t="shared" si="76"/>
        <v/>
      </c>
      <c r="K421" s="9">
        <f>IF(J420=actualvalue,xirrvalue,IF(A421="",0,IF(B421="Purchase",-D421,IF(B421="Dividend",D421,IF(B421="Redemption",D421,)))))</f>
        <v>0</v>
      </c>
      <c r="L421" s="25" t="str">
        <f t="shared" si="70"/>
        <v/>
      </c>
      <c r="M421" s="11">
        <f t="shared" si="77"/>
        <v>0</v>
      </c>
      <c r="N421">
        <f t="shared" si="78"/>
        <v>0</v>
      </c>
      <c r="O421" s="9"/>
      <c r="P421" s="9"/>
      <c r="Q421" s="9"/>
      <c r="R421" s="9"/>
      <c r="S421" s="9"/>
    </row>
    <row r="422" spans="1:19">
      <c r="A422" s="12"/>
      <c r="B422" s="13" t="s">
        <v>281</v>
      </c>
      <c r="C422" s="13"/>
      <c r="D422" s="14"/>
      <c r="E422" s="23" t="str">
        <f t="shared" si="71"/>
        <v/>
      </c>
      <c r="F422" s="22" t="str">
        <f t="shared" si="72"/>
        <v/>
      </c>
      <c r="G422" s="15" t="str">
        <f t="shared" si="73"/>
        <v/>
      </c>
      <c r="H422" s="17" t="str">
        <f t="shared" si="74"/>
        <v/>
      </c>
      <c r="I422" s="24" t="str">
        <f t="shared" si="75"/>
        <v/>
      </c>
      <c r="J422" s="26" t="str">
        <f t="shared" si="76"/>
        <v/>
      </c>
      <c r="K422" s="9">
        <f>IF(J421=actualvalue,xirrvalue,IF(A422="",0,IF(B422="Purchase",-D422,IF(B422="Dividend",D422,IF(B422="Redemption",D422,)))))</f>
        <v>0</v>
      </c>
      <c r="L422" s="25" t="str">
        <f t="shared" si="70"/>
        <v/>
      </c>
      <c r="M422" s="11">
        <f t="shared" si="77"/>
        <v>0</v>
      </c>
      <c r="N422">
        <f t="shared" si="78"/>
        <v>0</v>
      </c>
      <c r="O422" s="9"/>
      <c r="P422" s="9"/>
      <c r="Q422" s="9"/>
      <c r="R422" s="9"/>
      <c r="S422" s="9"/>
    </row>
    <row r="423" spans="1:19">
      <c r="A423" s="12"/>
      <c r="B423" s="13" t="s">
        <v>281</v>
      </c>
      <c r="C423" s="13"/>
      <c r="D423" s="14"/>
      <c r="E423" s="23" t="str">
        <f t="shared" si="71"/>
        <v/>
      </c>
      <c r="F423" s="22" t="str">
        <f t="shared" si="72"/>
        <v/>
      </c>
      <c r="G423" s="15" t="str">
        <f t="shared" si="73"/>
        <v/>
      </c>
      <c r="H423" s="17" t="str">
        <f t="shared" si="74"/>
        <v/>
      </c>
      <c r="I423" s="24" t="str">
        <f t="shared" si="75"/>
        <v/>
      </c>
      <c r="J423" s="26" t="str">
        <f t="shared" si="76"/>
        <v/>
      </c>
      <c r="K423" s="9">
        <f>IF(J422=actualvalue,xirrvalue,IF(A423="",0,IF(B423="Purchase",-D423,IF(B423="Dividend",D423,IF(B423="Redemption",D423,)))))</f>
        <v>0</v>
      </c>
      <c r="L423" s="25" t="str">
        <f t="shared" si="70"/>
        <v/>
      </c>
      <c r="M423" s="11">
        <f t="shared" si="77"/>
        <v>0</v>
      </c>
      <c r="N423">
        <f t="shared" si="78"/>
        <v>0</v>
      </c>
      <c r="O423" s="9"/>
      <c r="P423" s="9"/>
      <c r="Q423" s="9"/>
      <c r="R423" s="9"/>
      <c r="S423" s="9"/>
    </row>
    <row r="424" spans="1:19">
      <c r="A424" s="12"/>
      <c r="B424" s="13" t="s">
        <v>281</v>
      </c>
      <c r="C424" s="13"/>
      <c r="D424" s="14"/>
      <c r="E424" s="23" t="str">
        <f t="shared" si="71"/>
        <v/>
      </c>
      <c r="F424" s="22" t="str">
        <f t="shared" si="72"/>
        <v/>
      </c>
      <c r="G424" s="15" t="str">
        <f t="shared" si="73"/>
        <v/>
      </c>
      <c r="H424" s="17" t="str">
        <f t="shared" si="74"/>
        <v/>
      </c>
      <c r="I424" s="24" t="str">
        <f t="shared" si="75"/>
        <v/>
      </c>
      <c r="J424" s="26" t="str">
        <f t="shared" si="76"/>
        <v/>
      </c>
      <c r="K424" s="9">
        <f>IF(J423=actualvalue,xirrvalue,IF(A424="",0,IF(B424="Purchase",-D424,IF(B424="Dividend",D424,IF(B424="Redemption",D424,)))))</f>
        <v>0</v>
      </c>
      <c r="L424" s="25" t="str">
        <f t="shared" si="70"/>
        <v/>
      </c>
      <c r="M424" s="11">
        <f t="shared" si="77"/>
        <v>0</v>
      </c>
      <c r="N424">
        <f t="shared" si="78"/>
        <v>0</v>
      </c>
      <c r="O424" s="9"/>
      <c r="P424" s="9"/>
      <c r="Q424" s="9"/>
      <c r="R424" s="9"/>
      <c r="S424" s="9"/>
    </row>
    <row r="425" spans="1:19">
      <c r="A425" s="12"/>
      <c r="B425" s="13" t="s">
        <v>281</v>
      </c>
      <c r="C425" s="13"/>
      <c r="D425" s="14"/>
      <c r="E425" s="23" t="str">
        <f t="shared" si="71"/>
        <v/>
      </c>
      <c r="F425" s="22" t="str">
        <f t="shared" si="72"/>
        <v/>
      </c>
      <c r="G425" s="15" t="str">
        <f t="shared" si="73"/>
        <v/>
      </c>
      <c r="H425" s="17" t="str">
        <f t="shared" si="74"/>
        <v/>
      </c>
      <c r="I425" s="24" t="str">
        <f t="shared" si="75"/>
        <v/>
      </c>
      <c r="J425" s="26" t="str">
        <f t="shared" si="76"/>
        <v/>
      </c>
      <c r="K425" s="9">
        <f>IF(J424=actualvalue,xirrvalue,IF(A425="",0,IF(B425="Purchase",-D425,IF(B425="Dividend",D425,IF(B425="Redemption",D425,)))))</f>
        <v>0</v>
      </c>
      <c r="L425" s="25" t="str">
        <f t="shared" si="70"/>
        <v/>
      </c>
      <c r="M425" s="11">
        <f t="shared" si="77"/>
        <v>0</v>
      </c>
      <c r="N425">
        <f t="shared" si="78"/>
        <v>0</v>
      </c>
      <c r="O425" s="9"/>
      <c r="P425" s="9"/>
      <c r="Q425" s="9"/>
      <c r="R425" s="9"/>
      <c r="S425" s="9"/>
    </row>
    <row r="426" spans="1:19">
      <c r="A426" s="12"/>
      <c r="B426" s="13" t="s">
        <v>281</v>
      </c>
      <c r="C426" s="13"/>
      <c r="D426" s="14"/>
      <c r="E426" s="23" t="str">
        <f t="shared" si="71"/>
        <v/>
      </c>
      <c r="F426" s="22" t="str">
        <f t="shared" si="72"/>
        <v/>
      </c>
      <c r="G426" s="15" t="str">
        <f t="shared" si="73"/>
        <v/>
      </c>
      <c r="H426" s="17" t="str">
        <f t="shared" si="74"/>
        <v/>
      </c>
      <c r="I426" s="24" t="str">
        <f t="shared" si="75"/>
        <v/>
      </c>
      <c r="J426" s="26" t="str">
        <f t="shared" si="76"/>
        <v/>
      </c>
      <c r="K426" s="9">
        <f>IF(J425=actualvalue,xirrvalue,IF(A426="",0,IF(B426="Purchase",-D426,IF(B426="Dividend",D426,IF(B426="Redemption",D426,)))))</f>
        <v>0</v>
      </c>
      <c r="L426" s="25" t="str">
        <f t="shared" si="70"/>
        <v/>
      </c>
      <c r="M426" s="11">
        <f t="shared" si="77"/>
        <v>0</v>
      </c>
      <c r="N426">
        <f t="shared" si="78"/>
        <v>0</v>
      </c>
      <c r="O426" s="9"/>
      <c r="P426" s="9"/>
      <c r="Q426" s="9"/>
      <c r="R426" s="9"/>
      <c r="S426" s="9"/>
    </row>
    <row r="427" spans="1:19">
      <c r="A427" s="12"/>
      <c r="B427" s="13" t="s">
        <v>281</v>
      </c>
      <c r="C427" s="13"/>
      <c r="D427" s="14"/>
      <c r="E427" s="23" t="str">
        <f t="shared" si="71"/>
        <v/>
      </c>
      <c r="F427" s="22" t="str">
        <f t="shared" si="72"/>
        <v/>
      </c>
      <c r="G427" s="15" t="str">
        <f t="shared" si="73"/>
        <v/>
      </c>
      <c r="H427" s="17" t="str">
        <f t="shared" si="74"/>
        <v/>
      </c>
      <c r="I427" s="24" t="str">
        <f t="shared" si="75"/>
        <v/>
      </c>
      <c r="J427" s="26" t="str">
        <f t="shared" si="76"/>
        <v/>
      </c>
      <c r="K427" s="9">
        <f>IF(J426=actualvalue,xirrvalue,IF(A427="",0,IF(B427="Purchase",-D427,IF(B427="Dividend",D427,IF(B427="Redemption",D427,)))))</f>
        <v>0</v>
      </c>
      <c r="L427" s="25" t="str">
        <f t="shared" si="70"/>
        <v/>
      </c>
      <c r="M427" s="11">
        <f t="shared" si="77"/>
        <v>0</v>
      </c>
      <c r="N427">
        <f t="shared" si="78"/>
        <v>0</v>
      </c>
      <c r="O427" s="9"/>
      <c r="P427" s="9"/>
      <c r="Q427" s="9"/>
      <c r="R427" s="9"/>
      <c r="S427" s="9"/>
    </row>
    <row r="428" spans="1:19">
      <c r="A428" s="12"/>
      <c r="B428" s="13" t="s">
        <v>281</v>
      </c>
      <c r="C428" s="13"/>
      <c r="D428" s="14"/>
      <c r="E428" s="23" t="str">
        <f t="shared" si="71"/>
        <v/>
      </c>
      <c r="F428" s="22" t="str">
        <f t="shared" si="72"/>
        <v/>
      </c>
      <c r="G428" s="15" t="str">
        <f t="shared" si="73"/>
        <v/>
      </c>
      <c r="H428" s="17" t="str">
        <f t="shared" si="74"/>
        <v/>
      </c>
      <c r="I428" s="24" t="str">
        <f t="shared" si="75"/>
        <v/>
      </c>
      <c r="J428" s="26" t="str">
        <f t="shared" si="76"/>
        <v/>
      </c>
      <c r="K428" s="9">
        <f>IF(J427=actualvalue,xirrvalue,IF(A428="",0,IF(B428="Purchase",-D428,IF(B428="Dividend",D428,IF(B428="Redemption",D428,)))))</f>
        <v>0</v>
      </c>
      <c r="L428" s="25" t="str">
        <f t="shared" si="70"/>
        <v/>
      </c>
      <c r="M428" s="11">
        <f t="shared" si="77"/>
        <v>0</v>
      </c>
      <c r="N428">
        <f t="shared" si="78"/>
        <v>0</v>
      </c>
      <c r="O428" s="9"/>
      <c r="P428" s="9"/>
      <c r="Q428" s="9"/>
      <c r="R428" s="9"/>
      <c r="S428" s="9"/>
    </row>
    <row r="429" spans="1:19">
      <c r="A429" s="12"/>
      <c r="B429" s="13" t="s">
        <v>281</v>
      </c>
      <c r="C429" s="13"/>
      <c r="D429" s="14"/>
      <c r="E429" s="23" t="str">
        <f t="shared" si="71"/>
        <v/>
      </c>
      <c r="F429" s="22" t="str">
        <f t="shared" si="72"/>
        <v/>
      </c>
      <c r="G429" s="15" t="str">
        <f t="shared" si="73"/>
        <v/>
      </c>
      <c r="H429" s="17" t="str">
        <f t="shared" si="74"/>
        <v/>
      </c>
      <c r="I429" s="24" t="str">
        <f t="shared" si="75"/>
        <v/>
      </c>
      <c r="J429" s="26" t="str">
        <f t="shared" si="76"/>
        <v/>
      </c>
      <c r="K429" s="9">
        <f>IF(J428=actualvalue,xirrvalue,IF(A429="",0,IF(B429="Purchase",-D429,IF(B429="Dividend",D429,IF(B429="Redemption",D429,)))))</f>
        <v>0</v>
      </c>
      <c r="L429" s="25" t="str">
        <f t="shared" si="70"/>
        <v/>
      </c>
      <c r="M429" s="11">
        <f t="shared" si="77"/>
        <v>0</v>
      </c>
      <c r="N429">
        <f t="shared" si="78"/>
        <v>0</v>
      </c>
      <c r="O429" s="9"/>
      <c r="P429" s="9"/>
      <c r="Q429" s="9"/>
      <c r="R429" s="9"/>
      <c r="S429" s="9"/>
    </row>
    <row r="430" spans="1:19">
      <c r="A430" s="12"/>
      <c r="B430" s="13" t="s">
        <v>281</v>
      </c>
      <c r="C430" s="13"/>
      <c r="D430" s="14"/>
      <c r="E430" s="23" t="str">
        <f t="shared" si="71"/>
        <v/>
      </c>
      <c r="F430" s="22" t="str">
        <f t="shared" si="72"/>
        <v/>
      </c>
      <c r="G430" s="15" t="str">
        <f t="shared" si="73"/>
        <v/>
      </c>
      <c r="H430" s="17" t="str">
        <f t="shared" si="74"/>
        <v/>
      </c>
      <c r="I430" s="24" t="str">
        <f t="shared" si="75"/>
        <v/>
      </c>
      <c r="J430" s="26" t="str">
        <f t="shared" si="76"/>
        <v/>
      </c>
      <c r="K430" s="9">
        <f>IF(J429=actualvalue,xirrvalue,IF(A430="",0,IF(B430="Purchase",-D430,IF(B430="Dividend",D430,IF(B430="Redemption",D430,)))))</f>
        <v>0</v>
      </c>
      <c r="L430" s="25" t="str">
        <f t="shared" si="70"/>
        <v/>
      </c>
      <c r="M430" s="11">
        <f t="shared" si="77"/>
        <v>0</v>
      </c>
      <c r="N430">
        <f t="shared" si="78"/>
        <v>0</v>
      </c>
      <c r="O430" s="9"/>
      <c r="P430" s="9"/>
      <c r="Q430" s="9"/>
      <c r="R430" s="9"/>
      <c r="S430" s="9"/>
    </row>
    <row r="431" spans="1:19">
      <c r="A431" s="12"/>
      <c r="B431" s="13" t="s">
        <v>281</v>
      </c>
      <c r="C431" s="13"/>
      <c r="D431" s="14"/>
      <c r="E431" s="23" t="str">
        <f t="shared" si="71"/>
        <v/>
      </c>
      <c r="F431" s="22" t="str">
        <f t="shared" si="72"/>
        <v/>
      </c>
      <c r="G431" s="15" t="str">
        <f t="shared" si="73"/>
        <v/>
      </c>
      <c r="H431" s="17" t="str">
        <f t="shared" si="74"/>
        <v/>
      </c>
      <c r="I431" s="24" t="str">
        <f t="shared" si="75"/>
        <v/>
      </c>
      <c r="J431" s="26" t="str">
        <f t="shared" si="76"/>
        <v/>
      </c>
      <c r="K431" s="9">
        <f>IF(J430=actualvalue,xirrvalue,IF(A431="",0,IF(B431="Purchase",-D431,IF(B431="Dividend",D431,IF(B431="Redemption",D431,)))))</f>
        <v>0</v>
      </c>
      <c r="L431" s="25" t="str">
        <f t="shared" si="70"/>
        <v/>
      </c>
      <c r="M431" s="11">
        <f t="shared" si="77"/>
        <v>0</v>
      </c>
      <c r="N431">
        <f t="shared" si="78"/>
        <v>0</v>
      </c>
      <c r="O431" s="9"/>
      <c r="P431" s="9"/>
      <c r="Q431" s="9"/>
      <c r="R431" s="9"/>
      <c r="S431" s="9"/>
    </row>
    <row r="432" spans="1:19">
      <c r="A432" s="12"/>
      <c r="B432" s="13" t="s">
        <v>281</v>
      </c>
      <c r="C432" s="13"/>
      <c r="D432" s="14"/>
      <c r="E432" s="23" t="str">
        <f t="shared" si="71"/>
        <v/>
      </c>
      <c r="F432" s="22" t="str">
        <f t="shared" si="72"/>
        <v/>
      </c>
      <c r="G432" s="15" t="str">
        <f t="shared" si="73"/>
        <v/>
      </c>
      <c r="H432" s="17" t="str">
        <f t="shared" si="74"/>
        <v/>
      </c>
      <c r="I432" s="24" t="str">
        <f t="shared" si="75"/>
        <v/>
      </c>
      <c r="J432" s="26" t="str">
        <f t="shared" si="76"/>
        <v/>
      </c>
      <c r="K432" s="9">
        <f>IF(J431=actualvalue,xirrvalue,IF(A432="",0,IF(B432="Purchase",-D432,IF(B432="Dividend",D432,IF(B432="Redemption",D432,)))))</f>
        <v>0</v>
      </c>
      <c r="L432" s="25" t="str">
        <f t="shared" si="70"/>
        <v/>
      </c>
      <c r="M432" s="11">
        <f t="shared" si="77"/>
        <v>0</v>
      </c>
      <c r="N432">
        <f t="shared" si="78"/>
        <v>0</v>
      </c>
      <c r="O432" s="9"/>
      <c r="P432" s="9"/>
      <c r="Q432" s="9"/>
      <c r="R432" s="9"/>
      <c r="S432" s="9"/>
    </row>
    <row r="433" spans="1:19">
      <c r="A433" s="12"/>
      <c r="B433" s="13" t="s">
        <v>281</v>
      </c>
      <c r="C433" s="13"/>
      <c r="D433" s="14"/>
      <c r="E433" s="23" t="str">
        <f t="shared" si="71"/>
        <v/>
      </c>
      <c r="F433" s="22" t="str">
        <f t="shared" si="72"/>
        <v/>
      </c>
      <c r="G433" s="15" t="str">
        <f t="shared" si="73"/>
        <v/>
      </c>
      <c r="H433" s="17" t="str">
        <f t="shared" si="74"/>
        <v/>
      </c>
      <c r="I433" s="24" t="str">
        <f t="shared" si="75"/>
        <v/>
      </c>
      <c r="J433" s="26" t="str">
        <f t="shared" si="76"/>
        <v/>
      </c>
      <c r="K433" s="9">
        <f>IF(J432=actualvalue,xirrvalue,IF(A433="",0,IF(B433="Purchase",-D433,IF(B433="Dividend",D433,IF(B433="Redemption",D433,)))))</f>
        <v>0</v>
      </c>
      <c r="L433" s="25" t="str">
        <f t="shared" si="70"/>
        <v/>
      </c>
      <c r="M433" s="11">
        <f t="shared" si="77"/>
        <v>0</v>
      </c>
      <c r="N433">
        <f t="shared" si="78"/>
        <v>0</v>
      </c>
      <c r="O433" s="9"/>
      <c r="P433" s="9"/>
      <c r="Q433" s="9"/>
      <c r="R433" s="9"/>
      <c r="S433" s="9"/>
    </row>
    <row r="434" spans="1:19">
      <c r="A434" s="12"/>
      <c r="B434" s="13" t="s">
        <v>281</v>
      </c>
      <c r="C434" s="13"/>
      <c r="D434" s="14"/>
      <c r="E434" s="23" t="str">
        <f t="shared" si="71"/>
        <v/>
      </c>
      <c r="F434" s="22" t="str">
        <f t="shared" si="72"/>
        <v/>
      </c>
      <c r="G434" s="15" t="str">
        <f t="shared" si="73"/>
        <v/>
      </c>
      <c r="H434" s="17" t="str">
        <f t="shared" si="74"/>
        <v/>
      </c>
      <c r="I434" s="24" t="str">
        <f t="shared" si="75"/>
        <v/>
      </c>
      <c r="J434" s="26" t="str">
        <f t="shared" si="76"/>
        <v/>
      </c>
      <c r="K434" s="9">
        <f>IF(J433=actualvalue,xirrvalue,IF(A434="",0,IF(B434="Purchase",-D434,IF(B434="Dividend",D434,IF(B434="Redemption",D434,)))))</f>
        <v>0</v>
      </c>
      <c r="L434" s="25" t="str">
        <f t="shared" si="70"/>
        <v/>
      </c>
      <c r="M434" s="11">
        <f t="shared" si="77"/>
        <v>0</v>
      </c>
      <c r="N434">
        <f t="shared" si="78"/>
        <v>0</v>
      </c>
      <c r="O434" s="9"/>
      <c r="P434" s="9"/>
      <c r="Q434" s="9"/>
      <c r="R434" s="9"/>
      <c r="S434" s="9"/>
    </row>
    <row r="435" spans="1:19">
      <c r="A435" s="12"/>
      <c r="B435" s="13" t="s">
        <v>281</v>
      </c>
      <c r="C435" s="13"/>
      <c r="D435" s="14"/>
      <c r="E435" s="23" t="str">
        <f t="shared" si="71"/>
        <v/>
      </c>
      <c r="F435" s="22" t="str">
        <f t="shared" si="72"/>
        <v/>
      </c>
      <c r="G435" s="15" t="str">
        <f t="shared" si="73"/>
        <v/>
      </c>
      <c r="H435" s="17" t="str">
        <f t="shared" si="74"/>
        <v/>
      </c>
      <c r="I435" s="24" t="str">
        <f t="shared" si="75"/>
        <v/>
      </c>
      <c r="J435" s="26" t="str">
        <f t="shared" si="76"/>
        <v/>
      </c>
      <c r="K435" s="9">
        <f>IF(J434=actualvalue,xirrvalue,IF(A435="",0,IF(B435="Purchase",-D435,IF(B435="Dividend",D435,IF(B435="Redemption",D435,)))))</f>
        <v>0</v>
      </c>
      <c r="L435" s="25" t="str">
        <f t="shared" si="70"/>
        <v/>
      </c>
      <c r="M435" s="11">
        <f t="shared" si="77"/>
        <v>0</v>
      </c>
      <c r="N435">
        <f t="shared" si="78"/>
        <v>0</v>
      </c>
      <c r="O435" s="9"/>
      <c r="P435" s="9"/>
      <c r="Q435" s="9"/>
      <c r="R435" s="9"/>
      <c r="S435" s="9"/>
    </row>
    <row r="436" spans="1:19">
      <c r="A436" s="12"/>
      <c r="B436" s="13" t="s">
        <v>281</v>
      </c>
      <c r="C436" s="13"/>
      <c r="D436" s="14"/>
      <c r="E436" s="23" t="str">
        <f t="shared" si="71"/>
        <v/>
      </c>
      <c r="F436" s="22" t="str">
        <f t="shared" si="72"/>
        <v/>
      </c>
      <c r="G436" s="15" t="str">
        <f t="shared" si="73"/>
        <v/>
      </c>
      <c r="H436" s="17" t="str">
        <f t="shared" si="74"/>
        <v/>
      </c>
      <c r="I436" s="24" t="str">
        <f t="shared" si="75"/>
        <v/>
      </c>
      <c r="J436" s="26" t="str">
        <f t="shared" si="76"/>
        <v/>
      </c>
      <c r="K436" s="9">
        <f>IF(J435=actualvalue,xirrvalue,IF(A436="",0,IF(B436="Purchase",-D436,IF(B436="Dividend",D436,IF(B436="Redemption",D436,)))))</f>
        <v>0</v>
      </c>
      <c r="L436" s="25" t="str">
        <f t="shared" si="70"/>
        <v/>
      </c>
      <c r="M436" s="11">
        <f t="shared" si="77"/>
        <v>0</v>
      </c>
      <c r="N436">
        <f t="shared" si="78"/>
        <v>0</v>
      </c>
      <c r="O436" s="9"/>
      <c r="P436" s="9"/>
      <c r="Q436" s="9"/>
      <c r="R436" s="9"/>
      <c r="S436" s="9"/>
    </row>
    <row r="437" spans="1:19">
      <c r="A437" s="12"/>
      <c r="B437" s="13" t="s">
        <v>281</v>
      </c>
      <c r="C437" s="13"/>
      <c r="D437" s="14"/>
      <c r="E437" s="23" t="str">
        <f t="shared" si="71"/>
        <v/>
      </c>
      <c r="F437" s="22" t="str">
        <f t="shared" si="72"/>
        <v/>
      </c>
      <c r="G437" s="15" t="str">
        <f t="shared" si="73"/>
        <v/>
      </c>
      <c r="H437" s="17" t="str">
        <f t="shared" si="74"/>
        <v/>
      </c>
      <c r="I437" s="24" t="str">
        <f t="shared" si="75"/>
        <v/>
      </c>
      <c r="J437" s="26" t="str">
        <f t="shared" si="76"/>
        <v/>
      </c>
      <c r="K437" s="9">
        <f>IF(J436=actualvalue,xirrvalue,IF(A437="",0,IF(B437="Purchase",-D437,IF(B437="Dividend",D437,IF(B437="Redemption",D437,)))))</f>
        <v>0</v>
      </c>
      <c r="L437" s="25" t="str">
        <f t="shared" si="70"/>
        <v/>
      </c>
      <c r="M437" s="11">
        <f t="shared" si="77"/>
        <v>0</v>
      </c>
      <c r="N437">
        <f t="shared" si="78"/>
        <v>0</v>
      </c>
      <c r="O437" s="9"/>
      <c r="P437" s="9"/>
      <c r="Q437" s="9"/>
      <c r="R437" s="9"/>
      <c r="S437" s="9"/>
    </row>
    <row r="438" spans="1:19">
      <c r="A438" s="12"/>
      <c r="B438" s="13" t="s">
        <v>281</v>
      </c>
      <c r="C438" s="13"/>
      <c r="D438" s="14"/>
      <c r="E438" s="23" t="str">
        <f t="shared" si="71"/>
        <v/>
      </c>
      <c r="F438" s="22" t="str">
        <f t="shared" si="72"/>
        <v/>
      </c>
      <c r="G438" s="15" t="str">
        <f t="shared" si="73"/>
        <v/>
      </c>
      <c r="H438" s="17" t="str">
        <f t="shared" si="74"/>
        <v/>
      </c>
      <c r="I438" s="24" t="str">
        <f t="shared" si="75"/>
        <v/>
      </c>
      <c r="J438" s="26" t="str">
        <f t="shared" si="76"/>
        <v/>
      </c>
      <c r="K438" s="9">
        <f>IF(J437=actualvalue,xirrvalue,IF(A438="",0,IF(B438="Purchase",-D438,IF(B438="Dividend",D438,IF(B438="Redemption",D438,)))))</f>
        <v>0</v>
      </c>
      <c r="L438" s="25" t="str">
        <f t="shared" si="70"/>
        <v/>
      </c>
      <c r="M438" s="11">
        <f t="shared" si="77"/>
        <v>0</v>
      </c>
      <c r="N438">
        <f t="shared" si="78"/>
        <v>0</v>
      </c>
      <c r="O438" s="9"/>
      <c r="P438" s="9"/>
      <c r="Q438" s="9"/>
      <c r="R438" s="9"/>
      <c r="S438" s="9"/>
    </row>
    <row r="439" spans="1:19">
      <c r="A439" s="12"/>
      <c r="B439" s="13" t="s">
        <v>281</v>
      </c>
      <c r="C439" s="13"/>
      <c r="D439" s="14"/>
      <c r="E439" s="23" t="str">
        <f t="shared" si="71"/>
        <v/>
      </c>
      <c r="F439" s="22" t="str">
        <f t="shared" si="72"/>
        <v/>
      </c>
      <c r="G439" s="15" t="str">
        <f t="shared" si="73"/>
        <v/>
      </c>
      <c r="H439" s="17" t="str">
        <f t="shared" si="74"/>
        <v/>
      </c>
      <c r="I439" s="24" t="str">
        <f t="shared" si="75"/>
        <v/>
      </c>
      <c r="J439" s="26" t="str">
        <f t="shared" si="76"/>
        <v/>
      </c>
      <c r="K439" s="9">
        <f>IF(J438=actualvalue,xirrvalue,IF(A439="",0,IF(B439="Purchase",-D439,IF(B439="Dividend",D439,IF(B439="Redemption",D439,)))))</f>
        <v>0</v>
      </c>
      <c r="L439" s="25" t="str">
        <f t="shared" si="70"/>
        <v/>
      </c>
      <c r="M439" s="11">
        <f t="shared" si="77"/>
        <v>0</v>
      </c>
      <c r="N439">
        <f t="shared" si="78"/>
        <v>0</v>
      </c>
      <c r="O439" s="9"/>
      <c r="P439" s="9"/>
      <c r="Q439" s="9"/>
      <c r="R439" s="9"/>
      <c r="S439" s="9"/>
    </row>
    <row r="440" spans="1:19">
      <c r="A440" s="12"/>
      <c r="B440" s="13" t="s">
        <v>281</v>
      </c>
      <c r="C440" s="13"/>
      <c r="D440" s="14"/>
      <c r="E440" s="23" t="str">
        <f t="shared" si="71"/>
        <v/>
      </c>
      <c r="F440" s="22" t="str">
        <f t="shared" si="72"/>
        <v/>
      </c>
      <c r="G440" s="15" t="str">
        <f t="shared" si="73"/>
        <v/>
      </c>
      <c r="H440" s="17" t="str">
        <f t="shared" si="74"/>
        <v/>
      </c>
      <c r="I440" s="24" t="str">
        <f t="shared" si="75"/>
        <v/>
      </c>
      <c r="J440" s="26" t="str">
        <f t="shared" si="76"/>
        <v/>
      </c>
      <c r="K440" s="9">
        <f>IF(J439=actualvalue,xirrvalue,IF(A440="",0,IF(B440="Purchase",-D440,IF(B440="Dividend",D440,IF(B440="Redemption",D440,)))))</f>
        <v>0</v>
      </c>
      <c r="L440" s="25" t="str">
        <f t="shared" si="70"/>
        <v/>
      </c>
      <c r="M440" s="11">
        <f t="shared" si="77"/>
        <v>0</v>
      </c>
      <c r="N440">
        <f t="shared" si="78"/>
        <v>0</v>
      </c>
      <c r="O440" s="9"/>
      <c r="P440" s="9"/>
      <c r="Q440" s="9"/>
      <c r="R440" s="9"/>
      <c r="S440" s="9"/>
    </row>
    <row r="441" spans="1:19">
      <c r="A441" s="12"/>
      <c r="B441" s="13" t="s">
        <v>281</v>
      </c>
      <c r="C441" s="13"/>
      <c r="D441" s="14"/>
      <c r="E441" s="23" t="str">
        <f t="shared" si="71"/>
        <v/>
      </c>
      <c r="F441" s="22" t="str">
        <f t="shared" si="72"/>
        <v/>
      </c>
      <c r="G441" s="15" t="str">
        <f t="shared" si="73"/>
        <v/>
      </c>
      <c r="H441" s="17" t="str">
        <f t="shared" si="74"/>
        <v/>
      </c>
      <c r="I441" s="24" t="str">
        <f t="shared" si="75"/>
        <v/>
      </c>
      <c r="J441" s="26" t="str">
        <f t="shared" si="76"/>
        <v/>
      </c>
      <c r="K441" s="9">
        <f>IF(J440=actualvalue,xirrvalue,IF(A441="",0,IF(B441="Purchase",-D441,IF(B441="Dividend",D441,IF(B441="Redemption",D441,)))))</f>
        <v>0</v>
      </c>
      <c r="L441" s="25" t="str">
        <f t="shared" si="70"/>
        <v/>
      </c>
      <c r="M441" s="11">
        <f t="shared" si="77"/>
        <v>0</v>
      </c>
      <c r="N441">
        <f t="shared" si="78"/>
        <v>0</v>
      </c>
      <c r="O441" s="9"/>
      <c r="P441" s="9"/>
      <c r="Q441" s="9"/>
      <c r="R441" s="9"/>
      <c r="S441" s="9"/>
    </row>
    <row r="442" spans="1:19">
      <c r="A442" s="12"/>
      <c r="B442" s="13" t="s">
        <v>281</v>
      </c>
      <c r="C442" s="13"/>
      <c r="D442" s="14"/>
      <c r="E442" s="23" t="str">
        <f t="shared" si="71"/>
        <v/>
      </c>
      <c r="F442" s="22" t="str">
        <f t="shared" si="72"/>
        <v/>
      </c>
      <c r="G442" s="15" t="str">
        <f t="shared" si="73"/>
        <v/>
      </c>
      <c r="H442" s="17" t="str">
        <f t="shared" si="74"/>
        <v/>
      </c>
      <c r="I442" s="24" t="str">
        <f t="shared" si="75"/>
        <v/>
      </c>
      <c r="J442" s="26" t="str">
        <f t="shared" si="76"/>
        <v/>
      </c>
      <c r="K442" s="9">
        <f>IF(J441=actualvalue,xirrvalue,IF(A442="",0,IF(B442="Purchase",-D442,IF(B442="Dividend",D442,IF(B442="Redemption",D442,)))))</f>
        <v>0</v>
      </c>
      <c r="L442" s="25" t="str">
        <f t="shared" si="70"/>
        <v/>
      </c>
      <c r="M442" s="11">
        <f t="shared" si="77"/>
        <v>0</v>
      </c>
      <c r="N442">
        <f t="shared" si="78"/>
        <v>0</v>
      </c>
      <c r="O442" s="9"/>
      <c r="P442" s="9"/>
      <c r="Q442" s="9"/>
      <c r="R442" s="9"/>
      <c r="S442" s="9"/>
    </row>
    <row r="443" spans="1:19">
      <c r="A443" s="12"/>
      <c r="B443" s="13" t="s">
        <v>281</v>
      </c>
      <c r="C443" s="13"/>
      <c r="D443" s="14"/>
      <c r="E443" s="23" t="str">
        <f t="shared" si="71"/>
        <v/>
      </c>
      <c r="F443" s="22" t="str">
        <f t="shared" si="72"/>
        <v/>
      </c>
      <c r="G443" s="15" t="str">
        <f t="shared" si="73"/>
        <v/>
      </c>
      <c r="H443" s="17" t="str">
        <f t="shared" si="74"/>
        <v/>
      </c>
      <c r="I443" s="24" t="str">
        <f t="shared" si="75"/>
        <v/>
      </c>
      <c r="J443" s="26" t="str">
        <f t="shared" si="76"/>
        <v/>
      </c>
      <c r="K443" s="9">
        <f>IF(J442=actualvalue,xirrvalue,IF(A443="",0,IF(B443="Purchase",-D443,IF(B443="Dividend",D443,IF(B443="Redemption",D443,)))))</f>
        <v>0</v>
      </c>
      <c r="L443" s="25" t="str">
        <f t="shared" si="70"/>
        <v/>
      </c>
      <c r="M443" s="11">
        <f t="shared" si="77"/>
        <v>0</v>
      </c>
      <c r="N443">
        <f t="shared" si="78"/>
        <v>0</v>
      </c>
      <c r="O443" s="9"/>
      <c r="P443" s="9"/>
      <c r="Q443" s="9"/>
      <c r="R443" s="9"/>
      <c r="S443" s="9"/>
    </row>
    <row r="444" spans="1:19">
      <c r="A444" s="12"/>
      <c r="B444" s="13" t="s">
        <v>281</v>
      </c>
      <c r="C444" s="13"/>
      <c r="D444" s="14"/>
      <c r="E444" s="23" t="str">
        <f t="shared" si="71"/>
        <v/>
      </c>
      <c r="F444" s="22" t="str">
        <f t="shared" si="72"/>
        <v/>
      </c>
      <c r="G444" s="15" t="str">
        <f t="shared" si="73"/>
        <v/>
      </c>
      <c r="H444" s="17" t="str">
        <f t="shared" si="74"/>
        <v/>
      </c>
      <c r="I444" s="24" t="str">
        <f t="shared" si="75"/>
        <v/>
      </c>
      <c r="J444" s="26" t="str">
        <f t="shared" si="76"/>
        <v/>
      </c>
      <c r="K444" s="9">
        <f>IF(J443=actualvalue,xirrvalue,IF(A444="",0,IF(B444="Purchase",-D444,IF(B444="Dividend",D444,IF(B444="Redemption",D444,)))))</f>
        <v>0</v>
      </c>
      <c r="L444" s="25" t="str">
        <f t="shared" si="70"/>
        <v/>
      </c>
      <c r="M444" s="11">
        <f t="shared" si="77"/>
        <v>0</v>
      </c>
      <c r="N444">
        <f t="shared" si="78"/>
        <v>0</v>
      </c>
      <c r="O444" s="9"/>
      <c r="P444" s="9"/>
      <c r="Q444" s="9"/>
      <c r="R444" s="9"/>
      <c r="S444" s="9"/>
    </row>
    <row r="445" spans="1:19">
      <c r="A445" s="12"/>
      <c r="B445" s="13" t="s">
        <v>281</v>
      </c>
      <c r="C445" s="13"/>
      <c r="D445" s="14"/>
      <c r="E445" s="23" t="str">
        <f t="shared" si="71"/>
        <v/>
      </c>
      <c r="F445" s="22" t="str">
        <f t="shared" si="72"/>
        <v/>
      </c>
      <c r="G445" s="15" t="str">
        <f t="shared" si="73"/>
        <v/>
      </c>
      <c r="H445" s="17" t="str">
        <f t="shared" si="74"/>
        <v/>
      </c>
      <c r="I445" s="24" t="str">
        <f t="shared" si="75"/>
        <v/>
      </c>
      <c r="J445" s="26" t="str">
        <f t="shared" si="76"/>
        <v/>
      </c>
      <c r="K445" s="9">
        <f>IF(J444=actualvalue,xirrvalue,IF(A445="",0,IF(B445="Purchase",-D445,IF(B445="Dividend",D445,IF(B445="Redemption",D445,)))))</f>
        <v>0</v>
      </c>
      <c r="L445" s="25" t="str">
        <f t="shared" si="70"/>
        <v/>
      </c>
      <c r="M445" s="11">
        <f t="shared" si="77"/>
        <v>0</v>
      </c>
      <c r="N445">
        <f t="shared" si="78"/>
        <v>0</v>
      </c>
      <c r="O445" s="9"/>
      <c r="P445" s="9"/>
      <c r="Q445" s="9"/>
      <c r="R445" s="9"/>
      <c r="S445" s="9"/>
    </row>
    <row r="446" spans="1:19">
      <c r="A446" s="12"/>
      <c r="B446" s="13" t="s">
        <v>281</v>
      </c>
      <c r="C446" s="13"/>
      <c r="D446" s="14"/>
      <c r="E446" s="23" t="str">
        <f t="shared" si="71"/>
        <v/>
      </c>
      <c r="F446" s="22" t="str">
        <f t="shared" si="72"/>
        <v/>
      </c>
      <c r="G446" s="15" t="str">
        <f t="shared" si="73"/>
        <v/>
      </c>
      <c r="H446" s="17" t="str">
        <f t="shared" si="74"/>
        <v/>
      </c>
      <c r="I446" s="24" t="str">
        <f t="shared" si="75"/>
        <v/>
      </c>
      <c r="J446" s="26" t="str">
        <f t="shared" si="76"/>
        <v/>
      </c>
      <c r="K446" s="9">
        <f>IF(J445=actualvalue,xirrvalue,IF(A446="",0,IF(B446="Purchase",-D446,IF(B446="Dividend",D446,IF(B446="Redemption",D446,)))))</f>
        <v>0</v>
      </c>
      <c r="L446" s="25" t="str">
        <f t="shared" si="70"/>
        <v/>
      </c>
      <c r="M446" s="11">
        <f t="shared" si="77"/>
        <v>0</v>
      </c>
      <c r="N446">
        <f t="shared" si="78"/>
        <v>0</v>
      </c>
      <c r="O446" s="9"/>
      <c r="P446" s="9"/>
      <c r="Q446" s="9"/>
      <c r="R446" s="9"/>
      <c r="S446" s="9"/>
    </row>
    <row r="447" spans="1:19">
      <c r="A447" s="12"/>
      <c r="B447" s="13" t="s">
        <v>281</v>
      </c>
      <c r="C447" s="13"/>
      <c r="D447" s="14"/>
      <c r="E447" s="23" t="str">
        <f t="shared" si="71"/>
        <v/>
      </c>
      <c r="F447" s="22" t="str">
        <f t="shared" si="72"/>
        <v/>
      </c>
      <c r="G447" s="15" t="str">
        <f t="shared" si="73"/>
        <v/>
      </c>
      <c r="H447" s="17" t="str">
        <f t="shared" si="74"/>
        <v/>
      </c>
      <c r="I447" s="24" t="str">
        <f t="shared" si="75"/>
        <v/>
      </c>
      <c r="J447" s="26" t="str">
        <f t="shared" si="76"/>
        <v/>
      </c>
      <c r="K447" s="9">
        <f>IF(J446=actualvalue,xirrvalue,IF(A447="",0,IF(B447="Purchase",-D447,IF(B447="Dividend",D447,IF(B447="Redemption",D447,)))))</f>
        <v>0</v>
      </c>
      <c r="L447" s="25" t="str">
        <f t="shared" si="70"/>
        <v/>
      </c>
      <c r="M447" s="11">
        <f t="shared" si="77"/>
        <v>0</v>
      </c>
      <c r="N447">
        <f t="shared" si="78"/>
        <v>0</v>
      </c>
      <c r="O447" s="9"/>
      <c r="P447" s="9"/>
      <c r="Q447" s="9"/>
      <c r="R447" s="9"/>
      <c r="S447" s="9"/>
    </row>
    <row r="448" spans="1:19">
      <c r="A448" s="12"/>
      <c r="B448" s="13" t="s">
        <v>281</v>
      </c>
      <c r="C448" s="13"/>
      <c r="D448" s="14"/>
      <c r="E448" s="23" t="str">
        <f t="shared" si="71"/>
        <v/>
      </c>
      <c r="F448" s="22" t="str">
        <f t="shared" si="72"/>
        <v/>
      </c>
      <c r="G448" s="15" t="str">
        <f t="shared" si="73"/>
        <v/>
      </c>
      <c r="H448" s="17" t="str">
        <f t="shared" si="74"/>
        <v/>
      </c>
      <c r="I448" s="24" t="str">
        <f t="shared" si="75"/>
        <v/>
      </c>
      <c r="J448" s="26" t="str">
        <f t="shared" si="76"/>
        <v/>
      </c>
      <c r="K448" s="9">
        <f>IF(J447=actualvalue,xirrvalue,IF(A448="",0,IF(B448="Purchase",-D448,IF(B448="Dividend",D448,IF(B448="Redemption",D448,)))))</f>
        <v>0</v>
      </c>
      <c r="L448" s="25" t="str">
        <f t="shared" si="70"/>
        <v/>
      </c>
      <c r="M448" s="11">
        <f t="shared" si="77"/>
        <v>0</v>
      </c>
      <c r="N448">
        <f t="shared" si="78"/>
        <v>0</v>
      </c>
      <c r="O448" s="9"/>
      <c r="P448" s="9"/>
      <c r="Q448" s="9"/>
      <c r="R448" s="9"/>
      <c r="S448" s="9"/>
    </row>
    <row r="449" spans="1:19">
      <c r="A449" s="12"/>
      <c r="B449" s="13" t="s">
        <v>281</v>
      </c>
      <c r="C449" s="13"/>
      <c r="D449" s="14"/>
      <c r="E449" s="23" t="str">
        <f t="shared" si="71"/>
        <v/>
      </c>
      <c r="F449" s="22" t="str">
        <f t="shared" si="72"/>
        <v/>
      </c>
      <c r="G449" s="15" t="str">
        <f t="shared" si="73"/>
        <v/>
      </c>
      <c r="H449" s="17" t="str">
        <f t="shared" si="74"/>
        <v/>
      </c>
      <c r="I449" s="24" t="str">
        <f t="shared" si="75"/>
        <v/>
      </c>
      <c r="J449" s="26" t="str">
        <f t="shared" si="76"/>
        <v/>
      </c>
      <c r="K449" s="9">
        <f>IF(J448=actualvalue,xirrvalue,IF(A449="",0,IF(B449="Purchase",-D449,IF(B449="Dividend",D449,IF(B449="Redemption",D449,)))))</f>
        <v>0</v>
      </c>
      <c r="L449" s="25" t="str">
        <f t="shared" si="70"/>
        <v/>
      </c>
      <c r="M449" s="11">
        <f t="shared" si="77"/>
        <v>0</v>
      </c>
      <c r="N449">
        <f t="shared" si="78"/>
        <v>0</v>
      </c>
      <c r="O449" s="9"/>
      <c r="P449" s="9"/>
      <c r="Q449" s="9"/>
      <c r="R449" s="9"/>
      <c r="S449" s="9"/>
    </row>
    <row r="450" spans="1:19">
      <c r="A450" s="12"/>
      <c r="B450" s="13" t="s">
        <v>281</v>
      </c>
      <c r="C450" s="13"/>
      <c r="D450" s="14"/>
      <c r="E450" s="23" t="str">
        <f t="shared" si="71"/>
        <v/>
      </c>
      <c r="F450" s="22" t="str">
        <f t="shared" si="72"/>
        <v/>
      </c>
      <c r="G450" s="15" t="str">
        <f t="shared" si="73"/>
        <v/>
      </c>
      <c r="H450" s="17" t="str">
        <f t="shared" si="74"/>
        <v/>
      </c>
      <c r="I450" s="24" t="str">
        <f t="shared" si="75"/>
        <v/>
      </c>
      <c r="J450" s="26" t="str">
        <f t="shared" si="76"/>
        <v/>
      </c>
      <c r="K450" s="9">
        <f>IF(J449=actualvalue,xirrvalue,IF(A450="",0,IF(B450="Purchase",-D450,IF(B450="Dividend",D450,IF(B450="Redemption",D450,)))))</f>
        <v>0</v>
      </c>
      <c r="L450" s="25" t="str">
        <f t="shared" si="70"/>
        <v/>
      </c>
      <c r="M450" s="11">
        <f t="shared" si="77"/>
        <v>0</v>
      </c>
      <c r="N450">
        <f t="shared" si="78"/>
        <v>0</v>
      </c>
      <c r="O450" s="9"/>
      <c r="P450" s="9"/>
      <c r="Q450" s="9"/>
      <c r="R450" s="9"/>
      <c r="S450" s="9"/>
    </row>
    <row r="451" spans="1:19">
      <c r="A451" s="12"/>
      <c r="B451" s="13" t="s">
        <v>281</v>
      </c>
      <c r="C451" s="13"/>
      <c r="D451" s="14"/>
      <c r="E451" s="23" t="str">
        <f t="shared" si="71"/>
        <v/>
      </c>
      <c r="F451" s="22" t="str">
        <f t="shared" si="72"/>
        <v/>
      </c>
      <c r="G451" s="15" t="str">
        <f t="shared" si="73"/>
        <v/>
      </c>
      <c r="H451" s="17" t="str">
        <f t="shared" si="74"/>
        <v/>
      </c>
      <c r="I451" s="24" t="str">
        <f t="shared" si="75"/>
        <v/>
      </c>
      <c r="J451" s="26" t="str">
        <f t="shared" si="76"/>
        <v/>
      </c>
      <c r="K451" s="9">
        <f>IF(J450=actualvalue,xirrvalue,IF(A451="",0,IF(B451="Purchase",-D451,IF(B451="Dividend",D451,IF(B451="Redemption",D451,)))))</f>
        <v>0</v>
      </c>
      <c r="L451" s="25" t="str">
        <f t="shared" si="70"/>
        <v/>
      </c>
      <c r="M451" s="11">
        <f t="shared" si="77"/>
        <v>0</v>
      </c>
      <c r="N451">
        <f t="shared" si="78"/>
        <v>0</v>
      </c>
      <c r="O451" s="9"/>
      <c r="P451" s="9"/>
      <c r="Q451" s="9"/>
      <c r="R451" s="9"/>
      <c r="S451" s="9"/>
    </row>
    <row r="452" spans="1:19">
      <c r="A452" s="12"/>
      <c r="B452" s="13" t="s">
        <v>281</v>
      </c>
      <c r="C452" s="13"/>
      <c r="D452" s="14"/>
      <c r="E452" s="23" t="str">
        <f t="shared" si="71"/>
        <v/>
      </c>
      <c r="F452" s="22" t="str">
        <f t="shared" si="72"/>
        <v/>
      </c>
      <c r="G452" s="15" t="str">
        <f t="shared" si="73"/>
        <v/>
      </c>
      <c r="H452" s="17" t="str">
        <f t="shared" si="74"/>
        <v/>
      </c>
      <c r="I452" s="24" t="str">
        <f t="shared" si="75"/>
        <v/>
      </c>
      <c r="J452" s="26" t="str">
        <f t="shared" si="76"/>
        <v/>
      </c>
      <c r="K452" s="9">
        <f>IF(J451=actualvalue,xirrvalue,IF(A452="",0,IF(B452="Purchase",-D452,IF(B452="Dividend",D452,IF(B452="Redemption",D452,)))))</f>
        <v>0</v>
      </c>
      <c r="L452" s="25" t="str">
        <f t="shared" si="70"/>
        <v/>
      </c>
      <c r="M452" s="11">
        <f t="shared" si="77"/>
        <v>0</v>
      </c>
      <c r="N452">
        <f t="shared" si="78"/>
        <v>0</v>
      </c>
      <c r="O452" s="9"/>
      <c r="P452" s="9"/>
      <c r="Q452" s="9"/>
      <c r="R452" s="9"/>
      <c r="S452" s="9"/>
    </row>
    <row r="453" spans="1:19">
      <c r="A453" s="12"/>
      <c r="B453" s="13" t="s">
        <v>281</v>
      </c>
      <c r="C453" s="13"/>
      <c r="D453" s="14"/>
      <c r="E453" s="23" t="str">
        <f t="shared" si="71"/>
        <v/>
      </c>
      <c r="F453" s="22" t="str">
        <f t="shared" si="72"/>
        <v/>
      </c>
      <c r="G453" s="15" t="str">
        <f t="shared" si="73"/>
        <v/>
      </c>
      <c r="H453" s="17" t="str">
        <f t="shared" si="74"/>
        <v/>
      </c>
      <c r="I453" s="24" t="str">
        <f t="shared" si="75"/>
        <v/>
      </c>
      <c r="J453" s="26" t="str">
        <f t="shared" si="76"/>
        <v/>
      </c>
      <c r="K453" s="9">
        <f>IF(J452=actualvalue,xirrvalue,IF(A453="",0,IF(B453="Purchase",-D453,IF(B453="Dividend",D453,IF(B453="Redemption",D453,)))))</f>
        <v>0</v>
      </c>
      <c r="L453" s="25" t="str">
        <f t="shared" si="70"/>
        <v/>
      </c>
      <c r="M453" s="11">
        <f t="shared" si="77"/>
        <v>0</v>
      </c>
      <c r="N453">
        <f t="shared" si="78"/>
        <v>0</v>
      </c>
      <c r="O453" s="9"/>
      <c r="P453" s="9"/>
      <c r="Q453" s="9"/>
      <c r="R453" s="9"/>
      <c r="S453" s="9"/>
    </row>
    <row r="454" spans="1:19">
      <c r="A454" s="12"/>
      <c r="B454" s="13" t="s">
        <v>281</v>
      </c>
      <c r="C454" s="13"/>
      <c r="D454" s="14"/>
      <c r="E454" s="23" t="str">
        <f t="shared" si="71"/>
        <v/>
      </c>
      <c r="F454" s="22" t="str">
        <f t="shared" si="72"/>
        <v/>
      </c>
      <c r="G454" s="15" t="str">
        <f t="shared" si="73"/>
        <v/>
      </c>
      <c r="H454" s="17" t="str">
        <f t="shared" si="74"/>
        <v/>
      </c>
      <c r="I454" s="24" t="str">
        <f t="shared" si="75"/>
        <v/>
      </c>
      <c r="J454" s="26" t="str">
        <f t="shared" si="76"/>
        <v/>
      </c>
      <c r="K454" s="9">
        <f>IF(J453=actualvalue,xirrvalue,IF(A454="",0,IF(B454="Purchase",-D454,IF(B454="Dividend",D454,IF(B454="Redemption",D454,)))))</f>
        <v>0</v>
      </c>
      <c r="L454" s="25" t="str">
        <f t="shared" si="70"/>
        <v/>
      </c>
      <c r="M454" s="11">
        <f t="shared" si="77"/>
        <v>0</v>
      </c>
      <c r="N454">
        <f t="shared" si="78"/>
        <v>0</v>
      </c>
      <c r="O454" s="9"/>
      <c r="P454" s="9"/>
      <c r="Q454" s="9"/>
      <c r="R454" s="9"/>
      <c r="S454" s="9"/>
    </row>
    <row r="455" spans="1:19">
      <c r="A455" s="12"/>
      <c r="B455" s="13" t="s">
        <v>281</v>
      </c>
      <c r="C455" s="13"/>
      <c r="D455" s="14"/>
      <c r="E455" s="23" t="str">
        <f t="shared" si="71"/>
        <v/>
      </c>
      <c r="F455" s="22" t="str">
        <f t="shared" si="72"/>
        <v/>
      </c>
      <c r="G455" s="15" t="str">
        <f t="shared" si="73"/>
        <v/>
      </c>
      <c r="H455" s="17" t="str">
        <f t="shared" si="74"/>
        <v/>
      </c>
      <c r="I455" s="24" t="str">
        <f t="shared" si="75"/>
        <v/>
      </c>
      <c r="J455" s="26" t="str">
        <f t="shared" si="76"/>
        <v/>
      </c>
      <c r="K455" s="9">
        <f>IF(J454=actualvalue,xirrvalue,IF(A455="",0,IF(B455="Purchase",-D455,IF(B455="Dividend",D455,IF(B455="Redemption",D455,)))))</f>
        <v>0</v>
      </c>
      <c r="L455" s="25" t="str">
        <f t="shared" si="70"/>
        <v/>
      </c>
      <c r="M455" s="11">
        <f t="shared" si="77"/>
        <v>0</v>
      </c>
      <c r="N455">
        <f t="shared" si="78"/>
        <v>0</v>
      </c>
      <c r="O455" s="9"/>
      <c r="P455" s="9"/>
      <c r="Q455" s="9"/>
      <c r="R455" s="9"/>
      <c r="S455" s="9"/>
    </row>
    <row r="456" spans="1:19">
      <c r="A456" s="12"/>
      <c r="B456" s="13" t="s">
        <v>281</v>
      </c>
      <c r="C456" s="13"/>
      <c r="D456" s="14"/>
      <c r="E456" s="23" t="str">
        <f t="shared" si="71"/>
        <v/>
      </c>
      <c r="F456" s="22" t="str">
        <f t="shared" si="72"/>
        <v/>
      </c>
      <c r="G456" s="15" t="str">
        <f t="shared" si="73"/>
        <v/>
      </c>
      <c r="H456" s="17" t="str">
        <f t="shared" si="74"/>
        <v/>
      </c>
      <c r="I456" s="24" t="str">
        <f t="shared" si="75"/>
        <v/>
      </c>
      <c r="J456" s="26" t="str">
        <f t="shared" si="76"/>
        <v/>
      </c>
      <c r="K456" s="9">
        <f>IF(J455=actualvalue,xirrvalue,IF(A456="",0,IF(B456="Purchase",-D456,IF(B456="Dividend",D456,IF(B456="Redemption",D456,)))))</f>
        <v>0</v>
      </c>
      <c r="L456" s="25" t="str">
        <f t="shared" si="70"/>
        <v/>
      </c>
      <c r="M456" s="11">
        <f t="shared" si="77"/>
        <v>0</v>
      </c>
      <c r="N456">
        <f t="shared" si="78"/>
        <v>0</v>
      </c>
      <c r="O456" s="9"/>
      <c r="P456" s="9"/>
      <c r="Q456" s="9"/>
      <c r="R456" s="9"/>
      <c r="S456" s="9"/>
    </row>
    <row r="457" spans="1:19">
      <c r="A457" s="12"/>
      <c r="B457" s="13" t="s">
        <v>281</v>
      </c>
      <c r="C457" s="13"/>
      <c r="D457" s="14"/>
      <c r="E457" s="23" t="str">
        <f t="shared" si="71"/>
        <v/>
      </c>
      <c r="F457" s="22" t="str">
        <f t="shared" si="72"/>
        <v/>
      </c>
      <c r="G457" s="15" t="str">
        <f t="shared" si="73"/>
        <v/>
      </c>
      <c r="H457" s="17" t="str">
        <f t="shared" si="74"/>
        <v/>
      </c>
      <c r="I457" s="24" t="str">
        <f t="shared" si="75"/>
        <v/>
      </c>
      <c r="J457" s="26" t="str">
        <f t="shared" si="76"/>
        <v/>
      </c>
      <c r="K457" s="9">
        <f>IF(J456=actualvalue,xirrvalue,IF(A457="",0,IF(B457="Purchase",-D457,IF(B457="Dividend",D457,IF(B457="Redemption",D457,)))))</f>
        <v>0</v>
      </c>
      <c r="L457" s="25" t="str">
        <f t="shared" si="70"/>
        <v/>
      </c>
      <c r="M457" s="11">
        <f t="shared" si="77"/>
        <v>0</v>
      </c>
      <c r="N457">
        <f t="shared" si="78"/>
        <v>0</v>
      </c>
      <c r="O457" s="9"/>
      <c r="P457" s="9"/>
      <c r="Q457" s="9"/>
      <c r="R457" s="9"/>
      <c r="S457" s="9"/>
    </row>
    <row r="458" spans="1:19">
      <c r="A458" s="12"/>
      <c r="B458" s="13" t="s">
        <v>281</v>
      </c>
      <c r="C458" s="13"/>
      <c r="D458" s="14"/>
      <c r="E458" s="23" t="str">
        <f t="shared" si="71"/>
        <v/>
      </c>
      <c r="F458" s="22" t="str">
        <f t="shared" si="72"/>
        <v/>
      </c>
      <c r="G458" s="15" t="str">
        <f t="shared" si="73"/>
        <v/>
      </c>
      <c r="H458" s="17" t="str">
        <f t="shared" si="74"/>
        <v/>
      </c>
      <c r="I458" s="24" t="str">
        <f t="shared" si="75"/>
        <v/>
      </c>
      <c r="J458" s="26" t="str">
        <f t="shared" si="76"/>
        <v/>
      </c>
      <c r="K458" s="9">
        <f>IF(J457=actualvalue,xirrvalue,IF(A458="",0,IF(B458="Purchase",-D458,IF(B458="Dividend",D458,IF(B458="Redemption",D458,)))))</f>
        <v>0</v>
      </c>
      <c r="L458" s="25" t="str">
        <f t="shared" si="70"/>
        <v/>
      </c>
      <c r="M458" s="11">
        <f t="shared" si="77"/>
        <v>0</v>
      </c>
      <c r="N458">
        <f t="shared" si="78"/>
        <v>0</v>
      </c>
      <c r="O458" s="9"/>
      <c r="P458" s="9"/>
      <c r="Q458" s="9"/>
      <c r="R458" s="9"/>
      <c r="S458" s="9"/>
    </row>
    <row r="459" spans="1:19">
      <c r="A459" s="12"/>
      <c r="B459" s="13" t="s">
        <v>281</v>
      </c>
      <c r="C459" s="13"/>
      <c r="D459" s="14"/>
      <c r="E459" s="23" t="str">
        <f t="shared" si="71"/>
        <v/>
      </c>
      <c r="F459" s="22" t="str">
        <f t="shared" si="72"/>
        <v/>
      </c>
      <c r="G459" s="15" t="str">
        <f t="shared" si="73"/>
        <v/>
      </c>
      <c r="H459" s="17" t="str">
        <f t="shared" si="74"/>
        <v/>
      </c>
      <c r="I459" s="24" t="str">
        <f t="shared" si="75"/>
        <v/>
      </c>
      <c r="J459" s="26" t="str">
        <f t="shared" si="76"/>
        <v/>
      </c>
      <c r="K459" s="9">
        <f>IF(J458=actualvalue,xirrvalue,IF(A459="",0,IF(B459="Purchase",-D459,IF(B459="Dividend",D459,IF(B459="Redemption",D459,)))))</f>
        <v>0</v>
      </c>
      <c r="L459" s="25" t="str">
        <f t="shared" ref="L459:L522" si="79">IF(B459="Purchase",E459,IF(B459="Redemption",E459,IF(B459="Dividend",E459,"")))</f>
        <v/>
      </c>
      <c r="M459" s="11">
        <f t="shared" si="77"/>
        <v>0</v>
      </c>
      <c r="N459">
        <f t="shared" si="78"/>
        <v>0</v>
      </c>
      <c r="O459" s="9"/>
      <c r="P459" s="9"/>
      <c r="Q459" s="9"/>
      <c r="R459" s="9"/>
      <c r="S459" s="9"/>
    </row>
    <row r="460" spans="1:19">
      <c r="A460" s="12"/>
      <c r="B460" s="13" t="s">
        <v>281</v>
      </c>
      <c r="C460" s="13"/>
      <c r="D460" s="14"/>
      <c r="E460" s="23" t="str">
        <f t="shared" si="71"/>
        <v/>
      </c>
      <c r="F460" s="22" t="str">
        <f t="shared" si="72"/>
        <v/>
      </c>
      <c r="G460" s="15" t="str">
        <f t="shared" si="73"/>
        <v/>
      </c>
      <c r="H460" s="17" t="str">
        <f t="shared" si="74"/>
        <v/>
      </c>
      <c r="I460" s="24" t="str">
        <f t="shared" si="75"/>
        <v/>
      </c>
      <c r="J460" s="26" t="str">
        <f t="shared" si="76"/>
        <v/>
      </c>
      <c r="K460" s="9">
        <f>IF(J459=actualvalue,xirrvalue,IF(A460="",0,IF(B460="Purchase",-D460,IF(B460="Dividend",D460,IF(B460="Redemption",D460,)))))</f>
        <v>0</v>
      </c>
      <c r="L460" s="25" t="str">
        <f t="shared" si="79"/>
        <v/>
      </c>
      <c r="M460" s="11">
        <f t="shared" si="77"/>
        <v>0</v>
      </c>
      <c r="N460">
        <f t="shared" si="78"/>
        <v>0</v>
      </c>
      <c r="O460" s="9"/>
      <c r="P460" s="9"/>
      <c r="Q460" s="9"/>
      <c r="R460" s="9"/>
      <c r="S460" s="9"/>
    </row>
    <row r="461" spans="1:19">
      <c r="A461" s="12"/>
      <c r="B461" s="13" t="s">
        <v>281</v>
      </c>
      <c r="C461" s="13"/>
      <c r="D461" s="14"/>
      <c r="E461" s="23" t="str">
        <f t="shared" si="71"/>
        <v/>
      </c>
      <c r="F461" s="22" t="str">
        <f t="shared" si="72"/>
        <v/>
      </c>
      <c r="G461" s="15" t="str">
        <f t="shared" si="73"/>
        <v/>
      </c>
      <c r="H461" s="17" t="str">
        <f t="shared" si="74"/>
        <v/>
      </c>
      <c r="I461" s="24" t="str">
        <f t="shared" si="75"/>
        <v/>
      </c>
      <c r="J461" s="26" t="str">
        <f t="shared" si="76"/>
        <v/>
      </c>
      <c r="K461" s="9">
        <f>IF(J460=actualvalue,xirrvalue,IF(A461="",0,IF(B461="Purchase",-D461,IF(B461="Dividend",D461,IF(B461="Redemption",D461,)))))</f>
        <v>0</v>
      </c>
      <c r="L461" s="25" t="str">
        <f t="shared" si="79"/>
        <v/>
      </c>
      <c r="M461" s="11">
        <f t="shared" si="77"/>
        <v>0</v>
      </c>
      <c r="N461">
        <f t="shared" si="78"/>
        <v>0</v>
      </c>
      <c r="O461" s="9"/>
      <c r="P461" s="9"/>
      <c r="Q461" s="9"/>
      <c r="R461" s="9"/>
      <c r="S461" s="9"/>
    </row>
    <row r="462" spans="1:19">
      <c r="A462" s="12"/>
      <c r="B462" s="13" t="s">
        <v>281</v>
      </c>
      <c r="C462" s="13"/>
      <c r="D462" s="14"/>
      <c r="E462" s="23" t="str">
        <f t="shared" si="71"/>
        <v/>
      </c>
      <c r="F462" s="22" t="str">
        <f t="shared" si="72"/>
        <v/>
      </c>
      <c r="G462" s="15" t="str">
        <f t="shared" si="73"/>
        <v/>
      </c>
      <c r="H462" s="17" t="str">
        <f t="shared" si="74"/>
        <v/>
      </c>
      <c r="I462" s="24" t="str">
        <f t="shared" si="75"/>
        <v/>
      </c>
      <c r="J462" s="26" t="str">
        <f t="shared" si="76"/>
        <v/>
      </c>
      <c r="K462" s="9">
        <f>IF(J461=actualvalue,xirrvalue,IF(A462="",0,IF(B462="Purchase",-D462,IF(B462="Dividend",D462,IF(B462="Redemption",D462,)))))</f>
        <v>0</v>
      </c>
      <c r="L462" s="25" t="str">
        <f t="shared" si="79"/>
        <v/>
      </c>
      <c r="M462" s="11">
        <f t="shared" si="77"/>
        <v>0</v>
      </c>
      <c r="N462">
        <f t="shared" si="78"/>
        <v>0</v>
      </c>
      <c r="O462" s="9"/>
      <c r="P462" s="9"/>
      <c r="Q462" s="9"/>
      <c r="R462" s="9"/>
      <c r="S462" s="9"/>
    </row>
    <row r="463" spans="1:19">
      <c r="A463" s="12"/>
      <c r="B463" s="13" t="s">
        <v>281</v>
      </c>
      <c r="C463" s="13"/>
      <c r="D463" s="14"/>
      <c r="E463" s="23" t="str">
        <f t="shared" si="71"/>
        <v/>
      </c>
      <c r="F463" s="22" t="str">
        <f t="shared" si="72"/>
        <v/>
      </c>
      <c r="G463" s="15" t="str">
        <f t="shared" si="73"/>
        <v/>
      </c>
      <c r="H463" s="17" t="str">
        <f t="shared" si="74"/>
        <v/>
      </c>
      <c r="I463" s="24" t="str">
        <f t="shared" si="75"/>
        <v/>
      </c>
      <c r="J463" s="26" t="str">
        <f t="shared" si="76"/>
        <v/>
      </c>
      <c r="K463" s="9">
        <f>IF(J462=actualvalue,xirrvalue,IF(A463="",0,IF(B463="Purchase",-D463,IF(B463="Dividend",D463,IF(B463="Redemption",D463,)))))</f>
        <v>0</v>
      </c>
      <c r="L463" s="25" t="str">
        <f t="shared" si="79"/>
        <v/>
      </c>
      <c r="M463" s="11">
        <f t="shared" si="77"/>
        <v>0</v>
      </c>
      <c r="N463">
        <f t="shared" si="78"/>
        <v>0</v>
      </c>
      <c r="O463" s="9"/>
      <c r="P463" s="9"/>
      <c r="Q463" s="9"/>
      <c r="R463" s="9"/>
      <c r="S463" s="9"/>
    </row>
    <row r="464" spans="1:19">
      <c r="A464" s="12"/>
      <c r="B464" s="13" t="s">
        <v>281</v>
      </c>
      <c r="C464" s="13"/>
      <c r="D464" s="14"/>
      <c r="E464" s="23" t="str">
        <f t="shared" si="71"/>
        <v/>
      </c>
      <c r="F464" s="22" t="str">
        <f t="shared" si="72"/>
        <v/>
      </c>
      <c r="G464" s="15" t="str">
        <f t="shared" si="73"/>
        <v/>
      </c>
      <c r="H464" s="17" t="str">
        <f t="shared" si="74"/>
        <v/>
      </c>
      <c r="I464" s="24" t="str">
        <f t="shared" si="75"/>
        <v/>
      </c>
      <c r="J464" s="26" t="str">
        <f t="shared" si="76"/>
        <v/>
      </c>
      <c r="K464" s="9">
        <f>IF(J463=actualvalue,xirrvalue,IF(A464="",0,IF(B464="Purchase",-D464,IF(B464="Dividend",D464,IF(B464="Redemption",D464,)))))</f>
        <v>0</v>
      </c>
      <c r="L464" s="25" t="str">
        <f t="shared" si="79"/>
        <v/>
      </c>
      <c r="M464" s="11">
        <f t="shared" si="77"/>
        <v>0</v>
      </c>
      <c r="N464">
        <f t="shared" si="78"/>
        <v>0</v>
      </c>
      <c r="O464" s="9"/>
      <c r="P464" s="9"/>
      <c r="Q464" s="9"/>
      <c r="R464" s="9"/>
      <c r="S464" s="9"/>
    </row>
    <row r="465" spans="1:19">
      <c r="A465" s="12"/>
      <c r="B465" s="13" t="s">
        <v>281</v>
      </c>
      <c r="C465" s="13"/>
      <c r="D465" s="14"/>
      <c r="E465" s="23" t="str">
        <f t="shared" si="71"/>
        <v/>
      </c>
      <c r="F465" s="22" t="str">
        <f t="shared" si="72"/>
        <v/>
      </c>
      <c r="G465" s="15" t="str">
        <f t="shared" si="73"/>
        <v/>
      </c>
      <c r="H465" s="17" t="str">
        <f t="shared" si="74"/>
        <v/>
      </c>
      <c r="I465" s="24" t="str">
        <f t="shared" si="75"/>
        <v/>
      </c>
      <c r="J465" s="26" t="str">
        <f t="shared" si="76"/>
        <v/>
      </c>
      <c r="K465" s="9">
        <f>IF(J464=actualvalue,xirrvalue,IF(A465="",0,IF(B465="Purchase",-D465,IF(B465="Dividend",D465,IF(B465="Redemption",D465,)))))</f>
        <v>0</v>
      </c>
      <c r="L465" s="25" t="str">
        <f t="shared" si="79"/>
        <v/>
      </c>
      <c r="M465" s="11">
        <f t="shared" si="77"/>
        <v>0</v>
      </c>
      <c r="N465">
        <f t="shared" si="78"/>
        <v>0</v>
      </c>
      <c r="O465" s="9"/>
      <c r="P465" s="9"/>
      <c r="Q465" s="9"/>
      <c r="R465" s="9"/>
      <c r="S465" s="9"/>
    </row>
    <row r="466" spans="1:19">
      <c r="A466" s="12"/>
      <c r="B466" s="13" t="s">
        <v>281</v>
      </c>
      <c r="C466" s="13"/>
      <c r="D466" s="14"/>
      <c r="E466" s="23" t="str">
        <f t="shared" ref="E466:E529" si="80">IF(ISERROR(IF(B466="Redemption",-D466,IF(B466="Dividend",-D466,D466))/C466),"",IF(B466="Redemption",-D466,IF(B466="Dividend",-D466,D466))/C466)</f>
        <v/>
      </c>
      <c r="F466" s="22" t="str">
        <f t="shared" ref="F466:F529" si="81">IF(B466="Redemption","",IF(B466="Dividend","",IF(date-A466=date,"",date-A466)))</f>
        <v/>
      </c>
      <c r="G466" s="15" t="str">
        <f t="shared" ref="G466:G529" si="82">IF(B466="Redemption","",IF(B466="Dividend","",IF(ISERROR(mfnav1*E466),"",navmf1*E466)))</f>
        <v/>
      </c>
      <c r="H466" s="17" t="str">
        <f t="shared" ref="H466:H529" si="83">IF(ISERROR(G466-D466),"",G466-D466)</f>
        <v/>
      </c>
      <c r="I466" s="24" t="str">
        <f t="shared" ref="I466:I529" si="84">IF(ISERROR(I465+E466),"",I465+E466)</f>
        <v/>
      </c>
      <c r="J466" s="26" t="str">
        <f t="shared" ref="J466:J529" si="85">IF(ISERROR(I466*navmf1),"",I466*navmf1)</f>
        <v/>
      </c>
      <c r="K466" s="9">
        <f>IF(J465=actualvalue,xirrvalue,IF(A466="",0,IF(B466="Purchase",-D466,IF(B466="Dividend",D466,IF(B466="Redemption",D466,)))))</f>
        <v>0</v>
      </c>
      <c r="L466" s="25" t="str">
        <f t="shared" si="79"/>
        <v/>
      </c>
      <c r="M466" s="11">
        <f t="shared" ref="M466:M529" si="86">IF(K466=xirrvalue,date,IF(K466=0,0,IF(K466="","",A466)))</f>
        <v>0</v>
      </c>
      <c r="N466">
        <f t="shared" ref="N466:N529" si="87">IF(B466="Purchase",D466,0)</f>
        <v>0</v>
      </c>
      <c r="O466" s="9"/>
      <c r="P466" s="9"/>
      <c r="Q466" s="9"/>
      <c r="R466" s="9"/>
      <c r="S466" s="9"/>
    </row>
    <row r="467" spans="1:19">
      <c r="A467" s="12"/>
      <c r="B467" s="13" t="s">
        <v>281</v>
      </c>
      <c r="C467" s="13"/>
      <c r="D467" s="14"/>
      <c r="E467" s="23" t="str">
        <f t="shared" si="80"/>
        <v/>
      </c>
      <c r="F467" s="22" t="str">
        <f t="shared" si="81"/>
        <v/>
      </c>
      <c r="G467" s="15" t="str">
        <f t="shared" si="82"/>
        <v/>
      </c>
      <c r="H467" s="17" t="str">
        <f t="shared" si="83"/>
        <v/>
      </c>
      <c r="I467" s="24" t="str">
        <f t="shared" si="84"/>
        <v/>
      </c>
      <c r="J467" s="26" t="str">
        <f t="shared" si="85"/>
        <v/>
      </c>
      <c r="K467" s="9">
        <f>IF(J466=actualvalue,xirrvalue,IF(A467="",0,IF(B467="Purchase",-D467,IF(B467="Dividend",D467,IF(B467="Redemption",D467,)))))</f>
        <v>0</v>
      </c>
      <c r="L467" s="25" t="str">
        <f t="shared" si="79"/>
        <v/>
      </c>
      <c r="M467" s="11">
        <f t="shared" si="86"/>
        <v>0</v>
      </c>
      <c r="N467">
        <f t="shared" si="87"/>
        <v>0</v>
      </c>
      <c r="O467" s="9"/>
      <c r="P467" s="9"/>
      <c r="Q467" s="9"/>
      <c r="R467" s="9"/>
      <c r="S467" s="9"/>
    </row>
    <row r="468" spans="1:19">
      <c r="A468" s="12"/>
      <c r="B468" s="13" t="s">
        <v>281</v>
      </c>
      <c r="C468" s="13"/>
      <c r="D468" s="14"/>
      <c r="E468" s="23" t="str">
        <f t="shared" si="80"/>
        <v/>
      </c>
      <c r="F468" s="22" t="str">
        <f t="shared" si="81"/>
        <v/>
      </c>
      <c r="G468" s="15" t="str">
        <f t="shared" si="82"/>
        <v/>
      </c>
      <c r="H468" s="17" t="str">
        <f t="shared" si="83"/>
        <v/>
      </c>
      <c r="I468" s="24" t="str">
        <f t="shared" si="84"/>
        <v/>
      </c>
      <c r="J468" s="26" t="str">
        <f t="shared" si="85"/>
        <v/>
      </c>
      <c r="K468" s="9">
        <f>IF(J467=actualvalue,xirrvalue,IF(A468="",0,IF(B468="Purchase",-D468,IF(B468="Dividend",D468,IF(B468="Redemption",D468,)))))</f>
        <v>0</v>
      </c>
      <c r="L468" s="25" t="str">
        <f t="shared" si="79"/>
        <v/>
      </c>
      <c r="M468" s="11">
        <f t="shared" si="86"/>
        <v>0</v>
      </c>
      <c r="N468">
        <f t="shared" si="87"/>
        <v>0</v>
      </c>
      <c r="O468" s="9"/>
      <c r="P468" s="9"/>
      <c r="Q468" s="9"/>
      <c r="R468" s="9"/>
      <c r="S468" s="9"/>
    </row>
    <row r="469" spans="1:19">
      <c r="A469" s="12"/>
      <c r="B469" s="13" t="s">
        <v>281</v>
      </c>
      <c r="C469" s="13"/>
      <c r="D469" s="14"/>
      <c r="E469" s="23" t="str">
        <f t="shared" si="80"/>
        <v/>
      </c>
      <c r="F469" s="22" t="str">
        <f t="shared" si="81"/>
        <v/>
      </c>
      <c r="G469" s="15" t="str">
        <f t="shared" si="82"/>
        <v/>
      </c>
      <c r="H469" s="17" t="str">
        <f t="shared" si="83"/>
        <v/>
      </c>
      <c r="I469" s="24" t="str">
        <f t="shared" si="84"/>
        <v/>
      </c>
      <c r="J469" s="26" t="str">
        <f t="shared" si="85"/>
        <v/>
      </c>
      <c r="K469" s="9">
        <f>IF(J468=actualvalue,xirrvalue,IF(A469="",0,IF(B469="Purchase",-D469,IF(B469="Dividend",D469,IF(B469="Redemption",D469,)))))</f>
        <v>0</v>
      </c>
      <c r="L469" s="25" t="str">
        <f t="shared" si="79"/>
        <v/>
      </c>
      <c r="M469" s="11">
        <f t="shared" si="86"/>
        <v>0</v>
      </c>
      <c r="N469">
        <f t="shared" si="87"/>
        <v>0</v>
      </c>
      <c r="O469" s="9"/>
      <c r="P469" s="9"/>
      <c r="Q469" s="9"/>
      <c r="R469" s="9"/>
      <c r="S469" s="9"/>
    </row>
    <row r="470" spans="1:19">
      <c r="A470" s="12"/>
      <c r="B470" s="13" t="s">
        <v>281</v>
      </c>
      <c r="C470" s="13"/>
      <c r="D470" s="14"/>
      <c r="E470" s="23" t="str">
        <f t="shared" si="80"/>
        <v/>
      </c>
      <c r="F470" s="22" t="str">
        <f t="shared" si="81"/>
        <v/>
      </c>
      <c r="G470" s="15" t="str">
        <f t="shared" si="82"/>
        <v/>
      </c>
      <c r="H470" s="17" t="str">
        <f t="shared" si="83"/>
        <v/>
      </c>
      <c r="I470" s="24" t="str">
        <f t="shared" si="84"/>
        <v/>
      </c>
      <c r="J470" s="26" t="str">
        <f t="shared" si="85"/>
        <v/>
      </c>
      <c r="K470" s="9">
        <f>IF(J469=actualvalue,xirrvalue,IF(A470="",0,IF(B470="Purchase",-D470,IF(B470="Dividend",D470,IF(B470="Redemption",D470,)))))</f>
        <v>0</v>
      </c>
      <c r="L470" s="25" t="str">
        <f t="shared" si="79"/>
        <v/>
      </c>
      <c r="M470" s="11">
        <f t="shared" si="86"/>
        <v>0</v>
      </c>
      <c r="N470">
        <f t="shared" si="87"/>
        <v>0</v>
      </c>
      <c r="O470" s="9"/>
      <c r="P470" s="9"/>
      <c r="Q470" s="9"/>
      <c r="R470" s="9"/>
      <c r="S470" s="9"/>
    </row>
    <row r="471" spans="1:19">
      <c r="A471" s="12"/>
      <c r="B471" s="13" t="s">
        <v>281</v>
      </c>
      <c r="C471" s="13"/>
      <c r="D471" s="14"/>
      <c r="E471" s="23" t="str">
        <f t="shared" si="80"/>
        <v/>
      </c>
      <c r="F471" s="22" t="str">
        <f t="shared" si="81"/>
        <v/>
      </c>
      <c r="G471" s="15" t="str">
        <f t="shared" si="82"/>
        <v/>
      </c>
      <c r="H471" s="17" t="str">
        <f t="shared" si="83"/>
        <v/>
      </c>
      <c r="I471" s="24" t="str">
        <f t="shared" si="84"/>
        <v/>
      </c>
      <c r="J471" s="26" t="str">
        <f t="shared" si="85"/>
        <v/>
      </c>
      <c r="K471" s="9">
        <f>IF(J470=actualvalue,xirrvalue,IF(A471="",0,IF(B471="Purchase",-D471,IF(B471="Dividend",D471,IF(B471="Redemption",D471,)))))</f>
        <v>0</v>
      </c>
      <c r="L471" s="25" t="str">
        <f t="shared" si="79"/>
        <v/>
      </c>
      <c r="M471" s="11">
        <f t="shared" si="86"/>
        <v>0</v>
      </c>
      <c r="N471">
        <f t="shared" si="87"/>
        <v>0</v>
      </c>
      <c r="O471" s="9"/>
      <c r="P471" s="9"/>
      <c r="Q471" s="9"/>
      <c r="R471" s="9"/>
      <c r="S471" s="9"/>
    </row>
    <row r="472" spans="1:19">
      <c r="A472" s="12"/>
      <c r="B472" s="13" t="s">
        <v>281</v>
      </c>
      <c r="C472" s="13"/>
      <c r="D472" s="14"/>
      <c r="E472" s="23" t="str">
        <f t="shared" si="80"/>
        <v/>
      </c>
      <c r="F472" s="22" t="str">
        <f t="shared" si="81"/>
        <v/>
      </c>
      <c r="G472" s="15" t="str">
        <f t="shared" si="82"/>
        <v/>
      </c>
      <c r="H472" s="17" t="str">
        <f t="shared" si="83"/>
        <v/>
      </c>
      <c r="I472" s="24" t="str">
        <f t="shared" si="84"/>
        <v/>
      </c>
      <c r="J472" s="26" t="str">
        <f t="shared" si="85"/>
        <v/>
      </c>
      <c r="K472" s="9">
        <f>IF(J471=actualvalue,xirrvalue,IF(A472="",0,IF(B472="Purchase",-D472,IF(B472="Dividend",D472,IF(B472="Redemption",D472,)))))</f>
        <v>0</v>
      </c>
      <c r="L472" s="25" t="str">
        <f t="shared" si="79"/>
        <v/>
      </c>
      <c r="M472" s="11">
        <f t="shared" si="86"/>
        <v>0</v>
      </c>
      <c r="N472">
        <f t="shared" si="87"/>
        <v>0</v>
      </c>
      <c r="O472" s="9"/>
      <c r="P472" s="9"/>
      <c r="Q472" s="9"/>
      <c r="R472" s="9"/>
      <c r="S472" s="9"/>
    </row>
    <row r="473" spans="1:19">
      <c r="A473" s="12"/>
      <c r="B473" s="13" t="s">
        <v>281</v>
      </c>
      <c r="C473" s="13"/>
      <c r="D473" s="14"/>
      <c r="E473" s="23" t="str">
        <f t="shared" si="80"/>
        <v/>
      </c>
      <c r="F473" s="22" t="str">
        <f t="shared" si="81"/>
        <v/>
      </c>
      <c r="G473" s="15" t="str">
        <f t="shared" si="82"/>
        <v/>
      </c>
      <c r="H473" s="17" t="str">
        <f t="shared" si="83"/>
        <v/>
      </c>
      <c r="I473" s="24" t="str">
        <f t="shared" si="84"/>
        <v/>
      </c>
      <c r="J473" s="26" t="str">
        <f t="shared" si="85"/>
        <v/>
      </c>
      <c r="K473" s="9">
        <f>IF(J472=actualvalue,xirrvalue,IF(A473="",0,IF(B473="Purchase",-D473,IF(B473="Dividend",D473,IF(B473="Redemption",D473,)))))</f>
        <v>0</v>
      </c>
      <c r="L473" s="25" t="str">
        <f t="shared" si="79"/>
        <v/>
      </c>
      <c r="M473" s="11">
        <f t="shared" si="86"/>
        <v>0</v>
      </c>
      <c r="N473">
        <f t="shared" si="87"/>
        <v>0</v>
      </c>
      <c r="O473" s="9"/>
      <c r="P473" s="9"/>
      <c r="Q473" s="9"/>
      <c r="R473" s="9"/>
      <c r="S473" s="9"/>
    </row>
    <row r="474" spans="1:19">
      <c r="A474" s="12"/>
      <c r="B474" s="13" t="s">
        <v>281</v>
      </c>
      <c r="C474" s="13"/>
      <c r="D474" s="14"/>
      <c r="E474" s="23" t="str">
        <f t="shared" si="80"/>
        <v/>
      </c>
      <c r="F474" s="22" t="str">
        <f t="shared" si="81"/>
        <v/>
      </c>
      <c r="G474" s="15" t="str">
        <f t="shared" si="82"/>
        <v/>
      </c>
      <c r="H474" s="17" t="str">
        <f t="shared" si="83"/>
        <v/>
      </c>
      <c r="I474" s="24" t="str">
        <f t="shared" si="84"/>
        <v/>
      </c>
      <c r="J474" s="26" t="str">
        <f t="shared" si="85"/>
        <v/>
      </c>
      <c r="K474" s="9">
        <f>IF(J473=actualvalue,xirrvalue,IF(A474="",0,IF(B474="Purchase",-D474,IF(B474="Dividend",D474,IF(B474="Redemption",D474,)))))</f>
        <v>0</v>
      </c>
      <c r="L474" s="25" t="str">
        <f t="shared" si="79"/>
        <v/>
      </c>
      <c r="M474" s="11">
        <f t="shared" si="86"/>
        <v>0</v>
      </c>
      <c r="N474">
        <f t="shared" si="87"/>
        <v>0</v>
      </c>
      <c r="O474" s="9"/>
      <c r="P474" s="9"/>
      <c r="Q474" s="9"/>
      <c r="R474" s="9"/>
      <c r="S474" s="9"/>
    </row>
    <row r="475" spans="1:19">
      <c r="A475" s="12"/>
      <c r="B475" s="13" t="s">
        <v>281</v>
      </c>
      <c r="C475" s="13"/>
      <c r="D475" s="14"/>
      <c r="E475" s="23" t="str">
        <f t="shared" si="80"/>
        <v/>
      </c>
      <c r="F475" s="22" t="str">
        <f t="shared" si="81"/>
        <v/>
      </c>
      <c r="G475" s="15" t="str">
        <f t="shared" si="82"/>
        <v/>
      </c>
      <c r="H475" s="17" t="str">
        <f t="shared" si="83"/>
        <v/>
      </c>
      <c r="I475" s="24" t="str">
        <f t="shared" si="84"/>
        <v/>
      </c>
      <c r="J475" s="26" t="str">
        <f t="shared" si="85"/>
        <v/>
      </c>
      <c r="K475" s="9">
        <f>IF(J474=actualvalue,xirrvalue,IF(A475="",0,IF(B475="Purchase",-D475,IF(B475="Dividend",D475,IF(B475="Redemption",D475,)))))</f>
        <v>0</v>
      </c>
      <c r="L475" s="25" t="str">
        <f t="shared" si="79"/>
        <v/>
      </c>
      <c r="M475" s="11">
        <f t="shared" si="86"/>
        <v>0</v>
      </c>
      <c r="N475">
        <f t="shared" si="87"/>
        <v>0</v>
      </c>
      <c r="O475" s="9"/>
      <c r="P475" s="9"/>
      <c r="Q475" s="9"/>
      <c r="R475" s="9"/>
      <c r="S475" s="9"/>
    </row>
    <row r="476" spans="1:19">
      <c r="A476" s="12"/>
      <c r="B476" s="13" t="s">
        <v>281</v>
      </c>
      <c r="C476" s="13"/>
      <c r="D476" s="14"/>
      <c r="E476" s="23" t="str">
        <f t="shared" si="80"/>
        <v/>
      </c>
      <c r="F476" s="22" t="str">
        <f t="shared" si="81"/>
        <v/>
      </c>
      <c r="G476" s="15" t="str">
        <f t="shared" si="82"/>
        <v/>
      </c>
      <c r="H476" s="17" t="str">
        <f t="shared" si="83"/>
        <v/>
      </c>
      <c r="I476" s="24" t="str">
        <f t="shared" si="84"/>
        <v/>
      </c>
      <c r="J476" s="26" t="str">
        <f t="shared" si="85"/>
        <v/>
      </c>
      <c r="K476" s="9">
        <f>IF(J475=actualvalue,xirrvalue,IF(A476="",0,IF(B476="Purchase",-D476,IF(B476="Dividend",D476,IF(B476="Redemption",D476,)))))</f>
        <v>0</v>
      </c>
      <c r="L476" s="25" t="str">
        <f t="shared" si="79"/>
        <v/>
      </c>
      <c r="M476" s="11">
        <f t="shared" si="86"/>
        <v>0</v>
      </c>
      <c r="N476">
        <f t="shared" si="87"/>
        <v>0</v>
      </c>
      <c r="O476" s="9"/>
      <c r="P476" s="9"/>
      <c r="Q476" s="9"/>
      <c r="R476" s="9"/>
      <c r="S476" s="9"/>
    </row>
    <row r="477" spans="1:19">
      <c r="A477" s="12"/>
      <c r="B477" s="13" t="s">
        <v>281</v>
      </c>
      <c r="C477" s="13"/>
      <c r="D477" s="14"/>
      <c r="E477" s="23" t="str">
        <f t="shared" si="80"/>
        <v/>
      </c>
      <c r="F477" s="22" t="str">
        <f t="shared" si="81"/>
        <v/>
      </c>
      <c r="G477" s="15" t="str">
        <f t="shared" si="82"/>
        <v/>
      </c>
      <c r="H477" s="17" t="str">
        <f t="shared" si="83"/>
        <v/>
      </c>
      <c r="I477" s="24" t="str">
        <f t="shared" si="84"/>
        <v/>
      </c>
      <c r="J477" s="26" t="str">
        <f t="shared" si="85"/>
        <v/>
      </c>
      <c r="K477" s="9">
        <f>IF(J476=actualvalue,xirrvalue,IF(A477="",0,IF(B477="Purchase",-D477,IF(B477="Dividend",D477,IF(B477="Redemption",D477,)))))</f>
        <v>0</v>
      </c>
      <c r="L477" s="25" t="str">
        <f t="shared" si="79"/>
        <v/>
      </c>
      <c r="M477" s="11">
        <f t="shared" si="86"/>
        <v>0</v>
      </c>
      <c r="N477">
        <f t="shared" si="87"/>
        <v>0</v>
      </c>
      <c r="O477" s="9"/>
      <c r="P477" s="9"/>
      <c r="Q477" s="9"/>
      <c r="R477" s="9"/>
      <c r="S477" s="9"/>
    </row>
    <row r="478" spans="1:19">
      <c r="A478" s="12"/>
      <c r="B478" s="13" t="s">
        <v>281</v>
      </c>
      <c r="C478" s="13"/>
      <c r="D478" s="14"/>
      <c r="E478" s="23" t="str">
        <f t="shared" si="80"/>
        <v/>
      </c>
      <c r="F478" s="22" t="str">
        <f t="shared" si="81"/>
        <v/>
      </c>
      <c r="G478" s="15" t="str">
        <f t="shared" si="82"/>
        <v/>
      </c>
      <c r="H478" s="17" t="str">
        <f t="shared" si="83"/>
        <v/>
      </c>
      <c r="I478" s="24" t="str">
        <f t="shared" si="84"/>
        <v/>
      </c>
      <c r="J478" s="26" t="str">
        <f t="shared" si="85"/>
        <v/>
      </c>
      <c r="K478" s="9">
        <f>IF(J477=actualvalue,xirrvalue,IF(A478="",0,IF(B478="Purchase",-D478,IF(B478="Dividend",D478,IF(B478="Redemption",D478,)))))</f>
        <v>0</v>
      </c>
      <c r="L478" s="25" t="str">
        <f t="shared" si="79"/>
        <v/>
      </c>
      <c r="M478" s="11">
        <f t="shared" si="86"/>
        <v>0</v>
      </c>
      <c r="N478">
        <f t="shared" si="87"/>
        <v>0</v>
      </c>
      <c r="O478" s="9"/>
      <c r="P478" s="9"/>
      <c r="Q478" s="9"/>
      <c r="R478" s="9"/>
      <c r="S478" s="9"/>
    </row>
    <row r="479" spans="1:19">
      <c r="A479" s="12"/>
      <c r="B479" s="13" t="s">
        <v>281</v>
      </c>
      <c r="C479" s="13"/>
      <c r="D479" s="14"/>
      <c r="E479" s="23" t="str">
        <f t="shared" si="80"/>
        <v/>
      </c>
      <c r="F479" s="22" t="str">
        <f t="shared" si="81"/>
        <v/>
      </c>
      <c r="G479" s="15" t="str">
        <f t="shared" si="82"/>
        <v/>
      </c>
      <c r="H479" s="17" t="str">
        <f t="shared" si="83"/>
        <v/>
      </c>
      <c r="I479" s="24" t="str">
        <f t="shared" si="84"/>
        <v/>
      </c>
      <c r="J479" s="26" t="str">
        <f t="shared" si="85"/>
        <v/>
      </c>
      <c r="K479" s="9">
        <f>IF(J478=actualvalue,xirrvalue,IF(A479="",0,IF(B479="Purchase",-D479,IF(B479="Dividend",D479,IF(B479="Redemption",D479,)))))</f>
        <v>0</v>
      </c>
      <c r="L479" s="25" t="str">
        <f t="shared" si="79"/>
        <v/>
      </c>
      <c r="M479" s="11">
        <f t="shared" si="86"/>
        <v>0</v>
      </c>
      <c r="N479">
        <f t="shared" si="87"/>
        <v>0</v>
      </c>
      <c r="O479" s="9"/>
      <c r="P479" s="9"/>
      <c r="Q479" s="9"/>
      <c r="R479" s="9"/>
      <c r="S479" s="9"/>
    </row>
    <row r="480" spans="1:19">
      <c r="A480" s="12"/>
      <c r="B480" s="13" t="s">
        <v>281</v>
      </c>
      <c r="C480" s="13"/>
      <c r="D480" s="14"/>
      <c r="E480" s="23" t="str">
        <f t="shared" si="80"/>
        <v/>
      </c>
      <c r="F480" s="22" t="str">
        <f t="shared" si="81"/>
        <v/>
      </c>
      <c r="G480" s="15" t="str">
        <f t="shared" si="82"/>
        <v/>
      </c>
      <c r="H480" s="17" t="str">
        <f t="shared" si="83"/>
        <v/>
      </c>
      <c r="I480" s="24" t="str">
        <f t="shared" si="84"/>
        <v/>
      </c>
      <c r="J480" s="26" t="str">
        <f t="shared" si="85"/>
        <v/>
      </c>
      <c r="K480" s="9">
        <f>IF(J479=actualvalue,xirrvalue,IF(A480="",0,IF(B480="Purchase",-D480,IF(B480="Dividend",D480,IF(B480="Redemption",D480,)))))</f>
        <v>0</v>
      </c>
      <c r="L480" s="25" t="str">
        <f t="shared" si="79"/>
        <v/>
      </c>
      <c r="M480" s="11">
        <f t="shared" si="86"/>
        <v>0</v>
      </c>
      <c r="N480">
        <f t="shared" si="87"/>
        <v>0</v>
      </c>
      <c r="O480" s="9"/>
      <c r="P480" s="9"/>
      <c r="Q480" s="9"/>
      <c r="R480" s="9"/>
      <c r="S480" s="9"/>
    </row>
    <row r="481" spans="1:19">
      <c r="A481" s="12"/>
      <c r="B481" s="13" t="s">
        <v>281</v>
      </c>
      <c r="C481" s="13"/>
      <c r="D481" s="14"/>
      <c r="E481" s="23" t="str">
        <f t="shared" si="80"/>
        <v/>
      </c>
      <c r="F481" s="22" t="str">
        <f t="shared" si="81"/>
        <v/>
      </c>
      <c r="G481" s="15" t="str">
        <f t="shared" si="82"/>
        <v/>
      </c>
      <c r="H481" s="17" t="str">
        <f t="shared" si="83"/>
        <v/>
      </c>
      <c r="I481" s="24" t="str">
        <f t="shared" si="84"/>
        <v/>
      </c>
      <c r="J481" s="26" t="str">
        <f t="shared" si="85"/>
        <v/>
      </c>
      <c r="K481" s="9">
        <f>IF(J480=actualvalue,xirrvalue,IF(A481="",0,IF(B481="Purchase",-D481,IF(B481="Dividend",D481,IF(B481="Redemption",D481,)))))</f>
        <v>0</v>
      </c>
      <c r="L481" s="25" t="str">
        <f t="shared" si="79"/>
        <v/>
      </c>
      <c r="M481" s="11">
        <f t="shared" si="86"/>
        <v>0</v>
      </c>
      <c r="N481">
        <f t="shared" si="87"/>
        <v>0</v>
      </c>
      <c r="O481" s="9"/>
      <c r="P481" s="9"/>
      <c r="Q481" s="9"/>
      <c r="R481" s="9"/>
      <c r="S481" s="9"/>
    </row>
    <row r="482" spans="1:19">
      <c r="A482" s="12"/>
      <c r="B482" s="13" t="s">
        <v>281</v>
      </c>
      <c r="C482" s="13"/>
      <c r="D482" s="14"/>
      <c r="E482" s="23" t="str">
        <f t="shared" si="80"/>
        <v/>
      </c>
      <c r="F482" s="22" t="str">
        <f t="shared" si="81"/>
        <v/>
      </c>
      <c r="G482" s="15" t="str">
        <f t="shared" si="82"/>
        <v/>
      </c>
      <c r="H482" s="17" t="str">
        <f t="shared" si="83"/>
        <v/>
      </c>
      <c r="I482" s="24" t="str">
        <f t="shared" si="84"/>
        <v/>
      </c>
      <c r="J482" s="26" t="str">
        <f t="shared" si="85"/>
        <v/>
      </c>
      <c r="K482" s="9">
        <f>IF(J481=actualvalue,xirrvalue,IF(A482="",0,IF(B482="Purchase",-D482,IF(B482="Dividend",D482,IF(B482="Redemption",D482,)))))</f>
        <v>0</v>
      </c>
      <c r="L482" s="25" t="str">
        <f t="shared" si="79"/>
        <v/>
      </c>
      <c r="M482" s="11">
        <f t="shared" si="86"/>
        <v>0</v>
      </c>
      <c r="N482">
        <f t="shared" si="87"/>
        <v>0</v>
      </c>
      <c r="O482" s="9"/>
      <c r="P482" s="9"/>
      <c r="Q482" s="9"/>
      <c r="R482" s="9"/>
      <c r="S482" s="9"/>
    </row>
    <row r="483" spans="1:19">
      <c r="A483" s="12"/>
      <c r="B483" s="13" t="s">
        <v>281</v>
      </c>
      <c r="C483" s="13"/>
      <c r="D483" s="14"/>
      <c r="E483" s="23" t="str">
        <f t="shared" si="80"/>
        <v/>
      </c>
      <c r="F483" s="22" t="str">
        <f t="shared" si="81"/>
        <v/>
      </c>
      <c r="G483" s="15" t="str">
        <f t="shared" si="82"/>
        <v/>
      </c>
      <c r="H483" s="17" t="str">
        <f t="shared" si="83"/>
        <v/>
      </c>
      <c r="I483" s="24" t="str">
        <f t="shared" si="84"/>
        <v/>
      </c>
      <c r="J483" s="26" t="str">
        <f t="shared" si="85"/>
        <v/>
      </c>
      <c r="K483" s="9">
        <f>IF(J482=actualvalue,xirrvalue,IF(A483="",0,IF(B483="Purchase",-D483,IF(B483="Dividend",D483,IF(B483="Redemption",D483,)))))</f>
        <v>0</v>
      </c>
      <c r="L483" s="25" t="str">
        <f t="shared" si="79"/>
        <v/>
      </c>
      <c r="M483" s="11">
        <f t="shared" si="86"/>
        <v>0</v>
      </c>
      <c r="N483">
        <f t="shared" si="87"/>
        <v>0</v>
      </c>
      <c r="O483" s="9"/>
      <c r="P483" s="9"/>
      <c r="Q483" s="9"/>
      <c r="R483" s="9"/>
      <c r="S483" s="9"/>
    </row>
    <row r="484" spans="1:19">
      <c r="A484" s="12"/>
      <c r="B484" s="13" t="s">
        <v>281</v>
      </c>
      <c r="C484" s="13"/>
      <c r="D484" s="14"/>
      <c r="E484" s="23" t="str">
        <f t="shared" si="80"/>
        <v/>
      </c>
      <c r="F484" s="22" t="str">
        <f t="shared" si="81"/>
        <v/>
      </c>
      <c r="G484" s="15" t="str">
        <f t="shared" si="82"/>
        <v/>
      </c>
      <c r="H484" s="17" t="str">
        <f t="shared" si="83"/>
        <v/>
      </c>
      <c r="I484" s="24" t="str">
        <f t="shared" si="84"/>
        <v/>
      </c>
      <c r="J484" s="26" t="str">
        <f t="shared" si="85"/>
        <v/>
      </c>
      <c r="K484" s="9">
        <f>IF(J483=actualvalue,xirrvalue,IF(A484="",0,IF(B484="Purchase",-D484,IF(B484="Dividend",D484,IF(B484="Redemption",D484,)))))</f>
        <v>0</v>
      </c>
      <c r="L484" s="25" t="str">
        <f t="shared" si="79"/>
        <v/>
      </c>
      <c r="M484" s="11">
        <f t="shared" si="86"/>
        <v>0</v>
      </c>
      <c r="N484">
        <f t="shared" si="87"/>
        <v>0</v>
      </c>
      <c r="O484" s="9"/>
      <c r="P484" s="9"/>
      <c r="Q484" s="9"/>
      <c r="R484" s="9"/>
      <c r="S484" s="9"/>
    </row>
    <row r="485" spans="1:19">
      <c r="A485" s="12"/>
      <c r="B485" s="13" t="s">
        <v>281</v>
      </c>
      <c r="C485" s="13"/>
      <c r="D485" s="14"/>
      <c r="E485" s="23" t="str">
        <f t="shared" si="80"/>
        <v/>
      </c>
      <c r="F485" s="22" t="str">
        <f t="shared" si="81"/>
        <v/>
      </c>
      <c r="G485" s="15" t="str">
        <f t="shared" si="82"/>
        <v/>
      </c>
      <c r="H485" s="17" t="str">
        <f t="shared" si="83"/>
        <v/>
      </c>
      <c r="I485" s="24" t="str">
        <f t="shared" si="84"/>
        <v/>
      </c>
      <c r="J485" s="26" t="str">
        <f t="shared" si="85"/>
        <v/>
      </c>
      <c r="K485" s="9">
        <f>IF(J484=actualvalue,xirrvalue,IF(A485="",0,IF(B485="Purchase",-D485,IF(B485="Dividend",D485,IF(B485="Redemption",D485,)))))</f>
        <v>0</v>
      </c>
      <c r="L485" s="25" t="str">
        <f t="shared" si="79"/>
        <v/>
      </c>
      <c r="M485" s="11">
        <f t="shared" si="86"/>
        <v>0</v>
      </c>
      <c r="N485">
        <f t="shared" si="87"/>
        <v>0</v>
      </c>
      <c r="O485" s="9"/>
      <c r="P485" s="9"/>
      <c r="Q485" s="9"/>
      <c r="R485" s="9"/>
      <c r="S485" s="9"/>
    </row>
    <row r="486" spans="1:19">
      <c r="A486" s="12"/>
      <c r="B486" s="13" t="s">
        <v>281</v>
      </c>
      <c r="C486" s="13"/>
      <c r="D486" s="14"/>
      <c r="E486" s="23" t="str">
        <f t="shared" si="80"/>
        <v/>
      </c>
      <c r="F486" s="22" t="str">
        <f t="shared" si="81"/>
        <v/>
      </c>
      <c r="G486" s="15" t="str">
        <f t="shared" si="82"/>
        <v/>
      </c>
      <c r="H486" s="17" t="str">
        <f t="shared" si="83"/>
        <v/>
      </c>
      <c r="I486" s="24" t="str">
        <f t="shared" si="84"/>
        <v/>
      </c>
      <c r="J486" s="26" t="str">
        <f t="shared" si="85"/>
        <v/>
      </c>
      <c r="K486" s="9">
        <f>IF(J485=actualvalue,xirrvalue,IF(A486="",0,IF(B486="Purchase",-D486,IF(B486="Dividend",D486,IF(B486="Redemption",D486,)))))</f>
        <v>0</v>
      </c>
      <c r="L486" s="25" t="str">
        <f t="shared" si="79"/>
        <v/>
      </c>
      <c r="M486" s="11">
        <f t="shared" si="86"/>
        <v>0</v>
      </c>
      <c r="N486">
        <f t="shared" si="87"/>
        <v>0</v>
      </c>
      <c r="O486" s="9"/>
      <c r="P486" s="9"/>
      <c r="Q486" s="9"/>
      <c r="R486" s="9"/>
      <c r="S486" s="9"/>
    </row>
    <row r="487" spans="1:19">
      <c r="A487" s="12"/>
      <c r="B487" s="13" t="s">
        <v>281</v>
      </c>
      <c r="C487" s="13"/>
      <c r="D487" s="14"/>
      <c r="E487" s="23" t="str">
        <f t="shared" si="80"/>
        <v/>
      </c>
      <c r="F487" s="22" t="str">
        <f t="shared" si="81"/>
        <v/>
      </c>
      <c r="G487" s="15" t="str">
        <f t="shared" si="82"/>
        <v/>
      </c>
      <c r="H487" s="17" t="str">
        <f t="shared" si="83"/>
        <v/>
      </c>
      <c r="I487" s="24" t="str">
        <f t="shared" si="84"/>
        <v/>
      </c>
      <c r="J487" s="26" t="str">
        <f t="shared" si="85"/>
        <v/>
      </c>
      <c r="K487" s="9">
        <f>IF(J486=actualvalue,xirrvalue,IF(A487="",0,IF(B487="Purchase",-D487,IF(B487="Dividend",D487,IF(B487="Redemption",D487,)))))</f>
        <v>0</v>
      </c>
      <c r="L487" s="25" t="str">
        <f t="shared" si="79"/>
        <v/>
      </c>
      <c r="M487" s="11">
        <f t="shared" si="86"/>
        <v>0</v>
      </c>
      <c r="N487">
        <f t="shared" si="87"/>
        <v>0</v>
      </c>
      <c r="O487" s="9"/>
      <c r="P487" s="9"/>
      <c r="Q487" s="9"/>
      <c r="R487" s="9"/>
      <c r="S487" s="9"/>
    </row>
    <row r="488" spans="1:19">
      <c r="A488" s="12"/>
      <c r="B488" s="13" t="s">
        <v>281</v>
      </c>
      <c r="C488" s="13"/>
      <c r="D488" s="14"/>
      <c r="E488" s="23" t="str">
        <f t="shared" si="80"/>
        <v/>
      </c>
      <c r="F488" s="22" t="str">
        <f t="shared" si="81"/>
        <v/>
      </c>
      <c r="G488" s="15" t="str">
        <f t="shared" si="82"/>
        <v/>
      </c>
      <c r="H488" s="17" t="str">
        <f t="shared" si="83"/>
        <v/>
      </c>
      <c r="I488" s="24" t="str">
        <f t="shared" si="84"/>
        <v/>
      </c>
      <c r="J488" s="26" t="str">
        <f t="shared" si="85"/>
        <v/>
      </c>
      <c r="K488" s="9">
        <f>IF(J487=actualvalue,xirrvalue,IF(A488="",0,IF(B488="Purchase",-D488,IF(B488="Dividend",D488,IF(B488="Redemption",D488,)))))</f>
        <v>0</v>
      </c>
      <c r="L488" s="25" t="str">
        <f t="shared" si="79"/>
        <v/>
      </c>
      <c r="M488" s="11">
        <f t="shared" si="86"/>
        <v>0</v>
      </c>
      <c r="N488">
        <f t="shared" si="87"/>
        <v>0</v>
      </c>
      <c r="O488" s="9"/>
      <c r="P488" s="9"/>
      <c r="Q488" s="9"/>
      <c r="R488" s="9"/>
      <c r="S488" s="9"/>
    </row>
    <row r="489" spans="1:19">
      <c r="A489" s="12"/>
      <c r="B489" s="13" t="s">
        <v>281</v>
      </c>
      <c r="C489" s="13"/>
      <c r="D489" s="14"/>
      <c r="E489" s="23" t="str">
        <f t="shared" si="80"/>
        <v/>
      </c>
      <c r="F489" s="22" t="str">
        <f t="shared" si="81"/>
        <v/>
      </c>
      <c r="G489" s="15" t="str">
        <f t="shared" si="82"/>
        <v/>
      </c>
      <c r="H489" s="17" t="str">
        <f t="shared" si="83"/>
        <v/>
      </c>
      <c r="I489" s="24" t="str">
        <f t="shared" si="84"/>
        <v/>
      </c>
      <c r="J489" s="26" t="str">
        <f t="shared" si="85"/>
        <v/>
      </c>
      <c r="K489" s="9">
        <f>IF(J488=actualvalue,xirrvalue,IF(A489="",0,IF(B489="Purchase",-D489,IF(B489="Dividend",D489,IF(B489="Redemption",D489,)))))</f>
        <v>0</v>
      </c>
      <c r="L489" s="25" t="str">
        <f t="shared" si="79"/>
        <v/>
      </c>
      <c r="M489" s="11">
        <f t="shared" si="86"/>
        <v>0</v>
      </c>
      <c r="N489">
        <f t="shared" si="87"/>
        <v>0</v>
      </c>
      <c r="O489" s="9"/>
      <c r="P489" s="9"/>
      <c r="Q489" s="9"/>
      <c r="R489" s="9"/>
      <c r="S489" s="9"/>
    </row>
    <row r="490" spans="1:19">
      <c r="A490" s="12"/>
      <c r="B490" s="13" t="s">
        <v>281</v>
      </c>
      <c r="C490" s="13"/>
      <c r="D490" s="14"/>
      <c r="E490" s="23" t="str">
        <f t="shared" si="80"/>
        <v/>
      </c>
      <c r="F490" s="22" t="str">
        <f t="shared" si="81"/>
        <v/>
      </c>
      <c r="G490" s="15" t="str">
        <f t="shared" si="82"/>
        <v/>
      </c>
      <c r="H490" s="17" t="str">
        <f t="shared" si="83"/>
        <v/>
      </c>
      <c r="I490" s="24" t="str">
        <f t="shared" si="84"/>
        <v/>
      </c>
      <c r="J490" s="26" t="str">
        <f t="shared" si="85"/>
        <v/>
      </c>
      <c r="K490" s="9">
        <f>IF(J489=actualvalue,xirrvalue,IF(A490="",0,IF(B490="Purchase",-D490,IF(B490="Dividend",D490,IF(B490="Redemption",D490,)))))</f>
        <v>0</v>
      </c>
      <c r="L490" s="25" t="str">
        <f t="shared" si="79"/>
        <v/>
      </c>
      <c r="M490" s="11">
        <f t="shared" si="86"/>
        <v>0</v>
      </c>
      <c r="N490">
        <f t="shared" si="87"/>
        <v>0</v>
      </c>
      <c r="O490" s="9"/>
      <c r="P490" s="9"/>
      <c r="Q490" s="9"/>
      <c r="R490" s="9"/>
      <c r="S490" s="9"/>
    </row>
    <row r="491" spans="1:19">
      <c r="A491" s="12"/>
      <c r="B491" s="13" t="s">
        <v>281</v>
      </c>
      <c r="C491" s="13"/>
      <c r="D491" s="14"/>
      <c r="E491" s="23" t="str">
        <f t="shared" si="80"/>
        <v/>
      </c>
      <c r="F491" s="22" t="str">
        <f t="shared" si="81"/>
        <v/>
      </c>
      <c r="G491" s="15" t="str">
        <f t="shared" si="82"/>
        <v/>
      </c>
      <c r="H491" s="17" t="str">
        <f t="shared" si="83"/>
        <v/>
      </c>
      <c r="I491" s="24" t="str">
        <f t="shared" si="84"/>
        <v/>
      </c>
      <c r="J491" s="26" t="str">
        <f t="shared" si="85"/>
        <v/>
      </c>
      <c r="K491" s="9">
        <f>IF(J490=actualvalue,xirrvalue,IF(A491="",0,IF(B491="Purchase",-D491,IF(B491="Dividend",D491,IF(B491="Redemption",D491,)))))</f>
        <v>0</v>
      </c>
      <c r="L491" s="25" t="str">
        <f t="shared" si="79"/>
        <v/>
      </c>
      <c r="M491" s="11">
        <f t="shared" si="86"/>
        <v>0</v>
      </c>
      <c r="N491">
        <f t="shared" si="87"/>
        <v>0</v>
      </c>
      <c r="O491" s="9"/>
      <c r="P491" s="9"/>
      <c r="Q491" s="9"/>
      <c r="R491" s="9"/>
      <c r="S491" s="9"/>
    </row>
    <row r="492" spans="1:19">
      <c r="A492" s="12"/>
      <c r="B492" s="13" t="s">
        <v>281</v>
      </c>
      <c r="C492" s="13"/>
      <c r="D492" s="14"/>
      <c r="E492" s="23" t="str">
        <f t="shared" si="80"/>
        <v/>
      </c>
      <c r="F492" s="22" t="str">
        <f t="shared" si="81"/>
        <v/>
      </c>
      <c r="G492" s="15" t="str">
        <f t="shared" si="82"/>
        <v/>
      </c>
      <c r="H492" s="17" t="str">
        <f t="shared" si="83"/>
        <v/>
      </c>
      <c r="I492" s="24" t="str">
        <f t="shared" si="84"/>
        <v/>
      </c>
      <c r="J492" s="26" t="str">
        <f t="shared" si="85"/>
        <v/>
      </c>
      <c r="K492" s="9">
        <f>IF(J491=actualvalue,xirrvalue,IF(A492="",0,IF(B492="Purchase",-D492,IF(B492="Dividend",D492,IF(B492="Redemption",D492,)))))</f>
        <v>0</v>
      </c>
      <c r="L492" s="25" t="str">
        <f t="shared" si="79"/>
        <v/>
      </c>
      <c r="M492" s="11">
        <f t="shared" si="86"/>
        <v>0</v>
      </c>
      <c r="N492">
        <f t="shared" si="87"/>
        <v>0</v>
      </c>
      <c r="O492" s="9"/>
      <c r="P492" s="9"/>
      <c r="Q492" s="9"/>
      <c r="R492" s="9"/>
      <c r="S492" s="9"/>
    </row>
    <row r="493" spans="1:19">
      <c r="A493" s="12"/>
      <c r="B493" s="13" t="s">
        <v>281</v>
      </c>
      <c r="C493" s="13"/>
      <c r="D493" s="14"/>
      <c r="E493" s="23" t="str">
        <f t="shared" si="80"/>
        <v/>
      </c>
      <c r="F493" s="22" t="str">
        <f t="shared" si="81"/>
        <v/>
      </c>
      <c r="G493" s="15" t="str">
        <f t="shared" si="82"/>
        <v/>
      </c>
      <c r="H493" s="17" t="str">
        <f t="shared" si="83"/>
        <v/>
      </c>
      <c r="I493" s="24" t="str">
        <f t="shared" si="84"/>
        <v/>
      </c>
      <c r="J493" s="26" t="str">
        <f t="shared" si="85"/>
        <v/>
      </c>
      <c r="K493" s="9">
        <f>IF(J492=actualvalue,xirrvalue,IF(A493="",0,IF(B493="Purchase",-D493,IF(B493="Dividend",D493,IF(B493="Redemption",D493,)))))</f>
        <v>0</v>
      </c>
      <c r="L493" s="25" t="str">
        <f t="shared" si="79"/>
        <v/>
      </c>
      <c r="M493" s="11">
        <f t="shared" si="86"/>
        <v>0</v>
      </c>
      <c r="N493">
        <f t="shared" si="87"/>
        <v>0</v>
      </c>
      <c r="O493" s="9"/>
      <c r="P493" s="9"/>
      <c r="Q493" s="9"/>
      <c r="R493" s="9"/>
      <c r="S493" s="9"/>
    </row>
    <row r="494" spans="1:19">
      <c r="A494" s="12"/>
      <c r="B494" s="13" t="s">
        <v>281</v>
      </c>
      <c r="C494" s="13"/>
      <c r="D494" s="14"/>
      <c r="E494" s="23" t="str">
        <f t="shared" si="80"/>
        <v/>
      </c>
      <c r="F494" s="22" t="str">
        <f t="shared" si="81"/>
        <v/>
      </c>
      <c r="G494" s="15" t="str">
        <f t="shared" si="82"/>
        <v/>
      </c>
      <c r="H494" s="17" t="str">
        <f t="shared" si="83"/>
        <v/>
      </c>
      <c r="I494" s="24" t="str">
        <f t="shared" si="84"/>
        <v/>
      </c>
      <c r="J494" s="26" t="str">
        <f t="shared" si="85"/>
        <v/>
      </c>
      <c r="K494" s="9">
        <f>IF(J493=actualvalue,xirrvalue,IF(A494="",0,IF(B494="Purchase",-D494,IF(B494="Dividend",D494,IF(B494="Redemption",D494,)))))</f>
        <v>0</v>
      </c>
      <c r="L494" s="25" t="str">
        <f t="shared" si="79"/>
        <v/>
      </c>
      <c r="M494" s="11">
        <f t="shared" si="86"/>
        <v>0</v>
      </c>
      <c r="N494">
        <f t="shared" si="87"/>
        <v>0</v>
      </c>
      <c r="O494" s="9"/>
      <c r="P494" s="9"/>
      <c r="Q494" s="9"/>
      <c r="R494" s="9"/>
      <c r="S494" s="9"/>
    </row>
    <row r="495" spans="1:19">
      <c r="A495" s="12"/>
      <c r="B495" s="13" t="s">
        <v>281</v>
      </c>
      <c r="C495" s="13"/>
      <c r="D495" s="14"/>
      <c r="E495" s="23" t="str">
        <f t="shared" si="80"/>
        <v/>
      </c>
      <c r="F495" s="22" t="str">
        <f t="shared" si="81"/>
        <v/>
      </c>
      <c r="G495" s="15" t="str">
        <f t="shared" si="82"/>
        <v/>
      </c>
      <c r="H495" s="17" t="str">
        <f t="shared" si="83"/>
        <v/>
      </c>
      <c r="I495" s="24" t="str">
        <f t="shared" si="84"/>
        <v/>
      </c>
      <c r="J495" s="26" t="str">
        <f t="shared" si="85"/>
        <v/>
      </c>
      <c r="K495" s="9">
        <f>IF(J494=actualvalue,xirrvalue,IF(A495="",0,IF(B495="Purchase",-D495,IF(B495="Dividend",D495,IF(B495="Redemption",D495,)))))</f>
        <v>0</v>
      </c>
      <c r="L495" s="25" t="str">
        <f t="shared" si="79"/>
        <v/>
      </c>
      <c r="M495" s="11">
        <f t="shared" si="86"/>
        <v>0</v>
      </c>
      <c r="N495">
        <f t="shared" si="87"/>
        <v>0</v>
      </c>
      <c r="O495" s="9"/>
      <c r="P495" s="9"/>
      <c r="Q495" s="9"/>
      <c r="R495" s="9"/>
      <c r="S495" s="9"/>
    </row>
    <row r="496" spans="1:19">
      <c r="A496" s="12"/>
      <c r="B496" s="13" t="s">
        <v>281</v>
      </c>
      <c r="C496" s="13"/>
      <c r="D496" s="14"/>
      <c r="E496" s="23" t="str">
        <f t="shared" si="80"/>
        <v/>
      </c>
      <c r="F496" s="22" t="str">
        <f t="shared" si="81"/>
        <v/>
      </c>
      <c r="G496" s="15" t="str">
        <f t="shared" si="82"/>
        <v/>
      </c>
      <c r="H496" s="17" t="str">
        <f t="shared" si="83"/>
        <v/>
      </c>
      <c r="I496" s="24" t="str">
        <f t="shared" si="84"/>
        <v/>
      </c>
      <c r="J496" s="26" t="str">
        <f t="shared" si="85"/>
        <v/>
      </c>
      <c r="K496" s="9">
        <f>IF(J495=actualvalue,xirrvalue,IF(A496="",0,IF(B496="Purchase",-D496,IF(B496="Dividend",D496,IF(B496="Redemption",D496,)))))</f>
        <v>0</v>
      </c>
      <c r="L496" s="25" t="str">
        <f t="shared" si="79"/>
        <v/>
      </c>
      <c r="M496" s="11">
        <f t="shared" si="86"/>
        <v>0</v>
      </c>
      <c r="N496">
        <f t="shared" si="87"/>
        <v>0</v>
      </c>
      <c r="O496" s="9"/>
      <c r="P496" s="9"/>
      <c r="Q496" s="9"/>
      <c r="R496" s="9"/>
      <c r="S496" s="9"/>
    </row>
    <row r="497" spans="1:19">
      <c r="A497" s="12"/>
      <c r="B497" s="13" t="s">
        <v>281</v>
      </c>
      <c r="C497" s="13"/>
      <c r="D497" s="14"/>
      <c r="E497" s="23" t="str">
        <f t="shared" si="80"/>
        <v/>
      </c>
      <c r="F497" s="22" t="str">
        <f t="shared" si="81"/>
        <v/>
      </c>
      <c r="G497" s="15" t="str">
        <f t="shared" si="82"/>
        <v/>
      </c>
      <c r="H497" s="17" t="str">
        <f t="shared" si="83"/>
        <v/>
      </c>
      <c r="I497" s="24" t="str">
        <f t="shared" si="84"/>
        <v/>
      </c>
      <c r="J497" s="26" t="str">
        <f t="shared" si="85"/>
        <v/>
      </c>
      <c r="K497" s="9">
        <f>IF(J496=actualvalue,xirrvalue,IF(A497="",0,IF(B497="Purchase",-D497,IF(B497="Dividend",D497,IF(B497="Redemption",D497,)))))</f>
        <v>0</v>
      </c>
      <c r="L497" s="25" t="str">
        <f t="shared" si="79"/>
        <v/>
      </c>
      <c r="M497" s="11">
        <f t="shared" si="86"/>
        <v>0</v>
      </c>
      <c r="N497">
        <f t="shared" si="87"/>
        <v>0</v>
      </c>
      <c r="O497" s="9"/>
      <c r="P497" s="9"/>
      <c r="Q497" s="9"/>
      <c r="R497" s="9"/>
      <c r="S497" s="9"/>
    </row>
    <row r="498" spans="1:19">
      <c r="A498" s="12"/>
      <c r="B498" s="13" t="s">
        <v>281</v>
      </c>
      <c r="C498" s="13"/>
      <c r="D498" s="14"/>
      <c r="E498" s="23" t="str">
        <f t="shared" si="80"/>
        <v/>
      </c>
      <c r="F498" s="22" t="str">
        <f t="shared" si="81"/>
        <v/>
      </c>
      <c r="G498" s="15" t="str">
        <f t="shared" si="82"/>
        <v/>
      </c>
      <c r="H498" s="17" t="str">
        <f t="shared" si="83"/>
        <v/>
      </c>
      <c r="I498" s="24" t="str">
        <f t="shared" si="84"/>
        <v/>
      </c>
      <c r="J498" s="26" t="str">
        <f t="shared" si="85"/>
        <v/>
      </c>
      <c r="K498" s="9">
        <f>IF(J497=actualvalue,xirrvalue,IF(A498="",0,IF(B498="Purchase",-D498,IF(B498="Dividend",D498,IF(B498="Redemption",D498,)))))</f>
        <v>0</v>
      </c>
      <c r="L498" s="25" t="str">
        <f t="shared" si="79"/>
        <v/>
      </c>
      <c r="M498" s="11">
        <f t="shared" si="86"/>
        <v>0</v>
      </c>
      <c r="N498">
        <f t="shared" si="87"/>
        <v>0</v>
      </c>
      <c r="O498" s="9"/>
      <c r="P498" s="9"/>
      <c r="Q498" s="9"/>
      <c r="R498" s="9"/>
      <c r="S498" s="9"/>
    </row>
    <row r="499" spans="1:19">
      <c r="A499" s="12"/>
      <c r="B499" s="13" t="s">
        <v>281</v>
      </c>
      <c r="C499" s="13"/>
      <c r="D499" s="14"/>
      <c r="E499" s="23" t="str">
        <f t="shared" si="80"/>
        <v/>
      </c>
      <c r="F499" s="22" t="str">
        <f t="shared" si="81"/>
        <v/>
      </c>
      <c r="G499" s="15" t="str">
        <f t="shared" si="82"/>
        <v/>
      </c>
      <c r="H499" s="17" t="str">
        <f t="shared" si="83"/>
        <v/>
      </c>
      <c r="I499" s="24" t="str">
        <f t="shared" si="84"/>
        <v/>
      </c>
      <c r="J499" s="26" t="str">
        <f t="shared" si="85"/>
        <v/>
      </c>
      <c r="K499" s="9">
        <f>IF(J498=actualvalue,xirrvalue,IF(A499="",0,IF(B499="Purchase",-D499,IF(B499="Dividend",D499,IF(B499="Redemption",D499,)))))</f>
        <v>0</v>
      </c>
      <c r="L499" s="25" t="str">
        <f t="shared" si="79"/>
        <v/>
      </c>
      <c r="M499" s="11">
        <f t="shared" si="86"/>
        <v>0</v>
      </c>
      <c r="N499">
        <f t="shared" si="87"/>
        <v>0</v>
      </c>
      <c r="O499" s="9"/>
      <c r="P499" s="9"/>
      <c r="Q499" s="9"/>
      <c r="R499" s="9"/>
      <c r="S499" s="9"/>
    </row>
    <row r="500" spans="1:19">
      <c r="A500" s="12"/>
      <c r="B500" s="13" t="s">
        <v>281</v>
      </c>
      <c r="C500" s="13"/>
      <c r="D500" s="14"/>
      <c r="E500" s="23" t="str">
        <f t="shared" si="80"/>
        <v/>
      </c>
      <c r="F500" s="22" t="str">
        <f t="shared" si="81"/>
        <v/>
      </c>
      <c r="G500" s="15" t="str">
        <f t="shared" si="82"/>
        <v/>
      </c>
      <c r="H500" s="17" t="str">
        <f t="shared" si="83"/>
        <v/>
      </c>
      <c r="I500" s="24" t="str">
        <f t="shared" si="84"/>
        <v/>
      </c>
      <c r="J500" s="26" t="str">
        <f t="shared" si="85"/>
        <v/>
      </c>
      <c r="K500" s="9">
        <f>IF(J499=actualvalue,xirrvalue,IF(A500="",0,IF(B500="Purchase",-D500,IF(B500="Dividend",D500,IF(B500="Redemption",D500,)))))</f>
        <v>0</v>
      </c>
      <c r="L500" s="25" t="str">
        <f t="shared" si="79"/>
        <v/>
      </c>
      <c r="M500" s="11">
        <f t="shared" si="86"/>
        <v>0</v>
      </c>
      <c r="N500">
        <f t="shared" si="87"/>
        <v>0</v>
      </c>
      <c r="O500" s="9"/>
      <c r="P500" s="9"/>
      <c r="Q500" s="9"/>
      <c r="R500" s="9"/>
      <c r="S500" s="9"/>
    </row>
    <row r="501" spans="1:19">
      <c r="A501" s="12"/>
      <c r="B501" s="13" t="s">
        <v>281</v>
      </c>
      <c r="C501" s="13"/>
      <c r="D501" s="14"/>
      <c r="E501" s="23" t="str">
        <f t="shared" si="80"/>
        <v/>
      </c>
      <c r="F501" s="22" t="str">
        <f t="shared" si="81"/>
        <v/>
      </c>
      <c r="G501" s="15" t="str">
        <f t="shared" si="82"/>
        <v/>
      </c>
      <c r="H501" s="17" t="str">
        <f t="shared" si="83"/>
        <v/>
      </c>
      <c r="I501" s="24" t="str">
        <f t="shared" si="84"/>
        <v/>
      </c>
      <c r="J501" s="26" t="str">
        <f t="shared" si="85"/>
        <v/>
      </c>
      <c r="K501" s="9">
        <f>IF(J500=actualvalue,xirrvalue,IF(A501="",0,IF(B501="Purchase",-D501,IF(B501="Dividend",D501,IF(B501="Redemption",D501,)))))</f>
        <v>0</v>
      </c>
      <c r="L501" s="25" t="str">
        <f t="shared" si="79"/>
        <v/>
      </c>
      <c r="M501" s="11">
        <f t="shared" si="86"/>
        <v>0</v>
      </c>
      <c r="N501">
        <f t="shared" si="87"/>
        <v>0</v>
      </c>
      <c r="O501" s="9"/>
      <c r="P501" s="9"/>
      <c r="Q501" s="9"/>
      <c r="R501" s="9"/>
      <c r="S501" s="9"/>
    </row>
    <row r="502" spans="1:19">
      <c r="A502" s="12"/>
      <c r="B502" s="13" t="s">
        <v>281</v>
      </c>
      <c r="C502" s="13"/>
      <c r="D502" s="14"/>
      <c r="E502" s="23" t="str">
        <f t="shared" si="80"/>
        <v/>
      </c>
      <c r="F502" s="22" t="str">
        <f t="shared" si="81"/>
        <v/>
      </c>
      <c r="G502" s="15" t="str">
        <f t="shared" si="82"/>
        <v/>
      </c>
      <c r="H502" s="17" t="str">
        <f t="shared" si="83"/>
        <v/>
      </c>
      <c r="I502" s="24" t="str">
        <f t="shared" si="84"/>
        <v/>
      </c>
      <c r="J502" s="26" t="str">
        <f t="shared" si="85"/>
        <v/>
      </c>
      <c r="K502" s="9">
        <f>IF(J501=actualvalue,xirrvalue,IF(A502="",0,IF(B502="Purchase",-D502,IF(B502="Dividend",D502,IF(B502="Redemption",D502,)))))</f>
        <v>0</v>
      </c>
      <c r="L502" s="25" t="str">
        <f t="shared" si="79"/>
        <v/>
      </c>
      <c r="M502" s="11">
        <f t="shared" si="86"/>
        <v>0</v>
      </c>
      <c r="N502">
        <f t="shared" si="87"/>
        <v>0</v>
      </c>
      <c r="O502" s="9"/>
      <c r="P502" s="9"/>
      <c r="Q502" s="9"/>
      <c r="R502" s="9"/>
      <c r="S502" s="9"/>
    </row>
    <row r="503" spans="1:19">
      <c r="A503" s="12"/>
      <c r="B503" s="13" t="s">
        <v>281</v>
      </c>
      <c r="C503" s="13"/>
      <c r="D503" s="14"/>
      <c r="E503" s="23" t="str">
        <f t="shared" si="80"/>
        <v/>
      </c>
      <c r="F503" s="22" t="str">
        <f t="shared" si="81"/>
        <v/>
      </c>
      <c r="G503" s="15" t="str">
        <f t="shared" si="82"/>
        <v/>
      </c>
      <c r="H503" s="17" t="str">
        <f t="shared" si="83"/>
        <v/>
      </c>
      <c r="I503" s="24" t="str">
        <f t="shared" si="84"/>
        <v/>
      </c>
      <c r="J503" s="26" t="str">
        <f t="shared" si="85"/>
        <v/>
      </c>
      <c r="K503" s="9">
        <f>IF(J502=actualvalue,xirrvalue,IF(A503="",0,IF(B503="Purchase",-D503,IF(B503="Dividend",D503,IF(B503="Redemption",D503,)))))</f>
        <v>0</v>
      </c>
      <c r="L503" s="25" t="str">
        <f t="shared" si="79"/>
        <v/>
      </c>
      <c r="M503" s="11">
        <f t="shared" si="86"/>
        <v>0</v>
      </c>
      <c r="N503">
        <f t="shared" si="87"/>
        <v>0</v>
      </c>
      <c r="O503" s="9"/>
      <c r="P503" s="9"/>
      <c r="Q503" s="9"/>
      <c r="R503" s="9"/>
      <c r="S503" s="9"/>
    </row>
    <row r="504" spans="1:19">
      <c r="A504" s="12"/>
      <c r="B504" s="13" t="s">
        <v>281</v>
      </c>
      <c r="C504" s="13"/>
      <c r="D504" s="14"/>
      <c r="E504" s="23" t="str">
        <f t="shared" si="80"/>
        <v/>
      </c>
      <c r="F504" s="22" t="str">
        <f t="shared" si="81"/>
        <v/>
      </c>
      <c r="G504" s="15" t="str">
        <f t="shared" si="82"/>
        <v/>
      </c>
      <c r="H504" s="17" t="str">
        <f t="shared" si="83"/>
        <v/>
      </c>
      <c r="I504" s="24" t="str">
        <f t="shared" si="84"/>
        <v/>
      </c>
      <c r="J504" s="26" t="str">
        <f t="shared" si="85"/>
        <v/>
      </c>
      <c r="K504" s="9">
        <f>IF(J503=actualvalue,xirrvalue,IF(A504="",0,IF(B504="Purchase",-D504,IF(B504="Dividend",D504,IF(B504="Redemption",D504,)))))</f>
        <v>0</v>
      </c>
      <c r="L504" s="25" t="str">
        <f t="shared" si="79"/>
        <v/>
      </c>
      <c r="M504" s="11">
        <f t="shared" si="86"/>
        <v>0</v>
      </c>
      <c r="N504">
        <f t="shared" si="87"/>
        <v>0</v>
      </c>
      <c r="O504" s="9"/>
      <c r="P504" s="9"/>
      <c r="Q504" s="9"/>
      <c r="R504" s="9"/>
      <c r="S504" s="9"/>
    </row>
    <row r="505" spans="1:19">
      <c r="A505" s="12"/>
      <c r="B505" s="13" t="s">
        <v>281</v>
      </c>
      <c r="C505" s="13"/>
      <c r="D505" s="14"/>
      <c r="E505" s="23" t="str">
        <f t="shared" si="80"/>
        <v/>
      </c>
      <c r="F505" s="22" t="str">
        <f t="shared" si="81"/>
        <v/>
      </c>
      <c r="G505" s="15" t="str">
        <f t="shared" si="82"/>
        <v/>
      </c>
      <c r="H505" s="17" t="str">
        <f t="shared" si="83"/>
        <v/>
      </c>
      <c r="I505" s="24" t="str">
        <f t="shared" si="84"/>
        <v/>
      </c>
      <c r="J505" s="26" t="str">
        <f t="shared" si="85"/>
        <v/>
      </c>
      <c r="K505" s="9">
        <f>IF(J504=actualvalue,xirrvalue,IF(A505="",0,IF(B505="Purchase",-D505,IF(B505="Dividend",D505,IF(B505="Redemption",D505,)))))</f>
        <v>0</v>
      </c>
      <c r="L505" s="25" t="str">
        <f t="shared" si="79"/>
        <v/>
      </c>
      <c r="M505" s="11">
        <f t="shared" si="86"/>
        <v>0</v>
      </c>
      <c r="N505">
        <f t="shared" si="87"/>
        <v>0</v>
      </c>
      <c r="O505" s="9"/>
      <c r="P505" s="9"/>
      <c r="Q505" s="9"/>
      <c r="R505" s="9"/>
      <c r="S505" s="9"/>
    </row>
    <row r="506" spans="1:19">
      <c r="A506" s="12"/>
      <c r="B506" s="13" t="s">
        <v>281</v>
      </c>
      <c r="C506" s="13"/>
      <c r="D506" s="14"/>
      <c r="E506" s="23" t="str">
        <f t="shared" si="80"/>
        <v/>
      </c>
      <c r="F506" s="22" t="str">
        <f t="shared" si="81"/>
        <v/>
      </c>
      <c r="G506" s="15" t="str">
        <f t="shared" si="82"/>
        <v/>
      </c>
      <c r="H506" s="17" t="str">
        <f t="shared" si="83"/>
        <v/>
      </c>
      <c r="I506" s="24" t="str">
        <f t="shared" si="84"/>
        <v/>
      </c>
      <c r="J506" s="26" t="str">
        <f t="shared" si="85"/>
        <v/>
      </c>
      <c r="K506" s="9">
        <f>IF(J505=actualvalue,xirrvalue,IF(A506="",0,IF(B506="Purchase",-D506,IF(B506="Dividend",D506,IF(B506="Redemption",D506,)))))</f>
        <v>0</v>
      </c>
      <c r="L506" s="25" t="str">
        <f t="shared" si="79"/>
        <v/>
      </c>
      <c r="M506" s="11">
        <f t="shared" si="86"/>
        <v>0</v>
      </c>
      <c r="N506">
        <f t="shared" si="87"/>
        <v>0</v>
      </c>
      <c r="O506" s="9"/>
      <c r="P506" s="9"/>
      <c r="Q506" s="9"/>
      <c r="R506" s="9"/>
      <c r="S506" s="9"/>
    </row>
    <row r="507" spans="1:19">
      <c r="A507" s="12"/>
      <c r="B507" s="13" t="s">
        <v>281</v>
      </c>
      <c r="C507" s="13"/>
      <c r="D507" s="14"/>
      <c r="E507" s="23" t="str">
        <f t="shared" si="80"/>
        <v/>
      </c>
      <c r="F507" s="22" t="str">
        <f t="shared" si="81"/>
        <v/>
      </c>
      <c r="G507" s="15" t="str">
        <f t="shared" si="82"/>
        <v/>
      </c>
      <c r="H507" s="17" t="str">
        <f t="shared" si="83"/>
        <v/>
      </c>
      <c r="I507" s="24" t="str">
        <f t="shared" si="84"/>
        <v/>
      </c>
      <c r="J507" s="26" t="str">
        <f t="shared" si="85"/>
        <v/>
      </c>
      <c r="K507" s="9">
        <f>IF(J506=actualvalue,xirrvalue,IF(A507="",0,IF(B507="Purchase",-D507,IF(B507="Dividend",D507,IF(B507="Redemption",D507,)))))</f>
        <v>0</v>
      </c>
      <c r="L507" s="25" t="str">
        <f t="shared" si="79"/>
        <v/>
      </c>
      <c r="M507" s="11">
        <f t="shared" si="86"/>
        <v>0</v>
      </c>
      <c r="N507">
        <f t="shared" si="87"/>
        <v>0</v>
      </c>
      <c r="O507" s="9"/>
      <c r="P507" s="9"/>
      <c r="Q507" s="9"/>
      <c r="R507" s="9"/>
      <c r="S507" s="9"/>
    </row>
    <row r="508" spans="1:19">
      <c r="A508" s="12"/>
      <c r="B508" s="13" t="s">
        <v>281</v>
      </c>
      <c r="C508" s="13"/>
      <c r="D508" s="14"/>
      <c r="E508" s="23" t="str">
        <f t="shared" si="80"/>
        <v/>
      </c>
      <c r="F508" s="22" t="str">
        <f t="shared" si="81"/>
        <v/>
      </c>
      <c r="G508" s="15" t="str">
        <f t="shared" si="82"/>
        <v/>
      </c>
      <c r="H508" s="17" t="str">
        <f t="shared" si="83"/>
        <v/>
      </c>
      <c r="I508" s="24" t="str">
        <f t="shared" si="84"/>
        <v/>
      </c>
      <c r="J508" s="26" t="str">
        <f t="shared" si="85"/>
        <v/>
      </c>
      <c r="K508" s="9">
        <f>IF(J507=actualvalue,xirrvalue,IF(A508="",0,IF(B508="Purchase",-D508,IF(B508="Dividend",D508,IF(B508="Redemption",D508,)))))</f>
        <v>0</v>
      </c>
      <c r="L508" s="25" t="str">
        <f t="shared" si="79"/>
        <v/>
      </c>
      <c r="M508" s="11">
        <f t="shared" si="86"/>
        <v>0</v>
      </c>
      <c r="N508">
        <f t="shared" si="87"/>
        <v>0</v>
      </c>
      <c r="O508" s="9"/>
      <c r="P508" s="9"/>
      <c r="Q508" s="9"/>
      <c r="R508" s="9"/>
      <c r="S508" s="9"/>
    </row>
    <row r="509" spans="1:19">
      <c r="A509" s="12"/>
      <c r="B509" s="13" t="s">
        <v>281</v>
      </c>
      <c r="C509" s="13"/>
      <c r="D509" s="14"/>
      <c r="E509" s="23" t="str">
        <f t="shared" si="80"/>
        <v/>
      </c>
      <c r="F509" s="22" t="str">
        <f t="shared" si="81"/>
        <v/>
      </c>
      <c r="G509" s="15" t="str">
        <f t="shared" si="82"/>
        <v/>
      </c>
      <c r="H509" s="17" t="str">
        <f t="shared" si="83"/>
        <v/>
      </c>
      <c r="I509" s="24" t="str">
        <f t="shared" si="84"/>
        <v/>
      </c>
      <c r="J509" s="26" t="str">
        <f t="shared" si="85"/>
        <v/>
      </c>
      <c r="K509" s="9">
        <f>IF(J508=actualvalue,xirrvalue,IF(A509="",0,IF(B509="Purchase",-D509,IF(B509="Dividend",D509,IF(B509="Redemption",D509,)))))</f>
        <v>0</v>
      </c>
      <c r="L509" s="25" t="str">
        <f t="shared" si="79"/>
        <v/>
      </c>
      <c r="M509" s="11">
        <f t="shared" si="86"/>
        <v>0</v>
      </c>
      <c r="N509">
        <f t="shared" si="87"/>
        <v>0</v>
      </c>
      <c r="O509" s="9"/>
      <c r="P509" s="9"/>
      <c r="Q509" s="9"/>
      <c r="R509" s="9"/>
      <c r="S509" s="9"/>
    </row>
    <row r="510" spans="1:19">
      <c r="A510" s="12"/>
      <c r="B510" s="13" t="s">
        <v>281</v>
      </c>
      <c r="C510" s="13"/>
      <c r="D510" s="14"/>
      <c r="E510" s="23" t="str">
        <f t="shared" si="80"/>
        <v/>
      </c>
      <c r="F510" s="22" t="str">
        <f t="shared" si="81"/>
        <v/>
      </c>
      <c r="G510" s="15" t="str">
        <f t="shared" si="82"/>
        <v/>
      </c>
      <c r="H510" s="17" t="str">
        <f t="shared" si="83"/>
        <v/>
      </c>
      <c r="I510" s="24" t="str">
        <f t="shared" si="84"/>
        <v/>
      </c>
      <c r="J510" s="26" t="str">
        <f t="shared" si="85"/>
        <v/>
      </c>
      <c r="K510" s="9">
        <f>IF(J509=actualvalue,xirrvalue,IF(A510="",0,IF(B510="Purchase",-D510,IF(B510="Dividend",D510,IF(B510="Redemption",D510,)))))</f>
        <v>0</v>
      </c>
      <c r="L510" s="25" t="str">
        <f t="shared" si="79"/>
        <v/>
      </c>
      <c r="M510" s="11">
        <f t="shared" si="86"/>
        <v>0</v>
      </c>
      <c r="N510">
        <f t="shared" si="87"/>
        <v>0</v>
      </c>
      <c r="O510" s="9"/>
      <c r="P510" s="9"/>
      <c r="Q510" s="9"/>
      <c r="R510" s="9"/>
      <c r="S510" s="9"/>
    </row>
    <row r="511" spans="1:19">
      <c r="A511" s="12"/>
      <c r="B511" s="13" t="s">
        <v>281</v>
      </c>
      <c r="C511" s="13"/>
      <c r="D511" s="14"/>
      <c r="E511" s="23" t="str">
        <f t="shared" si="80"/>
        <v/>
      </c>
      <c r="F511" s="22" t="str">
        <f t="shared" si="81"/>
        <v/>
      </c>
      <c r="G511" s="15" t="str">
        <f t="shared" si="82"/>
        <v/>
      </c>
      <c r="H511" s="17" t="str">
        <f t="shared" si="83"/>
        <v/>
      </c>
      <c r="I511" s="24" t="str">
        <f t="shared" si="84"/>
        <v/>
      </c>
      <c r="J511" s="26" t="str">
        <f t="shared" si="85"/>
        <v/>
      </c>
      <c r="K511" s="9">
        <f>IF(J510=actualvalue,xirrvalue,IF(A511="",0,IF(B511="Purchase",-D511,IF(B511="Dividend",D511,IF(B511="Redemption",D511,)))))</f>
        <v>0</v>
      </c>
      <c r="L511" s="25" t="str">
        <f t="shared" si="79"/>
        <v/>
      </c>
      <c r="M511" s="11">
        <f t="shared" si="86"/>
        <v>0</v>
      </c>
      <c r="N511">
        <f t="shared" si="87"/>
        <v>0</v>
      </c>
      <c r="O511" s="9"/>
      <c r="P511" s="9"/>
      <c r="Q511" s="9"/>
      <c r="R511" s="9"/>
      <c r="S511" s="9"/>
    </row>
    <row r="512" spans="1:19">
      <c r="A512" s="12"/>
      <c r="B512" s="13" t="s">
        <v>281</v>
      </c>
      <c r="C512" s="13"/>
      <c r="D512" s="14"/>
      <c r="E512" s="23" t="str">
        <f t="shared" si="80"/>
        <v/>
      </c>
      <c r="F512" s="22" t="str">
        <f t="shared" si="81"/>
        <v/>
      </c>
      <c r="G512" s="15" t="str">
        <f t="shared" si="82"/>
        <v/>
      </c>
      <c r="H512" s="17" t="str">
        <f t="shared" si="83"/>
        <v/>
      </c>
      <c r="I512" s="24" t="str">
        <f t="shared" si="84"/>
        <v/>
      </c>
      <c r="J512" s="26" t="str">
        <f t="shared" si="85"/>
        <v/>
      </c>
      <c r="K512" s="9">
        <f>IF(J511=actualvalue,xirrvalue,IF(A512="",0,IF(B512="Purchase",-D512,IF(B512="Dividend",D512,IF(B512="Redemption",D512,)))))</f>
        <v>0</v>
      </c>
      <c r="L512" s="25" t="str">
        <f t="shared" si="79"/>
        <v/>
      </c>
      <c r="M512" s="11">
        <f t="shared" si="86"/>
        <v>0</v>
      </c>
      <c r="N512">
        <f t="shared" si="87"/>
        <v>0</v>
      </c>
      <c r="O512" s="9"/>
      <c r="P512" s="9"/>
      <c r="Q512" s="9"/>
      <c r="R512" s="9"/>
      <c r="S512" s="9"/>
    </row>
    <row r="513" spans="1:19">
      <c r="A513" s="12"/>
      <c r="B513" s="13" t="s">
        <v>281</v>
      </c>
      <c r="C513" s="13"/>
      <c r="D513" s="14"/>
      <c r="E513" s="23" t="str">
        <f t="shared" si="80"/>
        <v/>
      </c>
      <c r="F513" s="22" t="str">
        <f t="shared" si="81"/>
        <v/>
      </c>
      <c r="G513" s="15" t="str">
        <f t="shared" si="82"/>
        <v/>
      </c>
      <c r="H513" s="17" t="str">
        <f t="shared" si="83"/>
        <v/>
      </c>
      <c r="I513" s="24" t="str">
        <f t="shared" si="84"/>
        <v/>
      </c>
      <c r="J513" s="26" t="str">
        <f t="shared" si="85"/>
        <v/>
      </c>
      <c r="K513" s="9">
        <f>IF(J512=actualvalue,xirrvalue,IF(A513="",0,IF(B513="Purchase",-D513,IF(B513="Dividend",D513,IF(B513="Redemption",D513,)))))</f>
        <v>0</v>
      </c>
      <c r="L513" s="25" t="str">
        <f t="shared" si="79"/>
        <v/>
      </c>
      <c r="M513" s="11">
        <f t="shared" si="86"/>
        <v>0</v>
      </c>
      <c r="N513">
        <f t="shared" si="87"/>
        <v>0</v>
      </c>
      <c r="O513" s="9"/>
      <c r="P513" s="9"/>
      <c r="Q513" s="9"/>
      <c r="R513" s="9"/>
      <c r="S513" s="9"/>
    </row>
    <row r="514" spans="1:19">
      <c r="A514" s="12"/>
      <c r="B514" s="13" t="s">
        <v>281</v>
      </c>
      <c r="C514" s="13"/>
      <c r="D514" s="14"/>
      <c r="E514" s="23" t="str">
        <f t="shared" si="80"/>
        <v/>
      </c>
      <c r="F514" s="22" t="str">
        <f t="shared" si="81"/>
        <v/>
      </c>
      <c r="G514" s="15" t="str">
        <f t="shared" si="82"/>
        <v/>
      </c>
      <c r="H514" s="17" t="str">
        <f t="shared" si="83"/>
        <v/>
      </c>
      <c r="I514" s="24" t="str">
        <f t="shared" si="84"/>
        <v/>
      </c>
      <c r="J514" s="26" t="str">
        <f t="shared" si="85"/>
        <v/>
      </c>
      <c r="K514" s="9">
        <f>IF(J513=actualvalue,xirrvalue,IF(A514="",0,IF(B514="Purchase",-D514,IF(B514="Dividend",D514,IF(B514="Redemption",D514,)))))</f>
        <v>0</v>
      </c>
      <c r="L514" s="25" t="str">
        <f t="shared" si="79"/>
        <v/>
      </c>
      <c r="M514" s="11">
        <f t="shared" si="86"/>
        <v>0</v>
      </c>
      <c r="N514">
        <f t="shared" si="87"/>
        <v>0</v>
      </c>
      <c r="O514" s="9"/>
      <c r="P514" s="9"/>
      <c r="Q514" s="9"/>
      <c r="R514" s="9"/>
      <c r="S514" s="9"/>
    </row>
    <row r="515" spans="1:19">
      <c r="A515" s="12"/>
      <c r="B515" s="13" t="s">
        <v>281</v>
      </c>
      <c r="C515" s="13"/>
      <c r="D515" s="14"/>
      <c r="E515" s="23" t="str">
        <f t="shared" si="80"/>
        <v/>
      </c>
      <c r="F515" s="22" t="str">
        <f t="shared" si="81"/>
        <v/>
      </c>
      <c r="G515" s="15" t="str">
        <f t="shared" si="82"/>
        <v/>
      </c>
      <c r="H515" s="17" t="str">
        <f t="shared" si="83"/>
        <v/>
      </c>
      <c r="I515" s="24" t="str">
        <f t="shared" si="84"/>
        <v/>
      </c>
      <c r="J515" s="26" t="str">
        <f t="shared" si="85"/>
        <v/>
      </c>
      <c r="K515" s="9">
        <f>IF(J514=actualvalue,xirrvalue,IF(A515="",0,IF(B515="Purchase",-D515,IF(B515="Dividend",D515,IF(B515="Redemption",D515,)))))</f>
        <v>0</v>
      </c>
      <c r="L515" s="25" t="str">
        <f t="shared" si="79"/>
        <v/>
      </c>
      <c r="M515" s="11">
        <f t="shared" si="86"/>
        <v>0</v>
      </c>
      <c r="N515">
        <f t="shared" si="87"/>
        <v>0</v>
      </c>
      <c r="O515" s="9"/>
      <c r="P515" s="9"/>
      <c r="Q515" s="9"/>
      <c r="R515" s="9"/>
      <c r="S515" s="9"/>
    </row>
    <row r="516" spans="1:19">
      <c r="A516" s="12"/>
      <c r="B516" s="13" t="s">
        <v>281</v>
      </c>
      <c r="C516" s="13"/>
      <c r="D516" s="14"/>
      <c r="E516" s="23" t="str">
        <f t="shared" si="80"/>
        <v/>
      </c>
      <c r="F516" s="22" t="str">
        <f t="shared" si="81"/>
        <v/>
      </c>
      <c r="G516" s="15" t="str">
        <f t="shared" si="82"/>
        <v/>
      </c>
      <c r="H516" s="17" t="str">
        <f t="shared" si="83"/>
        <v/>
      </c>
      <c r="I516" s="24" t="str">
        <f t="shared" si="84"/>
        <v/>
      </c>
      <c r="J516" s="26" t="str">
        <f t="shared" si="85"/>
        <v/>
      </c>
      <c r="K516" s="9">
        <f>IF(J515=actualvalue,xirrvalue,IF(A516="",0,IF(B516="Purchase",-D516,IF(B516="Dividend",D516,IF(B516="Redemption",D516,)))))</f>
        <v>0</v>
      </c>
      <c r="L516" s="25" t="str">
        <f t="shared" si="79"/>
        <v/>
      </c>
      <c r="M516" s="11">
        <f t="shared" si="86"/>
        <v>0</v>
      </c>
      <c r="N516">
        <f t="shared" si="87"/>
        <v>0</v>
      </c>
      <c r="O516" s="9"/>
      <c r="P516" s="9"/>
      <c r="Q516" s="9"/>
      <c r="R516" s="9"/>
      <c r="S516" s="9"/>
    </row>
    <row r="517" spans="1:19">
      <c r="A517" s="12"/>
      <c r="B517" s="13" t="s">
        <v>281</v>
      </c>
      <c r="C517" s="13"/>
      <c r="D517" s="14"/>
      <c r="E517" s="23" t="str">
        <f t="shared" si="80"/>
        <v/>
      </c>
      <c r="F517" s="22" t="str">
        <f t="shared" si="81"/>
        <v/>
      </c>
      <c r="G517" s="15" t="str">
        <f t="shared" si="82"/>
        <v/>
      </c>
      <c r="H517" s="17" t="str">
        <f t="shared" si="83"/>
        <v/>
      </c>
      <c r="I517" s="24" t="str">
        <f t="shared" si="84"/>
        <v/>
      </c>
      <c r="J517" s="26" t="str">
        <f t="shared" si="85"/>
        <v/>
      </c>
      <c r="K517" s="9">
        <f>IF(J516=actualvalue,xirrvalue,IF(A517="",0,IF(B517="Purchase",-D517,IF(B517="Dividend",D517,IF(B517="Redemption",D517,)))))</f>
        <v>0</v>
      </c>
      <c r="L517" s="25" t="str">
        <f t="shared" si="79"/>
        <v/>
      </c>
      <c r="M517" s="11">
        <f t="shared" si="86"/>
        <v>0</v>
      </c>
      <c r="N517">
        <f t="shared" si="87"/>
        <v>0</v>
      </c>
      <c r="O517" s="9"/>
      <c r="P517" s="9"/>
      <c r="Q517" s="9"/>
      <c r="R517" s="9"/>
      <c r="S517" s="9"/>
    </row>
    <row r="518" spans="1:19">
      <c r="A518" s="12"/>
      <c r="B518" s="13" t="s">
        <v>281</v>
      </c>
      <c r="C518" s="13"/>
      <c r="D518" s="14"/>
      <c r="E518" s="23" t="str">
        <f t="shared" si="80"/>
        <v/>
      </c>
      <c r="F518" s="22" t="str">
        <f t="shared" si="81"/>
        <v/>
      </c>
      <c r="G518" s="15" t="str">
        <f t="shared" si="82"/>
        <v/>
      </c>
      <c r="H518" s="17" t="str">
        <f t="shared" si="83"/>
        <v/>
      </c>
      <c r="I518" s="24" t="str">
        <f t="shared" si="84"/>
        <v/>
      </c>
      <c r="J518" s="26" t="str">
        <f t="shared" si="85"/>
        <v/>
      </c>
      <c r="K518" s="9">
        <f>IF(J517=actualvalue,xirrvalue,IF(A518="",0,IF(B518="Purchase",-D518,IF(B518="Dividend",D518,IF(B518="Redemption",D518,)))))</f>
        <v>0</v>
      </c>
      <c r="L518" s="25" t="str">
        <f t="shared" si="79"/>
        <v/>
      </c>
      <c r="M518" s="11">
        <f t="shared" si="86"/>
        <v>0</v>
      </c>
      <c r="N518">
        <f t="shared" si="87"/>
        <v>0</v>
      </c>
      <c r="O518" s="9"/>
      <c r="P518" s="9"/>
      <c r="Q518" s="9"/>
      <c r="R518" s="9"/>
      <c r="S518" s="9"/>
    </row>
    <row r="519" spans="1:19">
      <c r="A519" s="12"/>
      <c r="B519" s="13" t="s">
        <v>281</v>
      </c>
      <c r="C519" s="13"/>
      <c r="D519" s="14"/>
      <c r="E519" s="23" t="str">
        <f t="shared" si="80"/>
        <v/>
      </c>
      <c r="F519" s="22" t="str">
        <f t="shared" si="81"/>
        <v/>
      </c>
      <c r="G519" s="15" t="str">
        <f t="shared" si="82"/>
        <v/>
      </c>
      <c r="H519" s="17" t="str">
        <f t="shared" si="83"/>
        <v/>
      </c>
      <c r="I519" s="24" t="str">
        <f t="shared" si="84"/>
        <v/>
      </c>
      <c r="J519" s="26" t="str">
        <f t="shared" si="85"/>
        <v/>
      </c>
      <c r="K519" s="9">
        <f>IF(J518=actualvalue,xirrvalue,IF(A519="",0,IF(B519="Purchase",-D519,IF(B519="Dividend",D519,IF(B519="Redemption",D519,)))))</f>
        <v>0</v>
      </c>
      <c r="L519" s="25" t="str">
        <f t="shared" si="79"/>
        <v/>
      </c>
      <c r="M519" s="11">
        <f t="shared" si="86"/>
        <v>0</v>
      </c>
      <c r="N519">
        <f t="shared" si="87"/>
        <v>0</v>
      </c>
      <c r="O519" s="9"/>
      <c r="P519" s="9"/>
      <c r="Q519" s="9"/>
      <c r="R519" s="9"/>
      <c r="S519" s="9"/>
    </row>
    <row r="520" spans="1:19">
      <c r="A520" s="12"/>
      <c r="B520" s="13" t="s">
        <v>281</v>
      </c>
      <c r="C520" s="13"/>
      <c r="D520" s="14"/>
      <c r="E520" s="23" t="str">
        <f t="shared" si="80"/>
        <v/>
      </c>
      <c r="F520" s="22" t="str">
        <f t="shared" si="81"/>
        <v/>
      </c>
      <c r="G520" s="15" t="str">
        <f t="shared" si="82"/>
        <v/>
      </c>
      <c r="H520" s="17" t="str">
        <f t="shared" si="83"/>
        <v/>
      </c>
      <c r="I520" s="24" t="str">
        <f t="shared" si="84"/>
        <v/>
      </c>
      <c r="J520" s="26" t="str">
        <f t="shared" si="85"/>
        <v/>
      </c>
      <c r="K520" s="9">
        <f>IF(J519=actualvalue,xirrvalue,IF(A520="",0,IF(B520="Purchase",-D520,IF(B520="Dividend",D520,IF(B520="Redemption",D520,)))))</f>
        <v>0</v>
      </c>
      <c r="L520" s="25" t="str">
        <f t="shared" si="79"/>
        <v/>
      </c>
      <c r="M520" s="11">
        <f t="shared" si="86"/>
        <v>0</v>
      </c>
      <c r="N520">
        <f t="shared" si="87"/>
        <v>0</v>
      </c>
      <c r="O520" s="9"/>
      <c r="P520" s="9"/>
      <c r="Q520" s="9"/>
      <c r="R520" s="9"/>
      <c r="S520" s="9"/>
    </row>
    <row r="521" spans="1:19">
      <c r="A521" s="12"/>
      <c r="B521" s="13" t="s">
        <v>281</v>
      </c>
      <c r="C521" s="13"/>
      <c r="D521" s="14"/>
      <c r="E521" s="23" t="str">
        <f t="shared" si="80"/>
        <v/>
      </c>
      <c r="F521" s="22" t="str">
        <f t="shared" si="81"/>
        <v/>
      </c>
      <c r="G521" s="15" t="str">
        <f t="shared" si="82"/>
        <v/>
      </c>
      <c r="H521" s="17" t="str">
        <f t="shared" si="83"/>
        <v/>
      </c>
      <c r="I521" s="24" t="str">
        <f t="shared" si="84"/>
        <v/>
      </c>
      <c r="J521" s="26" t="str">
        <f t="shared" si="85"/>
        <v/>
      </c>
      <c r="K521" s="9">
        <f>IF(J520=actualvalue,xirrvalue,IF(A521="",0,IF(B521="Purchase",-D521,IF(B521="Dividend",D521,IF(B521="Redemption",D521,)))))</f>
        <v>0</v>
      </c>
      <c r="L521" s="25" t="str">
        <f t="shared" si="79"/>
        <v/>
      </c>
      <c r="M521" s="11">
        <f t="shared" si="86"/>
        <v>0</v>
      </c>
      <c r="N521">
        <f t="shared" si="87"/>
        <v>0</v>
      </c>
      <c r="O521" s="9"/>
      <c r="P521" s="9"/>
      <c r="Q521" s="9"/>
      <c r="R521" s="9"/>
      <c r="S521" s="9"/>
    </row>
    <row r="522" spans="1:19">
      <c r="A522" s="12"/>
      <c r="B522" s="13" t="s">
        <v>281</v>
      </c>
      <c r="C522" s="13"/>
      <c r="D522" s="14"/>
      <c r="E522" s="23" t="str">
        <f t="shared" si="80"/>
        <v/>
      </c>
      <c r="F522" s="22" t="str">
        <f t="shared" si="81"/>
        <v/>
      </c>
      <c r="G522" s="15" t="str">
        <f t="shared" si="82"/>
        <v/>
      </c>
      <c r="H522" s="17" t="str">
        <f t="shared" si="83"/>
        <v/>
      </c>
      <c r="I522" s="24" t="str">
        <f t="shared" si="84"/>
        <v/>
      </c>
      <c r="J522" s="26" t="str">
        <f t="shared" si="85"/>
        <v/>
      </c>
      <c r="K522" s="9">
        <f>IF(J521=actualvalue,xirrvalue,IF(A522="",0,IF(B522="Purchase",-D522,IF(B522="Dividend",D522,IF(B522="Redemption",D522,)))))</f>
        <v>0</v>
      </c>
      <c r="L522" s="25" t="str">
        <f t="shared" si="79"/>
        <v/>
      </c>
      <c r="M522" s="11">
        <f t="shared" si="86"/>
        <v>0</v>
      </c>
      <c r="N522">
        <f t="shared" si="87"/>
        <v>0</v>
      </c>
      <c r="O522" s="9"/>
      <c r="P522" s="9"/>
      <c r="Q522" s="9"/>
      <c r="R522" s="9"/>
      <c r="S522" s="9"/>
    </row>
    <row r="523" spans="1:19">
      <c r="A523" s="12"/>
      <c r="B523" s="13" t="s">
        <v>281</v>
      </c>
      <c r="C523" s="13"/>
      <c r="D523" s="14"/>
      <c r="E523" s="23" t="str">
        <f t="shared" si="80"/>
        <v/>
      </c>
      <c r="F523" s="22" t="str">
        <f t="shared" si="81"/>
        <v/>
      </c>
      <c r="G523" s="15" t="str">
        <f t="shared" si="82"/>
        <v/>
      </c>
      <c r="H523" s="17" t="str">
        <f t="shared" si="83"/>
        <v/>
      </c>
      <c r="I523" s="24" t="str">
        <f t="shared" si="84"/>
        <v/>
      </c>
      <c r="J523" s="26" t="str">
        <f t="shared" si="85"/>
        <v/>
      </c>
      <c r="K523" s="9">
        <f>IF(J522=actualvalue,xirrvalue,IF(A523="",0,IF(B523="Purchase",-D523,IF(B523="Dividend",D523,IF(B523="Redemption",D523,)))))</f>
        <v>0</v>
      </c>
      <c r="L523" s="25" t="str">
        <f t="shared" ref="L523:L586" si="88">IF(B523="Purchase",E523,IF(B523="Redemption",E523,IF(B523="Dividend",E523,"")))</f>
        <v/>
      </c>
      <c r="M523" s="11">
        <f t="shared" si="86"/>
        <v>0</v>
      </c>
      <c r="N523">
        <f t="shared" si="87"/>
        <v>0</v>
      </c>
      <c r="O523" s="9"/>
      <c r="P523" s="9"/>
      <c r="Q523" s="9"/>
      <c r="R523" s="9"/>
      <c r="S523" s="9"/>
    </row>
    <row r="524" spans="1:19">
      <c r="A524" s="12"/>
      <c r="B524" s="13" t="s">
        <v>281</v>
      </c>
      <c r="C524" s="13"/>
      <c r="D524" s="14"/>
      <c r="E524" s="23" t="str">
        <f t="shared" si="80"/>
        <v/>
      </c>
      <c r="F524" s="22" t="str">
        <f t="shared" si="81"/>
        <v/>
      </c>
      <c r="G524" s="15" t="str">
        <f t="shared" si="82"/>
        <v/>
      </c>
      <c r="H524" s="17" t="str">
        <f t="shared" si="83"/>
        <v/>
      </c>
      <c r="I524" s="24" t="str">
        <f t="shared" si="84"/>
        <v/>
      </c>
      <c r="J524" s="26" t="str">
        <f t="shared" si="85"/>
        <v/>
      </c>
      <c r="K524" s="9">
        <f>IF(J523=actualvalue,xirrvalue,IF(A524="",0,IF(B524="Purchase",-D524,IF(B524="Dividend",D524,IF(B524="Redemption",D524,)))))</f>
        <v>0</v>
      </c>
      <c r="L524" s="25" t="str">
        <f t="shared" si="88"/>
        <v/>
      </c>
      <c r="M524" s="11">
        <f t="shared" si="86"/>
        <v>0</v>
      </c>
      <c r="N524">
        <f t="shared" si="87"/>
        <v>0</v>
      </c>
      <c r="O524" s="9"/>
      <c r="P524" s="9"/>
      <c r="Q524" s="9"/>
      <c r="R524" s="9"/>
      <c r="S524" s="9"/>
    </row>
    <row r="525" spans="1:19">
      <c r="A525" s="12"/>
      <c r="B525" s="13" t="s">
        <v>281</v>
      </c>
      <c r="C525" s="13"/>
      <c r="D525" s="14"/>
      <c r="E525" s="23" t="str">
        <f t="shared" si="80"/>
        <v/>
      </c>
      <c r="F525" s="22" t="str">
        <f t="shared" si="81"/>
        <v/>
      </c>
      <c r="G525" s="15" t="str">
        <f t="shared" si="82"/>
        <v/>
      </c>
      <c r="H525" s="17" t="str">
        <f t="shared" si="83"/>
        <v/>
      </c>
      <c r="I525" s="24" t="str">
        <f t="shared" si="84"/>
        <v/>
      </c>
      <c r="J525" s="26" t="str">
        <f t="shared" si="85"/>
        <v/>
      </c>
      <c r="K525" s="9">
        <f>IF(J524=actualvalue,xirrvalue,IF(A525="",0,IF(B525="Purchase",-D525,IF(B525="Dividend",D525,IF(B525="Redemption",D525,)))))</f>
        <v>0</v>
      </c>
      <c r="L525" s="25" t="str">
        <f t="shared" si="88"/>
        <v/>
      </c>
      <c r="M525" s="11">
        <f t="shared" si="86"/>
        <v>0</v>
      </c>
      <c r="N525">
        <f t="shared" si="87"/>
        <v>0</v>
      </c>
      <c r="O525" s="9"/>
      <c r="P525" s="9"/>
      <c r="Q525" s="9"/>
      <c r="R525" s="9"/>
      <c r="S525" s="9"/>
    </row>
    <row r="526" spans="1:19">
      <c r="A526" s="12"/>
      <c r="B526" s="13" t="s">
        <v>281</v>
      </c>
      <c r="C526" s="13"/>
      <c r="D526" s="14"/>
      <c r="E526" s="23" t="str">
        <f t="shared" si="80"/>
        <v/>
      </c>
      <c r="F526" s="22" t="str">
        <f t="shared" si="81"/>
        <v/>
      </c>
      <c r="G526" s="15" t="str">
        <f t="shared" si="82"/>
        <v/>
      </c>
      <c r="H526" s="17" t="str">
        <f t="shared" si="83"/>
        <v/>
      </c>
      <c r="I526" s="24" t="str">
        <f t="shared" si="84"/>
        <v/>
      </c>
      <c r="J526" s="26" t="str">
        <f t="shared" si="85"/>
        <v/>
      </c>
      <c r="K526" s="9">
        <f>IF(J525=actualvalue,xirrvalue,IF(A526="",0,IF(B526="Purchase",-D526,IF(B526="Dividend",D526,IF(B526="Redemption",D526,)))))</f>
        <v>0</v>
      </c>
      <c r="L526" s="25" t="str">
        <f t="shared" si="88"/>
        <v/>
      </c>
      <c r="M526" s="11">
        <f t="shared" si="86"/>
        <v>0</v>
      </c>
      <c r="N526">
        <f t="shared" si="87"/>
        <v>0</v>
      </c>
      <c r="O526" s="9"/>
      <c r="P526" s="9"/>
      <c r="Q526" s="9"/>
      <c r="R526" s="9"/>
      <c r="S526" s="9"/>
    </row>
    <row r="527" spans="1:19">
      <c r="A527" s="12"/>
      <c r="B527" s="13" t="s">
        <v>281</v>
      </c>
      <c r="C527" s="13"/>
      <c r="D527" s="14"/>
      <c r="E527" s="23" t="str">
        <f t="shared" si="80"/>
        <v/>
      </c>
      <c r="F527" s="22" t="str">
        <f t="shared" si="81"/>
        <v/>
      </c>
      <c r="G527" s="15" t="str">
        <f t="shared" si="82"/>
        <v/>
      </c>
      <c r="H527" s="17" t="str">
        <f t="shared" si="83"/>
        <v/>
      </c>
      <c r="I527" s="24" t="str">
        <f t="shared" si="84"/>
        <v/>
      </c>
      <c r="J527" s="26" t="str">
        <f t="shared" si="85"/>
        <v/>
      </c>
      <c r="K527" s="9">
        <f>IF(J526=actualvalue,xirrvalue,IF(A527="",0,IF(B527="Purchase",-D527,IF(B527="Dividend",D527,IF(B527="Redemption",D527,)))))</f>
        <v>0</v>
      </c>
      <c r="L527" s="25" t="str">
        <f t="shared" si="88"/>
        <v/>
      </c>
      <c r="M527" s="11">
        <f t="shared" si="86"/>
        <v>0</v>
      </c>
      <c r="N527">
        <f t="shared" si="87"/>
        <v>0</v>
      </c>
      <c r="O527" s="9"/>
      <c r="P527" s="9"/>
      <c r="Q527" s="9"/>
      <c r="R527" s="9"/>
      <c r="S527" s="9"/>
    </row>
    <row r="528" spans="1:19">
      <c r="A528" s="12"/>
      <c r="B528" s="13" t="s">
        <v>281</v>
      </c>
      <c r="C528" s="13"/>
      <c r="D528" s="14"/>
      <c r="E528" s="23" t="str">
        <f t="shared" si="80"/>
        <v/>
      </c>
      <c r="F528" s="22" t="str">
        <f t="shared" si="81"/>
        <v/>
      </c>
      <c r="G528" s="15" t="str">
        <f t="shared" si="82"/>
        <v/>
      </c>
      <c r="H528" s="17" t="str">
        <f t="shared" si="83"/>
        <v/>
      </c>
      <c r="I528" s="24" t="str">
        <f t="shared" si="84"/>
        <v/>
      </c>
      <c r="J528" s="26" t="str">
        <f t="shared" si="85"/>
        <v/>
      </c>
      <c r="K528" s="9">
        <f>IF(J527=actualvalue,xirrvalue,IF(A528="",0,IF(B528="Purchase",-D528,IF(B528="Dividend",D528,IF(B528="Redemption",D528,)))))</f>
        <v>0</v>
      </c>
      <c r="L528" s="25" t="str">
        <f t="shared" si="88"/>
        <v/>
      </c>
      <c r="M528" s="11">
        <f t="shared" si="86"/>
        <v>0</v>
      </c>
      <c r="N528">
        <f t="shared" si="87"/>
        <v>0</v>
      </c>
      <c r="O528" s="9"/>
      <c r="P528" s="9"/>
      <c r="Q528" s="9"/>
      <c r="R528" s="9"/>
      <c r="S528" s="9"/>
    </row>
    <row r="529" spans="1:19">
      <c r="A529" s="12"/>
      <c r="B529" s="13" t="s">
        <v>281</v>
      </c>
      <c r="C529" s="13"/>
      <c r="D529" s="14"/>
      <c r="E529" s="23" t="str">
        <f t="shared" si="80"/>
        <v/>
      </c>
      <c r="F529" s="22" t="str">
        <f t="shared" si="81"/>
        <v/>
      </c>
      <c r="G529" s="15" t="str">
        <f t="shared" si="82"/>
        <v/>
      </c>
      <c r="H529" s="17" t="str">
        <f t="shared" si="83"/>
        <v/>
      </c>
      <c r="I529" s="24" t="str">
        <f t="shared" si="84"/>
        <v/>
      </c>
      <c r="J529" s="26" t="str">
        <f t="shared" si="85"/>
        <v/>
      </c>
      <c r="K529" s="9">
        <f>IF(J528=actualvalue,xirrvalue,IF(A529="",0,IF(B529="Purchase",-D529,IF(B529="Dividend",D529,IF(B529="Redemption",D529,)))))</f>
        <v>0</v>
      </c>
      <c r="L529" s="25" t="str">
        <f t="shared" si="88"/>
        <v/>
      </c>
      <c r="M529" s="11">
        <f t="shared" si="86"/>
        <v>0</v>
      </c>
      <c r="N529">
        <f t="shared" si="87"/>
        <v>0</v>
      </c>
      <c r="O529" s="9"/>
      <c r="P529" s="9"/>
      <c r="Q529" s="9"/>
      <c r="R529" s="9"/>
      <c r="S529" s="9"/>
    </row>
    <row r="530" spans="1:19">
      <c r="A530" s="12"/>
      <c r="B530" s="13" t="s">
        <v>281</v>
      </c>
      <c r="C530" s="13"/>
      <c r="D530" s="14"/>
      <c r="E530" s="23" t="str">
        <f t="shared" ref="E530:E593" si="89">IF(ISERROR(IF(B530="Redemption",-D530,IF(B530="Dividend",-D530,D530))/C530),"",IF(B530="Redemption",-D530,IF(B530="Dividend",-D530,D530))/C530)</f>
        <v/>
      </c>
      <c r="F530" s="22" t="str">
        <f t="shared" ref="F530:F593" si="90">IF(B530="Redemption","",IF(B530="Dividend","",IF(date-A530=date,"",date-A530)))</f>
        <v/>
      </c>
      <c r="G530" s="15" t="str">
        <f t="shared" ref="G530:G593" si="91">IF(B530="Redemption","",IF(B530="Dividend","",IF(ISERROR(mfnav1*E530),"",navmf1*E530)))</f>
        <v/>
      </c>
      <c r="H530" s="17" t="str">
        <f t="shared" ref="H530:H593" si="92">IF(ISERROR(G530-D530),"",G530-D530)</f>
        <v/>
      </c>
      <c r="I530" s="24" t="str">
        <f t="shared" ref="I530:I593" si="93">IF(ISERROR(I529+E530),"",I529+E530)</f>
        <v/>
      </c>
      <c r="J530" s="26" t="str">
        <f t="shared" ref="J530:J593" si="94">IF(ISERROR(I530*navmf1),"",I530*navmf1)</f>
        <v/>
      </c>
      <c r="K530" s="9">
        <f>IF(J529=actualvalue,xirrvalue,IF(A530="",0,IF(B530="Purchase",-D530,IF(B530="Dividend",D530,IF(B530="Redemption",D530,)))))</f>
        <v>0</v>
      </c>
      <c r="L530" s="25" t="str">
        <f t="shared" si="88"/>
        <v/>
      </c>
      <c r="M530" s="11">
        <f t="shared" ref="M530:M593" si="95">IF(K530=xirrvalue,date,IF(K530=0,0,IF(K530="","",A530)))</f>
        <v>0</v>
      </c>
      <c r="N530">
        <f t="shared" ref="N530:N593" si="96">IF(B530="Purchase",D530,0)</f>
        <v>0</v>
      </c>
      <c r="O530" s="9"/>
      <c r="P530" s="9"/>
      <c r="Q530" s="9"/>
      <c r="R530" s="9"/>
      <c r="S530" s="9"/>
    </row>
    <row r="531" spans="1:19">
      <c r="A531" s="12"/>
      <c r="B531" s="13" t="s">
        <v>281</v>
      </c>
      <c r="C531" s="13"/>
      <c r="D531" s="14"/>
      <c r="E531" s="23" t="str">
        <f t="shared" si="89"/>
        <v/>
      </c>
      <c r="F531" s="22" t="str">
        <f t="shared" si="90"/>
        <v/>
      </c>
      <c r="G531" s="15" t="str">
        <f t="shared" si="91"/>
        <v/>
      </c>
      <c r="H531" s="17" t="str">
        <f t="shared" si="92"/>
        <v/>
      </c>
      <c r="I531" s="24" t="str">
        <f t="shared" si="93"/>
        <v/>
      </c>
      <c r="J531" s="26" t="str">
        <f t="shared" si="94"/>
        <v/>
      </c>
      <c r="K531" s="9">
        <f>IF(J530=actualvalue,xirrvalue,IF(A531="",0,IF(B531="Purchase",-D531,IF(B531="Dividend",D531,IF(B531="Redemption",D531,)))))</f>
        <v>0</v>
      </c>
      <c r="L531" s="25" t="str">
        <f t="shared" si="88"/>
        <v/>
      </c>
      <c r="M531" s="11">
        <f t="shared" si="95"/>
        <v>0</v>
      </c>
      <c r="N531">
        <f t="shared" si="96"/>
        <v>0</v>
      </c>
      <c r="O531" s="9"/>
      <c r="P531" s="9"/>
      <c r="Q531" s="9"/>
      <c r="R531" s="9"/>
      <c r="S531" s="9"/>
    </row>
    <row r="532" spans="1:19">
      <c r="A532" s="12"/>
      <c r="B532" s="13" t="s">
        <v>281</v>
      </c>
      <c r="C532" s="13"/>
      <c r="D532" s="14"/>
      <c r="E532" s="23" t="str">
        <f t="shared" si="89"/>
        <v/>
      </c>
      <c r="F532" s="22" t="str">
        <f t="shared" si="90"/>
        <v/>
      </c>
      <c r="G532" s="15" t="str">
        <f t="shared" si="91"/>
        <v/>
      </c>
      <c r="H532" s="17" t="str">
        <f t="shared" si="92"/>
        <v/>
      </c>
      <c r="I532" s="24" t="str">
        <f t="shared" si="93"/>
        <v/>
      </c>
      <c r="J532" s="26" t="str">
        <f t="shared" si="94"/>
        <v/>
      </c>
      <c r="K532" s="9">
        <f>IF(J531=actualvalue,xirrvalue,IF(A532="",0,IF(B532="Purchase",-D532,IF(B532="Dividend",D532,IF(B532="Redemption",D532,)))))</f>
        <v>0</v>
      </c>
      <c r="L532" s="25" t="str">
        <f t="shared" si="88"/>
        <v/>
      </c>
      <c r="M532" s="11">
        <f t="shared" si="95"/>
        <v>0</v>
      </c>
      <c r="N532">
        <f t="shared" si="96"/>
        <v>0</v>
      </c>
      <c r="O532" s="9"/>
      <c r="P532" s="9"/>
      <c r="Q532" s="9"/>
      <c r="R532" s="9"/>
      <c r="S532" s="9"/>
    </row>
    <row r="533" spans="1:19">
      <c r="A533" s="12"/>
      <c r="B533" s="13" t="s">
        <v>281</v>
      </c>
      <c r="C533" s="13"/>
      <c r="D533" s="14"/>
      <c r="E533" s="23" t="str">
        <f t="shared" si="89"/>
        <v/>
      </c>
      <c r="F533" s="22" t="str">
        <f t="shared" si="90"/>
        <v/>
      </c>
      <c r="G533" s="15" t="str">
        <f t="shared" si="91"/>
        <v/>
      </c>
      <c r="H533" s="17" t="str">
        <f t="shared" si="92"/>
        <v/>
      </c>
      <c r="I533" s="24" t="str">
        <f t="shared" si="93"/>
        <v/>
      </c>
      <c r="J533" s="26" t="str">
        <f t="shared" si="94"/>
        <v/>
      </c>
      <c r="K533" s="9">
        <f>IF(J532=actualvalue,xirrvalue,IF(A533="",0,IF(B533="Purchase",-D533,IF(B533="Dividend",D533,IF(B533="Redemption",D533,)))))</f>
        <v>0</v>
      </c>
      <c r="L533" s="25" t="str">
        <f t="shared" si="88"/>
        <v/>
      </c>
      <c r="M533" s="11">
        <f t="shared" si="95"/>
        <v>0</v>
      </c>
      <c r="N533">
        <f t="shared" si="96"/>
        <v>0</v>
      </c>
      <c r="O533" s="9"/>
      <c r="P533" s="9"/>
      <c r="Q533" s="9"/>
      <c r="R533" s="9"/>
      <c r="S533" s="9"/>
    </row>
    <row r="534" spans="1:19">
      <c r="A534" s="12"/>
      <c r="B534" s="13" t="s">
        <v>281</v>
      </c>
      <c r="C534" s="13"/>
      <c r="D534" s="14"/>
      <c r="E534" s="23" t="str">
        <f t="shared" si="89"/>
        <v/>
      </c>
      <c r="F534" s="22" t="str">
        <f t="shared" si="90"/>
        <v/>
      </c>
      <c r="G534" s="15" t="str">
        <f t="shared" si="91"/>
        <v/>
      </c>
      <c r="H534" s="17" t="str">
        <f t="shared" si="92"/>
        <v/>
      </c>
      <c r="I534" s="24" t="str">
        <f t="shared" si="93"/>
        <v/>
      </c>
      <c r="J534" s="26" t="str">
        <f t="shared" si="94"/>
        <v/>
      </c>
      <c r="K534" s="9">
        <f>IF(J533=actualvalue,xirrvalue,IF(A534="",0,IF(B534="Purchase",-D534,IF(B534="Dividend",D534,IF(B534="Redemption",D534,)))))</f>
        <v>0</v>
      </c>
      <c r="L534" s="25" t="str">
        <f t="shared" si="88"/>
        <v/>
      </c>
      <c r="M534" s="11">
        <f t="shared" si="95"/>
        <v>0</v>
      </c>
      <c r="N534">
        <f t="shared" si="96"/>
        <v>0</v>
      </c>
      <c r="O534" s="9"/>
      <c r="P534" s="9"/>
      <c r="Q534" s="9"/>
      <c r="R534" s="9"/>
      <c r="S534" s="9"/>
    </row>
    <row r="535" spans="1:19">
      <c r="A535" s="12"/>
      <c r="B535" s="13" t="s">
        <v>281</v>
      </c>
      <c r="C535" s="13"/>
      <c r="D535" s="14"/>
      <c r="E535" s="23" t="str">
        <f t="shared" si="89"/>
        <v/>
      </c>
      <c r="F535" s="22" t="str">
        <f t="shared" si="90"/>
        <v/>
      </c>
      <c r="G535" s="15" t="str">
        <f t="shared" si="91"/>
        <v/>
      </c>
      <c r="H535" s="17" t="str">
        <f t="shared" si="92"/>
        <v/>
      </c>
      <c r="I535" s="24" t="str">
        <f t="shared" si="93"/>
        <v/>
      </c>
      <c r="J535" s="26" t="str">
        <f t="shared" si="94"/>
        <v/>
      </c>
      <c r="K535" s="9">
        <f>IF(J534=actualvalue,xirrvalue,IF(A535="",0,IF(B535="Purchase",-D535,IF(B535="Dividend",D535,IF(B535="Redemption",D535,)))))</f>
        <v>0</v>
      </c>
      <c r="L535" s="25" t="str">
        <f t="shared" si="88"/>
        <v/>
      </c>
      <c r="M535" s="11">
        <f t="shared" si="95"/>
        <v>0</v>
      </c>
      <c r="N535">
        <f t="shared" si="96"/>
        <v>0</v>
      </c>
      <c r="O535" s="9"/>
      <c r="P535" s="9"/>
      <c r="Q535" s="9"/>
      <c r="R535" s="9"/>
      <c r="S535" s="9"/>
    </row>
    <row r="536" spans="1:19">
      <c r="A536" s="12"/>
      <c r="B536" s="13" t="s">
        <v>281</v>
      </c>
      <c r="C536" s="13"/>
      <c r="D536" s="14"/>
      <c r="E536" s="23" t="str">
        <f t="shared" si="89"/>
        <v/>
      </c>
      <c r="F536" s="22" t="str">
        <f t="shared" si="90"/>
        <v/>
      </c>
      <c r="G536" s="15" t="str">
        <f t="shared" si="91"/>
        <v/>
      </c>
      <c r="H536" s="17" t="str">
        <f t="shared" si="92"/>
        <v/>
      </c>
      <c r="I536" s="24" t="str">
        <f t="shared" si="93"/>
        <v/>
      </c>
      <c r="J536" s="26" t="str">
        <f t="shared" si="94"/>
        <v/>
      </c>
      <c r="K536" s="9">
        <f>IF(J535=actualvalue,xirrvalue,IF(A536="",0,IF(B536="Purchase",-D536,IF(B536="Dividend",D536,IF(B536="Redemption",D536,)))))</f>
        <v>0</v>
      </c>
      <c r="L536" s="25" t="str">
        <f t="shared" si="88"/>
        <v/>
      </c>
      <c r="M536" s="11">
        <f t="shared" si="95"/>
        <v>0</v>
      </c>
      <c r="N536">
        <f t="shared" si="96"/>
        <v>0</v>
      </c>
      <c r="O536" s="9"/>
      <c r="P536" s="9"/>
      <c r="Q536" s="9"/>
      <c r="R536" s="9"/>
      <c r="S536" s="9"/>
    </row>
    <row r="537" spans="1:19">
      <c r="A537" s="12"/>
      <c r="B537" s="13" t="s">
        <v>281</v>
      </c>
      <c r="C537" s="13"/>
      <c r="D537" s="14"/>
      <c r="E537" s="23" t="str">
        <f t="shared" si="89"/>
        <v/>
      </c>
      <c r="F537" s="22" t="str">
        <f t="shared" si="90"/>
        <v/>
      </c>
      <c r="G537" s="15" t="str">
        <f t="shared" si="91"/>
        <v/>
      </c>
      <c r="H537" s="17" t="str">
        <f t="shared" si="92"/>
        <v/>
      </c>
      <c r="I537" s="24" t="str">
        <f t="shared" si="93"/>
        <v/>
      </c>
      <c r="J537" s="26" t="str">
        <f t="shared" si="94"/>
        <v/>
      </c>
      <c r="K537" s="9">
        <f>IF(J536=actualvalue,xirrvalue,IF(A537="",0,IF(B537="Purchase",-D537,IF(B537="Dividend",D537,IF(B537="Redemption",D537,)))))</f>
        <v>0</v>
      </c>
      <c r="L537" s="25" t="str">
        <f t="shared" si="88"/>
        <v/>
      </c>
      <c r="M537" s="11">
        <f t="shared" si="95"/>
        <v>0</v>
      </c>
      <c r="N537">
        <f t="shared" si="96"/>
        <v>0</v>
      </c>
      <c r="O537" s="9"/>
      <c r="P537" s="9"/>
      <c r="Q537" s="9"/>
      <c r="R537" s="9"/>
      <c r="S537" s="9"/>
    </row>
    <row r="538" spans="1:19">
      <c r="A538" s="12"/>
      <c r="B538" s="13" t="s">
        <v>281</v>
      </c>
      <c r="C538" s="13"/>
      <c r="D538" s="14"/>
      <c r="E538" s="23" t="str">
        <f t="shared" si="89"/>
        <v/>
      </c>
      <c r="F538" s="22" t="str">
        <f t="shared" si="90"/>
        <v/>
      </c>
      <c r="G538" s="15" t="str">
        <f t="shared" si="91"/>
        <v/>
      </c>
      <c r="H538" s="17" t="str">
        <f t="shared" si="92"/>
        <v/>
      </c>
      <c r="I538" s="24" t="str">
        <f t="shared" si="93"/>
        <v/>
      </c>
      <c r="J538" s="26" t="str">
        <f t="shared" si="94"/>
        <v/>
      </c>
      <c r="K538" s="9">
        <f>IF(J537=actualvalue,xirrvalue,IF(A538="",0,IF(B538="Purchase",-D538,IF(B538="Dividend",D538,IF(B538="Redemption",D538,)))))</f>
        <v>0</v>
      </c>
      <c r="L538" s="25" t="str">
        <f t="shared" si="88"/>
        <v/>
      </c>
      <c r="M538" s="11">
        <f t="shared" si="95"/>
        <v>0</v>
      </c>
      <c r="N538">
        <f t="shared" si="96"/>
        <v>0</v>
      </c>
      <c r="O538" s="9"/>
      <c r="P538" s="9"/>
      <c r="Q538" s="9"/>
      <c r="R538" s="9"/>
      <c r="S538" s="9"/>
    </row>
    <row r="539" spans="1:19">
      <c r="A539" s="12"/>
      <c r="B539" s="13" t="s">
        <v>281</v>
      </c>
      <c r="C539" s="13"/>
      <c r="D539" s="14"/>
      <c r="E539" s="23" t="str">
        <f t="shared" si="89"/>
        <v/>
      </c>
      <c r="F539" s="22" t="str">
        <f t="shared" si="90"/>
        <v/>
      </c>
      <c r="G539" s="15" t="str">
        <f t="shared" si="91"/>
        <v/>
      </c>
      <c r="H539" s="17" t="str">
        <f t="shared" si="92"/>
        <v/>
      </c>
      <c r="I539" s="24" t="str">
        <f t="shared" si="93"/>
        <v/>
      </c>
      <c r="J539" s="26" t="str">
        <f t="shared" si="94"/>
        <v/>
      </c>
      <c r="K539" s="9">
        <f>IF(J538=actualvalue,xirrvalue,IF(A539="",0,IF(B539="Purchase",-D539,IF(B539="Dividend",D539,IF(B539="Redemption",D539,)))))</f>
        <v>0</v>
      </c>
      <c r="L539" s="25" t="str">
        <f t="shared" si="88"/>
        <v/>
      </c>
      <c r="M539" s="11">
        <f t="shared" si="95"/>
        <v>0</v>
      </c>
      <c r="N539">
        <f t="shared" si="96"/>
        <v>0</v>
      </c>
      <c r="O539" s="9"/>
      <c r="P539" s="9"/>
      <c r="Q539" s="9"/>
      <c r="R539" s="9"/>
      <c r="S539" s="9"/>
    </row>
    <row r="540" spans="1:19">
      <c r="A540" s="12"/>
      <c r="B540" s="13" t="s">
        <v>281</v>
      </c>
      <c r="C540" s="13"/>
      <c r="D540" s="14"/>
      <c r="E540" s="23" t="str">
        <f t="shared" si="89"/>
        <v/>
      </c>
      <c r="F540" s="22" t="str">
        <f t="shared" si="90"/>
        <v/>
      </c>
      <c r="G540" s="15" t="str">
        <f t="shared" si="91"/>
        <v/>
      </c>
      <c r="H540" s="17" t="str">
        <f t="shared" si="92"/>
        <v/>
      </c>
      <c r="I540" s="24" t="str">
        <f t="shared" si="93"/>
        <v/>
      </c>
      <c r="J540" s="26" t="str">
        <f t="shared" si="94"/>
        <v/>
      </c>
      <c r="K540" s="9">
        <f>IF(J539=actualvalue,xirrvalue,IF(A540="",0,IF(B540="Purchase",-D540,IF(B540="Dividend",D540,IF(B540="Redemption",D540,)))))</f>
        <v>0</v>
      </c>
      <c r="L540" s="25" t="str">
        <f t="shared" si="88"/>
        <v/>
      </c>
      <c r="M540" s="11">
        <f t="shared" si="95"/>
        <v>0</v>
      </c>
      <c r="N540">
        <f t="shared" si="96"/>
        <v>0</v>
      </c>
      <c r="O540" s="9"/>
      <c r="P540" s="9"/>
      <c r="Q540" s="9"/>
      <c r="R540" s="9"/>
      <c r="S540" s="9"/>
    </row>
    <row r="541" spans="1:19">
      <c r="A541" s="12"/>
      <c r="B541" s="13" t="s">
        <v>281</v>
      </c>
      <c r="C541" s="13"/>
      <c r="D541" s="14"/>
      <c r="E541" s="23" t="str">
        <f t="shared" si="89"/>
        <v/>
      </c>
      <c r="F541" s="22" t="str">
        <f t="shared" si="90"/>
        <v/>
      </c>
      <c r="G541" s="15" t="str">
        <f t="shared" si="91"/>
        <v/>
      </c>
      <c r="H541" s="17" t="str">
        <f t="shared" si="92"/>
        <v/>
      </c>
      <c r="I541" s="24" t="str">
        <f t="shared" si="93"/>
        <v/>
      </c>
      <c r="J541" s="26" t="str">
        <f t="shared" si="94"/>
        <v/>
      </c>
      <c r="K541" s="9">
        <f>IF(J540=actualvalue,xirrvalue,IF(A541="",0,IF(B541="Purchase",-D541,IF(B541="Dividend",D541,IF(B541="Redemption",D541,)))))</f>
        <v>0</v>
      </c>
      <c r="L541" s="25" t="str">
        <f t="shared" si="88"/>
        <v/>
      </c>
      <c r="M541" s="11">
        <f t="shared" si="95"/>
        <v>0</v>
      </c>
      <c r="N541">
        <f t="shared" si="96"/>
        <v>0</v>
      </c>
      <c r="O541" s="9"/>
      <c r="P541" s="9"/>
      <c r="Q541" s="9"/>
      <c r="R541" s="9"/>
      <c r="S541" s="9"/>
    </row>
    <row r="542" spans="1:19">
      <c r="A542" s="12"/>
      <c r="B542" s="13" t="s">
        <v>281</v>
      </c>
      <c r="C542" s="13"/>
      <c r="D542" s="14"/>
      <c r="E542" s="23" t="str">
        <f t="shared" si="89"/>
        <v/>
      </c>
      <c r="F542" s="22" t="str">
        <f t="shared" si="90"/>
        <v/>
      </c>
      <c r="G542" s="15" t="str">
        <f t="shared" si="91"/>
        <v/>
      </c>
      <c r="H542" s="17" t="str">
        <f t="shared" si="92"/>
        <v/>
      </c>
      <c r="I542" s="24" t="str">
        <f t="shared" si="93"/>
        <v/>
      </c>
      <c r="J542" s="26" t="str">
        <f t="shared" si="94"/>
        <v/>
      </c>
      <c r="K542" s="9">
        <f>IF(J541=actualvalue,xirrvalue,IF(A542="",0,IF(B542="Purchase",-D542,IF(B542="Dividend",D542,IF(B542="Redemption",D542,)))))</f>
        <v>0</v>
      </c>
      <c r="L542" s="25" t="str">
        <f t="shared" si="88"/>
        <v/>
      </c>
      <c r="M542" s="11">
        <f t="shared" si="95"/>
        <v>0</v>
      </c>
      <c r="N542">
        <f t="shared" si="96"/>
        <v>0</v>
      </c>
      <c r="O542" s="9"/>
      <c r="P542" s="9"/>
      <c r="Q542" s="9"/>
      <c r="R542" s="9"/>
      <c r="S542" s="9"/>
    </row>
    <row r="543" spans="1:19">
      <c r="A543" s="12"/>
      <c r="B543" s="13" t="s">
        <v>281</v>
      </c>
      <c r="C543" s="13"/>
      <c r="D543" s="14"/>
      <c r="E543" s="23" t="str">
        <f t="shared" si="89"/>
        <v/>
      </c>
      <c r="F543" s="22" t="str">
        <f t="shared" si="90"/>
        <v/>
      </c>
      <c r="G543" s="15" t="str">
        <f t="shared" si="91"/>
        <v/>
      </c>
      <c r="H543" s="17" t="str">
        <f t="shared" si="92"/>
        <v/>
      </c>
      <c r="I543" s="24" t="str">
        <f t="shared" si="93"/>
        <v/>
      </c>
      <c r="J543" s="26" t="str">
        <f t="shared" si="94"/>
        <v/>
      </c>
      <c r="K543" s="9">
        <f>IF(J542=actualvalue,xirrvalue,IF(A543="",0,IF(B543="Purchase",-D543,IF(B543="Dividend",D543,IF(B543="Redemption",D543,)))))</f>
        <v>0</v>
      </c>
      <c r="L543" s="25" t="str">
        <f t="shared" si="88"/>
        <v/>
      </c>
      <c r="M543" s="11">
        <f t="shared" si="95"/>
        <v>0</v>
      </c>
      <c r="N543">
        <f t="shared" si="96"/>
        <v>0</v>
      </c>
      <c r="O543" s="9"/>
      <c r="P543" s="9"/>
      <c r="Q543" s="9"/>
      <c r="R543" s="9"/>
      <c r="S543" s="9"/>
    </row>
    <row r="544" spans="1:19">
      <c r="A544" s="12"/>
      <c r="B544" s="13" t="s">
        <v>281</v>
      </c>
      <c r="C544" s="13"/>
      <c r="D544" s="14"/>
      <c r="E544" s="23" t="str">
        <f t="shared" si="89"/>
        <v/>
      </c>
      <c r="F544" s="22" t="str">
        <f t="shared" si="90"/>
        <v/>
      </c>
      <c r="G544" s="15" t="str">
        <f t="shared" si="91"/>
        <v/>
      </c>
      <c r="H544" s="17" t="str">
        <f t="shared" si="92"/>
        <v/>
      </c>
      <c r="I544" s="24" t="str">
        <f t="shared" si="93"/>
        <v/>
      </c>
      <c r="J544" s="26" t="str">
        <f t="shared" si="94"/>
        <v/>
      </c>
      <c r="K544" s="9">
        <f>IF(J543=actualvalue,xirrvalue,IF(A544="",0,IF(B544="Purchase",-D544,IF(B544="Dividend",D544,IF(B544="Redemption",D544,)))))</f>
        <v>0</v>
      </c>
      <c r="L544" s="25" t="str">
        <f t="shared" si="88"/>
        <v/>
      </c>
      <c r="M544" s="11">
        <f t="shared" si="95"/>
        <v>0</v>
      </c>
      <c r="N544">
        <f t="shared" si="96"/>
        <v>0</v>
      </c>
      <c r="O544" s="9"/>
      <c r="P544" s="9"/>
      <c r="Q544" s="9"/>
      <c r="R544" s="9"/>
      <c r="S544" s="9"/>
    </row>
    <row r="545" spans="1:19">
      <c r="A545" s="12"/>
      <c r="B545" s="13" t="s">
        <v>281</v>
      </c>
      <c r="C545" s="13"/>
      <c r="D545" s="14"/>
      <c r="E545" s="23" t="str">
        <f t="shared" si="89"/>
        <v/>
      </c>
      <c r="F545" s="22" t="str">
        <f t="shared" si="90"/>
        <v/>
      </c>
      <c r="G545" s="15" t="str">
        <f t="shared" si="91"/>
        <v/>
      </c>
      <c r="H545" s="17" t="str">
        <f t="shared" si="92"/>
        <v/>
      </c>
      <c r="I545" s="24" t="str">
        <f t="shared" si="93"/>
        <v/>
      </c>
      <c r="J545" s="26" t="str">
        <f t="shared" si="94"/>
        <v/>
      </c>
      <c r="K545" s="9">
        <f>IF(J544=actualvalue,xirrvalue,IF(A545="",0,IF(B545="Purchase",-D545,IF(B545="Dividend",D545,IF(B545="Redemption",D545,)))))</f>
        <v>0</v>
      </c>
      <c r="L545" s="25" t="str">
        <f t="shared" si="88"/>
        <v/>
      </c>
      <c r="M545" s="11">
        <f t="shared" si="95"/>
        <v>0</v>
      </c>
      <c r="N545">
        <f t="shared" si="96"/>
        <v>0</v>
      </c>
      <c r="O545" s="9"/>
      <c r="P545" s="9"/>
      <c r="Q545" s="9"/>
      <c r="R545" s="9"/>
      <c r="S545" s="9"/>
    </row>
    <row r="546" spans="1:19">
      <c r="A546" s="12"/>
      <c r="B546" s="13" t="s">
        <v>281</v>
      </c>
      <c r="C546" s="13"/>
      <c r="D546" s="14"/>
      <c r="E546" s="23" t="str">
        <f t="shared" si="89"/>
        <v/>
      </c>
      <c r="F546" s="22" t="str">
        <f t="shared" si="90"/>
        <v/>
      </c>
      <c r="G546" s="15" t="str">
        <f t="shared" si="91"/>
        <v/>
      </c>
      <c r="H546" s="17" t="str">
        <f t="shared" si="92"/>
        <v/>
      </c>
      <c r="I546" s="24" t="str">
        <f t="shared" si="93"/>
        <v/>
      </c>
      <c r="J546" s="26" t="str">
        <f t="shared" si="94"/>
        <v/>
      </c>
      <c r="K546" s="9">
        <f>IF(J545=actualvalue,xirrvalue,IF(A546="",0,IF(B546="Purchase",-D546,IF(B546="Dividend",D546,IF(B546="Redemption",D546,)))))</f>
        <v>0</v>
      </c>
      <c r="L546" s="25" t="str">
        <f t="shared" si="88"/>
        <v/>
      </c>
      <c r="M546" s="11">
        <f t="shared" si="95"/>
        <v>0</v>
      </c>
      <c r="N546">
        <f t="shared" si="96"/>
        <v>0</v>
      </c>
      <c r="O546" s="9"/>
      <c r="P546" s="9"/>
      <c r="Q546" s="9"/>
      <c r="R546" s="9"/>
      <c r="S546" s="9"/>
    </row>
    <row r="547" spans="1:19">
      <c r="A547" s="12"/>
      <c r="B547" s="13" t="s">
        <v>281</v>
      </c>
      <c r="C547" s="13"/>
      <c r="D547" s="14"/>
      <c r="E547" s="23" t="str">
        <f t="shared" si="89"/>
        <v/>
      </c>
      <c r="F547" s="22" t="str">
        <f t="shared" si="90"/>
        <v/>
      </c>
      <c r="G547" s="15" t="str">
        <f t="shared" si="91"/>
        <v/>
      </c>
      <c r="H547" s="17" t="str">
        <f t="shared" si="92"/>
        <v/>
      </c>
      <c r="I547" s="24" t="str">
        <f t="shared" si="93"/>
        <v/>
      </c>
      <c r="J547" s="26" t="str">
        <f t="shared" si="94"/>
        <v/>
      </c>
      <c r="K547" s="9">
        <f>IF(J546=actualvalue,xirrvalue,IF(A547="",0,IF(B547="Purchase",-D547,IF(B547="Dividend",D547,IF(B547="Redemption",D547,)))))</f>
        <v>0</v>
      </c>
      <c r="L547" s="25" t="str">
        <f t="shared" si="88"/>
        <v/>
      </c>
      <c r="M547" s="11">
        <f t="shared" si="95"/>
        <v>0</v>
      </c>
      <c r="N547">
        <f t="shared" si="96"/>
        <v>0</v>
      </c>
      <c r="O547" s="9"/>
      <c r="P547" s="9"/>
      <c r="Q547" s="9"/>
      <c r="R547" s="9"/>
      <c r="S547" s="9"/>
    </row>
    <row r="548" spans="1:19">
      <c r="A548" s="12"/>
      <c r="B548" s="13" t="s">
        <v>281</v>
      </c>
      <c r="C548" s="13"/>
      <c r="D548" s="14"/>
      <c r="E548" s="23" t="str">
        <f t="shared" si="89"/>
        <v/>
      </c>
      <c r="F548" s="22" t="str">
        <f t="shared" si="90"/>
        <v/>
      </c>
      <c r="G548" s="15" t="str">
        <f t="shared" si="91"/>
        <v/>
      </c>
      <c r="H548" s="17" t="str">
        <f t="shared" si="92"/>
        <v/>
      </c>
      <c r="I548" s="24" t="str">
        <f t="shared" si="93"/>
        <v/>
      </c>
      <c r="J548" s="26" t="str">
        <f t="shared" si="94"/>
        <v/>
      </c>
      <c r="K548" s="9">
        <f>IF(J547=actualvalue,xirrvalue,IF(A548="",0,IF(B548="Purchase",-D548,IF(B548="Dividend",D548,IF(B548="Redemption",D548,)))))</f>
        <v>0</v>
      </c>
      <c r="L548" s="25" t="str">
        <f t="shared" si="88"/>
        <v/>
      </c>
      <c r="M548" s="11">
        <f t="shared" si="95"/>
        <v>0</v>
      </c>
      <c r="N548">
        <f t="shared" si="96"/>
        <v>0</v>
      </c>
      <c r="O548" s="9"/>
      <c r="P548" s="9"/>
      <c r="Q548" s="9"/>
      <c r="R548" s="9"/>
      <c r="S548" s="9"/>
    </row>
    <row r="549" spans="1:19">
      <c r="A549" s="12"/>
      <c r="B549" s="13" t="s">
        <v>281</v>
      </c>
      <c r="C549" s="13"/>
      <c r="D549" s="14"/>
      <c r="E549" s="23" t="str">
        <f t="shared" si="89"/>
        <v/>
      </c>
      <c r="F549" s="22" t="str">
        <f t="shared" si="90"/>
        <v/>
      </c>
      <c r="G549" s="15" t="str">
        <f t="shared" si="91"/>
        <v/>
      </c>
      <c r="H549" s="17" t="str">
        <f t="shared" si="92"/>
        <v/>
      </c>
      <c r="I549" s="24" t="str">
        <f t="shared" si="93"/>
        <v/>
      </c>
      <c r="J549" s="26" t="str">
        <f t="shared" si="94"/>
        <v/>
      </c>
      <c r="K549" s="9">
        <f>IF(J548=actualvalue,xirrvalue,IF(A549="",0,IF(B549="Purchase",-D549,IF(B549="Dividend",D549,IF(B549="Redemption",D549,)))))</f>
        <v>0</v>
      </c>
      <c r="L549" s="25" t="str">
        <f t="shared" si="88"/>
        <v/>
      </c>
      <c r="M549" s="11">
        <f t="shared" si="95"/>
        <v>0</v>
      </c>
      <c r="N549">
        <f t="shared" si="96"/>
        <v>0</v>
      </c>
      <c r="O549" s="9"/>
      <c r="P549" s="9"/>
      <c r="Q549" s="9"/>
      <c r="R549" s="9"/>
      <c r="S549" s="9"/>
    </row>
    <row r="550" spans="1:19">
      <c r="A550" s="12"/>
      <c r="B550" s="13" t="s">
        <v>281</v>
      </c>
      <c r="C550" s="13"/>
      <c r="D550" s="14"/>
      <c r="E550" s="23" t="str">
        <f t="shared" si="89"/>
        <v/>
      </c>
      <c r="F550" s="22" t="str">
        <f t="shared" si="90"/>
        <v/>
      </c>
      <c r="G550" s="15" t="str">
        <f t="shared" si="91"/>
        <v/>
      </c>
      <c r="H550" s="17" t="str">
        <f t="shared" si="92"/>
        <v/>
      </c>
      <c r="I550" s="24" t="str">
        <f t="shared" si="93"/>
        <v/>
      </c>
      <c r="J550" s="26" t="str">
        <f t="shared" si="94"/>
        <v/>
      </c>
      <c r="K550" s="9">
        <f>IF(J549=actualvalue,xirrvalue,IF(A550="",0,IF(B550="Purchase",-D550,IF(B550="Dividend",D550,IF(B550="Redemption",D550,)))))</f>
        <v>0</v>
      </c>
      <c r="L550" s="25" t="str">
        <f t="shared" si="88"/>
        <v/>
      </c>
      <c r="M550" s="11">
        <f t="shared" si="95"/>
        <v>0</v>
      </c>
      <c r="N550">
        <f t="shared" si="96"/>
        <v>0</v>
      </c>
      <c r="O550" s="9"/>
      <c r="P550" s="9"/>
      <c r="Q550" s="9"/>
      <c r="R550" s="9"/>
      <c r="S550" s="9"/>
    </row>
    <row r="551" spans="1:19">
      <c r="A551" s="12"/>
      <c r="B551" s="13" t="s">
        <v>281</v>
      </c>
      <c r="C551" s="13"/>
      <c r="D551" s="14"/>
      <c r="E551" s="23" t="str">
        <f t="shared" si="89"/>
        <v/>
      </c>
      <c r="F551" s="22" t="str">
        <f t="shared" si="90"/>
        <v/>
      </c>
      <c r="G551" s="15" t="str">
        <f t="shared" si="91"/>
        <v/>
      </c>
      <c r="H551" s="17" t="str">
        <f t="shared" si="92"/>
        <v/>
      </c>
      <c r="I551" s="24" t="str">
        <f t="shared" si="93"/>
        <v/>
      </c>
      <c r="J551" s="26" t="str">
        <f t="shared" si="94"/>
        <v/>
      </c>
      <c r="K551" s="9">
        <f>IF(J550=actualvalue,xirrvalue,IF(A551="",0,IF(B551="Purchase",-D551,IF(B551="Dividend",D551,IF(B551="Redemption",D551,)))))</f>
        <v>0</v>
      </c>
      <c r="L551" s="25" t="str">
        <f t="shared" si="88"/>
        <v/>
      </c>
      <c r="M551" s="11">
        <f t="shared" si="95"/>
        <v>0</v>
      </c>
      <c r="N551">
        <f t="shared" si="96"/>
        <v>0</v>
      </c>
      <c r="O551" s="9"/>
      <c r="P551" s="9"/>
      <c r="Q551" s="9"/>
      <c r="R551" s="9"/>
      <c r="S551" s="9"/>
    </row>
    <row r="552" spans="1:19">
      <c r="A552" s="12"/>
      <c r="B552" s="13" t="s">
        <v>281</v>
      </c>
      <c r="C552" s="13"/>
      <c r="D552" s="14"/>
      <c r="E552" s="23" t="str">
        <f t="shared" si="89"/>
        <v/>
      </c>
      <c r="F552" s="22" t="str">
        <f t="shared" si="90"/>
        <v/>
      </c>
      <c r="G552" s="15" t="str">
        <f t="shared" si="91"/>
        <v/>
      </c>
      <c r="H552" s="17" t="str">
        <f t="shared" si="92"/>
        <v/>
      </c>
      <c r="I552" s="24" t="str">
        <f t="shared" si="93"/>
        <v/>
      </c>
      <c r="J552" s="26" t="str">
        <f t="shared" si="94"/>
        <v/>
      </c>
      <c r="K552" s="9">
        <f>IF(J551=actualvalue,xirrvalue,IF(A552="",0,IF(B552="Purchase",-D552,IF(B552="Dividend",D552,IF(B552="Redemption",D552,)))))</f>
        <v>0</v>
      </c>
      <c r="L552" s="25" t="str">
        <f t="shared" si="88"/>
        <v/>
      </c>
      <c r="M552" s="11">
        <f t="shared" si="95"/>
        <v>0</v>
      </c>
      <c r="N552">
        <f t="shared" si="96"/>
        <v>0</v>
      </c>
      <c r="O552" s="9"/>
      <c r="P552" s="9"/>
      <c r="Q552" s="9"/>
      <c r="R552" s="9"/>
      <c r="S552" s="9"/>
    </row>
    <row r="553" spans="1:19">
      <c r="A553" s="12"/>
      <c r="B553" s="13" t="s">
        <v>281</v>
      </c>
      <c r="C553" s="13"/>
      <c r="D553" s="14"/>
      <c r="E553" s="23" t="str">
        <f t="shared" si="89"/>
        <v/>
      </c>
      <c r="F553" s="22" t="str">
        <f t="shared" si="90"/>
        <v/>
      </c>
      <c r="G553" s="15" t="str">
        <f t="shared" si="91"/>
        <v/>
      </c>
      <c r="H553" s="17" t="str">
        <f t="shared" si="92"/>
        <v/>
      </c>
      <c r="I553" s="24" t="str">
        <f t="shared" si="93"/>
        <v/>
      </c>
      <c r="J553" s="26" t="str">
        <f t="shared" si="94"/>
        <v/>
      </c>
      <c r="K553" s="9">
        <f>IF(J552=actualvalue,xirrvalue,IF(A553="",0,IF(B553="Purchase",-D553,IF(B553="Dividend",D553,IF(B553="Redemption",D553,)))))</f>
        <v>0</v>
      </c>
      <c r="L553" s="25" t="str">
        <f t="shared" si="88"/>
        <v/>
      </c>
      <c r="M553" s="11">
        <f t="shared" si="95"/>
        <v>0</v>
      </c>
      <c r="N553">
        <f t="shared" si="96"/>
        <v>0</v>
      </c>
      <c r="O553" s="9"/>
      <c r="P553" s="9"/>
      <c r="Q553" s="9"/>
      <c r="R553" s="9"/>
      <c r="S553" s="9"/>
    </row>
    <row r="554" spans="1:19">
      <c r="A554" s="12"/>
      <c r="B554" s="13" t="s">
        <v>281</v>
      </c>
      <c r="C554" s="13"/>
      <c r="D554" s="14"/>
      <c r="E554" s="23" t="str">
        <f t="shared" si="89"/>
        <v/>
      </c>
      <c r="F554" s="22" t="str">
        <f t="shared" si="90"/>
        <v/>
      </c>
      <c r="G554" s="15" t="str">
        <f t="shared" si="91"/>
        <v/>
      </c>
      <c r="H554" s="17" t="str">
        <f t="shared" si="92"/>
        <v/>
      </c>
      <c r="I554" s="24" t="str">
        <f t="shared" si="93"/>
        <v/>
      </c>
      <c r="J554" s="26" t="str">
        <f t="shared" si="94"/>
        <v/>
      </c>
      <c r="K554" s="9">
        <f>IF(J553=actualvalue,xirrvalue,IF(A554="",0,IF(B554="Purchase",-D554,IF(B554="Dividend",D554,IF(B554="Redemption",D554,)))))</f>
        <v>0</v>
      </c>
      <c r="L554" s="25" t="str">
        <f t="shared" si="88"/>
        <v/>
      </c>
      <c r="M554" s="11">
        <f t="shared" si="95"/>
        <v>0</v>
      </c>
      <c r="N554">
        <f t="shared" si="96"/>
        <v>0</v>
      </c>
      <c r="O554" s="9"/>
      <c r="P554" s="9"/>
      <c r="Q554" s="9"/>
      <c r="R554" s="9"/>
      <c r="S554" s="9"/>
    </row>
    <row r="555" spans="1:19">
      <c r="A555" s="12"/>
      <c r="B555" s="13" t="s">
        <v>281</v>
      </c>
      <c r="C555" s="13"/>
      <c r="D555" s="14"/>
      <c r="E555" s="23" t="str">
        <f t="shared" si="89"/>
        <v/>
      </c>
      <c r="F555" s="22" t="str">
        <f t="shared" si="90"/>
        <v/>
      </c>
      <c r="G555" s="15" t="str">
        <f t="shared" si="91"/>
        <v/>
      </c>
      <c r="H555" s="17" t="str">
        <f t="shared" si="92"/>
        <v/>
      </c>
      <c r="I555" s="24" t="str">
        <f t="shared" si="93"/>
        <v/>
      </c>
      <c r="J555" s="26" t="str">
        <f t="shared" si="94"/>
        <v/>
      </c>
      <c r="K555" s="9">
        <f>IF(J554=actualvalue,xirrvalue,IF(A555="",0,IF(B555="Purchase",-D555,IF(B555="Dividend",D555,IF(B555="Redemption",D555,)))))</f>
        <v>0</v>
      </c>
      <c r="L555" s="25" t="str">
        <f t="shared" si="88"/>
        <v/>
      </c>
      <c r="M555" s="11">
        <f t="shared" si="95"/>
        <v>0</v>
      </c>
      <c r="N555">
        <f t="shared" si="96"/>
        <v>0</v>
      </c>
      <c r="O555" s="9"/>
      <c r="P555" s="9"/>
      <c r="Q555" s="9"/>
      <c r="R555" s="9"/>
      <c r="S555" s="9"/>
    </row>
    <row r="556" spans="1:19">
      <c r="A556" s="12"/>
      <c r="B556" s="13" t="s">
        <v>281</v>
      </c>
      <c r="C556" s="13"/>
      <c r="D556" s="14"/>
      <c r="E556" s="23" t="str">
        <f t="shared" si="89"/>
        <v/>
      </c>
      <c r="F556" s="22" t="str">
        <f t="shared" si="90"/>
        <v/>
      </c>
      <c r="G556" s="15" t="str">
        <f t="shared" si="91"/>
        <v/>
      </c>
      <c r="H556" s="17" t="str">
        <f t="shared" si="92"/>
        <v/>
      </c>
      <c r="I556" s="24" t="str">
        <f t="shared" si="93"/>
        <v/>
      </c>
      <c r="J556" s="26" t="str">
        <f t="shared" si="94"/>
        <v/>
      </c>
      <c r="K556" s="9">
        <f>IF(J555=actualvalue,xirrvalue,IF(A556="",0,IF(B556="Purchase",-D556,IF(B556="Dividend",D556,IF(B556="Redemption",D556,)))))</f>
        <v>0</v>
      </c>
      <c r="L556" s="25" t="str">
        <f t="shared" si="88"/>
        <v/>
      </c>
      <c r="M556" s="11">
        <f t="shared" si="95"/>
        <v>0</v>
      </c>
      <c r="N556">
        <f t="shared" si="96"/>
        <v>0</v>
      </c>
      <c r="O556" s="9"/>
      <c r="P556" s="9"/>
      <c r="Q556" s="9"/>
      <c r="R556" s="9"/>
      <c r="S556" s="9"/>
    </row>
    <row r="557" spans="1:19">
      <c r="A557" s="12"/>
      <c r="B557" s="13" t="s">
        <v>281</v>
      </c>
      <c r="C557" s="13"/>
      <c r="D557" s="14"/>
      <c r="E557" s="23" t="str">
        <f t="shared" si="89"/>
        <v/>
      </c>
      <c r="F557" s="22" t="str">
        <f t="shared" si="90"/>
        <v/>
      </c>
      <c r="G557" s="15" t="str">
        <f t="shared" si="91"/>
        <v/>
      </c>
      <c r="H557" s="17" t="str">
        <f t="shared" si="92"/>
        <v/>
      </c>
      <c r="I557" s="24" t="str">
        <f t="shared" si="93"/>
        <v/>
      </c>
      <c r="J557" s="26" t="str">
        <f t="shared" si="94"/>
        <v/>
      </c>
      <c r="K557" s="9">
        <f>IF(J556=actualvalue,xirrvalue,IF(A557="",0,IF(B557="Purchase",-D557,IF(B557="Dividend",D557,IF(B557="Redemption",D557,)))))</f>
        <v>0</v>
      </c>
      <c r="L557" s="25" t="str">
        <f t="shared" si="88"/>
        <v/>
      </c>
      <c r="M557" s="11">
        <f t="shared" si="95"/>
        <v>0</v>
      </c>
      <c r="N557">
        <f t="shared" si="96"/>
        <v>0</v>
      </c>
      <c r="O557" s="9"/>
      <c r="P557" s="9"/>
      <c r="Q557" s="9"/>
      <c r="R557" s="9"/>
      <c r="S557" s="9"/>
    </row>
    <row r="558" spans="1:19">
      <c r="A558" s="12"/>
      <c r="B558" s="13" t="s">
        <v>281</v>
      </c>
      <c r="C558" s="13"/>
      <c r="D558" s="14"/>
      <c r="E558" s="23" t="str">
        <f t="shared" si="89"/>
        <v/>
      </c>
      <c r="F558" s="22" t="str">
        <f t="shared" si="90"/>
        <v/>
      </c>
      <c r="G558" s="15" t="str">
        <f t="shared" si="91"/>
        <v/>
      </c>
      <c r="H558" s="17" t="str">
        <f t="shared" si="92"/>
        <v/>
      </c>
      <c r="I558" s="24" t="str">
        <f t="shared" si="93"/>
        <v/>
      </c>
      <c r="J558" s="26" t="str">
        <f t="shared" si="94"/>
        <v/>
      </c>
      <c r="K558" s="9">
        <f>IF(J557=actualvalue,xirrvalue,IF(A558="",0,IF(B558="Purchase",-D558,IF(B558="Dividend",D558,IF(B558="Redemption",D558,)))))</f>
        <v>0</v>
      </c>
      <c r="L558" s="25" t="str">
        <f t="shared" si="88"/>
        <v/>
      </c>
      <c r="M558" s="11">
        <f t="shared" si="95"/>
        <v>0</v>
      </c>
      <c r="N558">
        <f t="shared" si="96"/>
        <v>0</v>
      </c>
      <c r="O558" s="9"/>
      <c r="P558" s="9"/>
      <c r="Q558" s="9"/>
      <c r="R558" s="9"/>
      <c r="S558" s="9"/>
    </row>
    <row r="559" spans="1:19">
      <c r="A559" s="12"/>
      <c r="B559" s="13" t="s">
        <v>281</v>
      </c>
      <c r="C559" s="13"/>
      <c r="D559" s="14"/>
      <c r="E559" s="23" t="str">
        <f t="shared" si="89"/>
        <v/>
      </c>
      <c r="F559" s="22" t="str">
        <f t="shared" si="90"/>
        <v/>
      </c>
      <c r="G559" s="15" t="str">
        <f t="shared" si="91"/>
        <v/>
      </c>
      <c r="H559" s="17" t="str">
        <f t="shared" si="92"/>
        <v/>
      </c>
      <c r="I559" s="24" t="str">
        <f t="shared" si="93"/>
        <v/>
      </c>
      <c r="J559" s="26" t="str">
        <f t="shared" si="94"/>
        <v/>
      </c>
      <c r="K559" s="9">
        <f>IF(J558=actualvalue,xirrvalue,IF(A559="",0,IF(B559="Purchase",-D559,IF(B559="Dividend",D559,IF(B559="Redemption",D559,)))))</f>
        <v>0</v>
      </c>
      <c r="L559" s="25" t="str">
        <f t="shared" si="88"/>
        <v/>
      </c>
      <c r="M559" s="11">
        <f t="shared" si="95"/>
        <v>0</v>
      </c>
      <c r="N559">
        <f t="shared" si="96"/>
        <v>0</v>
      </c>
      <c r="O559" s="9"/>
      <c r="P559" s="9"/>
      <c r="Q559" s="9"/>
      <c r="R559" s="9"/>
      <c r="S559" s="9"/>
    </row>
    <row r="560" spans="1:19">
      <c r="A560" s="12"/>
      <c r="B560" s="13" t="s">
        <v>281</v>
      </c>
      <c r="C560" s="13"/>
      <c r="D560" s="14"/>
      <c r="E560" s="23" t="str">
        <f t="shared" si="89"/>
        <v/>
      </c>
      <c r="F560" s="22" t="str">
        <f t="shared" si="90"/>
        <v/>
      </c>
      <c r="G560" s="15" t="str">
        <f t="shared" si="91"/>
        <v/>
      </c>
      <c r="H560" s="17" t="str">
        <f t="shared" si="92"/>
        <v/>
      </c>
      <c r="I560" s="24" t="str">
        <f t="shared" si="93"/>
        <v/>
      </c>
      <c r="J560" s="26" t="str">
        <f t="shared" si="94"/>
        <v/>
      </c>
      <c r="K560" s="9">
        <f>IF(J559=actualvalue,xirrvalue,IF(A560="",0,IF(B560="Purchase",-D560,IF(B560="Dividend",D560,IF(B560="Redemption",D560,)))))</f>
        <v>0</v>
      </c>
      <c r="L560" s="25" t="str">
        <f t="shared" si="88"/>
        <v/>
      </c>
      <c r="M560" s="11">
        <f t="shared" si="95"/>
        <v>0</v>
      </c>
      <c r="N560">
        <f t="shared" si="96"/>
        <v>0</v>
      </c>
      <c r="O560" s="9"/>
      <c r="P560" s="9"/>
      <c r="Q560" s="9"/>
      <c r="R560" s="9"/>
      <c r="S560" s="9"/>
    </row>
    <row r="561" spans="1:19">
      <c r="A561" s="12"/>
      <c r="B561" s="13" t="s">
        <v>281</v>
      </c>
      <c r="C561" s="13"/>
      <c r="D561" s="14"/>
      <c r="E561" s="23" t="str">
        <f t="shared" si="89"/>
        <v/>
      </c>
      <c r="F561" s="22" t="str">
        <f t="shared" si="90"/>
        <v/>
      </c>
      <c r="G561" s="15" t="str">
        <f t="shared" si="91"/>
        <v/>
      </c>
      <c r="H561" s="17" t="str">
        <f t="shared" si="92"/>
        <v/>
      </c>
      <c r="I561" s="24" t="str">
        <f t="shared" si="93"/>
        <v/>
      </c>
      <c r="J561" s="26" t="str">
        <f t="shared" si="94"/>
        <v/>
      </c>
      <c r="K561" s="9">
        <f>IF(J560=actualvalue,xirrvalue,IF(A561="",0,IF(B561="Purchase",-D561,IF(B561="Dividend",D561,IF(B561="Redemption",D561,)))))</f>
        <v>0</v>
      </c>
      <c r="L561" s="25" t="str">
        <f t="shared" si="88"/>
        <v/>
      </c>
      <c r="M561" s="11">
        <f t="shared" si="95"/>
        <v>0</v>
      </c>
      <c r="N561">
        <f t="shared" si="96"/>
        <v>0</v>
      </c>
      <c r="O561" s="9"/>
      <c r="P561" s="9"/>
      <c r="Q561" s="9"/>
      <c r="R561" s="9"/>
      <c r="S561" s="9"/>
    </row>
    <row r="562" spans="1:19">
      <c r="A562" s="12"/>
      <c r="B562" s="13" t="s">
        <v>281</v>
      </c>
      <c r="C562" s="13"/>
      <c r="D562" s="14"/>
      <c r="E562" s="23" t="str">
        <f t="shared" si="89"/>
        <v/>
      </c>
      <c r="F562" s="22" t="str">
        <f t="shared" si="90"/>
        <v/>
      </c>
      <c r="G562" s="15" t="str">
        <f t="shared" si="91"/>
        <v/>
      </c>
      <c r="H562" s="17" t="str">
        <f t="shared" si="92"/>
        <v/>
      </c>
      <c r="I562" s="24" t="str">
        <f t="shared" si="93"/>
        <v/>
      </c>
      <c r="J562" s="26" t="str">
        <f t="shared" si="94"/>
        <v/>
      </c>
      <c r="K562" s="9">
        <f>IF(J561=actualvalue,xirrvalue,IF(A562="",0,IF(B562="Purchase",-D562,IF(B562="Dividend",D562,IF(B562="Redemption",D562,)))))</f>
        <v>0</v>
      </c>
      <c r="L562" s="25" t="str">
        <f t="shared" si="88"/>
        <v/>
      </c>
      <c r="M562" s="11">
        <f t="shared" si="95"/>
        <v>0</v>
      </c>
      <c r="N562">
        <f t="shared" si="96"/>
        <v>0</v>
      </c>
      <c r="O562" s="9"/>
      <c r="P562" s="9"/>
      <c r="Q562" s="9"/>
      <c r="R562" s="9"/>
      <c r="S562" s="9"/>
    </row>
    <row r="563" spans="1:19">
      <c r="A563" s="12"/>
      <c r="B563" s="13" t="s">
        <v>281</v>
      </c>
      <c r="C563" s="13"/>
      <c r="D563" s="14"/>
      <c r="E563" s="23" t="str">
        <f t="shared" si="89"/>
        <v/>
      </c>
      <c r="F563" s="22" t="str">
        <f t="shared" si="90"/>
        <v/>
      </c>
      <c r="G563" s="15" t="str">
        <f t="shared" si="91"/>
        <v/>
      </c>
      <c r="H563" s="17" t="str">
        <f t="shared" si="92"/>
        <v/>
      </c>
      <c r="I563" s="24" t="str">
        <f t="shared" si="93"/>
        <v/>
      </c>
      <c r="J563" s="26" t="str">
        <f t="shared" si="94"/>
        <v/>
      </c>
      <c r="K563" s="9">
        <f>IF(J562=actualvalue,xirrvalue,IF(A563="",0,IF(B563="Purchase",-D563,IF(B563="Dividend",D563,IF(B563="Redemption",D563,)))))</f>
        <v>0</v>
      </c>
      <c r="L563" s="25" t="str">
        <f t="shared" si="88"/>
        <v/>
      </c>
      <c r="M563" s="11">
        <f t="shared" si="95"/>
        <v>0</v>
      </c>
      <c r="N563">
        <f t="shared" si="96"/>
        <v>0</v>
      </c>
      <c r="O563" s="9"/>
      <c r="P563" s="9"/>
      <c r="Q563" s="9"/>
      <c r="R563" s="9"/>
      <c r="S563" s="9"/>
    </row>
    <row r="564" spans="1:19">
      <c r="A564" s="12"/>
      <c r="B564" s="13" t="s">
        <v>281</v>
      </c>
      <c r="C564" s="13"/>
      <c r="D564" s="14"/>
      <c r="E564" s="23" t="str">
        <f t="shared" si="89"/>
        <v/>
      </c>
      <c r="F564" s="22" t="str">
        <f t="shared" si="90"/>
        <v/>
      </c>
      <c r="G564" s="15" t="str">
        <f t="shared" si="91"/>
        <v/>
      </c>
      <c r="H564" s="17" t="str">
        <f t="shared" si="92"/>
        <v/>
      </c>
      <c r="I564" s="24" t="str">
        <f t="shared" si="93"/>
        <v/>
      </c>
      <c r="J564" s="26" t="str">
        <f t="shared" si="94"/>
        <v/>
      </c>
      <c r="K564" s="9">
        <f>IF(J563=actualvalue,xirrvalue,IF(A564="",0,IF(B564="Purchase",-D564,IF(B564="Dividend",D564,IF(B564="Redemption",D564,)))))</f>
        <v>0</v>
      </c>
      <c r="L564" s="25" t="str">
        <f t="shared" si="88"/>
        <v/>
      </c>
      <c r="M564" s="11">
        <f t="shared" si="95"/>
        <v>0</v>
      </c>
      <c r="N564">
        <f t="shared" si="96"/>
        <v>0</v>
      </c>
      <c r="O564" s="9"/>
      <c r="P564" s="9"/>
      <c r="Q564" s="9"/>
      <c r="R564" s="9"/>
      <c r="S564" s="9"/>
    </row>
    <row r="565" spans="1:19">
      <c r="A565" s="12"/>
      <c r="B565" s="13" t="s">
        <v>281</v>
      </c>
      <c r="C565" s="13"/>
      <c r="D565" s="14"/>
      <c r="E565" s="23" t="str">
        <f t="shared" si="89"/>
        <v/>
      </c>
      <c r="F565" s="22" t="str">
        <f t="shared" si="90"/>
        <v/>
      </c>
      <c r="G565" s="15" t="str">
        <f t="shared" si="91"/>
        <v/>
      </c>
      <c r="H565" s="17" t="str">
        <f t="shared" si="92"/>
        <v/>
      </c>
      <c r="I565" s="24" t="str">
        <f t="shared" si="93"/>
        <v/>
      </c>
      <c r="J565" s="26" t="str">
        <f t="shared" si="94"/>
        <v/>
      </c>
      <c r="K565" s="9">
        <f>IF(J564=actualvalue,xirrvalue,IF(A565="",0,IF(B565="Purchase",-D565,IF(B565="Dividend",D565,IF(B565="Redemption",D565,)))))</f>
        <v>0</v>
      </c>
      <c r="L565" s="25" t="str">
        <f t="shared" si="88"/>
        <v/>
      </c>
      <c r="M565" s="11">
        <f t="shared" si="95"/>
        <v>0</v>
      </c>
      <c r="N565">
        <f t="shared" si="96"/>
        <v>0</v>
      </c>
      <c r="O565" s="9"/>
      <c r="P565" s="9"/>
      <c r="Q565" s="9"/>
      <c r="R565" s="9"/>
      <c r="S565" s="9"/>
    </row>
    <row r="566" spans="1:19">
      <c r="A566" s="12"/>
      <c r="B566" s="13" t="s">
        <v>281</v>
      </c>
      <c r="C566" s="13"/>
      <c r="D566" s="14"/>
      <c r="E566" s="23" t="str">
        <f t="shared" si="89"/>
        <v/>
      </c>
      <c r="F566" s="22" t="str">
        <f t="shared" si="90"/>
        <v/>
      </c>
      <c r="G566" s="15" t="str">
        <f t="shared" si="91"/>
        <v/>
      </c>
      <c r="H566" s="17" t="str">
        <f t="shared" si="92"/>
        <v/>
      </c>
      <c r="I566" s="24" t="str">
        <f t="shared" si="93"/>
        <v/>
      </c>
      <c r="J566" s="26" t="str">
        <f t="shared" si="94"/>
        <v/>
      </c>
      <c r="K566" s="9">
        <f>IF(J565=actualvalue,xirrvalue,IF(A566="",0,IF(B566="Purchase",-D566,IF(B566="Dividend",D566,IF(B566="Redemption",D566,)))))</f>
        <v>0</v>
      </c>
      <c r="L566" s="25" t="str">
        <f t="shared" si="88"/>
        <v/>
      </c>
      <c r="M566" s="11">
        <f t="shared" si="95"/>
        <v>0</v>
      </c>
      <c r="N566">
        <f t="shared" si="96"/>
        <v>0</v>
      </c>
      <c r="O566" s="9"/>
      <c r="P566" s="9"/>
      <c r="Q566" s="9"/>
      <c r="R566" s="9"/>
      <c r="S566" s="9"/>
    </row>
    <row r="567" spans="1:19">
      <c r="A567" s="12"/>
      <c r="B567" s="13" t="s">
        <v>281</v>
      </c>
      <c r="C567" s="13"/>
      <c r="D567" s="14"/>
      <c r="E567" s="23" t="str">
        <f t="shared" si="89"/>
        <v/>
      </c>
      <c r="F567" s="22" t="str">
        <f t="shared" si="90"/>
        <v/>
      </c>
      <c r="G567" s="15" t="str">
        <f t="shared" si="91"/>
        <v/>
      </c>
      <c r="H567" s="17" t="str">
        <f t="shared" si="92"/>
        <v/>
      </c>
      <c r="I567" s="24" t="str">
        <f t="shared" si="93"/>
        <v/>
      </c>
      <c r="J567" s="26" t="str">
        <f t="shared" si="94"/>
        <v/>
      </c>
      <c r="K567" s="9">
        <f>IF(J566=actualvalue,xirrvalue,IF(A567="",0,IF(B567="Purchase",-D567,IF(B567="Dividend",D567,IF(B567="Redemption",D567,)))))</f>
        <v>0</v>
      </c>
      <c r="L567" s="25" t="str">
        <f t="shared" si="88"/>
        <v/>
      </c>
      <c r="M567" s="11">
        <f t="shared" si="95"/>
        <v>0</v>
      </c>
      <c r="N567">
        <f t="shared" si="96"/>
        <v>0</v>
      </c>
      <c r="O567" s="9"/>
      <c r="P567" s="9"/>
      <c r="Q567" s="9"/>
      <c r="R567" s="9"/>
      <c r="S567" s="9"/>
    </row>
    <row r="568" spans="1:19">
      <c r="A568" s="12"/>
      <c r="B568" s="13" t="s">
        <v>281</v>
      </c>
      <c r="C568" s="13"/>
      <c r="D568" s="14"/>
      <c r="E568" s="23" t="str">
        <f t="shared" si="89"/>
        <v/>
      </c>
      <c r="F568" s="22" t="str">
        <f t="shared" si="90"/>
        <v/>
      </c>
      <c r="G568" s="15" t="str">
        <f t="shared" si="91"/>
        <v/>
      </c>
      <c r="H568" s="17" t="str">
        <f t="shared" si="92"/>
        <v/>
      </c>
      <c r="I568" s="24" t="str">
        <f t="shared" si="93"/>
        <v/>
      </c>
      <c r="J568" s="26" t="str">
        <f t="shared" si="94"/>
        <v/>
      </c>
      <c r="K568" s="9">
        <f>IF(J567=actualvalue,xirrvalue,IF(A568="",0,IF(B568="Purchase",-D568,IF(B568="Dividend",D568,IF(B568="Redemption",D568,)))))</f>
        <v>0</v>
      </c>
      <c r="L568" s="25" t="str">
        <f t="shared" si="88"/>
        <v/>
      </c>
      <c r="M568" s="11">
        <f t="shared" si="95"/>
        <v>0</v>
      </c>
      <c r="N568">
        <f t="shared" si="96"/>
        <v>0</v>
      </c>
      <c r="O568" s="9"/>
      <c r="P568" s="9"/>
      <c r="Q568" s="9"/>
      <c r="R568" s="9"/>
      <c r="S568" s="9"/>
    </row>
    <row r="569" spans="1:19">
      <c r="A569" s="12"/>
      <c r="B569" s="13" t="s">
        <v>281</v>
      </c>
      <c r="C569" s="13"/>
      <c r="D569" s="14"/>
      <c r="E569" s="23" t="str">
        <f t="shared" si="89"/>
        <v/>
      </c>
      <c r="F569" s="22" t="str">
        <f t="shared" si="90"/>
        <v/>
      </c>
      <c r="G569" s="15" t="str">
        <f t="shared" si="91"/>
        <v/>
      </c>
      <c r="H569" s="17" t="str">
        <f t="shared" si="92"/>
        <v/>
      </c>
      <c r="I569" s="24" t="str">
        <f t="shared" si="93"/>
        <v/>
      </c>
      <c r="J569" s="26" t="str">
        <f t="shared" si="94"/>
        <v/>
      </c>
      <c r="K569" s="9">
        <f>IF(J568=actualvalue,xirrvalue,IF(A569="",0,IF(B569="Purchase",-D569,IF(B569="Dividend",D569,IF(B569="Redemption",D569,)))))</f>
        <v>0</v>
      </c>
      <c r="L569" s="25" t="str">
        <f t="shared" si="88"/>
        <v/>
      </c>
      <c r="M569" s="11">
        <f t="shared" si="95"/>
        <v>0</v>
      </c>
      <c r="N569">
        <f t="shared" si="96"/>
        <v>0</v>
      </c>
      <c r="O569" s="9"/>
      <c r="P569" s="9"/>
      <c r="Q569" s="9"/>
      <c r="R569" s="9"/>
      <c r="S569" s="9"/>
    </row>
    <row r="570" spans="1:19">
      <c r="A570" s="12"/>
      <c r="B570" s="13" t="s">
        <v>281</v>
      </c>
      <c r="C570" s="13"/>
      <c r="D570" s="14"/>
      <c r="E570" s="23" t="str">
        <f t="shared" si="89"/>
        <v/>
      </c>
      <c r="F570" s="22" t="str">
        <f t="shared" si="90"/>
        <v/>
      </c>
      <c r="G570" s="15" t="str">
        <f t="shared" si="91"/>
        <v/>
      </c>
      <c r="H570" s="17" t="str">
        <f t="shared" si="92"/>
        <v/>
      </c>
      <c r="I570" s="24" t="str">
        <f t="shared" si="93"/>
        <v/>
      </c>
      <c r="J570" s="26" t="str">
        <f t="shared" si="94"/>
        <v/>
      </c>
      <c r="K570" s="9">
        <f>IF(J569=actualvalue,xirrvalue,IF(A570="",0,IF(B570="Purchase",-D570,IF(B570="Dividend",D570,IF(B570="Redemption",D570,)))))</f>
        <v>0</v>
      </c>
      <c r="L570" s="25" t="str">
        <f t="shared" si="88"/>
        <v/>
      </c>
      <c r="M570" s="11">
        <f t="shared" si="95"/>
        <v>0</v>
      </c>
      <c r="N570">
        <f t="shared" si="96"/>
        <v>0</v>
      </c>
      <c r="O570" s="9"/>
      <c r="P570" s="9"/>
      <c r="Q570" s="9"/>
      <c r="R570" s="9"/>
      <c r="S570" s="9"/>
    </row>
    <row r="571" spans="1:19">
      <c r="A571" s="12"/>
      <c r="B571" s="13" t="s">
        <v>281</v>
      </c>
      <c r="C571" s="13"/>
      <c r="D571" s="14"/>
      <c r="E571" s="23" t="str">
        <f t="shared" si="89"/>
        <v/>
      </c>
      <c r="F571" s="22" t="str">
        <f t="shared" si="90"/>
        <v/>
      </c>
      <c r="G571" s="15" t="str">
        <f t="shared" si="91"/>
        <v/>
      </c>
      <c r="H571" s="17" t="str">
        <f t="shared" si="92"/>
        <v/>
      </c>
      <c r="I571" s="24" t="str">
        <f t="shared" si="93"/>
        <v/>
      </c>
      <c r="J571" s="26" t="str">
        <f t="shared" si="94"/>
        <v/>
      </c>
      <c r="K571" s="9">
        <f>IF(J570=actualvalue,xirrvalue,IF(A571="",0,IF(B571="Purchase",-D571,IF(B571="Dividend",D571,IF(B571="Redemption",D571,)))))</f>
        <v>0</v>
      </c>
      <c r="L571" s="25" t="str">
        <f t="shared" si="88"/>
        <v/>
      </c>
      <c r="M571" s="11">
        <f t="shared" si="95"/>
        <v>0</v>
      </c>
      <c r="N571">
        <f t="shared" si="96"/>
        <v>0</v>
      </c>
      <c r="O571" s="9"/>
      <c r="P571" s="9"/>
      <c r="Q571" s="9"/>
      <c r="R571" s="9"/>
      <c r="S571" s="9"/>
    </row>
    <row r="572" spans="1:19">
      <c r="A572" s="12"/>
      <c r="B572" s="13" t="s">
        <v>281</v>
      </c>
      <c r="C572" s="13"/>
      <c r="D572" s="14"/>
      <c r="E572" s="23" t="str">
        <f t="shared" si="89"/>
        <v/>
      </c>
      <c r="F572" s="22" t="str">
        <f t="shared" si="90"/>
        <v/>
      </c>
      <c r="G572" s="15" t="str">
        <f t="shared" si="91"/>
        <v/>
      </c>
      <c r="H572" s="17" t="str">
        <f t="shared" si="92"/>
        <v/>
      </c>
      <c r="I572" s="24" t="str">
        <f t="shared" si="93"/>
        <v/>
      </c>
      <c r="J572" s="26" t="str">
        <f t="shared" si="94"/>
        <v/>
      </c>
      <c r="K572" s="9">
        <f>IF(J571=actualvalue,xirrvalue,IF(A572="",0,IF(B572="Purchase",-D572,IF(B572="Dividend",D572,IF(B572="Redemption",D572,)))))</f>
        <v>0</v>
      </c>
      <c r="L572" s="25" t="str">
        <f t="shared" si="88"/>
        <v/>
      </c>
      <c r="M572" s="11">
        <f t="shared" si="95"/>
        <v>0</v>
      </c>
      <c r="N572">
        <f t="shared" si="96"/>
        <v>0</v>
      </c>
      <c r="O572" s="9"/>
      <c r="P572" s="9"/>
      <c r="Q572" s="9"/>
      <c r="R572" s="9"/>
      <c r="S572" s="9"/>
    </row>
    <row r="573" spans="1:19">
      <c r="A573" s="12"/>
      <c r="B573" s="13" t="s">
        <v>281</v>
      </c>
      <c r="C573" s="13"/>
      <c r="D573" s="14"/>
      <c r="E573" s="23" t="str">
        <f t="shared" si="89"/>
        <v/>
      </c>
      <c r="F573" s="22" t="str">
        <f t="shared" si="90"/>
        <v/>
      </c>
      <c r="G573" s="15" t="str">
        <f t="shared" si="91"/>
        <v/>
      </c>
      <c r="H573" s="17" t="str">
        <f t="shared" si="92"/>
        <v/>
      </c>
      <c r="I573" s="24" t="str">
        <f t="shared" si="93"/>
        <v/>
      </c>
      <c r="J573" s="26" t="str">
        <f t="shared" si="94"/>
        <v/>
      </c>
      <c r="K573" s="9">
        <f>IF(J572=actualvalue,xirrvalue,IF(A573="",0,IF(B573="Purchase",-D573,IF(B573="Dividend",D573,IF(B573="Redemption",D573,)))))</f>
        <v>0</v>
      </c>
      <c r="L573" s="25" t="str">
        <f t="shared" si="88"/>
        <v/>
      </c>
      <c r="M573" s="11">
        <f t="shared" si="95"/>
        <v>0</v>
      </c>
      <c r="N573">
        <f t="shared" si="96"/>
        <v>0</v>
      </c>
      <c r="O573" s="9"/>
      <c r="P573" s="9"/>
      <c r="Q573" s="9"/>
      <c r="R573" s="9"/>
      <c r="S573" s="9"/>
    </row>
    <row r="574" spans="1:19">
      <c r="A574" s="12"/>
      <c r="B574" s="13" t="s">
        <v>281</v>
      </c>
      <c r="C574" s="13"/>
      <c r="D574" s="14"/>
      <c r="E574" s="23" t="str">
        <f t="shared" si="89"/>
        <v/>
      </c>
      <c r="F574" s="22" t="str">
        <f t="shared" si="90"/>
        <v/>
      </c>
      <c r="G574" s="15" t="str">
        <f t="shared" si="91"/>
        <v/>
      </c>
      <c r="H574" s="17" t="str">
        <f t="shared" si="92"/>
        <v/>
      </c>
      <c r="I574" s="24" t="str">
        <f t="shared" si="93"/>
        <v/>
      </c>
      <c r="J574" s="26" t="str">
        <f t="shared" si="94"/>
        <v/>
      </c>
      <c r="K574" s="9">
        <f>IF(J573=actualvalue,xirrvalue,IF(A574="",0,IF(B574="Purchase",-D574,IF(B574="Dividend",D574,IF(B574="Redemption",D574,)))))</f>
        <v>0</v>
      </c>
      <c r="L574" s="25" t="str">
        <f t="shared" si="88"/>
        <v/>
      </c>
      <c r="M574" s="11">
        <f t="shared" si="95"/>
        <v>0</v>
      </c>
      <c r="N574">
        <f t="shared" si="96"/>
        <v>0</v>
      </c>
      <c r="O574" s="9"/>
      <c r="P574" s="9"/>
      <c r="Q574" s="9"/>
      <c r="R574" s="9"/>
      <c r="S574" s="9"/>
    </row>
    <row r="575" spans="1:19">
      <c r="A575" s="12"/>
      <c r="B575" s="13" t="s">
        <v>281</v>
      </c>
      <c r="C575" s="13"/>
      <c r="D575" s="14"/>
      <c r="E575" s="23" t="str">
        <f t="shared" si="89"/>
        <v/>
      </c>
      <c r="F575" s="22" t="str">
        <f t="shared" si="90"/>
        <v/>
      </c>
      <c r="G575" s="15" t="str">
        <f t="shared" si="91"/>
        <v/>
      </c>
      <c r="H575" s="17" t="str">
        <f t="shared" si="92"/>
        <v/>
      </c>
      <c r="I575" s="24" t="str">
        <f t="shared" si="93"/>
        <v/>
      </c>
      <c r="J575" s="26" t="str">
        <f t="shared" si="94"/>
        <v/>
      </c>
      <c r="K575" s="9">
        <f>IF(J574=actualvalue,xirrvalue,IF(A575="",0,IF(B575="Purchase",-D575,IF(B575="Dividend",D575,IF(B575="Redemption",D575,)))))</f>
        <v>0</v>
      </c>
      <c r="L575" s="25" t="str">
        <f t="shared" si="88"/>
        <v/>
      </c>
      <c r="M575" s="11">
        <f t="shared" si="95"/>
        <v>0</v>
      </c>
      <c r="N575">
        <f t="shared" si="96"/>
        <v>0</v>
      </c>
      <c r="O575" s="9"/>
      <c r="P575" s="9"/>
      <c r="Q575" s="9"/>
      <c r="R575" s="9"/>
      <c r="S575" s="9"/>
    </row>
    <row r="576" spans="1:19">
      <c r="A576" s="12"/>
      <c r="B576" s="13" t="s">
        <v>281</v>
      </c>
      <c r="C576" s="13"/>
      <c r="D576" s="14"/>
      <c r="E576" s="23" t="str">
        <f t="shared" si="89"/>
        <v/>
      </c>
      <c r="F576" s="22" t="str">
        <f t="shared" si="90"/>
        <v/>
      </c>
      <c r="G576" s="15" t="str">
        <f t="shared" si="91"/>
        <v/>
      </c>
      <c r="H576" s="17" t="str">
        <f t="shared" si="92"/>
        <v/>
      </c>
      <c r="I576" s="24" t="str">
        <f t="shared" si="93"/>
        <v/>
      </c>
      <c r="J576" s="26" t="str">
        <f t="shared" si="94"/>
        <v/>
      </c>
      <c r="K576" s="9">
        <f>IF(J575=actualvalue,xirrvalue,IF(A576="",0,IF(B576="Purchase",-D576,IF(B576="Dividend",D576,IF(B576="Redemption",D576,)))))</f>
        <v>0</v>
      </c>
      <c r="L576" s="25" t="str">
        <f t="shared" si="88"/>
        <v/>
      </c>
      <c r="M576" s="11">
        <f t="shared" si="95"/>
        <v>0</v>
      </c>
      <c r="N576">
        <f t="shared" si="96"/>
        <v>0</v>
      </c>
      <c r="O576" s="9"/>
      <c r="P576" s="9"/>
      <c r="Q576" s="9"/>
      <c r="R576" s="9"/>
      <c r="S576" s="9"/>
    </row>
    <row r="577" spans="1:19">
      <c r="A577" s="12"/>
      <c r="B577" s="13" t="s">
        <v>281</v>
      </c>
      <c r="C577" s="13"/>
      <c r="D577" s="14"/>
      <c r="E577" s="23" t="str">
        <f t="shared" si="89"/>
        <v/>
      </c>
      <c r="F577" s="22" t="str">
        <f t="shared" si="90"/>
        <v/>
      </c>
      <c r="G577" s="15" t="str">
        <f t="shared" si="91"/>
        <v/>
      </c>
      <c r="H577" s="17" t="str">
        <f t="shared" si="92"/>
        <v/>
      </c>
      <c r="I577" s="24" t="str">
        <f t="shared" si="93"/>
        <v/>
      </c>
      <c r="J577" s="26" t="str">
        <f t="shared" si="94"/>
        <v/>
      </c>
      <c r="K577" s="9">
        <f>IF(J576=actualvalue,xirrvalue,IF(A577="",0,IF(B577="Purchase",-D577,IF(B577="Dividend",D577,IF(B577="Redemption",D577,)))))</f>
        <v>0</v>
      </c>
      <c r="L577" s="25" t="str">
        <f t="shared" si="88"/>
        <v/>
      </c>
      <c r="M577" s="11">
        <f t="shared" si="95"/>
        <v>0</v>
      </c>
      <c r="N577">
        <f t="shared" si="96"/>
        <v>0</v>
      </c>
      <c r="O577" s="9"/>
      <c r="P577" s="9"/>
      <c r="Q577" s="9"/>
      <c r="R577" s="9"/>
      <c r="S577" s="9"/>
    </row>
    <row r="578" spans="1:19">
      <c r="A578" s="12"/>
      <c r="B578" s="13" t="s">
        <v>281</v>
      </c>
      <c r="C578" s="13"/>
      <c r="D578" s="14"/>
      <c r="E578" s="23" t="str">
        <f t="shared" si="89"/>
        <v/>
      </c>
      <c r="F578" s="22" t="str">
        <f t="shared" si="90"/>
        <v/>
      </c>
      <c r="G578" s="15" t="str">
        <f t="shared" si="91"/>
        <v/>
      </c>
      <c r="H578" s="17" t="str">
        <f t="shared" si="92"/>
        <v/>
      </c>
      <c r="I578" s="24" t="str">
        <f t="shared" si="93"/>
        <v/>
      </c>
      <c r="J578" s="26" t="str">
        <f t="shared" si="94"/>
        <v/>
      </c>
      <c r="K578" s="9">
        <f>IF(J577=actualvalue,xirrvalue,IF(A578="",0,IF(B578="Purchase",-D578,IF(B578="Dividend",D578,IF(B578="Redemption",D578,)))))</f>
        <v>0</v>
      </c>
      <c r="L578" s="25" t="str">
        <f t="shared" si="88"/>
        <v/>
      </c>
      <c r="M578" s="11">
        <f t="shared" si="95"/>
        <v>0</v>
      </c>
      <c r="N578">
        <f t="shared" si="96"/>
        <v>0</v>
      </c>
      <c r="O578" s="9"/>
      <c r="P578" s="9"/>
      <c r="Q578" s="9"/>
      <c r="R578" s="9"/>
      <c r="S578" s="9"/>
    </row>
    <row r="579" spans="1:19">
      <c r="A579" s="12"/>
      <c r="B579" s="13" t="s">
        <v>281</v>
      </c>
      <c r="C579" s="13"/>
      <c r="D579" s="14"/>
      <c r="E579" s="23" t="str">
        <f t="shared" si="89"/>
        <v/>
      </c>
      <c r="F579" s="22" t="str">
        <f t="shared" si="90"/>
        <v/>
      </c>
      <c r="G579" s="15" t="str">
        <f t="shared" si="91"/>
        <v/>
      </c>
      <c r="H579" s="17" t="str">
        <f t="shared" si="92"/>
        <v/>
      </c>
      <c r="I579" s="24" t="str">
        <f t="shared" si="93"/>
        <v/>
      </c>
      <c r="J579" s="26" t="str">
        <f t="shared" si="94"/>
        <v/>
      </c>
      <c r="K579" s="9">
        <f>IF(J578=actualvalue,xirrvalue,IF(A579="",0,IF(B579="Purchase",-D579,IF(B579="Dividend",D579,IF(B579="Redemption",D579,)))))</f>
        <v>0</v>
      </c>
      <c r="L579" s="25" t="str">
        <f t="shared" si="88"/>
        <v/>
      </c>
      <c r="M579" s="11">
        <f t="shared" si="95"/>
        <v>0</v>
      </c>
      <c r="N579">
        <f t="shared" si="96"/>
        <v>0</v>
      </c>
      <c r="O579" s="9"/>
      <c r="P579" s="9"/>
      <c r="Q579" s="9"/>
      <c r="R579" s="9"/>
      <c r="S579" s="9"/>
    </row>
    <row r="580" spans="1:19">
      <c r="A580" s="12"/>
      <c r="B580" s="13" t="s">
        <v>281</v>
      </c>
      <c r="C580" s="13"/>
      <c r="D580" s="14"/>
      <c r="E580" s="23" t="str">
        <f t="shared" si="89"/>
        <v/>
      </c>
      <c r="F580" s="22" t="str">
        <f t="shared" si="90"/>
        <v/>
      </c>
      <c r="G580" s="15" t="str">
        <f t="shared" si="91"/>
        <v/>
      </c>
      <c r="H580" s="17" t="str">
        <f t="shared" si="92"/>
        <v/>
      </c>
      <c r="I580" s="24" t="str">
        <f t="shared" si="93"/>
        <v/>
      </c>
      <c r="J580" s="26" t="str">
        <f t="shared" si="94"/>
        <v/>
      </c>
      <c r="K580" s="9">
        <f>IF(J579=actualvalue,xirrvalue,IF(A580="",0,IF(B580="Purchase",-D580,IF(B580="Dividend",D580,IF(B580="Redemption",D580,)))))</f>
        <v>0</v>
      </c>
      <c r="L580" s="25" t="str">
        <f t="shared" si="88"/>
        <v/>
      </c>
      <c r="M580" s="11">
        <f t="shared" si="95"/>
        <v>0</v>
      </c>
      <c r="N580">
        <f t="shared" si="96"/>
        <v>0</v>
      </c>
      <c r="O580" s="9"/>
      <c r="P580" s="9"/>
      <c r="Q580" s="9"/>
      <c r="R580" s="9"/>
      <c r="S580" s="9"/>
    </row>
    <row r="581" spans="1:19">
      <c r="A581" s="12"/>
      <c r="B581" s="13" t="s">
        <v>281</v>
      </c>
      <c r="C581" s="13"/>
      <c r="D581" s="14"/>
      <c r="E581" s="23" t="str">
        <f t="shared" si="89"/>
        <v/>
      </c>
      <c r="F581" s="22" t="str">
        <f t="shared" si="90"/>
        <v/>
      </c>
      <c r="G581" s="15" t="str">
        <f t="shared" si="91"/>
        <v/>
      </c>
      <c r="H581" s="17" t="str">
        <f t="shared" si="92"/>
        <v/>
      </c>
      <c r="I581" s="24" t="str">
        <f t="shared" si="93"/>
        <v/>
      </c>
      <c r="J581" s="26" t="str">
        <f t="shared" si="94"/>
        <v/>
      </c>
      <c r="K581" s="9">
        <f>IF(J580=actualvalue,xirrvalue,IF(A581="",0,IF(B581="Purchase",-D581,IF(B581="Dividend",D581,IF(B581="Redemption",D581,)))))</f>
        <v>0</v>
      </c>
      <c r="L581" s="25" t="str">
        <f t="shared" si="88"/>
        <v/>
      </c>
      <c r="M581" s="11">
        <f t="shared" si="95"/>
        <v>0</v>
      </c>
      <c r="N581">
        <f t="shared" si="96"/>
        <v>0</v>
      </c>
      <c r="O581" s="9"/>
      <c r="P581" s="9"/>
      <c r="Q581" s="9"/>
      <c r="R581" s="9"/>
      <c r="S581" s="9"/>
    </row>
    <row r="582" spans="1:19">
      <c r="A582" s="12"/>
      <c r="B582" s="13" t="s">
        <v>281</v>
      </c>
      <c r="C582" s="13"/>
      <c r="D582" s="14"/>
      <c r="E582" s="23" t="str">
        <f t="shared" si="89"/>
        <v/>
      </c>
      <c r="F582" s="22" t="str">
        <f t="shared" si="90"/>
        <v/>
      </c>
      <c r="G582" s="15" t="str">
        <f t="shared" si="91"/>
        <v/>
      </c>
      <c r="H582" s="17" t="str">
        <f t="shared" si="92"/>
        <v/>
      </c>
      <c r="I582" s="24" t="str">
        <f t="shared" si="93"/>
        <v/>
      </c>
      <c r="J582" s="26" t="str">
        <f t="shared" si="94"/>
        <v/>
      </c>
      <c r="K582" s="9">
        <f>IF(J581=actualvalue,xirrvalue,IF(A582="",0,IF(B582="Purchase",-D582,IF(B582="Dividend",D582,IF(B582="Redemption",D582,)))))</f>
        <v>0</v>
      </c>
      <c r="L582" s="25" t="str">
        <f t="shared" si="88"/>
        <v/>
      </c>
      <c r="M582" s="11">
        <f t="shared" si="95"/>
        <v>0</v>
      </c>
      <c r="N582">
        <f t="shared" si="96"/>
        <v>0</v>
      </c>
      <c r="O582" s="9"/>
      <c r="P582" s="9"/>
      <c r="Q582" s="9"/>
      <c r="R582" s="9"/>
      <c r="S582" s="9"/>
    </row>
    <row r="583" spans="1:19">
      <c r="A583" s="12"/>
      <c r="B583" s="13" t="s">
        <v>281</v>
      </c>
      <c r="C583" s="13"/>
      <c r="D583" s="14"/>
      <c r="E583" s="23" t="str">
        <f t="shared" si="89"/>
        <v/>
      </c>
      <c r="F583" s="22" t="str">
        <f t="shared" si="90"/>
        <v/>
      </c>
      <c r="G583" s="15" t="str">
        <f t="shared" si="91"/>
        <v/>
      </c>
      <c r="H583" s="17" t="str">
        <f t="shared" si="92"/>
        <v/>
      </c>
      <c r="I583" s="24" t="str">
        <f t="shared" si="93"/>
        <v/>
      </c>
      <c r="J583" s="26" t="str">
        <f t="shared" si="94"/>
        <v/>
      </c>
      <c r="K583" s="9">
        <f>IF(J582=actualvalue,xirrvalue,IF(A583="",0,IF(B583="Purchase",-D583,IF(B583="Dividend",D583,IF(B583="Redemption",D583,)))))</f>
        <v>0</v>
      </c>
      <c r="L583" s="25" t="str">
        <f t="shared" si="88"/>
        <v/>
      </c>
      <c r="M583" s="11">
        <f t="shared" si="95"/>
        <v>0</v>
      </c>
      <c r="N583">
        <f t="shared" si="96"/>
        <v>0</v>
      </c>
      <c r="O583" s="9"/>
      <c r="P583" s="9"/>
      <c r="Q583" s="9"/>
      <c r="R583" s="9"/>
      <c r="S583" s="9"/>
    </row>
    <row r="584" spans="1:19">
      <c r="A584" s="12"/>
      <c r="B584" s="13" t="s">
        <v>281</v>
      </c>
      <c r="C584" s="13"/>
      <c r="D584" s="14"/>
      <c r="E584" s="23" t="str">
        <f t="shared" si="89"/>
        <v/>
      </c>
      <c r="F584" s="22" t="str">
        <f t="shared" si="90"/>
        <v/>
      </c>
      <c r="G584" s="15" t="str">
        <f t="shared" si="91"/>
        <v/>
      </c>
      <c r="H584" s="17" t="str">
        <f t="shared" si="92"/>
        <v/>
      </c>
      <c r="I584" s="24" t="str">
        <f t="shared" si="93"/>
        <v/>
      </c>
      <c r="J584" s="26" t="str">
        <f t="shared" si="94"/>
        <v/>
      </c>
      <c r="K584" s="9">
        <f>IF(J583=actualvalue,xirrvalue,IF(A584="",0,IF(B584="Purchase",-D584,IF(B584="Dividend",D584,IF(B584="Redemption",D584,)))))</f>
        <v>0</v>
      </c>
      <c r="L584" s="25" t="str">
        <f t="shared" si="88"/>
        <v/>
      </c>
      <c r="M584" s="11">
        <f t="shared" si="95"/>
        <v>0</v>
      </c>
      <c r="N584">
        <f t="shared" si="96"/>
        <v>0</v>
      </c>
      <c r="O584" s="9"/>
      <c r="P584" s="9"/>
      <c r="Q584" s="9"/>
      <c r="R584" s="9"/>
      <c r="S584" s="9"/>
    </row>
    <row r="585" spans="1:19">
      <c r="A585" s="12"/>
      <c r="B585" s="13" t="s">
        <v>281</v>
      </c>
      <c r="C585" s="13"/>
      <c r="D585" s="14"/>
      <c r="E585" s="23" t="str">
        <f t="shared" si="89"/>
        <v/>
      </c>
      <c r="F585" s="22" t="str">
        <f t="shared" si="90"/>
        <v/>
      </c>
      <c r="G585" s="15" t="str">
        <f t="shared" si="91"/>
        <v/>
      </c>
      <c r="H585" s="17" t="str">
        <f t="shared" si="92"/>
        <v/>
      </c>
      <c r="I585" s="24" t="str">
        <f t="shared" si="93"/>
        <v/>
      </c>
      <c r="J585" s="26" t="str">
        <f t="shared" si="94"/>
        <v/>
      </c>
      <c r="K585" s="9">
        <f>IF(J584=actualvalue,xirrvalue,IF(A585="",0,IF(B585="Purchase",-D585,IF(B585="Dividend",D585,IF(B585="Redemption",D585,)))))</f>
        <v>0</v>
      </c>
      <c r="L585" s="25" t="str">
        <f t="shared" si="88"/>
        <v/>
      </c>
      <c r="M585" s="11">
        <f t="shared" si="95"/>
        <v>0</v>
      </c>
      <c r="N585">
        <f t="shared" si="96"/>
        <v>0</v>
      </c>
      <c r="O585" s="9"/>
      <c r="P585" s="9"/>
      <c r="Q585" s="9"/>
      <c r="R585" s="9"/>
      <c r="S585" s="9"/>
    </row>
    <row r="586" spans="1:19">
      <c r="A586" s="12"/>
      <c r="B586" s="13" t="s">
        <v>281</v>
      </c>
      <c r="C586" s="13"/>
      <c r="D586" s="14"/>
      <c r="E586" s="23" t="str">
        <f t="shared" si="89"/>
        <v/>
      </c>
      <c r="F586" s="22" t="str">
        <f t="shared" si="90"/>
        <v/>
      </c>
      <c r="G586" s="15" t="str">
        <f t="shared" si="91"/>
        <v/>
      </c>
      <c r="H586" s="17" t="str">
        <f t="shared" si="92"/>
        <v/>
      </c>
      <c r="I586" s="24" t="str">
        <f t="shared" si="93"/>
        <v/>
      </c>
      <c r="J586" s="26" t="str">
        <f t="shared" si="94"/>
        <v/>
      </c>
      <c r="K586" s="9">
        <f>IF(J585=actualvalue,xirrvalue,IF(A586="",0,IF(B586="Purchase",-D586,IF(B586="Dividend",D586,IF(B586="Redemption",D586,)))))</f>
        <v>0</v>
      </c>
      <c r="L586" s="25" t="str">
        <f t="shared" si="88"/>
        <v/>
      </c>
      <c r="M586" s="11">
        <f t="shared" si="95"/>
        <v>0</v>
      </c>
      <c r="N586">
        <f t="shared" si="96"/>
        <v>0</v>
      </c>
      <c r="O586" s="9"/>
      <c r="P586" s="9"/>
      <c r="Q586" s="9"/>
      <c r="R586" s="9"/>
      <c r="S586" s="9"/>
    </row>
    <row r="587" spans="1:19">
      <c r="A587" s="12"/>
      <c r="B587" s="13" t="s">
        <v>281</v>
      </c>
      <c r="C587" s="13"/>
      <c r="D587" s="14"/>
      <c r="E587" s="23" t="str">
        <f t="shared" si="89"/>
        <v/>
      </c>
      <c r="F587" s="22" t="str">
        <f t="shared" si="90"/>
        <v/>
      </c>
      <c r="G587" s="15" t="str">
        <f t="shared" si="91"/>
        <v/>
      </c>
      <c r="H587" s="17" t="str">
        <f t="shared" si="92"/>
        <v/>
      </c>
      <c r="I587" s="24" t="str">
        <f t="shared" si="93"/>
        <v/>
      </c>
      <c r="J587" s="26" t="str">
        <f t="shared" si="94"/>
        <v/>
      </c>
      <c r="K587" s="9">
        <f>IF(J586=actualvalue,xirrvalue,IF(A587="",0,IF(B587="Purchase",-D587,IF(B587="Dividend",D587,IF(B587="Redemption",D587,)))))</f>
        <v>0</v>
      </c>
      <c r="L587" s="25" t="str">
        <f t="shared" ref="L587:L650" si="97">IF(B587="Purchase",E587,IF(B587="Redemption",E587,IF(B587="Dividend",E587,"")))</f>
        <v/>
      </c>
      <c r="M587" s="11">
        <f t="shared" si="95"/>
        <v>0</v>
      </c>
      <c r="N587">
        <f t="shared" si="96"/>
        <v>0</v>
      </c>
      <c r="O587" s="9"/>
      <c r="P587" s="9"/>
      <c r="Q587" s="9"/>
      <c r="R587" s="9"/>
      <c r="S587" s="9"/>
    </row>
    <row r="588" spans="1:19">
      <c r="A588" s="12"/>
      <c r="B588" s="13" t="s">
        <v>281</v>
      </c>
      <c r="C588" s="13"/>
      <c r="D588" s="14"/>
      <c r="E588" s="23" t="str">
        <f t="shared" si="89"/>
        <v/>
      </c>
      <c r="F588" s="22" t="str">
        <f t="shared" si="90"/>
        <v/>
      </c>
      <c r="G588" s="15" t="str">
        <f t="shared" si="91"/>
        <v/>
      </c>
      <c r="H588" s="17" t="str">
        <f t="shared" si="92"/>
        <v/>
      </c>
      <c r="I588" s="24" t="str">
        <f t="shared" si="93"/>
        <v/>
      </c>
      <c r="J588" s="26" t="str">
        <f t="shared" si="94"/>
        <v/>
      </c>
      <c r="K588" s="9">
        <f>IF(J587=actualvalue,xirrvalue,IF(A588="",0,IF(B588="Purchase",-D588,IF(B588="Dividend",D588,IF(B588="Redemption",D588,)))))</f>
        <v>0</v>
      </c>
      <c r="L588" s="25" t="str">
        <f t="shared" si="97"/>
        <v/>
      </c>
      <c r="M588" s="11">
        <f t="shared" si="95"/>
        <v>0</v>
      </c>
      <c r="N588">
        <f t="shared" si="96"/>
        <v>0</v>
      </c>
      <c r="O588" s="9"/>
      <c r="P588" s="9"/>
      <c r="Q588" s="9"/>
      <c r="R588" s="9"/>
      <c r="S588" s="9"/>
    </row>
    <row r="589" spans="1:19">
      <c r="A589" s="12"/>
      <c r="B589" s="13" t="s">
        <v>281</v>
      </c>
      <c r="C589" s="13"/>
      <c r="D589" s="14"/>
      <c r="E589" s="23" t="str">
        <f t="shared" si="89"/>
        <v/>
      </c>
      <c r="F589" s="22" t="str">
        <f t="shared" si="90"/>
        <v/>
      </c>
      <c r="G589" s="15" t="str">
        <f t="shared" si="91"/>
        <v/>
      </c>
      <c r="H589" s="17" t="str">
        <f t="shared" si="92"/>
        <v/>
      </c>
      <c r="I589" s="24" t="str">
        <f t="shared" si="93"/>
        <v/>
      </c>
      <c r="J589" s="26" t="str">
        <f t="shared" si="94"/>
        <v/>
      </c>
      <c r="K589" s="9">
        <f>IF(J588=actualvalue,xirrvalue,IF(A589="",0,IF(B589="Purchase",-D589,IF(B589="Dividend",D589,IF(B589="Redemption",D589,)))))</f>
        <v>0</v>
      </c>
      <c r="L589" s="25" t="str">
        <f t="shared" si="97"/>
        <v/>
      </c>
      <c r="M589" s="11">
        <f t="shared" si="95"/>
        <v>0</v>
      </c>
      <c r="N589">
        <f t="shared" si="96"/>
        <v>0</v>
      </c>
      <c r="O589" s="9"/>
      <c r="P589" s="9"/>
      <c r="Q589" s="9"/>
      <c r="R589" s="9"/>
      <c r="S589" s="9"/>
    </row>
    <row r="590" spans="1:19">
      <c r="A590" s="12"/>
      <c r="B590" s="13" t="s">
        <v>281</v>
      </c>
      <c r="C590" s="13"/>
      <c r="D590" s="14"/>
      <c r="E590" s="23" t="str">
        <f t="shared" si="89"/>
        <v/>
      </c>
      <c r="F590" s="22" t="str">
        <f t="shared" si="90"/>
        <v/>
      </c>
      <c r="G590" s="15" t="str">
        <f t="shared" si="91"/>
        <v/>
      </c>
      <c r="H590" s="17" t="str">
        <f t="shared" si="92"/>
        <v/>
      </c>
      <c r="I590" s="24" t="str">
        <f t="shared" si="93"/>
        <v/>
      </c>
      <c r="J590" s="26" t="str">
        <f t="shared" si="94"/>
        <v/>
      </c>
      <c r="K590" s="9">
        <f>IF(J589=actualvalue,xirrvalue,IF(A590="",0,IF(B590="Purchase",-D590,IF(B590="Dividend",D590,IF(B590="Redemption",D590,)))))</f>
        <v>0</v>
      </c>
      <c r="L590" s="25" t="str">
        <f t="shared" si="97"/>
        <v/>
      </c>
      <c r="M590" s="11">
        <f t="shared" si="95"/>
        <v>0</v>
      </c>
      <c r="N590">
        <f t="shared" si="96"/>
        <v>0</v>
      </c>
      <c r="O590" s="9"/>
      <c r="P590" s="9"/>
      <c r="Q590" s="9"/>
      <c r="R590" s="9"/>
      <c r="S590" s="9"/>
    </row>
    <row r="591" spans="1:19">
      <c r="A591" s="12"/>
      <c r="B591" s="13" t="s">
        <v>281</v>
      </c>
      <c r="C591" s="13"/>
      <c r="D591" s="14"/>
      <c r="E591" s="23" t="str">
        <f t="shared" si="89"/>
        <v/>
      </c>
      <c r="F591" s="22" t="str">
        <f t="shared" si="90"/>
        <v/>
      </c>
      <c r="G591" s="15" t="str">
        <f t="shared" si="91"/>
        <v/>
      </c>
      <c r="H591" s="17" t="str">
        <f t="shared" si="92"/>
        <v/>
      </c>
      <c r="I591" s="24" t="str">
        <f t="shared" si="93"/>
        <v/>
      </c>
      <c r="J591" s="26" t="str">
        <f t="shared" si="94"/>
        <v/>
      </c>
      <c r="K591" s="9">
        <f>IF(J590=actualvalue,xirrvalue,IF(A591="",0,IF(B591="Purchase",-D591,IF(B591="Dividend",D591,IF(B591="Redemption",D591,)))))</f>
        <v>0</v>
      </c>
      <c r="L591" s="25" t="str">
        <f t="shared" si="97"/>
        <v/>
      </c>
      <c r="M591" s="11">
        <f t="shared" si="95"/>
        <v>0</v>
      </c>
      <c r="N591">
        <f t="shared" si="96"/>
        <v>0</v>
      </c>
      <c r="O591" s="9"/>
      <c r="P591" s="9"/>
      <c r="Q591" s="9"/>
      <c r="R591" s="9"/>
      <c r="S591" s="9"/>
    </row>
    <row r="592" spans="1:19">
      <c r="A592" s="12"/>
      <c r="B592" s="13" t="s">
        <v>281</v>
      </c>
      <c r="C592" s="13"/>
      <c r="D592" s="14"/>
      <c r="E592" s="23" t="str">
        <f t="shared" si="89"/>
        <v/>
      </c>
      <c r="F592" s="22" t="str">
        <f t="shared" si="90"/>
        <v/>
      </c>
      <c r="G592" s="15" t="str">
        <f t="shared" si="91"/>
        <v/>
      </c>
      <c r="H592" s="17" t="str">
        <f t="shared" si="92"/>
        <v/>
      </c>
      <c r="I592" s="24" t="str">
        <f t="shared" si="93"/>
        <v/>
      </c>
      <c r="J592" s="26" t="str">
        <f t="shared" si="94"/>
        <v/>
      </c>
      <c r="K592" s="9">
        <f>IF(J591=actualvalue,xirrvalue,IF(A592="",0,IF(B592="Purchase",-D592,IF(B592="Dividend",D592,IF(B592="Redemption",D592,)))))</f>
        <v>0</v>
      </c>
      <c r="L592" s="25" t="str">
        <f t="shared" si="97"/>
        <v/>
      </c>
      <c r="M592" s="11">
        <f t="shared" si="95"/>
        <v>0</v>
      </c>
      <c r="N592">
        <f t="shared" si="96"/>
        <v>0</v>
      </c>
      <c r="O592" s="9"/>
      <c r="P592" s="9"/>
      <c r="Q592" s="9"/>
      <c r="R592" s="9"/>
      <c r="S592" s="9"/>
    </row>
    <row r="593" spans="1:19">
      <c r="A593" s="12"/>
      <c r="B593" s="13" t="s">
        <v>281</v>
      </c>
      <c r="C593" s="13"/>
      <c r="D593" s="14"/>
      <c r="E593" s="23" t="str">
        <f t="shared" si="89"/>
        <v/>
      </c>
      <c r="F593" s="22" t="str">
        <f t="shared" si="90"/>
        <v/>
      </c>
      <c r="G593" s="15" t="str">
        <f t="shared" si="91"/>
        <v/>
      </c>
      <c r="H593" s="17" t="str">
        <f t="shared" si="92"/>
        <v/>
      </c>
      <c r="I593" s="24" t="str">
        <f t="shared" si="93"/>
        <v/>
      </c>
      <c r="J593" s="26" t="str">
        <f t="shared" si="94"/>
        <v/>
      </c>
      <c r="K593" s="9">
        <f>IF(J592=actualvalue,xirrvalue,IF(A593="",0,IF(B593="Purchase",-D593,IF(B593="Dividend",D593,IF(B593="Redemption",D593,)))))</f>
        <v>0</v>
      </c>
      <c r="L593" s="25" t="str">
        <f t="shared" si="97"/>
        <v/>
      </c>
      <c r="M593" s="11">
        <f t="shared" si="95"/>
        <v>0</v>
      </c>
      <c r="N593">
        <f t="shared" si="96"/>
        <v>0</v>
      </c>
      <c r="O593" s="9"/>
      <c r="P593" s="9"/>
      <c r="Q593" s="9"/>
      <c r="R593" s="9"/>
      <c r="S593" s="9"/>
    </row>
    <row r="594" spans="1:19">
      <c r="A594" s="12"/>
      <c r="B594" s="13" t="s">
        <v>281</v>
      </c>
      <c r="C594" s="13"/>
      <c r="D594" s="14"/>
      <c r="E594" s="23" t="str">
        <f t="shared" ref="E594:E657" si="98">IF(ISERROR(IF(B594="Redemption",-D594,IF(B594="Dividend",-D594,D594))/C594),"",IF(B594="Redemption",-D594,IF(B594="Dividend",-D594,D594))/C594)</f>
        <v/>
      </c>
      <c r="F594" s="22" t="str">
        <f t="shared" ref="F594:F657" si="99">IF(B594="Redemption","",IF(B594="Dividend","",IF(date-A594=date,"",date-A594)))</f>
        <v/>
      </c>
      <c r="G594" s="15" t="str">
        <f t="shared" ref="G594:G657" si="100">IF(B594="Redemption","",IF(B594="Dividend","",IF(ISERROR(mfnav1*E594),"",navmf1*E594)))</f>
        <v/>
      </c>
      <c r="H594" s="17" t="str">
        <f t="shared" ref="H594:H657" si="101">IF(ISERROR(G594-D594),"",G594-D594)</f>
        <v/>
      </c>
      <c r="I594" s="24" t="str">
        <f t="shared" ref="I594:I657" si="102">IF(ISERROR(I593+E594),"",I593+E594)</f>
        <v/>
      </c>
      <c r="J594" s="26" t="str">
        <f t="shared" ref="J594:J657" si="103">IF(ISERROR(I594*navmf1),"",I594*navmf1)</f>
        <v/>
      </c>
      <c r="K594" s="9">
        <f>IF(J593=actualvalue,xirrvalue,IF(A594="",0,IF(B594="Purchase",-D594,IF(B594="Dividend",D594,IF(B594="Redemption",D594,)))))</f>
        <v>0</v>
      </c>
      <c r="L594" s="25" t="str">
        <f t="shared" si="97"/>
        <v/>
      </c>
      <c r="M594" s="11">
        <f t="shared" ref="M594:M657" si="104">IF(K594=xirrvalue,date,IF(K594=0,0,IF(K594="","",A594)))</f>
        <v>0</v>
      </c>
      <c r="N594">
        <f t="shared" ref="N594:N657" si="105">IF(B594="Purchase",D594,0)</f>
        <v>0</v>
      </c>
      <c r="O594" s="9"/>
      <c r="P594" s="9"/>
      <c r="Q594" s="9"/>
      <c r="R594" s="9"/>
      <c r="S594" s="9"/>
    </row>
    <row r="595" spans="1:19">
      <c r="A595" s="12"/>
      <c r="B595" s="13" t="s">
        <v>281</v>
      </c>
      <c r="C595" s="13"/>
      <c r="D595" s="14"/>
      <c r="E595" s="23" t="str">
        <f t="shared" si="98"/>
        <v/>
      </c>
      <c r="F595" s="22" t="str">
        <f t="shared" si="99"/>
        <v/>
      </c>
      <c r="G595" s="15" t="str">
        <f t="shared" si="100"/>
        <v/>
      </c>
      <c r="H595" s="17" t="str">
        <f t="shared" si="101"/>
        <v/>
      </c>
      <c r="I595" s="24" t="str">
        <f t="shared" si="102"/>
        <v/>
      </c>
      <c r="J595" s="26" t="str">
        <f t="shared" si="103"/>
        <v/>
      </c>
      <c r="K595" s="9">
        <f>IF(J594=actualvalue,xirrvalue,IF(A595="",0,IF(B595="Purchase",-D595,IF(B595="Dividend",D595,IF(B595="Redemption",D595,)))))</f>
        <v>0</v>
      </c>
      <c r="L595" s="25" t="str">
        <f t="shared" si="97"/>
        <v/>
      </c>
      <c r="M595" s="11">
        <f t="shared" si="104"/>
        <v>0</v>
      </c>
      <c r="N595">
        <f t="shared" si="105"/>
        <v>0</v>
      </c>
      <c r="O595" s="9"/>
      <c r="P595" s="9"/>
      <c r="Q595" s="9"/>
      <c r="R595" s="9"/>
      <c r="S595" s="9"/>
    </row>
    <row r="596" spans="1:19">
      <c r="A596" s="12"/>
      <c r="B596" s="13" t="s">
        <v>281</v>
      </c>
      <c r="C596" s="13"/>
      <c r="D596" s="14"/>
      <c r="E596" s="23" t="str">
        <f t="shared" si="98"/>
        <v/>
      </c>
      <c r="F596" s="22" t="str">
        <f t="shared" si="99"/>
        <v/>
      </c>
      <c r="G596" s="15" t="str">
        <f t="shared" si="100"/>
        <v/>
      </c>
      <c r="H596" s="17" t="str">
        <f t="shared" si="101"/>
        <v/>
      </c>
      <c r="I596" s="24" t="str">
        <f t="shared" si="102"/>
        <v/>
      </c>
      <c r="J596" s="26" t="str">
        <f t="shared" si="103"/>
        <v/>
      </c>
      <c r="K596" s="9">
        <f>IF(J595=actualvalue,xirrvalue,IF(A596="",0,IF(B596="Purchase",-D596,IF(B596="Dividend",D596,IF(B596="Redemption",D596,)))))</f>
        <v>0</v>
      </c>
      <c r="L596" s="25" t="str">
        <f t="shared" si="97"/>
        <v/>
      </c>
      <c r="M596" s="11">
        <f t="shared" si="104"/>
        <v>0</v>
      </c>
      <c r="N596">
        <f t="shared" si="105"/>
        <v>0</v>
      </c>
      <c r="O596" s="9"/>
      <c r="P596" s="9"/>
      <c r="Q596" s="9"/>
      <c r="R596" s="9"/>
      <c r="S596" s="9"/>
    </row>
    <row r="597" spans="1:19">
      <c r="A597" s="12"/>
      <c r="B597" s="13" t="s">
        <v>281</v>
      </c>
      <c r="C597" s="13"/>
      <c r="D597" s="14"/>
      <c r="E597" s="23" t="str">
        <f t="shared" si="98"/>
        <v/>
      </c>
      <c r="F597" s="22" t="str">
        <f t="shared" si="99"/>
        <v/>
      </c>
      <c r="G597" s="15" t="str">
        <f t="shared" si="100"/>
        <v/>
      </c>
      <c r="H597" s="17" t="str">
        <f t="shared" si="101"/>
        <v/>
      </c>
      <c r="I597" s="24" t="str">
        <f t="shared" si="102"/>
        <v/>
      </c>
      <c r="J597" s="26" t="str">
        <f t="shared" si="103"/>
        <v/>
      </c>
      <c r="K597" s="9">
        <f>IF(J596=actualvalue,xirrvalue,IF(A597="",0,IF(B597="Purchase",-D597,IF(B597="Dividend",D597,IF(B597="Redemption",D597,)))))</f>
        <v>0</v>
      </c>
      <c r="L597" s="25" t="str">
        <f t="shared" si="97"/>
        <v/>
      </c>
      <c r="M597" s="11">
        <f t="shared" si="104"/>
        <v>0</v>
      </c>
      <c r="N597">
        <f t="shared" si="105"/>
        <v>0</v>
      </c>
      <c r="O597" s="9"/>
      <c r="P597" s="9"/>
      <c r="Q597" s="9"/>
      <c r="R597" s="9"/>
      <c r="S597" s="9"/>
    </row>
    <row r="598" spans="1:19">
      <c r="A598" s="12"/>
      <c r="B598" s="13" t="s">
        <v>281</v>
      </c>
      <c r="C598" s="13"/>
      <c r="D598" s="14"/>
      <c r="E598" s="23" t="str">
        <f t="shared" si="98"/>
        <v/>
      </c>
      <c r="F598" s="22" t="str">
        <f t="shared" si="99"/>
        <v/>
      </c>
      <c r="G598" s="15" t="str">
        <f t="shared" si="100"/>
        <v/>
      </c>
      <c r="H598" s="17" t="str">
        <f t="shared" si="101"/>
        <v/>
      </c>
      <c r="I598" s="24" t="str">
        <f t="shared" si="102"/>
        <v/>
      </c>
      <c r="J598" s="26" t="str">
        <f t="shared" si="103"/>
        <v/>
      </c>
      <c r="K598" s="9">
        <f>IF(J597=actualvalue,xirrvalue,IF(A598="",0,IF(B598="Purchase",-D598,IF(B598="Dividend",D598,IF(B598="Redemption",D598,)))))</f>
        <v>0</v>
      </c>
      <c r="L598" s="25" t="str">
        <f t="shared" si="97"/>
        <v/>
      </c>
      <c r="M598" s="11">
        <f t="shared" si="104"/>
        <v>0</v>
      </c>
      <c r="N598">
        <f t="shared" si="105"/>
        <v>0</v>
      </c>
      <c r="O598" s="9"/>
      <c r="P598" s="9"/>
      <c r="Q598" s="9"/>
      <c r="R598" s="9"/>
      <c r="S598" s="9"/>
    </row>
    <row r="599" spans="1:19">
      <c r="A599" s="12"/>
      <c r="B599" s="13" t="s">
        <v>281</v>
      </c>
      <c r="C599" s="13"/>
      <c r="D599" s="14"/>
      <c r="E599" s="23" t="str">
        <f t="shared" si="98"/>
        <v/>
      </c>
      <c r="F599" s="22" t="str">
        <f t="shared" si="99"/>
        <v/>
      </c>
      <c r="G599" s="15" t="str">
        <f t="shared" si="100"/>
        <v/>
      </c>
      <c r="H599" s="17" t="str">
        <f t="shared" si="101"/>
        <v/>
      </c>
      <c r="I599" s="24" t="str">
        <f t="shared" si="102"/>
        <v/>
      </c>
      <c r="J599" s="26" t="str">
        <f t="shared" si="103"/>
        <v/>
      </c>
      <c r="K599" s="9">
        <f>IF(J598=actualvalue,xirrvalue,IF(A599="",0,IF(B599="Purchase",-D599,IF(B599="Dividend",D599,IF(B599="Redemption",D599,)))))</f>
        <v>0</v>
      </c>
      <c r="L599" s="25" t="str">
        <f t="shared" si="97"/>
        <v/>
      </c>
      <c r="M599" s="11">
        <f t="shared" si="104"/>
        <v>0</v>
      </c>
      <c r="N599">
        <f t="shared" si="105"/>
        <v>0</v>
      </c>
      <c r="O599" s="9"/>
      <c r="P599" s="9"/>
      <c r="Q599" s="9"/>
      <c r="R599" s="9"/>
      <c r="S599" s="9"/>
    </row>
    <row r="600" spans="1:19">
      <c r="A600" s="12"/>
      <c r="B600" s="13" t="s">
        <v>281</v>
      </c>
      <c r="C600" s="13"/>
      <c r="D600" s="14"/>
      <c r="E600" s="23" t="str">
        <f t="shared" si="98"/>
        <v/>
      </c>
      <c r="F600" s="22" t="str">
        <f t="shared" si="99"/>
        <v/>
      </c>
      <c r="G600" s="15" t="str">
        <f t="shared" si="100"/>
        <v/>
      </c>
      <c r="H600" s="17" t="str">
        <f t="shared" si="101"/>
        <v/>
      </c>
      <c r="I600" s="24" t="str">
        <f t="shared" si="102"/>
        <v/>
      </c>
      <c r="J600" s="26" t="str">
        <f t="shared" si="103"/>
        <v/>
      </c>
      <c r="K600" s="9">
        <f>IF(J599=actualvalue,xirrvalue,IF(A600="",0,IF(B600="Purchase",-D600,IF(B600="Dividend",D600,IF(B600="Redemption",D600,)))))</f>
        <v>0</v>
      </c>
      <c r="L600" s="25" t="str">
        <f t="shared" si="97"/>
        <v/>
      </c>
      <c r="M600" s="11">
        <f t="shared" si="104"/>
        <v>0</v>
      </c>
      <c r="N600">
        <f t="shared" si="105"/>
        <v>0</v>
      </c>
      <c r="O600" s="9"/>
      <c r="P600" s="9"/>
      <c r="Q600" s="9"/>
      <c r="R600" s="9"/>
      <c r="S600" s="9"/>
    </row>
    <row r="601" spans="1:19">
      <c r="A601" s="12"/>
      <c r="B601" s="13" t="s">
        <v>281</v>
      </c>
      <c r="C601" s="13"/>
      <c r="D601" s="14"/>
      <c r="E601" s="23" t="str">
        <f t="shared" si="98"/>
        <v/>
      </c>
      <c r="F601" s="22" t="str">
        <f t="shared" si="99"/>
        <v/>
      </c>
      <c r="G601" s="15" t="str">
        <f t="shared" si="100"/>
        <v/>
      </c>
      <c r="H601" s="17" t="str">
        <f t="shared" si="101"/>
        <v/>
      </c>
      <c r="I601" s="24" t="str">
        <f t="shared" si="102"/>
        <v/>
      </c>
      <c r="J601" s="26" t="str">
        <f t="shared" si="103"/>
        <v/>
      </c>
      <c r="K601" s="9">
        <f>IF(J600=actualvalue,xirrvalue,IF(A601="",0,IF(B601="Purchase",-D601,IF(B601="Dividend",D601,IF(B601="Redemption",D601,)))))</f>
        <v>0</v>
      </c>
      <c r="L601" s="25" t="str">
        <f t="shared" si="97"/>
        <v/>
      </c>
      <c r="M601" s="11">
        <f t="shared" si="104"/>
        <v>0</v>
      </c>
      <c r="N601">
        <f t="shared" si="105"/>
        <v>0</v>
      </c>
      <c r="O601" s="9"/>
      <c r="P601" s="9"/>
      <c r="Q601" s="9"/>
      <c r="R601" s="9"/>
      <c r="S601" s="9"/>
    </row>
    <row r="602" spans="1:19">
      <c r="A602" s="12"/>
      <c r="B602" s="13" t="s">
        <v>281</v>
      </c>
      <c r="C602" s="13"/>
      <c r="D602" s="14"/>
      <c r="E602" s="23" t="str">
        <f t="shared" si="98"/>
        <v/>
      </c>
      <c r="F602" s="22" t="str">
        <f t="shared" si="99"/>
        <v/>
      </c>
      <c r="G602" s="15" t="str">
        <f t="shared" si="100"/>
        <v/>
      </c>
      <c r="H602" s="17" t="str">
        <f t="shared" si="101"/>
        <v/>
      </c>
      <c r="I602" s="24" t="str">
        <f t="shared" si="102"/>
        <v/>
      </c>
      <c r="J602" s="26" t="str">
        <f t="shared" si="103"/>
        <v/>
      </c>
      <c r="K602" s="9">
        <f>IF(J601=actualvalue,xirrvalue,IF(A602="",0,IF(B602="Purchase",-D602,IF(B602="Dividend",D602,IF(B602="Redemption",D602,)))))</f>
        <v>0</v>
      </c>
      <c r="L602" s="25" t="str">
        <f t="shared" si="97"/>
        <v/>
      </c>
      <c r="M602" s="11">
        <f t="shared" si="104"/>
        <v>0</v>
      </c>
      <c r="N602">
        <f t="shared" si="105"/>
        <v>0</v>
      </c>
      <c r="O602" s="9"/>
      <c r="P602" s="9"/>
      <c r="Q602" s="9"/>
      <c r="R602" s="9"/>
      <c r="S602" s="9"/>
    </row>
    <row r="603" spans="1:19">
      <c r="A603" s="12"/>
      <c r="B603" s="13" t="s">
        <v>281</v>
      </c>
      <c r="C603" s="13"/>
      <c r="D603" s="14"/>
      <c r="E603" s="23" t="str">
        <f t="shared" si="98"/>
        <v/>
      </c>
      <c r="F603" s="22" t="str">
        <f t="shared" si="99"/>
        <v/>
      </c>
      <c r="G603" s="15" t="str">
        <f t="shared" si="100"/>
        <v/>
      </c>
      <c r="H603" s="17" t="str">
        <f t="shared" si="101"/>
        <v/>
      </c>
      <c r="I603" s="24" t="str">
        <f t="shared" si="102"/>
        <v/>
      </c>
      <c r="J603" s="26" t="str">
        <f t="shared" si="103"/>
        <v/>
      </c>
      <c r="K603" s="9">
        <f>IF(J602=actualvalue,xirrvalue,IF(A603="",0,IF(B603="Purchase",-D603,IF(B603="Dividend",D603,IF(B603="Redemption",D603,)))))</f>
        <v>0</v>
      </c>
      <c r="L603" s="25" t="str">
        <f t="shared" si="97"/>
        <v/>
      </c>
      <c r="M603" s="11">
        <f t="shared" si="104"/>
        <v>0</v>
      </c>
      <c r="N603">
        <f t="shared" si="105"/>
        <v>0</v>
      </c>
      <c r="O603" s="9"/>
      <c r="P603" s="9"/>
      <c r="Q603" s="9"/>
      <c r="R603" s="9"/>
      <c r="S603" s="9"/>
    </row>
    <row r="604" spans="1:19">
      <c r="A604" s="12"/>
      <c r="B604" s="13" t="s">
        <v>281</v>
      </c>
      <c r="C604" s="13"/>
      <c r="D604" s="14"/>
      <c r="E604" s="23" t="str">
        <f t="shared" si="98"/>
        <v/>
      </c>
      <c r="F604" s="22" t="str">
        <f t="shared" si="99"/>
        <v/>
      </c>
      <c r="G604" s="15" t="str">
        <f t="shared" si="100"/>
        <v/>
      </c>
      <c r="H604" s="17" t="str">
        <f t="shared" si="101"/>
        <v/>
      </c>
      <c r="I604" s="24" t="str">
        <f t="shared" si="102"/>
        <v/>
      </c>
      <c r="J604" s="26" t="str">
        <f t="shared" si="103"/>
        <v/>
      </c>
      <c r="K604" s="9">
        <f>IF(J603=actualvalue,xirrvalue,IF(A604="",0,IF(B604="Purchase",-D604,IF(B604="Dividend",D604,IF(B604="Redemption",D604,)))))</f>
        <v>0</v>
      </c>
      <c r="L604" s="25" t="str">
        <f t="shared" si="97"/>
        <v/>
      </c>
      <c r="M604" s="11">
        <f t="shared" si="104"/>
        <v>0</v>
      </c>
      <c r="N604">
        <f t="shared" si="105"/>
        <v>0</v>
      </c>
      <c r="O604" s="9"/>
      <c r="P604" s="9"/>
      <c r="Q604" s="9"/>
      <c r="R604" s="9"/>
      <c r="S604" s="9"/>
    </row>
    <row r="605" spans="1:19">
      <c r="A605" s="12"/>
      <c r="B605" s="13" t="s">
        <v>281</v>
      </c>
      <c r="C605" s="13"/>
      <c r="D605" s="14"/>
      <c r="E605" s="23" t="str">
        <f t="shared" si="98"/>
        <v/>
      </c>
      <c r="F605" s="22" t="str">
        <f t="shared" si="99"/>
        <v/>
      </c>
      <c r="G605" s="15" t="str">
        <f t="shared" si="100"/>
        <v/>
      </c>
      <c r="H605" s="17" t="str">
        <f t="shared" si="101"/>
        <v/>
      </c>
      <c r="I605" s="24" t="str">
        <f t="shared" si="102"/>
        <v/>
      </c>
      <c r="J605" s="26" t="str">
        <f t="shared" si="103"/>
        <v/>
      </c>
      <c r="K605" s="9">
        <f>IF(J604=actualvalue,xirrvalue,IF(A605="",0,IF(B605="Purchase",-D605,IF(B605="Dividend",D605,IF(B605="Redemption",D605,)))))</f>
        <v>0</v>
      </c>
      <c r="L605" s="25" t="str">
        <f t="shared" si="97"/>
        <v/>
      </c>
      <c r="M605" s="11">
        <f t="shared" si="104"/>
        <v>0</v>
      </c>
      <c r="N605">
        <f t="shared" si="105"/>
        <v>0</v>
      </c>
      <c r="O605" s="9"/>
      <c r="P605" s="9"/>
      <c r="Q605" s="9"/>
      <c r="R605" s="9"/>
      <c r="S605" s="9"/>
    </row>
    <row r="606" spans="1:19">
      <c r="A606" s="12"/>
      <c r="B606" s="13" t="s">
        <v>281</v>
      </c>
      <c r="C606" s="13"/>
      <c r="D606" s="14"/>
      <c r="E606" s="23" t="str">
        <f t="shared" si="98"/>
        <v/>
      </c>
      <c r="F606" s="22" t="str">
        <f t="shared" si="99"/>
        <v/>
      </c>
      <c r="G606" s="15" t="str">
        <f t="shared" si="100"/>
        <v/>
      </c>
      <c r="H606" s="17" t="str">
        <f t="shared" si="101"/>
        <v/>
      </c>
      <c r="I606" s="24" t="str">
        <f t="shared" si="102"/>
        <v/>
      </c>
      <c r="J606" s="26" t="str">
        <f t="shared" si="103"/>
        <v/>
      </c>
      <c r="K606" s="9">
        <f>IF(J605=actualvalue,xirrvalue,IF(A606="",0,IF(B606="Purchase",-D606,IF(B606="Dividend",D606,IF(B606="Redemption",D606,)))))</f>
        <v>0</v>
      </c>
      <c r="L606" s="25" t="str">
        <f t="shared" si="97"/>
        <v/>
      </c>
      <c r="M606" s="11">
        <f t="shared" si="104"/>
        <v>0</v>
      </c>
      <c r="N606">
        <f t="shared" si="105"/>
        <v>0</v>
      </c>
      <c r="O606" s="9"/>
      <c r="P606" s="9"/>
      <c r="Q606" s="9"/>
      <c r="R606" s="9"/>
      <c r="S606" s="9"/>
    </row>
    <row r="607" spans="1:19">
      <c r="A607" s="12"/>
      <c r="B607" s="13" t="s">
        <v>281</v>
      </c>
      <c r="C607" s="13"/>
      <c r="D607" s="14"/>
      <c r="E607" s="23" t="str">
        <f t="shared" si="98"/>
        <v/>
      </c>
      <c r="F607" s="22" t="str">
        <f t="shared" si="99"/>
        <v/>
      </c>
      <c r="G607" s="15" t="str">
        <f t="shared" si="100"/>
        <v/>
      </c>
      <c r="H607" s="17" t="str">
        <f t="shared" si="101"/>
        <v/>
      </c>
      <c r="I607" s="24" t="str">
        <f t="shared" si="102"/>
        <v/>
      </c>
      <c r="J607" s="26" t="str">
        <f t="shared" si="103"/>
        <v/>
      </c>
      <c r="K607" s="9">
        <f>IF(J606=actualvalue,xirrvalue,IF(A607="",0,IF(B607="Purchase",-D607,IF(B607="Dividend",D607,IF(B607="Redemption",D607,)))))</f>
        <v>0</v>
      </c>
      <c r="L607" s="25" t="str">
        <f t="shared" si="97"/>
        <v/>
      </c>
      <c r="M607" s="11">
        <f t="shared" si="104"/>
        <v>0</v>
      </c>
      <c r="N607">
        <f t="shared" si="105"/>
        <v>0</v>
      </c>
      <c r="O607" s="9"/>
      <c r="P607" s="9"/>
      <c r="Q607" s="9"/>
      <c r="R607" s="9"/>
      <c r="S607" s="9"/>
    </row>
    <row r="608" spans="1:19">
      <c r="A608" s="12"/>
      <c r="B608" s="13" t="s">
        <v>281</v>
      </c>
      <c r="C608" s="13"/>
      <c r="D608" s="14"/>
      <c r="E608" s="23" t="str">
        <f t="shared" si="98"/>
        <v/>
      </c>
      <c r="F608" s="22" t="str">
        <f t="shared" si="99"/>
        <v/>
      </c>
      <c r="G608" s="15" t="str">
        <f t="shared" si="100"/>
        <v/>
      </c>
      <c r="H608" s="17" t="str">
        <f t="shared" si="101"/>
        <v/>
      </c>
      <c r="I608" s="24" t="str">
        <f t="shared" si="102"/>
        <v/>
      </c>
      <c r="J608" s="26" t="str">
        <f t="shared" si="103"/>
        <v/>
      </c>
      <c r="K608" s="9">
        <f>IF(J607=actualvalue,xirrvalue,IF(A608="",0,IF(B608="Purchase",-D608,IF(B608="Dividend",D608,IF(B608="Redemption",D608,)))))</f>
        <v>0</v>
      </c>
      <c r="L608" s="25" t="str">
        <f t="shared" si="97"/>
        <v/>
      </c>
      <c r="M608" s="11">
        <f t="shared" si="104"/>
        <v>0</v>
      </c>
      <c r="N608">
        <f t="shared" si="105"/>
        <v>0</v>
      </c>
      <c r="O608" s="9"/>
      <c r="P608" s="9"/>
      <c r="Q608" s="9"/>
      <c r="R608" s="9"/>
      <c r="S608" s="9"/>
    </row>
    <row r="609" spans="1:19">
      <c r="A609" s="12"/>
      <c r="B609" s="13" t="s">
        <v>281</v>
      </c>
      <c r="C609" s="13"/>
      <c r="D609" s="14"/>
      <c r="E609" s="23" t="str">
        <f t="shared" si="98"/>
        <v/>
      </c>
      <c r="F609" s="22" t="str">
        <f t="shared" si="99"/>
        <v/>
      </c>
      <c r="G609" s="15" t="str">
        <f t="shared" si="100"/>
        <v/>
      </c>
      <c r="H609" s="17" t="str">
        <f t="shared" si="101"/>
        <v/>
      </c>
      <c r="I609" s="24" t="str">
        <f t="shared" si="102"/>
        <v/>
      </c>
      <c r="J609" s="26" t="str">
        <f t="shared" si="103"/>
        <v/>
      </c>
      <c r="K609" s="9">
        <f>IF(J608=actualvalue,xirrvalue,IF(A609="",0,IF(B609="Purchase",-D609,IF(B609="Dividend",D609,IF(B609="Redemption",D609,)))))</f>
        <v>0</v>
      </c>
      <c r="L609" s="25" t="str">
        <f t="shared" si="97"/>
        <v/>
      </c>
      <c r="M609" s="11">
        <f t="shared" si="104"/>
        <v>0</v>
      </c>
      <c r="N609">
        <f t="shared" si="105"/>
        <v>0</v>
      </c>
      <c r="O609" s="9"/>
      <c r="P609" s="9"/>
      <c r="Q609" s="9"/>
      <c r="R609" s="9"/>
      <c r="S609" s="9"/>
    </row>
    <row r="610" spans="1:19">
      <c r="A610" s="12"/>
      <c r="B610" s="13" t="s">
        <v>281</v>
      </c>
      <c r="C610" s="13"/>
      <c r="D610" s="14"/>
      <c r="E610" s="23" t="str">
        <f t="shared" si="98"/>
        <v/>
      </c>
      <c r="F610" s="22" t="str">
        <f t="shared" si="99"/>
        <v/>
      </c>
      <c r="G610" s="15" t="str">
        <f t="shared" si="100"/>
        <v/>
      </c>
      <c r="H610" s="17" t="str">
        <f t="shared" si="101"/>
        <v/>
      </c>
      <c r="I610" s="24" t="str">
        <f t="shared" si="102"/>
        <v/>
      </c>
      <c r="J610" s="26" t="str">
        <f t="shared" si="103"/>
        <v/>
      </c>
      <c r="K610" s="9">
        <f>IF(J609=actualvalue,xirrvalue,IF(A610="",0,IF(B610="Purchase",-D610,IF(B610="Dividend",D610,IF(B610="Redemption",D610,)))))</f>
        <v>0</v>
      </c>
      <c r="L610" s="25" t="str">
        <f t="shared" si="97"/>
        <v/>
      </c>
      <c r="M610" s="11">
        <f t="shared" si="104"/>
        <v>0</v>
      </c>
      <c r="N610">
        <f t="shared" si="105"/>
        <v>0</v>
      </c>
      <c r="O610" s="9"/>
      <c r="P610" s="9"/>
      <c r="Q610" s="9"/>
      <c r="R610" s="9"/>
      <c r="S610" s="9"/>
    </row>
    <row r="611" spans="1:19">
      <c r="A611" s="12"/>
      <c r="B611" s="13" t="s">
        <v>281</v>
      </c>
      <c r="C611" s="13"/>
      <c r="D611" s="14"/>
      <c r="E611" s="23" t="str">
        <f t="shared" si="98"/>
        <v/>
      </c>
      <c r="F611" s="22" t="str">
        <f t="shared" si="99"/>
        <v/>
      </c>
      <c r="G611" s="15" t="str">
        <f t="shared" si="100"/>
        <v/>
      </c>
      <c r="H611" s="17" t="str">
        <f t="shared" si="101"/>
        <v/>
      </c>
      <c r="I611" s="24" t="str">
        <f t="shared" si="102"/>
        <v/>
      </c>
      <c r="J611" s="26" t="str">
        <f t="shared" si="103"/>
        <v/>
      </c>
      <c r="K611" s="9">
        <f>IF(J610=actualvalue,xirrvalue,IF(A611="",0,IF(B611="Purchase",-D611,IF(B611="Dividend",D611,IF(B611="Redemption",D611,)))))</f>
        <v>0</v>
      </c>
      <c r="L611" s="25" t="str">
        <f t="shared" si="97"/>
        <v/>
      </c>
      <c r="M611" s="11">
        <f t="shared" si="104"/>
        <v>0</v>
      </c>
      <c r="N611">
        <f t="shared" si="105"/>
        <v>0</v>
      </c>
      <c r="O611" s="9"/>
      <c r="P611" s="9"/>
      <c r="Q611" s="9"/>
      <c r="R611" s="9"/>
      <c r="S611" s="9"/>
    </row>
    <row r="612" spans="1:19">
      <c r="A612" s="12"/>
      <c r="B612" s="13" t="s">
        <v>281</v>
      </c>
      <c r="C612" s="13"/>
      <c r="D612" s="14"/>
      <c r="E612" s="23" t="str">
        <f t="shared" si="98"/>
        <v/>
      </c>
      <c r="F612" s="22" t="str">
        <f t="shared" si="99"/>
        <v/>
      </c>
      <c r="G612" s="15" t="str">
        <f t="shared" si="100"/>
        <v/>
      </c>
      <c r="H612" s="17" t="str">
        <f t="shared" si="101"/>
        <v/>
      </c>
      <c r="I612" s="24" t="str">
        <f t="shared" si="102"/>
        <v/>
      </c>
      <c r="J612" s="26" t="str">
        <f t="shared" si="103"/>
        <v/>
      </c>
      <c r="K612" s="9">
        <f>IF(J611=actualvalue,xirrvalue,IF(A612="",0,IF(B612="Purchase",-D612,IF(B612="Dividend",D612,IF(B612="Redemption",D612,)))))</f>
        <v>0</v>
      </c>
      <c r="L612" s="25" t="str">
        <f t="shared" si="97"/>
        <v/>
      </c>
      <c r="M612" s="11">
        <f t="shared" si="104"/>
        <v>0</v>
      </c>
      <c r="N612">
        <f t="shared" si="105"/>
        <v>0</v>
      </c>
      <c r="O612" s="9"/>
      <c r="P612" s="9"/>
      <c r="Q612" s="9"/>
      <c r="R612" s="9"/>
      <c r="S612" s="9"/>
    </row>
    <row r="613" spans="1:19">
      <c r="A613" s="12"/>
      <c r="B613" s="13" t="s">
        <v>281</v>
      </c>
      <c r="C613" s="13"/>
      <c r="D613" s="14"/>
      <c r="E613" s="23" t="str">
        <f t="shared" si="98"/>
        <v/>
      </c>
      <c r="F613" s="22" t="str">
        <f t="shared" si="99"/>
        <v/>
      </c>
      <c r="G613" s="15" t="str">
        <f t="shared" si="100"/>
        <v/>
      </c>
      <c r="H613" s="17" t="str">
        <f t="shared" si="101"/>
        <v/>
      </c>
      <c r="I613" s="24" t="str">
        <f t="shared" si="102"/>
        <v/>
      </c>
      <c r="J613" s="26" t="str">
        <f t="shared" si="103"/>
        <v/>
      </c>
      <c r="K613" s="9">
        <f>IF(J612=actualvalue,xirrvalue,IF(A613="",0,IF(B613="Purchase",-D613,IF(B613="Dividend",D613,IF(B613="Redemption",D613,)))))</f>
        <v>0</v>
      </c>
      <c r="L613" s="25" t="str">
        <f t="shared" si="97"/>
        <v/>
      </c>
      <c r="M613" s="11">
        <f t="shared" si="104"/>
        <v>0</v>
      </c>
      <c r="N613">
        <f t="shared" si="105"/>
        <v>0</v>
      </c>
      <c r="O613" s="9"/>
      <c r="P613" s="9"/>
      <c r="Q613" s="9"/>
      <c r="R613" s="9"/>
      <c r="S613" s="9"/>
    </row>
    <row r="614" spans="1:19">
      <c r="A614" s="12"/>
      <c r="B614" s="13" t="s">
        <v>281</v>
      </c>
      <c r="C614" s="13"/>
      <c r="D614" s="14"/>
      <c r="E614" s="23" t="str">
        <f t="shared" si="98"/>
        <v/>
      </c>
      <c r="F614" s="22" t="str">
        <f t="shared" si="99"/>
        <v/>
      </c>
      <c r="G614" s="15" t="str">
        <f t="shared" si="100"/>
        <v/>
      </c>
      <c r="H614" s="17" t="str">
        <f t="shared" si="101"/>
        <v/>
      </c>
      <c r="I614" s="24" t="str">
        <f t="shared" si="102"/>
        <v/>
      </c>
      <c r="J614" s="26" t="str">
        <f t="shared" si="103"/>
        <v/>
      </c>
      <c r="K614" s="9">
        <f>IF(J613=actualvalue,xirrvalue,IF(A614="",0,IF(B614="Purchase",-D614,IF(B614="Dividend",D614,IF(B614="Redemption",D614,)))))</f>
        <v>0</v>
      </c>
      <c r="L614" s="25" t="str">
        <f t="shared" si="97"/>
        <v/>
      </c>
      <c r="M614" s="11">
        <f t="shared" si="104"/>
        <v>0</v>
      </c>
      <c r="N614">
        <f t="shared" si="105"/>
        <v>0</v>
      </c>
      <c r="O614" s="9"/>
      <c r="P614" s="9"/>
      <c r="Q614" s="9"/>
      <c r="R614" s="9"/>
      <c r="S614" s="9"/>
    </row>
    <row r="615" spans="1:19">
      <c r="A615" s="12"/>
      <c r="B615" s="13" t="s">
        <v>281</v>
      </c>
      <c r="C615" s="13"/>
      <c r="D615" s="14"/>
      <c r="E615" s="23" t="str">
        <f t="shared" si="98"/>
        <v/>
      </c>
      <c r="F615" s="22" t="str">
        <f t="shared" si="99"/>
        <v/>
      </c>
      <c r="G615" s="15" t="str">
        <f t="shared" si="100"/>
        <v/>
      </c>
      <c r="H615" s="17" t="str">
        <f t="shared" si="101"/>
        <v/>
      </c>
      <c r="I615" s="24" t="str">
        <f t="shared" si="102"/>
        <v/>
      </c>
      <c r="J615" s="26" t="str">
        <f t="shared" si="103"/>
        <v/>
      </c>
      <c r="K615" s="9">
        <f>IF(J614=actualvalue,xirrvalue,IF(A615="",0,IF(B615="Purchase",-D615,IF(B615="Dividend",D615,IF(B615="Redemption",D615,)))))</f>
        <v>0</v>
      </c>
      <c r="L615" s="25" t="str">
        <f t="shared" si="97"/>
        <v/>
      </c>
      <c r="M615" s="11">
        <f t="shared" si="104"/>
        <v>0</v>
      </c>
      <c r="N615">
        <f t="shared" si="105"/>
        <v>0</v>
      </c>
      <c r="O615" s="9"/>
      <c r="P615" s="9"/>
      <c r="Q615" s="9"/>
      <c r="R615" s="9"/>
      <c r="S615" s="9"/>
    </row>
    <row r="616" spans="1:19">
      <c r="A616" s="12"/>
      <c r="B616" s="13" t="s">
        <v>281</v>
      </c>
      <c r="C616" s="13"/>
      <c r="D616" s="14"/>
      <c r="E616" s="23" t="str">
        <f t="shared" si="98"/>
        <v/>
      </c>
      <c r="F616" s="22" t="str">
        <f t="shared" si="99"/>
        <v/>
      </c>
      <c r="G616" s="15" t="str">
        <f t="shared" si="100"/>
        <v/>
      </c>
      <c r="H616" s="17" t="str">
        <f t="shared" si="101"/>
        <v/>
      </c>
      <c r="I616" s="24" t="str">
        <f t="shared" si="102"/>
        <v/>
      </c>
      <c r="J616" s="26" t="str">
        <f t="shared" si="103"/>
        <v/>
      </c>
      <c r="K616" s="9">
        <f>IF(J615=actualvalue,xirrvalue,IF(A616="",0,IF(B616="Purchase",-D616,IF(B616="Dividend",D616,IF(B616="Redemption",D616,)))))</f>
        <v>0</v>
      </c>
      <c r="L616" s="25" t="str">
        <f t="shared" si="97"/>
        <v/>
      </c>
      <c r="M616" s="11">
        <f t="shared" si="104"/>
        <v>0</v>
      </c>
      <c r="N616">
        <f t="shared" si="105"/>
        <v>0</v>
      </c>
      <c r="O616" s="9"/>
      <c r="P616" s="9"/>
      <c r="Q616" s="9"/>
      <c r="R616" s="9"/>
      <c r="S616" s="9"/>
    </row>
    <row r="617" spans="1:19">
      <c r="A617" s="12"/>
      <c r="B617" s="13" t="s">
        <v>281</v>
      </c>
      <c r="C617" s="13"/>
      <c r="D617" s="14"/>
      <c r="E617" s="23" t="str">
        <f t="shared" si="98"/>
        <v/>
      </c>
      <c r="F617" s="22" t="str">
        <f t="shared" si="99"/>
        <v/>
      </c>
      <c r="G617" s="15" t="str">
        <f t="shared" si="100"/>
        <v/>
      </c>
      <c r="H617" s="17" t="str">
        <f t="shared" si="101"/>
        <v/>
      </c>
      <c r="I617" s="24" t="str">
        <f t="shared" si="102"/>
        <v/>
      </c>
      <c r="J617" s="26" t="str">
        <f t="shared" si="103"/>
        <v/>
      </c>
      <c r="K617" s="9">
        <f>IF(J616=actualvalue,xirrvalue,IF(A617="",0,IF(B617="Purchase",-D617,IF(B617="Dividend",D617,IF(B617="Redemption",D617,)))))</f>
        <v>0</v>
      </c>
      <c r="L617" s="25" t="str">
        <f t="shared" si="97"/>
        <v/>
      </c>
      <c r="M617" s="11">
        <f t="shared" si="104"/>
        <v>0</v>
      </c>
      <c r="N617">
        <f t="shared" si="105"/>
        <v>0</v>
      </c>
      <c r="O617" s="9"/>
      <c r="P617" s="9"/>
      <c r="Q617" s="9"/>
      <c r="R617" s="9"/>
      <c r="S617" s="9"/>
    </row>
    <row r="618" spans="1:19">
      <c r="A618" s="12"/>
      <c r="B618" s="13" t="s">
        <v>281</v>
      </c>
      <c r="C618" s="13"/>
      <c r="D618" s="14"/>
      <c r="E618" s="23" t="str">
        <f t="shared" si="98"/>
        <v/>
      </c>
      <c r="F618" s="22" t="str">
        <f t="shared" si="99"/>
        <v/>
      </c>
      <c r="G618" s="15" t="str">
        <f t="shared" si="100"/>
        <v/>
      </c>
      <c r="H618" s="17" t="str">
        <f t="shared" si="101"/>
        <v/>
      </c>
      <c r="I618" s="24" t="str">
        <f t="shared" si="102"/>
        <v/>
      </c>
      <c r="J618" s="26" t="str">
        <f t="shared" si="103"/>
        <v/>
      </c>
      <c r="K618" s="9">
        <f>IF(J617=actualvalue,xirrvalue,IF(A618="",0,IF(B618="Purchase",-D618,IF(B618="Dividend",D618,IF(B618="Redemption",D618,)))))</f>
        <v>0</v>
      </c>
      <c r="L618" s="25" t="str">
        <f t="shared" si="97"/>
        <v/>
      </c>
      <c r="M618" s="11">
        <f t="shared" si="104"/>
        <v>0</v>
      </c>
      <c r="N618">
        <f t="shared" si="105"/>
        <v>0</v>
      </c>
      <c r="O618" s="9"/>
      <c r="P618" s="9"/>
      <c r="Q618" s="9"/>
      <c r="R618" s="9"/>
      <c r="S618" s="9"/>
    </row>
    <row r="619" spans="1:19">
      <c r="A619" s="12"/>
      <c r="B619" s="13" t="s">
        <v>281</v>
      </c>
      <c r="C619" s="13"/>
      <c r="D619" s="14"/>
      <c r="E619" s="23" t="str">
        <f t="shared" si="98"/>
        <v/>
      </c>
      <c r="F619" s="22" t="str">
        <f t="shared" si="99"/>
        <v/>
      </c>
      <c r="G619" s="15" t="str">
        <f t="shared" si="100"/>
        <v/>
      </c>
      <c r="H619" s="17" t="str">
        <f t="shared" si="101"/>
        <v/>
      </c>
      <c r="I619" s="24" t="str">
        <f t="shared" si="102"/>
        <v/>
      </c>
      <c r="J619" s="26" t="str">
        <f t="shared" si="103"/>
        <v/>
      </c>
      <c r="K619" s="9">
        <f>IF(J618=actualvalue,xirrvalue,IF(A619="",0,IF(B619="Purchase",-D619,IF(B619="Dividend",D619,IF(B619="Redemption",D619,)))))</f>
        <v>0</v>
      </c>
      <c r="L619" s="25" t="str">
        <f t="shared" si="97"/>
        <v/>
      </c>
      <c r="M619" s="11">
        <f t="shared" si="104"/>
        <v>0</v>
      </c>
      <c r="N619">
        <f t="shared" si="105"/>
        <v>0</v>
      </c>
      <c r="O619" s="9"/>
      <c r="P619" s="9"/>
      <c r="Q619" s="9"/>
      <c r="R619" s="9"/>
      <c r="S619" s="9"/>
    </row>
    <row r="620" spans="1:19">
      <c r="A620" s="12"/>
      <c r="B620" s="13" t="s">
        <v>281</v>
      </c>
      <c r="C620" s="13"/>
      <c r="D620" s="14"/>
      <c r="E620" s="23" t="str">
        <f t="shared" si="98"/>
        <v/>
      </c>
      <c r="F620" s="22" t="str">
        <f t="shared" si="99"/>
        <v/>
      </c>
      <c r="G620" s="15" t="str">
        <f t="shared" si="100"/>
        <v/>
      </c>
      <c r="H620" s="17" t="str">
        <f t="shared" si="101"/>
        <v/>
      </c>
      <c r="I620" s="24" t="str">
        <f t="shared" si="102"/>
        <v/>
      </c>
      <c r="J620" s="26" t="str">
        <f t="shared" si="103"/>
        <v/>
      </c>
      <c r="K620" s="9">
        <f>IF(J619=actualvalue,xirrvalue,IF(A620="",0,IF(B620="Purchase",-D620,IF(B620="Dividend",D620,IF(B620="Redemption",D620,)))))</f>
        <v>0</v>
      </c>
      <c r="L620" s="25" t="str">
        <f t="shared" si="97"/>
        <v/>
      </c>
      <c r="M620" s="11">
        <f t="shared" si="104"/>
        <v>0</v>
      </c>
      <c r="N620">
        <f t="shared" si="105"/>
        <v>0</v>
      </c>
      <c r="O620" s="9"/>
      <c r="P620" s="9"/>
      <c r="Q620" s="9"/>
      <c r="R620" s="9"/>
      <c r="S620" s="9"/>
    </row>
    <row r="621" spans="1:19">
      <c r="A621" s="12"/>
      <c r="B621" s="13" t="s">
        <v>281</v>
      </c>
      <c r="C621" s="13"/>
      <c r="D621" s="14"/>
      <c r="E621" s="23" t="str">
        <f t="shared" si="98"/>
        <v/>
      </c>
      <c r="F621" s="22" t="str">
        <f t="shared" si="99"/>
        <v/>
      </c>
      <c r="G621" s="15" t="str">
        <f t="shared" si="100"/>
        <v/>
      </c>
      <c r="H621" s="17" t="str">
        <f t="shared" si="101"/>
        <v/>
      </c>
      <c r="I621" s="24" t="str">
        <f t="shared" si="102"/>
        <v/>
      </c>
      <c r="J621" s="26" t="str">
        <f t="shared" si="103"/>
        <v/>
      </c>
      <c r="K621" s="9">
        <f>IF(J620=actualvalue,xirrvalue,IF(A621="",0,IF(B621="Purchase",-D621,IF(B621="Dividend",D621,IF(B621="Redemption",D621,)))))</f>
        <v>0</v>
      </c>
      <c r="L621" s="25" t="str">
        <f t="shared" si="97"/>
        <v/>
      </c>
      <c r="M621" s="11">
        <f t="shared" si="104"/>
        <v>0</v>
      </c>
      <c r="N621">
        <f t="shared" si="105"/>
        <v>0</v>
      </c>
      <c r="O621" s="9"/>
      <c r="P621" s="9"/>
      <c r="Q621" s="9"/>
      <c r="R621" s="9"/>
      <c r="S621" s="9"/>
    </row>
    <row r="622" spans="1:19">
      <c r="A622" s="12"/>
      <c r="B622" s="13" t="s">
        <v>281</v>
      </c>
      <c r="C622" s="13"/>
      <c r="D622" s="14"/>
      <c r="E622" s="23" t="str">
        <f t="shared" si="98"/>
        <v/>
      </c>
      <c r="F622" s="22" t="str">
        <f t="shared" si="99"/>
        <v/>
      </c>
      <c r="G622" s="15" t="str">
        <f t="shared" si="100"/>
        <v/>
      </c>
      <c r="H622" s="17" t="str">
        <f t="shared" si="101"/>
        <v/>
      </c>
      <c r="I622" s="24" t="str">
        <f t="shared" si="102"/>
        <v/>
      </c>
      <c r="J622" s="26" t="str">
        <f t="shared" si="103"/>
        <v/>
      </c>
      <c r="K622" s="9">
        <f>IF(J621=actualvalue,xirrvalue,IF(A622="",0,IF(B622="Purchase",-D622,IF(B622="Dividend",D622,IF(B622="Redemption",D622,)))))</f>
        <v>0</v>
      </c>
      <c r="L622" s="25" t="str">
        <f t="shared" si="97"/>
        <v/>
      </c>
      <c r="M622" s="11">
        <f t="shared" si="104"/>
        <v>0</v>
      </c>
      <c r="N622">
        <f t="shared" si="105"/>
        <v>0</v>
      </c>
      <c r="O622" s="9"/>
      <c r="P622" s="9"/>
      <c r="Q622" s="9"/>
      <c r="R622" s="9"/>
      <c r="S622" s="9"/>
    </row>
    <row r="623" spans="1:19">
      <c r="A623" s="12"/>
      <c r="B623" s="13" t="s">
        <v>281</v>
      </c>
      <c r="C623" s="13"/>
      <c r="D623" s="14"/>
      <c r="E623" s="23" t="str">
        <f t="shared" si="98"/>
        <v/>
      </c>
      <c r="F623" s="22" t="str">
        <f t="shared" si="99"/>
        <v/>
      </c>
      <c r="G623" s="15" t="str">
        <f t="shared" si="100"/>
        <v/>
      </c>
      <c r="H623" s="17" t="str">
        <f t="shared" si="101"/>
        <v/>
      </c>
      <c r="I623" s="24" t="str">
        <f t="shared" si="102"/>
        <v/>
      </c>
      <c r="J623" s="26" t="str">
        <f t="shared" si="103"/>
        <v/>
      </c>
      <c r="K623" s="9">
        <f>IF(J622=actualvalue,xirrvalue,IF(A623="",0,IF(B623="Purchase",-D623,IF(B623="Dividend",D623,IF(B623="Redemption",D623,)))))</f>
        <v>0</v>
      </c>
      <c r="L623" s="25" t="str">
        <f t="shared" si="97"/>
        <v/>
      </c>
      <c r="M623" s="11">
        <f t="shared" si="104"/>
        <v>0</v>
      </c>
      <c r="N623">
        <f t="shared" si="105"/>
        <v>0</v>
      </c>
      <c r="O623" s="9"/>
      <c r="P623" s="9"/>
      <c r="Q623" s="9"/>
      <c r="R623" s="9"/>
      <c r="S623" s="9"/>
    </row>
    <row r="624" spans="1:19">
      <c r="A624" s="12"/>
      <c r="B624" s="13" t="s">
        <v>281</v>
      </c>
      <c r="C624" s="13"/>
      <c r="D624" s="14"/>
      <c r="E624" s="23" t="str">
        <f t="shared" si="98"/>
        <v/>
      </c>
      <c r="F624" s="22" t="str">
        <f t="shared" si="99"/>
        <v/>
      </c>
      <c r="G624" s="15" t="str">
        <f t="shared" si="100"/>
        <v/>
      </c>
      <c r="H624" s="17" t="str">
        <f t="shared" si="101"/>
        <v/>
      </c>
      <c r="I624" s="24" t="str">
        <f t="shared" si="102"/>
        <v/>
      </c>
      <c r="J624" s="26" t="str">
        <f t="shared" si="103"/>
        <v/>
      </c>
      <c r="K624" s="9">
        <f>IF(J623=actualvalue,xirrvalue,IF(A624="",0,IF(B624="Purchase",-D624,IF(B624="Dividend",D624,IF(B624="Redemption",D624,)))))</f>
        <v>0</v>
      </c>
      <c r="L624" s="25" t="str">
        <f t="shared" si="97"/>
        <v/>
      </c>
      <c r="M624" s="11">
        <f t="shared" si="104"/>
        <v>0</v>
      </c>
      <c r="N624">
        <f t="shared" si="105"/>
        <v>0</v>
      </c>
      <c r="O624" s="9"/>
      <c r="P624" s="9"/>
      <c r="Q624" s="9"/>
      <c r="R624" s="9"/>
      <c r="S624" s="9"/>
    </row>
    <row r="625" spans="1:19">
      <c r="A625" s="12"/>
      <c r="B625" s="13" t="s">
        <v>281</v>
      </c>
      <c r="C625" s="13"/>
      <c r="D625" s="14"/>
      <c r="E625" s="23" t="str">
        <f t="shared" si="98"/>
        <v/>
      </c>
      <c r="F625" s="22" t="str">
        <f t="shared" si="99"/>
        <v/>
      </c>
      <c r="G625" s="15" t="str">
        <f t="shared" si="100"/>
        <v/>
      </c>
      <c r="H625" s="17" t="str">
        <f t="shared" si="101"/>
        <v/>
      </c>
      <c r="I625" s="24" t="str">
        <f t="shared" si="102"/>
        <v/>
      </c>
      <c r="J625" s="26" t="str">
        <f t="shared" si="103"/>
        <v/>
      </c>
      <c r="K625" s="9">
        <f>IF(J624=actualvalue,xirrvalue,IF(A625="",0,IF(B625="Purchase",-D625,IF(B625="Dividend",D625,IF(B625="Redemption",D625,)))))</f>
        <v>0</v>
      </c>
      <c r="L625" s="25" t="str">
        <f t="shared" si="97"/>
        <v/>
      </c>
      <c r="M625" s="11">
        <f t="shared" si="104"/>
        <v>0</v>
      </c>
      <c r="N625">
        <f t="shared" si="105"/>
        <v>0</v>
      </c>
      <c r="O625" s="9"/>
      <c r="P625" s="9"/>
      <c r="Q625" s="9"/>
      <c r="R625" s="9"/>
      <c r="S625" s="9"/>
    </row>
    <row r="626" spans="1:19">
      <c r="A626" s="12"/>
      <c r="B626" s="13" t="s">
        <v>281</v>
      </c>
      <c r="C626" s="13"/>
      <c r="D626" s="14"/>
      <c r="E626" s="23" t="str">
        <f t="shared" si="98"/>
        <v/>
      </c>
      <c r="F626" s="22" t="str">
        <f t="shared" si="99"/>
        <v/>
      </c>
      <c r="G626" s="15" t="str">
        <f t="shared" si="100"/>
        <v/>
      </c>
      <c r="H626" s="17" t="str">
        <f t="shared" si="101"/>
        <v/>
      </c>
      <c r="I626" s="24" t="str">
        <f t="shared" si="102"/>
        <v/>
      </c>
      <c r="J626" s="26" t="str">
        <f t="shared" si="103"/>
        <v/>
      </c>
      <c r="K626" s="9">
        <f>IF(J625=actualvalue,xirrvalue,IF(A626="",0,IF(B626="Purchase",-D626,IF(B626="Dividend",D626,IF(B626="Redemption",D626,)))))</f>
        <v>0</v>
      </c>
      <c r="L626" s="25" t="str">
        <f t="shared" si="97"/>
        <v/>
      </c>
      <c r="M626" s="11">
        <f t="shared" si="104"/>
        <v>0</v>
      </c>
      <c r="N626">
        <f t="shared" si="105"/>
        <v>0</v>
      </c>
      <c r="O626" s="9"/>
      <c r="P626" s="9"/>
      <c r="Q626" s="9"/>
      <c r="R626" s="9"/>
      <c r="S626" s="9"/>
    </row>
    <row r="627" spans="1:19">
      <c r="A627" s="12"/>
      <c r="B627" s="13" t="s">
        <v>281</v>
      </c>
      <c r="C627" s="13"/>
      <c r="D627" s="14"/>
      <c r="E627" s="23" t="str">
        <f t="shared" si="98"/>
        <v/>
      </c>
      <c r="F627" s="22" t="str">
        <f t="shared" si="99"/>
        <v/>
      </c>
      <c r="G627" s="15" t="str">
        <f t="shared" si="100"/>
        <v/>
      </c>
      <c r="H627" s="17" t="str">
        <f t="shared" si="101"/>
        <v/>
      </c>
      <c r="I627" s="24" t="str">
        <f t="shared" si="102"/>
        <v/>
      </c>
      <c r="J627" s="26" t="str">
        <f t="shared" si="103"/>
        <v/>
      </c>
      <c r="K627" s="9">
        <f>IF(J626=actualvalue,xirrvalue,IF(A627="",0,IF(B627="Purchase",-D627,IF(B627="Dividend",D627,IF(B627="Redemption",D627,)))))</f>
        <v>0</v>
      </c>
      <c r="L627" s="25" t="str">
        <f t="shared" si="97"/>
        <v/>
      </c>
      <c r="M627" s="11">
        <f t="shared" si="104"/>
        <v>0</v>
      </c>
      <c r="N627">
        <f t="shared" si="105"/>
        <v>0</v>
      </c>
      <c r="O627" s="9"/>
      <c r="P627" s="9"/>
      <c r="Q627" s="9"/>
      <c r="R627" s="9"/>
      <c r="S627" s="9"/>
    </row>
    <row r="628" spans="1:19">
      <c r="A628" s="12"/>
      <c r="B628" s="13" t="s">
        <v>281</v>
      </c>
      <c r="C628" s="13"/>
      <c r="D628" s="14"/>
      <c r="E628" s="23" t="str">
        <f t="shared" si="98"/>
        <v/>
      </c>
      <c r="F628" s="22" t="str">
        <f t="shared" si="99"/>
        <v/>
      </c>
      <c r="G628" s="15" t="str">
        <f t="shared" si="100"/>
        <v/>
      </c>
      <c r="H628" s="17" t="str">
        <f t="shared" si="101"/>
        <v/>
      </c>
      <c r="I628" s="24" t="str">
        <f t="shared" si="102"/>
        <v/>
      </c>
      <c r="J628" s="26" t="str">
        <f t="shared" si="103"/>
        <v/>
      </c>
      <c r="K628" s="9">
        <f>IF(J627=actualvalue,xirrvalue,IF(A628="",0,IF(B628="Purchase",-D628,IF(B628="Dividend",D628,IF(B628="Redemption",D628,)))))</f>
        <v>0</v>
      </c>
      <c r="L628" s="25" t="str">
        <f t="shared" si="97"/>
        <v/>
      </c>
      <c r="M628" s="11">
        <f t="shared" si="104"/>
        <v>0</v>
      </c>
      <c r="N628">
        <f t="shared" si="105"/>
        <v>0</v>
      </c>
      <c r="O628" s="9"/>
      <c r="P628" s="9"/>
      <c r="Q628" s="9"/>
      <c r="R628" s="9"/>
      <c r="S628" s="9"/>
    </row>
    <row r="629" spans="1:19">
      <c r="A629" s="12"/>
      <c r="B629" s="13" t="s">
        <v>281</v>
      </c>
      <c r="C629" s="13"/>
      <c r="D629" s="14"/>
      <c r="E629" s="23" t="str">
        <f t="shared" si="98"/>
        <v/>
      </c>
      <c r="F629" s="22" t="str">
        <f t="shared" si="99"/>
        <v/>
      </c>
      <c r="G629" s="15" t="str">
        <f t="shared" si="100"/>
        <v/>
      </c>
      <c r="H629" s="17" t="str">
        <f t="shared" si="101"/>
        <v/>
      </c>
      <c r="I629" s="24" t="str">
        <f t="shared" si="102"/>
        <v/>
      </c>
      <c r="J629" s="26" t="str">
        <f t="shared" si="103"/>
        <v/>
      </c>
      <c r="K629" s="9">
        <f>IF(J628=actualvalue,xirrvalue,IF(A629="",0,IF(B629="Purchase",-D629,IF(B629="Dividend",D629,IF(B629="Redemption",D629,)))))</f>
        <v>0</v>
      </c>
      <c r="L629" s="25" t="str">
        <f t="shared" si="97"/>
        <v/>
      </c>
      <c r="M629" s="11">
        <f t="shared" si="104"/>
        <v>0</v>
      </c>
      <c r="N629">
        <f t="shared" si="105"/>
        <v>0</v>
      </c>
      <c r="O629" s="9"/>
      <c r="P629" s="9"/>
      <c r="Q629" s="9"/>
      <c r="R629" s="9"/>
      <c r="S629" s="9"/>
    </row>
    <row r="630" spans="1:19">
      <c r="A630" s="12"/>
      <c r="B630" s="13" t="s">
        <v>281</v>
      </c>
      <c r="C630" s="13"/>
      <c r="D630" s="14"/>
      <c r="E630" s="23" t="str">
        <f t="shared" si="98"/>
        <v/>
      </c>
      <c r="F630" s="22" t="str">
        <f t="shared" si="99"/>
        <v/>
      </c>
      <c r="G630" s="15" t="str">
        <f t="shared" si="100"/>
        <v/>
      </c>
      <c r="H630" s="17" t="str">
        <f t="shared" si="101"/>
        <v/>
      </c>
      <c r="I630" s="24" t="str">
        <f t="shared" si="102"/>
        <v/>
      </c>
      <c r="J630" s="26" t="str">
        <f t="shared" si="103"/>
        <v/>
      </c>
      <c r="K630" s="9">
        <f>IF(J629=actualvalue,xirrvalue,IF(A630="",0,IF(B630="Purchase",-D630,IF(B630="Dividend",D630,IF(B630="Redemption",D630,)))))</f>
        <v>0</v>
      </c>
      <c r="L630" s="25" t="str">
        <f t="shared" si="97"/>
        <v/>
      </c>
      <c r="M630" s="11">
        <f t="shared" si="104"/>
        <v>0</v>
      </c>
      <c r="N630">
        <f t="shared" si="105"/>
        <v>0</v>
      </c>
      <c r="O630" s="9"/>
      <c r="P630" s="9"/>
      <c r="Q630" s="9"/>
      <c r="R630" s="9"/>
      <c r="S630" s="9"/>
    </row>
    <row r="631" spans="1:19">
      <c r="A631" s="12"/>
      <c r="B631" s="13" t="s">
        <v>281</v>
      </c>
      <c r="C631" s="13"/>
      <c r="D631" s="14"/>
      <c r="E631" s="23" t="str">
        <f t="shared" si="98"/>
        <v/>
      </c>
      <c r="F631" s="22" t="str">
        <f t="shared" si="99"/>
        <v/>
      </c>
      <c r="G631" s="15" t="str">
        <f t="shared" si="100"/>
        <v/>
      </c>
      <c r="H631" s="17" t="str">
        <f t="shared" si="101"/>
        <v/>
      </c>
      <c r="I631" s="24" t="str">
        <f t="shared" si="102"/>
        <v/>
      </c>
      <c r="J631" s="26" t="str">
        <f t="shared" si="103"/>
        <v/>
      </c>
      <c r="K631" s="9">
        <f>IF(J630=actualvalue,xirrvalue,IF(A631="",0,IF(B631="Purchase",-D631,IF(B631="Dividend",D631,IF(B631="Redemption",D631,)))))</f>
        <v>0</v>
      </c>
      <c r="L631" s="25" t="str">
        <f t="shared" si="97"/>
        <v/>
      </c>
      <c r="M631" s="11">
        <f t="shared" si="104"/>
        <v>0</v>
      </c>
      <c r="N631">
        <f t="shared" si="105"/>
        <v>0</v>
      </c>
      <c r="O631" s="9"/>
      <c r="P631" s="9"/>
      <c r="Q631" s="9"/>
      <c r="R631" s="9"/>
      <c r="S631" s="9"/>
    </row>
    <row r="632" spans="1:19">
      <c r="A632" s="12"/>
      <c r="B632" s="13" t="s">
        <v>281</v>
      </c>
      <c r="C632" s="13"/>
      <c r="D632" s="14"/>
      <c r="E632" s="23" t="str">
        <f t="shared" si="98"/>
        <v/>
      </c>
      <c r="F632" s="22" t="str">
        <f t="shared" si="99"/>
        <v/>
      </c>
      <c r="G632" s="15" t="str">
        <f t="shared" si="100"/>
        <v/>
      </c>
      <c r="H632" s="17" t="str">
        <f t="shared" si="101"/>
        <v/>
      </c>
      <c r="I632" s="24" t="str">
        <f t="shared" si="102"/>
        <v/>
      </c>
      <c r="J632" s="26" t="str">
        <f t="shared" si="103"/>
        <v/>
      </c>
      <c r="K632" s="9">
        <f>IF(J631=actualvalue,xirrvalue,IF(A632="",0,IF(B632="Purchase",-D632,IF(B632="Dividend",D632,IF(B632="Redemption",D632,)))))</f>
        <v>0</v>
      </c>
      <c r="L632" s="25" t="str">
        <f t="shared" si="97"/>
        <v/>
      </c>
      <c r="M632" s="11">
        <f t="shared" si="104"/>
        <v>0</v>
      </c>
      <c r="N632">
        <f t="shared" si="105"/>
        <v>0</v>
      </c>
      <c r="O632" s="9"/>
      <c r="P632" s="9"/>
      <c r="Q632" s="9"/>
      <c r="R632" s="9"/>
      <c r="S632" s="9"/>
    </row>
    <row r="633" spans="1:19">
      <c r="A633" s="12"/>
      <c r="B633" s="13" t="s">
        <v>281</v>
      </c>
      <c r="C633" s="13"/>
      <c r="D633" s="14"/>
      <c r="E633" s="23" t="str">
        <f t="shared" si="98"/>
        <v/>
      </c>
      <c r="F633" s="22" t="str">
        <f t="shared" si="99"/>
        <v/>
      </c>
      <c r="G633" s="15" t="str">
        <f t="shared" si="100"/>
        <v/>
      </c>
      <c r="H633" s="17" t="str">
        <f t="shared" si="101"/>
        <v/>
      </c>
      <c r="I633" s="24" t="str">
        <f t="shared" si="102"/>
        <v/>
      </c>
      <c r="J633" s="26" t="str">
        <f t="shared" si="103"/>
        <v/>
      </c>
      <c r="K633" s="9">
        <f>IF(J632=actualvalue,xirrvalue,IF(A633="",0,IF(B633="Purchase",-D633,IF(B633="Dividend",D633,IF(B633="Redemption",D633,)))))</f>
        <v>0</v>
      </c>
      <c r="L633" s="25" t="str">
        <f t="shared" si="97"/>
        <v/>
      </c>
      <c r="M633" s="11">
        <f t="shared" si="104"/>
        <v>0</v>
      </c>
      <c r="N633">
        <f t="shared" si="105"/>
        <v>0</v>
      </c>
      <c r="O633" s="9"/>
      <c r="P633" s="9"/>
      <c r="Q633" s="9"/>
      <c r="R633" s="9"/>
      <c r="S633" s="9"/>
    </row>
    <row r="634" spans="1:19">
      <c r="A634" s="12"/>
      <c r="B634" s="13" t="s">
        <v>281</v>
      </c>
      <c r="C634" s="13"/>
      <c r="D634" s="14"/>
      <c r="E634" s="23" t="str">
        <f t="shared" si="98"/>
        <v/>
      </c>
      <c r="F634" s="22" t="str">
        <f t="shared" si="99"/>
        <v/>
      </c>
      <c r="G634" s="15" t="str">
        <f t="shared" si="100"/>
        <v/>
      </c>
      <c r="H634" s="17" t="str">
        <f t="shared" si="101"/>
        <v/>
      </c>
      <c r="I634" s="24" t="str">
        <f t="shared" si="102"/>
        <v/>
      </c>
      <c r="J634" s="26" t="str">
        <f t="shared" si="103"/>
        <v/>
      </c>
      <c r="K634" s="9">
        <f>IF(J633=actualvalue,xirrvalue,IF(A634="",0,IF(B634="Purchase",-D634,IF(B634="Dividend",D634,IF(B634="Redemption",D634,)))))</f>
        <v>0</v>
      </c>
      <c r="L634" s="25" t="str">
        <f t="shared" si="97"/>
        <v/>
      </c>
      <c r="M634" s="11">
        <f t="shared" si="104"/>
        <v>0</v>
      </c>
      <c r="N634">
        <f t="shared" si="105"/>
        <v>0</v>
      </c>
      <c r="O634" s="9"/>
      <c r="P634" s="9"/>
      <c r="Q634" s="9"/>
      <c r="R634" s="9"/>
      <c r="S634" s="9"/>
    </row>
    <row r="635" spans="1:19">
      <c r="A635" s="12"/>
      <c r="B635" s="13" t="s">
        <v>281</v>
      </c>
      <c r="C635" s="13"/>
      <c r="D635" s="14"/>
      <c r="E635" s="23" t="str">
        <f t="shared" si="98"/>
        <v/>
      </c>
      <c r="F635" s="22" t="str">
        <f t="shared" si="99"/>
        <v/>
      </c>
      <c r="G635" s="15" t="str">
        <f t="shared" si="100"/>
        <v/>
      </c>
      <c r="H635" s="17" t="str">
        <f t="shared" si="101"/>
        <v/>
      </c>
      <c r="I635" s="24" t="str">
        <f t="shared" si="102"/>
        <v/>
      </c>
      <c r="J635" s="26" t="str">
        <f t="shared" si="103"/>
        <v/>
      </c>
      <c r="K635" s="9">
        <f>IF(J634=actualvalue,xirrvalue,IF(A635="",0,IF(B635="Purchase",-D635,IF(B635="Dividend",D635,IF(B635="Redemption",D635,)))))</f>
        <v>0</v>
      </c>
      <c r="L635" s="25" t="str">
        <f t="shared" si="97"/>
        <v/>
      </c>
      <c r="M635" s="11">
        <f t="shared" si="104"/>
        <v>0</v>
      </c>
      <c r="N635">
        <f t="shared" si="105"/>
        <v>0</v>
      </c>
      <c r="O635" s="9"/>
      <c r="P635" s="9"/>
      <c r="Q635" s="9"/>
      <c r="R635" s="9"/>
      <c r="S635" s="9"/>
    </row>
    <row r="636" spans="1:19">
      <c r="A636" s="12"/>
      <c r="B636" s="13" t="s">
        <v>281</v>
      </c>
      <c r="C636" s="13"/>
      <c r="D636" s="14"/>
      <c r="E636" s="23" t="str">
        <f t="shared" si="98"/>
        <v/>
      </c>
      <c r="F636" s="22" t="str">
        <f t="shared" si="99"/>
        <v/>
      </c>
      <c r="G636" s="15" t="str">
        <f t="shared" si="100"/>
        <v/>
      </c>
      <c r="H636" s="17" t="str">
        <f t="shared" si="101"/>
        <v/>
      </c>
      <c r="I636" s="24" t="str">
        <f t="shared" si="102"/>
        <v/>
      </c>
      <c r="J636" s="26" t="str">
        <f t="shared" si="103"/>
        <v/>
      </c>
      <c r="K636" s="9">
        <f>IF(J635=actualvalue,xirrvalue,IF(A636="",0,IF(B636="Purchase",-D636,IF(B636="Dividend",D636,IF(B636="Redemption",D636,)))))</f>
        <v>0</v>
      </c>
      <c r="L636" s="25" t="str">
        <f t="shared" si="97"/>
        <v/>
      </c>
      <c r="M636" s="11">
        <f t="shared" si="104"/>
        <v>0</v>
      </c>
      <c r="N636">
        <f t="shared" si="105"/>
        <v>0</v>
      </c>
      <c r="O636" s="9"/>
      <c r="P636" s="9"/>
      <c r="Q636" s="9"/>
      <c r="R636" s="9"/>
      <c r="S636" s="9"/>
    </row>
    <row r="637" spans="1:19">
      <c r="A637" s="12"/>
      <c r="B637" s="13" t="s">
        <v>281</v>
      </c>
      <c r="C637" s="13"/>
      <c r="D637" s="14"/>
      <c r="E637" s="23" t="str">
        <f t="shared" si="98"/>
        <v/>
      </c>
      <c r="F637" s="22" t="str">
        <f t="shared" si="99"/>
        <v/>
      </c>
      <c r="G637" s="15" t="str">
        <f t="shared" si="100"/>
        <v/>
      </c>
      <c r="H637" s="17" t="str">
        <f t="shared" si="101"/>
        <v/>
      </c>
      <c r="I637" s="24" t="str">
        <f t="shared" si="102"/>
        <v/>
      </c>
      <c r="J637" s="26" t="str">
        <f t="shared" si="103"/>
        <v/>
      </c>
      <c r="K637" s="9">
        <f>IF(J636=actualvalue,xirrvalue,IF(A637="",0,IF(B637="Purchase",-D637,IF(B637="Dividend",D637,IF(B637="Redemption",D637,)))))</f>
        <v>0</v>
      </c>
      <c r="L637" s="25" t="str">
        <f t="shared" si="97"/>
        <v/>
      </c>
      <c r="M637" s="11">
        <f t="shared" si="104"/>
        <v>0</v>
      </c>
      <c r="N637">
        <f t="shared" si="105"/>
        <v>0</v>
      </c>
      <c r="O637" s="9"/>
      <c r="P637" s="9"/>
      <c r="Q637" s="9"/>
      <c r="R637" s="9"/>
      <c r="S637" s="9"/>
    </row>
    <row r="638" spans="1:19">
      <c r="A638" s="12"/>
      <c r="B638" s="13" t="s">
        <v>281</v>
      </c>
      <c r="C638" s="13"/>
      <c r="D638" s="14"/>
      <c r="E638" s="23" t="str">
        <f t="shared" si="98"/>
        <v/>
      </c>
      <c r="F638" s="22" t="str">
        <f t="shared" si="99"/>
        <v/>
      </c>
      <c r="G638" s="15" t="str">
        <f t="shared" si="100"/>
        <v/>
      </c>
      <c r="H638" s="17" t="str">
        <f t="shared" si="101"/>
        <v/>
      </c>
      <c r="I638" s="24" t="str">
        <f t="shared" si="102"/>
        <v/>
      </c>
      <c r="J638" s="26" t="str">
        <f t="shared" si="103"/>
        <v/>
      </c>
      <c r="K638" s="9">
        <f>IF(J637=actualvalue,xirrvalue,IF(A638="",0,IF(B638="Purchase",-D638,IF(B638="Dividend",D638,IF(B638="Redemption",D638,)))))</f>
        <v>0</v>
      </c>
      <c r="L638" s="25" t="str">
        <f t="shared" si="97"/>
        <v/>
      </c>
      <c r="M638" s="11">
        <f t="shared" si="104"/>
        <v>0</v>
      </c>
      <c r="N638">
        <f t="shared" si="105"/>
        <v>0</v>
      </c>
      <c r="O638" s="9"/>
      <c r="P638" s="9"/>
      <c r="Q638" s="9"/>
      <c r="R638" s="9"/>
      <c r="S638" s="9"/>
    </row>
    <row r="639" spans="1:19">
      <c r="A639" s="12"/>
      <c r="B639" s="13" t="s">
        <v>281</v>
      </c>
      <c r="C639" s="13"/>
      <c r="D639" s="14"/>
      <c r="E639" s="23" t="str">
        <f t="shared" si="98"/>
        <v/>
      </c>
      <c r="F639" s="22" t="str">
        <f t="shared" si="99"/>
        <v/>
      </c>
      <c r="G639" s="15" t="str">
        <f t="shared" si="100"/>
        <v/>
      </c>
      <c r="H639" s="17" t="str">
        <f t="shared" si="101"/>
        <v/>
      </c>
      <c r="I639" s="24" t="str">
        <f t="shared" si="102"/>
        <v/>
      </c>
      <c r="J639" s="26" t="str">
        <f t="shared" si="103"/>
        <v/>
      </c>
      <c r="K639" s="9">
        <f>IF(J638=actualvalue,xirrvalue,IF(A639="",0,IF(B639="Purchase",-D639,IF(B639="Dividend",D639,IF(B639="Redemption",D639,)))))</f>
        <v>0</v>
      </c>
      <c r="L639" s="25" t="str">
        <f t="shared" si="97"/>
        <v/>
      </c>
      <c r="M639" s="11">
        <f t="shared" si="104"/>
        <v>0</v>
      </c>
      <c r="N639">
        <f t="shared" si="105"/>
        <v>0</v>
      </c>
      <c r="O639" s="9"/>
      <c r="P639" s="9"/>
      <c r="Q639" s="9"/>
      <c r="R639" s="9"/>
      <c r="S639" s="9"/>
    </row>
    <row r="640" spans="1:19">
      <c r="A640" s="12"/>
      <c r="B640" s="13" t="s">
        <v>281</v>
      </c>
      <c r="C640" s="13"/>
      <c r="D640" s="14"/>
      <c r="E640" s="23" t="str">
        <f t="shared" si="98"/>
        <v/>
      </c>
      <c r="F640" s="22" t="str">
        <f t="shared" si="99"/>
        <v/>
      </c>
      <c r="G640" s="15" t="str">
        <f t="shared" si="100"/>
        <v/>
      </c>
      <c r="H640" s="17" t="str">
        <f t="shared" si="101"/>
        <v/>
      </c>
      <c r="I640" s="24" t="str">
        <f t="shared" si="102"/>
        <v/>
      </c>
      <c r="J640" s="26" t="str">
        <f t="shared" si="103"/>
        <v/>
      </c>
      <c r="K640" s="9">
        <f>IF(J639=actualvalue,xirrvalue,IF(A640="",0,IF(B640="Purchase",-D640,IF(B640="Dividend",D640,IF(B640="Redemption",D640,)))))</f>
        <v>0</v>
      </c>
      <c r="L640" s="25" t="str">
        <f t="shared" si="97"/>
        <v/>
      </c>
      <c r="M640" s="11">
        <f t="shared" si="104"/>
        <v>0</v>
      </c>
      <c r="N640">
        <f t="shared" si="105"/>
        <v>0</v>
      </c>
      <c r="O640" s="9"/>
      <c r="P640" s="9"/>
      <c r="Q640" s="9"/>
      <c r="R640" s="9"/>
      <c r="S640" s="9"/>
    </row>
    <row r="641" spans="1:19">
      <c r="A641" s="12"/>
      <c r="B641" s="13" t="s">
        <v>281</v>
      </c>
      <c r="C641" s="13"/>
      <c r="D641" s="14"/>
      <c r="E641" s="23" t="str">
        <f t="shared" si="98"/>
        <v/>
      </c>
      <c r="F641" s="22" t="str">
        <f t="shared" si="99"/>
        <v/>
      </c>
      <c r="G641" s="15" t="str">
        <f t="shared" si="100"/>
        <v/>
      </c>
      <c r="H641" s="17" t="str">
        <f t="shared" si="101"/>
        <v/>
      </c>
      <c r="I641" s="24" t="str">
        <f t="shared" si="102"/>
        <v/>
      </c>
      <c r="J641" s="26" t="str">
        <f t="shared" si="103"/>
        <v/>
      </c>
      <c r="K641" s="9">
        <f>IF(J640=actualvalue,xirrvalue,IF(A641="",0,IF(B641="Purchase",-D641,IF(B641="Dividend",D641,IF(B641="Redemption",D641,)))))</f>
        <v>0</v>
      </c>
      <c r="L641" s="25" t="str">
        <f t="shared" si="97"/>
        <v/>
      </c>
      <c r="M641" s="11">
        <f t="shared" si="104"/>
        <v>0</v>
      </c>
      <c r="N641">
        <f t="shared" si="105"/>
        <v>0</v>
      </c>
      <c r="O641" s="9"/>
      <c r="P641" s="9"/>
      <c r="Q641" s="9"/>
      <c r="R641" s="9"/>
      <c r="S641" s="9"/>
    </row>
    <row r="642" spans="1:19">
      <c r="A642" s="12"/>
      <c r="B642" s="13" t="s">
        <v>281</v>
      </c>
      <c r="C642" s="13"/>
      <c r="D642" s="14"/>
      <c r="E642" s="23" t="str">
        <f t="shared" si="98"/>
        <v/>
      </c>
      <c r="F642" s="22" t="str">
        <f t="shared" si="99"/>
        <v/>
      </c>
      <c r="G642" s="15" t="str">
        <f t="shared" si="100"/>
        <v/>
      </c>
      <c r="H642" s="17" t="str">
        <f t="shared" si="101"/>
        <v/>
      </c>
      <c r="I642" s="24" t="str">
        <f t="shared" si="102"/>
        <v/>
      </c>
      <c r="J642" s="26" t="str">
        <f t="shared" si="103"/>
        <v/>
      </c>
      <c r="K642" s="9">
        <f>IF(J641=actualvalue,xirrvalue,IF(A642="",0,IF(B642="Purchase",-D642,IF(B642="Dividend",D642,IF(B642="Redemption",D642,)))))</f>
        <v>0</v>
      </c>
      <c r="L642" s="25" t="str">
        <f t="shared" si="97"/>
        <v/>
      </c>
      <c r="M642" s="11">
        <f t="shared" si="104"/>
        <v>0</v>
      </c>
      <c r="N642">
        <f t="shared" si="105"/>
        <v>0</v>
      </c>
      <c r="O642" s="9"/>
      <c r="P642" s="9"/>
      <c r="Q642" s="9"/>
      <c r="R642" s="9"/>
      <c r="S642" s="9"/>
    </row>
    <row r="643" spans="1:19">
      <c r="A643" s="12"/>
      <c r="B643" s="13" t="s">
        <v>281</v>
      </c>
      <c r="C643" s="13"/>
      <c r="D643" s="14"/>
      <c r="E643" s="23" t="str">
        <f t="shared" si="98"/>
        <v/>
      </c>
      <c r="F643" s="22" t="str">
        <f t="shared" si="99"/>
        <v/>
      </c>
      <c r="G643" s="15" t="str">
        <f t="shared" si="100"/>
        <v/>
      </c>
      <c r="H643" s="17" t="str">
        <f t="shared" si="101"/>
        <v/>
      </c>
      <c r="I643" s="24" t="str">
        <f t="shared" si="102"/>
        <v/>
      </c>
      <c r="J643" s="26" t="str">
        <f t="shared" si="103"/>
        <v/>
      </c>
      <c r="K643" s="9">
        <f>IF(J642=actualvalue,xirrvalue,IF(A643="",0,IF(B643="Purchase",-D643,IF(B643="Dividend",D643,IF(B643="Redemption",D643,)))))</f>
        <v>0</v>
      </c>
      <c r="L643" s="25" t="str">
        <f t="shared" si="97"/>
        <v/>
      </c>
      <c r="M643" s="11">
        <f t="shared" si="104"/>
        <v>0</v>
      </c>
      <c r="N643">
        <f t="shared" si="105"/>
        <v>0</v>
      </c>
      <c r="O643" s="9"/>
      <c r="P643" s="9"/>
      <c r="Q643" s="9"/>
      <c r="R643" s="9"/>
      <c r="S643" s="9"/>
    </row>
    <row r="644" spans="1:19">
      <c r="A644" s="12"/>
      <c r="B644" s="13" t="s">
        <v>281</v>
      </c>
      <c r="C644" s="13"/>
      <c r="D644" s="14"/>
      <c r="E644" s="23" t="str">
        <f t="shared" si="98"/>
        <v/>
      </c>
      <c r="F644" s="22" t="str">
        <f t="shared" si="99"/>
        <v/>
      </c>
      <c r="G644" s="15" t="str">
        <f t="shared" si="100"/>
        <v/>
      </c>
      <c r="H644" s="17" t="str">
        <f t="shared" si="101"/>
        <v/>
      </c>
      <c r="I644" s="24" t="str">
        <f t="shared" si="102"/>
        <v/>
      </c>
      <c r="J644" s="26" t="str">
        <f t="shared" si="103"/>
        <v/>
      </c>
      <c r="K644" s="9">
        <f>IF(J643=actualvalue,xirrvalue,IF(A644="",0,IF(B644="Purchase",-D644,IF(B644="Dividend",D644,IF(B644="Redemption",D644,)))))</f>
        <v>0</v>
      </c>
      <c r="L644" s="25" t="str">
        <f t="shared" si="97"/>
        <v/>
      </c>
      <c r="M644" s="11">
        <f t="shared" si="104"/>
        <v>0</v>
      </c>
      <c r="N644">
        <f t="shared" si="105"/>
        <v>0</v>
      </c>
      <c r="O644" s="9"/>
      <c r="P644" s="9"/>
      <c r="Q644" s="9"/>
      <c r="R644" s="9"/>
      <c r="S644" s="9"/>
    </row>
    <row r="645" spans="1:19">
      <c r="A645" s="12"/>
      <c r="B645" s="13" t="s">
        <v>281</v>
      </c>
      <c r="C645" s="13"/>
      <c r="D645" s="14"/>
      <c r="E645" s="23" t="str">
        <f t="shared" si="98"/>
        <v/>
      </c>
      <c r="F645" s="22" t="str">
        <f t="shared" si="99"/>
        <v/>
      </c>
      <c r="G645" s="15" t="str">
        <f t="shared" si="100"/>
        <v/>
      </c>
      <c r="H645" s="17" t="str">
        <f t="shared" si="101"/>
        <v/>
      </c>
      <c r="I645" s="24" t="str">
        <f t="shared" si="102"/>
        <v/>
      </c>
      <c r="J645" s="26" t="str">
        <f t="shared" si="103"/>
        <v/>
      </c>
      <c r="K645" s="9">
        <f>IF(J644=actualvalue,xirrvalue,IF(A645="",0,IF(B645="Purchase",-D645,IF(B645="Dividend",D645,IF(B645="Redemption",D645,)))))</f>
        <v>0</v>
      </c>
      <c r="L645" s="25" t="str">
        <f t="shared" si="97"/>
        <v/>
      </c>
      <c r="M645" s="11">
        <f t="shared" si="104"/>
        <v>0</v>
      </c>
      <c r="N645">
        <f t="shared" si="105"/>
        <v>0</v>
      </c>
      <c r="O645" s="9"/>
      <c r="P645" s="9"/>
      <c r="Q645" s="9"/>
      <c r="R645" s="9"/>
      <c r="S645" s="9"/>
    </row>
    <row r="646" spans="1:19">
      <c r="A646" s="12"/>
      <c r="B646" s="13" t="s">
        <v>281</v>
      </c>
      <c r="C646" s="13"/>
      <c r="D646" s="14"/>
      <c r="E646" s="23" t="str">
        <f t="shared" si="98"/>
        <v/>
      </c>
      <c r="F646" s="22" t="str">
        <f t="shared" si="99"/>
        <v/>
      </c>
      <c r="G646" s="15" t="str">
        <f t="shared" si="100"/>
        <v/>
      </c>
      <c r="H646" s="17" t="str">
        <f t="shared" si="101"/>
        <v/>
      </c>
      <c r="I646" s="24" t="str">
        <f t="shared" si="102"/>
        <v/>
      </c>
      <c r="J646" s="26" t="str">
        <f t="shared" si="103"/>
        <v/>
      </c>
      <c r="K646" s="9">
        <f>IF(J645=actualvalue,xirrvalue,IF(A646="",0,IF(B646="Purchase",-D646,IF(B646="Dividend",D646,IF(B646="Redemption",D646,)))))</f>
        <v>0</v>
      </c>
      <c r="L646" s="25" t="str">
        <f t="shared" si="97"/>
        <v/>
      </c>
      <c r="M646" s="11">
        <f t="shared" si="104"/>
        <v>0</v>
      </c>
      <c r="N646">
        <f t="shared" si="105"/>
        <v>0</v>
      </c>
      <c r="O646" s="9"/>
      <c r="P646" s="9"/>
      <c r="Q646" s="9"/>
      <c r="R646" s="9"/>
      <c r="S646" s="9"/>
    </row>
    <row r="647" spans="1:19">
      <c r="A647" s="12"/>
      <c r="B647" s="13" t="s">
        <v>281</v>
      </c>
      <c r="C647" s="13"/>
      <c r="D647" s="14"/>
      <c r="E647" s="23" t="str">
        <f t="shared" si="98"/>
        <v/>
      </c>
      <c r="F647" s="22" t="str">
        <f t="shared" si="99"/>
        <v/>
      </c>
      <c r="G647" s="15" t="str">
        <f t="shared" si="100"/>
        <v/>
      </c>
      <c r="H647" s="17" t="str">
        <f t="shared" si="101"/>
        <v/>
      </c>
      <c r="I647" s="24" t="str">
        <f t="shared" si="102"/>
        <v/>
      </c>
      <c r="J647" s="26" t="str">
        <f t="shared" si="103"/>
        <v/>
      </c>
      <c r="K647" s="9">
        <f>IF(J646=actualvalue,xirrvalue,IF(A647="",0,IF(B647="Purchase",-D647,IF(B647="Dividend",D647,IF(B647="Redemption",D647,)))))</f>
        <v>0</v>
      </c>
      <c r="L647" s="25" t="str">
        <f t="shared" si="97"/>
        <v/>
      </c>
      <c r="M647" s="11">
        <f t="shared" si="104"/>
        <v>0</v>
      </c>
      <c r="N647">
        <f t="shared" si="105"/>
        <v>0</v>
      </c>
      <c r="O647" s="9"/>
      <c r="P647" s="9"/>
      <c r="Q647" s="9"/>
      <c r="R647" s="9"/>
      <c r="S647" s="9"/>
    </row>
    <row r="648" spans="1:19">
      <c r="A648" s="12"/>
      <c r="B648" s="13" t="s">
        <v>281</v>
      </c>
      <c r="C648" s="13"/>
      <c r="D648" s="14"/>
      <c r="E648" s="23" t="str">
        <f t="shared" si="98"/>
        <v/>
      </c>
      <c r="F648" s="22" t="str">
        <f t="shared" si="99"/>
        <v/>
      </c>
      <c r="G648" s="15" t="str">
        <f t="shared" si="100"/>
        <v/>
      </c>
      <c r="H648" s="17" t="str">
        <f t="shared" si="101"/>
        <v/>
      </c>
      <c r="I648" s="24" t="str">
        <f t="shared" si="102"/>
        <v/>
      </c>
      <c r="J648" s="26" t="str">
        <f t="shared" si="103"/>
        <v/>
      </c>
      <c r="K648" s="9">
        <f>IF(J647=actualvalue,xirrvalue,IF(A648="",0,IF(B648="Purchase",-D648,IF(B648="Dividend",D648,IF(B648="Redemption",D648,)))))</f>
        <v>0</v>
      </c>
      <c r="L648" s="25" t="str">
        <f t="shared" si="97"/>
        <v/>
      </c>
      <c r="M648" s="11">
        <f t="shared" si="104"/>
        <v>0</v>
      </c>
      <c r="N648">
        <f t="shared" si="105"/>
        <v>0</v>
      </c>
      <c r="O648" s="9"/>
      <c r="P648" s="9"/>
      <c r="Q648" s="9"/>
      <c r="R648" s="9"/>
      <c r="S648" s="9"/>
    </row>
    <row r="649" spans="1:19">
      <c r="A649" s="12"/>
      <c r="B649" s="13" t="s">
        <v>281</v>
      </c>
      <c r="C649" s="13"/>
      <c r="D649" s="14"/>
      <c r="E649" s="23" t="str">
        <f t="shared" si="98"/>
        <v/>
      </c>
      <c r="F649" s="22" t="str">
        <f t="shared" si="99"/>
        <v/>
      </c>
      <c r="G649" s="15" t="str">
        <f t="shared" si="100"/>
        <v/>
      </c>
      <c r="H649" s="17" t="str">
        <f t="shared" si="101"/>
        <v/>
      </c>
      <c r="I649" s="24" t="str">
        <f t="shared" si="102"/>
        <v/>
      </c>
      <c r="J649" s="26" t="str">
        <f t="shared" si="103"/>
        <v/>
      </c>
      <c r="K649" s="9">
        <f>IF(J648=actualvalue,xirrvalue,IF(A649="",0,IF(B649="Purchase",-D649,IF(B649="Dividend",D649,IF(B649="Redemption",D649,)))))</f>
        <v>0</v>
      </c>
      <c r="L649" s="25" t="str">
        <f t="shared" si="97"/>
        <v/>
      </c>
      <c r="M649" s="11">
        <f t="shared" si="104"/>
        <v>0</v>
      </c>
      <c r="N649">
        <f t="shared" si="105"/>
        <v>0</v>
      </c>
      <c r="O649" s="9"/>
      <c r="P649" s="9"/>
      <c r="Q649" s="9"/>
      <c r="R649" s="9"/>
      <c r="S649" s="9"/>
    </row>
    <row r="650" spans="1:19">
      <c r="A650" s="12"/>
      <c r="B650" s="13" t="s">
        <v>281</v>
      </c>
      <c r="C650" s="13"/>
      <c r="D650" s="14"/>
      <c r="E650" s="23" t="str">
        <f t="shared" si="98"/>
        <v/>
      </c>
      <c r="F650" s="22" t="str">
        <f t="shared" si="99"/>
        <v/>
      </c>
      <c r="G650" s="15" t="str">
        <f t="shared" si="100"/>
        <v/>
      </c>
      <c r="H650" s="17" t="str">
        <f t="shared" si="101"/>
        <v/>
      </c>
      <c r="I650" s="24" t="str">
        <f t="shared" si="102"/>
        <v/>
      </c>
      <c r="J650" s="26" t="str">
        <f t="shared" si="103"/>
        <v/>
      </c>
      <c r="K650" s="9">
        <f>IF(J649=actualvalue,xirrvalue,IF(A650="",0,IF(B650="Purchase",-D650,IF(B650="Dividend",D650,IF(B650="Redemption",D650,)))))</f>
        <v>0</v>
      </c>
      <c r="L650" s="25" t="str">
        <f t="shared" si="97"/>
        <v/>
      </c>
      <c r="M650" s="11">
        <f t="shared" si="104"/>
        <v>0</v>
      </c>
      <c r="N650">
        <f t="shared" si="105"/>
        <v>0</v>
      </c>
      <c r="O650" s="9"/>
      <c r="P650" s="9"/>
      <c r="Q650" s="9"/>
      <c r="R650" s="9"/>
      <c r="S650" s="9"/>
    </row>
    <row r="651" spans="1:19">
      <c r="A651" s="12"/>
      <c r="B651" s="13" t="s">
        <v>281</v>
      </c>
      <c r="C651" s="13"/>
      <c r="D651" s="14"/>
      <c r="E651" s="23" t="str">
        <f t="shared" si="98"/>
        <v/>
      </c>
      <c r="F651" s="22" t="str">
        <f t="shared" si="99"/>
        <v/>
      </c>
      <c r="G651" s="15" t="str">
        <f t="shared" si="100"/>
        <v/>
      </c>
      <c r="H651" s="17" t="str">
        <f t="shared" si="101"/>
        <v/>
      </c>
      <c r="I651" s="24" t="str">
        <f t="shared" si="102"/>
        <v/>
      </c>
      <c r="J651" s="26" t="str">
        <f t="shared" si="103"/>
        <v/>
      </c>
      <c r="K651" s="9">
        <f>IF(J650=actualvalue,xirrvalue,IF(A651="",0,IF(B651="Purchase",-D651,IF(B651="Dividend",D651,IF(B651="Redemption",D651,)))))</f>
        <v>0</v>
      </c>
      <c r="L651" s="25" t="str">
        <f t="shared" ref="L651:L714" si="106">IF(B651="Purchase",E651,IF(B651="Redemption",E651,IF(B651="Dividend",E651,"")))</f>
        <v/>
      </c>
      <c r="M651" s="11">
        <f t="shared" si="104"/>
        <v>0</v>
      </c>
      <c r="N651">
        <f t="shared" si="105"/>
        <v>0</v>
      </c>
      <c r="O651" s="9"/>
      <c r="P651" s="9"/>
      <c r="Q651" s="9"/>
      <c r="R651" s="9"/>
      <c r="S651" s="9"/>
    </row>
    <row r="652" spans="1:19">
      <c r="A652" s="12"/>
      <c r="B652" s="13" t="s">
        <v>281</v>
      </c>
      <c r="C652" s="13"/>
      <c r="D652" s="14"/>
      <c r="E652" s="23" t="str">
        <f t="shared" si="98"/>
        <v/>
      </c>
      <c r="F652" s="22" t="str">
        <f t="shared" si="99"/>
        <v/>
      </c>
      <c r="G652" s="15" t="str">
        <f t="shared" si="100"/>
        <v/>
      </c>
      <c r="H652" s="17" t="str">
        <f t="shared" si="101"/>
        <v/>
      </c>
      <c r="I652" s="24" t="str">
        <f t="shared" si="102"/>
        <v/>
      </c>
      <c r="J652" s="26" t="str">
        <f t="shared" si="103"/>
        <v/>
      </c>
      <c r="K652" s="9">
        <f>IF(J651=actualvalue,xirrvalue,IF(A652="",0,IF(B652="Purchase",-D652,IF(B652="Dividend",D652,IF(B652="Redemption",D652,)))))</f>
        <v>0</v>
      </c>
      <c r="L652" s="25" t="str">
        <f t="shared" si="106"/>
        <v/>
      </c>
      <c r="M652" s="11">
        <f t="shared" si="104"/>
        <v>0</v>
      </c>
      <c r="N652">
        <f t="shared" si="105"/>
        <v>0</v>
      </c>
      <c r="O652" s="9"/>
      <c r="P652" s="9"/>
      <c r="Q652" s="9"/>
      <c r="R652" s="9"/>
      <c r="S652" s="9"/>
    </row>
    <row r="653" spans="1:19">
      <c r="A653" s="12"/>
      <c r="B653" s="13" t="s">
        <v>281</v>
      </c>
      <c r="C653" s="13"/>
      <c r="D653" s="14"/>
      <c r="E653" s="23" t="str">
        <f t="shared" si="98"/>
        <v/>
      </c>
      <c r="F653" s="22" t="str">
        <f t="shared" si="99"/>
        <v/>
      </c>
      <c r="G653" s="15" t="str">
        <f t="shared" si="100"/>
        <v/>
      </c>
      <c r="H653" s="17" t="str">
        <f t="shared" si="101"/>
        <v/>
      </c>
      <c r="I653" s="24" t="str">
        <f t="shared" si="102"/>
        <v/>
      </c>
      <c r="J653" s="26" t="str">
        <f t="shared" si="103"/>
        <v/>
      </c>
      <c r="K653" s="9">
        <f>IF(J652=actualvalue,xirrvalue,IF(A653="",0,IF(B653="Purchase",-D653,IF(B653="Dividend",D653,IF(B653="Redemption",D653,)))))</f>
        <v>0</v>
      </c>
      <c r="L653" s="25" t="str">
        <f t="shared" si="106"/>
        <v/>
      </c>
      <c r="M653" s="11">
        <f t="shared" si="104"/>
        <v>0</v>
      </c>
      <c r="N653">
        <f t="shared" si="105"/>
        <v>0</v>
      </c>
      <c r="O653" s="9"/>
      <c r="P653" s="9"/>
      <c r="Q653" s="9"/>
      <c r="R653" s="9"/>
      <c r="S653" s="9"/>
    </row>
    <row r="654" spans="1:19">
      <c r="A654" s="12"/>
      <c r="B654" s="13" t="s">
        <v>281</v>
      </c>
      <c r="C654" s="13"/>
      <c r="D654" s="14"/>
      <c r="E654" s="23" t="str">
        <f t="shared" si="98"/>
        <v/>
      </c>
      <c r="F654" s="22" t="str">
        <f t="shared" si="99"/>
        <v/>
      </c>
      <c r="G654" s="15" t="str">
        <f t="shared" si="100"/>
        <v/>
      </c>
      <c r="H654" s="17" t="str">
        <f t="shared" si="101"/>
        <v/>
      </c>
      <c r="I654" s="24" t="str">
        <f t="shared" si="102"/>
        <v/>
      </c>
      <c r="J654" s="26" t="str">
        <f t="shared" si="103"/>
        <v/>
      </c>
      <c r="K654" s="9">
        <f>IF(J653=actualvalue,xirrvalue,IF(A654="",0,IF(B654="Purchase",-D654,IF(B654="Dividend",D654,IF(B654="Redemption",D654,)))))</f>
        <v>0</v>
      </c>
      <c r="L654" s="25" t="str">
        <f t="shared" si="106"/>
        <v/>
      </c>
      <c r="M654" s="11">
        <f t="shared" si="104"/>
        <v>0</v>
      </c>
      <c r="N654">
        <f t="shared" si="105"/>
        <v>0</v>
      </c>
      <c r="O654" s="9"/>
      <c r="P654" s="9"/>
      <c r="Q654" s="9"/>
      <c r="R654" s="9"/>
      <c r="S654" s="9"/>
    </row>
    <row r="655" spans="1:19">
      <c r="A655" s="12"/>
      <c r="B655" s="13" t="s">
        <v>281</v>
      </c>
      <c r="C655" s="13"/>
      <c r="D655" s="14"/>
      <c r="E655" s="23" t="str">
        <f t="shared" si="98"/>
        <v/>
      </c>
      <c r="F655" s="22" t="str">
        <f t="shared" si="99"/>
        <v/>
      </c>
      <c r="G655" s="15" t="str">
        <f t="shared" si="100"/>
        <v/>
      </c>
      <c r="H655" s="17" t="str">
        <f t="shared" si="101"/>
        <v/>
      </c>
      <c r="I655" s="24" t="str">
        <f t="shared" si="102"/>
        <v/>
      </c>
      <c r="J655" s="26" t="str">
        <f t="shared" si="103"/>
        <v/>
      </c>
      <c r="K655" s="9">
        <f>IF(J654=actualvalue,xirrvalue,IF(A655="",0,IF(B655="Purchase",-D655,IF(B655="Dividend",D655,IF(B655="Redemption",D655,)))))</f>
        <v>0</v>
      </c>
      <c r="L655" s="25" t="str">
        <f t="shared" si="106"/>
        <v/>
      </c>
      <c r="M655" s="11">
        <f t="shared" si="104"/>
        <v>0</v>
      </c>
      <c r="N655">
        <f t="shared" si="105"/>
        <v>0</v>
      </c>
      <c r="O655" s="9"/>
      <c r="P655" s="9"/>
      <c r="Q655" s="9"/>
      <c r="R655" s="9"/>
      <c r="S655" s="9"/>
    </row>
    <row r="656" spans="1:19">
      <c r="A656" s="12"/>
      <c r="B656" s="13" t="s">
        <v>281</v>
      </c>
      <c r="C656" s="13"/>
      <c r="D656" s="14"/>
      <c r="E656" s="23" t="str">
        <f t="shared" si="98"/>
        <v/>
      </c>
      <c r="F656" s="22" t="str">
        <f t="shared" si="99"/>
        <v/>
      </c>
      <c r="G656" s="15" t="str">
        <f t="shared" si="100"/>
        <v/>
      </c>
      <c r="H656" s="17" t="str">
        <f t="shared" si="101"/>
        <v/>
      </c>
      <c r="I656" s="24" t="str">
        <f t="shared" si="102"/>
        <v/>
      </c>
      <c r="J656" s="26" t="str">
        <f t="shared" si="103"/>
        <v/>
      </c>
      <c r="K656" s="9">
        <f>IF(J655=actualvalue,xirrvalue,IF(A656="",0,IF(B656="Purchase",-D656,IF(B656="Dividend",D656,IF(B656="Redemption",D656,)))))</f>
        <v>0</v>
      </c>
      <c r="L656" s="25" t="str">
        <f t="shared" si="106"/>
        <v/>
      </c>
      <c r="M656" s="11">
        <f t="shared" si="104"/>
        <v>0</v>
      </c>
      <c r="N656">
        <f t="shared" si="105"/>
        <v>0</v>
      </c>
      <c r="O656" s="9"/>
      <c r="P656" s="9"/>
      <c r="Q656" s="9"/>
      <c r="R656" s="9"/>
      <c r="S656" s="9"/>
    </row>
    <row r="657" spans="1:19">
      <c r="A657" s="12"/>
      <c r="B657" s="13" t="s">
        <v>281</v>
      </c>
      <c r="C657" s="13"/>
      <c r="D657" s="14"/>
      <c r="E657" s="23" t="str">
        <f t="shared" si="98"/>
        <v/>
      </c>
      <c r="F657" s="22" t="str">
        <f t="shared" si="99"/>
        <v/>
      </c>
      <c r="G657" s="15" t="str">
        <f t="shared" si="100"/>
        <v/>
      </c>
      <c r="H657" s="17" t="str">
        <f t="shared" si="101"/>
        <v/>
      </c>
      <c r="I657" s="24" t="str">
        <f t="shared" si="102"/>
        <v/>
      </c>
      <c r="J657" s="26" t="str">
        <f t="shared" si="103"/>
        <v/>
      </c>
      <c r="K657" s="9">
        <f>IF(J656=actualvalue,xirrvalue,IF(A657="",0,IF(B657="Purchase",-D657,IF(B657="Dividend",D657,IF(B657="Redemption",D657,)))))</f>
        <v>0</v>
      </c>
      <c r="L657" s="25" t="str">
        <f t="shared" si="106"/>
        <v/>
      </c>
      <c r="M657" s="11">
        <f t="shared" si="104"/>
        <v>0</v>
      </c>
      <c r="N657">
        <f t="shared" si="105"/>
        <v>0</v>
      </c>
      <c r="O657" s="9"/>
      <c r="P657" s="9"/>
      <c r="Q657" s="9"/>
      <c r="R657" s="9"/>
      <c r="S657" s="9"/>
    </row>
    <row r="658" spans="1:19">
      <c r="A658" s="12"/>
      <c r="B658" s="13" t="s">
        <v>281</v>
      </c>
      <c r="C658" s="13"/>
      <c r="D658" s="14"/>
      <c r="E658" s="23" t="str">
        <f t="shared" ref="E658:E721" si="107">IF(ISERROR(IF(B658="Redemption",-D658,IF(B658="Dividend",-D658,D658))/C658),"",IF(B658="Redemption",-D658,IF(B658="Dividend",-D658,D658))/C658)</f>
        <v/>
      </c>
      <c r="F658" s="22" t="str">
        <f t="shared" ref="F658:F721" si="108">IF(B658="Redemption","",IF(B658="Dividend","",IF(date-A658=date,"",date-A658)))</f>
        <v/>
      </c>
      <c r="G658" s="15" t="str">
        <f t="shared" ref="G658:G721" si="109">IF(B658="Redemption","",IF(B658="Dividend","",IF(ISERROR(mfnav1*E658),"",navmf1*E658)))</f>
        <v/>
      </c>
      <c r="H658" s="17" t="str">
        <f t="shared" ref="H658:H721" si="110">IF(ISERROR(G658-D658),"",G658-D658)</f>
        <v/>
      </c>
      <c r="I658" s="24" t="str">
        <f t="shared" ref="I658:I721" si="111">IF(ISERROR(I657+E658),"",I657+E658)</f>
        <v/>
      </c>
      <c r="J658" s="26" t="str">
        <f t="shared" ref="J658:J721" si="112">IF(ISERROR(I658*navmf1),"",I658*navmf1)</f>
        <v/>
      </c>
      <c r="K658" s="9">
        <f>IF(J657=actualvalue,xirrvalue,IF(A658="",0,IF(B658="Purchase",-D658,IF(B658="Dividend",D658,IF(B658="Redemption",D658,)))))</f>
        <v>0</v>
      </c>
      <c r="L658" s="25" t="str">
        <f t="shared" si="106"/>
        <v/>
      </c>
      <c r="M658" s="11">
        <f t="shared" ref="M658:M721" si="113">IF(K658=xirrvalue,date,IF(K658=0,0,IF(K658="","",A658)))</f>
        <v>0</v>
      </c>
      <c r="N658">
        <f t="shared" ref="N658:N721" si="114">IF(B658="Purchase",D658,0)</f>
        <v>0</v>
      </c>
      <c r="O658" s="9"/>
      <c r="P658" s="9"/>
      <c r="Q658" s="9"/>
      <c r="R658" s="9"/>
      <c r="S658" s="9"/>
    </row>
    <row r="659" spans="1:19">
      <c r="A659" s="12"/>
      <c r="B659" s="13" t="s">
        <v>281</v>
      </c>
      <c r="C659" s="13"/>
      <c r="D659" s="14"/>
      <c r="E659" s="23" t="str">
        <f t="shared" si="107"/>
        <v/>
      </c>
      <c r="F659" s="22" t="str">
        <f t="shared" si="108"/>
        <v/>
      </c>
      <c r="G659" s="15" t="str">
        <f t="shared" si="109"/>
        <v/>
      </c>
      <c r="H659" s="17" t="str">
        <f t="shared" si="110"/>
        <v/>
      </c>
      <c r="I659" s="24" t="str">
        <f t="shared" si="111"/>
        <v/>
      </c>
      <c r="J659" s="26" t="str">
        <f t="shared" si="112"/>
        <v/>
      </c>
      <c r="K659" s="9">
        <f>IF(J658=actualvalue,xirrvalue,IF(A659="",0,IF(B659="Purchase",-D659,IF(B659="Dividend",D659,IF(B659="Redemption",D659,)))))</f>
        <v>0</v>
      </c>
      <c r="L659" s="25" t="str">
        <f t="shared" si="106"/>
        <v/>
      </c>
      <c r="M659" s="11">
        <f t="shared" si="113"/>
        <v>0</v>
      </c>
      <c r="N659">
        <f t="shared" si="114"/>
        <v>0</v>
      </c>
      <c r="O659" s="9"/>
      <c r="P659" s="9"/>
      <c r="Q659" s="9"/>
      <c r="R659" s="9"/>
      <c r="S659" s="9"/>
    </row>
    <row r="660" spans="1:19">
      <c r="A660" s="12"/>
      <c r="B660" s="13" t="s">
        <v>281</v>
      </c>
      <c r="C660" s="13"/>
      <c r="D660" s="14"/>
      <c r="E660" s="23" t="str">
        <f t="shared" si="107"/>
        <v/>
      </c>
      <c r="F660" s="22" t="str">
        <f t="shared" si="108"/>
        <v/>
      </c>
      <c r="G660" s="15" t="str">
        <f t="shared" si="109"/>
        <v/>
      </c>
      <c r="H660" s="17" t="str">
        <f t="shared" si="110"/>
        <v/>
      </c>
      <c r="I660" s="24" t="str">
        <f t="shared" si="111"/>
        <v/>
      </c>
      <c r="J660" s="26" t="str">
        <f t="shared" si="112"/>
        <v/>
      </c>
      <c r="K660" s="9">
        <f>IF(J659=actualvalue,xirrvalue,IF(A660="",0,IF(B660="Purchase",-D660,IF(B660="Dividend",D660,IF(B660="Redemption",D660,)))))</f>
        <v>0</v>
      </c>
      <c r="L660" s="25" t="str">
        <f t="shared" si="106"/>
        <v/>
      </c>
      <c r="M660" s="11">
        <f t="shared" si="113"/>
        <v>0</v>
      </c>
      <c r="N660">
        <f t="shared" si="114"/>
        <v>0</v>
      </c>
      <c r="O660" s="9"/>
      <c r="P660" s="9"/>
      <c r="Q660" s="9"/>
      <c r="R660" s="9"/>
      <c r="S660" s="9"/>
    </row>
    <row r="661" spans="1:19">
      <c r="A661" s="12"/>
      <c r="B661" s="13" t="s">
        <v>281</v>
      </c>
      <c r="C661" s="13"/>
      <c r="D661" s="14"/>
      <c r="E661" s="23" t="str">
        <f t="shared" si="107"/>
        <v/>
      </c>
      <c r="F661" s="22" t="str">
        <f t="shared" si="108"/>
        <v/>
      </c>
      <c r="G661" s="15" t="str">
        <f t="shared" si="109"/>
        <v/>
      </c>
      <c r="H661" s="17" t="str">
        <f t="shared" si="110"/>
        <v/>
      </c>
      <c r="I661" s="24" t="str">
        <f t="shared" si="111"/>
        <v/>
      </c>
      <c r="J661" s="26" t="str">
        <f t="shared" si="112"/>
        <v/>
      </c>
      <c r="K661" s="9">
        <f>IF(J660=actualvalue,xirrvalue,IF(A661="",0,IF(B661="Purchase",-D661,IF(B661="Dividend",D661,IF(B661="Redemption",D661,)))))</f>
        <v>0</v>
      </c>
      <c r="L661" s="25" t="str">
        <f t="shared" si="106"/>
        <v/>
      </c>
      <c r="M661" s="11">
        <f t="shared" si="113"/>
        <v>0</v>
      </c>
      <c r="N661">
        <f t="shared" si="114"/>
        <v>0</v>
      </c>
      <c r="O661" s="9"/>
      <c r="P661" s="9"/>
      <c r="Q661" s="9"/>
      <c r="R661" s="9"/>
      <c r="S661" s="9"/>
    </row>
    <row r="662" spans="1:19">
      <c r="A662" s="12"/>
      <c r="B662" s="13" t="s">
        <v>281</v>
      </c>
      <c r="C662" s="13"/>
      <c r="D662" s="14"/>
      <c r="E662" s="23" t="str">
        <f t="shared" si="107"/>
        <v/>
      </c>
      <c r="F662" s="22" t="str">
        <f t="shared" si="108"/>
        <v/>
      </c>
      <c r="G662" s="15" t="str">
        <f t="shared" si="109"/>
        <v/>
      </c>
      <c r="H662" s="17" t="str">
        <f t="shared" si="110"/>
        <v/>
      </c>
      <c r="I662" s="24" t="str">
        <f t="shared" si="111"/>
        <v/>
      </c>
      <c r="J662" s="26" t="str">
        <f t="shared" si="112"/>
        <v/>
      </c>
      <c r="K662" s="9">
        <f>IF(J661=actualvalue,xirrvalue,IF(A662="",0,IF(B662="Purchase",-D662,IF(B662="Dividend",D662,IF(B662="Redemption",D662,)))))</f>
        <v>0</v>
      </c>
      <c r="L662" s="25" t="str">
        <f t="shared" si="106"/>
        <v/>
      </c>
      <c r="M662" s="11">
        <f t="shared" si="113"/>
        <v>0</v>
      </c>
      <c r="N662">
        <f t="shared" si="114"/>
        <v>0</v>
      </c>
      <c r="O662" s="9"/>
      <c r="P662" s="9"/>
      <c r="Q662" s="9"/>
      <c r="R662" s="9"/>
      <c r="S662" s="9"/>
    </row>
    <row r="663" spans="1:19">
      <c r="A663" s="12"/>
      <c r="B663" s="13" t="s">
        <v>281</v>
      </c>
      <c r="C663" s="13"/>
      <c r="D663" s="14"/>
      <c r="E663" s="23" t="str">
        <f t="shared" si="107"/>
        <v/>
      </c>
      <c r="F663" s="22" t="str">
        <f t="shared" si="108"/>
        <v/>
      </c>
      <c r="G663" s="15" t="str">
        <f t="shared" si="109"/>
        <v/>
      </c>
      <c r="H663" s="17" t="str">
        <f t="shared" si="110"/>
        <v/>
      </c>
      <c r="I663" s="24" t="str">
        <f t="shared" si="111"/>
        <v/>
      </c>
      <c r="J663" s="26" t="str">
        <f t="shared" si="112"/>
        <v/>
      </c>
      <c r="K663" s="9">
        <f>IF(J662=actualvalue,xirrvalue,IF(A663="",0,IF(B663="Purchase",-D663,IF(B663="Dividend",D663,IF(B663="Redemption",D663,)))))</f>
        <v>0</v>
      </c>
      <c r="L663" s="25" t="str">
        <f t="shared" si="106"/>
        <v/>
      </c>
      <c r="M663" s="11">
        <f t="shared" si="113"/>
        <v>0</v>
      </c>
      <c r="N663">
        <f t="shared" si="114"/>
        <v>0</v>
      </c>
      <c r="O663" s="9"/>
      <c r="P663" s="9"/>
      <c r="Q663" s="9"/>
      <c r="R663" s="9"/>
      <c r="S663" s="9"/>
    </row>
    <row r="664" spans="1:19">
      <c r="A664" s="12"/>
      <c r="B664" s="13" t="s">
        <v>281</v>
      </c>
      <c r="C664" s="13"/>
      <c r="D664" s="14"/>
      <c r="E664" s="23" t="str">
        <f t="shared" si="107"/>
        <v/>
      </c>
      <c r="F664" s="22" t="str">
        <f t="shared" si="108"/>
        <v/>
      </c>
      <c r="G664" s="15" t="str">
        <f t="shared" si="109"/>
        <v/>
      </c>
      <c r="H664" s="17" t="str">
        <f t="shared" si="110"/>
        <v/>
      </c>
      <c r="I664" s="24" t="str">
        <f t="shared" si="111"/>
        <v/>
      </c>
      <c r="J664" s="26" t="str">
        <f t="shared" si="112"/>
        <v/>
      </c>
      <c r="K664" s="9">
        <f>IF(J663=actualvalue,xirrvalue,IF(A664="",0,IF(B664="Purchase",-D664,IF(B664="Dividend",D664,IF(B664="Redemption",D664,)))))</f>
        <v>0</v>
      </c>
      <c r="L664" s="25" t="str">
        <f t="shared" si="106"/>
        <v/>
      </c>
      <c r="M664" s="11">
        <f t="shared" si="113"/>
        <v>0</v>
      </c>
      <c r="N664">
        <f t="shared" si="114"/>
        <v>0</v>
      </c>
      <c r="O664" s="9"/>
      <c r="P664" s="9"/>
      <c r="Q664" s="9"/>
      <c r="R664" s="9"/>
      <c r="S664" s="9"/>
    </row>
    <row r="665" spans="1:19">
      <c r="A665" s="12"/>
      <c r="B665" s="13" t="s">
        <v>281</v>
      </c>
      <c r="C665" s="13"/>
      <c r="D665" s="14"/>
      <c r="E665" s="23" t="str">
        <f t="shared" si="107"/>
        <v/>
      </c>
      <c r="F665" s="22" t="str">
        <f t="shared" si="108"/>
        <v/>
      </c>
      <c r="G665" s="15" t="str">
        <f t="shared" si="109"/>
        <v/>
      </c>
      <c r="H665" s="17" t="str">
        <f t="shared" si="110"/>
        <v/>
      </c>
      <c r="I665" s="24" t="str">
        <f t="shared" si="111"/>
        <v/>
      </c>
      <c r="J665" s="26" t="str">
        <f t="shared" si="112"/>
        <v/>
      </c>
      <c r="K665" s="9">
        <f>IF(J664=actualvalue,xirrvalue,IF(A665="",0,IF(B665="Purchase",-D665,IF(B665="Dividend",D665,IF(B665="Redemption",D665,)))))</f>
        <v>0</v>
      </c>
      <c r="L665" s="25" t="str">
        <f t="shared" si="106"/>
        <v/>
      </c>
      <c r="M665" s="11">
        <f t="shared" si="113"/>
        <v>0</v>
      </c>
      <c r="N665">
        <f t="shared" si="114"/>
        <v>0</v>
      </c>
      <c r="O665" s="9"/>
      <c r="P665" s="9"/>
      <c r="Q665" s="9"/>
      <c r="R665" s="9"/>
      <c r="S665" s="9"/>
    </row>
    <row r="666" spans="1:19">
      <c r="A666" s="12"/>
      <c r="B666" s="13" t="s">
        <v>281</v>
      </c>
      <c r="C666" s="13"/>
      <c r="D666" s="14"/>
      <c r="E666" s="23" t="str">
        <f t="shared" si="107"/>
        <v/>
      </c>
      <c r="F666" s="22" t="str">
        <f t="shared" si="108"/>
        <v/>
      </c>
      <c r="G666" s="15" t="str">
        <f t="shared" si="109"/>
        <v/>
      </c>
      <c r="H666" s="17" t="str">
        <f t="shared" si="110"/>
        <v/>
      </c>
      <c r="I666" s="24" t="str">
        <f t="shared" si="111"/>
        <v/>
      </c>
      <c r="J666" s="26" t="str">
        <f t="shared" si="112"/>
        <v/>
      </c>
      <c r="K666" s="9">
        <f>IF(J665=actualvalue,xirrvalue,IF(A666="",0,IF(B666="Purchase",-D666,IF(B666="Dividend",D666,IF(B666="Redemption",D666,)))))</f>
        <v>0</v>
      </c>
      <c r="L666" s="25" t="str">
        <f t="shared" si="106"/>
        <v/>
      </c>
      <c r="M666" s="11">
        <f t="shared" si="113"/>
        <v>0</v>
      </c>
      <c r="N666">
        <f t="shared" si="114"/>
        <v>0</v>
      </c>
      <c r="O666" s="9"/>
      <c r="P666" s="9"/>
      <c r="Q666" s="9"/>
      <c r="R666" s="9"/>
      <c r="S666" s="9"/>
    </row>
    <row r="667" spans="1:19">
      <c r="A667" s="12"/>
      <c r="B667" s="13" t="s">
        <v>281</v>
      </c>
      <c r="C667" s="13"/>
      <c r="D667" s="14"/>
      <c r="E667" s="23" t="str">
        <f t="shared" si="107"/>
        <v/>
      </c>
      <c r="F667" s="22" t="str">
        <f t="shared" si="108"/>
        <v/>
      </c>
      <c r="G667" s="15" t="str">
        <f t="shared" si="109"/>
        <v/>
      </c>
      <c r="H667" s="17" t="str">
        <f t="shared" si="110"/>
        <v/>
      </c>
      <c r="I667" s="24" t="str">
        <f t="shared" si="111"/>
        <v/>
      </c>
      <c r="J667" s="26" t="str">
        <f t="shared" si="112"/>
        <v/>
      </c>
      <c r="K667" s="9">
        <f>IF(J666=actualvalue,xirrvalue,IF(A667="",0,IF(B667="Purchase",-D667,IF(B667="Dividend",D667,IF(B667="Redemption",D667,)))))</f>
        <v>0</v>
      </c>
      <c r="L667" s="25" t="str">
        <f t="shared" si="106"/>
        <v/>
      </c>
      <c r="M667" s="11">
        <f t="shared" si="113"/>
        <v>0</v>
      </c>
      <c r="N667">
        <f t="shared" si="114"/>
        <v>0</v>
      </c>
      <c r="O667" s="9"/>
      <c r="P667" s="9"/>
      <c r="Q667" s="9"/>
      <c r="R667" s="9"/>
      <c r="S667" s="9"/>
    </row>
    <row r="668" spans="1:19">
      <c r="A668" s="12"/>
      <c r="B668" s="13" t="s">
        <v>281</v>
      </c>
      <c r="C668" s="13"/>
      <c r="D668" s="14"/>
      <c r="E668" s="23" t="str">
        <f t="shared" si="107"/>
        <v/>
      </c>
      <c r="F668" s="22" t="str">
        <f t="shared" si="108"/>
        <v/>
      </c>
      <c r="G668" s="15" t="str">
        <f t="shared" si="109"/>
        <v/>
      </c>
      <c r="H668" s="17" t="str">
        <f t="shared" si="110"/>
        <v/>
      </c>
      <c r="I668" s="24" t="str">
        <f t="shared" si="111"/>
        <v/>
      </c>
      <c r="J668" s="26" t="str">
        <f t="shared" si="112"/>
        <v/>
      </c>
      <c r="K668" s="9">
        <f>IF(J667=actualvalue,xirrvalue,IF(A668="",0,IF(B668="Purchase",-D668,IF(B668="Dividend",D668,IF(B668="Redemption",D668,)))))</f>
        <v>0</v>
      </c>
      <c r="L668" s="25" t="str">
        <f t="shared" si="106"/>
        <v/>
      </c>
      <c r="M668" s="11">
        <f t="shared" si="113"/>
        <v>0</v>
      </c>
      <c r="N668">
        <f t="shared" si="114"/>
        <v>0</v>
      </c>
      <c r="O668" s="9"/>
      <c r="P668" s="9"/>
      <c r="Q668" s="9"/>
      <c r="R668" s="9"/>
      <c r="S668" s="9"/>
    </row>
    <row r="669" spans="1:19">
      <c r="A669" s="12"/>
      <c r="B669" s="13" t="s">
        <v>281</v>
      </c>
      <c r="C669" s="13"/>
      <c r="D669" s="14"/>
      <c r="E669" s="23" t="str">
        <f t="shared" si="107"/>
        <v/>
      </c>
      <c r="F669" s="22" t="str">
        <f t="shared" si="108"/>
        <v/>
      </c>
      <c r="G669" s="15" t="str">
        <f t="shared" si="109"/>
        <v/>
      </c>
      <c r="H669" s="17" t="str">
        <f t="shared" si="110"/>
        <v/>
      </c>
      <c r="I669" s="24" t="str">
        <f t="shared" si="111"/>
        <v/>
      </c>
      <c r="J669" s="26" t="str">
        <f t="shared" si="112"/>
        <v/>
      </c>
      <c r="K669" s="9">
        <f>IF(J668=actualvalue,xirrvalue,IF(A669="",0,IF(B669="Purchase",-D669,IF(B669="Dividend",D669,IF(B669="Redemption",D669,)))))</f>
        <v>0</v>
      </c>
      <c r="L669" s="25" t="str">
        <f t="shared" si="106"/>
        <v/>
      </c>
      <c r="M669" s="11">
        <f t="shared" si="113"/>
        <v>0</v>
      </c>
      <c r="N669">
        <f t="shared" si="114"/>
        <v>0</v>
      </c>
      <c r="O669" s="9"/>
      <c r="P669" s="9"/>
      <c r="Q669" s="9"/>
      <c r="R669" s="9"/>
      <c r="S669" s="9"/>
    </row>
    <row r="670" spans="1:19">
      <c r="A670" s="12"/>
      <c r="B670" s="13" t="s">
        <v>281</v>
      </c>
      <c r="C670" s="13"/>
      <c r="D670" s="14"/>
      <c r="E670" s="23" t="str">
        <f t="shared" si="107"/>
        <v/>
      </c>
      <c r="F670" s="22" t="str">
        <f t="shared" si="108"/>
        <v/>
      </c>
      <c r="G670" s="15" t="str">
        <f t="shared" si="109"/>
        <v/>
      </c>
      <c r="H670" s="17" t="str">
        <f t="shared" si="110"/>
        <v/>
      </c>
      <c r="I670" s="24" t="str">
        <f t="shared" si="111"/>
        <v/>
      </c>
      <c r="J670" s="26" t="str">
        <f t="shared" si="112"/>
        <v/>
      </c>
      <c r="K670" s="9">
        <f>IF(J669=actualvalue,xirrvalue,IF(A670="",0,IF(B670="Purchase",-D670,IF(B670="Dividend",D670,IF(B670="Redemption",D670,)))))</f>
        <v>0</v>
      </c>
      <c r="L670" s="25" t="str">
        <f t="shared" si="106"/>
        <v/>
      </c>
      <c r="M670" s="11">
        <f t="shared" si="113"/>
        <v>0</v>
      </c>
      <c r="N670">
        <f t="shared" si="114"/>
        <v>0</v>
      </c>
      <c r="O670" s="9"/>
      <c r="P670" s="9"/>
      <c r="Q670" s="9"/>
      <c r="R670" s="9"/>
      <c r="S670" s="9"/>
    </row>
    <row r="671" spans="1:19">
      <c r="A671" s="12"/>
      <c r="B671" s="13" t="s">
        <v>281</v>
      </c>
      <c r="C671" s="13"/>
      <c r="D671" s="14"/>
      <c r="E671" s="23" t="str">
        <f t="shared" si="107"/>
        <v/>
      </c>
      <c r="F671" s="22" t="str">
        <f t="shared" si="108"/>
        <v/>
      </c>
      <c r="G671" s="15" t="str">
        <f t="shared" si="109"/>
        <v/>
      </c>
      <c r="H671" s="17" t="str">
        <f t="shared" si="110"/>
        <v/>
      </c>
      <c r="I671" s="24" t="str">
        <f t="shared" si="111"/>
        <v/>
      </c>
      <c r="J671" s="26" t="str">
        <f t="shared" si="112"/>
        <v/>
      </c>
      <c r="K671" s="9">
        <f>IF(J670=actualvalue,xirrvalue,IF(A671="",0,IF(B671="Purchase",-D671,IF(B671="Dividend",D671,IF(B671="Redemption",D671,)))))</f>
        <v>0</v>
      </c>
      <c r="L671" s="25" t="str">
        <f t="shared" si="106"/>
        <v/>
      </c>
      <c r="M671" s="11">
        <f t="shared" si="113"/>
        <v>0</v>
      </c>
      <c r="N671">
        <f t="shared" si="114"/>
        <v>0</v>
      </c>
      <c r="O671" s="9"/>
      <c r="P671" s="9"/>
      <c r="Q671" s="9"/>
      <c r="R671" s="9"/>
      <c r="S671" s="9"/>
    </row>
    <row r="672" spans="1:19">
      <c r="A672" s="12"/>
      <c r="B672" s="13" t="s">
        <v>281</v>
      </c>
      <c r="C672" s="13"/>
      <c r="D672" s="14"/>
      <c r="E672" s="23" t="str">
        <f t="shared" si="107"/>
        <v/>
      </c>
      <c r="F672" s="22" t="str">
        <f t="shared" si="108"/>
        <v/>
      </c>
      <c r="G672" s="15" t="str">
        <f t="shared" si="109"/>
        <v/>
      </c>
      <c r="H672" s="17" t="str">
        <f t="shared" si="110"/>
        <v/>
      </c>
      <c r="I672" s="24" t="str">
        <f t="shared" si="111"/>
        <v/>
      </c>
      <c r="J672" s="26" t="str">
        <f t="shared" si="112"/>
        <v/>
      </c>
      <c r="K672" s="9">
        <f>IF(J671=actualvalue,xirrvalue,IF(A672="",0,IF(B672="Purchase",-D672,IF(B672="Dividend",D672,IF(B672="Redemption",D672,)))))</f>
        <v>0</v>
      </c>
      <c r="L672" s="25" t="str">
        <f t="shared" si="106"/>
        <v/>
      </c>
      <c r="M672" s="11">
        <f t="shared" si="113"/>
        <v>0</v>
      </c>
      <c r="N672">
        <f t="shared" si="114"/>
        <v>0</v>
      </c>
      <c r="O672" s="9"/>
      <c r="P672" s="9"/>
      <c r="Q672" s="9"/>
      <c r="R672" s="9"/>
      <c r="S672" s="9"/>
    </row>
    <row r="673" spans="1:19">
      <c r="A673" s="12"/>
      <c r="B673" s="13" t="s">
        <v>281</v>
      </c>
      <c r="C673" s="13"/>
      <c r="D673" s="14"/>
      <c r="E673" s="23" t="str">
        <f t="shared" si="107"/>
        <v/>
      </c>
      <c r="F673" s="22" t="str">
        <f t="shared" si="108"/>
        <v/>
      </c>
      <c r="G673" s="15" t="str">
        <f t="shared" si="109"/>
        <v/>
      </c>
      <c r="H673" s="17" t="str">
        <f t="shared" si="110"/>
        <v/>
      </c>
      <c r="I673" s="24" t="str">
        <f t="shared" si="111"/>
        <v/>
      </c>
      <c r="J673" s="26" t="str">
        <f t="shared" si="112"/>
        <v/>
      </c>
      <c r="K673" s="9">
        <f>IF(J672=actualvalue,xirrvalue,IF(A673="",0,IF(B673="Purchase",-D673,IF(B673="Dividend",D673,IF(B673="Redemption",D673,)))))</f>
        <v>0</v>
      </c>
      <c r="L673" s="25" t="str">
        <f t="shared" si="106"/>
        <v/>
      </c>
      <c r="M673" s="11">
        <f t="shared" si="113"/>
        <v>0</v>
      </c>
      <c r="N673">
        <f t="shared" si="114"/>
        <v>0</v>
      </c>
      <c r="O673" s="9"/>
      <c r="P673" s="9"/>
      <c r="Q673" s="9"/>
      <c r="R673" s="9"/>
      <c r="S673" s="9"/>
    </row>
    <row r="674" spans="1:19">
      <c r="A674" s="12"/>
      <c r="B674" s="13" t="s">
        <v>281</v>
      </c>
      <c r="C674" s="13"/>
      <c r="D674" s="14"/>
      <c r="E674" s="23" t="str">
        <f t="shared" si="107"/>
        <v/>
      </c>
      <c r="F674" s="22" t="str">
        <f t="shared" si="108"/>
        <v/>
      </c>
      <c r="G674" s="15" t="str">
        <f t="shared" si="109"/>
        <v/>
      </c>
      <c r="H674" s="17" t="str">
        <f t="shared" si="110"/>
        <v/>
      </c>
      <c r="I674" s="24" t="str">
        <f t="shared" si="111"/>
        <v/>
      </c>
      <c r="J674" s="26" t="str">
        <f t="shared" si="112"/>
        <v/>
      </c>
      <c r="K674" s="9">
        <f>IF(J673=actualvalue,xirrvalue,IF(A674="",0,IF(B674="Purchase",-D674,IF(B674="Dividend",D674,IF(B674="Redemption",D674,)))))</f>
        <v>0</v>
      </c>
      <c r="L674" s="25" t="str">
        <f t="shared" si="106"/>
        <v/>
      </c>
      <c r="M674" s="11">
        <f t="shared" si="113"/>
        <v>0</v>
      </c>
      <c r="N674">
        <f t="shared" si="114"/>
        <v>0</v>
      </c>
      <c r="O674" s="9"/>
      <c r="P674" s="9"/>
      <c r="Q674" s="9"/>
      <c r="R674" s="9"/>
      <c r="S674" s="9"/>
    </row>
    <row r="675" spans="1:19">
      <c r="A675" s="12"/>
      <c r="B675" s="13" t="s">
        <v>281</v>
      </c>
      <c r="C675" s="13"/>
      <c r="D675" s="14"/>
      <c r="E675" s="23" t="str">
        <f t="shared" si="107"/>
        <v/>
      </c>
      <c r="F675" s="22" t="str">
        <f t="shared" si="108"/>
        <v/>
      </c>
      <c r="G675" s="15" t="str">
        <f t="shared" si="109"/>
        <v/>
      </c>
      <c r="H675" s="17" t="str">
        <f t="shared" si="110"/>
        <v/>
      </c>
      <c r="I675" s="24" t="str">
        <f t="shared" si="111"/>
        <v/>
      </c>
      <c r="J675" s="26" t="str">
        <f t="shared" si="112"/>
        <v/>
      </c>
      <c r="K675" s="9">
        <f>IF(J674=actualvalue,xirrvalue,IF(A675="",0,IF(B675="Purchase",-D675,IF(B675="Dividend",D675,IF(B675="Redemption",D675,)))))</f>
        <v>0</v>
      </c>
      <c r="L675" s="25" t="str">
        <f t="shared" si="106"/>
        <v/>
      </c>
      <c r="M675" s="11">
        <f t="shared" si="113"/>
        <v>0</v>
      </c>
      <c r="N675">
        <f t="shared" si="114"/>
        <v>0</v>
      </c>
      <c r="O675" s="9"/>
      <c r="P675" s="9"/>
      <c r="Q675" s="9"/>
      <c r="R675" s="9"/>
      <c r="S675" s="9"/>
    </row>
    <row r="676" spans="1:19">
      <c r="A676" s="12"/>
      <c r="B676" s="13" t="s">
        <v>281</v>
      </c>
      <c r="C676" s="13"/>
      <c r="D676" s="14"/>
      <c r="E676" s="23" t="str">
        <f t="shared" si="107"/>
        <v/>
      </c>
      <c r="F676" s="22" t="str">
        <f t="shared" si="108"/>
        <v/>
      </c>
      <c r="G676" s="15" t="str">
        <f t="shared" si="109"/>
        <v/>
      </c>
      <c r="H676" s="17" t="str">
        <f t="shared" si="110"/>
        <v/>
      </c>
      <c r="I676" s="24" t="str">
        <f t="shared" si="111"/>
        <v/>
      </c>
      <c r="J676" s="26" t="str">
        <f t="shared" si="112"/>
        <v/>
      </c>
      <c r="K676" s="9">
        <f>IF(J675=actualvalue,xirrvalue,IF(A676="",0,IF(B676="Purchase",-D676,IF(B676="Dividend",D676,IF(B676="Redemption",D676,)))))</f>
        <v>0</v>
      </c>
      <c r="L676" s="25" t="str">
        <f t="shared" si="106"/>
        <v/>
      </c>
      <c r="M676" s="11">
        <f t="shared" si="113"/>
        <v>0</v>
      </c>
      <c r="N676">
        <f t="shared" si="114"/>
        <v>0</v>
      </c>
      <c r="O676" s="9"/>
      <c r="P676" s="9"/>
      <c r="Q676" s="9"/>
      <c r="R676" s="9"/>
      <c r="S676" s="9"/>
    </row>
    <row r="677" spans="1:19">
      <c r="A677" s="12"/>
      <c r="B677" s="13" t="s">
        <v>281</v>
      </c>
      <c r="C677" s="13"/>
      <c r="D677" s="14"/>
      <c r="E677" s="23" t="str">
        <f t="shared" si="107"/>
        <v/>
      </c>
      <c r="F677" s="22" t="str">
        <f t="shared" si="108"/>
        <v/>
      </c>
      <c r="G677" s="15" t="str">
        <f t="shared" si="109"/>
        <v/>
      </c>
      <c r="H677" s="17" t="str">
        <f t="shared" si="110"/>
        <v/>
      </c>
      <c r="I677" s="24" t="str">
        <f t="shared" si="111"/>
        <v/>
      </c>
      <c r="J677" s="26" t="str">
        <f t="shared" si="112"/>
        <v/>
      </c>
      <c r="K677" s="9">
        <f>IF(J676=actualvalue,xirrvalue,IF(A677="",0,IF(B677="Purchase",-D677,IF(B677="Dividend",D677,IF(B677="Redemption",D677,)))))</f>
        <v>0</v>
      </c>
      <c r="L677" s="25" t="str">
        <f t="shared" si="106"/>
        <v/>
      </c>
      <c r="M677" s="11">
        <f t="shared" si="113"/>
        <v>0</v>
      </c>
      <c r="N677">
        <f t="shared" si="114"/>
        <v>0</v>
      </c>
      <c r="O677" s="9"/>
      <c r="P677" s="9"/>
      <c r="Q677" s="9"/>
      <c r="R677" s="9"/>
      <c r="S677" s="9"/>
    </row>
    <row r="678" spans="1:19">
      <c r="A678" s="12"/>
      <c r="B678" s="13" t="s">
        <v>281</v>
      </c>
      <c r="C678" s="13"/>
      <c r="D678" s="14"/>
      <c r="E678" s="23" t="str">
        <f t="shared" si="107"/>
        <v/>
      </c>
      <c r="F678" s="22" t="str">
        <f t="shared" si="108"/>
        <v/>
      </c>
      <c r="G678" s="15" t="str">
        <f t="shared" si="109"/>
        <v/>
      </c>
      <c r="H678" s="17" t="str">
        <f t="shared" si="110"/>
        <v/>
      </c>
      <c r="I678" s="24" t="str">
        <f t="shared" si="111"/>
        <v/>
      </c>
      <c r="J678" s="26" t="str">
        <f t="shared" si="112"/>
        <v/>
      </c>
      <c r="K678" s="9">
        <f>IF(J677=actualvalue,xirrvalue,IF(A678="",0,IF(B678="Purchase",-D678,IF(B678="Dividend",D678,IF(B678="Redemption",D678,)))))</f>
        <v>0</v>
      </c>
      <c r="L678" s="25" t="str">
        <f t="shared" si="106"/>
        <v/>
      </c>
      <c r="M678" s="11">
        <f t="shared" si="113"/>
        <v>0</v>
      </c>
      <c r="N678">
        <f t="shared" si="114"/>
        <v>0</v>
      </c>
      <c r="O678" s="9"/>
      <c r="P678" s="9"/>
      <c r="Q678" s="9"/>
      <c r="R678" s="9"/>
      <c r="S678" s="9"/>
    </row>
    <row r="679" spans="1:19">
      <c r="A679" s="12"/>
      <c r="B679" s="13" t="s">
        <v>281</v>
      </c>
      <c r="C679" s="13"/>
      <c r="D679" s="14"/>
      <c r="E679" s="23" t="str">
        <f t="shared" si="107"/>
        <v/>
      </c>
      <c r="F679" s="22" t="str">
        <f t="shared" si="108"/>
        <v/>
      </c>
      <c r="G679" s="15" t="str">
        <f t="shared" si="109"/>
        <v/>
      </c>
      <c r="H679" s="17" t="str">
        <f t="shared" si="110"/>
        <v/>
      </c>
      <c r="I679" s="24" t="str">
        <f t="shared" si="111"/>
        <v/>
      </c>
      <c r="J679" s="26" t="str">
        <f t="shared" si="112"/>
        <v/>
      </c>
      <c r="K679" s="9">
        <f>IF(J678=actualvalue,xirrvalue,IF(A679="",0,IF(B679="Purchase",-D679,IF(B679="Dividend",D679,IF(B679="Redemption",D679,)))))</f>
        <v>0</v>
      </c>
      <c r="L679" s="25" t="str">
        <f t="shared" si="106"/>
        <v/>
      </c>
      <c r="M679" s="11">
        <f t="shared" si="113"/>
        <v>0</v>
      </c>
      <c r="N679">
        <f t="shared" si="114"/>
        <v>0</v>
      </c>
      <c r="O679" s="9"/>
      <c r="P679" s="9"/>
      <c r="Q679" s="9"/>
      <c r="R679" s="9"/>
      <c r="S679" s="9"/>
    </row>
    <row r="680" spans="1:19">
      <c r="A680" s="12"/>
      <c r="B680" s="13" t="s">
        <v>281</v>
      </c>
      <c r="C680" s="13"/>
      <c r="D680" s="14"/>
      <c r="E680" s="23" t="str">
        <f t="shared" si="107"/>
        <v/>
      </c>
      <c r="F680" s="22" t="str">
        <f t="shared" si="108"/>
        <v/>
      </c>
      <c r="G680" s="15" t="str">
        <f t="shared" si="109"/>
        <v/>
      </c>
      <c r="H680" s="17" t="str">
        <f t="shared" si="110"/>
        <v/>
      </c>
      <c r="I680" s="24" t="str">
        <f t="shared" si="111"/>
        <v/>
      </c>
      <c r="J680" s="26" t="str">
        <f t="shared" si="112"/>
        <v/>
      </c>
      <c r="K680" s="9">
        <f>IF(J679=actualvalue,xirrvalue,IF(A680="",0,IF(B680="Purchase",-D680,IF(B680="Dividend",D680,IF(B680="Redemption",D680,)))))</f>
        <v>0</v>
      </c>
      <c r="L680" s="25" t="str">
        <f t="shared" si="106"/>
        <v/>
      </c>
      <c r="M680" s="11">
        <f t="shared" si="113"/>
        <v>0</v>
      </c>
      <c r="N680">
        <f t="shared" si="114"/>
        <v>0</v>
      </c>
      <c r="O680" s="9"/>
      <c r="P680" s="9"/>
      <c r="Q680" s="9"/>
      <c r="R680" s="9"/>
      <c r="S680" s="9"/>
    </row>
    <row r="681" spans="1:19">
      <c r="A681" s="12"/>
      <c r="B681" s="13" t="s">
        <v>281</v>
      </c>
      <c r="C681" s="13"/>
      <c r="D681" s="14"/>
      <c r="E681" s="23" t="str">
        <f t="shared" si="107"/>
        <v/>
      </c>
      <c r="F681" s="22" t="str">
        <f t="shared" si="108"/>
        <v/>
      </c>
      <c r="G681" s="15" t="str">
        <f t="shared" si="109"/>
        <v/>
      </c>
      <c r="H681" s="17" t="str">
        <f t="shared" si="110"/>
        <v/>
      </c>
      <c r="I681" s="24" t="str">
        <f t="shared" si="111"/>
        <v/>
      </c>
      <c r="J681" s="26" t="str">
        <f t="shared" si="112"/>
        <v/>
      </c>
      <c r="K681" s="9">
        <f>IF(J680=actualvalue,xirrvalue,IF(A681="",0,IF(B681="Purchase",-D681,IF(B681="Dividend",D681,IF(B681="Redemption",D681,)))))</f>
        <v>0</v>
      </c>
      <c r="L681" s="25" t="str">
        <f t="shared" si="106"/>
        <v/>
      </c>
      <c r="M681" s="11">
        <f t="shared" si="113"/>
        <v>0</v>
      </c>
      <c r="N681">
        <f t="shared" si="114"/>
        <v>0</v>
      </c>
      <c r="O681" s="9"/>
      <c r="P681" s="9"/>
      <c r="Q681" s="9"/>
      <c r="R681" s="9"/>
      <c r="S681" s="9"/>
    </row>
    <row r="682" spans="1:19">
      <c r="A682" s="12"/>
      <c r="B682" s="13" t="s">
        <v>281</v>
      </c>
      <c r="C682" s="13"/>
      <c r="D682" s="14"/>
      <c r="E682" s="23" t="str">
        <f t="shared" si="107"/>
        <v/>
      </c>
      <c r="F682" s="22" t="str">
        <f t="shared" si="108"/>
        <v/>
      </c>
      <c r="G682" s="15" t="str">
        <f t="shared" si="109"/>
        <v/>
      </c>
      <c r="H682" s="17" t="str">
        <f t="shared" si="110"/>
        <v/>
      </c>
      <c r="I682" s="24" t="str">
        <f t="shared" si="111"/>
        <v/>
      </c>
      <c r="J682" s="26" t="str">
        <f t="shared" si="112"/>
        <v/>
      </c>
      <c r="K682" s="9">
        <f>IF(J681=actualvalue,xirrvalue,IF(A682="",0,IF(B682="Purchase",-D682,IF(B682="Dividend",D682,IF(B682="Redemption",D682,)))))</f>
        <v>0</v>
      </c>
      <c r="L682" s="25" t="str">
        <f t="shared" si="106"/>
        <v/>
      </c>
      <c r="M682" s="11">
        <f t="shared" si="113"/>
        <v>0</v>
      </c>
      <c r="N682">
        <f t="shared" si="114"/>
        <v>0</v>
      </c>
      <c r="O682" s="9"/>
      <c r="P682" s="9"/>
      <c r="Q682" s="9"/>
      <c r="R682" s="9"/>
      <c r="S682" s="9"/>
    </row>
    <row r="683" spans="1:19">
      <c r="A683" s="12"/>
      <c r="B683" s="13" t="s">
        <v>281</v>
      </c>
      <c r="C683" s="13"/>
      <c r="D683" s="14"/>
      <c r="E683" s="23" t="str">
        <f t="shared" si="107"/>
        <v/>
      </c>
      <c r="F683" s="22" t="str">
        <f t="shared" si="108"/>
        <v/>
      </c>
      <c r="G683" s="15" t="str">
        <f t="shared" si="109"/>
        <v/>
      </c>
      <c r="H683" s="17" t="str">
        <f t="shared" si="110"/>
        <v/>
      </c>
      <c r="I683" s="24" t="str">
        <f t="shared" si="111"/>
        <v/>
      </c>
      <c r="J683" s="26" t="str">
        <f t="shared" si="112"/>
        <v/>
      </c>
      <c r="K683" s="9">
        <f>IF(J682=actualvalue,xirrvalue,IF(A683="",0,IF(B683="Purchase",-D683,IF(B683="Dividend",D683,IF(B683="Redemption",D683,)))))</f>
        <v>0</v>
      </c>
      <c r="L683" s="25" t="str">
        <f t="shared" si="106"/>
        <v/>
      </c>
      <c r="M683" s="11">
        <f t="shared" si="113"/>
        <v>0</v>
      </c>
      <c r="N683">
        <f t="shared" si="114"/>
        <v>0</v>
      </c>
      <c r="O683" s="9"/>
      <c r="P683" s="9"/>
      <c r="Q683" s="9"/>
      <c r="R683" s="9"/>
      <c r="S683" s="9"/>
    </row>
    <row r="684" spans="1:19">
      <c r="A684" s="12"/>
      <c r="B684" s="13" t="s">
        <v>281</v>
      </c>
      <c r="C684" s="13"/>
      <c r="D684" s="14"/>
      <c r="E684" s="23" t="str">
        <f t="shared" si="107"/>
        <v/>
      </c>
      <c r="F684" s="22" t="str">
        <f t="shared" si="108"/>
        <v/>
      </c>
      <c r="G684" s="15" t="str">
        <f t="shared" si="109"/>
        <v/>
      </c>
      <c r="H684" s="17" t="str">
        <f t="shared" si="110"/>
        <v/>
      </c>
      <c r="I684" s="24" t="str">
        <f t="shared" si="111"/>
        <v/>
      </c>
      <c r="J684" s="26" t="str">
        <f t="shared" si="112"/>
        <v/>
      </c>
      <c r="K684" s="9">
        <f>IF(J683=actualvalue,xirrvalue,IF(A684="",0,IF(B684="Purchase",-D684,IF(B684="Dividend",D684,IF(B684="Redemption",D684,)))))</f>
        <v>0</v>
      </c>
      <c r="L684" s="25" t="str">
        <f t="shared" si="106"/>
        <v/>
      </c>
      <c r="M684" s="11">
        <f t="shared" si="113"/>
        <v>0</v>
      </c>
      <c r="N684">
        <f t="shared" si="114"/>
        <v>0</v>
      </c>
      <c r="O684" s="9"/>
      <c r="P684" s="9"/>
      <c r="Q684" s="9"/>
      <c r="R684" s="9"/>
      <c r="S684" s="9"/>
    </row>
    <row r="685" spans="1:19">
      <c r="A685" s="12"/>
      <c r="B685" s="13" t="s">
        <v>281</v>
      </c>
      <c r="C685" s="13"/>
      <c r="D685" s="14"/>
      <c r="E685" s="23" t="str">
        <f t="shared" si="107"/>
        <v/>
      </c>
      <c r="F685" s="22" t="str">
        <f t="shared" si="108"/>
        <v/>
      </c>
      <c r="G685" s="15" t="str">
        <f t="shared" si="109"/>
        <v/>
      </c>
      <c r="H685" s="17" t="str">
        <f t="shared" si="110"/>
        <v/>
      </c>
      <c r="I685" s="24" t="str">
        <f t="shared" si="111"/>
        <v/>
      </c>
      <c r="J685" s="26" t="str">
        <f t="shared" si="112"/>
        <v/>
      </c>
      <c r="K685" s="9">
        <f>IF(J684=actualvalue,xirrvalue,IF(A685="",0,IF(B685="Purchase",-D685,IF(B685="Dividend",D685,IF(B685="Redemption",D685,)))))</f>
        <v>0</v>
      </c>
      <c r="L685" s="25" t="str">
        <f t="shared" si="106"/>
        <v/>
      </c>
      <c r="M685" s="11">
        <f t="shared" si="113"/>
        <v>0</v>
      </c>
      <c r="N685">
        <f t="shared" si="114"/>
        <v>0</v>
      </c>
      <c r="O685" s="9"/>
      <c r="P685" s="9"/>
      <c r="Q685" s="9"/>
      <c r="R685" s="9"/>
      <c r="S685" s="9"/>
    </row>
    <row r="686" spans="1:19">
      <c r="A686" s="12"/>
      <c r="B686" s="13" t="s">
        <v>281</v>
      </c>
      <c r="C686" s="13"/>
      <c r="D686" s="14"/>
      <c r="E686" s="23" t="str">
        <f t="shared" si="107"/>
        <v/>
      </c>
      <c r="F686" s="22" t="str">
        <f t="shared" si="108"/>
        <v/>
      </c>
      <c r="G686" s="15" t="str">
        <f t="shared" si="109"/>
        <v/>
      </c>
      <c r="H686" s="17" t="str">
        <f t="shared" si="110"/>
        <v/>
      </c>
      <c r="I686" s="24" t="str">
        <f t="shared" si="111"/>
        <v/>
      </c>
      <c r="J686" s="26" t="str">
        <f t="shared" si="112"/>
        <v/>
      </c>
      <c r="K686" s="9">
        <f>IF(J685=actualvalue,xirrvalue,IF(A686="",0,IF(B686="Purchase",-D686,IF(B686="Dividend",D686,IF(B686="Redemption",D686,)))))</f>
        <v>0</v>
      </c>
      <c r="L686" s="25" t="str">
        <f t="shared" si="106"/>
        <v/>
      </c>
      <c r="M686" s="11">
        <f t="shared" si="113"/>
        <v>0</v>
      </c>
      <c r="N686">
        <f t="shared" si="114"/>
        <v>0</v>
      </c>
      <c r="O686" s="9"/>
      <c r="P686" s="9"/>
      <c r="Q686" s="9"/>
      <c r="R686" s="9"/>
      <c r="S686" s="9"/>
    </row>
    <row r="687" spans="1:19">
      <c r="A687" s="12"/>
      <c r="B687" s="13" t="s">
        <v>281</v>
      </c>
      <c r="C687" s="13"/>
      <c r="D687" s="14"/>
      <c r="E687" s="23" t="str">
        <f t="shared" si="107"/>
        <v/>
      </c>
      <c r="F687" s="22" t="str">
        <f t="shared" si="108"/>
        <v/>
      </c>
      <c r="G687" s="15" t="str">
        <f t="shared" si="109"/>
        <v/>
      </c>
      <c r="H687" s="17" t="str">
        <f t="shared" si="110"/>
        <v/>
      </c>
      <c r="I687" s="24" t="str">
        <f t="shared" si="111"/>
        <v/>
      </c>
      <c r="J687" s="26" t="str">
        <f t="shared" si="112"/>
        <v/>
      </c>
      <c r="K687" s="9">
        <f>IF(J686=actualvalue,xirrvalue,IF(A687="",0,IF(B687="Purchase",-D687,IF(B687="Dividend",D687,IF(B687="Redemption",D687,)))))</f>
        <v>0</v>
      </c>
      <c r="L687" s="25" t="str">
        <f t="shared" si="106"/>
        <v/>
      </c>
      <c r="M687" s="11">
        <f t="shared" si="113"/>
        <v>0</v>
      </c>
      <c r="N687">
        <f t="shared" si="114"/>
        <v>0</v>
      </c>
      <c r="O687" s="9"/>
      <c r="P687" s="9"/>
      <c r="Q687" s="9"/>
      <c r="R687" s="9"/>
      <c r="S687" s="9"/>
    </row>
    <row r="688" spans="1:19">
      <c r="A688" s="12"/>
      <c r="B688" s="13" t="s">
        <v>281</v>
      </c>
      <c r="C688" s="13"/>
      <c r="D688" s="14"/>
      <c r="E688" s="23" t="str">
        <f t="shared" si="107"/>
        <v/>
      </c>
      <c r="F688" s="22" t="str">
        <f t="shared" si="108"/>
        <v/>
      </c>
      <c r="G688" s="15" t="str">
        <f t="shared" si="109"/>
        <v/>
      </c>
      <c r="H688" s="17" t="str">
        <f t="shared" si="110"/>
        <v/>
      </c>
      <c r="I688" s="24" t="str">
        <f t="shared" si="111"/>
        <v/>
      </c>
      <c r="J688" s="26" t="str">
        <f t="shared" si="112"/>
        <v/>
      </c>
      <c r="K688" s="9">
        <f>IF(J687=actualvalue,xirrvalue,IF(A688="",0,IF(B688="Purchase",-D688,IF(B688="Dividend",D688,IF(B688="Redemption",D688,)))))</f>
        <v>0</v>
      </c>
      <c r="L688" s="25" t="str">
        <f t="shared" si="106"/>
        <v/>
      </c>
      <c r="M688" s="11">
        <f t="shared" si="113"/>
        <v>0</v>
      </c>
      <c r="N688">
        <f t="shared" si="114"/>
        <v>0</v>
      </c>
      <c r="O688" s="9"/>
      <c r="P688" s="9"/>
      <c r="Q688" s="9"/>
      <c r="R688" s="9"/>
      <c r="S688" s="9"/>
    </row>
    <row r="689" spans="1:19">
      <c r="A689" s="12"/>
      <c r="B689" s="13" t="s">
        <v>281</v>
      </c>
      <c r="C689" s="13"/>
      <c r="D689" s="14"/>
      <c r="E689" s="23" t="str">
        <f t="shared" si="107"/>
        <v/>
      </c>
      <c r="F689" s="22" t="str">
        <f t="shared" si="108"/>
        <v/>
      </c>
      <c r="G689" s="15" t="str">
        <f t="shared" si="109"/>
        <v/>
      </c>
      <c r="H689" s="17" t="str">
        <f t="shared" si="110"/>
        <v/>
      </c>
      <c r="I689" s="24" t="str">
        <f t="shared" si="111"/>
        <v/>
      </c>
      <c r="J689" s="26" t="str">
        <f t="shared" si="112"/>
        <v/>
      </c>
      <c r="K689" s="9">
        <f>IF(J688=actualvalue,xirrvalue,IF(A689="",0,IF(B689="Purchase",-D689,IF(B689="Dividend",D689,IF(B689="Redemption",D689,)))))</f>
        <v>0</v>
      </c>
      <c r="L689" s="25" t="str">
        <f t="shared" si="106"/>
        <v/>
      </c>
      <c r="M689" s="11">
        <f t="shared" si="113"/>
        <v>0</v>
      </c>
      <c r="N689">
        <f t="shared" si="114"/>
        <v>0</v>
      </c>
      <c r="O689" s="9"/>
      <c r="P689" s="9"/>
      <c r="Q689" s="9"/>
      <c r="R689" s="9"/>
      <c r="S689" s="9"/>
    </row>
    <row r="690" spans="1:19">
      <c r="A690" s="12"/>
      <c r="B690" s="13" t="s">
        <v>281</v>
      </c>
      <c r="C690" s="13"/>
      <c r="D690" s="14"/>
      <c r="E690" s="23" t="str">
        <f t="shared" si="107"/>
        <v/>
      </c>
      <c r="F690" s="22" t="str">
        <f t="shared" si="108"/>
        <v/>
      </c>
      <c r="G690" s="15" t="str">
        <f t="shared" si="109"/>
        <v/>
      </c>
      <c r="H690" s="17" t="str">
        <f t="shared" si="110"/>
        <v/>
      </c>
      <c r="I690" s="24" t="str">
        <f t="shared" si="111"/>
        <v/>
      </c>
      <c r="J690" s="26" t="str">
        <f t="shared" si="112"/>
        <v/>
      </c>
      <c r="K690" s="9">
        <f>IF(J689=actualvalue,xirrvalue,IF(A690="",0,IF(B690="Purchase",-D690,IF(B690="Dividend",D690,IF(B690="Redemption",D690,)))))</f>
        <v>0</v>
      </c>
      <c r="L690" s="25" t="str">
        <f t="shared" si="106"/>
        <v/>
      </c>
      <c r="M690" s="11">
        <f t="shared" si="113"/>
        <v>0</v>
      </c>
      <c r="N690">
        <f t="shared" si="114"/>
        <v>0</v>
      </c>
      <c r="O690" s="9"/>
      <c r="P690" s="9"/>
      <c r="Q690" s="9"/>
      <c r="R690" s="9"/>
      <c r="S690" s="9"/>
    </row>
    <row r="691" spans="1:19">
      <c r="A691" s="12"/>
      <c r="B691" s="13" t="s">
        <v>281</v>
      </c>
      <c r="C691" s="13"/>
      <c r="D691" s="14"/>
      <c r="E691" s="23" t="str">
        <f t="shared" si="107"/>
        <v/>
      </c>
      <c r="F691" s="22" t="str">
        <f t="shared" si="108"/>
        <v/>
      </c>
      <c r="G691" s="15" t="str">
        <f t="shared" si="109"/>
        <v/>
      </c>
      <c r="H691" s="17" t="str">
        <f t="shared" si="110"/>
        <v/>
      </c>
      <c r="I691" s="24" t="str">
        <f t="shared" si="111"/>
        <v/>
      </c>
      <c r="J691" s="26" t="str">
        <f t="shared" si="112"/>
        <v/>
      </c>
      <c r="K691" s="9">
        <f>IF(J690=actualvalue,xirrvalue,IF(A691="",0,IF(B691="Purchase",-D691,IF(B691="Dividend",D691,IF(B691="Redemption",D691,)))))</f>
        <v>0</v>
      </c>
      <c r="L691" s="25" t="str">
        <f t="shared" si="106"/>
        <v/>
      </c>
      <c r="M691" s="11">
        <f t="shared" si="113"/>
        <v>0</v>
      </c>
      <c r="N691">
        <f t="shared" si="114"/>
        <v>0</v>
      </c>
      <c r="O691" s="9"/>
      <c r="P691" s="9"/>
      <c r="Q691" s="9"/>
      <c r="R691" s="9"/>
      <c r="S691" s="9"/>
    </row>
    <row r="692" spans="1:19">
      <c r="A692" s="12"/>
      <c r="B692" s="13" t="s">
        <v>281</v>
      </c>
      <c r="C692" s="13"/>
      <c r="D692" s="14"/>
      <c r="E692" s="23" t="str">
        <f t="shared" si="107"/>
        <v/>
      </c>
      <c r="F692" s="22" t="str">
        <f t="shared" si="108"/>
        <v/>
      </c>
      <c r="G692" s="15" t="str">
        <f t="shared" si="109"/>
        <v/>
      </c>
      <c r="H692" s="17" t="str">
        <f t="shared" si="110"/>
        <v/>
      </c>
      <c r="I692" s="24" t="str">
        <f t="shared" si="111"/>
        <v/>
      </c>
      <c r="J692" s="26" t="str">
        <f t="shared" si="112"/>
        <v/>
      </c>
      <c r="K692" s="9">
        <f>IF(J691=actualvalue,xirrvalue,IF(A692="",0,IF(B692="Purchase",-D692,IF(B692="Dividend",D692,IF(B692="Redemption",D692,)))))</f>
        <v>0</v>
      </c>
      <c r="L692" s="25" t="str">
        <f t="shared" si="106"/>
        <v/>
      </c>
      <c r="M692" s="11">
        <f t="shared" si="113"/>
        <v>0</v>
      </c>
      <c r="N692">
        <f t="shared" si="114"/>
        <v>0</v>
      </c>
      <c r="O692" s="9"/>
      <c r="P692" s="9"/>
      <c r="Q692" s="9"/>
      <c r="R692" s="9"/>
      <c r="S692" s="9"/>
    </row>
    <row r="693" spans="1:19">
      <c r="A693" s="12"/>
      <c r="B693" s="13" t="s">
        <v>281</v>
      </c>
      <c r="C693" s="13"/>
      <c r="D693" s="14"/>
      <c r="E693" s="23" t="str">
        <f t="shared" si="107"/>
        <v/>
      </c>
      <c r="F693" s="22" t="str">
        <f t="shared" si="108"/>
        <v/>
      </c>
      <c r="G693" s="15" t="str">
        <f t="shared" si="109"/>
        <v/>
      </c>
      <c r="H693" s="17" t="str">
        <f t="shared" si="110"/>
        <v/>
      </c>
      <c r="I693" s="24" t="str">
        <f t="shared" si="111"/>
        <v/>
      </c>
      <c r="J693" s="26" t="str">
        <f t="shared" si="112"/>
        <v/>
      </c>
      <c r="K693" s="9">
        <f>IF(J692=actualvalue,xirrvalue,IF(A693="",0,IF(B693="Purchase",-D693,IF(B693="Dividend",D693,IF(B693="Redemption",D693,)))))</f>
        <v>0</v>
      </c>
      <c r="L693" s="25" t="str">
        <f t="shared" si="106"/>
        <v/>
      </c>
      <c r="M693" s="11">
        <f t="shared" si="113"/>
        <v>0</v>
      </c>
      <c r="N693">
        <f t="shared" si="114"/>
        <v>0</v>
      </c>
      <c r="O693" s="9"/>
      <c r="P693" s="9"/>
      <c r="Q693" s="9"/>
      <c r="R693" s="9"/>
      <c r="S693" s="9"/>
    </row>
    <row r="694" spans="1:19">
      <c r="A694" s="12"/>
      <c r="B694" s="13" t="s">
        <v>281</v>
      </c>
      <c r="C694" s="13"/>
      <c r="D694" s="14"/>
      <c r="E694" s="23" t="str">
        <f t="shared" si="107"/>
        <v/>
      </c>
      <c r="F694" s="22" t="str">
        <f t="shared" si="108"/>
        <v/>
      </c>
      <c r="G694" s="15" t="str">
        <f t="shared" si="109"/>
        <v/>
      </c>
      <c r="H694" s="17" t="str">
        <f t="shared" si="110"/>
        <v/>
      </c>
      <c r="I694" s="24" t="str">
        <f t="shared" si="111"/>
        <v/>
      </c>
      <c r="J694" s="26" t="str">
        <f t="shared" si="112"/>
        <v/>
      </c>
      <c r="K694" s="9">
        <f>IF(J693=actualvalue,xirrvalue,IF(A694="",0,IF(B694="Purchase",-D694,IF(B694="Dividend",D694,IF(B694="Redemption",D694,)))))</f>
        <v>0</v>
      </c>
      <c r="L694" s="25" t="str">
        <f t="shared" si="106"/>
        <v/>
      </c>
      <c r="M694" s="11">
        <f t="shared" si="113"/>
        <v>0</v>
      </c>
      <c r="N694">
        <f t="shared" si="114"/>
        <v>0</v>
      </c>
      <c r="O694" s="9"/>
      <c r="P694" s="9"/>
      <c r="Q694" s="9"/>
      <c r="R694" s="9"/>
      <c r="S694" s="9"/>
    </row>
    <row r="695" spans="1:19">
      <c r="A695" s="12"/>
      <c r="B695" s="13" t="s">
        <v>281</v>
      </c>
      <c r="C695" s="13"/>
      <c r="D695" s="14"/>
      <c r="E695" s="23" t="str">
        <f t="shared" si="107"/>
        <v/>
      </c>
      <c r="F695" s="22" t="str">
        <f t="shared" si="108"/>
        <v/>
      </c>
      <c r="G695" s="15" t="str">
        <f t="shared" si="109"/>
        <v/>
      </c>
      <c r="H695" s="17" t="str">
        <f t="shared" si="110"/>
        <v/>
      </c>
      <c r="I695" s="24" t="str">
        <f t="shared" si="111"/>
        <v/>
      </c>
      <c r="J695" s="26" t="str">
        <f t="shared" si="112"/>
        <v/>
      </c>
      <c r="K695" s="9">
        <f>IF(J694=actualvalue,xirrvalue,IF(A695="",0,IF(B695="Purchase",-D695,IF(B695="Dividend",D695,IF(B695="Redemption",D695,)))))</f>
        <v>0</v>
      </c>
      <c r="L695" s="25" t="str">
        <f t="shared" si="106"/>
        <v/>
      </c>
      <c r="M695" s="11">
        <f t="shared" si="113"/>
        <v>0</v>
      </c>
      <c r="N695">
        <f t="shared" si="114"/>
        <v>0</v>
      </c>
      <c r="O695" s="9"/>
      <c r="P695" s="9"/>
      <c r="Q695" s="9"/>
      <c r="R695" s="9"/>
      <c r="S695" s="9"/>
    </row>
    <row r="696" spans="1:19">
      <c r="A696" s="12"/>
      <c r="B696" s="13" t="s">
        <v>281</v>
      </c>
      <c r="C696" s="13"/>
      <c r="D696" s="14"/>
      <c r="E696" s="23" t="str">
        <f t="shared" si="107"/>
        <v/>
      </c>
      <c r="F696" s="22" t="str">
        <f t="shared" si="108"/>
        <v/>
      </c>
      <c r="G696" s="15" t="str">
        <f t="shared" si="109"/>
        <v/>
      </c>
      <c r="H696" s="17" t="str">
        <f t="shared" si="110"/>
        <v/>
      </c>
      <c r="I696" s="24" t="str">
        <f t="shared" si="111"/>
        <v/>
      </c>
      <c r="J696" s="26" t="str">
        <f t="shared" si="112"/>
        <v/>
      </c>
      <c r="K696" s="9">
        <f>IF(J695=actualvalue,xirrvalue,IF(A696="",0,IF(B696="Purchase",-D696,IF(B696="Dividend",D696,IF(B696="Redemption",D696,)))))</f>
        <v>0</v>
      </c>
      <c r="L696" s="25" t="str">
        <f t="shared" si="106"/>
        <v/>
      </c>
      <c r="M696" s="11">
        <f t="shared" si="113"/>
        <v>0</v>
      </c>
      <c r="N696">
        <f t="shared" si="114"/>
        <v>0</v>
      </c>
      <c r="O696" s="9"/>
      <c r="P696" s="9"/>
      <c r="Q696" s="9"/>
      <c r="R696" s="9"/>
      <c r="S696" s="9"/>
    </row>
    <row r="697" spans="1:19">
      <c r="A697" s="12"/>
      <c r="B697" s="13" t="s">
        <v>281</v>
      </c>
      <c r="C697" s="13"/>
      <c r="D697" s="14"/>
      <c r="E697" s="23" t="str">
        <f t="shared" si="107"/>
        <v/>
      </c>
      <c r="F697" s="22" t="str">
        <f t="shared" si="108"/>
        <v/>
      </c>
      <c r="G697" s="15" t="str">
        <f t="shared" si="109"/>
        <v/>
      </c>
      <c r="H697" s="17" t="str">
        <f t="shared" si="110"/>
        <v/>
      </c>
      <c r="I697" s="24" t="str">
        <f t="shared" si="111"/>
        <v/>
      </c>
      <c r="J697" s="26" t="str">
        <f t="shared" si="112"/>
        <v/>
      </c>
      <c r="K697" s="9">
        <f>IF(J696=actualvalue,xirrvalue,IF(A697="",0,IF(B697="Purchase",-D697,IF(B697="Dividend",D697,IF(B697="Redemption",D697,)))))</f>
        <v>0</v>
      </c>
      <c r="L697" s="25" t="str">
        <f t="shared" si="106"/>
        <v/>
      </c>
      <c r="M697" s="11">
        <f t="shared" si="113"/>
        <v>0</v>
      </c>
      <c r="N697">
        <f t="shared" si="114"/>
        <v>0</v>
      </c>
      <c r="O697" s="9"/>
      <c r="P697" s="9"/>
      <c r="Q697" s="9"/>
      <c r="R697" s="9"/>
      <c r="S697" s="9"/>
    </row>
    <row r="698" spans="1:19">
      <c r="A698" s="12"/>
      <c r="B698" s="13" t="s">
        <v>281</v>
      </c>
      <c r="C698" s="13"/>
      <c r="D698" s="14"/>
      <c r="E698" s="23" t="str">
        <f t="shared" si="107"/>
        <v/>
      </c>
      <c r="F698" s="22" t="str">
        <f t="shared" si="108"/>
        <v/>
      </c>
      <c r="G698" s="15" t="str">
        <f t="shared" si="109"/>
        <v/>
      </c>
      <c r="H698" s="17" t="str">
        <f t="shared" si="110"/>
        <v/>
      </c>
      <c r="I698" s="24" t="str">
        <f t="shared" si="111"/>
        <v/>
      </c>
      <c r="J698" s="26" t="str">
        <f t="shared" si="112"/>
        <v/>
      </c>
      <c r="K698" s="9">
        <f>IF(J697=actualvalue,xirrvalue,IF(A698="",0,IF(B698="Purchase",-D698,IF(B698="Dividend",D698,IF(B698="Redemption",D698,)))))</f>
        <v>0</v>
      </c>
      <c r="L698" s="25" t="str">
        <f t="shared" si="106"/>
        <v/>
      </c>
      <c r="M698" s="11">
        <f t="shared" si="113"/>
        <v>0</v>
      </c>
      <c r="N698">
        <f t="shared" si="114"/>
        <v>0</v>
      </c>
      <c r="O698" s="9"/>
      <c r="P698" s="9"/>
      <c r="Q698" s="9"/>
      <c r="R698" s="9"/>
      <c r="S698" s="9"/>
    </row>
    <row r="699" spans="1:19">
      <c r="A699" s="12"/>
      <c r="B699" s="13" t="s">
        <v>281</v>
      </c>
      <c r="C699" s="13"/>
      <c r="D699" s="14"/>
      <c r="E699" s="23" t="str">
        <f t="shared" si="107"/>
        <v/>
      </c>
      <c r="F699" s="22" t="str">
        <f t="shared" si="108"/>
        <v/>
      </c>
      <c r="G699" s="15" t="str">
        <f t="shared" si="109"/>
        <v/>
      </c>
      <c r="H699" s="17" t="str">
        <f t="shared" si="110"/>
        <v/>
      </c>
      <c r="I699" s="24" t="str">
        <f t="shared" si="111"/>
        <v/>
      </c>
      <c r="J699" s="26" t="str">
        <f t="shared" si="112"/>
        <v/>
      </c>
      <c r="K699" s="9">
        <f>IF(J698=actualvalue,xirrvalue,IF(A699="",0,IF(B699="Purchase",-D699,IF(B699="Dividend",D699,IF(B699="Redemption",D699,)))))</f>
        <v>0</v>
      </c>
      <c r="L699" s="25" t="str">
        <f t="shared" si="106"/>
        <v/>
      </c>
      <c r="M699" s="11">
        <f t="shared" si="113"/>
        <v>0</v>
      </c>
      <c r="N699">
        <f t="shared" si="114"/>
        <v>0</v>
      </c>
      <c r="O699" s="9"/>
      <c r="P699" s="9"/>
      <c r="Q699" s="9"/>
      <c r="R699" s="9"/>
      <c r="S699" s="9"/>
    </row>
    <row r="700" spans="1:19">
      <c r="A700" s="12"/>
      <c r="B700" s="13" t="s">
        <v>281</v>
      </c>
      <c r="C700" s="13"/>
      <c r="D700" s="14"/>
      <c r="E700" s="23" t="str">
        <f t="shared" si="107"/>
        <v/>
      </c>
      <c r="F700" s="22" t="str">
        <f t="shared" si="108"/>
        <v/>
      </c>
      <c r="G700" s="15" t="str">
        <f t="shared" si="109"/>
        <v/>
      </c>
      <c r="H700" s="17" t="str">
        <f t="shared" si="110"/>
        <v/>
      </c>
      <c r="I700" s="24" t="str">
        <f t="shared" si="111"/>
        <v/>
      </c>
      <c r="J700" s="26" t="str">
        <f t="shared" si="112"/>
        <v/>
      </c>
      <c r="K700" s="9">
        <f>IF(J699=actualvalue,xirrvalue,IF(A700="",0,IF(B700="Purchase",-D700,IF(B700="Dividend",D700,IF(B700="Redemption",D700,)))))</f>
        <v>0</v>
      </c>
      <c r="L700" s="25" t="str">
        <f t="shared" si="106"/>
        <v/>
      </c>
      <c r="M700" s="11">
        <f t="shared" si="113"/>
        <v>0</v>
      </c>
      <c r="N700">
        <f t="shared" si="114"/>
        <v>0</v>
      </c>
      <c r="O700" s="9"/>
      <c r="P700" s="9"/>
      <c r="Q700" s="9"/>
      <c r="R700" s="9"/>
      <c r="S700" s="9"/>
    </row>
    <row r="701" spans="1:19">
      <c r="A701" s="12"/>
      <c r="B701" s="13" t="s">
        <v>281</v>
      </c>
      <c r="C701" s="13"/>
      <c r="D701" s="14"/>
      <c r="E701" s="23" t="str">
        <f t="shared" si="107"/>
        <v/>
      </c>
      <c r="F701" s="22" t="str">
        <f t="shared" si="108"/>
        <v/>
      </c>
      <c r="G701" s="15" t="str">
        <f t="shared" si="109"/>
        <v/>
      </c>
      <c r="H701" s="17" t="str">
        <f t="shared" si="110"/>
        <v/>
      </c>
      <c r="I701" s="24" t="str">
        <f t="shared" si="111"/>
        <v/>
      </c>
      <c r="J701" s="26" t="str">
        <f t="shared" si="112"/>
        <v/>
      </c>
      <c r="K701" s="9">
        <f>IF(J700=actualvalue,xirrvalue,IF(A701="",0,IF(B701="Purchase",-D701,IF(B701="Dividend",D701,IF(B701="Redemption",D701,)))))</f>
        <v>0</v>
      </c>
      <c r="L701" s="25" t="str">
        <f t="shared" si="106"/>
        <v/>
      </c>
      <c r="M701" s="11">
        <f t="shared" si="113"/>
        <v>0</v>
      </c>
      <c r="N701">
        <f t="shared" si="114"/>
        <v>0</v>
      </c>
      <c r="O701" s="9"/>
      <c r="P701" s="9"/>
      <c r="Q701" s="9"/>
      <c r="R701" s="9"/>
      <c r="S701" s="9"/>
    </row>
    <row r="702" spans="1:19">
      <c r="A702" s="12"/>
      <c r="B702" s="13" t="s">
        <v>281</v>
      </c>
      <c r="C702" s="13"/>
      <c r="D702" s="14"/>
      <c r="E702" s="23" t="str">
        <f t="shared" si="107"/>
        <v/>
      </c>
      <c r="F702" s="22" t="str">
        <f t="shared" si="108"/>
        <v/>
      </c>
      <c r="G702" s="15" t="str">
        <f t="shared" si="109"/>
        <v/>
      </c>
      <c r="H702" s="17" t="str">
        <f t="shared" si="110"/>
        <v/>
      </c>
      <c r="I702" s="24" t="str">
        <f t="shared" si="111"/>
        <v/>
      </c>
      <c r="J702" s="26" t="str">
        <f t="shared" si="112"/>
        <v/>
      </c>
      <c r="K702" s="9">
        <f>IF(J701=actualvalue,xirrvalue,IF(A702="",0,IF(B702="Purchase",-D702,IF(B702="Dividend",D702,IF(B702="Redemption",D702,)))))</f>
        <v>0</v>
      </c>
      <c r="L702" s="25" t="str">
        <f t="shared" si="106"/>
        <v/>
      </c>
      <c r="M702" s="11">
        <f t="shared" si="113"/>
        <v>0</v>
      </c>
      <c r="N702">
        <f t="shared" si="114"/>
        <v>0</v>
      </c>
      <c r="O702" s="9"/>
      <c r="P702" s="9"/>
      <c r="Q702" s="9"/>
      <c r="R702" s="9"/>
      <c r="S702" s="9"/>
    </row>
    <row r="703" spans="1:19">
      <c r="A703" s="12"/>
      <c r="B703" s="13" t="s">
        <v>281</v>
      </c>
      <c r="C703" s="13"/>
      <c r="D703" s="14"/>
      <c r="E703" s="23" t="str">
        <f t="shared" si="107"/>
        <v/>
      </c>
      <c r="F703" s="22" t="str">
        <f t="shared" si="108"/>
        <v/>
      </c>
      <c r="G703" s="15" t="str">
        <f t="shared" si="109"/>
        <v/>
      </c>
      <c r="H703" s="17" t="str">
        <f t="shared" si="110"/>
        <v/>
      </c>
      <c r="I703" s="24" t="str">
        <f t="shared" si="111"/>
        <v/>
      </c>
      <c r="J703" s="26" t="str">
        <f t="shared" si="112"/>
        <v/>
      </c>
      <c r="K703" s="9">
        <f>IF(J702=actualvalue,xirrvalue,IF(A703="",0,IF(B703="Purchase",-D703,IF(B703="Dividend",D703,IF(B703="Redemption",D703,)))))</f>
        <v>0</v>
      </c>
      <c r="L703" s="25" t="str">
        <f t="shared" si="106"/>
        <v/>
      </c>
      <c r="M703" s="11">
        <f t="shared" si="113"/>
        <v>0</v>
      </c>
      <c r="N703">
        <f t="shared" si="114"/>
        <v>0</v>
      </c>
      <c r="O703" s="9"/>
      <c r="P703" s="9"/>
      <c r="Q703" s="9"/>
      <c r="R703" s="9"/>
      <c r="S703" s="9"/>
    </row>
    <row r="704" spans="1:19">
      <c r="A704" s="12"/>
      <c r="B704" s="13" t="s">
        <v>281</v>
      </c>
      <c r="C704" s="13"/>
      <c r="D704" s="14"/>
      <c r="E704" s="23" t="str">
        <f t="shared" si="107"/>
        <v/>
      </c>
      <c r="F704" s="22" t="str">
        <f t="shared" si="108"/>
        <v/>
      </c>
      <c r="G704" s="15" t="str">
        <f t="shared" si="109"/>
        <v/>
      </c>
      <c r="H704" s="17" t="str">
        <f t="shared" si="110"/>
        <v/>
      </c>
      <c r="I704" s="24" t="str">
        <f t="shared" si="111"/>
        <v/>
      </c>
      <c r="J704" s="26" t="str">
        <f t="shared" si="112"/>
        <v/>
      </c>
      <c r="K704" s="9">
        <f>IF(J703=actualvalue,xirrvalue,IF(A704="",0,IF(B704="Purchase",-D704,IF(B704="Dividend",D704,IF(B704="Redemption",D704,)))))</f>
        <v>0</v>
      </c>
      <c r="L704" s="25" t="str">
        <f t="shared" si="106"/>
        <v/>
      </c>
      <c r="M704" s="11">
        <f t="shared" si="113"/>
        <v>0</v>
      </c>
      <c r="N704">
        <f t="shared" si="114"/>
        <v>0</v>
      </c>
      <c r="O704" s="9"/>
      <c r="P704" s="9"/>
      <c r="Q704" s="9"/>
      <c r="R704" s="9"/>
      <c r="S704" s="9"/>
    </row>
    <row r="705" spans="1:19">
      <c r="A705" s="12"/>
      <c r="B705" s="13" t="s">
        <v>281</v>
      </c>
      <c r="C705" s="13"/>
      <c r="D705" s="14"/>
      <c r="E705" s="23" t="str">
        <f t="shared" si="107"/>
        <v/>
      </c>
      <c r="F705" s="22" t="str">
        <f t="shared" si="108"/>
        <v/>
      </c>
      <c r="G705" s="15" t="str">
        <f t="shared" si="109"/>
        <v/>
      </c>
      <c r="H705" s="17" t="str">
        <f t="shared" si="110"/>
        <v/>
      </c>
      <c r="I705" s="24" t="str">
        <f t="shared" si="111"/>
        <v/>
      </c>
      <c r="J705" s="26" t="str">
        <f t="shared" si="112"/>
        <v/>
      </c>
      <c r="K705" s="9">
        <f>IF(J704=actualvalue,xirrvalue,IF(A705="",0,IF(B705="Purchase",-D705,IF(B705="Dividend",D705,IF(B705="Redemption",D705,)))))</f>
        <v>0</v>
      </c>
      <c r="L705" s="25" t="str">
        <f t="shared" si="106"/>
        <v/>
      </c>
      <c r="M705" s="11">
        <f t="shared" si="113"/>
        <v>0</v>
      </c>
      <c r="N705">
        <f t="shared" si="114"/>
        <v>0</v>
      </c>
      <c r="O705" s="9"/>
      <c r="P705" s="9"/>
      <c r="Q705" s="9"/>
      <c r="R705" s="9"/>
      <c r="S705" s="9"/>
    </row>
    <row r="706" spans="1:19">
      <c r="A706" s="12"/>
      <c r="B706" s="13" t="s">
        <v>281</v>
      </c>
      <c r="C706" s="13"/>
      <c r="D706" s="14"/>
      <c r="E706" s="23" t="str">
        <f t="shared" si="107"/>
        <v/>
      </c>
      <c r="F706" s="22" t="str">
        <f t="shared" si="108"/>
        <v/>
      </c>
      <c r="G706" s="15" t="str">
        <f t="shared" si="109"/>
        <v/>
      </c>
      <c r="H706" s="17" t="str">
        <f t="shared" si="110"/>
        <v/>
      </c>
      <c r="I706" s="24" t="str">
        <f t="shared" si="111"/>
        <v/>
      </c>
      <c r="J706" s="26" t="str">
        <f t="shared" si="112"/>
        <v/>
      </c>
      <c r="K706" s="9">
        <f>IF(J705=actualvalue,xirrvalue,IF(A706="",0,IF(B706="Purchase",-D706,IF(B706="Dividend",D706,IF(B706="Redemption",D706,)))))</f>
        <v>0</v>
      </c>
      <c r="L706" s="25" t="str">
        <f t="shared" si="106"/>
        <v/>
      </c>
      <c r="M706" s="11">
        <f t="shared" si="113"/>
        <v>0</v>
      </c>
      <c r="N706">
        <f t="shared" si="114"/>
        <v>0</v>
      </c>
      <c r="O706" s="9"/>
      <c r="P706" s="9"/>
      <c r="Q706" s="9"/>
      <c r="R706" s="9"/>
      <c r="S706" s="9"/>
    </row>
    <row r="707" spans="1:19">
      <c r="A707" s="12"/>
      <c r="B707" s="13" t="s">
        <v>281</v>
      </c>
      <c r="C707" s="13"/>
      <c r="D707" s="14"/>
      <c r="E707" s="23" t="str">
        <f t="shared" si="107"/>
        <v/>
      </c>
      <c r="F707" s="22" t="str">
        <f t="shared" si="108"/>
        <v/>
      </c>
      <c r="G707" s="15" t="str">
        <f t="shared" si="109"/>
        <v/>
      </c>
      <c r="H707" s="17" t="str">
        <f t="shared" si="110"/>
        <v/>
      </c>
      <c r="I707" s="24" t="str">
        <f t="shared" si="111"/>
        <v/>
      </c>
      <c r="J707" s="26" t="str">
        <f t="shared" si="112"/>
        <v/>
      </c>
      <c r="K707" s="9">
        <f>IF(J706=actualvalue,xirrvalue,IF(A707="",0,IF(B707="Purchase",-D707,IF(B707="Dividend",D707,IF(B707="Redemption",D707,)))))</f>
        <v>0</v>
      </c>
      <c r="L707" s="25" t="str">
        <f t="shared" si="106"/>
        <v/>
      </c>
      <c r="M707" s="11">
        <f t="shared" si="113"/>
        <v>0</v>
      </c>
      <c r="N707">
        <f t="shared" si="114"/>
        <v>0</v>
      </c>
      <c r="O707" s="9"/>
      <c r="P707" s="9"/>
      <c r="Q707" s="9"/>
      <c r="R707" s="9"/>
      <c r="S707" s="9"/>
    </row>
    <row r="708" spans="1:19">
      <c r="A708" s="12"/>
      <c r="B708" s="13" t="s">
        <v>281</v>
      </c>
      <c r="C708" s="13"/>
      <c r="D708" s="14"/>
      <c r="E708" s="23" t="str">
        <f t="shared" si="107"/>
        <v/>
      </c>
      <c r="F708" s="22" t="str">
        <f t="shared" si="108"/>
        <v/>
      </c>
      <c r="G708" s="15" t="str">
        <f t="shared" si="109"/>
        <v/>
      </c>
      <c r="H708" s="17" t="str">
        <f t="shared" si="110"/>
        <v/>
      </c>
      <c r="I708" s="24" t="str">
        <f t="shared" si="111"/>
        <v/>
      </c>
      <c r="J708" s="26" t="str">
        <f t="shared" si="112"/>
        <v/>
      </c>
      <c r="K708" s="9">
        <f>IF(J707=actualvalue,xirrvalue,IF(A708="",0,IF(B708="Purchase",-D708,IF(B708="Dividend",D708,IF(B708="Redemption",D708,)))))</f>
        <v>0</v>
      </c>
      <c r="L708" s="25" t="str">
        <f t="shared" si="106"/>
        <v/>
      </c>
      <c r="M708" s="11">
        <f t="shared" si="113"/>
        <v>0</v>
      </c>
      <c r="N708">
        <f t="shared" si="114"/>
        <v>0</v>
      </c>
      <c r="O708" s="9"/>
      <c r="P708" s="9"/>
      <c r="Q708" s="9"/>
      <c r="R708" s="9"/>
      <c r="S708" s="9"/>
    </row>
    <row r="709" spans="1:19">
      <c r="A709" s="12"/>
      <c r="B709" s="13" t="s">
        <v>281</v>
      </c>
      <c r="C709" s="13"/>
      <c r="D709" s="14"/>
      <c r="E709" s="23" t="str">
        <f t="shared" si="107"/>
        <v/>
      </c>
      <c r="F709" s="22" t="str">
        <f t="shared" si="108"/>
        <v/>
      </c>
      <c r="G709" s="15" t="str">
        <f t="shared" si="109"/>
        <v/>
      </c>
      <c r="H709" s="17" t="str">
        <f t="shared" si="110"/>
        <v/>
      </c>
      <c r="I709" s="24" t="str">
        <f t="shared" si="111"/>
        <v/>
      </c>
      <c r="J709" s="26" t="str">
        <f t="shared" si="112"/>
        <v/>
      </c>
      <c r="K709" s="9">
        <f>IF(J708=actualvalue,xirrvalue,IF(A709="",0,IF(B709="Purchase",-D709,IF(B709="Dividend",D709,IF(B709="Redemption",D709,)))))</f>
        <v>0</v>
      </c>
      <c r="L709" s="25" t="str">
        <f t="shared" si="106"/>
        <v/>
      </c>
      <c r="M709" s="11">
        <f t="shared" si="113"/>
        <v>0</v>
      </c>
      <c r="N709">
        <f t="shared" si="114"/>
        <v>0</v>
      </c>
      <c r="O709" s="9"/>
      <c r="P709" s="9"/>
      <c r="Q709" s="9"/>
      <c r="R709" s="9"/>
      <c r="S709" s="9"/>
    </row>
    <row r="710" spans="1:19">
      <c r="A710" s="12"/>
      <c r="B710" s="13" t="s">
        <v>281</v>
      </c>
      <c r="C710" s="13"/>
      <c r="D710" s="14"/>
      <c r="E710" s="23" t="str">
        <f t="shared" si="107"/>
        <v/>
      </c>
      <c r="F710" s="22" t="str">
        <f t="shared" si="108"/>
        <v/>
      </c>
      <c r="G710" s="15" t="str">
        <f t="shared" si="109"/>
        <v/>
      </c>
      <c r="H710" s="17" t="str">
        <f t="shared" si="110"/>
        <v/>
      </c>
      <c r="I710" s="24" t="str">
        <f t="shared" si="111"/>
        <v/>
      </c>
      <c r="J710" s="26" t="str">
        <f t="shared" si="112"/>
        <v/>
      </c>
      <c r="K710" s="9">
        <f>IF(J709=actualvalue,xirrvalue,IF(A710="",0,IF(B710="Purchase",-D710,IF(B710="Dividend",D710,IF(B710="Redemption",D710,)))))</f>
        <v>0</v>
      </c>
      <c r="L710" s="25" t="str">
        <f t="shared" si="106"/>
        <v/>
      </c>
      <c r="M710" s="11">
        <f t="shared" si="113"/>
        <v>0</v>
      </c>
      <c r="N710">
        <f t="shared" si="114"/>
        <v>0</v>
      </c>
      <c r="O710" s="9"/>
      <c r="P710" s="9"/>
      <c r="Q710" s="9"/>
      <c r="R710" s="9"/>
      <c r="S710" s="9"/>
    </row>
    <row r="711" spans="1:19">
      <c r="A711" s="12"/>
      <c r="B711" s="13" t="s">
        <v>281</v>
      </c>
      <c r="C711" s="13"/>
      <c r="D711" s="14"/>
      <c r="E711" s="23" t="str">
        <f t="shared" si="107"/>
        <v/>
      </c>
      <c r="F711" s="22" t="str">
        <f t="shared" si="108"/>
        <v/>
      </c>
      <c r="G711" s="15" t="str">
        <f t="shared" si="109"/>
        <v/>
      </c>
      <c r="H711" s="17" t="str">
        <f t="shared" si="110"/>
        <v/>
      </c>
      <c r="I711" s="24" t="str">
        <f t="shared" si="111"/>
        <v/>
      </c>
      <c r="J711" s="26" t="str">
        <f t="shared" si="112"/>
        <v/>
      </c>
      <c r="K711" s="9">
        <f>IF(J710=actualvalue,xirrvalue,IF(A711="",0,IF(B711="Purchase",-D711,IF(B711="Dividend",D711,IF(B711="Redemption",D711,)))))</f>
        <v>0</v>
      </c>
      <c r="L711" s="25" t="str">
        <f t="shared" si="106"/>
        <v/>
      </c>
      <c r="M711" s="11">
        <f t="shared" si="113"/>
        <v>0</v>
      </c>
      <c r="N711">
        <f t="shared" si="114"/>
        <v>0</v>
      </c>
      <c r="O711" s="9"/>
      <c r="P711" s="9"/>
      <c r="Q711" s="9"/>
      <c r="R711" s="9"/>
      <c r="S711" s="9"/>
    </row>
    <row r="712" spans="1:19">
      <c r="A712" s="12"/>
      <c r="B712" s="13" t="s">
        <v>281</v>
      </c>
      <c r="C712" s="13"/>
      <c r="D712" s="14"/>
      <c r="E712" s="23" t="str">
        <f t="shared" si="107"/>
        <v/>
      </c>
      <c r="F712" s="22" t="str">
        <f t="shared" si="108"/>
        <v/>
      </c>
      <c r="G712" s="15" t="str">
        <f t="shared" si="109"/>
        <v/>
      </c>
      <c r="H712" s="17" t="str">
        <f t="shared" si="110"/>
        <v/>
      </c>
      <c r="I712" s="24" t="str">
        <f t="shared" si="111"/>
        <v/>
      </c>
      <c r="J712" s="26" t="str">
        <f t="shared" si="112"/>
        <v/>
      </c>
      <c r="K712" s="9">
        <f>IF(J711=actualvalue,xirrvalue,IF(A712="",0,IF(B712="Purchase",-D712,IF(B712="Dividend",D712,IF(B712="Redemption",D712,)))))</f>
        <v>0</v>
      </c>
      <c r="L712" s="25" t="str">
        <f t="shared" si="106"/>
        <v/>
      </c>
      <c r="M712" s="11">
        <f t="shared" si="113"/>
        <v>0</v>
      </c>
      <c r="N712">
        <f t="shared" si="114"/>
        <v>0</v>
      </c>
      <c r="O712" s="9"/>
      <c r="P712" s="9"/>
      <c r="Q712" s="9"/>
      <c r="R712" s="9"/>
      <c r="S712" s="9"/>
    </row>
    <row r="713" spans="1:19">
      <c r="A713" s="12"/>
      <c r="B713" s="13" t="s">
        <v>281</v>
      </c>
      <c r="C713" s="13"/>
      <c r="D713" s="14"/>
      <c r="E713" s="23" t="str">
        <f t="shared" si="107"/>
        <v/>
      </c>
      <c r="F713" s="22" t="str">
        <f t="shared" si="108"/>
        <v/>
      </c>
      <c r="G713" s="15" t="str">
        <f t="shared" si="109"/>
        <v/>
      </c>
      <c r="H713" s="17" t="str">
        <f t="shared" si="110"/>
        <v/>
      </c>
      <c r="I713" s="24" t="str">
        <f t="shared" si="111"/>
        <v/>
      </c>
      <c r="J713" s="26" t="str">
        <f t="shared" si="112"/>
        <v/>
      </c>
      <c r="K713" s="9">
        <f>IF(J712=actualvalue,xirrvalue,IF(A713="",0,IF(B713="Purchase",-D713,IF(B713="Dividend",D713,IF(B713="Redemption",D713,)))))</f>
        <v>0</v>
      </c>
      <c r="L713" s="25" t="str">
        <f t="shared" si="106"/>
        <v/>
      </c>
      <c r="M713" s="11">
        <f t="shared" si="113"/>
        <v>0</v>
      </c>
      <c r="N713">
        <f t="shared" si="114"/>
        <v>0</v>
      </c>
      <c r="O713" s="9"/>
      <c r="P713" s="9"/>
      <c r="Q713" s="9"/>
      <c r="R713" s="9"/>
      <c r="S713" s="9"/>
    </row>
    <row r="714" spans="1:19">
      <c r="A714" s="12"/>
      <c r="B714" s="13" t="s">
        <v>281</v>
      </c>
      <c r="C714" s="13"/>
      <c r="D714" s="14"/>
      <c r="E714" s="23" t="str">
        <f t="shared" si="107"/>
        <v/>
      </c>
      <c r="F714" s="22" t="str">
        <f t="shared" si="108"/>
        <v/>
      </c>
      <c r="G714" s="15" t="str">
        <f t="shared" si="109"/>
        <v/>
      </c>
      <c r="H714" s="17" t="str">
        <f t="shared" si="110"/>
        <v/>
      </c>
      <c r="I714" s="24" t="str">
        <f t="shared" si="111"/>
        <v/>
      </c>
      <c r="J714" s="26" t="str">
        <f t="shared" si="112"/>
        <v/>
      </c>
      <c r="K714" s="9">
        <f>IF(J713=actualvalue,xirrvalue,IF(A714="",0,IF(B714="Purchase",-D714,IF(B714="Dividend",D714,IF(B714="Redemption",D714,)))))</f>
        <v>0</v>
      </c>
      <c r="L714" s="25" t="str">
        <f t="shared" si="106"/>
        <v/>
      </c>
      <c r="M714" s="11">
        <f t="shared" si="113"/>
        <v>0</v>
      </c>
      <c r="N714">
        <f t="shared" si="114"/>
        <v>0</v>
      </c>
      <c r="O714" s="9"/>
      <c r="P714" s="9"/>
      <c r="Q714" s="9"/>
      <c r="R714" s="9"/>
      <c r="S714" s="9"/>
    </row>
    <row r="715" spans="1:19">
      <c r="A715" s="12"/>
      <c r="B715" s="13" t="s">
        <v>281</v>
      </c>
      <c r="C715" s="13"/>
      <c r="D715" s="14"/>
      <c r="E715" s="23" t="str">
        <f t="shared" si="107"/>
        <v/>
      </c>
      <c r="F715" s="22" t="str">
        <f t="shared" si="108"/>
        <v/>
      </c>
      <c r="G715" s="15" t="str">
        <f t="shared" si="109"/>
        <v/>
      </c>
      <c r="H715" s="17" t="str">
        <f t="shared" si="110"/>
        <v/>
      </c>
      <c r="I715" s="24" t="str">
        <f t="shared" si="111"/>
        <v/>
      </c>
      <c r="J715" s="26" t="str">
        <f t="shared" si="112"/>
        <v/>
      </c>
      <c r="K715" s="9">
        <f>IF(J714=actualvalue,xirrvalue,IF(A715="",0,IF(B715="Purchase",-D715,IF(B715="Dividend",D715,IF(B715="Redemption",D715,)))))</f>
        <v>0</v>
      </c>
      <c r="L715" s="25" t="str">
        <f t="shared" ref="L715:L778" si="115">IF(B715="Purchase",E715,IF(B715="Redemption",E715,IF(B715="Dividend",E715,"")))</f>
        <v/>
      </c>
      <c r="M715" s="11">
        <f t="shared" si="113"/>
        <v>0</v>
      </c>
      <c r="N715">
        <f t="shared" si="114"/>
        <v>0</v>
      </c>
      <c r="O715" s="9"/>
      <c r="P715" s="9"/>
      <c r="Q715" s="9"/>
      <c r="R715" s="9"/>
      <c r="S715" s="9"/>
    </row>
    <row r="716" spans="1:19">
      <c r="A716" s="12"/>
      <c r="B716" s="13" t="s">
        <v>281</v>
      </c>
      <c r="C716" s="13"/>
      <c r="D716" s="14"/>
      <c r="E716" s="23" t="str">
        <f t="shared" si="107"/>
        <v/>
      </c>
      <c r="F716" s="22" t="str">
        <f t="shared" si="108"/>
        <v/>
      </c>
      <c r="G716" s="15" t="str">
        <f t="shared" si="109"/>
        <v/>
      </c>
      <c r="H716" s="17" t="str">
        <f t="shared" si="110"/>
        <v/>
      </c>
      <c r="I716" s="24" t="str">
        <f t="shared" si="111"/>
        <v/>
      </c>
      <c r="J716" s="26" t="str">
        <f t="shared" si="112"/>
        <v/>
      </c>
      <c r="K716" s="9">
        <f>IF(J715=actualvalue,xirrvalue,IF(A716="",0,IF(B716="Purchase",-D716,IF(B716="Dividend",D716,IF(B716="Redemption",D716,)))))</f>
        <v>0</v>
      </c>
      <c r="L716" s="25" t="str">
        <f t="shared" si="115"/>
        <v/>
      </c>
      <c r="M716" s="11">
        <f t="shared" si="113"/>
        <v>0</v>
      </c>
      <c r="N716">
        <f t="shared" si="114"/>
        <v>0</v>
      </c>
      <c r="O716" s="9"/>
      <c r="P716" s="9"/>
      <c r="Q716" s="9"/>
      <c r="R716" s="9"/>
      <c r="S716" s="9"/>
    </row>
    <row r="717" spans="1:19">
      <c r="A717" s="12"/>
      <c r="B717" s="13" t="s">
        <v>281</v>
      </c>
      <c r="C717" s="13"/>
      <c r="D717" s="14"/>
      <c r="E717" s="23" t="str">
        <f t="shared" si="107"/>
        <v/>
      </c>
      <c r="F717" s="22" t="str">
        <f t="shared" si="108"/>
        <v/>
      </c>
      <c r="G717" s="15" t="str">
        <f t="shared" si="109"/>
        <v/>
      </c>
      <c r="H717" s="17" t="str">
        <f t="shared" si="110"/>
        <v/>
      </c>
      <c r="I717" s="24" t="str">
        <f t="shared" si="111"/>
        <v/>
      </c>
      <c r="J717" s="26" t="str">
        <f t="shared" si="112"/>
        <v/>
      </c>
      <c r="K717" s="9">
        <f>IF(J716=actualvalue,xirrvalue,IF(A717="",0,IF(B717="Purchase",-D717,IF(B717="Dividend",D717,IF(B717="Redemption",D717,)))))</f>
        <v>0</v>
      </c>
      <c r="L717" s="25" t="str">
        <f t="shared" si="115"/>
        <v/>
      </c>
      <c r="M717" s="11">
        <f t="shared" si="113"/>
        <v>0</v>
      </c>
      <c r="N717">
        <f t="shared" si="114"/>
        <v>0</v>
      </c>
      <c r="O717" s="9"/>
      <c r="P717" s="9"/>
      <c r="Q717" s="9"/>
      <c r="R717" s="9"/>
      <c r="S717" s="9"/>
    </row>
    <row r="718" spans="1:19">
      <c r="A718" s="12"/>
      <c r="B718" s="13" t="s">
        <v>281</v>
      </c>
      <c r="C718" s="13"/>
      <c r="D718" s="14"/>
      <c r="E718" s="23" t="str">
        <f t="shared" si="107"/>
        <v/>
      </c>
      <c r="F718" s="22" t="str">
        <f t="shared" si="108"/>
        <v/>
      </c>
      <c r="G718" s="15" t="str">
        <f t="shared" si="109"/>
        <v/>
      </c>
      <c r="H718" s="17" t="str">
        <f t="shared" si="110"/>
        <v/>
      </c>
      <c r="I718" s="24" t="str">
        <f t="shared" si="111"/>
        <v/>
      </c>
      <c r="J718" s="26" t="str">
        <f t="shared" si="112"/>
        <v/>
      </c>
      <c r="K718" s="9">
        <f>IF(J717=actualvalue,xirrvalue,IF(A718="",0,IF(B718="Purchase",-D718,IF(B718="Dividend",D718,IF(B718="Redemption",D718,)))))</f>
        <v>0</v>
      </c>
      <c r="L718" s="25" t="str">
        <f t="shared" si="115"/>
        <v/>
      </c>
      <c r="M718" s="11">
        <f t="shared" si="113"/>
        <v>0</v>
      </c>
      <c r="N718">
        <f t="shared" si="114"/>
        <v>0</v>
      </c>
      <c r="O718" s="9"/>
      <c r="P718" s="9"/>
      <c r="Q718" s="9"/>
      <c r="R718" s="9"/>
      <c r="S718" s="9"/>
    </row>
    <row r="719" spans="1:19">
      <c r="A719" s="12"/>
      <c r="B719" s="13" t="s">
        <v>281</v>
      </c>
      <c r="C719" s="13"/>
      <c r="D719" s="14"/>
      <c r="E719" s="23" t="str">
        <f t="shared" si="107"/>
        <v/>
      </c>
      <c r="F719" s="22" t="str">
        <f t="shared" si="108"/>
        <v/>
      </c>
      <c r="G719" s="15" t="str">
        <f t="shared" si="109"/>
        <v/>
      </c>
      <c r="H719" s="17" t="str">
        <f t="shared" si="110"/>
        <v/>
      </c>
      <c r="I719" s="24" t="str">
        <f t="shared" si="111"/>
        <v/>
      </c>
      <c r="J719" s="26" t="str">
        <f t="shared" si="112"/>
        <v/>
      </c>
      <c r="K719" s="9">
        <f>IF(J718=actualvalue,xirrvalue,IF(A719="",0,IF(B719="Purchase",-D719,IF(B719="Dividend",D719,IF(B719="Redemption",D719,)))))</f>
        <v>0</v>
      </c>
      <c r="L719" s="25" t="str">
        <f t="shared" si="115"/>
        <v/>
      </c>
      <c r="M719" s="11">
        <f t="shared" si="113"/>
        <v>0</v>
      </c>
      <c r="N719">
        <f t="shared" si="114"/>
        <v>0</v>
      </c>
      <c r="O719" s="9"/>
      <c r="P719" s="9"/>
      <c r="Q719" s="9"/>
      <c r="R719" s="9"/>
      <c r="S719" s="9"/>
    </row>
    <row r="720" spans="1:19">
      <c r="A720" s="12"/>
      <c r="B720" s="13" t="s">
        <v>281</v>
      </c>
      <c r="C720" s="13"/>
      <c r="D720" s="14"/>
      <c r="E720" s="23" t="str">
        <f t="shared" si="107"/>
        <v/>
      </c>
      <c r="F720" s="22" t="str">
        <f t="shared" si="108"/>
        <v/>
      </c>
      <c r="G720" s="15" t="str">
        <f t="shared" si="109"/>
        <v/>
      </c>
      <c r="H720" s="17" t="str">
        <f t="shared" si="110"/>
        <v/>
      </c>
      <c r="I720" s="24" t="str">
        <f t="shared" si="111"/>
        <v/>
      </c>
      <c r="J720" s="26" t="str">
        <f t="shared" si="112"/>
        <v/>
      </c>
      <c r="K720" s="9">
        <f>IF(J719=actualvalue,xirrvalue,IF(A720="",0,IF(B720="Purchase",-D720,IF(B720="Dividend",D720,IF(B720="Redemption",D720,)))))</f>
        <v>0</v>
      </c>
      <c r="L720" s="25" t="str">
        <f t="shared" si="115"/>
        <v/>
      </c>
      <c r="M720" s="11">
        <f t="shared" si="113"/>
        <v>0</v>
      </c>
      <c r="N720">
        <f t="shared" si="114"/>
        <v>0</v>
      </c>
      <c r="O720" s="9"/>
      <c r="P720" s="9"/>
      <c r="Q720" s="9"/>
      <c r="R720" s="9"/>
      <c r="S720" s="9"/>
    </row>
    <row r="721" spans="1:19">
      <c r="A721" s="12"/>
      <c r="B721" s="13" t="s">
        <v>281</v>
      </c>
      <c r="C721" s="13"/>
      <c r="D721" s="14"/>
      <c r="E721" s="23" t="str">
        <f t="shared" si="107"/>
        <v/>
      </c>
      <c r="F721" s="22" t="str">
        <f t="shared" si="108"/>
        <v/>
      </c>
      <c r="G721" s="15" t="str">
        <f t="shared" si="109"/>
        <v/>
      </c>
      <c r="H721" s="17" t="str">
        <f t="shared" si="110"/>
        <v/>
      </c>
      <c r="I721" s="24" t="str">
        <f t="shared" si="111"/>
        <v/>
      </c>
      <c r="J721" s="26" t="str">
        <f t="shared" si="112"/>
        <v/>
      </c>
      <c r="K721" s="9">
        <f>IF(J720=actualvalue,xirrvalue,IF(A721="",0,IF(B721="Purchase",-D721,IF(B721="Dividend",D721,IF(B721="Redemption",D721,)))))</f>
        <v>0</v>
      </c>
      <c r="L721" s="25" t="str">
        <f t="shared" si="115"/>
        <v/>
      </c>
      <c r="M721" s="11">
        <f t="shared" si="113"/>
        <v>0</v>
      </c>
      <c r="N721">
        <f t="shared" si="114"/>
        <v>0</v>
      </c>
      <c r="O721" s="9"/>
      <c r="P721" s="9"/>
      <c r="Q721" s="9"/>
      <c r="R721" s="9"/>
      <c r="S721" s="9"/>
    </row>
    <row r="722" spans="1:19">
      <c r="A722" s="12"/>
      <c r="B722" s="13" t="s">
        <v>281</v>
      </c>
      <c r="C722" s="13"/>
      <c r="D722" s="14"/>
      <c r="E722" s="23" t="str">
        <f t="shared" ref="E722:E785" si="116">IF(ISERROR(IF(B722="Redemption",-D722,IF(B722="Dividend",-D722,D722))/C722),"",IF(B722="Redemption",-D722,IF(B722="Dividend",-D722,D722))/C722)</f>
        <v/>
      </c>
      <c r="F722" s="22" t="str">
        <f t="shared" ref="F722:F785" si="117">IF(B722="Redemption","",IF(B722="Dividend","",IF(date-A722=date,"",date-A722)))</f>
        <v/>
      </c>
      <c r="G722" s="15" t="str">
        <f t="shared" ref="G722:G785" si="118">IF(B722="Redemption","",IF(B722="Dividend","",IF(ISERROR(mfnav1*E722),"",navmf1*E722)))</f>
        <v/>
      </c>
      <c r="H722" s="17" t="str">
        <f t="shared" ref="H722:H785" si="119">IF(ISERROR(G722-D722),"",G722-D722)</f>
        <v/>
      </c>
      <c r="I722" s="24" t="str">
        <f t="shared" ref="I722:I785" si="120">IF(ISERROR(I721+E722),"",I721+E722)</f>
        <v/>
      </c>
      <c r="J722" s="26" t="str">
        <f t="shared" ref="J722:J785" si="121">IF(ISERROR(I722*navmf1),"",I722*navmf1)</f>
        <v/>
      </c>
      <c r="K722" s="9">
        <f>IF(J721=actualvalue,xirrvalue,IF(A722="",0,IF(B722="Purchase",-D722,IF(B722="Dividend",D722,IF(B722="Redemption",D722,)))))</f>
        <v>0</v>
      </c>
      <c r="L722" s="25" t="str">
        <f t="shared" si="115"/>
        <v/>
      </c>
      <c r="M722" s="11">
        <f t="shared" ref="M722:M785" si="122">IF(K722=xirrvalue,date,IF(K722=0,0,IF(K722="","",A722)))</f>
        <v>0</v>
      </c>
      <c r="N722">
        <f t="shared" ref="N722:N785" si="123">IF(B722="Purchase",D722,0)</f>
        <v>0</v>
      </c>
      <c r="O722" s="9"/>
      <c r="P722" s="9"/>
      <c r="Q722" s="9"/>
      <c r="R722" s="9"/>
      <c r="S722" s="9"/>
    </row>
    <row r="723" spans="1:19">
      <c r="A723" s="12"/>
      <c r="B723" s="13" t="s">
        <v>281</v>
      </c>
      <c r="C723" s="13"/>
      <c r="D723" s="14"/>
      <c r="E723" s="23" t="str">
        <f t="shared" si="116"/>
        <v/>
      </c>
      <c r="F723" s="22" t="str">
        <f t="shared" si="117"/>
        <v/>
      </c>
      <c r="G723" s="15" t="str">
        <f t="shared" si="118"/>
        <v/>
      </c>
      <c r="H723" s="17" t="str">
        <f t="shared" si="119"/>
        <v/>
      </c>
      <c r="I723" s="24" t="str">
        <f t="shared" si="120"/>
        <v/>
      </c>
      <c r="J723" s="26" t="str">
        <f t="shared" si="121"/>
        <v/>
      </c>
      <c r="K723" s="9">
        <f>IF(J722=actualvalue,xirrvalue,IF(A723="",0,IF(B723="Purchase",-D723,IF(B723="Dividend",D723,IF(B723="Redemption",D723,)))))</f>
        <v>0</v>
      </c>
      <c r="L723" s="25" t="str">
        <f t="shared" si="115"/>
        <v/>
      </c>
      <c r="M723" s="11">
        <f t="shared" si="122"/>
        <v>0</v>
      </c>
      <c r="N723">
        <f t="shared" si="123"/>
        <v>0</v>
      </c>
      <c r="O723" s="9"/>
      <c r="P723" s="9"/>
      <c r="Q723" s="9"/>
      <c r="R723" s="9"/>
      <c r="S723" s="9"/>
    </row>
    <row r="724" spans="1:19">
      <c r="A724" s="12"/>
      <c r="B724" s="13" t="s">
        <v>281</v>
      </c>
      <c r="C724" s="13"/>
      <c r="D724" s="14"/>
      <c r="E724" s="23" t="str">
        <f t="shared" si="116"/>
        <v/>
      </c>
      <c r="F724" s="22" t="str">
        <f t="shared" si="117"/>
        <v/>
      </c>
      <c r="G724" s="15" t="str">
        <f t="shared" si="118"/>
        <v/>
      </c>
      <c r="H724" s="17" t="str">
        <f t="shared" si="119"/>
        <v/>
      </c>
      <c r="I724" s="24" t="str">
        <f t="shared" si="120"/>
        <v/>
      </c>
      <c r="J724" s="26" t="str">
        <f t="shared" si="121"/>
        <v/>
      </c>
      <c r="K724" s="9">
        <f>IF(J723=actualvalue,xirrvalue,IF(A724="",0,IF(B724="Purchase",-D724,IF(B724="Dividend",D724,IF(B724="Redemption",D724,)))))</f>
        <v>0</v>
      </c>
      <c r="L724" s="25" t="str">
        <f t="shared" si="115"/>
        <v/>
      </c>
      <c r="M724" s="11">
        <f t="shared" si="122"/>
        <v>0</v>
      </c>
      <c r="N724">
        <f t="shared" si="123"/>
        <v>0</v>
      </c>
      <c r="O724" s="9"/>
      <c r="P724" s="9"/>
      <c r="Q724" s="9"/>
      <c r="R724" s="9"/>
      <c r="S724" s="9"/>
    </row>
    <row r="725" spans="1:19">
      <c r="A725" s="12"/>
      <c r="B725" s="13" t="s">
        <v>281</v>
      </c>
      <c r="C725" s="13"/>
      <c r="D725" s="14"/>
      <c r="E725" s="23" t="str">
        <f t="shared" si="116"/>
        <v/>
      </c>
      <c r="F725" s="22" t="str">
        <f t="shared" si="117"/>
        <v/>
      </c>
      <c r="G725" s="15" t="str">
        <f t="shared" si="118"/>
        <v/>
      </c>
      <c r="H725" s="17" t="str">
        <f t="shared" si="119"/>
        <v/>
      </c>
      <c r="I725" s="24" t="str">
        <f t="shared" si="120"/>
        <v/>
      </c>
      <c r="J725" s="26" t="str">
        <f t="shared" si="121"/>
        <v/>
      </c>
      <c r="K725" s="9">
        <f>IF(J724=actualvalue,xirrvalue,IF(A725="",0,IF(B725="Purchase",-D725,IF(B725="Dividend",D725,IF(B725="Redemption",D725,)))))</f>
        <v>0</v>
      </c>
      <c r="L725" s="25" t="str">
        <f t="shared" si="115"/>
        <v/>
      </c>
      <c r="M725" s="11">
        <f t="shared" si="122"/>
        <v>0</v>
      </c>
      <c r="N725">
        <f t="shared" si="123"/>
        <v>0</v>
      </c>
      <c r="O725" s="9"/>
      <c r="P725" s="9"/>
      <c r="Q725" s="9"/>
      <c r="R725" s="9"/>
      <c r="S725" s="9"/>
    </row>
    <row r="726" spans="1:19">
      <c r="A726" s="12"/>
      <c r="B726" s="13" t="s">
        <v>281</v>
      </c>
      <c r="C726" s="13"/>
      <c r="D726" s="14"/>
      <c r="E726" s="23" t="str">
        <f t="shared" si="116"/>
        <v/>
      </c>
      <c r="F726" s="22" t="str">
        <f t="shared" si="117"/>
        <v/>
      </c>
      <c r="G726" s="15" t="str">
        <f t="shared" si="118"/>
        <v/>
      </c>
      <c r="H726" s="17" t="str">
        <f t="shared" si="119"/>
        <v/>
      </c>
      <c r="I726" s="24" t="str">
        <f t="shared" si="120"/>
        <v/>
      </c>
      <c r="J726" s="26" t="str">
        <f t="shared" si="121"/>
        <v/>
      </c>
      <c r="K726" s="9">
        <f>IF(J725=actualvalue,xirrvalue,IF(A726="",0,IF(B726="Purchase",-D726,IF(B726="Dividend",D726,IF(B726="Redemption",D726,)))))</f>
        <v>0</v>
      </c>
      <c r="L726" s="25" t="str">
        <f t="shared" si="115"/>
        <v/>
      </c>
      <c r="M726" s="11">
        <f t="shared" si="122"/>
        <v>0</v>
      </c>
      <c r="N726">
        <f t="shared" si="123"/>
        <v>0</v>
      </c>
      <c r="O726" s="9"/>
      <c r="P726" s="9"/>
      <c r="Q726" s="9"/>
      <c r="R726" s="9"/>
      <c r="S726" s="9"/>
    </row>
    <row r="727" spans="1:19">
      <c r="A727" s="12"/>
      <c r="B727" s="13" t="s">
        <v>281</v>
      </c>
      <c r="C727" s="13"/>
      <c r="D727" s="14"/>
      <c r="E727" s="23" t="str">
        <f t="shared" si="116"/>
        <v/>
      </c>
      <c r="F727" s="22" t="str">
        <f t="shared" si="117"/>
        <v/>
      </c>
      <c r="G727" s="15" t="str">
        <f t="shared" si="118"/>
        <v/>
      </c>
      <c r="H727" s="17" t="str">
        <f t="shared" si="119"/>
        <v/>
      </c>
      <c r="I727" s="24" t="str">
        <f t="shared" si="120"/>
        <v/>
      </c>
      <c r="J727" s="26" t="str">
        <f t="shared" si="121"/>
        <v/>
      </c>
      <c r="K727" s="9">
        <f>IF(J726=actualvalue,xirrvalue,IF(A727="",0,IF(B727="Purchase",-D727,IF(B727="Dividend",D727,IF(B727="Redemption",D727,)))))</f>
        <v>0</v>
      </c>
      <c r="L727" s="25" t="str">
        <f t="shared" si="115"/>
        <v/>
      </c>
      <c r="M727" s="11">
        <f t="shared" si="122"/>
        <v>0</v>
      </c>
      <c r="N727">
        <f t="shared" si="123"/>
        <v>0</v>
      </c>
      <c r="O727" s="9"/>
      <c r="P727" s="9"/>
      <c r="Q727" s="9"/>
      <c r="R727" s="9"/>
      <c r="S727" s="9"/>
    </row>
    <row r="728" spans="1:19">
      <c r="A728" s="12"/>
      <c r="B728" s="13" t="s">
        <v>281</v>
      </c>
      <c r="C728" s="13"/>
      <c r="D728" s="14"/>
      <c r="E728" s="23" t="str">
        <f t="shared" si="116"/>
        <v/>
      </c>
      <c r="F728" s="22" t="str">
        <f t="shared" si="117"/>
        <v/>
      </c>
      <c r="G728" s="15" t="str">
        <f t="shared" si="118"/>
        <v/>
      </c>
      <c r="H728" s="17" t="str">
        <f t="shared" si="119"/>
        <v/>
      </c>
      <c r="I728" s="24" t="str">
        <f t="shared" si="120"/>
        <v/>
      </c>
      <c r="J728" s="26" t="str">
        <f t="shared" si="121"/>
        <v/>
      </c>
      <c r="K728" s="9">
        <f>IF(J727=actualvalue,xirrvalue,IF(A728="",0,IF(B728="Purchase",-D728,IF(B728="Dividend",D728,IF(B728="Redemption",D728,)))))</f>
        <v>0</v>
      </c>
      <c r="L728" s="25" t="str">
        <f t="shared" si="115"/>
        <v/>
      </c>
      <c r="M728" s="11">
        <f t="shared" si="122"/>
        <v>0</v>
      </c>
      <c r="N728">
        <f t="shared" si="123"/>
        <v>0</v>
      </c>
      <c r="O728" s="9"/>
      <c r="P728" s="9"/>
      <c r="Q728" s="9"/>
      <c r="R728" s="9"/>
      <c r="S728" s="9"/>
    </row>
    <row r="729" spans="1:19">
      <c r="A729" s="12"/>
      <c r="B729" s="13" t="s">
        <v>281</v>
      </c>
      <c r="C729" s="13"/>
      <c r="D729" s="14"/>
      <c r="E729" s="23" t="str">
        <f t="shared" si="116"/>
        <v/>
      </c>
      <c r="F729" s="22" t="str">
        <f t="shared" si="117"/>
        <v/>
      </c>
      <c r="G729" s="15" t="str">
        <f t="shared" si="118"/>
        <v/>
      </c>
      <c r="H729" s="17" t="str">
        <f t="shared" si="119"/>
        <v/>
      </c>
      <c r="I729" s="24" t="str">
        <f t="shared" si="120"/>
        <v/>
      </c>
      <c r="J729" s="26" t="str">
        <f t="shared" si="121"/>
        <v/>
      </c>
      <c r="K729" s="9">
        <f>IF(J728=actualvalue,xirrvalue,IF(A729="",0,IF(B729="Purchase",-D729,IF(B729="Dividend",D729,IF(B729="Redemption",D729,)))))</f>
        <v>0</v>
      </c>
      <c r="L729" s="25" t="str">
        <f t="shared" si="115"/>
        <v/>
      </c>
      <c r="M729" s="11">
        <f t="shared" si="122"/>
        <v>0</v>
      </c>
      <c r="N729">
        <f t="shared" si="123"/>
        <v>0</v>
      </c>
      <c r="O729" s="9"/>
      <c r="P729" s="9"/>
      <c r="Q729" s="9"/>
      <c r="R729" s="9"/>
      <c r="S729" s="9"/>
    </row>
    <row r="730" spans="1:19">
      <c r="A730" s="12"/>
      <c r="B730" s="13" t="s">
        <v>281</v>
      </c>
      <c r="C730" s="13"/>
      <c r="D730" s="14"/>
      <c r="E730" s="23" t="str">
        <f t="shared" si="116"/>
        <v/>
      </c>
      <c r="F730" s="22" t="str">
        <f t="shared" si="117"/>
        <v/>
      </c>
      <c r="G730" s="15" t="str">
        <f t="shared" si="118"/>
        <v/>
      </c>
      <c r="H730" s="17" t="str">
        <f t="shared" si="119"/>
        <v/>
      </c>
      <c r="I730" s="24" t="str">
        <f t="shared" si="120"/>
        <v/>
      </c>
      <c r="J730" s="26" t="str">
        <f t="shared" si="121"/>
        <v/>
      </c>
      <c r="K730" s="9">
        <f>IF(J729=actualvalue,xirrvalue,IF(A730="",0,IF(B730="Purchase",-D730,IF(B730="Dividend",D730,IF(B730="Redemption",D730,)))))</f>
        <v>0</v>
      </c>
      <c r="L730" s="25" t="str">
        <f t="shared" si="115"/>
        <v/>
      </c>
      <c r="M730" s="11">
        <f t="shared" si="122"/>
        <v>0</v>
      </c>
      <c r="N730">
        <f t="shared" si="123"/>
        <v>0</v>
      </c>
      <c r="O730" s="9"/>
      <c r="P730" s="9"/>
      <c r="Q730" s="9"/>
      <c r="R730" s="9"/>
      <c r="S730" s="9"/>
    </row>
    <row r="731" spans="1:19">
      <c r="A731" s="12"/>
      <c r="B731" s="13" t="s">
        <v>281</v>
      </c>
      <c r="C731" s="13"/>
      <c r="D731" s="14"/>
      <c r="E731" s="23" t="str">
        <f t="shared" si="116"/>
        <v/>
      </c>
      <c r="F731" s="22" t="str">
        <f t="shared" si="117"/>
        <v/>
      </c>
      <c r="G731" s="15" t="str">
        <f t="shared" si="118"/>
        <v/>
      </c>
      <c r="H731" s="17" t="str">
        <f t="shared" si="119"/>
        <v/>
      </c>
      <c r="I731" s="24" t="str">
        <f t="shared" si="120"/>
        <v/>
      </c>
      <c r="J731" s="26" t="str">
        <f t="shared" si="121"/>
        <v/>
      </c>
      <c r="K731" s="9">
        <f>IF(J730=actualvalue,xirrvalue,IF(A731="",0,IF(B731="Purchase",-D731,IF(B731="Dividend",D731,IF(B731="Redemption",D731,)))))</f>
        <v>0</v>
      </c>
      <c r="L731" s="25" t="str">
        <f t="shared" si="115"/>
        <v/>
      </c>
      <c r="M731" s="11">
        <f t="shared" si="122"/>
        <v>0</v>
      </c>
      <c r="N731">
        <f t="shared" si="123"/>
        <v>0</v>
      </c>
      <c r="O731" s="9"/>
      <c r="P731" s="9"/>
      <c r="Q731" s="9"/>
      <c r="R731" s="9"/>
      <c r="S731" s="9"/>
    </row>
    <row r="732" spans="1:19">
      <c r="A732" s="12"/>
      <c r="B732" s="13" t="s">
        <v>281</v>
      </c>
      <c r="C732" s="13"/>
      <c r="D732" s="14"/>
      <c r="E732" s="23" t="str">
        <f t="shared" si="116"/>
        <v/>
      </c>
      <c r="F732" s="22" t="str">
        <f t="shared" si="117"/>
        <v/>
      </c>
      <c r="G732" s="15" t="str">
        <f t="shared" si="118"/>
        <v/>
      </c>
      <c r="H732" s="17" t="str">
        <f t="shared" si="119"/>
        <v/>
      </c>
      <c r="I732" s="24" t="str">
        <f t="shared" si="120"/>
        <v/>
      </c>
      <c r="J732" s="26" t="str">
        <f t="shared" si="121"/>
        <v/>
      </c>
      <c r="K732" s="9">
        <f>IF(J731=actualvalue,xirrvalue,IF(A732="",0,IF(B732="Purchase",-D732,IF(B732="Dividend",D732,IF(B732="Redemption",D732,)))))</f>
        <v>0</v>
      </c>
      <c r="L732" s="25" t="str">
        <f t="shared" si="115"/>
        <v/>
      </c>
      <c r="M732" s="11">
        <f t="shared" si="122"/>
        <v>0</v>
      </c>
      <c r="N732">
        <f t="shared" si="123"/>
        <v>0</v>
      </c>
      <c r="O732" s="9"/>
      <c r="P732" s="9"/>
      <c r="Q732" s="9"/>
      <c r="R732" s="9"/>
      <c r="S732" s="9"/>
    </row>
    <row r="733" spans="1:19">
      <c r="A733" s="12"/>
      <c r="B733" s="13" t="s">
        <v>281</v>
      </c>
      <c r="C733" s="13"/>
      <c r="D733" s="14"/>
      <c r="E733" s="23" t="str">
        <f t="shared" si="116"/>
        <v/>
      </c>
      <c r="F733" s="22" t="str">
        <f t="shared" si="117"/>
        <v/>
      </c>
      <c r="G733" s="15" t="str">
        <f t="shared" si="118"/>
        <v/>
      </c>
      <c r="H733" s="17" t="str">
        <f t="shared" si="119"/>
        <v/>
      </c>
      <c r="I733" s="24" t="str">
        <f t="shared" si="120"/>
        <v/>
      </c>
      <c r="J733" s="26" t="str">
        <f t="shared" si="121"/>
        <v/>
      </c>
      <c r="K733" s="9">
        <f>IF(J732=actualvalue,xirrvalue,IF(A733="",0,IF(B733="Purchase",-D733,IF(B733="Dividend",D733,IF(B733="Redemption",D733,)))))</f>
        <v>0</v>
      </c>
      <c r="L733" s="25" t="str">
        <f t="shared" si="115"/>
        <v/>
      </c>
      <c r="M733" s="11">
        <f t="shared" si="122"/>
        <v>0</v>
      </c>
      <c r="N733">
        <f t="shared" si="123"/>
        <v>0</v>
      </c>
      <c r="O733" s="9"/>
      <c r="P733" s="9"/>
      <c r="Q733" s="9"/>
      <c r="R733" s="9"/>
      <c r="S733" s="9"/>
    </row>
    <row r="734" spans="1:19">
      <c r="A734" s="12"/>
      <c r="B734" s="13" t="s">
        <v>281</v>
      </c>
      <c r="C734" s="13"/>
      <c r="D734" s="14"/>
      <c r="E734" s="23" t="str">
        <f t="shared" si="116"/>
        <v/>
      </c>
      <c r="F734" s="22" t="str">
        <f t="shared" si="117"/>
        <v/>
      </c>
      <c r="G734" s="15" t="str">
        <f t="shared" si="118"/>
        <v/>
      </c>
      <c r="H734" s="17" t="str">
        <f t="shared" si="119"/>
        <v/>
      </c>
      <c r="I734" s="24" t="str">
        <f t="shared" si="120"/>
        <v/>
      </c>
      <c r="J734" s="26" t="str">
        <f t="shared" si="121"/>
        <v/>
      </c>
      <c r="K734" s="9">
        <f>IF(J733=actualvalue,xirrvalue,IF(A734="",0,IF(B734="Purchase",-D734,IF(B734="Dividend",D734,IF(B734="Redemption",D734,)))))</f>
        <v>0</v>
      </c>
      <c r="L734" s="25" t="str">
        <f t="shared" si="115"/>
        <v/>
      </c>
      <c r="M734" s="11">
        <f t="shared" si="122"/>
        <v>0</v>
      </c>
      <c r="N734">
        <f t="shared" si="123"/>
        <v>0</v>
      </c>
      <c r="O734" s="9"/>
      <c r="P734" s="9"/>
      <c r="Q734" s="9"/>
      <c r="R734" s="9"/>
      <c r="S734" s="9"/>
    </row>
    <row r="735" spans="1:19">
      <c r="A735" s="12"/>
      <c r="B735" s="13" t="s">
        <v>281</v>
      </c>
      <c r="C735" s="13"/>
      <c r="D735" s="14"/>
      <c r="E735" s="23" t="str">
        <f t="shared" si="116"/>
        <v/>
      </c>
      <c r="F735" s="22" t="str">
        <f t="shared" si="117"/>
        <v/>
      </c>
      <c r="G735" s="15" t="str">
        <f t="shared" si="118"/>
        <v/>
      </c>
      <c r="H735" s="17" t="str">
        <f t="shared" si="119"/>
        <v/>
      </c>
      <c r="I735" s="24" t="str">
        <f t="shared" si="120"/>
        <v/>
      </c>
      <c r="J735" s="26" t="str">
        <f t="shared" si="121"/>
        <v/>
      </c>
      <c r="K735" s="9">
        <f>IF(J734=actualvalue,xirrvalue,IF(A735="",0,IF(B735="Purchase",-D735,IF(B735="Dividend",D735,IF(B735="Redemption",D735,)))))</f>
        <v>0</v>
      </c>
      <c r="L735" s="25" t="str">
        <f t="shared" si="115"/>
        <v/>
      </c>
      <c r="M735" s="11">
        <f t="shared" si="122"/>
        <v>0</v>
      </c>
      <c r="N735">
        <f t="shared" si="123"/>
        <v>0</v>
      </c>
      <c r="O735" s="9"/>
      <c r="P735" s="9"/>
      <c r="Q735" s="9"/>
      <c r="R735" s="9"/>
      <c r="S735" s="9"/>
    </row>
    <row r="736" spans="1:19">
      <c r="A736" s="12"/>
      <c r="B736" s="13" t="s">
        <v>281</v>
      </c>
      <c r="C736" s="13"/>
      <c r="D736" s="14"/>
      <c r="E736" s="23" t="str">
        <f t="shared" si="116"/>
        <v/>
      </c>
      <c r="F736" s="22" t="str">
        <f t="shared" si="117"/>
        <v/>
      </c>
      <c r="G736" s="15" t="str">
        <f t="shared" si="118"/>
        <v/>
      </c>
      <c r="H736" s="17" t="str">
        <f t="shared" si="119"/>
        <v/>
      </c>
      <c r="I736" s="24" t="str">
        <f t="shared" si="120"/>
        <v/>
      </c>
      <c r="J736" s="26" t="str">
        <f t="shared" si="121"/>
        <v/>
      </c>
      <c r="K736" s="9">
        <f>IF(J735=actualvalue,xirrvalue,IF(A736="",0,IF(B736="Purchase",-D736,IF(B736="Dividend",D736,IF(B736="Redemption",D736,)))))</f>
        <v>0</v>
      </c>
      <c r="L736" s="25" t="str">
        <f t="shared" si="115"/>
        <v/>
      </c>
      <c r="M736" s="11">
        <f t="shared" si="122"/>
        <v>0</v>
      </c>
      <c r="N736">
        <f t="shared" si="123"/>
        <v>0</v>
      </c>
      <c r="O736" s="9"/>
      <c r="P736" s="9"/>
      <c r="Q736" s="9"/>
      <c r="R736" s="9"/>
      <c r="S736" s="9"/>
    </row>
    <row r="737" spans="1:19">
      <c r="A737" s="12"/>
      <c r="B737" s="13" t="s">
        <v>281</v>
      </c>
      <c r="C737" s="13"/>
      <c r="D737" s="14"/>
      <c r="E737" s="23" t="str">
        <f t="shared" si="116"/>
        <v/>
      </c>
      <c r="F737" s="22" t="str">
        <f t="shared" si="117"/>
        <v/>
      </c>
      <c r="G737" s="15" t="str">
        <f t="shared" si="118"/>
        <v/>
      </c>
      <c r="H737" s="17" t="str">
        <f t="shared" si="119"/>
        <v/>
      </c>
      <c r="I737" s="24" t="str">
        <f t="shared" si="120"/>
        <v/>
      </c>
      <c r="J737" s="26" t="str">
        <f t="shared" si="121"/>
        <v/>
      </c>
      <c r="K737" s="9">
        <f>IF(J736=actualvalue,xirrvalue,IF(A737="",0,IF(B737="Purchase",-D737,IF(B737="Dividend",D737,IF(B737="Redemption",D737,)))))</f>
        <v>0</v>
      </c>
      <c r="L737" s="25" t="str">
        <f t="shared" si="115"/>
        <v/>
      </c>
      <c r="M737" s="11">
        <f t="shared" si="122"/>
        <v>0</v>
      </c>
      <c r="N737">
        <f t="shared" si="123"/>
        <v>0</v>
      </c>
      <c r="O737" s="9"/>
      <c r="P737" s="9"/>
      <c r="Q737" s="9"/>
      <c r="R737" s="9"/>
      <c r="S737" s="9"/>
    </row>
    <row r="738" spans="1:19">
      <c r="A738" s="12"/>
      <c r="B738" s="13" t="s">
        <v>281</v>
      </c>
      <c r="C738" s="13"/>
      <c r="D738" s="14"/>
      <c r="E738" s="23" t="str">
        <f t="shared" si="116"/>
        <v/>
      </c>
      <c r="F738" s="22" t="str">
        <f t="shared" si="117"/>
        <v/>
      </c>
      <c r="G738" s="15" t="str">
        <f t="shared" si="118"/>
        <v/>
      </c>
      <c r="H738" s="17" t="str">
        <f t="shared" si="119"/>
        <v/>
      </c>
      <c r="I738" s="24" t="str">
        <f t="shared" si="120"/>
        <v/>
      </c>
      <c r="J738" s="26" t="str">
        <f t="shared" si="121"/>
        <v/>
      </c>
      <c r="K738" s="9">
        <f>IF(J737=actualvalue,xirrvalue,IF(A738="",0,IF(B738="Purchase",-D738,IF(B738="Dividend",D738,IF(B738="Redemption",D738,)))))</f>
        <v>0</v>
      </c>
      <c r="L738" s="25" t="str">
        <f t="shared" si="115"/>
        <v/>
      </c>
      <c r="M738" s="11">
        <f t="shared" si="122"/>
        <v>0</v>
      </c>
      <c r="N738">
        <f t="shared" si="123"/>
        <v>0</v>
      </c>
      <c r="O738" s="9"/>
      <c r="P738" s="9"/>
      <c r="Q738" s="9"/>
      <c r="R738" s="9"/>
      <c r="S738" s="9"/>
    </row>
    <row r="739" spans="1:19">
      <c r="A739" s="12"/>
      <c r="B739" s="13" t="s">
        <v>281</v>
      </c>
      <c r="C739" s="13"/>
      <c r="D739" s="14"/>
      <c r="E739" s="23" t="str">
        <f t="shared" si="116"/>
        <v/>
      </c>
      <c r="F739" s="22" t="str">
        <f t="shared" si="117"/>
        <v/>
      </c>
      <c r="G739" s="15" t="str">
        <f t="shared" si="118"/>
        <v/>
      </c>
      <c r="H739" s="17" t="str">
        <f t="shared" si="119"/>
        <v/>
      </c>
      <c r="I739" s="24" t="str">
        <f t="shared" si="120"/>
        <v/>
      </c>
      <c r="J739" s="26" t="str">
        <f t="shared" si="121"/>
        <v/>
      </c>
      <c r="K739" s="9">
        <f>IF(J738=actualvalue,xirrvalue,IF(A739="",0,IF(B739="Purchase",-D739,IF(B739="Dividend",D739,IF(B739="Redemption",D739,)))))</f>
        <v>0</v>
      </c>
      <c r="L739" s="25" t="str">
        <f t="shared" si="115"/>
        <v/>
      </c>
      <c r="M739" s="11">
        <f t="shared" si="122"/>
        <v>0</v>
      </c>
      <c r="N739">
        <f t="shared" si="123"/>
        <v>0</v>
      </c>
      <c r="O739" s="9"/>
      <c r="P739" s="9"/>
      <c r="Q739" s="9"/>
      <c r="R739" s="9"/>
      <c r="S739" s="9"/>
    </row>
    <row r="740" spans="1:19">
      <c r="A740" s="12"/>
      <c r="B740" s="13" t="s">
        <v>281</v>
      </c>
      <c r="C740" s="13"/>
      <c r="D740" s="14"/>
      <c r="E740" s="23" t="str">
        <f t="shared" si="116"/>
        <v/>
      </c>
      <c r="F740" s="22" t="str">
        <f t="shared" si="117"/>
        <v/>
      </c>
      <c r="G740" s="15" t="str">
        <f t="shared" si="118"/>
        <v/>
      </c>
      <c r="H740" s="17" t="str">
        <f t="shared" si="119"/>
        <v/>
      </c>
      <c r="I740" s="24" t="str">
        <f t="shared" si="120"/>
        <v/>
      </c>
      <c r="J740" s="26" t="str">
        <f t="shared" si="121"/>
        <v/>
      </c>
      <c r="K740" s="9">
        <f>IF(J739=actualvalue,xirrvalue,IF(A740="",0,IF(B740="Purchase",-D740,IF(B740="Dividend",D740,IF(B740="Redemption",D740,)))))</f>
        <v>0</v>
      </c>
      <c r="L740" s="25" t="str">
        <f t="shared" si="115"/>
        <v/>
      </c>
      <c r="M740" s="11">
        <f t="shared" si="122"/>
        <v>0</v>
      </c>
      <c r="N740">
        <f t="shared" si="123"/>
        <v>0</v>
      </c>
      <c r="O740" s="9"/>
      <c r="P740" s="9"/>
      <c r="Q740" s="9"/>
      <c r="R740" s="9"/>
      <c r="S740" s="9"/>
    </row>
    <row r="741" spans="1:19">
      <c r="A741" s="12"/>
      <c r="B741" s="13" t="s">
        <v>281</v>
      </c>
      <c r="C741" s="13"/>
      <c r="D741" s="14"/>
      <c r="E741" s="23" t="str">
        <f t="shared" si="116"/>
        <v/>
      </c>
      <c r="F741" s="22" t="str">
        <f t="shared" si="117"/>
        <v/>
      </c>
      <c r="G741" s="15" t="str">
        <f t="shared" si="118"/>
        <v/>
      </c>
      <c r="H741" s="17" t="str">
        <f t="shared" si="119"/>
        <v/>
      </c>
      <c r="I741" s="24" t="str">
        <f t="shared" si="120"/>
        <v/>
      </c>
      <c r="J741" s="26" t="str">
        <f t="shared" si="121"/>
        <v/>
      </c>
      <c r="K741" s="9">
        <f>IF(J740=actualvalue,xirrvalue,IF(A741="",0,IF(B741="Purchase",-D741,IF(B741="Dividend",D741,IF(B741="Redemption",D741,)))))</f>
        <v>0</v>
      </c>
      <c r="L741" s="25" t="str">
        <f t="shared" si="115"/>
        <v/>
      </c>
      <c r="M741" s="11">
        <f t="shared" si="122"/>
        <v>0</v>
      </c>
      <c r="N741">
        <f t="shared" si="123"/>
        <v>0</v>
      </c>
      <c r="O741" s="9"/>
      <c r="P741" s="9"/>
      <c r="Q741" s="9"/>
      <c r="R741" s="9"/>
      <c r="S741" s="9"/>
    </row>
    <row r="742" spans="1:19">
      <c r="A742" s="12"/>
      <c r="B742" s="13" t="s">
        <v>281</v>
      </c>
      <c r="C742" s="13"/>
      <c r="D742" s="14"/>
      <c r="E742" s="23" t="str">
        <f t="shared" si="116"/>
        <v/>
      </c>
      <c r="F742" s="22" t="str">
        <f t="shared" si="117"/>
        <v/>
      </c>
      <c r="G742" s="15" t="str">
        <f t="shared" si="118"/>
        <v/>
      </c>
      <c r="H742" s="17" t="str">
        <f t="shared" si="119"/>
        <v/>
      </c>
      <c r="I742" s="24" t="str">
        <f t="shared" si="120"/>
        <v/>
      </c>
      <c r="J742" s="26" t="str">
        <f t="shared" si="121"/>
        <v/>
      </c>
      <c r="K742" s="9">
        <f>IF(J741=actualvalue,xirrvalue,IF(A742="",0,IF(B742="Purchase",-D742,IF(B742="Dividend",D742,IF(B742="Redemption",D742,)))))</f>
        <v>0</v>
      </c>
      <c r="L742" s="25" t="str">
        <f t="shared" si="115"/>
        <v/>
      </c>
      <c r="M742" s="11">
        <f t="shared" si="122"/>
        <v>0</v>
      </c>
      <c r="N742">
        <f t="shared" si="123"/>
        <v>0</v>
      </c>
      <c r="O742" s="9"/>
      <c r="P742" s="9"/>
      <c r="Q742" s="9"/>
      <c r="R742" s="9"/>
      <c r="S742" s="9"/>
    </row>
    <row r="743" spans="1:19">
      <c r="A743" s="12"/>
      <c r="B743" s="13" t="s">
        <v>281</v>
      </c>
      <c r="C743" s="13"/>
      <c r="D743" s="14"/>
      <c r="E743" s="23" t="str">
        <f t="shared" si="116"/>
        <v/>
      </c>
      <c r="F743" s="22" t="str">
        <f t="shared" si="117"/>
        <v/>
      </c>
      <c r="G743" s="15" t="str">
        <f t="shared" si="118"/>
        <v/>
      </c>
      <c r="H743" s="17" t="str">
        <f t="shared" si="119"/>
        <v/>
      </c>
      <c r="I743" s="24" t="str">
        <f t="shared" si="120"/>
        <v/>
      </c>
      <c r="J743" s="26" t="str">
        <f t="shared" si="121"/>
        <v/>
      </c>
      <c r="K743" s="9">
        <f>IF(J742=actualvalue,xirrvalue,IF(A743="",0,IF(B743="Purchase",-D743,IF(B743="Dividend",D743,IF(B743="Redemption",D743,)))))</f>
        <v>0</v>
      </c>
      <c r="L743" s="25" t="str">
        <f t="shared" si="115"/>
        <v/>
      </c>
      <c r="M743" s="11">
        <f t="shared" si="122"/>
        <v>0</v>
      </c>
      <c r="N743">
        <f t="shared" si="123"/>
        <v>0</v>
      </c>
      <c r="O743" s="9"/>
      <c r="P743" s="9"/>
      <c r="Q743" s="9"/>
      <c r="R743" s="9"/>
      <c r="S743" s="9"/>
    </row>
    <row r="744" spans="1:19">
      <c r="A744" s="12"/>
      <c r="B744" s="13" t="s">
        <v>281</v>
      </c>
      <c r="C744" s="13"/>
      <c r="D744" s="14"/>
      <c r="E744" s="23" t="str">
        <f t="shared" si="116"/>
        <v/>
      </c>
      <c r="F744" s="22" t="str">
        <f t="shared" si="117"/>
        <v/>
      </c>
      <c r="G744" s="15" t="str">
        <f t="shared" si="118"/>
        <v/>
      </c>
      <c r="H744" s="17" t="str">
        <f t="shared" si="119"/>
        <v/>
      </c>
      <c r="I744" s="24" t="str">
        <f t="shared" si="120"/>
        <v/>
      </c>
      <c r="J744" s="26" t="str">
        <f t="shared" si="121"/>
        <v/>
      </c>
      <c r="K744" s="9">
        <f>IF(J743=actualvalue,xirrvalue,IF(A744="",0,IF(B744="Purchase",-D744,IF(B744="Dividend",D744,IF(B744="Redemption",D744,)))))</f>
        <v>0</v>
      </c>
      <c r="L744" s="25" t="str">
        <f t="shared" si="115"/>
        <v/>
      </c>
      <c r="M744" s="11">
        <f t="shared" si="122"/>
        <v>0</v>
      </c>
      <c r="N744">
        <f t="shared" si="123"/>
        <v>0</v>
      </c>
      <c r="O744" s="9"/>
      <c r="P744" s="9"/>
      <c r="Q744" s="9"/>
      <c r="R744" s="9"/>
      <c r="S744" s="9"/>
    </row>
    <row r="745" spans="1:19">
      <c r="A745" s="12"/>
      <c r="B745" s="13" t="s">
        <v>281</v>
      </c>
      <c r="C745" s="13"/>
      <c r="D745" s="14"/>
      <c r="E745" s="23" t="str">
        <f t="shared" si="116"/>
        <v/>
      </c>
      <c r="F745" s="22" t="str">
        <f t="shared" si="117"/>
        <v/>
      </c>
      <c r="G745" s="15" t="str">
        <f t="shared" si="118"/>
        <v/>
      </c>
      <c r="H745" s="17" t="str">
        <f t="shared" si="119"/>
        <v/>
      </c>
      <c r="I745" s="24" t="str">
        <f t="shared" si="120"/>
        <v/>
      </c>
      <c r="J745" s="26" t="str">
        <f t="shared" si="121"/>
        <v/>
      </c>
      <c r="K745" s="9">
        <f>IF(J744=actualvalue,xirrvalue,IF(A745="",0,IF(B745="Purchase",-D745,IF(B745="Dividend",D745,IF(B745="Redemption",D745,)))))</f>
        <v>0</v>
      </c>
      <c r="L745" s="25" t="str">
        <f t="shared" si="115"/>
        <v/>
      </c>
      <c r="M745" s="11">
        <f t="shared" si="122"/>
        <v>0</v>
      </c>
      <c r="N745">
        <f t="shared" si="123"/>
        <v>0</v>
      </c>
      <c r="O745" s="9"/>
      <c r="P745" s="9"/>
      <c r="Q745" s="9"/>
      <c r="R745" s="9"/>
      <c r="S745" s="9"/>
    </row>
    <row r="746" spans="1:19">
      <c r="A746" s="12"/>
      <c r="B746" s="13" t="s">
        <v>281</v>
      </c>
      <c r="C746" s="13"/>
      <c r="D746" s="14"/>
      <c r="E746" s="23" t="str">
        <f t="shared" si="116"/>
        <v/>
      </c>
      <c r="F746" s="22" t="str">
        <f t="shared" si="117"/>
        <v/>
      </c>
      <c r="G746" s="15" t="str">
        <f t="shared" si="118"/>
        <v/>
      </c>
      <c r="H746" s="17" t="str">
        <f t="shared" si="119"/>
        <v/>
      </c>
      <c r="I746" s="24" t="str">
        <f t="shared" si="120"/>
        <v/>
      </c>
      <c r="J746" s="26" t="str">
        <f t="shared" si="121"/>
        <v/>
      </c>
      <c r="K746" s="9">
        <f>IF(J745=actualvalue,xirrvalue,IF(A746="",0,IF(B746="Purchase",-D746,IF(B746="Dividend",D746,IF(B746="Redemption",D746,)))))</f>
        <v>0</v>
      </c>
      <c r="L746" s="25" t="str">
        <f t="shared" si="115"/>
        <v/>
      </c>
      <c r="M746" s="11">
        <f t="shared" si="122"/>
        <v>0</v>
      </c>
      <c r="N746">
        <f t="shared" si="123"/>
        <v>0</v>
      </c>
      <c r="O746" s="9"/>
      <c r="P746" s="9"/>
      <c r="Q746" s="9"/>
      <c r="R746" s="9"/>
      <c r="S746" s="9"/>
    </row>
    <row r="747" spans="1:19">
      <c r="A747" s="12"/>
      <c r="B747" s="13" t="s">
        <v>281</v>
      </c>
      <c r="C747" s="13"/>
      <c r="D747" s="14"/>
      <c r="E747" s="23" t="str">
        <f t="shared" si="116"/>
        <v/>
      </c>
      <c r="F747" s="22" t="str">
        <f t="shared" si="117"/>
        <v/>
      </c>
      <c r="G747" s="15" t="str">
        <f t="shared" si="118"/>
        <v/>
      </c>
      <c r="H747" s="17" t="str">
        <f t="shared" si="119"/>
        <v/>
      </c>
      <c r="I747" s="24" t="str">
        <f t="shared" si="120"/>
        <v/>
      </c>
      <c r="J747" s="26" t="str">
        <f t="shared" si="121"/>
        <v/>
      </c>
      <c r="K747" s="9">
        <f>IF(J746=actualvalue,xirrvalue,IF(A747="",0,IF(B747="Purchase",-D747,IF(B747="Dividend",D747,IF(B747="Redemption",D747,)))))</f>
        <v>0</v>
      </c>
      <c r="L747" s="25" t="str">
        <f t="shared" si="115"/>
        <v/>
      </c>
      <c r="M747" s="11">
        <f t="shared" si="122"/>
        <v>0</v>
      </c>
      <c r="N747">
        <f t="shared" si="123"/>
        <v>0</v>
      </c>
      <c r="O747" s="9"/>
      <c r="P747" s="9"/>
      <c r="Q747" s="9"/>
      <c r="R747" s="9"/>
      <c r="S747" s="9"/>
    </row>
    <row r="748" spans="1:19">
      <c r="A748" s="12"/>
      <c r="B748" s="13" t="s">
        <v>281</v>
      </c>
      <c r="C748" s="13"/>
      <c r="D748" s="14"/>
      <c r="E748" s="23" t="str">
        <f t="shared" si="116"/>
        <v/>
      </c>
      <c r="F748" s="22" t="str">
        <f t="shared" si="117"/>
        <v/>
      </c>
      <c r="G748" s="15" t="str">
        <f t="shared" si="118"/>
        <v/>
      </c>
      <c r="H748" s="17" t="str">
        <f t="shared" si="119"/>
        <v/>
      </c>
      <c r="I748" s="24" t="str">
        <f t="shared" si="120"/>
        <v/>
      </c>
      <c r="J748" s="26" t="str">
        <f t="shared" si="121"/>
        <v/>
      </c>
      <c r="K748" s="9">
        <f>IF(J747=actualvalue,xirrvalue,IF(A748="",0,IF(B748="Purchase",-D748,IF(B748="Dividend",D748,IF(B748="Redemption",D748,)))))</f>
        <v>0</v>
      </c>
      <c r="L748" s="25" t="str">
        <f t="shared" si="115"/>
        <v/>
      </c>
      <c r="M748" s="11">
        <f t="shared" si="122"/>
        <v>0</v>
      </c>
      <c r="N748">
        <f t="shared" si="123"/>
        <v>0</v>
      </c>
      <c r="O748" s="9"/>
      <c r="P748" s="9"/>
      <c r="Q748" s="9"/>
      <c r="R748" s="9"/>
      <c r="S748" s="9"/>
    </row>
    <row r="749" spans="1:19">
      <c r="A749" s="12"/>
      <c r="B749" s="13" t="s">
        <v>281</v>
      </c>
      <c r="C749" s="13"/>
      <c r="D749" s="14"/>
      <c r="E749" s="23" t="str">
        <f t="shared" si="116"/>
        <v/>
      </c>
      <c r="F749" s="22" t="str">
        <f t="shared" si="117"/>
        <v/>
      </c>
      <c r="G749" s="15" t="str">
        <f t="shared" si="118"/>
        <v/>
      </c>
      <c r="H749" s="17" t="str">
        <f t="shared" si="119"/>
        <v/>
      </c>
      <c r="I749" s="24" t="str">
        <f t="shared" si="120"/>
        <v/>
      </c>
      <c r="J749" s="26" t="str">
        <f t="shared" si="121"/>
        <v/>
      </c>
      <c r="K749" s="9">
        <f>IF(J748=actualvalue,xirrvalue,IF(A749="",0,IF(B749="Purchase",-D749,IF(B749="Dividend",D749,IF(B749="Redemption",D749,)))))</f>
        <v>0</v>
      </c>
      <c r="L749" s="25" t="str">
        <f t="shared" si="115"/>
        <v/>
      </c>
      <c r="M749" s="11">
        <f t="shared" si="122"/>
        <v>0</v>
      </c>
      <c r="N749">
        <f t="shared" si="123"/>
        <v>0</v>
      </c>
      <c r="O749" s="9"/>
      <c r="P749" s="9"/>
      <c r="Q749" s="9"/>
      <c r="R749" s="9"/>
      <c r="S749" s="9"/>
    </row>
    <row r="750" spans="1:19">
      <c r="A750" s="12"/>
      <c r="B750" s="13" t="s">
        <v>281</v>
      </c>
      <c r="C750" s="13"/>
      <c r="D750" s="14"/>
      <c r="E750" s="23" t="str">
        <f t="shared" si="116"/>
        <v/>
      </c>
      <c r="F750" s="22" t="str">
        <f t="shared" si="117"/>
        <v/>
      </c>
      <c r="G750" s="15" t="str">
        <f t="shared" si="118"/>
        <v/>
      </c>
      <c r="H750" s="17" t="str">
        <f t="shared" si="119"/>
        <v/>
      </c>
      <c r="I750" s="24" t="str">
        <f t="shared" si="120"/>
        <v/>
      </c>
      <c r="J750" s="26" t="str">
        <f t="shared" si="121"/>
        <v/>
      </c>
      <c r="K750" s="9">
        <f>IF(J749=actualvalue,xirrvalue,IF(A750="",0,IF(B750="Purchase",-D750,IF(B750="Dividend",D750,IF(B750="Redemption",D750,)))))</f>
        <v>0</v>
      </c>
      <c r="L750" s="25" t="str">
        <f t="shared" si="115"/>
        <v/>
      </c>
      <c r="M750" s="11">
        <f t="shared" si="122"/>
        <v>0</v>
      </c>
      <c r="N750">
        <f t="shared" si="123"/>
        <v>0</v>
      </c>
      <c r="O750" s="9"/>
      <c r="P750" s="9"/>
      <c r="Q750" s="9"/>
      <c r="R750" s="9"/>
      <c r="S750" s="9"/>
    </row>
    <row r="751" spans="1:19">
      <c r="A751" s="12"/>
      <c r="B751" s="13" t="s">
        <v>281</v>
      </c>
      <c r="C751" s="13"/>
      <c r="D751" s="14"/>
      <c r="E751" s="23" t="str">
        <f t="shared" si="116"/>
        <v/>
      </c>
      <c r="F751" s="22" t="str">
        <f t="shared" si="117"/>
        <v/>
      </c>
      <c r="G751" s="15" t="str">
        <f t="shared" si="118"/>
        <v/>
      </c>
      <c r="H751" s="17" t="str">
        <f t="shared" si="119"/>
        <v/>
      </c>
      <c r="I751" s="24" t="str">
        <f t="shared" si="120"/>
        <v/>
      </c>
      <c r="J751" s="26" t="str">
        <f t="shared" si="121"/>
        <v/>
      </c>
      <c r="K751" s="9">
        <f>IF(J750=actualvalue,xirrvalue,IF(A751="",0,IF(B751="Purchase",-D751,IF(B751="Dividend",D751,IF(B751="Redemption",D751,)))))</f>
        <v>0</v>
      </c>
      <c r="L751" s="25" t="str">
        <f t="shared" si="115"/>
        <v/>
      </c>
      <c r="M751" s="11">
        <f t="shared" si="122"/>
        <v>0</v>
      </c>
      <c r="N751">
        <f t="shared" si="123"/>
        <v>0</v>
      </c>
      <c r="O751" s="9"/>
      <c r="P751" s="9"/>
      <c r="Q751" s="9"/>
      <c r="R751" s="9"/>
      <c r="S751" s="9"/>
    </row>
    <row r="752" spans="1:19">
      <c r="A752" s="12"/>
      <c r="B752" s="13" t="s">
        <v>281</v>
      </c>
      <c r="C752" s="13"/>
      <c r="D752" s="14"/>
      <c r="E752" s="23" t="str">
        <f t="shared" si="116"/>
        <v/>
      </c>
      <c r="F752" s="22" t="str">
        <f t="shared" si="117"/>
        <v/>
      </c>
      <c r="G752" s="15" t="str">
        <f t="shared" si="118"/>
        <v/>
      </c>
      <c r="H752" s="17" t="str">
        <f t="shared" si="119"/>
        <v/>
      </c>
      <c r="I752" s="24" t="str">
        <f t="shared" si="120"/>
        <v/>
      </c>
      <c r="J752" s="26" t="str">
        <f t="shared" si="121"/>
        <v/>
      </c>
      <c r="K752" s="9">
        <f>IF(J751=actualvalue,xirrvalue,IF(A752="",0,IF(B752="Purchase",-D752,IF(B752="Dividend",D752,IF(B752="Redemption",D752,)))))</f>
        <v>0</v>
      </c>
      <c r="L752" s="25" t="str">
        <f t="shared" si="115"/>
        <v/>
      </c>
      <c r="M752" s="11">
        <f t="shared" si="122"/>
        <v>0</v>
      </c>
      <c r="N752">
        <f t="shared" si="123"/>
        <v>0</v>
      </c>
      <c r="O752" s="9"/>
      <c r="P752" s="9"/>
      <c r="Q752" s="9"/>
      <c r="R752" s="9"/>
      <c r="S752" s="9"/>
    </row>
    <row r="753" spans="1:19">
      <c r="A753" s="12"/>
      <c r="B753" s="13" t="s">
        <v>281</v>
      </c>
      <c r="C753" s="13"/>
      <c r="D753" s="14"/>
      <c r="E753" s="23" t="str">
        <f t="shared" si="116"/>
        <v/>
      </c>
      <c r="F753" s="22" t="str">
        <f t="shared" si="117"/>
        <v/>
      </c>
      <c r="G753" s="15" t="str">
        <f t="shared" si="118"/>
        <v/>
      </c>
      <c r="H753" s="17" t="str">
        <f t="shared" si="119"/>
        <v/>
      </c>
      <c r="I753" s="24" t="str">
        <f t="shared" si="120"/>
        <v/>
      </c>
      <c r="J753" s="26" t="str">
        <f t="shared" si="121"/>
        <v/>
      </c>
      <c r="K753" s="9">
        <f>IF(J752=actualvalue,xirrvalue,IF(A753="",0,IF(B753="Purchase",-D753,IF(B753="Dividend",D753,IF(B753="Redemption",D753,)))))</f>
        <v>0</v>
      </c>
      <c r="L753" s="25" t="str">
        <f t="shared" si="115"/>
        <v/>
      </c>
      <c r="M753" s="11">
        <f t="shared" si="122"/>
        <v>0</v>
      </c>
      <c r="N753">
        <f t="shared" si="123"/>
        <v>0</v>
      </c>
      <c r="O753" s="9"/>
      <c r="P753" s="9"/>
      <c r="Q753" s="9"/>
      <c r="R753" s="9"/>
      <c r="S753" s="9"/>
    </row>
    <row r="754" spans="1:19">
      <c r="A754" s="12"/>
      <c r="B754" s="13" t="s">
        <v>281</v>
      </c>
      <c r="C754" s="13"/>
      <c r="D754" s="14"/>
      <c r="E754" s="23" t="str">
        <f t="shared" si="116"/>
        <v/>
      </c>
      <c r="F754" s="22" t="str">
        <f t="shared" si="117"/>
        <v/>
      </c>
      <c r="G754" s="15" t="str">
        <f t="shared" si="118"/>
        <v/>
      </c>
      <c r="H754" s="17" t="str">
        <f t="shared" si="119"/>
        <v/>
      </c>
      <c r="I754" s="24" t="str">
        <f t="shared" si="120"/>
        <v/>
      </c>
      <c r="J754" s="26" t="str">
        <f t="shared" si="121"/>
        <v/>
      </c>
      <c r="K754" s="9">
        <f>IF(J753=actualvalue,xirrvalue,IF(A754="",0,IF(B754="Purchase",-D754,IF(B754="Dividend",D754,IF(B754="Redemption",D754,)))))</f>
        <v>0</v>
      </c>
      <c r="L754" s="25" t="str">
        <f t="shared" si="115"/>
        <v/>
      </c>
      <c r="M754" s="11">
        <f t="shared" si="122"/>
        <v>0</v>
      </c>
      <c r="N754">
        <f t="shared" si="123"/>
        <v>0</v>
      </c>
      <c r="O754" s="9"/>
      <c r="P754" s="9"/>
      <c r="Q754" s="9"/>
      <c r="R754" s="9"/>
      <c r="S754" s="9"/>
    </row>
    <row r="755" spans="1:19">
      <c r="A755" s="12"/>
      <c r="B755" s="13" t="s">
        <v>281</v>
      </c>
      <c r="C755" s="13"/>
      <c r="D755" s="14"/>
      <c r="E755" s="23" t="str">
        <f t="shared" si="116"/>
        <v/>
      </c>
      <c r="F755" s="22" t="str">
        <f t="shared" si="117"/>
        <v/>
      </c>
      <c r="G755" s="15" t="str">
        <f t="shared" si="118"/>
        <v/>
      </c>
      <c r="H755" s="17" t="str">
        <f t="shared" si="119"/>
        <v/>
      </c>
      <c r="I755" s="24" t="str">
        <f t="shared" si="120"/>
        <v/>
      </c>
      <c r="J755" s="26" t="str">
        <f t="shared" si="121"/>
        <v/>
      </c>
      <c r="K755" s="9">
        <f>IF(J754=actualvalue,xirrvalue,IF(A755="",0,IF(B755="Purchase",-D755,IF(B755="Dividend",D755,IF(B755="Redemption",D755,)))))</f>
        <v>0</v>
      </c>
      <c r="L755" s="25" t="str">
        <f t="shared" si="115"/>
        <v/>
      </c>
      <c r="M755" s="11">
        <f t="shared" si="122"/>
        <v>0</v>
      </c>
      <c r="N755">
        <f t="shared" si="123"/>
        <v>0</v>
      </c>
      <c r="O755" s="9"/>
      <c r="P755" s="9"/>
      <c r="Q755" s="9"/>
      <c r="R755" s="9"/>
      <c r="S755" s="9"/>
    </row>
    <row r="756" spans="1:19">
      <c r="A756" s="12"/>
      <c r="B756" s="13" t="s">
        <v>281</v>
      </c>
      <c r="C756" s="13"/>
      <c r="D756" s="14"/>
      <c r="E756" s="23" t="str">
        <f t="shared" si="116"/>
        <v/>
      </c>
      <c r="F756" s="22" t="str">
        <f t="shared" si="117"/>
        <v/>
      </c>
      <c r="G756" s="15" t="str">
        <f t="shared" si="118"/>
        <v/>
      </c>
      <c r="H756" s="17" t="str">
        <f t="shared" si="119"/>
        <v/>
      </c>
      <c r="I756" s="24" t="str">
        <f t="shared" si="120"/>
        <v/>
      </c>
      <c r="J756" s="26" t="str">
        <f t="shared" si="121"/>
        <v/>
      </c>
      <c r="K756" s="9">
        <f>IF(J755=actualvalue,xirrvalue,IF(A756="",0,IF(B756="Purchase",-D756,IF(B756="Dividend",D756,IF(B756="Redemption",D756,)))))</f>
        <v>0</v>
      </c>
      <c r="L756" s="25" t="str">
        <f t="shared" si="115"/>
        <v/>
      </c>
      <c r="M756" s="11">
        <f t="shared" si="122"/>
        <v>0</v>
      </c>
      <c r="N756">
        <f t="shared" si="123"/>
        <v>0</v>
      </c>
      <c r="O756" s="9"/>
      <c r="P756" s="9"/>
      <c r="Q756" s="9"/>
      <c r="R756" s="9"/>
      <c r="S756" s="9"/>
    </row>
    <row r="757" spans="1:19">
      <c r="A757" s="12"/>
      <c r="B757" s="13" t="s">
        <v>281</v>
      </c>
      <c r="C757" s="13"/>
      <c r="D757" s="14"/>
      <c r="E757" s="23" t="str">
        <f t="shared" si="116"/>
        <v/>
      </c>
      <c r="F757" s="22" t="str">
        <f t="shared" si="117"/>
        <v/>
      </c>
      <c r="G757" s="15" t="str">
        <f t="shared" si="118"/>
        <v/>
      </c>
      <c r="H757" s="17" t="str">
        <f t="shared" si="119"/>
        <v/>
      </c>
      <c r="I757" s="24" t="str">
        <f t="shared" si="120"/>
        <v/>
      </c>
      <c r="J757" s="26" t="str">
        <f t="shared" si="121"/>
        <v/>
      </c>
      <c r="K757" s="9">
        <f>IF(J756=actualvalue,xirrvalue,IF(A757="",0,IF(B757="Purchase",-D757,IF(B757="Dividend",D757,IF(B757="Redemption",D757,)))))</f>
        <v>0</v>
      </c>
      <c r="L757" s="25" t="str">
        <f t="shared" si="115"/>
        <v/>
      </c>
      <c r="M757" s="11">
        <f t="shared" si="122"/>
        <v>0</v>
      </c>
      <c r="N757">
        <f t="shared" si="123"/>
        <v>0</v>
      </c>
      <c r="O757" s="9"/>
      <c r="P757" s="9"/>
      <c r="Q757" s="9"/>
      <c r="R757" s="9"/>
      <c r="S757" s="9"/>
    </row>
    <row r="758" spans="1:19">
      <c r="A758" s="12"/>
      <c r="B758" s="13" t="s">
        <v>281</v>
      </c>
      <c r="C758" s="13"/>
      <c r="D758" s="14"/>
      <c r="E758" s="23" t="str">
        <f t="shared" si="116"/>
        <v/>
      </c>
      <c r="F758" s="22" t="str">
        <f t="shared" si="117"/>
        <v/>
      </c>
      <c r="G758" s="15" t="str">
        <f t="shared" si="118"/>
        <v/>
      </c>
      <c r="H758" s="17" t="str">
        <f t="shared" si="119"/>
        <v/>
      </c>
      <c r="I758" s="24" t="str">
        <f t="shared" si="120"/>
        <v/>
      </c>
      <c r="J758" s="26" t="str">
        <f t="shared" si="121"/>
        <v/>
      </c>
      <c r="K758" s="9">
        <f>IF(J757=actualvalue,xirrvalue,IF(A758="",0,IF(B758="Purchase",-D758,IF(B758="Dividend",D758,IF(B758="Redemption",D758,)))))</f>
        <v>0</v>
      </c>
      <c r="L758" s="25" t="str">
        <f t="shared" si="115"/>
        <v/>
      </c>
      <c r="M758" s="11">
        <f t="shared" si="122"/>
        <v>0</v>
      </c>
      <c r="N758">
        <f t="shared" si="123"/>
        <v>0</v>
      </c>
      <c r="O758" s="9"/>
      <c r="P758" s="9"/>
      <c r="Q758" s="9"/>
      <c r="R758" s="9"/>
      <c r="S758" s="9"/>
    </row>
    <row r="759" spans="1:19">
      <c r="A759" s="12"/>
      <c r="B759" s="13" t="s">
        <v>281</v>
      </c>
      <c r="C759" s="13"/>
      <c r="D759" s="14"/>
      <c r="E759" s="23" t="str">
        <f t="shared" si="116"/>
        <v/>
      </c>
      <c r="F759" s="22" t="str">
        <f t="shared" si="117"/>
        <v/>
      </c>
      <c r="G759" s="15" t="str">
        <f t="shared" si="118"/>
        <v/>
      </c>
      <c r="H759" s="17" t="str">
        <f t="shared" si="119"/>
        <v/>
      </c>
      <c r="I759" s="24" t="str">
        <f t="shared" si="120"/>
        <v/>
      </c>
      <c r="J759" s="26" t="str">
        <f t="shared" si="121"/>
        <v/>
      </c>
      <c r="K759" s="9">
        <f>IF(J758=actualvalue,xirrvalue,IF(A759="",0,IF(B759="Purchase",-D759,IF(B759="Dividend",D759,IF(B759="Redemption",D759,)))))</f>
        <v>0</v>
      </c>
      <c r="L759" s="25" t="str">
        <f t="shared" si="115"/>
        <v/>
      </c>
      <c r="M759" s="11">
        <f t="shared" si="122"/>
        <v>0</v>
      </c>
      <c r="N759">
        <f t="shared" si="123"/>
        <v>0</v>
      </c>
      <c r="O759" s="9"/>
      <c r="P759" s="9"/>
      <c r="Q759" s="9"/>
      <c r="R759" s="9"/>
      <c r="S759" s="9"/>
    </row>
    <row r="760" spans="1:19">
      <c r="A760" s="12"/>
      <c r="B760" s="13" t="s">
        <v>281</v>
      </c>
      <c r="C760" s="13"/>
      <c r="D760" s="14"/>
      <c r="E760" s="23" t="str">
        <f t="shared" si="116"/>
        <v/>
      </c>
      <c r="F760" s="22" t="str">
        <f t="shared" si="117"/>
        <v/>
      </c>
      <c r="G760" s="15" t="str">
        <f t="shared" si="118"/>
        <v/>
      </c>
      <c r="H760" s="17" t="str">
        <f t="shared" si="119"/>
        <v/>
      </c>
      <c r="I760" s="24" t="str">
        <f t="shared" si="120"/>
        <v/>
      </c>
      <c r="J760" s="26" t="str">
        <f t="shared" si="121"/>
        <v/>
      </c>
      <c r="K760" s="9">
        <f>IF(J759=actualvalue,xirrvalue,IF(A760="",0,IF(B760="Purchase",-D760,IF(B760="Dividend",D760,IF(B760="Redemption",D760,)))))</f>
        <v>0</v>
      </c>
      <c r="L760" s="25" t="str">
        <f t="shared" si="115"/>
        <v/>
      </c>
      <c r="M760" s="11">
        <f t="shared" si="122"/>
        <v>0</v>
      </c>
      <c r="N760">
        <f t="shared" si="123"/>
        <v>0</v>
      </c>
      <c r="O760" s="9"/>
      <c r="P760" s="9"/>
      <c r="Q760" s="9"/>
      <c r="R760" s="9"/>
      <c r="S760" s="9"/>
    </row>
    <row r="761" spans="1:19">
      <c r="A761" s="12"/>
      <c r="B761" s="13" t="s">
        <v>281</v>
      </c>
      <c r="C761" s="13"/>
      <c r="D761" s="14"/>
      <c r="E761" s="23" t="str">
        <f t="shared" si="116"/>
        <v/>
      </c>
      <c r="F761" s="22" t="str">
        <f t="shared" si="117"/>
        <v/>
      </c>
      <c r="G761" s="15" t="str">
        <f t="shared" si="118"/>
        <v/>
      </c>
      <c r="H761" s="17" t="str">
        <f t="shared" si="119"/>
        <v/>
      </c>
      <c r="I761" s="24" t="str">
        <f t="shared" si="120"/>
        <v/>
      </c>
      <c r="J761" s="26" t="str">
        <f t="shared" si="121"/>
        <v/>
      </c>
      <c r="K761" s="9">
        <f>IF(J760=actualvalue,xirrvalue,IF(A761="",0,IF(B761="Purchase",-D761,IF(B761="Dividend",D761,IF(B761="Redemption",D761,)))))</f>
        <v>0</v>
      </c>
      <c r="L761" s="25" t="str">
        <f t="shared" si="115"/>
        <v/>
      </c>
      <c r="M761" s="11">
        <f t="shared" si="122"/>
        <v>0</v>
      </c>
      <c r="N761">
        <f t="shared" si="123"/>
        <v>0</v>
      </c>
      <c r="O761" s="9"/>
      <c r="P761" s="9"/>
      <c r="Q761" s="9"/>
      <c r="R761" s="9"/>
      <c r="S761" s="9"/>
    </row>
    <row r="762" spans="1:19">
      <c r="A762" s="12"/>
      <c r="B762" s="13" t="s">
        <v>281</v>
      </c>
      <c r="C762" s="13"/>
      <c r="D762" s="14"/>
      <c r="E762" s="23" t="str">
        <f t="shared" si="116"/>
        <v/>
      </c>
      <c r="F762" s="22" t="str">
        <f t="shared" si="117"/>
        <v/>
      </c>
      <c r="G762" s="15" t="str">
        <f t="shared" si="118"/>
        <v/>
      </c>
      <c r="H762" s="17" t="str">
        <f t="shared" si="119"/>
        <v/>
      </c>
      <c r="I762" s="24" t="str">
        <f t="shared" si="120"/>
        <v/>
      </c>
      <c r="J762" s="26" t="str">
        <f t="shared" si="121"/>
        <v/>
      </c>
      <c r="K762" s="9">
        <f>IF(J761=actualvalue,xirrvalue,IF(A762="",0,IF(B762="Purchase",-D762,IF(B762="Dividend",D762,IF(B762="Redemption",D762,)))))</f>
        <v>0</v>
      </c>
      <c r="L762" s="25" t="str">
        <f t="shared" si="115"/>
        <v/>
      </c>
      <c r="M762" s="11">
        <f t="shared" si="122"/>
        <v>0</v>
      </c>
      <c r="N762">
        <f t="shared" si="123"/>
        <v>0</v>
      </c>
      <c r="O762" s="9"/>
      <c r="P762" s="9"/>
      <c r="Q762" s="9"/>
      <c r="R762" s="9"/>
      <c r="S762" s="9"/>
    </row>
    <row r="763" spans="1:19">
      <c r="A763" s="12"/>
      <c r="B763" s="13" t="s">
        <v>281</v>
      </c>
      <c r="C763" s="13"/>
      <c r="D763" s="14"/>
      <c r="E763" s="23" t="str">
        <f t="shared" si="116"/>
        <v/>
      </c>
      <c r="F763" s="22" t="str">
        <f t="shared" si="117"/>
        <v/>
      </c>
      <c r="G763" s="15" t="str">
        <f t="shared" si="118"/>
        <v/>
      </c>
      <c r="H763" s="17" t="str">
        <f t="shared" si="119"/>
        <v/>
      </c>
      <c r="I763" s="24" t="str">
        <f t="shared" si="120"/>
        <v/>
      </c>
      <c r="J763" s="26" t="str">
        <f t="shared" si="121"/>
        <v/>
      </c>
      <c r="K763" s="9">
        <f>IF(J762=actualvalue,xirrvalue,IF(A763="",0,IF(B763="Purchase",-D763,IF(B763="Dividend",D763,IF(B763="Redemption",D763,)))))</f>
        <v>0</v>
      </c>
      <c r="L763" s="25" t="str">
        <f t="shared" si="115"/>
        <v/>
      </c>
      <c r="M763" s="11">
        <f t="shared" si="122"/>
        <v>0</v>
      </c>
      <c r="N763">
        <f t="shared" si="123"/>
        <v>0</v>
      </c>
      <c r="O763" s="9"/>
      <c r="P763" s="9"/>
      <c r="Q763" s="9"/>
      <c r="R763" s="9"/>
      <c r="S763" s="9"/>
    </row>
    <row r="764" spans="1:19">
      <c r="A764" s="12"/>
      <c r="B764" s="13" t="s">
        <v>281</v>
      </c>
      <c r="C764" s="13"/>
      <c r="D764" s="14"/>
      <c r="E764" s="23" t="str">
        <f t="shared" si="116"/>
        <v/>
      </c>
      <c r="F764" s="22" t="str">
        <f t="shared" si="117"/>
        <v/>
      </c>
      <c r="G764" s="15" t="str">
        <f t="shared" si="118"/>
        <v/>
      </c>
      <c r="H764" s="17" t="str">
        <f t="shared" si="119"/>
        <v/>
      </c>
      <c r="I764" s="24" t="str">
        <f t="shared" si="120"/>
        <v/>
      </c>
      <c r="J764" s="26" t="str">
        <f t="shared" si="121"/>
        <v/>
      </c>
      <c r="K764" s="9">
        <f>IF(J763=actualvalue,xirrvalue,IF(A764="",0,IF(B764="Purchase",-D764,IF(B764="Dividend",D764,IF(B764="Redemption",D764,)))))</f>
        <v>0</v>
      </c>
      <c r="L764" s="25" t="str">
        <f t="shared" si="115"/>
        <v/>
      </c>
      <c r="M764" s="11">
        <f t="shared" si="122"/>
        <v>0</v>
      </c>
      <c r="N764">
        <f t="shared" si="123"/>
        <v>0</v>
      </c>
      <c r="O764" s="9"/>
      <c r="P764" s="9"/>
      <c r="Q764" s="9"/>
      <c r="R764" s="9"/>
      <c r="S764" s="9"/>
    </row>
    <row r="765" spans="1:19">
      <c r="A765" s="12"/>
      <c r="B765" s="13" t="s">
        <v>281</v>
      </c>
      <c r="C765" s="13"/>
      <c r="D765" s="14"/>
      <c r="E765" s="23" t="str">
        <f t="shared" si="116"/>
        <v/>
      </c>
      <c r="F765" s="22" t="str">
        <f t="shared" si="117"/>
        <v/>
      </c>
      <c r="G765" s="15" t="str">
        <f t="shared" si="118"/>
        <v/>
      </c>
      <c r="H765" s="17" t="str">
        <f t="shared" si="119"/>
        <v/>
      </c>
      <c r="I765" s="24" t="str">
        <f t="shared" si="120"/>
        <v/>
      </c>
      <c r="J765" s="26" t="str">
        <f t="shared" si="121"/>
        <v/>
      </c>
      <c r="K765" s="9">
        <f>IF(J764=actualvalue,xirrvalue,IF(A765="",0,IF(B765="Purchase",-D765,IF(B765="Dividend",D765,IF(B765="Redemption",D765,)))))</f>
        <v>0</v>
      </c>
      <c r="L765" s="25" t="str">
        <f t="shared" si="115"/>
        <v/>
      </c>
      <c r="M765" s="11">
        <f t="shared" si="122"/>
        <v>0</v>
      </c>
      <c r="N765">
        <f t="shared" si="123"/>
        <v>0</v>
      </c>
      <c r="O765" s="9"/>
      <c r="P765" s="9"/>
      <c r="Q765" s="9"/>
      <c r="R765" s="9"/>
      <c r="S765" s="9"/>
    </row>
    <row r="766" spans="1:19">
      <c r="A766" s="12"/>
      <c r="B766" s="13" t="s">
        <v>281</v>
      </c>
      <c r="C766" s="13"/>
      <c r="D766" s="14"/>
      <c r="E766" s="23" t="str">
        <f t="shared" si="116"/>
        <v/>
      </c>
      <c r="F766" s="22" t="str">
        <f t="shared" si="117"/>
        <v/>
      </c>
      <c r="G766" s="15" t="str">
        <f t="shared" si="118"/>
        <v/>
      </c>
      <c r="H766" s="17" t="str">
        <f t="shared" si="119"/>
        <v/>
      </c>
      <c r="I766" s="24" t="str">
        <f t="shared" si="120"/>
        <v/>
      </c>
      <c r="J766" s="26" t="str">
        <f t="shared" si="121"/>
        <v/>
      </c>
      <c r="K766" s="9">
        <f>IF(J765=actualvalue,xirrvalue,IF(A766="",0,IF(B766="Purchase",-D766,IF(B766="Dividend",D766,IF(B766="Redemption",D766,)))))</f>
        <v>0</v>
      </c>
      <c r="L766" s="25" t="str">
        <f t="shared" si="115"/>
        <v/>
      </c>
      <c r="M766" s="11">
        <f t="shared" si="122"/>
        <v>0</v>
      </c>
      <c r="N766">
        <f t="shared" si="123"/>
        <v>0</v>
      </c>
      <c r="O766" s="9"/>
      <c r="P766" s="9"/>
      <c r="Q766" s="9"/>
      <c r="R766" s="9"/>
      <c r="S766" s="9"/>
    </row>
    <row r="767" spans="1:19">
      <c r="A767" s="12"/>
      <c r="B767" s="13" t="s">
        <v>281</v>
      </c>
      <c r="C767" s="13"/>
      <c r="D767" s="14"/>
      <c r="E767" s="23" t="str">
        <f t="shared" si="116"/>
        <v/>
      </c>
      <c r="F767" s="22" t="str">
        <f t="shared" si="117"/>
        <v/>
      </c>
      <c r="G767" s="15" t="str">
        <f t="shared" si="118"/>
        <v/>
      </c>
      <c r="H767" s="17" t="str">
        <f t="shared" si="119"/>
        <v/>
      </c>
      <c r="I767" s="24" t="str">
        <f t="shared" si="120"/>
        <v/>
      </c>
      <c r="J767" s="26" t="str">
        <f t="shared" si="121"/>
        <v/>
      </c>
      <c r="K767" s="9">
        <f>IF(J766=actualvalue,xirrvalue,IF(A767="",0,IF(B767="Purchase",-D767,IF(B767="Dividend",D767,IF(B767="Redemption",D767,)))))</f>
        <v>0</v>
      </c>
      <c r="L767" s="25" t="str">
        <f t="shared" si="115"/>
        <v/>
      </c>
      <c r="M767" s="11">
        <f t="shared" si="122"/>
        <v>0</v>
      </c>
      <c r="N767">
        <f t="shared" si="123"/>
        <v>0</v>
      </c>
      <c r="O767" s="9"/>
      <c r="P767" s="9"/>
      <c r="Q767" s="9"/>
      <c r="R767" s="9"/>
      <c r="S767" s="9"/>
    </row>
    <row r="768" spans="1:19">
      <c r="A768" s="12"/>
      <c r="B768" s="13" t="s">
        <v>281</v>
      </c>
      <c r="C768" s="13"/>
      <c r="D768" s="14"/>
      <c r="E768" s="23" t="str">
        <f t="shared" si="116"/>
        <v/>
      </c>
      <c r="F768" s="22" t="str">
        <f t="shared" si="117"/>
        <v/>
      </c>
      <c r="G768" s="15" t="str">
        <f t="shared" si="118"/>
        <v/>
      </c>
      <c r="H768" s="17" t="str">
        <f t="shared" si="119"/>
        <v/>
      </c>
      <c r="I768" s="24" t="str">
        <f t="shared" si="120"/>
        <v/>
      </c>
      <c r="J768" s="26" t="str">
        <f t="shared" si="121"/>
        <v/>
      </c>
      <c r="K768" s="9">
        <f>IF(J767=actualvalue,xirrvalue,IF(A768="",0,IF(B768="Purchase",-D768,IF(B768="Dividend",D768,IF(B768="Redemption",D768,)))))</f>
        <v>0</v>
      </c>
      <c r="L768" s="25" t="str">
        <f t="shared" si="115"/>
        <v/>
      </c>
      <c r="M768" s="11">
        <f t="shared" si="122"/>
        <v>0</v>
      </c>
      <c r="N768">
        <f t="shared" si="123"/>
        <v>0</v>
      </c>
      <c r="O768" s="9"/>
      <c r="P768" s="9"/>
      <c r="Q768" s="9"/>
      <c r="R768" s="9"/>
      <c r="S768" s="9"/>
    </row>
    <row r="769" spans="1:19">
      <c r="A769" s="12"/>
      <c r="B769" s="13" t="s">
        <v>281</v>
      </c>
      <c r="C769" s="13"/>
      <c r="D769" s="14"/>
      <c r="E769" s="23" t="str">
        <f t="shared" si="116"/>
        <v/>
      </c>
      <c r="F769" s="22" t="str">
        <f t="shared" si="117"/>
        <v/>
      </c>
      <c r="G769" s="15" t="str">
        <f t="shared" si="118"/>
        <v/>
      </c>
      <c r="H769" s="17" t="str">
        <f t="shared" si="119"/>
        <v/>
      </c>
      <c r="I769" s="24" t="str">
        <f t="shared" si="120"/>
        <v/>
      </c>
      <c r="J769" s="26" t="str">
        <f t="shared" si="121"/>
        <v/>
      </c>
      <c r="K769" s="9">
        <f>IF(J768=actualvalue,xirrvalue,IF(A769="",0,IF(B769="Purchase",-D769,IF(B769="Dividend",D769,IF(B769="Redemption",D769,)))))</f>
        <v>0</v>
      </c>
      <c r="L769" s="25" t="str">
        <f t="shared" si="115"/>
        <v/>
      </c>
      <c r="M769" s="11">
        <f t="shared" si="122"/>
        <v>0</v>
      </c>
      <c r="N769">
        <f t="shared" si="123"/>
        <v>0</v>
      </c>
      <c r="O769" s="9"/>
      <c r="P769" s="9"/>
      <c r="Q769" s="9"/>
      <c r="R769" s="9"/>
      <c r="S769" s="9"/>
    </row>
    <row r="770" spans="1:19">
      <c r="A770" s="12"/>
      <c r="B770" s="13" t="s">
        <v>281</v>
      </c>
      <c r="C770" s="13"/>
      <c r="D770" s="14"/>
      <c r="E770" s="23" t="str">
        <f t="shared" si="116"/>
        <v/>
      </c>
      <c r="F770" s="22" t="str">
        <f t="shared" si="117"/>
        <v/>
      </c>
      <c r="G770" s="15" t="str">
        <f t="shared" si="118"/>
        <v/>
      </c>
      <c r="H770" s="17" t="str">
        <f t="shared" si="119"/>
        <v/>
      </c>
      <c r="I770" s="24" t="str">
        <f t="shared" si="120"/>
        <v/>
      </c>
      <c r="J770" s="26" t="str">
        <f t="shared" si="121"/>
        <v/>
      </c>
      <c r="K770" s="9">
        <f>IF(J769=actualvalue,xirrvalue,IF(A770="",0,IF(B770="Purchase",-D770,IF(B770="Dividend",D770,IF(B770="Redemption",D770,)))))</f>
        <v>0</v>
      </c>
      <c r="L770" s="25" t="str">
        <f t="shared" si="115"/>
        <v/>
      </c>
      <c r="M770" s="11">
        <f t="shared" si="122"/>
        <v>0</v>
      </c>
      <c r="N770">
        <f t="shared" si="123"/>
        <v>0</v>
      </c>
      <c r="O770" s="9"/>
      <c r="P770" s="9"/>
      <c r="Q770" s="9"/>
      <c r="R770" s="9"/>
      <c r="S770" s="9"/>
    </row>
    <row r="771" spans="1:19">
      <c r="A771" s="12"/>
      <c r="B771" s="13" t="s">
        <v>281</v>
      </c>
      <c r="C771" s="13"/>
      <c r="D771" s="14"/>
      <c r="E771" s="23" t="str">
        <f t="shared" si="116"/>
        <v/>
      </c>
      <c r="F771" s="22" t="str">
        <f t="shared" si="117"/>
        <v/>
      </c>
      <c r="G771" s="15" t="str">
        <f t="shared" si="118"/>
        <v/>
      </c>
      <c r="H771" s="17" t="str">
        <f t="shared" si="119"/>
        <v/>
      </c>
      <c r="I771" s="24" t="str">
        <f t="shared" si="120"/>
        <v/>
      </c>
      <c r="J771" s="26" t="str">
        <f t="shared" si="121"/>
        <v/>
      </c>
      <c r="K771" s="9">
        <f>IF(J770=actualvalue,xirrvalue,IF(A771="",0,IF(B771="Purchase",-D771,IF(B771="Dividend",D771,IF(B771="Redemption",D771,)))))</f>
        <v>0</v>
      </c>
      <c r="L771" s="25" t="str">
        <f t="shared" si="115"/>
        <v/>
      </c>
      <c r="M771" s="11">
        <f t="shared" si="122"/>
        <v>0</v>
      </c>
      <c r="N771">
        <f t="shared" si="123"/>
        <v>0</v>
      </c>
      <c r="O771" s="9"/>
      <c r="P771" s="9"/>
      <c r="Q771" s="9"/>
      <c r="R771" s="9"/>
      <c r="S771" s="9"/>
    </row>
    <row r="772" spans="1:19">
      <c r="A772" s="12"/>
      <c r="B772" s="13" t="s">
        <v>281</v>
      </c>
      <c r="C772" s="13"/>
      <c r="D772" s="14"/>
      <c r="E772" s="23" t="str">
        <f t="shared" si="116"/>
        <v/>
      </c>
      <c r="F772" s="22" t="str">
        <f t="shared" si="117"/>
        <v/>
      </c>
      <c r="G772" s="15" t="str">
        <f t="shared" si="118"/>
        <v/>
      </c>
      <c r="H772" s="17" t="str">
        <f t="shared" si="119"/>
        <v/>
      </c>
      <c r="I772" s="24" t="str">
        <f t="shared" si="120"/>
        <v/>
      </c>
      <c r="J772" s="26" t="str">
        <f t="shared" si="121"/>
        <v/>
      </c>
      <c r="K772" s="9">
        <f>IF(J771=actualvalue,xirrvalue,IF(A772="",0,IF(B772="Purchase",-D772,IF(B772="Dividend",D772,IF(B772="Redemption",D772,)))))</f>
        <v>0</v>
      </c>
      <c r="L772" s="25" t="str">
        <f t="shared" si="115"/>
        <v/>
      </c>
      <c r="M772" s="11">
        <f t="shared" si="122"/>
        <v>0</v>
      </c>
      <c r="N772">
        <f t="shared" si="123"/>
        <v>0</v>
      </c>
      <c r="O772" s="9"/>
      <c r="P772" s="9"/>
      <c r="Q772" s="9"/>
      <c r="R772" s="9"/>
      <c r="S772" s="9"/>
    </row>
    <row r="773" spans="1:19">
      <c r="A773" s="12"/>
      <c r="B773" s="13" t="s">
        <v>281</v>
      </c>
      <c r="C773" s="13"/>
      <c r="D773" s="14"/>
      <c r="E773" s="23" t="str">
        <f t="shared" si="116"/>
        <v/>
      </c>
      <c r="F773" s="22" t="str">
        <f t="shared" si="117"/>
        <v/>
      </c>
      <c r="G773" s="15" t="str">
        <f t="shared" si="118"/>
        <v/>
      </c>
      <c r="H773" s="17" t="str">
        <f t="shared" si="119"/>
        <v/>
      </c>
      <c r="I773" s="24" t="str">
        <f t="shared" si="120"/>
        <v/>
      </c>
      <c r="J773" s="26" t="str">
        <f t="shared" si="121"/>
        <v/>
      </c>
      <c r="K773" s="9">
        <f>IF(J772=actualvalue,xirrvalue,IF(A773="",0,IF(B773="Purchase",-D773,IF(B773="Dividend",D773,IF(B773="Redemption",D773,)))))</f>
        <v>0</v>
      </c>
      <c r="L773" s="25" t="str">
        <f t="shared" si="115"/>
        <v/>
      </c>
      <c r="M773" s="11">
        <f t="shared" si="122"/>
        <v>0</v>
      </c>
      <c r="N773">
        <f t="shared" si="123"/>
        <v>0</v>
      </c>
      <c r="O773" s="9"/>
      <c r="P773" s="9"/>
      <c r="Q773" s="9"/>
      <c r="R773" s="9"/>
      <c r="S773" s="9"/>
    </row>
    <row r="774" spans="1:19">
      <c r="A774" s="12"/>
      <c r="B774" s="13" t="s">
        <v>281</v>
      </c>
      <c r="C774" s="13"/>
      <c r="D774" s="14"/>
      <c r="E774" s="23" t="str">
        <f t="shared" si="116"/>
        <v/>
      </c>
      <c r="F774" s="22" t="str">
        <f t="shared" si="117"/>
        <v/>
      </c>
      <c r="G774" s="15" t="str">
        <f t="shared" si="118"/>
        <v/>
      </c>
      <c r="H774" s="17" t="str">
        <f t="shared" si="119"/>
        <v/>
      </c>
      <c r="I774" s="24" t="str">
        <f t="shared" si="120"/>
        <v/>
      </c>
      <c r="J774" s="26" t="str">
        <f t="shared" si="121"/>
        <v/>
      </c>
      <c r="K774" s="9">
        <f>IF(J773=actualvalue,xirrvalue,IF(A774="",0,IF(B774="Purchase",-D774,IF(B774="Dividend",D774,IF(B774="Redemption",D774,)))))</f>
        <v>0</v>
      </c>
      <c r="L774" s="25" t="str">
        <f t="shared" si="115"/>
        <v/>
      </c>
      <c r="M774" s="11">
        <f t="shared" si="122"/>
        <v>0</v>
      </c>
      <c r="N774">
        <f t="shared" si="123"/>
        <v>0</v>
      </c>
      <c r="O774" s="9"/>
      <c r="P774" s="9"/>
      <c r="Q774" s="9"/>
      <c r="R774" s="9"/>
      <c r="S774" s="9"/>
    </row>
    <row r="775" spans="1:19">
      <c r="A775" s="12"/>
      <c r="B775" s="13" t="s">
        <v>281</v>
      </c>
      <c r="C775" s="13"/>
      <c r="D775" s="14"/>
      <c r="E775" s="23" t="str">
        <f t="shared" si="116"/>
        <v/>
      </c>
      <c r="F775" s="22" t="str">
        <f t="shared" si="117"/>
        <v/>
      </c>
      <c r="G775" s="15" t="str">
        <f t="shared" si="118"/>
        <v/>
      </c>
      <c r="H775" s="17" t="str">
        <f t="shared" si="119"/>
        <v/>
      </c>
      <c r="I775" s="24" t="str">
        <f t="shared" si="120"/>
        <v/>
      </c>
      <c r="J775" s="26" t="str">
        <f t="shared" si="121"/>
        <v/>
      </c>
      <c r="K775" s="9">
        <f>IF(J774=actualvalue,xirrvalue,IF(A775="",0,IF(B775="Purchase",-D775,IF(B775="Dividend",D775,IF(B775="Redemption",D775,)))))</f>
        <v>0</v>
      </c>
      <c r="L775" s="25" t="str">
        <f t="shared" si="115"/>
        <v/>
      </c>
      <c r="M775" s="11">
        <f t="shared" si="122"/>
        <v>0</v>
      </c>
      <c r="N775">
        <f t="shared" si="123"/>
        <v>0</v>
      </c>
      <c r="O775" s="9"/>
      <c r="P775" s="9"/>
      <c r="Q775" s="9"/>
      <c r="R775" s="9"/>
      <c r="S775" s="9"/>
    </row>
    <row r="776" spans="1:19">
      <c r="A776" s="12"/>
      <c r="B776" s="13" t="s">
        <v>281</v>
      </c>
      <c r="C776" s="13"/>
      <c r="D776" s="14"/>
      <c r="E776" s="23" t="str">
        <f t="shared" si="116"/>
        <v/>
      </c>
      <c r="F776" s="22" t="str">
        <f t="shared" si="117"/>
        <v/>
      </c>
      <c r="G776" s="15" t="str">
        <f t="shared" si="118"/>
        <v/>
      </c>
      <c r="H776" s="17" t="str">
        <f t="shared" si="119"/>
        <v/>
      </c>
      <c r="I776" s="24" t="str">
        <f t="shared" si="120"/>
        <v/>
      </c>
      <c r="J776" s="26" t="str">
        <f t="shared" si="121"/>
        <v/>
      </c>
      <c r="K776" s="9">
        <f>IF(J775=actualvalue,xirrvalue,IF(A776="",0,IF(B776="Purchase",-D776,IF(B776="Dividend",D776,IF(B776="Redemption",D776,)))))</f>
        <v>0</v>
      </c>
      <c r="L776" s="25" t="str">
        <f t="shared" si="115"/>
        <v/>
      </c>
      <c r="M776" s="11">
        <f t="shared" si="122"/>
        <v>0</v>
      </c>
      <c r="N776">
        <f t="shared" si="123"/>
        <v>0</v>
      </c>
      <c r="O776" s="9"/>
      <c r="P776" s="9"/>
      <c r="Q776" s="9"/>
      <c r="R776" s="9"/>
      <c r="S776" s="9"/>
    </row>
    <row r="777" spans="1:19">
      <c r="A777" s="12"/>
      <c r="B777" s="13" t="s">
        <v>281</v>
      </c>
      <c r="C777" s="13"/>
      <c r="D777" s="14"/>
      <c r="E777" s="23" t="str">
        <f t="shared" si="116"/>
        <v/>
      </c>
      <c r="F777" s="22" t="str">
        <f t="shared" si="117"/>
        <v/>
      </c>
      <c r="G777" s="15" t="str">
        <f t="shared" si="118"/>
        <v/>
      </c>
      <c r="H777" s="17" t="str">
        <f t="shared" si="119"/>
        <v/>
      </c>
      <c r="I777" s="24" t="str">
        <f t="shared" si="120"/>
        <v/>
      </c>
      <c r="J777" s="26" t="str">
        <f t="shared" si="121"/>
        <v/>
      </c>
      <c r="K777" s="9">
        <f>IF(J776=actualvalue,xirrvalue,IF(A777="",0,IF(B777="Purchase",-D777,IF(B777="Dividend",D777,IF(B777="Redemption",D777,)))))</f>
        <v>0</v>
      </c>
      <c r="L777" s="25" t="str">
        <f t="shared" si="115"/>
        <v/>
      </c>
      <c r="M777" s="11">
        <f t="shared" si="122"/>
        <v>0</v>
      </c>
      <c r="N777">
        <f t="shared" si="123"/>
        <v>0</v>
      </c>
      <c r="O777" s="9"/>
      <c r="P777" s="9"/>
      <c r="Q777" s="9"/>
      <c r="R777" s="9"/>
      <c r="S777" s="9"/>
    </row>
    <row r="778" spans="1:19">
      <c r="A778" s="12"/>
      <c r="B778" s="13" t="s">
        <v>281</v>
      </c>
      <c r="C778" s="13"/>
      <c r="D778" s="14"/>
      <c r="E778" s="23" t="str">
        <f t="shared" si="116"/>
        <v/>
      </c>
      <c r="F778" s="22" t="str">
        <f t="shared" si="117"/>
        <v/>
      </c>
      <c r="G778" s="15" t="str">
        <f t="shared" si="118"/>
        <v/>
      </c>
      <c r="H778" s="17" t="str">
        <f t="shared" si="119"/>
        <v/>
      </c>
      <c r="I778" s="24" t="str">
        <f t="shared" si="120"/>
        <v/>
      </c>
      <c r="J778" s="26" t="str">
        <f t="shared" si="121"/>
        <v/>
      </c>
      <c r="K778" s="9">
        <f>IF(J777=actualvalue,xirrvalue,IF(A778="",0,IF(B778="Purchase",-D778,IF(B778="Dividend",D778,IF(B778="Redemption",D778,)))))</f>
        <v>0</v>
      </c>
      <c r="L778" s="25" t="str">
        <f t="shared" si="115"/>
        <v/>
      </c>
      <c r="M778" s="11">
        <f t="shared" si="122"/>
        <v>0</v>
      </c>
      <c r="N778">
        <f t="shared" si="123"/>
        <v>0</v>
      </c>
      <c r="O778" s="9"/>
      <c r="P778" s="9"/>
      <c r="Q778" s="9"/>
      <c r="R778" s="9"/>
      <c r="S778" s="9"/>
    </row>
    <row r="779" spans="1:19">
      <c r="A779" s="12"/>
      <c r="B779" s="13" t="s">
        <v>281</v>
      </c>
      <c r="C779" s="13"/>
      <c r="D779" s="14"/>
      <c r="E779" s="23" t="str">
        <f t="shared" si="116"/>
        <v/>
      </c>
      <c r="F779" s="22" t="str">
        <f t="shared" si="117"/>
        <v/>
      </c>
      <c r="G779" s="15" t="str">
        <f t="shared" si="118"/>
        <v/>
      </c>
      <c r="H779" s="17" t="str">
        <f t="shared" si="119"/>
        <v/>
      </c>
      <c r="I779" s="24" t="str">
        <f t="shared" si="120"/>
        <v/>
      </c>
      <c r="J779" s="26" t="str">
        <f t="shared" si="121"/>
        <v/>
      </c>
      <c r="K779" s="9">
        <f>IF(J778=actualvalue,xirrvalue,IF(A779="",0,IF(B779="Purchase",-D779,IF(B779="Dividend",D779,IF(B779="Redemption",D779,)))))</f>
        <v>0</v>
      </c>
      <c r="L779" s="25" t="str">
        <f t="shared" ref="L779:L842" si="124">IF(B779="Purchase",E779,IF(B779="Redemption",E779,IF(B779="Dividend",E779,"")))</f>
        <v/>
      </c>
      <c r="M779" s="11">
        <f t="shared" si="122"/>
        <v>0</v>
      </c>
      <c r="N779">
        <f t="shared" si="123"/>
        <v>0</v>
      </c>
      <c r="O779" s="9"/>
      <c r="P779" s="9"/>
      <c r="Q779" s="9"/>
      <c r="R779" s="9"/>
      <c r="S779" s="9"/>
    </row>
    <row r="780" spans="1:19">
      <c r="A780" s="12"/>
      <c r="B780" s="13" t="s">
        <v>281</v>
      </c>
      <c r="C780" s="13"/>
      <c r="D780" s="14"/>
      <c r="E780" s="23" t="str">
        <f t="shared" si="116"/>
        <v/>
      </c>
      <c r="F780" s="22" t="str">
        <f t="shared" si="117"/>
        <v/>
      </c>
      <c r="G780" s="15" t="str">
        <f t="shared" si="118"/>
        <v/>
      </c>
      <c r="H780" s="17" t="str">
        <f t="shared" si="119"/>
        <v/>
      </c>
      <c r="I780" s="24" t="str">
        <f t="shared" si="120"/>
        <v/>
      </c>
      <c r="J780" s="26" t="str">
        <f t="shared" si="121"/>
        <v/>
      </c>
      <c r="K780" s="9">
        <f>IF(J779=actualvalue,xirrvalue,IF(A780="",0,IF(B780="Purchase",-D780,IF(B780="Dividend",D780,IF(B780="Redemption",D780,)))))</f>
        <v>0</v>
      </c>
      <c r="L780" s="25" t="str">
        <f t="shared" si="124"/>
        <v/>
      </c>
      <c r="M780" s="11">
        <f t="shared" si="122"/>
        <v>0</v>
      </c>
      <c r="N780">
        <f t="shared" si="123"/>
        <v>0</v>
      </c>
      <c r="O780" s="9"/>
      <c r="P780" s="9"/>
      <c r="Q780" s="9"/>
      <c r="R780" s="9"/>
      <c r="S780" s="9"/>
    </row>
    <row r="781" spans="1:19">
      <c r="A781" s="12"/>
      <c r="B781" s="13" t="s">
        <v>281</v>
      </c>
      <c r="C781" s="13"/>
      <c r="D781" s="14"/>
      <c r="E781" s="23" t="str">
        <f t="shared" si="116"/>
        <v/>
      </c>
      <c r="F781" s="22" t="str">
        <f t="shared" si="117"/>
        <v/>
      </c>
      <c r="G781" s="15" t="str">
        <f t="shared" si="118"/>
        <v/>
      </c>
      <c r="H781" s="17" t="str">
        <f t="shared" si="119"/>
        <v/>
      </c>
      <c r="I781" s="24" t="str">
        <f t="shared" si="120"/>
        <v/>
      </c>
      <c r="J781" s="26" t="str">
        <f t="shared" si="121"/>
        <v/>
      </c>
      <c r="K781" s="9">
        <f>IF(J780=actualvalue,xirrvalue,IF(A781="",0,IF(B781="Purchase",-D781,IF(B781="Dividend",D781,IF(B781="Redemption",D781,)))))</f>
        <v>0</v>
      </c>
      <c r="L781" s="25" t="str">
        <f t="shared" si="124"/>
        <v/>
      </c>
      <c r="M781" s="11">
        <f t="shared" si="122"/>
        <v>0</v>
      </c>
      <c r="N781">
        <f t="shared" si="123"/>
        <v>0</v>
      </c>
      <c r="O781" s="9"/>
      <c r="P781" s="9"/>
      <c r="Q781" s="9"/>
      <c r="R781" s="9"/>
      <c r="S781" s="9"/>
    </row>
    <row r="782" spans="1:19">
      <c r="A782" s="12"/>
      <c r="B782" s="13" t="s">
        <v>281</v>
      </c>
      <c r="C782" s="13"/>
      <c r="D782" s="14"/>
      <c r="E782" s="23" t="str">
        <f t="shared" si="116"/>
        <v/>
      </c>
      <c r="F782" s="22" t="str">
        <f t="shared" si="117"/>
        <v/>
      </c>
      <c r="G782" s="15" t="str">
        <f t="shared" si="118"/>
        <v/>
      </c>
      <c r="H782" s="17" t="str">
        <f t="shared" si="119"/>
        <v/>
      </c>
      <c r="I782" s="24" t="str">
        <f t="shared" si="120"/>
        <v/>
      </c>
      <c r="J782" s="26" t="str">
        <f t="shared" si="121"/>
        <v/>
      </c>
      <c r="K782" s="9">
        <f>IF(J781=actualvalue,xirrvalue,IF(A782="",0,IF(B782="Purchase",-D782,IF(B782="Dividend",D782,IF(B782="Redemption",D782,)))))</f>
        <v>0</v>
      </c>
      <c r="L782" s="25" t="str">
        <f t="shared" si="124"/>
        <v/>
      </c>
      <c r="M782" s="11">
        <f t="shared" si="122"/>
        <v>0</v>
      </c>
      <c r="N782">
        <f t="shared" si="123"/>
        <v>0</v>
      </c>
      <c r="O782" s="9"/>
      <c r="P782" s="9"/>
      <c r="Q782" s="9"/>
      <c r="R782" s="9"/>
      <c r="S782" s="9"/>
    </row>
    <row r="783" spans="1:19">
      <c r="A783" s="12"/>
      <c r="B783" s="13" t="s">
        <v>281</v>
      </c>
      <c r="C783" s="13"/>
      <c r="D783" s="14"/>
      <c r="E783" s="23" t="str">
        <f t="shared" si="116"/>
        <v/>
      </c>
      <c r="F783" s="22" t="str">
        <f t="shared" si="117"/>
        <v/>
      </c>
      <c r="G783" s="15" t="str">
        <f t="shared" si="118"/>
        <v/>
      </c>
      <c r="H783" s="17" t="str">
        <f t="shared" si="119"/>
        <v/>
      </c>
      <c r="I783" s="24" t="str">
        <f t="shared" si="120"/>
        <v/>
      </c>
      <c r="J783" s="26" t="str">
        <f t="shared" si="121"/>
        <v/>
      </c>
      <c r="K783" s="9">
        <f>IF(J782=actualvalue,xirrvalue,IF(A783="",0,IF(B783="Purchase",-D783,IF(B783="Dividend",D783,IF(B783="Redemption",D783,)))))</f>
        <v>0</v>
      </c>
      <c r="L783" s="25" t="str">
        <f t="shared" si="124"/>
        <v/>
      </c>
      <c r="M783" s="11">
        <f t="shared" si="122"/>
        <v>0</v>
      </c>
      <c r="N783">
        <f t="shared" si="123"/>
        <v>0</v>
      </c>
      <c r="O783" s="9"/>
      <c r="P783" s="9"/>
      <c r="Q783" s="9"/>
      <c r="R783" s="9"/>
      <c r="S783" s="9"/>
    </row>
    <row r="784" spans="1:19">
      <c r="A784" s="12"/>
      <c r="B784" s="13" t="s">
        <v>281</v>
      </c>
      <c r="C784" s="13"/>
      <c r="D784" s="14"/>
      <c r="E784" s="23" t="str">
        <f t="shared" si="116"/>
        <v/>
      </c>
      <c r="F784" s="22" t="str">
        <f t="shared" si="117"/>
        <v/>
      </c>
      <c r="G784" s="15" t="str">
        <f t="shared" si="118"/>
        <v/>
      </c>
      <c r="H784" s="17" t="str">
        <f t="shared" si="119"/>
        <v/>
      </c>
      <c r="I784" s="24" t="str">
        <f t="shared" si="120"/>
        <v/>
      </c>
      <c r="J784" s="26" t="str">
        <f t="shared" si="121"/>
        <v/>
      </c>
      <c r="K784" s="9">
        <f>IF(J783=actualvalue,xirrvalue,IF(A784="",0,IF(B784="Purchase",-D784,IF(B784="Dividend",D784,IF(B784="Redemption",D784,)))))</f>
        <v>0</v>
      </c>
      <c r="L784" s="25" t="str">
        <f t="shared" si="124"/>
        <v/>
      </c>
      <c r="M784" s="11">
        <f t="shared" si="122"/>
        <v>0</v>
      </c>
      <c r="N784">
        <f t="shared" si="123"/>
        <v>0</v>
      </c>
      <c r="O784" s="9"/>
      <c r="P784" s="9"/>
      <c r="Q784" s="9"/>
      <c r="R784" s="9"/>
      <c r="S784" s="9"/>
    </row>
    <row r="785" spans="1:19">
      <c r="A785" s="12"/>
      <c r="B785" s="13" t="s">
        <v>281</v>
      </c>
      <c r="C785" s="13"/>
      <c r="D785" s="14"/>
      <c r="E785" s="23" t="str">
        <f t="shared" si="116"/>
        <v/>
      </c>
      <c r="F785" s="22" t="str">
        <f t="shared" si="117"/>
        <v/>
      </c>
      <c r="G785" s="15" t="str">
        <f t="shared" si="118"/>
        <v/>
      </c>
      <c r="H785" s="17" t="str">
        <f t="shared" si="119"/>
        <v/>
      </c>
      <c r="I785" s="24" t="str">
        <f t="shared" si="120"/>
        <v/>
      </c>
      <c r="J785" s="26" t="str">
        <f t="shared" si="121"/>
        <v/>
      </c>
      <c r="K785" s="9">
        <f>IF(J784=actualvalue,xirrvalue,IF(A785="",0,IF(B785="Purchase",-D785,IF(B785="Dividend",D785,IF(B785="Redemption",D785,)))))</f>
        <v>0</v>
      </c>
      <c r="L785" s="25" t="str">
        <f t="shared" si="124"/>
        <v/>
      </c>
      <c r="M785" s="11">
        <f t="shared" si="122"/>
        <v>0</v>
      </c>
      <c r="N785">
        <f t="shared" si="123"/>
        <v>0</v>
      </c>
      <c r="O785" s="9"/>
      <c r="P785" s="9"/>
      <c r="Q785" s="9"/>
      <c r="R785" s="9"/>
      <c r="S785" s="9"/>
    </row>
    <row r="786" spans="1:19">
      <c r="A786" s="12"/>
      <c r="B786" s="13" t="s">
        <v>281</v>
      </c>
      <c r="C786" s="13"/>
      <c r="D786" s="14"/>
      <c r="E786" s="23" t="str">
        <f t="shared" ref="E786:E849" si="125">IF(ISERROR(IF(B786="Redemption",-D786,IF(B786="Dividend",-D786,D786))/C786),"",IF(B786="Redemption",-D786,IF(B786="Dividend",-D786,D786))/C786)</f>
        <v/>
      </c>
      <c r="F786" s="22" t="str">
        <f t="shared" ref="F786:F849" si="126">IF(B786="Redemption","",IF(B786="Dividend","",IF(date-A786=date,"",date-A786)))</f>
        <v/>
      </c>
      <c r="G786" s="15" t="str">
        <f t="shared" ref="G786:G849" si="127">IF(B786="Redemption","",IF(B786="Dividend","",IF(ISERROR(mfnav1*E786),"",navmf1*E786)))</f>
        <v/>
      </c>
      <c r="H786" s="17" t="str">
        <f t="shared" ref="H786:H849" si="128">IF(ISERROR(G786-D786),"",G786-D786)</f>
        <v/>
      </c>
      <c r="I786" s="24" t="str">
        <f t="shared" ref="I786:I849" si="129">IF(ISERROR(I785+E786),"",I785+E786)</f>
        <v/>
      </c>
      <c r="J786" s="26" t="str">
        <f t="shared" ref="J786:J849" si="130">IF(ISERROR(I786*navmf1),"",I786*navmf1)</f>
        <v/>
      </c>
      <c r="K786" s="9">
        <f>IF(J785=actualvalue,xirrvalue,IF(A786="",0,IF(B786="Purchase",-D786,IF(B786="Dividend",D786,IF(B786="Redemption",D786,)))))</f>
        <v>0</v>
      </c>
      <c r="L786" s="25" t="str">
        <f t="shared" si="124"/>
        <v/>
      </c>
      <c r="M786" s="11">
        <f t="shared" ref="M786:M849" si="131">IF(K786=xirrvalue,date,IF(K786=0,0,IF(K786="","",A786)))</f>
        <v>0</v>
      </c>
      <c r="N786">
        <f t="shared" ref="N786:N849" si="132">IF(B786="Purchase",D786,0)</f>
        <v>0</v>
      </c>
      <c r="O786" s="9"/>
      <c r="P786" s="9"/>
      <c r="Q786" s="9"/>
      <c r="R786" s="9"/>
      <c r="S786" s="9"/>
    </row>
    <row r="787" spans="1:19">
      <c r="A787" s="12"/>
      <c r="B787" s="13" t="s">
        <v>281</v>
      </c>
      <c r="C787" s="13"/>
      <c r="D787" s="14"/>
      <c r="E787" s="23" t="str">
        <f t="shared" si="125"/>
        <v/>
      </c>
      <c r="F787" s="22" t="str">
        <f t="shared" si="126"/>
        <v/>
      </c>
      <c r="G787" s="15" t="str">
        <f t="shared" si="127"/>
        <v/>
      </c>
      <c r="H787" s="17" t="str">
        <f t="shared" si="128"/>
        <v/>
      </c>
      <c r="I787" s="24" t="str">
        <f t="shared" si="129"/>
        <v/>
      </c>
      <c r="J787" s="26" t="str">
        <f t="shared" si="130"/>
        <v/>
      </c>
      <c r="K787" s="9">
        <f>IF(J786=actualvalue,xirrvalue,IF(A787="",0,IF(B787="Purchase",-D787,IF(B787="Dividend",D787,IF(B787="Redemption",D787,)))))</f>
        <v>0</v>
      </c>
      <c r="L787" s="25" t="str">
        <f t="shared" si="124"/>
        <v/>
      </c>
      <c r="M787" s="11">
        <f t="shared" si="131"/>
        <v>0</v>
      </c>
      <c r="N787">
        <f t="shared" si="132"/>
        <v>0</v>
      </c>
      <c r="O787" s="9"/>
      <c r="P787" s="9"/>
      <c r="Q787" s="9"/>
      <c r="R787" s="9"/>
      <c r="S787" s="9"/>
    </row>
    <row r="788" spans="1:19">
      <c r="A788" s="12"/>
      <c r="B788" s="13" t="s">
        <v>281</v>
      </c>
      <c r="C788" s="13"/>
      <c r="D788" s="14"/>
      <c r="E788" s="23" t="str">
        <f t="shared" si="125"/>
        <v/>
      </c>
      <c r="F788" s="22" t="str">
        <f t="shared" si="126"/>
        <v/>
      </c>
      <c r="G788" s="15" t="str">
        <f t="shared" si="127"/>
        <v/>
      </c>
      <c r="H788" s="17" t="str">
        <f t="shared" si="128"/>
        <v/>
      </c>
      <c r="I788" s="24" t="str">
        <f t="shared" si="129"/>
        <v/>
      </c>
      <c r="J788" s="26" t="str">
        <f t="shared" si="130"/>
        <v/>
      </c>
      <c r="K788" s="9">
        <f>IF(J787=actualvalue,xirrvalue,IF(A788="",0,IF(B788="Purchase",-D788,IF(B788="Dividend",D788,IF(B788="Redemption",D788,)))))</f>
        <v>0</v>
      </c>
      <c r="L788" s="25" t="str">
        <f t="shared" si="124"/>
        <v/>
      </c>
      <c r="M788" s="11">
        <f t="shared" si="131"/>
        <v>0</v>
      </c>
      <c r="N788">
        <f t="shared" si="132"/>
        <v>0</v>
      </c>
      <c r="O788" s="9"/>
      <c r="P788" s="9"/>
      <c r="Q788" s="9"/>
      <c r="R788" s="9"/>
      <c r="S788" s="9"/>
    </row>
    <row r="789" spans="1:19">
      <c r="A789" s="12"/>
      <c r="B789" s="13" t="s">
        <v>281</v>
      </c>
      <c r="C789" s="13"/>
      <c r="D789" s="14"/>
      <c r="E789" s="23" t="str">
        <f t="shared" si="125"/>
        <v/>
      </c>
      <c r="F789" s="22" t="str">
        <f t="shared" si="126"/>
        <v/>
      </c>
      <c r="G789" s="15" t="str">
        <f t="shared" si="127"/>
        <v/>
      </c>
      <c r="H789" s="17" t="str">
        <f t="shared" si="128"/>
        <v/>
      </c>
      <c r="I789" s="24" t="str">
        <f t="shared" si="129"/>
        <v/>
      </c>
      <c r="J789" s="26" t="str">
        <f t="shared" si="130"/>
        <v/>
      </c>
      <c r="K789" s="9">
        <f>IF(J788=actualvalue,xirrvalue,IF(A789="",0,IF(B789="Purchase",-D789,IF(B789="Dividend",D789,IF(B789="Redemption",D789,)))))</f>
        <v>0</v>
      </c>
      <c r="L789" s="25" t="str">
        <f t="shared" si="124"/>
        <v/>
      </c>
      <c r="M789" s="11">
        <f t="shared" si="131"/>
        <v>0</v>
      </c>
      <c r="N789">
        <f t="shared" si="132"/>
        <v>0</v>
      </c>
      <c r="O789" s="9"/>
      <c r="P789" s="9"/>
      <c r="Q789" s="9"/>
      <c r="R789" s="9"/>
      <c r="S789" s="9"/>
    </row>
    <row r="790" spans="1:19">
      <c r="A790" s="12"/>
      <c r="B790" s="13" t="s">
        <v>281</v>
      </c>
      <c r="C790" s="13"/>
      <c r="D790" s="14"/>
      <c r="E790" s="23" t="str">
        <f t="shared" si="125"/>
        <v/>
      </c>
      <c r="F790" s="22" t="str">
        <f t="shared" si="126"/>
        <v/>
      </c>
      <c r="G790" s="15" t="str">
        <f t="shared" si="127"/>
        <v/>
      </c>
      <c r="H790" s="17" t="str">
        <f t="shared" si="128"/>
        <v/>
      </c>
      <c r="I790" s="24" t="str">
        <f t="shared" si="129"/>
        <v/>
      </c>
      <c r="J790" s="26" t="str">
        <f t="shared" si="130"/>
        <v/>
      </c>
      <c r="K790" s="9">
        <f>IF(J789=actualvalue,xirrvalue,IF(A790="",0,IF(B790="Purchase",-D790,IF(B790="Dividend",D790,IF(B790="Redemption",D790,)))))</f>
        <v>0</v>
      </c>
      <c r="L790" s="25" t="str">
        <f t="shared" si="124"/>
        <v/>
      </c>
      <c r="M790" s="11">
        <f t="shared" si="131"/>
        <v>0</v>
      </c>
      <c r="N790">
        <f t="shared" si="132"/>
        <v>0</v>
      </c>
      <c r="O790" s="9"/>
      <c r="P790" s="9"/>
      <c r="Q790" s="9"/>
      <c r="R790" s="9"/>
      <c r="S790" s="9"/>
    </row>
    <row r="791" spans="1:19">
      <c r="A791" s="12"/>
      <c r="B791" s="13" t="s">
        <v>281</v>
      </c>
      <c r="C791" s="13"/>
      <c r="D791" s="14"/>
      <c r="E791" s="23" t="str">
        <f t="shared" si="125"/>
        <v/>
      </c>
      <c r="F791" s="22" t="str">
        <f t="shared" si="126"/>
        <v/>
      </c>
      <c r="G791" s="15" t="str">
        <f t="shared" si="127"/>
        <v/>
      </c>
      <c r="H791" s="17" t="str">
        <f t="shared" si="128"/>
        <v/>
      </c>
      <c r="I791" s="24" t="str">
        <f t="shared" si="129"/>
        <v/>
      </c>
      <c r="J791" s="26" t="str">
        <f t="shared" si="130"/>
        <v/>
      </c>
      <c r="K791" s="9">
        <f>IF(J790=actualvalue,xirrvalue,IF(A791="",0,IF(B791="Purchase",-D791,IF(B791="Dividend",D791,IF(B791="Redemption",D791,)))))</f>
        <v>0</v>
      </c>
      <c r="L791" s="25" t="str">
        <f t="shared" si="124"/>
        <v/>
      </c>
      <c r="M791" s="11">
        <f t="shared" si="131"/>
        <v>0</v>
      </c>
      <c r="N791">
        <f t="shared" si="132"/>
        <v>0</v>
      </c>
      <c r="O791" s="9"/>
      <c r="P791" s="9"/>
      <c r="Q791" s="9"/>
      <c r="R791" s="9"/>
      <c r="S791" s="9"/>
    </row>
    <row r="792" spans="1:19">
      <c r="A792" s="12"/>
      <c r="B792" s="13" t="s">
        <v>281</v>
      </c>
      <c r="C792" s="13"/>
      <c r="D792" s="14"/>
      <c r="E792" s="23" t="str">
        <f t="shared" si="125"/>
        <v/>
      </c>
      <c r="F792" s="22" t="str">
        <f t="shared" si="126"/>
        <v/>
      </c>
      <c r="G792" s="15" t="str">
        <f t="shared" si="127"/>
        <v/>
      </c>
      <c r="H792" s="17" t="str">
        <f t="shared" si="128"/>
        <v/>
      </c>
      <c r="I792" s="24" t="str">
        <f t="shared" si="129"/>
        <v/>
      </c>
      <c r="J792" s="26" t="str">
        <f t="shared" si="130"/>
        <v/>
      </c>
      <c r="K792" s="9">
        <f>IF(J791=actualvalue,xirrvalue,IF(A792="",0,IF(B792="Purchase",-D792,IF(B792="Dividend",D792,IF(B792="Redemption",D792,)))))</f>
        <v>0</v>
      </c>
      <c r="L792" s="25" t="str">
        <f t="shared" si="124"/>
        <v/>
      </c>
      <c r="M792" s="11">
        <f t="shared" si="131"/>
        <v>0</v>
      </c>
      <c r="N792">
        <f t="shared" si="132"/>
        <v>0</v>
      </c>
      <c r="O792" s="9"/>
      <c r="P792" s="9"/>
      <c r="Q792" s="9"/>
      <c r="R792" s="9"/>
      <c r="S792" s="9"/>
    </row>
    <row r="793" spans="1:19">
      <c r="A793" s="12"/>
      <c r="B793" s="13" t="s">
        <v>281</v>
      </c>
      <c r="C793" s="13"/>
      <c r="D793" s="14"/>
      <c r="E793" s="23" t="str">
        <f t="shared" si="125"/>
        <v/>
      </c>
      <c r="F793" s="22" t="str">
        <f t="shared" si="126"/>
        <v/>
      </c>
      <c r="G793" s="15" t="str">
        <f t="shared" si="127"/>
        <v/>
      </c>
      <c r="H793" s="17" t="str">
        <f t="shared" si="128"/>
        <v/>
      </c>
      <c r="I793" s="24" t="str">
        <f t="shared" si="129"/>
        <v/>
      </c>
      <c r="J793" s="26" t="str">
        <f t="shared" si="130"/>
        <v/>
      </c>
      <c r="K793" s="9">
        <f>IF(J792=actualvalue,xirrvalue,IF(A793="",0,IF(B793="Purchase",-D793,IF(B793="Dividend",D793,IF(B793="Redemption",D793,)))))</f>
        <v>0</v>
      </c>
      <c r="L793" s="25" t="str">
        <f t="shared" si="124"/>
        <v/>
      </c>
      <c r="M793" s="11">
        <f t="shared" si="131"/>
        <v>0</v>
      </c>
      <c r="N793">
        <f t="shared" si="132"/>
        <v>0</v>
      </c>
      <c r="O793" s="9"/>
      <c r="P793" s="9"/>
      <c r="Q793" s="9"/>
      <c r="R793" s="9"/>
      <c r="S793" s="9"/>
    </row>
    <row r="794" spans="1:19">
      <c r="A794" s="12"/>
      <c r="B794" s="13" t="s">
        <v>281</v>
      </c>
      <c r="C794" s="13"/>
      <c r="D794" s="14"/>
      <c r="E794" s="23" t="str">
        <f t="shared" si="125"/>
        <v/>
      </c>
      <c r="F794" s="22" t="str">
        <f t="shared" si="126"/>
        <v/>
      </c>
      <c r="G794" s="15" t="str">
        <f t="shared" si="127"/>
        <v/>
      </c>
      <c r="H794" s="17" t="str">
        <f t="shared" si="128"/>
        <v/>
      </c>
      <c r="I794" s="24" t="str">
        <f t="shared" si="129"/>
        <v/>
      </c>
      <c r="J794" s="26" t="str">
        <f t="shared" si="130"/>
        <v/>
      </c>
      <c r="K794" s="9">
        <f>IF(J793=actualvalue,xirrvalue,IF(A794="",0,IF(B794="Purchase",-D794,IF(B794="Dividend",D794,IF(B794="Redemption",D794,)))))</f>
        <v>0</v>
      </c>
      <c r="L794" s="25" t="str">
        <f t="shared" si="124"/>
        <v/>
      </c>
      <c r="M794" s="11">
        <f t="shared" si="131"/>
        <v>0</v>
      </c>
      <c r="N794">
        <f t="shared" si="132"/>
        <v>0</v>
      </c>
      <c r="O794" s="9"/>
      <c r="P794" s="9"/>
      <c r="Q794" s="9"/>
      <c r="R794" s="9"/>
      <c r="S794" s="9"/>
    </row>
    <row r="795" spans="1:19">
      <c r="A795" s="12"/>
      <c r="B795" s="13" t="s">
        <v>281</v>
      </c>
      <c r="C795" s="13"/>
      <c r="D795" s="14"/>
      <c r="E795" s="23" t="str">
        <f t="shared" si="125"/>
        <v/>
      </c>
      <c r="F795" s="22" t="str">
        <f t="shared" si="126"/>
        <v/>
      </c>
      <c r="G795" s="15" t="str">
        <f t="shared" si="127"/>
        <v/>
      </c>
      <c r="H795" s="17" t="str">
        <f t="shared" si="128"/>
        <v/>
      </c>
      <c r="I795" s="24" t="str">
        <f t="shared" si="129"/>
        <v/>
      </c>
      <c r="J795" s="26" t="str">
        <f t="shared" si="130"/>
        <v/>
      </c>
      <c r="K795" s="9">
        <f>IF(J794=actualvalue,xirrvalue,IF(A795="",0,IF(B795="Purchase",-D795,IF(B795="Dividend",D795,IF(B795="Redemption",D795,)))))</f>
        <v>0</v>
      </c>
      <c r="L795" s="25" t="str">
        <f t="shared" si="124"/>
        <v/>
      </c>
      <c r="M795" s="11">
        <f t="shared" si="131"/>
        <v>0</v>
      </c>
      <c r="N795">
        <f t="shared" si="132"/>
        <v>0</v>
      </c>
      <c r="O795" s="9"/>
      <c r="P795" s="9"/>
      <c r="Q795" s="9"/>
      <c r="R795" s="9"/>
      <c r="S795" s="9"/>
    </row>
    <row r="796" spans="1:19">
      <c r="A796" s="12"/>
      <c r="B796" s="13" t="s">
        <v>281</v>
      </c>
      <c r="C796" s="13"/>
      <c r="D796" s="14"/>
      <c r="E796" s="23" t="str">
        <f t="shared" si="125"/>
        <v/>
      </c>
      <c r="F796" s="22" t="str">
        <f t="shared" si="126"/>
        <v/>
      </c>
      <c r="G796" s="15" t="str">
        <f t="shared" si="127"/>
        <v/>
      </c>
      <c r="H796" s="17" t="str">
        <f t="shared" si="128"/>
        <v/>
      </c>
      <c r="I796" s="24" t="str">
        <f t="shared" si="129"/>
        <v/>
      </c>
      <c r="J796" s="26" t="str">
        <f t="shared" si="130"/>
        <v/>
      </c>
      <c r="K796" s="9">
        <f>IF(J795=actualvalue,xirrvalue,IF(A796="",0,IF(B796="Purchase",-D796,IF(B796="Dividend",D796,IF(B796="Redemption",D796,)))))</f>
        <v>0</v>
      </c>
      <c r="L796" s="25" t="str">
        <f t="shared" si="124"/>
        <v/>
      </c>
      <c r="M796" s="11">
        <f t="shared" si="131"/>
        <v>0</v>
      </c>
      <c r="N796">
        <f t="shared" si="132"/>
        <v>0</v>
      </c>
      <c r="O796" s="9"/>
      <c r="P796" s="9"/>
      <c r="Q796" s="9"/>
      <c r="R796" s="9"/>
      <c r="S796" s="9"/>
    </row>
    <row r="797" spans="1:19">
      <c r="A797" s="12"/>
      <c r="B797" s="13" t="s">
        <v>281</v>
      </c>
      <c r="C797" s="13"/>
      <c r="D797" s="14"/>
      <c r="E797" s="23" t="str">
        <f t="shared" si="125"/>
        <v/>
      </c>
      <c r="F797" s="22" t="str">
        <f t="shared" si="126"/>
        <v/>
      </c>
      <c r="G797" s="15" t="str">
        <f t="shared" si="127"/>
        <v/>
      </c>
      <c r="H797" s="17" t="str">
        <f t="shared" si="128"/>
        <v/>
      </c>
      <c r="I797" s="24" t="str">
        <f t="shared" si="129"/>
        <v/>
      </c>
      <c r="J797" s="26" t="str">
        <f t="shared" si="130"/>
        <v/>
      </c>
      <c r="K797" s="9">
        <f>IF(J796=actualvalue,xirrvalue,IF(A797="",0,IF(B797="Purchase",-D797,IF(B797="Dividend",D797,IF(B797="Redemption",D797,)))))</f>
        <v>0</v>
      </c>
      <c r="L797" s="25" t="str">
        <f t="shared" si="124"/>
        <v/>
      </c>
      <c r="M797" s="11">
        <f t="shared" si="131"/>
        <v>0</v>
      </c>
      <c r="N797">
        <f t="shared" si="132"/>
        <v>0</v>
      </c>
      <c r="O797" s="9"/>
      <c r="P797" s="9"/>
      <c r="Q797" s="9"/>
      <c r="R797" s="9"/>
      <c r="S797" s="9"/>
    </row>
    <row r="798" spans="1:19">
      <c r="A798" s="12"/>
      <c r="B798" s="13" t="s">
        <v>281</v>
      </c>
      <c r="C798" s="13"/>
      <c r="D798" s="14"/>
      <c r="E798" s="23" t="str">
        <f t="shared" si="125"/>
        <v/>
      </c>
      <c r="F798" s="22" t="str">
        <f t="shared" si="126"/>
        <v/>
      </c>
      <c r="G798" s="15" t="str">
        <f t="shared" si="127"/>
        <v/>
      </c>
      <c r="H798" s="17" t="str">
        <f t="shared" si="128"/>
        <v/>
      </c>
      <c r="I798" s="24" t="str">
        <f t="shared" si="129"/>
        <v/>
      </c>
      <c r="J798" s="26" t="str">
        <f t="shared" si="130"/>
        <v/>
      </c>
      <c r="K798" s="9">
        <f>IF(J797=actualvalue,xirrvalue,IF(A798="",0,IF(B798="Purchase",-D798,IF(B798="Dividend",D798,IF(B798="Redemption",D798,)))))</f>
        <v>0</v>
      </c>
      <c r="L798" s="25" t="str">
        <f t="shared" si="124"/>
        <v/>
      </c>
      <c r="M798" s="11">
        <f t="shared" si="131"/>
        <v>0</v>
      </c>
      <c r="N798">
        <f t="shared" si="132"/>
        <v>0</v>
      </c>
      <c r="O798" s="9"/>
      <c r="P798" s="9"/>
      <c r="Q798" s="9"/>
      <c r="R798" s="9"/>
      <c r="S798" s="9"/>
    </row>
    <row r="799" spans="1:19">
      <c r="A799" s="12"/>
      <c r="B799" s="13" t="s">
        <v>281</v>
      </c>
      <c r="C799" s="13"/>
      <c r="D799" s="14"/>
      <c r="E799" s="23" t="str">
        <f t="shared" si="125"/>
        <v/>
      </c>
      <c r="F799" s="22" t="str">
        <f t="shared" si="126"/>
        <v/>
      </c>
      <c r="G799" s="15" t="str">
        <f t="shared" si="127"/>
        <v/>
      </c>
      <c r="H799" s="17" t="str">
        <f t="shared" si="128"/>
        <v/>
      </c>
      <c r="I799" s="24" t="str">
        <f t="shared" si="129"/>
        <v/>
      </c>
      <c r="J799" s="26" t="str">
        <f t="shared" si="130"/>
        <v/>
      </c>
      <c r="K799" s="9">
        <f>IF(J798=actualvalue,xirrvalue,IF(A799="",0,IF(B799="Purchase",-D799,IF(B799="Dividend",D799,IF(B799="Redemption",D799,)))))</f>
        <v>0</v>
      </c>
      <c r="L799" s="25" t="str">
        <f t="shared" si="124"/>
        <v/>
      </c>
      <c r="M799" s="11">
        <f t="shared" si="131"/>
        <v>0</v>
      </c>
      <c r="N799">
        <f t="shared" si="132"/>
        <v>0</v>
      </c>
      <c r="O799" s="9"/>
      <c r="P799" s="9"/>
      <c r="Q799" s="9"/>
      <c r="R799" s="9"/>
      <c r="S799" s="9"/>
    </row>
    <row r="800" spans="1:19">
      <c r="A800" s="12"/>
      <c r="B800" s="13" t="s">
        <v>281</v>
      </c>
      <c r="C800" s="13"/>
      <c r="D800" s="14"/>
      <c r="E800" s="23" t="str">
        <f t="shared" si="125"/>
        <v/>
      </c>
      <c r="F800" s="22" t="str">
        <f t="shared" si="126"/>
        <v/>
      </c>
      <c r="G800" s="15" t="str">
        <f t="shared" si="127"/>
        <v/>
      </c>
      <c r="H800" s="17" t="str">
        <f t="shared" si="128"/>
        <v/>
      </c>
      <c r="I800" s="24" t="str">
        <f t="shared" si="129"/>
        <v/>
      </c>
      <c r="J800" s="26" t="str">
        <f t="shared" si="130"/>
        <v/>
      </c>
      <c r="K800" s="9">
        <f>IF(J799=actualvalue,xirrvalue,IF(A800="",0,IF(B800="Purchase",-D800,IF(B800="Dividend",D800,IF(B800="Redemption",D800,)))))</f>
        <v>0</v>
      </c>
      <c r="L800" s="25" t="str">
        <f t="shared" si="124"/>
        <v/>
      </c>
      <c r="M800" s="11">
        <f t="shared" si="131"/>
        <v>0</v>
      </c>
      <c r="N800">
        <f t="shared" si="132"/>
        <v>0</v>
      </c>
      <c r="O800" s="9"/>
      <c r="P800" s="9"/>
      <c r="Q800" s="9"/>
      <c r="R800" s="9"/>
      <c r="S800" s="9"/>
    </row>
    <row r="801" spans="1:19">
      <c r="A801" s="12"/>
      <c r="B801" s="13" t="s">
        <v>281</v>
      </c>
      <c r="C801" s="13"/>
      <c r="D801" s="14"/>
      <c r="E801" s="23" t="str">
        <f t="shared" si="125"/>
        <v/>
      </c>
      <c r="F801" s="22" t="str">
        <f t="shared" si="126"/>
        <v/>
      </c>
      <c r="G801" s="15" t="str">
        <f t="shared" si="127"/>
        <v/>
      </c>
      <c r="H801" s="17" t="str">
        <f t="shared" si="128"/>
        <v/>
      </c>
      <c r="I801" s="24" t="str">
        <f t="shared" si="129"/>
        <v/>
      </c>
      <c r="J801" s="26" t="str">
        <f t="shared" si="130"/>
        <v/>
      </c>
      <c r="K801" s="9">
        <f>IF(J800=actualvalue,xirrvalue,IF(A801="",0,IF(B801="Purchase",-D801,IF(B801="Dividend",D801,IF(B801="Redemption",D801,)))))</f>
        <v>0</v>
      </c>
      <c r="L801" s="25" t="str">
        <f t="shared" si="124"/>
        <v/>
      </c>
      <c r="M801" s="11">
        <f t="shared" si="131"/>
        <v>0</v>
      </c>
      <c r="N801">
        <f t="shared" si="132"/>
        <v>0</v>
      </c>
      <c r="O801" s="9"/>
      <c r="P801" s="9"/>
      <c r="Q801" s="9"/>
      <c r="R801" s="9"/>
      <c r="S801" s="9"/>
    </row>
    <row r="802" spans="1:19">
      <c r="A802" s="12"/>
      <c r="B802" s="13" t="s">
        <v>281</v>
      </c>
      <c r="C802" s="13"/>
      <c r="D802" s="14"/>
      <c r="E802" s="23" t="str">
        <f t="shared" si="125"/>
        <v/>
      </c>
      <c r="F802" s="22" t="str">
        <f t="shared" si="126"/>
        <v/>
      </c>
      <c r="G802" s="15" t="str">
        <f t="shared" si="127"/>
        <v/>
      </c>
      <c r="H802" s="17" t="str">
        <f t="shared" si="128"/>
        <v/>
      </c>
      <c r="I802" s="24" t="str">
        <f t="shared" si="129"/>
        <v/>
      </c>
      <c r="J802" s="26" t="str">
        <f t="shared" si="130"/>
        <v/>
      </c>
      <c r="K802" s="9">
        <f>IF(J801=actualvalue,xirrvalue,IF(A802="",0,IF(B802="Purchase",-D802,IF(B802="Dividend",D802,IF(B802="Redemption",D802,)))))</f>
        <v>0</v>
      </c>
      <c r="L802" s="25" t="str">
        <f t="shared" si="124"/>
        <v/>
      </c>
      <c r="M802" s="11">
        <f t="shared" si="131"/>
        <v>0</v>
      </c>
      <c r="N802">
        <f t="shared" si="132"/>
        <v>0</v>
      </c>
      <c r="O802" s="9"/>
      <c r="P802" s="9"/>
      <c r="Q802" s="9"/>
      <c r="R802" s="9"/>
      <c r="S802" s="9"/>
    </row>
    <row r="803" spans="1:19">
      <c r="A803" s="12"/>
      <c r="B803" s="13" t="s">
        <v>281</v>
      </c>
      <c r="C803" s="13"/>
      <c r="D803" s="14"/>
      <c r="E803" s="23" t="str">
        <f t="shared" si="125"/>
        <v/>
      </c>
      <c r="F803" s="22" t="str">
        <f t="shared" si="126"/>
        <v/>
      </c>
      <c r="G803" s="15" t="str">
        <f t="shared" si="127"/>
        <v/>
      </c>
      <c r="H803" s="17" t="str">
        <f t="shared" si="128"/>
        <v/>
      </c>
      <c r="I803" s="24" t="str">
        <f t="shared" si="129"/>
        <v/>
      </c>
      <c r="J803" s="26" t="str">
        <f t="shared" si="130"/>
        <v/>
      </c>
      <c r="K803" s="9">
        <f>IF(J802=actualvalue,xirrvalue,IF(A803="",0,IF(B803="Purchase",-D803,IF(B803="Dividend",D803,IF(B803="Redemption",D803,)))))</f>
        <v>0</v>
      </c>
      <c r="L803" s="25" t="str">
        <f t="shared" si="124"/>
        <v/>
      </c>
      <c r="M803" s="11">
        <f t="shared" si="131"/>
        <v>0</v>
      </c>
      <c r="N803">
        <f t="shared" si="132"/>
        <v>0</v>
      </c>
      <c r="O803" s="9"/>
      <c r="P803" s="9"/>
      <c r="Q803" s="9"/>
      <c r="R803" s="9"/>
      <c r="S803" s="9"/>
    </row>
    <row r="804" spans="1:19">
      <c r="A804" s="12"/>
      <c r="B804" s="13" t="s">
        <v>281</v>
      </c>
      <c r="C804" s="13"/>
      <c r="D804" s="14"/>
      <c r="E804" s="23" t="str">
        <f t="shared" si="125"/>
        <v/>
      </c>
      <c r="F804" s="22" t="str">
        <f t="shared" si="126"/>
        <v/>
      </c>
      <c r="G804" s="15" t="str">
        <f t="shared" si="127"/>
        <v/>
      </c>
      <c r="H804" s="17" t="str">
        <f t="shared" si="128"/>
        <v/>
      </c>
      <c r="I804" s="24" t="str">
        <f t="shared" si="129"/>
        <v/>
      </c>
      <c r="J804" s="26" t="str">
        <f t="shared" si="130"/>
        <v/>
      </c>
      <c r="K804" s="9">
        <f>IF(J803=actualvalue,xirrvalue,IF(A804="",0,IF(B804="Purchase",-D804,IF(B804="Dividend",D804,IF(B804="Redemption",D804,)))))</f>
        <v>0</v>
      </c>
      <c r="L804" s="25" t="str">
        <f t="shared" si="124"/>
        <v/>
      </c>
      <c r="M804" s="11">
        <f t="shared" si="131"/>
        <v>0</v>
      </c>
      <c r="N804">
        <f t="shared" si="132"/>
        <v>0</v>
      </c>
      <c r="O804" s="9"/>
      <c r="P804" s="9"/>
      <c r="Q804" s="9"/>
      <c r="R804" s="9"/>
      <c r="S804" s="9"/>
    </row>
    <row r="805" spans="1:19">
      <c r="A805" s="12"/>
      <c r="B805" s="13" t="s">
        <v>281</v>
      </c>
      <c r="C805" s="13"/>
      <c r="D805" s="14"/>
      <c r="E805" s="23" t="str">
        <f t="shared" si="125"/>
        <v/>
      </c>
      <c r="F805" s="22" t="str">
        <f t="shared" si="126"/>
        <v/>
      </c>
      <c r="G805" s="15" t="str">
        <f t="shared" si="127"/>
        <v/>
      </c>
      <c r="H805" s="17" t="str">
        <f t="shared" si="128"/>
        <v/>
      </c>
      <c r="I805" s="24" t="str">
        <f t="shared" si="129"/>
        <v/>
      </c>
      <c r="J805" s="26" t="str">
        <f t="shared" si="130"/>
        <v/>
      </c>
      <c r="K805" s="9">
        <f>IF(J804=actualvalue,xirrvalue,IF(A805="",0,IF(B805="Purchase",-D805,IF(B805="Dividend",D805,IF(B805="Redemption",D805,)))))</f>
        <v>0</v>
      </c>
      <c r="L805" s="25" t="str">
        <f t="shared" si="124"/>
        <v/>
      </c>
      <c r="M805" s="11">
        <f t="shared" si="131"/>
        <v>0</v>
      </c>
      <c r="N805">
        <f t="shared" si="132"/>
        <v>0</v>
      </c>
      <c r="O805" s="9"/>
      <c r="P805" s="9"/>
      <c r="Q805" s="9"/>
      <c r="R805" s="9"/>
      <c r="S805" s="9"/>
    </row>
    <row r="806" spans="1:19">
      <c r="A806" s="12"/>
      <c r="B806" s="13" t="s">
        <v>281</v>
      </c>
      <c r="C806" s="13"/>
      <c r="D806" s="14"/>
      <c r="E806" s="23" t="str">
        <f t="shared" si="125"/>
        <v/>
      </c>
      <c r="F806" s="22" t="str">
        <f t="shared" si="126"/>
        <v/>
      </c>
      <c r="G806" s="15" t="str">
        <f t="shared" si="127"/>
        <v/>
      </c>
      <c r="H806" s="17" t="str">
        <f t="shared" si="128"/>
        <v/>
      </c>
      <c r="I806" s="24" t="str">
        <f t="shared" si="129"/>
        <v/>
      </c>
      <c r="J806" s="26" t="str">
        <f t="shared" si="130"/>
        <v/>
      </c>
      <c r="K806" s="9">
        <f>IF(J805=actualvalue,xirrvalue,IF(A806="",0,IF(B806="Purchase",-D806,IF(B806="Dividend",D806,IF(B806="Redemption",D806,)))))</f>
        <v>0</v>
      </c>
      <c r="L806" s="25" t="str">
        <f t="shared" si="124"/>
        <v/>
      </c>
      <c r="M806" s="11">
        <f t="shared" si="131"/>
        <v>0</v>
      </c>
      <c r="N806">
        <f t="shared" si="132"/>
        <v>0</v>
      </c>
      <c r="O806" s="9"/>
      <c r="P806" s="9"/>
      <c r="Q806" s="9"/>
      <c r="R806" s="9"/>
      <c r="S806" s="9"/>
    </row>
    <row r="807" spans="1:19">
      <c r="A807" s="12"/>
      <c r="B807" s="13" t="s">
        <v>281</v>
      </c>
      <c r="C807" s="13"/>
      <c r="D807" s="14"/>
      <c r="E807" s="23" t="str">
        <f t="shared" si="125"/>
        <v/>
      </c>
      <c r="F807" s="22" t="str">
        <f t="shared" si="126"/>
        <v/>
      </c>
      <c r="G807" s="15" t="str">
        <f t="shared" si="127"/>
        <v/>
      </c>
      <c r="H807" s="17" t="str">
        <f t="shared" si="128"/>
        <v/>
      </c>
      <c r="I807" s="24" t="str">
        <f t="shared" si="129"/>
        <v/>
      </c>
      <c r="J807" s="26" t="str">
        <f t="shared" si="130"/>
        <v/>
      </c>
      <c r="K807" s="9">
        <f>IF(J806=actualvalue,xirrvalue,IF(A807="",0,IF(B807="Purchase",-D807,IF(B807="Dividend",D807,IF(B807="Redemption",D807,)))))</f>
        <v>0</v>
      </c>
      <c r="L807" s="25" t="str">
        <f t="shared" si="124"/>
        <v/>
      </c>
      <c r="M807" s="11">
        <f t="shared" si="131"/>
        <v>0</v>
      </c>
      <c r="N807">
        <f t="shared" si="132"/>
        <v>0</v>
      </c>
      <c r="O807" s="9"/>
      <c r="P807" s="9"/>
      <c r="Q807" s="9"/>
      <c r="R807" s="9"/>
      <c r="S807" s="9"/>
    </row>
    <row r="808" spans="1:19">
      <c r="A808" s="12"/>
      <c r="B808" s="13" t="s">
        <v>281</v>
      </c>
      <c r="C808" s="13"/>
      <c r="D808" s="14"/>
      <c r="E808" s="23" t="str">
        <f t="shared" si="125"/>
        <v/>
      </c>
      <c r="F808" s="22" t="str">
        <f t="shared" si="126"/>
        <v/>
      </c>
      <c r="G808" s="15" t="str">
        <f t="shared" si="127"/>
        <v/>
      </c>
      <c r="H808" s="17" t="str">
        <f t="shared" si="128"/>
        <v/>
      </c>
      <c r="I808" s="24" t="str">
        <f t="shared" si="129"/>
        <v/>
      </c>
      <c r="J808" s="26" t="str">
        <f t="shared" si="130"/>
        <v/>
      </c>
      <c r="K808" s="9">
        <f>IF(J807=actualvalue,xirrvalue,IF(A808="",0,IF(B808="Purchase",-D808,IF(B808="Dividend",D808,IF(B808="Redemption",D808,)))))</f>
        <v>0</v>
      </c>
      <c r="L808" s="25" t="str">
        <f t="shared" si="124"/>
        <v/>
      </c>
      <c r="M808" s="11">
        <f t="shared" si="131"/>
        <v>0</v>
      </c>
      <c r="N808">
        <f t="shared" si="132"/>
        <v>0</v>
      </c>
      <c r="O808" s="9"/>
      <c r="P808" s="9"/>
      <c r="Q808" s="9"/>
      <c r="R808" s="9"/>
      <c r="S808" s="9"/>
    </row>
    <row r="809" spans="1:19">
      <c r="A809" s="12"/>
      <c r="B809" s="13" t="s">
        <v>281</v>
      </c>
      <c r="C809" s="13"/>
      <c r="D809" s="14"/>
      <c r="E809" s="23" t="str">
        <f t="shared" si="125"/>
        <v/>
      </c>
      <c r="F809" s="22" t="str">
        <f t="shared" si="126"/>
        <v/>
      </c>
      <c r="G809" s="15" t="str">
        <f t="shared" si="127"/>
        <v/>
      </c>
      <c r="H809" s="17" t="str">
        <f t="shared" si="128"/>
        <v/>
      </c>
      <c r="I809" s="24" t="str">
        <f t="shared" si="129"/>
        <v/>
      </c>
      <c r="J809" s="26" t="str">
        <f t="shared" si="130"/>
        <v/>
      </c>
      <c r="K809" s="9">
        <f>IF(J808=actualvalue,xirrvalue,IF(A809="",0,IF(B809="Purchase",-D809,IF(B809="Dividend",D809,IF(B809="Redemption",D809,)))))</f>
        <v>0</v>
      </c>
      <c r="L809" s="25" t="str">
        <f t="shared" si="124"/>
        <v/>
      </c>
      <c r="M809" s="11">
        <f t="shared" si="131"/>
        <v>0</v>
      </c>
      <c r="N809">
        <f t="shared" si="132"/>
        <v>0</v>
      </c>
      <c r="O809" s="9"/>
      <c r="P809" s="9"/>
      <c r="Q809" s="9"/>
      <c r="R809" s="9"/>
      <c r="S809" s="9"/>
    </row>
    <row r="810" spans="1:19">
      <c r="A810" s="12"/>
      <c r="B810" s="13" t="s">
        <v>281</v>
      </c>
      <c r="C810" s="13"/>
      <c r="D810" s="14"/>
      <c r="E810" s="23" t="str">
        <f t="shared" si="125"/>
        <v/>
      </c>
      <c r="F810" s="22" t="str">
        <f t="shared" si="126"/>
        <v/>
      </c>
      <c r="G810" s="15" t="str">
        <f t="shared" si="127"/>
        <v/>
      </c>
      <c r="H810" s="17" t="str">
        <f t="shared" si="128"/>
        <v/>
      </c>
      <c r="I810" s="24" t="str">
        <f t="shared" si="129"/>
        <v/>
      </c>
      <c r="J810" s="26" t="str">
        <f t="shared" si="130"/>
        <v/>
      </c>
      <c r="K810" s="9">
        <f>IF(J809=actualvalue,xirrvalue,IF(A810="",0,IF(B810="Purchase",-D810,IF(B810="Dividend",D810,IF(B810="Redemption",D810,)))))</f>
        <v>0</v>
      </c>
      <c r="L810" s="25" t="str">
        <f t="shared" si="124"/>
        <v/>
      </c>
      <c r="M810" s="11">
        <f t="shared" si="131"/>
        <v>0</v>
      </c>
      <c r="N810">
        <f t="shared" si="132"/>
        <v>0</v>
      </c>
      <c r="O810" s="9"/>
      <c r="P810" s="9"/>
      <c r="Q810" s="9"/>
      <c r="R810" s="9"/>
      <c r="S810" s="9"/>
    </row>
    <row r="811" spans="1:19">
      <c r="A811" s="12"/>
      <c r="B811" s="13" t="s">
        <v>281</v>
      </c>
      <c r="C811" s="13"/>
      <c r="D811" s="14"/>
      <c r="E811" s="23" t="str">
        <f t="shared" si="125"/>
        <v/>
      </c>
      <c r="F811" s="22" t="str">
        <f t="shared" si="126"/>
        <v/>
      </c>
      <c r="G811" s="15" t="str">
        <f t="shared" si="127"/>
        <v/>
      </c>
      <c r="H811" s="17" t="str">
        <f t="shared" si="128"/>
        <v/>
      </c>
      <c r="I811" s="24" t="str">
        <f t="shared" si="129"/>
        <v/>
      </c>
      <c r="J811" s="26" t="str">
        <f t="shared" si="130"/>
        <v/>
      </c>
      <c r="K811" s="9">
        <f>IF(J810=actualvalue,xirrvalue,IF(A811="",0,IF(B811="Purchase",-D811,IF(B811="Dividend",D811,IF(B811="Redemption",D811,)))))</f>
        <v>0</v>
      </c>
      <c r="L811" s="25" t="str">
        <f t="shared" si="124"/>
        <v/>
      </c>
      <c r="M811" s="11">
        <f t="shared" si="131"/>
        <v>0</v>
      </c>
      <c r="N811">
        <f t="shared" si="132"/>
        <v>0</v>
      </c>
      <c r="O811" s="9"/>
      <c r="P811" s="9"/>
      <c r="Q811" s="9"/>
      <c r="R811" s="9"/>
      <c r="S811" s="9"/>
    </row>
    <row r="812" spans="1:19">
      <c r="A812" s="12"/>
      <c r="B812" s="13" t="s">
        <v>281</v>
      </c>
      <c r="C812" s="13"/>
      <c r="D812" s="14"/>
      <c r="E812" s="23" t="str">
        <f t="shared" si="125"/>
        <v/>
      </c>
      <c r="F812" s="22" t="str">
        <f t="shared" si="126"/>
        <v/>
      </c>
      <c r="G812" s="15" t="str">
        <f t="shared" si="127"/>
        <v/>
      </c>
      <c r="H812" s="17" t="str">
        <f t="shared" si="128"/>
        <v/>
      </c>
      <c r="I812" s="24" t="str">
        <f t="shared" si="129"/>
        <v/>
      </c>
      <c r="J812" s="26" t="str">
        <f t="shared" si="130"/>
        <v/>
      </c>
      <c r="K812" s="9">
        <f>IF(J811=actualvalue,xirrvalue,IF(A812="",0,IF(B812="Purchase",-D812,IF(B812="Dividend",D812,IF(B812="Redemption",D812,)))))</f>
        <v>0</v>
      </c>
      <c r="L812" s="25" t="str">
        <f t="shared" si="124"/>
        <v/>
      </c>
      <c r="M812" s="11">
        <f t="shared" si="131"/>
        <v>0</v>
      </c>
      <c r="N812">
        <f t="shared" si="132"/>
        <v>0</v>
      </c>
      <c r="O812" s="9"/>
      <c r="P812" s="9"/>
      <c r="Q812" s="9"/>
      <c r="R812" s="9"/>
      <c r="S812" s="9"/>
    </row>
    <row r="813" spans="1:19">
      <c r="A813" s="12"/>
      <c r="B813" s="13" t="s">
        <v>281</v>
      </c>
      <c r="C813" s="13"/>
      <c r="D813" s="14"/>
      <c r="E813" s="23" t="str">
        <f t="shared" si="125"/>
        <v/>
      </c>
      <c r="F813" s="22" t="str">
        <f t="shared" si="126"/>
        <v/>
      </c>
      <c r="G813" s="15" t="str">
        <f t="shared" si="127"/>
        <v/>
      </c>
      <c r="H813" s="17" t="str">
        <f t="shared" si="128"/>
        <v/>
      </c>
      <c r="I813" s="24" t="str">
        <f t="shared" si="129"/>
        <v/>
      </c>
      <c r="J813" s="26" t="str">
        <f t="shared" si="130"/>
        <v/>
      </c>
      <c r="K813" s="9">
        <f>IF(J812=actualvalue,xirrvalue,IF(A813="",0,IF(B813="Purchase",-D813,IF(B813="Dividend",D813,IF(B813="Redemption",D813,)))))</f>
        <v>0</v>
      </c>
      <c r="L813" s="25" t="str">
        <f t="shared" si="124"/>
        <v/>
      </c>
      <c r="M813" s="11">
        <f t="shared" si="131"/>
        <v>0</v>
      </c>
      <c r="N813">
        <f t="shared" si="132"/>
        <v>0</v>
      </c>
      <c r="O813" s="9"/>
      <c r="P813" s="9"/>
      <c r="Q813" s="9"/>
      <c r="R813" s="9"/>
      <c r="S813" s="9"/>
    </row>
    <row r="814" spans="1:19">
      <c r="A814" s="12"/>
      <c r="B814" s="13" t="s">
        <v>281</v>
      </c>
      <c r="C814" s="13"/>
      <c r="D814" s="14"/>
      <c r="E814" s="23" t="str">
        <f t="shared" si="125"/>
        <v/>
      </c>
      <c r="F814" s="22" t="str">
        <f t="shared" si="126"/>
        <v/>
      </c>
      <c r="G814" s="15" t="str">
        <f t="shared" si="127"/>
        <v/>
      </c>
      <c r="H814" s="17" t="str">
        <f t="shared" si="128"/>
        <v/>
      </c>
      <c r="I814" s="24" t="str">
        <f t="shared" si="129"/>
        <v/>
      </c>
      <c r="J814" s="26" t="str">
        <f t="shared" si="130"/>
        <v/>
      </c>
      <c r="K814" s="9">
        <f>IF(J813=actualvalue,xirrvalue,IF(A814="",0,IF(B814="Purchase",-D814,IF(B814="Dividend",D814,IF(B814="Redemption",D814,)))))</f>
        <v>0</v>
      </c>
      <c r="L814" s="25" t="str">
        <f t="shared" si="124"/>
        <v/>
      </c>
      <c r="M814" s="11">
        <f t="shared" si="131"/>
        <v>0</v>
      </c>
      <c r="N814">
        <f t="shared" si="132"/>
        <v>0</v>
      </c>
      <c r="O814" s="9"/>
      <c r="P814" s="9"/>
      <c r="Q814" s="9"/>
      <c r="R814" s="9"/>
      <c r="S814" s="9"/>
    </row>
    <row r="815" spans="1:19">
      <c r="A815" s="12"/>
      <c r="B815" s="13" t="s">
        <v>281</v>
      </c>
      <c r="C815" s="13"/>
      <c r="D815" s="14"/>
      <c r="E815" s="23" t="str">
        <f t="shared" si="125"/>
        <v/>
      </c>
      <c r="F815" s="22" t="str">
        <f t="shared" si="126"/>
        <v/>
      </c>
      <c r="G815" s="15" t="str">
        <f t="shared" si="127"/>
        <v/>
      </c>
      <c r="H815" s="17" t="str">
        <f t="shared" si="128"/>
        <v/>
      </c>
      <c r="I815" s="24" t="str">
        <f t="shared" si="129"/>
        <v/>
      </c>
      <c r="J815" s="26" t="str">
        <f t="shared" si="130"/>
        <v/>
      </c>
      <c r="K815" s="9">
        <f>IF(J814=actualvalue,xirrvalue,IF(A815="",0,IF(B815="Purchase",-D815,IF(B815="Dividend",D815,IF(B815="Redemption",D815,)))))</f>
        <v>0</v>
      </c>
      <c r="L815" s="25" t="str">
        <f t="shared" si="124"/>
        <v/>
      </c>
      <c r="M815" s="11">
        <f t="shared" si="131"/>
        <v>0</v>
      </c>
      <c r="N815">
        <f t="shared" si="132"/>
        <v>0</v>
      </c>
      <c r="O815" s="9"/>
      <c r="P815" s="9"/>
      <c r="Q815" s="9"/>
      <c r="R815" s="9"/>
      <c r="S815" s="9"/>
    </row>
    <row r="816" spans="1:19">
      <c r="A816" s="12"/>
      <c r="B816" s="13" t="s">
        <v>281</v>
      </c>
      <c r="C816" s="13"/>
      <c r="D816" s="14"/>
      <c r="E816" s="23" t="str">
        <f t="shared" si="125"/>
        <v/>
      </c>
      <c r="F816" s="22" t="str">
        <f t="shared" si="126"/>
        <v/>
      </c>
      <c r="G816" s="15" t="str">
        <f t="shared" si="127"/>
        <v/>
      </c>
      <c r="H816" s="17" t="str">
        <f t="shared" si="128"/>
        <v/>
      </c>
      <c r="I816" s="24" t="str">
        <f t="shared" si="129"/>
        <v/>
      </c>
      <c r="J816" s="26" t="str">
        <f t="shared" si="130"/>
        <v/>
      </c>
      <c r="K816" s="9">
        <f>IF(J815=actualvalue,xirrvalue,IF(A816="",0,IF(B816="Purchase",-D816,IF(B816="Dividend",D816,IF(B816="Redemption",D816,)))))</f>
        <v>0</v>
      </c>
      <c r="L816" s="25" t="str">
        <f t="shared" si="124"/>
        <v/>
      </c>
      <c r="M816" s="11">
        <f t="shared" si="131"/>
        <v>0</v>
      </c>
      <c r="N816">
        <f t="shared" si="132"/>
        <v>0</v>
      </c>
      <c r="O816" s="9"/>
      <c r="P816" s="9"/>
      <c r="Q816" s="9"/>
      <c r="R816" s="9"/>
      <c r="S816" s="9"/>
    </row>
    <row r="817" spans="1:19">
      <c r="A817" s="12"/>
      <c r="B817" s="13" t="s">
        <v>281</v>
      </c>
      <c r="C817" s="13"/>
      <c r="D817" s="14"/>
      <c r="E817" s="23" t="str">
        <f t="shared" si="125"/>
        <v/>
      </c>
      <c r="F817" s="22" t="str">
        <f t="shared" si="126"/>
        <v/>
      </c>
      <c r="G817" s="15" t="str">
        <f t="shared" si="127"/>
        <v/>
      </c>
      <c r="H817" s="17" t="str">
        <f t="shared" si="128"/>
        <v/>
      </c>
      <c r="I817" s="24" t="str">
        <f t="shared" si="129"/>
        <v/>
      </c>
      <c r="J817" s="26" t="str">
        <f t="shared" si="130"/>
        <v/>
      </c>
      <c r="K817" s="9">
        <f>IF(J816=actualvalue,xirrvalue,IF(A817="",0,IF(B817="Purchase",-D817,IF(B817="Dividend",D817,IF(B817="Redemption",D817,)))))</f>
        <v>0</v>
      </c>
      <c r="L817" s="25" t="str">
        <f t="shared" si="124"/>
        <v/>
      </c>
      <c r="M817" s="11">
        <f t="shared" si="131"/>
        <v>0</v>
      </c>
      <c r="N817">
        <f t="shared" si="132"/>
        <v>0</v>
      </c>
      <c r="O817" s="9"/>
      <c r="P817" s="9"/>
      <c r="Q817" s="9"/>
      <c r="R817" s="9"/>
      <c r="S817" s="9"/>
    </row>
    <row r="818" spans="1:19">
      <c r="A818" s="12"/>
      <c r="B818" s="13" t="s">
        <v>281</v>
      </c>
      <c r="C818" s="13"/>
      <c r="D818" s="14"/>
      <c r="E818" s="23" t="str">
        <f t="shared" si="125"/>
        <v/>
      </c>
      <c r="F818" s="22" t="str">
        <f t="shared" si="126"/>
        <v/>
      </c>
      <c r="G818" s="15" t="str">
        <f t="shared" si="127"/>
        <v/>
      </c>
      <c r="H818" s="17" t="str">
        <f t="shared" si="128"/>
        <v/>
      </c>
      <c r="I818" s="24" t="str">
        <f t="shared" si="129"/>
        <v/>
      </c>
      <c r="J818" s="26" t="str">
        <f t="shared" si="130"/>
        <v/>
      </c>
      <c r="K818" s="9">
        <f>IF(J817=actualvalue,xirrvalue,IF(A818="",0,IF(B818="Purchase",-D818,IF(B818="Dividend",D818,IF(B818="Redemption",D818,)))))</f>
        <v>0</v>
      </c>
      <c r="L818" s="25" t="str">
        <f t="shared" si="124"/>
        <v/>
      </c>
      <c r="M818" s="11">
        <f t="shared" si="131"/>
        <v>0</v>
      </c>
      <c r="N818">
        <f t="shared" si="132"/>
        <v>0</v>
      </c>
      <c r="O818" s="9"/>
      <c r="P818" s="9"/>
      <c r="Q818" s="9"/>
      <c r="R818" s="9"/>
      <c r="S818" s="9"/>
    </row>
    <row r="819" spans="1:19">
      <c r="A819" s="12"/>
      <c r="B819" s="13" t="s">
        <v>281</v>
      </c>
      <c r="C819" s="13"/>
      <c r="D819" s="14"/>
      <c r="E819" s="23" t="str">
        <f t="shared" si="125"/>
        <v/>
      </c>
      <c r="F819" s="22" t="str">
        <f t="shared" si="126"/>
        <v/>
      </c>
      <c r="G819" s="15" t="str">
        <f t="shared" si="127"/>
        <v/>
      </c>
      <c r="H819" s="17" t="str">
        <f t="shared" si="128"/>
        <v/>
      </c>
      <c r="I819" s="24" t="str">
        <f t="shared" si="129"/>
        <v/>
      </c>
      <c r="J819" s="26" t="str">
        <f t="shared" si="130"/>
        <v/>
      </c>
      <c r="K819" s="9">
        <f>IF(J818=actualvalue,xirrvalue,IF(A819="",0,IF(B819="Purchase",-D819,IF(B819="Dividend",D819,IF(B819="Redemption",D819,)))))</f>
        <v>0</v>
      </c>
      <c r="L819" s="25" t="str">
        <f t="shared" si="124"/>
        <v/>
      </c>
      <c r="M819" s="11">
        <f t="shared" si="131"/>
        <v>0</v>
      </c>
      <c r="N819">
        <f t="shared" si="132"/>
        <v>0</v>
      </c>
      <c r="O819" s="9"/>
      <c r="P819" s="9"/>
      <c r="Q819" s="9"/>
      <c r="R819" s="9"/>
      <c r="S819" s="9"/>
    </row>
    <row r="820" spans="1:19">
      <c r="A820" s="12"/>
      <c r="B820" s="13" t="s">
        <v>281</v>
      </c>
      <c r="C820" s="13"/>
      <c r="D820" s="14"/>
      <c r="E820" s="23" t="str">
        <f t="shared" si="125"/>
        <v/>
      </c>
      <c r="F820" s="22" t="str">
        <f t="shared" si="126"/>
        <v/>
      </c>
      <c r="G820" s="15" t="str">
        <f t="shared" si="127"/>
        <v/>
      </c>
      <c r="H820" s="17" t="str">
        <f t="shared" si="128"/>
        <v/>
      </c>
      <c r="I820" s="24" t="str">
        <f t="shared" si="129"/>
        <v/>
      </c>
      <c r="J820" s="26" t="str">
        <f t="shared" si="130"/>
        <v/>
      </c>
      <c r="K820" s="9">
        <f>IF(J819=actualvalue,xirrvalue,IF(A820="",0,IF(B820="Purchase",-D820,IF(B820="Dividend",D820,IF(B820="Redemption",D820,)))))</f>
        <v>0</v>
      </c>
      <c r="L820" s="25" t="str">
        <f t="shared" si="124"/>
        <v/>
      </c>
      <c r="M820" s="11">
        <f t="shared" si="131"/>
        <v>0</v>
      </c>
      <c r="N820">
        <f t="shared" si="132"/>
        <v>0</v>
      </c>
      <c r="O820" s="9"/>
      <c r="P820" s="9"/>
      <c r="Q820" s="9"/>
      <c r="R820" s="9"/>
      <c r="S820" s="9"/>
    </row>
    <row r="821" spans="1:19">
      <c r="A821" s="12"/>
      <c r="B821" s="13" t="s">
        <v>281</v>
      </c>
      <c r="C821" s="13"/>
      <c r="D821" s="14"/>
      <c r="E821" s="23" t="str">
        <f t="shared" si="125"/>
        <v/>
      </c>
      <c r="F821" s="22" t="str">
        <f t="shared" si="126"/>
        <v/>
      </c>
      <c r="G821" s="15" t="str">
        <f t="shared" si="127"/>
        <v/>
      </c>
      <c r="H821" s="17" t="str">
        <f t="shared" si="128"/>
        <v/>
      </c>
      <c r="I821" s="24" t="str">
        <f t="shared" si="129"/>
        <v/>
      </c>
      <c r="J821" s="26" t="str">
        <f t="shared" si="130"/>
        <v/>
      </c>
      <c r="K821" s="9">
        <f>IF(J820=actualvalue,xirrvalue,IF(A821="",0,IF(B821="Purchase",-D821,IF(B821="Dividend",D821,IF(B821="Redemption",D821,)))))</f>
        <v>0</v>
      </c>
      <c r="L821" s="25" t="str">
        <f t="shared" si="124"/>
        <v/>
      </c>
      <c r="M821" s="11">
        <f t="shared" si="131"/>
        <v>0</v>
      </c>
      <c r="N821">
        <f t="shared" si="132"/>
        <v>0</v>
      </c>
      <c r="O821" s="9"/>
      <c r="P821" s="9"/>
      <c r="Q821" s="9"/>
      <c r="R821" s="9"/>
      <c r="S821" s="9"/>
    </row>
    <row r="822" spans="1:19">
      <c r="A822" s="12"/>
      <c r="B822" s="13" t="s">
        <v>281</v>
      </c>
      <c r="C822" s="13"/>
      <c r="D822" s="14"/>
      <c r="E822" s="23" t="str">
        <f t="shared" si="125"/>
        <v/>
      </c>
      <c r="F822" s="22" t="str">
        <f t="shared" si="126"/>
        <v/>
      </c>
      <c r="G822" s="15" t="str">
        <f t="shared" si="127"/>
        <v/>
      </c>
      <c r="H822" s="17" t="str">
        <f t="shared" si="128"/>
        <v/>
      </c>
      <c r="I822" s="24" t="str">
        <f t="shared" si="129"/>
        <v/>
      </c>
      <c r="J822" s="26" t="str">
        <f t="shared" si="130"/>
        <v/>
      </c>
      <c r="K822" s="9">
        <f>IF(J821=actualvalue,xirrvalue,IF(A822="",0,IF(B822="Purchase",-D822,IF(B822="Dividend",D822,IF(B822="Redemption",D822,)))))</f>
        <v>0</v>
      </c>
      <c r="L822" s="25" t="str">
        <f t="shared" si="124"/>
        <v/>
      </c>
      <c r="M822" s="11">
        <f t="shared" si="131"/>
        <v>0</v>
      </c>
      <c r="N822">
        <f t="shared" si="132"/>
        <v>0</v>
      </c>
      <c r="O822" s="9"/>
      <c r="P822" s="9"/>
      <c r="Q822" s="9"/>
      <c r="R822" s="9"/>
      <c r="S822" s="9"/>
    </row>
    <row r="823" spans="1:19">
      <c r="A823" s="12"/>
      <c r="B823" s="13" t="s">
        <v>281</v>
      </c>
      <c r="C823" s="13"/>
      <c r="D823" s="14"/>
      <c r="E823" s="23" t="str">
        <f t="shared" si="125"/>
        <v/>
      </c>
      <c r="F823" s="22" t="str">
        <f t="shared" si="126"/>
        <v/>
      </c>
      <c r="G823" s="15" t="str">
        <f t="shared" si="127"/>
        <v/>
      </c>
      <c r="H823" s="17" t="str">
        <f t="shared" si="128"/>
        <v/>
      </c>
      <c r="I823" s="24" t="str">
        <f t="shared" si="129"/>
        <v/>
      </c>
      <c r="J823" s="26" t="str">
        <f t="shared" si="130"/>
        <v/>
      </c>
      <c r="K823" s="9">
        <f>IF(J822=actualvalue,xirrvalue,IF(A823="",0,IF(B823="Purchase",-D823,IF(B823="Dividend",D823,IF(B823="Redemption",D823,)))))</f>
        <v>0</v>
      </c>
      <c r="L823" s="25" t="str">
        <f t="shared" si="124"/>
        <v/>
      </c>
      <c r="M823" s="11">
        <f t="shared" si="131"/>
        <v>0</v>
      </c>
      <c r="N823">
        <f t="shared" si="132"/>
        <v>0</v>
      </c>
      <c r="O823" s="9"/>
      <c r="P823" s="9"/>
      <c r="Q823" s="9"/>
      <c r="R823" s="9"/>
      <c r="S823" s="9"/>
    </row>
    <row r="824" spans="1:19">
      <c r="A824" s="12"/>
      <c r="B824" s="13" t="s">
        <v>281</v>
      </c>
      <c r="C824" s="13"/>
      <c r="D824" s="14"/>
      <c r="E824" s="23" t="str">
        <f t="shared" si="125"/>
        <v/>
      </c>
      <c r="F824" s="22" t="str">
        <f t="shared" si="126"/>
        <v/>
      </c>
      <c r="G824" s="15" t="str">
        <f t="shared" si="127"/>
        <v/>
      </c>
      <c r="H824" s="17" t="str">
        <f t="shared" si="128"/>
        <v/>
      </c>
      <c r="I824" s="24" t="str">
        <f t="shared" si="129"/>
        <v/>
      </c>
      <c r="J824" s="26" t="str">
        <f t="shared" si="130"/>
        <v/>
      </c>
      <c r="K824" s="9">
        <f>IF(J823=actualvalue,xirrvalue,IF(A824="",0,IF(B824="Purchase",-D824,IF(B824="Dividend",D824,IF(B824="Redemption",D824,)))))</f>
        <v>0</v>
      </c>
      <c r="L824" s="25" t="str">
        <f t="shared" si="124"/>
        <v/>
      </c>
      <c r="M824" s="11">
        <f t="shared" si="131"/>
        <v>0</v>
      </c>
      <c r="N824">
        <f t="shared" si="132"/>
        <v>0</v>
      </c>
      <c r="O824" s="9"/>
      <c r="P824" s="9"/>
      <c r="Q824" s="9"/>
      <c r="R824" s="9"/>
      <c r="S824" s="9"/>
    </row>
    <row r="825" spans="1:19">
      <c r="A825" s="12"/>
      <c r="B825" s="13" t="s">
        <v>281</v>
      </c>
      <c r="C825" s="13"/>
      <c r="D825" s="14"/>
      <c r="E825" s="23" t="str">
        <f t="shared" si="125"/>
        <v/>
      </c>
      <c r="F825" s="22" t="str">
        <f t="shared" si="126"/>
        <v/>
      </c>
      <c r="G825" s="15" t="str">
        <f t="shared" si="127"/>
        <v/>
      </c>
      <c r="H825" s="17" t="str">
        <f t="shared" si="128"/>
        <v/>
      </c>
      <c r="I825" s="24" t="str">
        <f t="shared" si="129"/>
        <v/>
      </c>
      <c r="J825" s="26" t="str">
        <f t="shared" si="130"/>
        <v/>
      </c>
      <c r="K825" s="9">
        <f>IF(J824=actualvalue,xirrvalue,IF(A825="",0,IF(B825="Purchase",-D825,IF(B825="Dividend",D825,IF(B825="Redemption",D825,)))))</f>
        <v>0</v>
      </c>
      <c r="L825" s="25" t="str">
        <f t="shared" si="124"/>
        <v/>
      </c>
      <c r="M825" s="11">
        <f t="shared" si="131"/>
        <v>0</v>
      </c>
      <c r="N825">
        <f t="shared" si="132"/>
        <v>0</v>
      </c>
      <c r="O825" s="9"/>
      <c r="P825" s="9"/>
      <c r="Q825" s="9"/>
      <c r="R825" s="9"/>
      <c r="S825" s="9"/>
    </row>
    <row r="826" spans="1:19">
      <c r="A826" s="12"/>
      <c r="B826" s="13" t="s">
        <v>281</v>
      </c>
      <c r="C826" s="13"/>
      <c r="D826" s="14"/>
      <c r="E826" s="23" t="str">
        <f t="shared" si="125"/>
        <v/>
      </c>
      <c r="F826" s="22" t="str">
        <f t="shared" si="126"/>
        <v/>
      </c>
      <c r="G826" s="15" t="str">
        <f t="shared" si="127"/>
        <v/>
      </c>
      <c r="H826" s="17" t="str">
        <f t="shared" si="128"/>
        <v/>
      </c>
      <c r="I826" s="24" t="str">
        <f t="shared" si="129"/>
        <v/>
      </c>
      <c r="J826" s="26" t="str">
        <f t="shared" si="130"/>
        <v/>
      </c>
      <c r="K826" s="9">
        <f>IF(J825=actualvalue,xirrvalue,IF(A826="",0,IF(B826="Purchase",-D826,IF(B826="Dividend",D826,IF(B826="Redemption",D826,)))))</f>
        <v>0</v>
      </c>
      <c r="L826" s="25" t="str">
        <f t="shared" si="124"/>
        <v/>
      </c>
      <c r="M826" s="11">
        <f t="shared" si="131"/>
        <v>0</v>
      </c>
      <c r="N826">
        <f t="shared" si="132"/>
        <v>0</v>
      </c>
      <c r="O826" s="9"/>
      <c r="P826" s="9"/>
      <c r="Q826" s="9"/>
      <c r="R826" s="9"/>
      <c r="S826" s="9"/>
    </row>
    <row r="827" spans="1:19">
      <c r="A827" s="12"/>
      <c r="B827" s="13" t="s">
        <v>281</v>
      </c>
      <c r="C827" s="13"/>
      <c r="D827" s="14"/>
      <c r="E827" s="23" t="str">
        <f t="shared" si="125"/>
        <v/>
      </c>
      <c r="F827" s="22" t="str">
        <f t="shared" si="126"/>
        <v/>
      </c>
      <c r="G827" s="15" t="str">
        <f t="shared" si="127"/>
        <v/>
      </c>
      <c r="H827" s="17" t="str">
        <f t="shared" si="128"/>
        <v/>
      </c>
      <c r="I827" s="24" t="str">
        <f t="shared" si="129"/>
        <v/>
      </c>
      <c r="J827" s="26" t="str">
        <f t="shared" si="130"/>
        <v/>
      </c>
      <c r="K827" s="9">
        <f>IF(J826=actualvalue,xirrvalue,IF(A827="",0,IF(B827="Purchase",-D827,IF(B827="Dividend",D827,IF(B827="Redemption",D827,)))))</f>
        <v>0</v>
      </c>
      <c r="L827" s="25" t="str">
        <f t="shared" si="124"/>
        <v/>
      </c>
      <c r="M827" s="11">
        <f t="shared" si="131"/>
        <v>0</v>
      </c>
      <c r="N827">
        <f t="shared" si="132"/>
        <v>0</v>
      </c>
      <c r="O827" s="9"/>
      <c r="P827" s="9"/>
      <c r="Q827" s="9"/>
      <c r="R827" s="9"/>
      <c r="S827" s="9"/>
    </row>
    <row r="828" spans="1:19">
      <c r="A828" s="12"/>
      <c r="B828" s="13" t="s">
        <v>281</v>
      </c>
      <c r="C828" s="13"/>
      <c r="D828" s="14"/>
      <c r="E828" s="23" t="str">
        <f t="shared" si="125"/>
        <v/>
      </c>
      <c r="F828" s="22" t="str">
        <f t="shared" si="126"/>
        <v/>
      </c>
      <c r="G828" s="15" t="str">
        <f t="shared" si="127"/>
        <v/>
      </c>
      <c r="H828" s="17" t="str">
        <f t="shared" si="128"/>
        <v/>
      </c>
      <c r="I828" s="24" t="str">
        <f t="shared" si="129"/>
        <v/>
      </c>
      <c r="J828" s="26" t="str">
        <f t="shared" si="130"/>
        <v/>
      </c>
      <c r="K828" s="9">
        <f>IF(J827=actualvalue,xirrvalue,IF(A828="",0,IF(B828="Purchase",-D828,IF(B828="Dividend",D828,IF(B828="Redemption",D828,)))))</f>
        <v>0</v>
      </c>
      <c r="L828" s="25" t="str">
        <f t="shared" si="124"/>
        <v/>
      </c>
      <c r="M828" s="11">
        <f t="shared" si="131"/>
        <v>0</v>
      </c>
      <c r="N828">
        <f t="shared" si="132"/>
        <v>0</v>
      </c>
      <c r="O828" s="9"/>
      <c r="P828" s="9"/>
      <c r="Q828" s="9"/>
      <c r="R828" s="9"/>
      <c r="S828" s="9"/>
    </row>
    <row r="829" spans="1:19">
      <c r="A829" s="12"/>
      <c r="B829" s="13" t="s">
        <v>281</v>
      </c>
      <c r="C829" s="13"/>
      <c r="D829" s="14"/>
      <c r="E829" s="23" t="str">
        <f t="shared" si="125"/>
        <v/>
      </c>
      <c r="F829" s="22" t="str">
        <f t="shared" si="126"/>
        <v/>
      </c>
      <c r="G829" s="15" t="str">
        <f t="shared" si="127"/>
        <v/>
      </c>
      <c r="H829" s="17" t="str">
        <f t="shared" si="128"/>
        <v/>
      </c>
      <c r="I829" s="24" t="str">
        <f t="shared" si="129"/>
        <v/>
      </c>
      <c r="J829" s="26" t="str">
        <f t="shared" si="130"/>
        <v/>
      </c>
      <c r="K829" s="9">
        <f>IF(J828=actualvalue,xirrvalue,IF(A829="",0,IF(B829="Purchase",-D829,IF(B829="Dividend",D829,IF(B829="Redemption",D829,)))))</f>
        <v>0</v>
      </c>
      <c r="L829" s="25" t="str">
        <f t="shared" si="124"/>
        <v/>
      </c>
      <c r="M829" s="11">
        <f t="shared" si="131"/>
        <v>0</v>
      </c>
      <c r="N829">
        <f t="shared" si="132"/>
        <v>0</v>
      </c>
      <c r="O829" s="9"/>
      <c r="P829" s="9"/>
      <c r="Q829" s="9"/>
      <c r="R829" s="9"/>
      <c r="S829" s="9"/>
    </row>
    <row r="830" spans="1:19">
      <c r="A830" s="12"/>
      <c r="B830" s="13" t="s">
        <v>281</v>
      </c>
      <c r="C830" s="13"/>
      <c r="D830" s="14"/>
      <c r="E830" s="23" t="str">
        <f t="shared" si="125"/>
        <v/>
      </c>
      <c r="F830" s="22" t="str">
        <f t="shared" si="126"/>
        <v/>
      </c>
      <c r="G830" s="15" t="str">
        <f t="shared" si="127"/>
        <v/>
      </c>
      <c r="H830" s="17" t="str">
        <f t="shared" si="128"/>
        <v/>
      </c>
      <c r="I830" s="24" t="str">
        <f t="shared" si="129"/>
        <v/>
      </c>
      <c r="J830" s="26" t="str">
        <f t="shared" si="130"/>
        <v/>
      </c>
      <c r="K830" s="9">
        <f>IF(J829=actualvalue,xirrvalue,IF(A830="",0,IF(B830="Purchase",-D830,IF(B830="Dividend",D830,IF(B830="Redemption",D830,)))))</f>
        <v>0</v>
      </c>
      <c r="L830" s="25" t="str">
        <f t="shared" si="124"/>
        <v/>
      </c>
      <c r="M830" s="11">
        <f t="shared" si="131"/>
        <v>0</v>
      </c>
      <c r="N830">
        <f t="shared" si="132"/>
        <v>0</v>
      </c>
      <c r="O830" s="9"/>
      <c r="P830" s="9"/>
      <c r="Q830" s="9"/>
      <c r="R830" s="9"/>
      <c r="S830" s="9"/>
    </row>
    <row r="831" spans="1:19">
      <c r="A831" s="12"/>
      <c r="B831" s="13" t="s">
        <v>281</v>
      </c>
      <c r="C831" s="13"/>
      <c r="D831" s="14"/>
      <c r="E831" s="23" t="str">
        <f t="shared" si="125"/>
        <v/>
      </c>
      <c r="F831" s="22" t="str">
        <f t="shared" si="126"/>
        <v/>
      </c>
      <c r="G831" s="15" t="str">
        <f t="shared" si="127"/>
        <v/>
      </c>
      <c r="H831" s="17" t="str">
        <f t="shared" si="128"/>
        <v/>
      </c>
      <c r="I831" s="24" t="str">
        <f t="shared" si="129"/>
        <v/>
      </c>
      <c r="J831" s="26" t="str">
        <f t="shared" si="130"/>
        <v/>
      </c>
      <c r="K831" s="9">
        <f>IF(J830=actualvalue,xirrvalue,IF(A831="",0,IF(B831="Purchase",-D831,IF(B831="Dividend",D831,IF(B831="Redemption",D831,)))))</f>
        <v>0</v>
      </c>
      <c r="L831" s="25" t="str">
        <f t="shared" si="124"/>
        <v/>
      </c>
      <c r="M831" s="11">
        <f t="shared" si="131"/>
        <v>0</v>
      </c>
      <c r="N831">
        <f t="shared" si="132"/>
        <v>0</v>
      </c>
      <c r="O831" s="9"/>
      <c r="P831" s="9"/>
      <c r="Q831" s="9"/>
      <c r="R831" s="9"/>
      <c r="S831" s="9"/>
    </row>
    <row r="832" spans="1:19">
      <c r="A832" s="12"/>
      <c r="B832" s="13" t="s">
        <v>281</v>
      </c>
      <c r="C832" s="13"/>
      <c r="D832" s="14"/>
      <c r="E832" s="23" t="str">
        <f t="shared" si="125"/>
        <v/>
      </c>
      <c r="F832" s="22" t="str">
        <f t="shared" si="126"/>
        <v/>
      </c>
      <c r="G832" s="15" t="str">
        <f t="shared" si="127"/>
        <v/>
      </c>
      <c r="H832" s="17" t="str">
        <f t="shared" si="128"/>
        <v/>
      </c>
      <c r="I832" s="24" t="str">
        <f t="shared" si="129"/>
        <v/>
      </c>
      <c r="J832" s="26" t="str">
        <f t="shared" si="130"/>
        <v/>
      </c>
      <c r="K832" s="9">
        <f>IF(J831=actualvalue,xirrvalue,IF(A832="",0,IF(B832="Purchase",-D832,IF(B832="Dividend",D832,IF(B832="Redemption",D832,)))))</f>
        <v>0</v>
      </c>
      <c r="L832" s="25" t="str">
        <f t="shared" si="124"/>
        <v/>
      </c>
      <c r="M832" s="11">
        <f t="shared" si="131"/>
        <v>0</v>
      </c>
      <c r="N832">
        <f t="shared" si="132"/>
        <v>0</v>
      </c>
      <c r="O832" s="9"/>
      <c r="P832" s="9"/>
      <c r="Q832" s="9"/>
      <c r="R832" s="9"/>
      <c r="S832" s="9"/>
    </row>
    <row r="833" spans="1:19">
      <c r="A833" s="12"/>
      <c r="B833" s="13" t="s">
        <v>281</v>
      </c>
      <c r="C833" s="13"/>
      <c r="D833" s="14"/>
      <c r="E833" s="23" t="str">
        <f t="shared" si="125"/>
        <v/>
      </c>
      <c r="F833" s="22" t="str">
        <f t="shared" si="126"/>
        <v/>
      </c>
      <c r="G833" s="15" t="str">
        <f t="shared" si="127"/>
        <v/>
      </c>
      <c r="H833" s="17" t="str">
        <f t="shared" si="128"/>
        <v/>
      </c>
      <c r="I833" s="24" t="str">
        <f t="shared" si="129"/>
        <v/>
      </c>
      <c r="J833" s="26" t="str">
        <f t="shared" si="130"/>
        <v/>
      </c>
      <c r="K833" s="9">
        <f>IF(J832=actualvalue,xirrvalue,IF(A833="",0,IF(B833="Purchase",-D833,IF(B833="Dividend",D833,IF(B833="Redemption",D833,)))))</f>
        <v>0</v>
      </c>
      <c r="L833" s="25" t="str">
        <f t="shared" si="124"/>
        <v/>
      </c>
      <c r="M833" s="11">
        <f t="shared" si="131"/>
        <v>0</v>
      </c>
      <c r="N833">
        <f t="shared" si="132"/>
        <v>0</v>
      </c>
      <c r="O833" s="9"/>
      <c r="P833" s="9"/>
      <c r="Q833" s="9"/>
      <c r="R833" s="9"/>
      <c r="S833" s="9"/>
    </row>
    <row r="834" spans="1:19">
      <c r="A834" s="12"/>
      <c r="B834" s="13" t="s">
        <v>281</v>
      </c>
      <c r="C834" s="13"/>
      <c r="D834" s="14"/>
      <c r="E834" s="23" t="str">
        <f t="shared" si="125"/>
        <v/>
      </c>
      <c r="F834" s="22" t="str">
        <f t="shared" si="126"/>
        <v/>
      </c>
      <c r="G834" s="15" t="str">
        <f t="shared" si="127"/>
        <v/>
      </c>
      <c r="H834" s="17" t="str">
        <f t="shared" si="128"/>
        <v/>
      </c>
      <c r="I834" s="24" t="str">
        <f t="shared" si="129"/>
        <v/>
      </c>
      <c r="J834" s="26" t="str">
        <f t="shared" si="130"/>
        <v/>
      </c>
      <c r="K834" s="9">
        <f>IF(J833=actualvalue,xirrvalue,IF(A834="",0,IF(B834="Purchase",-D834,IF(B834="Dividend",D834,IF(B834="Redemption",D834,)))))</f>
        <v>0</v>
      </c>
      <c r="L834" s="25" t="str">
        <f t="shared" si="124"/>
        <v/>
      </c>
      <c r="M834" s="11">
        <f t="shared" si="131"/>
        <v>0</v>
      </c>
      <c r="N834">
        <f t="shared" si="132"/>
        <v>0</v>
      </c>
      <c r="O834" s="9"/>
      <c r="P834" s="9"/>
      <c r="Q834" s="9"/>
      <c r="R834" s="9"/>
      <c r="S834" s="9"/>
    </row>
    <row r="835" spans="1:19">
      <c r="A835" s="12"/>
      <c r="B835" s="13" t="s">
        <v>281</v>
      </c>
      <c r="C835" s="13"/>
      <c r="D835" s="14"/>
      <c r="E835" s="23" t="str">
        <f t="shared" si="125"/>
        <v/>
      </c>
      <c r="F835" s="22" t="str">
        <f t="shared" si="126"/>
        <v/>
      </c>
      <c r="G835" s="15" t="str">
        <f t="shared" si="127"/>
        <v/>
      </c>
      <c r="H835" s="17" t="str">
        <f t="shared" si="128"/>
        <v/>
      </c>
      <c r="I835" s="24" t="str">
        <f t="shared" si="129"/>
        <v/>
      </c>
      <c r="J835" s="26" t="str">
        <f t="shared" si="130"/>
        <v/>
      </c>
      <c r="K835" s="9">
        <f>IF(J834=actualvalue,xirrvalue,IF(A835="",0,IF(B835="Purchase",-D835,IF(B835="Dividend",D835,IF(B835="Redemption",D835,)))))</f>
        <v>0</v>
      </c>
      <c r="L835" s="25" t="str">
        <f t="shared" si="124"/>
        <v/>
      </c>
      <c r="M835" s="11">
        <f t="shared" si="131"/>
        <v>0</v>
      </c>
      <c r="N835">
        <f t="shared" si="132"/>
        <v>0</v>
      </c>
      <c r="O835" s="9"/>
      <c r="P835" s="9"/>
      <c r="Q835" s="9"/>
      <c r="R835" s="9"/>
      <c r="S835" s="9"/>
    </row>
    <row r="836" spans="1:19">
      <c r="A836" s="12"/>
      <c r="B836" s="13" t="s">
        <v>281</v>
      </c>
      <c r="C836" s="13"/>
      <c r="D836" s="14"/>
      <c r="E836" s="23" t="str">
        <f t="shared" si="125"/>
        <v/>
      </c>
      <c r="F836" s="22" t="str">
        <f t="shared" si="126"/>
        <v/>
      </c>
      <c r="G836" s="15" t="str">
        <f t="shared" si="127"/>
        <v/>
      </c>
      <c r="H836" s="17" t="str">
        <f t="shared" si="128"/>
        <v/>
      </c>
      <c r="I836" s="24" t="str">
        <f t="shared" si="129"/>
        <v/>
      </c>
      <c r="J836" s="26" t="str">
        <f t="shared" si="130"/>
        <v/>
      </c>
      <c r="K836" s="9">
        <f>IF(J835=actualvalue,xirrvalue,IF(A836="",0,IF(B836="Purchase",-D836,IF(B836="Dividend",D836,IF(B836="Redemption",D836,)))))</f>
        <v>0</v>
      </c>
      <c r="L836" s="25" t="str">
        <f t="shared" si="124"/>
        <v/>
      </c>
      <c r="M836" s="11">
        <f t="shared" si="131"/>
        <v>0</v>
      </c>
      <c r="N836">
        <f t="shared" si="132"/>
        <v>0</v>
      </c>
      <c r="O836" s="9"/>
      <c r="P836" s="9"/>
      <c r="Q836" s="9"/>
      <c r="R836" s="9"/>
      <c r="S836" s="9"/>
    </row>
    <row r="837" spans="1:19">
      <c r="A837" s="12"/>
      <c r="B837" s="13" t="s">
        <v>281</v>
      </c>
      <c r="C837" s="13"/>
      <c r="D837" s="14"/>
      <c r="E837" s="23" t="str">
        <f t="shared" si="125"/>
        <v/>
      </c>
      <c r="F837" s="22" t="str">
        <f t="shared" si="126"/>
        <v/>
      </c>
      <c r="G837" s="15" t="str">
        <f t="shared" si="127"/>
        <v/>
      </c>
      <c r="H837" s="17" t="str">
        <f t="shared" si="128"/>
        <v/>
      </c>
      <c r="I837" s="24" t="str">
        <f t="shared" si="129"/>
        <v/>
      </c>
      <c r="J837" s="26" t="str">
        <f t="shared" si="130"/>
        <v/>
      </c>
      <c r="K837" s="9">
        <f>IF(J836=actualvalue,xirrvalue,IF(A837="",0,IF(B837="Purchase",-D837,IF(B837="Dividend",D837,IF(B837="Redemption",D837,)))))</f>
        <v>0</v>
      </c>
      <c r="L837" s="25" t="str">
        <f t="shared" si="124"/>
        <v/>
      </c>
      <c r="M837" s="11">
        <f t="shared" si="131"/>
        <v>0</v>
      </c>
      <c r="N837">
        <f t="shared" si="132"/>
        <v>0</v>
      </c>
      <c r="O837" s="9"/>
      <c r="P837" s="9"/>
      <c r="Q837" s="9"/>
      <c r="R837" s="9"/>
      <c r="S837" s="9"/>
    </row>
    <row r="838" spans="1:19">
      <c r="A838" s="12"/>
      <c r="B838" s="13" t="s">
        <v>281</v>
      </c>
      <c r="C838" s="13"/>
      <c r="D838" s="14"/>
      <c r="E838" s="23" t="str">
        <f t="shared" si="125"/>
        <v/>
      </c>
      <c r="F838" s="22" t="str">
        <f t="shared" si="126"/>
        <v/>
      </c>
      <c r="G838" s="15" t="str">
        <f t="shared" si="127"/>
        <v/>
      </c>
      <c r="H838" s="17" t="str">
        <f t="shared" si="128"/>
        <v/>
      </c>
      <c r="I838" s="24" t="str">
        <f t="shared" si="129"/>
        <v/>
      </c>
      <c r="J838" s="26" t="str">
        <f t="shared" si="130"/>
        <v/>
      </c>
      <c r="K838" s="9">
        <f>IF(J837=actualvalue,xirrvalue,IF(A838="",0,IF(B838="Purchase",-D838,IF(B838="Dividend",D838,IF(B838="Redemption",D838,)))))</f>
        <v>0</v>
      </c>
      <c r="L838" s="25" t="str">
        <f t="shared" si="124"/>
        <v/>
      </c>
      <c r="M838" s="11">
        <f t="shared" si="131"/>
        <v>0</v>
      </c>
      <c r="N838">
        <f t="shared" si="132"/>
        <v>0</v>
      </c>
      <c r="O838" s="9"/>
      <c r="P838" s="9"/>
      <c r="Q838" s="9"/>
      <c r="R838" s="9"/>
      <c r="S838" s="9"/>
    </row>
    <row r="839" spans="1:19">
      <c r="A839" s="12"/>
      <c r="B839" s="13" t="s">
        <v>281</v>
      </c>
      <c r="C839" s="13"/>
      <c r="D839" s="14"/>
      <c r="E839" s="23" t="str">
        <f t="shared" si="125"/>
        <v/>
      </c>
      <c r="F839" s="22" t="str">
        <f t="shared" si="126"/>
        <v/>
      </c>
      <c r="G839" s="15" t="str">
        <f t="shared" si="127"/>
        <v/>
      </c>
      <c r="H839" s="17" t="str">
        <f t="shared" si="128"/>
        <v/>
      </c>
      <c r="I839" s="24" t="str">
        <f t="shared" si="129"/>
        <v/>
      </c>
      <c r="J839" s="26" t="str">
        <f t="shared" si="130"/>
        <v/>
      </c>
      <c r="K839" s="9">
        <f>IF(J838=actualvalue,xirrvalue,IF(A839="",0,IF(B839="Purchase",-D839,IF(B839="Dividend",D839,IF(B839="Redemption",D839,)))))</f>
        <v>0</v>
      </c>
      <c r="L839" s="25" t="str">
        <f t="shared" si="124"/>
        <v/>
      </c>
      <c r="M839" s="11">
        <f t="shared" si="131"/>
        <v>0</v>
      </c>
      <c r="N839">
        <f t="shared" si="132"/>
        <v>0</v>
      </c>
      <c r="O839" s="9"/>
      <c r="P839" s="9"/>
      <c r="Q839" s="9"/>
      <c r="R839" s="9"/>
      <c r="S839" s="9"/>
    </row>
    <row r="840" spans="1:19">
      <c r="A840" s="12"/>
      <c r="B840" s="13" t="s">
        <v>281</v>
      </c>
      <c r="C840" s="13"/>
      <c r="D840" s="14"/>
      <c r="E840" s="23" t="str">
        <f t="shared" si="125"/>
        <v/>
      </c>
      <c r="F840" s="22" t="str">
        <f t="shared" si="126"/>
        <v/>
      </c>
      <c r="G840" s="15" t="str">
        <f t="shared" si="127"/>
        <v/>
      </c>
      <c r="H840" s="17" t="str">
        <f t="shared" si="128"/>
        <v/>
      </c>
      <c r="I840" s="24" t="str">
        <f t="shared" si="129"/>
        <v/>
      </c>
      <c r="J840" s="26" t="str">
        <f t="shared" si="130"/>
        <v/>
      </c>
      <c r="K840" s="9">
        <f>IF(J839=actualvalue,xirrvalue,IF(A840="",0,IF(B840="Purchase",-D840,IF(B840="Dividend",D840,IF(B840="Redemption",D840,)))))</f>
        <v>0</v>
      </c>
      <c r="L840" s="25" t="str">
        <f t="shared" si="124"/>
        <v/>
      </c>
      <c r="M840" s="11">
        <f t="shared" si="131"/>
        <v>0</v>
      </c>
      <c r="N840">
        <f t="shared" si="132"/>
        <v>0</v>
      </c>
      <c r="O840" s="9"/>
      <c r="P840" s="9"/>
      <c r="Q840" s="9"/>
      <c r="R840" s="9"/>
      <c r="S840" s="9"/>
    </row>
    <row r="841" spans="1:19">
      <c r="A841" s="12"/>
      <c r="B841" s="13" t="s">
        <v>281</v>
      </c>
      <c r="C841" s="13"/>
      <c r="D841" s="14"/>
      <c r="E841" s="23" t="str">
        <f t="shared" si="125"/>
        <v/>
      </c>
      <c r="F841" s="22" t="str">
        <f t="shared" si="126"/>
        <v/>
      </c>
      <c r="G841" s="15" t="str">
        <f t="shared" si="127"/>
        <v/>
      </c>
      <c r="H841" s="17" t="str">
        <f t="shared" si="128"/>
        <v/>
      </c>
      <c r="I841" s="24" t="str">
        <f t="shared" si="129"/>
        <v/>
      </c>
      <c r="J841" s="26" t="str">
        <f t="shared" si="130"/>
        <v/>
      </c>
      <c r="K841" s="9">
        <f>IF(J840=actualvalue,xirrvalue,IF(A841="",0,IF(B841="Purchase",-D841,IF(B841="Dividend",D841,IF(B841="Redemption",D841,)))))</f>
        <v>0</v>
      </c>
      <c r="L841" s="25" t="str">
        <f t="shared" si="124"/>
        <v/>
      </c>
      <c r="M841" s="11">
        <f t="shared" si="131"/>
        <v>0</v>
      </c>
      <c r="N841">
        <f t="shared" si="132"/>
        <v>0</v>
      </c>
      <c r="O841" s="9"/>
      <c r="P841" s="9"/>
      <c r="Q841" s="9"/>
      <c r="R841" s="9"/>
      <c r="S841" s="9"/>
    </row>
    <row r="842" spans="1:19">
      <c r="A842" s="12"/>
      <c r="B842" s="13" t="s">
        <v>281</v>
      </c>
      <c r="C842" s="13"/>
      <c r="D842" s="14"/>
      <c r="E842" s="23" t="str">
        <f t="shared" si="125"/>
        <v/>
      </c>
      <c r="F842" s="22" t="str">
        <f t="shared" si="126"/>
        <v/>
      </c>
      <c r="G842" s="15" t="str">
        <f t="shared" si="127"/>
        <v/>
      </c>
      <c r="H842" s="17" t="str">
        <f t="shared" si="128"/>
        <v/>
      </c>
      <c r="I842" s="24" t="str">
        <f t="shared" si="129"/>
        <v/>
      </c>
      <c r="J842" s="26" t="str">
        <f t="shared" si="130"/>
        <v/>
      </c>
      <c r="K842" s="9">
        <f>IF(J841=actualvalue,xirrvalue,IF(A842="",0,IF(B842="Purchase",-D842,IF(B842="Dividend",D842,IF(B842="Redemption",D842,)))))</f>
        <v>0</v>
      </c>
      <c r="L842" s="25" t="str">
        <f t="shared" si="124"/>
        <v/>
      </c>
      <c r="M842" s="11">
        <f t="shared" si="131"/>
        <v>0</v>
      </c>
      <c r="N842">
        <f t="shared" si="132"/>
        <v>0</v>
      </c>
      <c r="O842" s="9"/>
      <c r="P842" s="9"/>
      <c r="Q842" s="9"/>
      <c r="R842" s="9"/>
      <c r="S842" s="9"/>
    </row>
    <row r="843" spans="1:19">
      <c r="A843" s="12"/>
      <c r="B843" s="13" t="s">
        <v>281</v>
      </c>
      <c r="C843" s="13"/>
      <c r="D843" s="14"/>
      <c r="E843" s="23" t="str">
        <f t="shared" si="125"/>
        <v/>
      </c>
      <c r="F843" s="22" t="str">
        <f t="shared" si="126"/>
        <v/>
      </c>
      <c r="G843" s="15" t="str">
        <f t="shared" si="127"/>
        <v/>
      </c>
      <c r="H843" s="17" t="str">
        <f t="shared" si="128"/>
        <v/>
      </c>
      <c r="I843" s="24" t="str">
        <f t="shared" si="129"/>
        <v/>
      </c>
      <c r="J843" s="26" t="str">
        <f t="shared" si="130"/>
        <v/>
      </c>
      <c r="K843" s="9">
        <f>IF(J842=actualvalue,xirrvalue,IF(A843="",0,IF(B843="Purchase",-D843,IF(B843="Dividend",D843,IF(B843="Redemption",D843,)))))</f>
        <v>0</v>
      </c>
      <c r="L843" s="25" t="str">
        <f t="shared" ref="L843:L906" si="133">IF(B843="Purchase",E843,IF(B843="Redemption",E843,IF(B843="Dividend",E843,"")))</f>
        <v/>
      </c>
      <c r="M843" s="11">
        <f t="shared" si="131"/>
        <v>0</v>
      </c>
      <c r="N843">
        <f t="shared" si="132"/>
        <v>0</v>
      </c>
      <c r="O843" s="9"/>
      <c r="P843" s="9"/>
      <c r="Q843" s="9"/>
      <c r="R843" s="9"/>
      <c r="S843" s="9"/>
    </row>
    <row r="844" spans="1:19">
      <c r="A844" s="12"/>
      <c r="B844" s="13" t="s">
        <v>281</v>
      </c>
      <c r="C844" s="13"/>
      <c r="D844" s="14"/>
      <c r="E844" s="23" t="str">
        <f t="shared" si="125"/>
        <v/>
      </c>
      <c r="F844" s="22" t="str">
        <f t="shared" si="126"/>
        <v/>
      </c>
      <c r="G844" s="15" t="str">
        <f t="shared" si="127"/>
        <v/>
      </c>
      <c r="H844" s="17" t="str">
        <f t="shared" si="128"/>
        <v/>
      </c>
      <c r="I844" s="24" t="str">
        <f t="shared" si="129"/>
        <v/>
      </c>
      <c r="J844" s="26" t="str">
        <f t="shared" si="130"/>
        <v/>
      </c>
      <c r="K844" s="9">
        <f>IF(J843=actualvalue,xirrvalue,IF(A844="",0,IF(B844="Purchase",-D844,IF(B844="Dividend",D844,IF(B844="Redemption",D844,)))))</f>
        <v>0</v>
      </c>
      <c r="L844" s="25" t="str">
        <f t="shared" si="133"/>
        <v/>
      </c>
      <c r="M844" s="11">
        <f t="shared" si="131"/>
        <v>0</v>
      </c>
      <c r="N844">
        <f t="shared" si="132"/>
        <v>0</v>
      </c>
      <c r="O844" s="9"/>
      <c r="P844" s="9"/>
      <c r="Q844" s="9"/>
      <c r="R844" s="9"/>
      <c r="S844" s="9"/>
    </row>
    <row r="845" spans="1:19">
      <c r="A845" s="12"/>
      <c r="B845" s="13" t="s">
        <v>281</v>
      </c>
      <c r="C845" s="13"/>
      <c r="D845" s="14"/>
      <c r="E845" s="23" t="str">
        <f t="shared" si="125"/>
        <v/>
      </c>
      <c r="F845" s="22" t="str">
        <f t="shared" si="126"/>
        <v/>
      </c>
      <c r="G845" s="15" t="str">
        <f t="shared" si="127"/>
        <v/>
      </c>
      <c r="H845" s="17" t="str">
        <f t="shared" si="128"/>
        <v/>
      </c>
      <c r="I845" s="24" t="str">
        <f t="shared" si="129"/>
        <v/>
      </c>
      <c r="J845" s="26" t="str">
        <f t="shared" si="130"/>
        <v/>
      </c>
      <c r="K845" s="9">
        <f>IF(J844=actualvalue,xirrvalue,IF(A845="",0,IF(B845="Purchase",-D845,IF(B845="Dividend",D845,IF(B845="Redemption",D845,)))))</f>
        <v>0</v>
      </c>
      <c r="L845" s="25" t="str">
        <f t="shared" si="133"/>
        <v/>
      </c>
      <c r="M845" s="11">
        <f t="shared" si="131"/>
        <v>0</v>
      </c>
      <c r="N845">
        <f t="shared" si="132"/>
        <v>0</v>
      </c>
      <c r="O845" s="9"/>
      <c r="P845" s="9"/>
      <c r="Q845" s="9"/>
      <c r="R845" s="9"/>
      <c r="S845" s="9"/>
    </row>
    <row r="846" spans="1:19">
      <c r="A846" s="12"/>
      <c r="B846" s="13" t="s">
        <v>281</v>
      </c>
      <c r="C846" s="13"/>
      <c r="D846" s="14"/>
      <c r="E846" s="23" t="str">
        <f t="shared" si="125"/>
        <v/>
      </c>
      <c r="F846" s="22" t="str">
        <f t="shared" si="126"/>
        <v/>
      </c>
      <c r="G846" s="15" t="str">
        <f t="shared" si="127"/>
        <v/>
      </c>
      <c r="H846" s="17" t="str">
        <f t="shared" si="128"/>
        <v/>
      </c>
      <c r="I846" s="24" t="str">
        <f t="shared" si="129"/>
        <v/>
      </c>
      <c r="J846" s="26" t="str">
        <f t="shared" si="130"/>
        <v/>
      </c>
      <c r="K846" s="9">
        <f>IF(J845=actualvalue,xirrvalue,IF(A846="",0,IF(B846="Purchase",-D846,IF(B846="Dividend",D846,IF(B846="Redemption",D846,)))))</f>
        <v>0</v>
      </c>
      <c r="L846" s="25" t="str">
        <f t="shared" si="133"/>
        <v/>
      </c>
      <c r="M846" s="11">
        <f t="shared" si="131"/>
        <v>0</v>
      </c>
      <c r="N846">
        <f t="shared" si="132"/>
        <v>0</v>
      </c>
      <c r="O846" s="9"/>
      <c r="P846" s="9"/>
      <c r="Q846" s="9"/>
      <c r="R846" s="9"/>
      <c r="S846" s="9"/>
    </row>
    <row r="847" spans="1:19">
      <c r="A847" s="12"/>
      <c r="B847" s="13" t="s">
        <v>281</v>
      </c>
      <c r="C847" s="13"/>
      <c r="D847" s="14"/>
      <c r="E847" s="23" t="str">
        <f t="shared" si="125"/>
        <v/>
      </c>
      <c r="F847" s="22" t="str">
        <f t="shared" si="126"/>
        <v/>
      </c>
      <c r="G847" s="15" t="str">
        <f t="shared" si="127"/>
        <v/>
      </c>
      <c r="H847" s="17" t="str">
        <f t="shared" si="128"/>
        <v/>
      </c>
      <c r="I847" s="24" t="str">
        <f t="shared" si="129"/>
        <v/>
      </c>
      <c r="J847" s="26" t="str">
        <f t="shared" si="130"/>
        <v/>
      </c>
      <c r="K847" s="9">
        <f>IF(J846=actualvalue,xirrvalue,IF(A847="",0,IF(B847="Purchase",-D847,IF(B847="Dividend",D847,IF(B847="Redemption",D847,)))))</f>
        <v>0</v>
      </c>
      <c r="L847" s="25" t="str">
        <f t="shared" si="133"/>
        <v/>
      </c>
      <c r="M847" s="11">
        <f t="shared" si="131"/>
        <v>0</v>
      </c>
      <c r="N847">
        <f t="shared" si="132"/>
        <v>0</v>
      </c>
      <c r="O847" s="9"/>
      <c r="P847" s="9"/>
      <c r="Q847" s="9"/>
      <c r="R847" s="9"/>
      <c r="S847" s="9"/>
    </row>
    <row r="848" spans="1:19">
      <c r="A848" s="12"/>
      <c r="B848" s="13" t="s">
        <v>281</v>
      </c>
      <c r="C848" s="13"/>
      <c r="D848" s="14"/>
      <c r="E848" s="23" t="str">
        <f t="shared" si="125"/>
        <v/>
      </c>
      <c r="F848" s="22" t="str">
        <f t="shared" si="126"/>
        <v/>
      </c>
      <c r="G848" s="15" t="str">
        <f t="shared" si="127"/>
        <v/>
      </c>
      <c r="H848" s="17" t="str">
        <f t="shared" si="128"/>
        <v/>
      </c>
      <c r="I848" s="24" t="str">
        <f t="shared" si="129"/>
        <v/>
      </c>
      <c r="J848" s="26" t="str">
        <f t="shared" si="130"/>
        <v/>
      </c>
      <c r="K848" s="9">
        <f>IF(J847=actualvalue,xirrvalue,IF(A848="",0,IF(B848="Purchase",-D848,IF(B848="Dividend",D848,IF(B848="Redemption",D848,)))))</f>
        <v>0</v>
      </c>
      <c r="L848" s="25" t="str">
        <f t="shared" si="133"/>
        <v/>
      </c>
      <c r="M848" s="11">
        <f t="shared" si="131"/>
        <v>0</v>
      </c>
      <c r="N848">
        <f t="shared" si="132"/>
        <v>0</v>
      </c>
      <c r="O848" s="9"/>
      <c r="P848" s="9"/>
      <c r="Q848" s="9"/>
      <c r="R848" s="9"/>
      <c r="S848" s="9"/>
    </row>
    <row r="849" spans="1:19">
      <c r="A849" s="12"/>
      <c r="B849" s="13" t="s">
        <v>281</v>
      </c>
      <c r="C849" s="13"/>
      <c r="D849" s="14"/>
      <c r="E849" s="23" t="str">
        <f t="shared" si="125"/>
        <v/>
      </c>
      <c r="F849" s="22" t="str">
        <f t="shared" si="126"/>
        <v/>
      </c>
      <c r="G849" s="15" t="str">
        <f t="shared" si="127"/>
        <v/>
      </c>
      <c r="H849" s="17" t="str">
        <f t="shared" si="128"/>
        <v/>
      </c>
      <c r="I849" s="24" t="str">
        <f t="shared" si="129"/>
        <v/>
      </c>
      <c r="J849" s="26" t="str">
        <f t="shared" si="130"/>
        <v/>
      </c>
      <c r="K849" s="9">
        <f>IF(J848=actualvalue,xirrvalue,IF(A849="",0,IF(B849="Purchase",-D849,IF(B849="Dividend",D849,IF(B849="Redemption",D849,)))))</f>
        <v>0</v>
      </c>
      <c r="L849" s="25" t="str">
        <f t="shared" si="133"/>
        <v/>
      </c>
      <c r="M849" s="11">
        <f t="shared" si="131"/>
        <v>0</v>
      </c>
      <c r="N849">
        <f t="shared" si="132"/>
        <v>0</v>
      </c>
      <c r="O849" s="9"/>
      <c r="P849" s="9"/>
      <c r="Q849" s="9"/>
      <c r="R849" s="9"/>
      <c r="S849" s="9"/>
    </row>
    <row r="850" spans="1:19">
      <c r="A850" s="12"/>
      <c r="B850" s="13" t="s">
        <v>281</v>
      </c>
      <c r="C850" s="13"/>
      <c r="D850" s="14"/>
      <c r="E850" s="23" t="str">
        <f t="shared" ref="E850:E913" si="134">IF(ISERROR(IF(B850="Redemption",-D850,IF(B850="Dividend",-D850,D850))/C850),"",IF(B850="Redemption",-D850,IF(B850="Dividend",-D850,D850))/C850)</f>
        <v/>
      </c>
      <c r="F850" s="22" t="str">
        <f t="shared" ref="F850:F913" si="135">IF(B850="Redemption","",IF(B850="Dividend","",IF(date-A850=date,"",date-A850)))</f>
        <v/>
      </c>
      <c r="G850" s="15" t="str">
        <f t="shared" ref="G850:G913" si="136">IF(B850="Redemption","",IF(B850="Dividend","",IF(ISERROR(mfnav1*E850),"",navmf1*E850)))</f>
        <v/>
      </c>
      <c r="H850" s="17" t="str">
        <f t="shared" ref="H850:H913" si="137">IF(ISERROR(G850-D850),"",G850-D850)</f>
        <v/>
      </c>
      <c r="I850" s="24" t="str">
        <f t="shared" ref="I850:I913" si="138">IF(ISERROR(I849+E850),"",I849+E850)</f>
        <v/>
      </c>
      <c r="J850" s="26" t="str">
        <f t="shared" ref="J850:J913" si="139">IF(ISERROR(I850*navmf1),"",I850*navmf1)</f>
        <v/>
      </c>
      <c r="K850" s="9">
        <f>IF(J849=actualvalue,xirrvalue,IF(A850="",0,IF(B850="Purchase",-D850,IF(B850="Dividend",D850,IF(B850="Redemption",D850,)))))</f>
        <v>0</v>
      </c>
      <c r="L850" s="25" t="str">
        <f t="shared" si="133"/>
        <v/>
      </c>
      <c r="M850" s="11">
        <f t="shared" ref="M850:M913" si="140">IF(K850=xirrvalue,date,IF(K850=0,0,IF(K850="","",A850)))</f>
        <v>0</v>
      </c>
      <c r="N850">
        <f t="shared" ref="N850:N913" si="141">IF(B850="Purchase",D850,0)</f>
        <v>0</v>
      </c>
      <c r="O850" s="9"/>
      <c r="P850" s="9"/>
      <c r="Q850" s="9"/>
      <c r="R850" s="9"/>
      <c r="S850" s="9"/>
    </row>
    <row r="851" spans="1:19">
      <c r="A851" s="12"/>
      <c r="B851" s="13" t="s">
        <v>281</v>
      </c>
      <c r="C851" s="13"/>
      <c r="D851" s="14"/>
      <c r="E851" s="23" t="str">
        <f t="shared" si="134"/>
        <v/>
      </c>
      <c r="F851" s="22" t="str">
        <f t="shared" si="135"/>
        <v/>
      </c>
      <c r="G851" s="15" t="str">
        <f t="shared" si="136"/>
        <v/>
      </c>
      <c r="H851" s="17" t="str">
        <f t="shared" si="137"/>
        <v/>
      </c>
      <c r="I851" s="24" t="str">
        <f t="shared" si="138"/>
        <v/>
      </c>
      <c r="J851" s="26" t="str">
        <f t="shared" si="139"/>
        <v/>
      </c>
      <c r="K851" s="9">
        <f>IF(J850=actualvalue,xirrvalue,IF(A851="",0,IF(B851="Purchase",-D851,IF(B851="Dividend",D851,IF(B851="Redemption",D851,)))))</f>
        <v>0</v>
      </c>
      <c r="L851" s="25" t="str">
        <f t="shared" si="133"/>
        <v/>
      </c>
      <c r="M851" s="11">
        <f t="shared" si="140"/>
        <v>0</v>
      </c>
      <c r="N851">
        <f t="shared" si="141"/>
        <v>0</v>
      </c>
      <c r="O851" s="9"/>
      <c r="P851" s="9"/>
      <c r="Q851" s="9"/>
      <c r="R851" s="9"/>
      <c r="S851" s="9"/>
    </row>
    <row r="852" spans="1:19">
      <c r="A852" s="12"/>
      <c r="B852" s="13" t="s">
        <v>281</v>
      </c>
      <c r="C852" s="13"/>
      <c r="D852" s="14"/>
      <c r="E852" s="23" t="str">
        <f t="shared" si="134"/>
        <v/>
      </c>
      <c r="F852" s="22" t="str">
        <f t="shared" si="135"/>
        <v/>
      </c>
      <c r="G852" s="15" t="str">
        <f t="shared" si="136"/>
        <v/>
      </c>
      <c r="H852" s="17" t="str">
        <f t="shared" si="137"/>
        <v/>
      </c>
      <c r="I852" s="24" t="str">
        <f t="shared" si="138"/>
        <v/>
      </c>
      <c r="J852" s="26" t="str">
        <f t="shared" si="139"/>
        <v/>
      </c>
      <c r="K852" s="9">
        <f>IF(J851=actualvalue,xirrvalue,IF(A852="",0,IF(B852="Purchase",-D852,IF(B852="Dividend",D852,IF(B852="Redemption",D852,)))))</f>
        <v>0</v>
      </c>
      <c r="L852" s="25" t="str">
        <f t="shared" si="133"/>
        <v/>
      </c>
      <c r="M852" s="11">
        <f t="shared" si="140"/>
        <v>0</v>
      </c>
      <c r="N852">
        <f t="shared" si="141"/>
        <v>0</v>
      </c>
      <c r="O852" s="9"/>
      <c r="P852" s="9"/>
      <c r="Q852" s="9"/>
      <c r="R852" s="9"/>
      <c r="S852" s="9"/>
    </row>
    <row r="853" spans="1:19">
      <c r="A853" s="12"/>
      <c r="B853" s="13" t="s">
        <v>281</v>
      </c>
      <c r="C853" s="13"/>
      <c r="D853" s="14"/>
      <c r="E853" s="23" t="str">
        <f t="shared" si="134"/>
        <v/>
      </c>
      <c r="F853" s="22" t="str">
        <f t="shared" si="135"/>
        <v/>
      </c>
      <c r="G853" s="15" t="str">
        <f t="shared" si="136"/>
        <v/>
      </c>
      <c r="H853" s="17" t="str">
        <f t="shared" si="137"/>
        <v/>
      </c>
      <c r="I853" s="24" t="str">
        <f t="shared" si="138"/>
        <v/>
      </c>
      <c r="J853" s="26" t="str">
        <f t="shared" si="139"/>
        <v/>
      </c>
      <c r="K853" s="9">
        <f>IF(J852=actualvalue,xirrvalue,IF(A853="",0,IF(B853="Purchase",-D853,IF(B853="Dividend",D853,IF(B853="Redemption",D853,)))))</f>
        <v>0</v>
      </c>
      <c r="L853" s="25" t="str">
        <f t="shared" si="133"/>
        <v/>
      </c>
      <c r="M853" s="11">
        <f t="shared" si="140"/>
        <v>0</v>
      </c>
      <c r="N853">
        <f t="shared" si="141"/>
        <v>0</v>
      </c>
      <c r="O853" s="9"/>
      <c r="P853" s="9"/>
      <c r="Q853" s="9"/>
      <c r="R853" s="9"/>
      <c r="S853" s="9"/>
    </row>
    <row r="854" spans="1:19">
      <c r="A854" s="12"/>
      <c r="B854" s="13" t="s">
        <v>281</v>
      </c>
      <c r="C854" s="13"/>
      <c r="D854" s="14"/>
      <c r="E854" s="23" t="str">
        <f t="shared" si="134"/>
        <v/>
      </c>
      <c r="F854" s="22" t="str">
        <f t="shared" si="135"/>
        <v/>
      </c>
      <c r="G854" s="15" t="str">
        <f t="shared" si="136"/>
        <v/>
      </c>
      <c r="H854" s="17" t="str">
        <f t="shared" si="137"/>
        <v/>
      </c>
      <c r="I854" s="24" t="str">
        <f t="shared" si="138"/>
        <v/>
      </c>
      <c r="J854" s="26" t="str">
        <f t="shared" si="139"/>
        <v/>
      </c>
      <c r="K854" s="9">
        <f>IF(J853=actualvalue,xirrvalue,IF(A854="",0,IF(B854="Purchase",-D854,IF(B854="Dividend",D854,IF(B854="Redemption",D854,)))))</f>
        <v>0</v>
      </c>
      <c r="L854" s="25" t="str">
        <f t="shared" si="133"/>
        <v/>
      </c>
      <c r="M854" s="11">
        <f t="shared" si="140"/>
        <v>0</v>
      </c>
      <c r="N854">
        <f t="shared" si="141"/>
        <v>0</v>
      </c>
      <c r="O854" s="9"/>
      <c r="P854" s="9"/>
      <c r="Q854" s="9"/>
      <c r="R854" s="9"/>
      <c r="S854" s="9"/>
    </row>
    <row r="855" spans="1:19">
      <c r="A855" s="12"/>
      <c r="B855" s="13" t="s">
        <v>281</v>
      </c>
      <c r="C855" s="13"/>
      <c r="D855" s="14"/>
      <c r="E855" s="23" t="str">
        <f t="shared" si="134"/>
        <v/>
      </c>
      <c r="F855" s="22" t="str">
        <f t="shared" si="135"/>
        <v/>
      </c>
      <c r="G855" s="15" t="str">
        <f t="shared" si="136"/>
        <v/>
      </c>
      <c r="H855" s="17" t="str">
        <f t="shared" si="137"/>
        <v/>
      </c>
      <c r="I855" s="24" t="str">
        <f t="shared" si="138"/>
        <v/>
      </c>
      <c r="J855" s="26" t="str">
        <f t="shared" si="139"/>
        <v/>
      </c>
      <c r="K855" s="9">
        <f>IF(J854=actualvalue,xirrvalue,IF(A855="",0,IF(B855="Purchase",-D855,IF(B855="Dividend",D855,IF(B855="Redemption",D855,)))))</f>
        <v>0</v>
      </c>
      <c r="L855" s="25" t="str">
        <f t="shared" si="133"/>
        <v/>
      </c>
      <c r="M855" s="11">
        <f t="shared" si="140"/>
        <v>0</v>
      </c>
      <c r="N855">
        <f t="shared" si="141"/>
        <v>0</v>
      </c>
      <c r="O855" s="9"/>
      <c r="P855" s="9"/>
      <c r="Q855" s="9"/>
      <c r="R855" s="9"/>
      <c r="S855" s="9"/>
    </row>
    <row r="856" spans="1:19">
      <c r="A856" s="12"/>
      <c r="B856" s="13" t="s">
        <v>281</v>
      </c>
      <c r="C856" s="13"/>
      <c r="D856" s="14"/>
      <c r="E856" s="23" t="str">
        <f t="shared" si="134"/>
        <v/>
      </c>
      <c r="F856" s="22" t="str">
        <f t="shared" si="135"/>
        <v/>
      </c>
      <c r="G856" s="15" t="str">
        <f t="shared" si="136"/>
        <v/>
      </c>
      <c r="H856" s="17" t="str">
        <f t="shared" si="137"/>
        <v/>
      </c>
      <c r="I856" s="24" t="str">
        <f t="shared" si="138"/>
        <v/>
      </c>
      <c r="J856" s="26" t="str">
        <f t="shared" si="139"/>
        <v/>
      </c>
      <c r="K856" s="9">
        <f>IF(J855=actualvalue,xirrvalue,IF(A856="",0,IF(B856="Purchase",-D856,IF(B856="Dividend",D856,IF(B856="Redemption",D856,)))))</f>
        <v>0</v>
      </c>
      <c r="L856" s="25" t="str">
        <f t="shared" si="133"/>
        <v/>
      </c>
      <c r="M856" s="11">
        <f t="shared" si="140"/>
        <v>0</v>
      </c>
      <c r="N856">
        <f t="shared" si="141"/>
        <v>0</v>
      </c>
      <c r="O856" s="9"/>
      <c r="P856" s="9"/>
      <c r="Q856" s="9"/>
      <c r="R856" s="9"/>
      <c r="S856" s="9"/>
    </row>
    <row r="857" spans="1:19">
      <c r="A857" s="12"/>
      <c r="B857" s="13" t="s">
        <v>281</v>
      </c>
      <c r="C857" s="13"/>
      <c r="D857" s="14"/>
      <c r="E857" s="23" t="str">
        <f t="shared" si="134"/>
        <v/>
      </c>
      <c r="F857" s="22" t="str">
        <f t="shared" si="135"/>
        <v/>
      </c>
      <c r="G857" s="15" t="str">
        <f t="shared" si="136"/>
        <v/>
      </c>
      <c r="H857" s="17" t="str">
        <f t="shared" si="137"/>
        <v/>
      </c>
      <c r="I857" s="24" t="str">
        <f t="shared" si="138"/>
        <v/>
      </c>
      <c r="J857" s="26" t="str">
        <f t="shared" si="139"/>
        <v/>
      </c>
      <c r="K857" s="9">
        <f>IF(J856=actualvalue,xirrvalue,IF(A857="",0,IF(B857="Purchase",-D857,IF(B857="Dividend",D857,IF(B857="Redemption",D857,)))))</f>
        <v>0</v>
      </c>
      <c r="L857" s="25" t="str">
        <f t="shared" si="133"/>
        <v/>
      </c>
      <c r="M857" s="11">
        <f t="shared" si="140"/>
        <v>0</v>
      </c>
      <c r="N857">
        <f t="shared" si="141"/>
        <v>0</v>
      </c>
      <c r="O857" s="9"/>
      <c r="P857" s="9"/>
      <c r="Q857" s="9"/>
      <c r="R857" s="9"/>
      <c r="S857" s="9"/>
    </row>
    <row r="858" spans="1:19">
      <c r="A858" s="12"/>
      <c r="B858" s="13" t="s">
        <v>281</v>
      </c>
      <c r="C858" s="13"/>
      <c r="D858" s="14"/>
      <c r="E858" s="23" t="str">
        <f t="shared" si="134"/>
        <v/>
      </c>
      <c r="F858" s="22" t="str">
        <f t="shared" si="135"/>
        <v/>
      </c>
      <c r="G858" s="15" t="str">
        <f t="shared" si="136"/>
        <v/>
      </c>
      <c r="H858" s="17" t="str">
        <f t="shared" si="137"/>
        <v/>
      </c>
      <c r="I858" s="24" t="str">
        <f t="shared" si="138"/>
        <v/>
      </c>
      <c r="J858" s="26" t="str">
        <f t="shared" si="139"/>
        <v/>
      </c>
      <c r="K858" s="9">
        <f>IF(J857=actualvalue,xirrvalue,IF(A858="",0,IF(B858="Purchase",-D858,IF(B858="Dividend",D858,IF(B858="Redemption",D858,)))))</f>
        <v>0</v>
      </c>
      <c r="L858" s="25" t="str">
        <f t="shared" si="133"/>
        <v/>
      </c>
      <c r="M858" s="11">
        <f t="shared" si="140"/>
        <v>0</v>
      </c>
      <c r="N858">
        <f t="shared" si="141"/>
        <v>0</v>
      </c>
      <c r="O858" s="9"/>
      <c r="P858" s="9"/>
      <c r="Q858" s="9"/>
      <c r="R858" s="9"/>
      <c r="S858" s="9"/>
    </row>
    <row r="859" spans="1:19">
      <c r="A859" s="12"/>
      <c r="B859" s="13" t="s">
        <v>281</v>
      </c>
      <c r="C859" s="13"/>
      <c r="D859" s="14"/>
      <c r="E859" s="23" t="str">
        <f t="shared" si="134"/>
        <v/>
      </c>
      <c r="F859" s="22" t="str">
        <f t="shared" si="135"/>
        <v/>
      </c>
      <c r="G859" s="15" t="str">
        <f t="shared" si="136"/>
        <v/>
      </c>
      <c r="H859" s="17" t="str">
        <f t="shared" si="137"/>
        <v/>
      </c>
      <c r="I859" s="24" t="str">
        <f t="shared" si="138"/>
        <v/>
      </c>
      <c r="J859" s="26" t="str">
        <f t="shared" si="139"/>
        <v/>
      </c>
      <c r="K859" s="9">
        <f>IF(J858=actualvalue,xirrvalue,IF(A859="",0,IF(B859="Purchase",-D859,IF(B859="Dividend",D859,IF(B859="Redemption",D859,)))))</f>
        <v>0</v>
      </c>
      <c r="L859" s="25" t="str">
        <f t="shared" si="133"/>
        <v/>
      </c>
      <c r="M859" s="11">
        <f t="shared" si="140"/>
        <v>0</v>
      </c>
      <c r="N859">
        <f t="shared" si="141"/>
        <v>0</v>
      </c>
      <c r="O859" s="9"/>
      <c r="P859" s="9"/>
      <c r="Q859" s="9"/>
      <c r="R859" s="9"/>
      <c r="S859" s="9"/>
    </row>
    <row r="860" spans="1:19">
      <c r="A860" s="12"/>
      <c r="B860" s="13" t="s">
        <v>281</v>
      </c>
      <c r="C860" s="13"/>
      <c r="D860" s="14"/>
      <c r="E860" s="23" t="str">
        <f t="shared" si="134"/>
        <v/>
      </c>
      <c r="F860" s="22" t="str">
        <f t="shared" si="135"/>
        <v/>
      </c>
      <c r="G860" s="15" t="str">
        <f t="shared" si="136"/>
        <v/>
      </c>
      <c r="H860" s="17" t="str">
        <f t="shared" si="137"/>
        <v/>
      </c>
      <c r="I860" s="24" t="str">
        <f t="shared" si="138"/>
        <v/>
      </c>
      <c r="J860" s="26" t="str">
        <f t="shared" si="139"/>
        <v/>
      </c>
      <c r="K860" s="9">
        <f>IF(J859=actualvalue,xirrvalue,IF(A860="",0,IF(B860="Purchase",-D860,IF(B860="Dividend",D860,IF(B860="Redemption",D860,)))))</f>
        <v>0</v>
      </c>
      <c r="L860" s="25" t="str">
        <f t="shared" si="133"/>
        <v/>
      </c>
      <c r="M860" s="11">
        <f t="shared" si="140"/>
        <v>0</v>
      </c>
      <c r="N860">
        <f t="shared" si="141"/>
        <v>0</v>
      </c>
      <c r="O860" s="9"/>
      <c r="P860" s="9"/>
      <c r="Q860" s="9"/>
      <c r="R860" s="9"/>
      <c r="S860" s="9"/>
    </row>
    <row r="861" spans="1:19">
      <c r="A861" s="12"/>
      <c r="B861" s="13" t="s">
        <v>281</v>
      </c>
      <c r="C861" s="13"/>
      <c r="D861" s="14"/>
      <c r="E861" s="23" t="str">
        <f t="shared" si="134"/>
        <v/>
      </c>
      <c r="F861" s="22" t="str">
        <f t="shared" si="135"/>
        <v/>
      </c>
      <c r="G861" s="15" t="str">
        <f t="shared" si="136"/>
        <v/>
      </c>
      <c r="H861" s="17" t="str">
        <f t="shared" si="137"/>
        <v/>
      </c>
      <c r="I861" s="24" t="str">
        <f t="shared" si="138"/>
        <v/>
      </c>
      <c r="J861" s="26" t="str">
        <f t="shared" si="139"/>
        <v/>
      </c>
      <c r="K861" s="9">
        <f>IF(J860=actualvalue,xirrvalue,IF(A861="",0,IF(B861="Purchase",-D861,IF(B861="Dividend",D861,IF(B861="Redemption",D861,)))))</f>
        <v>0</v>
      </c>
      <c r="L861" s="25" t="str">
        <f t="shared" si="133"/>
        <v/>
      </c>
      <c r="M861" s="11">
        <f t="shared" si="140"/>
        <v>0</v>
      </c>
      <c r="N861">
        <f t="shared" si="141"/>
        <v>0</v>
      </c>
      <c r="O861" s="9"/>
      <c r="P861" s="9"/>
      <c r="Q861" s="9"/>
      <c r="R861" s="9"/>
      <c r="S861" s="9"/>
    </row>
    <row r="862" spans="1:19">
      <c r="A862" s="12"/>
      <c r="B862" s="13" t="s">
        <v>281</v>
      </c>
      <c r="C862" s="13"/>
      <c r="D862" s="14"/>
      <c r="E862" s="23" t="str">
        <f t="shared" si="134"/>
        <v/>
      </c>
      <c r="F862" s="22" t="str">
        <f t="shared" si="135"/>
        <v/>
      </c>
      <c r="G862" s="15" t="str">
        <f t="shared" si="136"/>
        <v/>
      </c>
      <c r="H862" s="17" t="str">
        <f t="shared" si="137"/>
        <v/>
      </c>
      <c r="I862" s="24" t="str">
        <f t="shared" si="138"/>
        <v/>
      </c>
      <c r="J862" s="26" t="str">
        <f t="shared" si="139"/>
        <v/>
      </c>
      <c r="K862" s="9">
        <f>IF(J861=actualvalue,xirrvalue,IF(A862="",0,IF(B862="Purchase",-D862,IF(B862="Dividend",D862,IF(B862="Redemption",D862,)))))</f>
        <v>0</v>
      </c>
      <c r="L862" s="25" t="str">
        <f t="shared" si="133"/>
        <v/>
      </c>
      <c r="M862" s="11">
        <f t="shared" si="140"/>
        <v>0</v>
      </c>
      <c r="N862">
        <f t="shared" si="141"/>
        <v>0</v>
      </c>
      <c r="O862" s="9"/>
      <c r="P862" s="9"/>
      <c r="Q862" s="9"/>
      <c r="R862" s="9"/>
      <c r="S862" s="9"/>
    </row>
    <row r="863" spans="1:19">
      <c r="A863" s="12"/>
      <c r="B863" s="13" t="s">
        <v>281</v>
      </c>
      <c r="C863" s="13"/>
      <c r="D863" s="14"/>
      <c r="E863" s="23" t="str">
        <f t="shared" si="134"/>
        <v/>
      </c>
      <c r="F863" s="22" t="str">
        <f t="shared" si="135"/>
        <v/>
      </c>
      <c r="G863" s="15" t="str">
        <f t="shared" si="136"/>
        <v/>
      </c>
      <c r="H863" s="17" t="str">
        <f t="shared" si="137"/>
        <v/>
      </c>
      <c r="I863" s="24" t="str">
        <f t="shared" si="138"/>
        <v/>
      </c>
      <c r="J863" s="26" t="str">
        <f t="shared" si="139"/>
        <v/>
      </c>
      <c r="K863" s="9">
        <f>IF(J862=actualvalue,xirrvalue,IF(A863="",0,IF(B863="Purchase",-D863,IF(B863="Dividend",D863,IF(B863="Redemption",D863,)))))</f>
        <v>0</v>
      </c>
      <c r="L863" s="25" t="str">
        <f t="shared" si="133"/>
        <v/>
      </c>
      <c r="M863" s="11">
        <f t="shared" si="140"/>
        <v>0</v>
      </c>
      <c r="N863">
        <f t="shared" si="141"/>
        <v>0</v>
      </c>
      <c r="O863" s="9"/>
      <c r="P863" s="9"/>
      <c r="Q863" s="9"/>
      <c r="R863" s="9"/>
      <c r="S863" s="9"/>
    </row>
    <row r="864" spans="1:19">
      <c r="A864" s="12"/>
      <c r="B864" s="13" t="s">
        <v>281</v>
      </c>
      <c r="C864" s="13"/>
      <c r="D864" s="14"/>
      <c r="E864" s="23" t="str">
        <f t="shared" si="134"/>
        <v/>
      </c>
      <c r="F864" s="22" t="str">
        <f t="shared" si="135"/>
        <v/>
      </c>
      <c r="G864" s="15" t="str">
        <f t="shared" si="136"/>
        <v/>
      </c>
      <c r="H864" s="17" t="str">
        <f t="shared" si="137"/>
        <v/>
      </c>
      <c r="I864" s="24" t="str">
        <f t="shared" si="138"/>
        <v/>
      </c>
      <c r="J864" s="26" t="str">
        <f t="shared" si="139"/>
        <v/>
      </c>
      <c r="K864" s="9">
        <f>IF(J863=actualvalue,xirrvalue,IF(A864="",0,IF(B864="Purchase",-D864,IF(B864="Dividend",D864,IF(B864="Redemption",D864,)))))</f>
        <v>0</v>
      </c>
      <c r="L864" s="25" t="str">
        <f t="shared" si="133"/>
        <v/>
      </c>
      <c r="M864" s="11">
        <f t="shared" si="140"/>
        <v>0</v>
      </c>
      <c r="N864">
        <f t="shared" si="141"/>
        <v>0</v>
      </c>
      <c r="O864" s="9"/>
      <c r="P864" s="9"/>
      <c r="Q864" s="9"/>
      <c r="R864" s="9"/>
      <c r="S864" s="9"/>
    </row>
    <row r="865" spans="1:19">
      <c r="A865" s="12"/>
      <c r="B865" s="13" t="s">
        <v>281</v>
      </c>
      <c r="C865" s="13"/>
      <c r="D865" s="14"/>
      <c r="E865" s="23" t="str">
        <f t="shared" si="134"/>
        <v/>
      </c>
      <c r="F865" s="22" t="str">
        <f t="shared" si="135"/>
        <v/>
      </c>
      <c r="G865" s="15" t="str">
        <f t="shared" si="136"/>
        <v/>
      </c>
      <c r="H865" s="17" t="str">
        <f t="shared" si="137"/>
        <v/>
      </c>
      <c r="I865" s="24" t="str">
        <f t="shared" si="138"/>
        <v/>
      </c>
      <c r="J865" s="26" t="str">
        <f t="shared" si="139"/>
        <v/>
      </c>
      <c r="K865" s="9">
        <f>IF(J864=actualvalue,xirrvalue,IF(A865="",0,IF(B865="Purchase",-D865,IF(B865="Dividend",D865,IF(B865="Redemption",D865,)))))</f>
        <v>0</v>
      </c>
      <c r="L865" s="25" t="str">
        <f t="shared" si="133"/>
        <v/>
      </c>
      <c r="M865" s="11">
        <f t="shared" si="140"/>
        <v>0</v>
      </c>
      <c r="N865">
        <f t="shared" si="141"/>
        <v>0</v>
      </c>
      <c r="O865" s="9"/>
      <c r="P865" s="9"/>
      <c r="Q865" s="9"/>
      <c r="R865" s="9"/>
      <c r="S865" s="9"/>
    </row>
    <row r="866" spans="1:19">
      <c r="A866" s="12"/>
      <c r="B866" s="13" t="s">
        <v>281</v>
      </c>
      <c r="C866" s="13"/>
      <c r="D866" s="14"/>
      <c r="E866" s="23" t="str">
        <f t="shared" si="134"/>
        <v/>
      </c>
      <c r="F866" s="22" t="str">
        <f t="shared" si="135"/>
        <v/>
      </c>
      <c r="G866" s="15" t="str">
        <f t="shared" si="136"/>
        <v/>
      </c>
      <c r="H866" s="17" t="str">
        <f t="shared" si="137"/>
        <v/>
      </c>
      <c r="I866" s="24" t="str">
        <f t="shared" si="138"/>
        <v/>
      </c>
      <c r="J866" s="26" t="str">
        <f t="shared" si="139"/>
        <v/>
      </c>
      <c r="K866" s="9">
        <f>IF(J865=actualvalue,xirrvalue,IF(A866="",0,IF(B866="Purchase",-D866,IF(B866="Dividend",D866,IF(B866="Redemption",D866,)))))</f>
        <v>0</v>
      </c>
      <c r="L866" s="25" t="str">
        <f t="shared" si="133"/>
        <v/>
      </c>
      <c r="M866" s="11">
        <f t="shared" si="140"/>
        <v>0</v>
      </c>
      <c r="N866">
        <f t="shared" si="141"/>
        <v>0</v>
      </c>
      <c r="O866" s="9"/>
      <c r="P866" s="9"/>
      <c r="Q866" s="9"/>
      <c r="R866" s="9"/>
      <c r="S866" s="9"/>
    </row>
    <row r="867" spans="1:19">
      <c r="A867" s="12"/>
      <c r="B867" s="13" t="s">
        <v>281</v>
      </c>
      <c r="C867" s="13"/>
      <c r="D867" s="14"/>
      <c r="E867" s="23" t="str">
        <f t="shared" si="134"/>
        <v/>
      </c>
      <c r="F867" s="22" t="str">
        <f t="shared" si="135"/>
        <v/>
      </c>
      <c r="G867" s="15" t="str">
        <f t="shared" si="136"/>
        <v/>
      </c>
      <c r="H867" s="17" t="str">
        <f t="shared" si="137"/>
        <v/>
      </c>
      <c r="I867" s="24" t="str">
        <f t="shared" si="138"/>
        <v/>
      </c>
      <c r="J867" s="26" t="str">
        <f t="shared" si="139"/>
        <v/>
      </c>
      <c r="K867" s="9">
        <f>IF(J866=actualvalue,xirrvalue,IF(A867="",0,IF(B867="Purchase",-D867,IF(B867="Dividend",D867,IF(B867="Redemption",D867,)))))</f>
        <v>0</v>
      </c>
      <c r="L867" s="25" t="str">
        <f t="shared" si="133"/>
        <v/>
      </c>
      <c r="M867" s="11">
        <f t="shared" si="140"/>
        <v>0</v>
      </c>
      <c r="N867">
        <f t="shared" si="141"/>
        <v>0</v>
      </c>
      <c r="O867" s="9"/>
      <c r="P867" s="9"/>
      <c r="Q867" s="9"/>
      <c r="R867" s="9"/>
      <c r="S867" s="9"/>
    </row>
    <row r="868" spans="1:19">
      <c r="A868" s="12"/>
      <c r="B868" s="13" t="s">
        <v>281</v>
      </c>
      <c r="C868" s="13"/>
      <c r="D868" s="14"/>
      <c r="E868" s="23" t="str">
        <f t="shared" si="134"/>
        <v/>
      </c>
      <c r="F868" s="22" t="str">
        <f t="shared" si="135"/>
        <v/>
      </c>
      <c r="G868" s="15" t="str">
        <f t="shared" si="136"/>
        <v/>
      </c>
      <c r="H868" s="17" t="str">
        <f t="shared" si="137"/>
        <v/>
      </c>
      <c r="I868" s="24" t="str">
        <f t="shared" si="138"/>
        <v/>
      </c>
      <c r="J868" s="26" t="str">
        <f t="shared" si="139"/>
        <v/>
      </c>
      <c r="K868" s="9">
        <f>IF(J867=actualvalue,xirrvalue,IF(A868="",0,IF(B868="Purchase",-D868,IF(B868="Dividend",D868,IF(B868="Redemption",D868,)))))</f>
        <v>0</v>
      </c>
      <c r="L868" s="25" t="str">
        <f t="shared" si="133"/>
        <v/>
      </c>
      <c r="M868" s="11">
        <f t="shared" si="140"/>
        <v>0</v>
      </c>
      <c r="N868">
        <f t="shared" si="141"/>
        <v>0</v>
      </c>
      <c r="O868" s="9"/>
      <c r="P868" s="9"/>
      <c r="Q868" s="9"/>
      <c r="R868" s="9"/>
      <c r="S868" s="9"/>
    </row>
    <row r="869" spans="1:19">
      <c r="A869" s="12"/>
      <c r="B869" s="13" t="s">
        <v>281</v>
      </c>
      <c r="C869" s="13"/>
      <c r="D869" s="14"/>
      <c r="E869" s="23" t="str">
        <f t="shared" si="134"/>
        <v/>
      </c>
      <c r="F869" s="22" t="str">
        <f t="shared" si="135"/>
        <v/>
      </c>
      <c r="G869" s="15" t="str">
        <f t="shared" si="136"/>
        <v/>
      </c>
      <c r="H869" s="17" t="str">
        <f t="shared" si="137"/>
        <v/>
      </c>
      <c r="I869" s="24" t="str">
        <f t="shared" si="138"/>
        <v/>
      </c>
      <c r="J869" s="26" t="str">
        <f t="shared" si="139"/>
        <v/>
      </c>
      <c r="K869" s="9">
        <f>IF(J868=actualvalue,xirrvalue,IF(A869="",0,IF(B869="Purchase",-D869,IF(B869="Dividend",D869,IF(B869="Redemption",D869,)))))</f>
        <v>0</v>
      </c>
      <c r="L869" s="25" t="str">
        <f t="shared" si="133"/>
        <v/>
      </c>
      <c r="M869" s="11">
        <f t="shared" si="140"/>
        <v>0</v>
      </c>
      <c r="N869">
        <f t="shared" si="141"/>
        <v>0</v>
      </c>
      <c r="O869" s="9"/>
      <c r="P869" s="9"/>
      <c r="Q869" s="9"/>
      <c r="R869" s="9"/>
      <c r="S869" s="9"/>
    </row>
    <row r="870" spans="1:19">
      <c r="A870" s="12"/>
      <c r="B870" s="13" t="s">
        <v>281</v>
      </c>
      <c r="C870" s="13"/>
      <c r="D870" s="14"/>
      <c r="E870" s="23" t="str">
        <f t="shared" si="134"/>
        <v/>
      </c>
      <c r="F870" s="22" t="str">
        <f t="shared" si="135"/>
        <v/>
      </c>
      <c r="G870" s="15" t="str">
        <f t="shared" si="136"/>
        <v/>
      </c>
      <c r="H870" s="17" t="str">
        <f t="shared" si="137"/>
        <v/>
      </c>
      <c r="I870" s="24" t="str">
        <f t="shared" si="138"/>
        <v/>
      </c>
      <c r="J870" s="26" t="str">
        <f t="shared" si="139"/>
        <v/>
      </c>
      <c r="K870" s="9">
        <f>IF(J869=actualvalue,xirrvalue,IF(A870="",0,IF(B870="Purchase",-D870,IF(B870="Dividend",D870,IF(B870="Redemption",D870,)))))</f>
        <v>0</v>
      </c>
      <c r="L870" s="25" t="str">
        <f t="shared" si="133"/>
        <v/>
      </c>
      <c r="M870" s="11">
        <f t="shared" si="140"/>
        <v>0</v>
      </c>
      <c r="N870">
        <f t="shared" si="141"/>
        <v>0</v>
      </c>
      <c r="O870" s="9"/>
      <c r="P870" s="9"/>
      <c r="Q870" s="9"/>
      <c r="R870" s="9"/>
      <c r="S870" s="9"/>
    </row>
    <row r="871" spans="1:19">
      <c r="A871" s="12"/>
      <c r="B871" s="13" t="s">
        <v>281</v>
      </c>
      <c r="C871" s="13"/>
      <c r="D871" s="14"/>
      <c r="E871" s="23" t="str">
        <f t="shared" si="134"/>
        <v/>
      </c>
      <c r="F871" s="22" t="str">
        <f t="shared" si="135"/>
        <v/>
      </c>
      <c r="G871" s="15" t="str">
        <f t="shared" si="136"/>
        <v/>
      </c>
      <c r="H871" s="17" t="str">
        <f t="shared" si="137"/>
        <v/>
      </c>
      <c r="I871" s="24" t="str">
        <f t="shared" si="138"/>
        <v/>
      </c>
      <c r="J871" s="26" t="str">
        <f t="shared" si="139"/>
        <v/>
      </c>
      <c r="K871" s="9">
        <f>IF(J870=actualvalue,xirrvalue,IF(A871="",0,IF(B871="Purchase",-D871,IF(B871="Dividend",D871,IF(B871="Redemption",D871,)))))</f>
        <v>0</v>
      </c>
      <c r="L871" s="25" t="str">
        <f t="shared" si="133"/>
        <v/>
      </c>
      <c r="M871" s="11">
        <f t="shared" si="140"/>
        <v>0</v>
      </c>
      <c r="N871">
        <f t="shared" si="141"/>
        <v>0</v>
      </c>
      <c r="O871" s="9"/>
      <c r="P871" s="9"/>
      <c r="Q871" s="9"/>
      <c r="R871" s="9"/>
      <c r="S871" s="9"/>
    </row>
    <row r="872" spans="1:19">
      <c r="A872" s="12"/>
      <c r="B872" s="13" t="s">
        <v>281</v>
      </c>
      <c r="C872" s="13"/>
      <c r="D872" s="14"/>
      <c r="E872" s="23" t="str">
        <f t="shared" si="134"/>
        <v/>
      </c>
      <c r="F872" s="22" t="str">
        <f t="shared" si="135"/>
        <v/>
      </c>
      <c r="G872" s="15" t="str">
        <f t="shared" si="136"/>
        <v/>
      </c>
      <c r="H872" s="17" t="str">
        <f t="shared" si="137"/>
        <v/>
      </c>
      <c r="I872" s="24" t="str">
        <f t="shared" si="138"/>
        <v/>
      </c>
      <c r="J872" s="26" t="str">
        <f t="shared" si="139"/>
        <v/>
      </c>
      <c r="K872" s="9">
        <f>IF(J871=actualvalue,xirrvalue,IF(A872="",0,IF(B872="Purchase",-D872,IF(B872="Dividend",D872,IF(B872="Redemption",D872,)))))</f>
        <v>0</v>
      </c>
      <c r="L872" s="25" t="str">
        <f t="shared" si="133"/>
        <v/>
      </c>
      <c r="M872" s="11">
        <f t="shared" si="140"/>
        <v>0</v>
      </c>
      <c r="N872">
        <f t="shared" si="141"/>
        <v>0</v>
      </c>
      <c r="O872" s="9"/>
      <c r="P872" s="9"/>
      <c r="Q872" s="9"/>
      <c r="R872" s="9"/>
      <c r="S872" s="9"/>
    </row>
    <row r="873" spans="1:19">
      <c r="A873" s="12"/>
      <c r="B873" s="13" t="s">
        <v>281</v>
      </c>
      <c r="C873" s="13"/>
      <c r="D873" s="14"/>
      <c r="E873" s="23" t="str">
        <f t="shared" si="134"/>
        <v/>
      </c>
      <c r="F873" s="22" t="str">
        <f t="shared" si="135"/>
        <v/>
      </c>
      <c r="G873" s="15" t="str">
        <f t="shared" si="136"/>
        <v/>
      </c>
      <c r="H873" s="17" t="str">
        <f t="shared" si="137"/>
        <v/>
      </c>
      <c r="I873" s="24" t="str">
        <f t="shared" si="138"/>
        <v/>
      </c>
      <c r="J873" s="26" t="str">
        <f t="shared" si="139"/>
        <v/>
      </c>
      <c r="K873" s="9">
        <f>IF(J872=actualvalue,xirrvalue,IF(A873="",0,IF(B873="Purchase",-D873,IF(B873="Dividend",D873,IF(B873="Redemption",D873,)))))</f>
        <v>0</v>
      </c>
      <c r="L873" s="25" t="str">
        <f t="shared" si="133"/>
        <v/>
      </c>
      <c r="M873" s="11">
        <f t="shared" si="140"/>
        <v>0</v>
      </c>
      <c r="N873">
        <f t="shared" si="141"/>
        <v>0</v>
      </c>
      <c r="O873" s="9"/>
      <c r="P873" s="9"/>
      <c r="Q873" s="9"/>
      <c r="R873" s="9"/>
      <c r="S873" s="9"/>
    </row>
    <row r="874" spans="1:19">
      <c r="A874" s="12"/>
      <c r="B874" s="13" t="s">
        <v>281</v>
      </c>
      <c r="C874" s="13"/>
      <c r="D874" s="14"/>
      <c r="E874" s="23" t="str">
        <f t="shared" si="134"/>
        <v/>
      </c>
      <c r="F874" s="22" t="str">
        <f t="shared" si="135"/>
        <v/>
      </c>
      <c r="G874" s="15" t="str">
        <f t="shared" si="136"/>
        <v/>
      </c>
      <c r="H874" s="17" t="str">
        <f t="shared" si="137"/>
        <v/>
      </c>
      <c r="I874" s="24" t="str">
        <f t="shared" si="138"/>
        <v/>
      </c>
      <c r="J874" s="26" t="str">
        <f t="shared" si="139"/>
        <v/>
      </c>
      <c r="K874" s="9">
        <f>IF(J873=actualvalue,xirrvalue,IF(A874="",0,IF(B874="Purchase",-D874,IF(B874="Dividend",D874,IF(B874="Redemption",D874,)))))</f>
        <v>0</v>
      </c>
      <c r="L874" s="25" t="str">
        <f t="shared" si="133"/>
        <v/>
      </c>
      <c r="M874" s="11">
        <f t="shared" si="140"/>
        <v>0</v>
      </c>
      <c r="N874">
        <f t="shared" si="141"/>
        <v>0</v>
      </c>
      <c r="O874" s="9"/>
      <c r="P874" s="9"/>
      <c r="Q874" s="9"/>
      <c r="R874" s="9"/>
      <c r="S874" s="9"/>
    </row>
    <row r="875" spans="1:19">
      <c r="A875" s="12"/>
      <c r="B875" s="13" t="s">
        <v>281</v>
      </c>
      <c r="C875" s="13"/>
      <c r="D875" s="14"/>
      <c r="E875" s="23" t="str">
        <f t="shared" si="134"/>
        <v/>
      </c>
      <c r="F875" s="22" t="str">
        <f t="shared" si="135"/>
        <v/>
      </c>
      <c r="G875" s="15" t="str">
        <f t="shared" si="136"/>
        <v/>
      </c>
      <c r="H875" s="17" t="str">
        <f t="shared" si="137"/>
        <v/>
      </c>
      <c r="I875" s="24" t="str">
        <f t="shared" si="138"/>
        <v/>
      </c>
      <c r="J875" s="26" t="str">
        <f t="shared" si="139"/>
        <v/>
      </c>
      <c r="K875" s="9">
        <f>IF(J874=actualvalue,xirrvalue,IF(A875="",0,IF(B875="Purchase",-D875,IF(B875="Dividend",D875,IF(B875="Redemption",D875,)))))</f>
        <v>0</v>
      </c>
      <c r="L875" s="25" t="str">
        <f t="shared" si="133"/>
        <v/>
      </c>
      <c r="M875" s="11">
        <f t="shared" si="140"/>
        <v>0</v>
      </c>
      <c r="N875">
        <f t="shared" si="141"/>
        <v>0</v>
      </c>
      <c r="O875" s="9"/>
      <c r="P875" s="9"/>
      <c r="Q875" s="9"/>
      <c r="R875" s="9"/>
      <c r="S875" s="9"/>
    </row>
    <row r="876" spans="1:19">
      <c r="A876" s="12"/>
      <c r="B876" s="13" t="s">
        <v>281</v>
      </c>
      <c r="C876" s="13"/>
      <c r="D876" s="14"/>
      <c r="E876" s="23" t="str">
        <f t="shared" si="134"/>
        <v/>
      </c>
      <c r="F876" s="22" t="str">
        <f t="shared" si="135"/>
        <v/>
      </c>
      <c r="G876" s="15" t="str">
        <f t="shared" si="136"/>
        <v/>
      </c>
      <c r="H876" s="17" t="str">
        <f t="shared" si="137"/>
        <v/>
      </c>
      <c r="I876" s="24" t="str">
        <f t="shared" si="138"/>
        <v/>
      </c>
      <c r="J876" s="26" t="str">
        <f t="shared" si="139"/>
        <v/>
      </c>
      <c r="K876" s="9">
        <f>IF(J875=actualvalue,xirrvalue,IF(A876="",0,IF(B876="Purchase",-D876,IF(B876="Dividend",D876,IF(B876="Redemption",D876,)))))</f>
        <v>0</v>
      </c>
      <c r="L876" s="25" t="str">
        <f t="shared" si="133"/>
        <v/>
      </c>
      <c r="M876" s="11">
        <f t="shared" si="140"/>
        <v>0</v>
      </c>
      <c r="N876">
        <f t="shared" si="141"/>
        <v>0</v>
      </c>
      <c r="O876" s="9"/>
      <c r="P876" s="9"/>
      <c r="Q876" s="9"/>
      <c r="R876" s="9"/>
      <c r="S876" s="9"/>
    </row>
    <row r="877" spans="1:19">
      <c r="A877" s="12"/>
      <c r="B877" s="13" t="s">
        <v>281</v>
      </c>
      <c r="C877" s="13"/>
      <c r="D877" s="14"/>
      <c r="E877" s="23" t="str">
        <f t="shared" si="134"/>
        <v/>
      </c>
      <c r="F877" s="22" t="str">
        <f t="shared" si="135"/>
        <v/>
      </c>
      <c r="G877" s="15" t="str">
        <f t="shared" si="136"/>
        <v/>
      </c>
      <c r="H877" s="17" t="str">
        <f t="shared" si="137"/>
        <v/>
      </c>
      <c r="I877" s="24" t="str">
        <f t="shared" si="138"/>
        <v/>
      </c>
      <c r="J877" s="26" t="str">
        <f t="shared" si="139"/>
        <v/>
      </c>
      <c r="K877" s="9">
        <f>IF(J876=actualvalue,xirrvalue,IF(A877="",0,IF(B877="Purchase",-D877,IF(B877="Dividend",D877,IF(B877="Redemption",D877,)))))</f>
        <v>0</v>
      </c>
      <c r="L877" s="25" t="str">
        <f t="shared" si="133"/>
        <v/>
      </c>
      <c r="M877" s="11">
        <f t="shared" si="140"/>
        <v>0</v>
      </c>
      <c r="N877">
        <f t="shared" si="141"/>
        <v>0</v>
      </c>
      <c r="O877" s="9"/>
      <c r="P877" s="9"/>
      <c r="Q877" s="9"/>
      <c r="R877" s="9"/>
      <c r="S877" s="9"/>
    </row>
    <row r="878" spans="1:19">
      <c r="A878" s="12"/>
      <c r="B878" s="13" t="s">
        <v>281</v>
      </c>
      <c r="C878" s="13"/>
      <c r="D878" s="14"/>
      <c r="E878" s="23" t="str">
        <f t="shared" si="134"/>
        <v/>
      </c>
      <c r="F878" s="22" t="str">
        <f t="shared" si="135"/>
        <v/>
      </c>
      <c r="G878" s="15" t="str">
        <f t="shared" si="136"/>
        <v/>
      </c>
      <c r="H878" s="17" t="str">
        <f t="shared" si="137"/>
        <v/>
      </c>
      <c r="I878" s="24" t="str">
        <f t="shared" si="138"/>
        <v/>
      </c>
      <c r="J878" s="26" t="str">
        <f t="shared" si="139"/>
        <v/>
      </c>
      <c r="K878" s="9">
        <f>IF(J877=actualvalue,xirrvalue,IF(A878="",0,IF(B878="Purchase",-D878,IF(B878="Dividend",D878,IF(B878="Redemption",D878,)))))</f>
        <v>0</v>
      </c>
      <c r="L878" s="25" t="str">
        <f t="shared" si="133"/>
        <v/>
      </c>
      <c r="M878" s="11">
        <f t="shared" si="140"/>
        <v>0</v>
      </c>
      <c r="N878">
        <f t="shared" si="141"/>
        <v>0</v>
      </c>
      <c r="O878" s="9"/>
      <c r="P878" s="9"/>
      <c r="Q878" s="9"/>
      <c r="R878" s="9"/>
      <c r="S878" s="9"/>
    </row>
    <row r="879" spans="1:19">
      <c r="A879" s="12"/>
      <c r="B879" s="13" t="s">
        <v>281</v>
      </c>
      <c r="C879" s="13"/>
      <c r="D879" s="14"/>
      <c r="E879" s="23" t="str">
        <f t="shared" si="134"/>
        <v/>
      </c>
      <c r="F879" s="22" t="str">
        <f t="shared" si="135"/>
        <v/>
      </c>
      <c r="G879" s="15" t="str">
        <f t="shared" si="136"/>
        <v/>
      </c>
      <c r="H879" s="17" t="str">
        <f t="shared" si="137"/>
        <v/>
      </c>
      <c r="I879" s="24" t="str">
        <f t="shared" si="138"/>
        <v/>
      </c>
      <c r="J879" s="26" t="str">
        <f t="shared" si="139"/>
        <v/>
      </c>
      <c r="K879" s="9">
        <f>IF(J878=actualvalue,xirrvalue,IF(A879="",0,IF(B879="Purchase",-D879,IF(B879="Dividend",D879,IF(B879="Redemption",D879,)))))</f>
        <v>0</v>
      </c>
      <c r="L879" s="25" t="str">
        <f t="shared" si="133"/>
        <v/>
      </c>
      <c r="M879" s="11">
        <f t="shared" si="140"/>
        <v>0</v>
      </c>
      <c r="N879">
        <f t="shared" si="141"/>
        <v>0</v>
      </c>
      <c r="O879" s="9"/>
      <c r="P879" s="9"/>
      <c r="Q879" s="9"/>
      <c r="R879" s="9"/>
      <c r="S879" s="9"/>
    </row>
    <row r="880" spans="1:19">
      <c r="A880" s="12"/>
      <c r="B880" s="13" t="s">
        <v>281</v>
      </c>
      <c r="C880" s="13"/>
      <c r="D880" s="14"/>
      <c r="E880" s="23" t="str">
        <f t="shared" si="134"/>
        <v/>
      </c>
      <c r="F880" s="22" t="str">
        <f t="shared" si="135"/>
        <v/>
      </c>
      <c r="G880" s="15" t="str">
        <f t="shared" si="136"/>
        <v/>
      </c>
      <c r="H880" s="17" t="str">
        <f t="shared" si="137"/>
        <v/>
      </c>
      <c r="I880" s="24" t="str">
        <f t="shared" si="138"/>
        <v/>
      </c>
      <c r="J880" s="26" t="str">
        <f t="shared" si="139"/>
        <v/>
      </c>
      <c r="K880" s="9">
        <f>IF(J879=actualvalue,xirrvalue,IF(A880="",0,IF(B880="Purchase",-D880,IF(B880="Dividend",D880,IF(B880="Redemption",D880,)))))</f>
        <v>0</v>
      </c>
      <c r="L880" s="25" t="str">
        <f t="shared" si="133"/>
        <v/>
      </c>
      <c r="M880" s="11">
        <f t="shared" si="140"/>
        <v>0</v>
      </c>
      <c r="N880">
        <f t="shared" si="141"/>
        <v>0</v>
      </c>
      <c r="O880" s="9"/>
      <c r="P880" s="9"/>
      <c r="Q880" s="9"/>
      <c r="R880" s="9"/>
      <c r="S880" s="9"/>
    </row>
    <row r="881" spans="1:19">
      <c r="A881" s="12"/>
      <c r="B881" s="13" t="s">
        <v>281</v>
      </c>
      <c r="C881" s="13"/>
      <c r="D881" s="14"/>
      <c r="E881" s="23" t="str">
        <f t="shared" si="134"/>
        <v/>
      </c>
      <c r="F881" s="22" t="str">
        <f t="shared" si="135"/>
        <v/>
      </c>
      <c r="G881" s="15" t="str">
        <f t="shared" si="136"/>
        <v/>
      </c>
      <c r="H881" s="17" t="str">
        <f t="shared" si="137"/>
        <v/>
      </c>
      <c r="I881" s="24" t="str">
        <f t="shared" si="138"/>
        <v/>
      </c>
      <c r="J881" s="26" t="str">
        <f t="shared" si="139"/>
        <v/>
      </c>
      <c r="K881" s="9">
        <f>IF(J880=actualvalue,xirrvalue,IF(A881="",0,IF(B881="Purchase",-D881,IF(B881="Dividend",D881,IF(B881="Redemption",D881,)))))</f>
        <v>0</v>
      </c>
      <c r="L881" s="25" t="str">
        <f t="shared" si="133"/>
        <v/>
      </c>
      <c r="M881" s="11">
        <f t="shared" si="140"/>
        <v>0</v>
      </c>
      <c r="N881">
        <f t="shared" si="141"/>
        <v>0</v>
      </c>
      <c r="O881" s="9"/>
      <c r="P881" s="9"/>
      <c r="Q881" s="9"/>
      <c r="R881" s="9"/>
      <c r="S881" s="9"/>
    </row>
    <row r="882" spans="1:19">
      <c r="A882" s="12"/>
      <c r="B882" s="13" t="s">
        <v>281</v>
      </c>
      <c r="C882" s="13"/>
      <c r="D882" s="14"/>
      <c r="E882" s="23" t="str">
        <f t="shared" si="134"/>
        <v/>
      </c>
      <c r="F882" s="22" t="str">
        <f t="shared" si="135"/>
        <v/>
      </c>
      <c r="G882" s="15" t="str">
        <f t="shared" si="136"/>
        <v/>
      </c>
      <c r="H882" s="17" t="str">
        <f t="shared" si="137"/>
        <v/>
      </c>
      <c r="I882" s="24" t="str">
        <f t="shared" si="138"/>
        <v/>
      </c>
      <c r="J882" s="26" t="str">
        <f t="shared" si="139"/>
        <v/>
      </c>
      <c r="K882" s="9">
        <f>IF(J881=actualvalue,xirrvalue,IF(A882="",0,IF(B882="Purchase",-D882,IF(B882="Dividend",D882,IF(B882="Redemption",D882,)))))</f>
        <v>0</v>
      </c>
      <c r="L882" s="25" t="str">
        <f t="shared" si="133"/>
        <v/>
      </c>
      <c r="M882" s="11">
        <f t="shared" si="140"/>
        <v>0</v>
      </c>
      <c r="N882">
        <f t="shared" si="141"/>
        <v>0</v>
      </c>
      <c r="O882" s="9"/>
      <c r="P882" s="9"/>
      <c r="Q882" s="9"/>
      <c r="R882" s="9"/>
      <c r="S882" s="9"/>
    </row>
    <row r="883" spans="1:19">
      <c r="A883" s="12"/>
      <c r="B883" s="13" t="s">
        <v>281</v>
      </c>
      <c r="C883" s="13"/>
      <c r="D883" s="14"/>
      <c r="E883" s="23" t="str">
        <f t="shared" si="134"/>
        <v/>
      </c>
      <c r="F883" s="22" t="str">
        <f t="shared" si="135"/>
        <v/>
      </c>
      <c r="G883" s="15" t="str">
        <f t="shared" si="136"/>
        <v/>
      </c>
      <c r="H883" s="17" t="str">
        <f t="shared" si="137"/>
        <v/>
      </c>
      <c r="I883" s="24" t="str">
        <f t="shared" si="138"/>
        <v/>
      </c>
      <c r="J883" s="26" t="str">
        <f t="shared" si="139"/>
        <v/>
      </c>
      <c r="K883" s="9">
        <f>IF(J882=actualvalue,xirrvalue,IF(A883="",0,IF(B883="Purchase",-D883,IF(B883="Dividend",D883,IF(B883="Redemption",D883,)))))</f>
        <v>0</v>
      </c>
      <c r="L883" s="25" t="str">
        <f t="shared" si="133"/>
        <v/>
      </c>
      <c r="M883" s="11">
        <f t="shared" si="140"/>
        <v>0</v>
      </c>
      <c r="N883">
        <f t="shared" si="141"/>
        <v>0</v>
      </c>
      <c r="O883" s="9"/>
      <c r="P883" s="9"/>
      <c r="Q883" s="9"/>
      <c r="R883" s="9"/>
      <c r="S883" s="9"/>
    </row>
    <row r="884" spans="1:19">
      <c r="A884" s="12"/>
      <c r="B884" s="13" t="s">
        <v>281</v>
      </c>
      <c r="C884" s="13"/>
      <c r="D884" s="14"/>
      <c r="E884" s="23" t="str">
        <f t="shared" si="134"/>
        <v/>
      </c>
      <c r="F884" s="22" t="str">
        <f t="shared" si="135"/>
        <v/>
      </c>
      <c r="G884" s="15" t="str">
        <f t="shared" si="136"/>
        <v/>
      </c>
      <c r="H884" s="17" t="str">
        <f t="shared" si="137"/>
        <v/>
      </c>
      <c r="I884" s="24" t="str">
        <f t="shared" si="138"/>
        <v/>
      </c>
      <c r="J884" s="26" t="str">
        <f t="shared" si="139"/>
        <v/>
      </c>
      <c r="K884" s="9">
        <f>IF(J883=actualvalue,xirrvalue,IF(A884="",0,IF(B884="Purchase",-D884,IF(B884="Dividend",D884,IF(B884="Redemption",D884,)))))</f>
        <v>0</v>
      </c>
      <c r="L884" s="25" t="str">
        <f t="shared" si="133"/>
        <v/>
      </c>
      <c r="M884" s="11">
        <f t="shared" si="140"/>
        <v>0</v>
      </c>
      <c r="N884">
        <f t="shared" si="141"/>
        <v>0</v>
      </c>
      <c r="O884" s="9"/>
      <c r="P884" s="9"/>
      <c r="Q884" s="9"/>
      <c r="R884" s="9"/>
      <c r="S884" s="9"/>
    </row>
    <row r="885" spans="1:19">
      <c r="A885" s="12"/>
      <c r="B885" s="13" t="s">
        <v>281</v>
      </c>
      <c r="C885" s="13"/>
      <c r="D885" s="14"/>
      <c r="E885" s="23" t="str">
        <f t="shared" si="134"/>
        <v/>
      </c>
      <c r="F885" s="22" t="str">
        <f t="shared" si="135"/>
        <v/>
      </c>
      <c r="G885" s="15" t="str">
        <f t="shared" si="136"/>
        <v/>
      </c>
      <c r="H885" s="17" t="str">
        <f t="shared" si="137"/>
        <v/>
      </c>
      <c r="I885" s="24" t="str">
        <f t="shared" si="138"/>
        <v/>
      </c>
      <c r="J885" s="26" t="str">
        <f t="shared" si="139"/>
        <v/>
      </c>
      <c r="K885" s="9">
        <f>IF(J884=actualvalue,xirrvalue,IF(A885="",0,IF(B885="Purchase",-D885,IF(B885="Dividend",D885,IF(B885="Redemption",D885,)))))</f>
        <v>0</v>
      </c>
      <c r="L885" s="25" t="str">
        <f t="shared" si="133"/>
        <v/>
      </c>
      <c r="M885" s="11">
        <f t="shared" si="140"/>
        <v>0</v>
      </c>
      <c r="N885">
        <f t="shared" si="141"/>
        <v>0</v>
      </c>
      <c r="O885" s="9"/>
      <c r="P885" s="9"/>
      <c r="Q885" s="9"/>
      <c r="R885" s="9"/>
      <c r="S885" s="9"/>
    </row>
    <row r="886" spans="1:19">
      <c r="A886" s="12"/>
      <c r="B886" s="13" t="s">
        <v>281</v>
      </c>
      <c r="C886" s="13"/>
      <c r="D886" s="14"/>
      <c r="E886" s="23" t="str">
        <f t="shared" si="134"/>
        <v/>
      </c>
      <c r="F886" s="22" t="str">
        <f t="shared" si="135"/>
        <v/>
      </c>
      <c r="G886" s="15" t="str">
        <f t="shared" si="136"/>
        <v/>
      </c>
      <c r="H886" s="17" t="str">
        <f t="shared" si="137"/>
        <v/>
      </c>
      <c r="I886" s="24" t="str">
        <f t="shared" si="138"/>
        <v/>
      </c>
      <c r="J886" s="26" t="str">
        <f t="shared" si="139"/>
        <v/>
      </c>
      <c r="K886" s="9">
        <f>IF(J885=actualvalue,xirrvalue,IF(A886="",0,IF(B886="Purchase",-D886,IF(B886="Dividend",D886,IF(B886="Redemption",D886,)))))</f>
        <v>0</v>
      </c>
      <c r="L886" s="25" t="str">
        <f t="shared" si="133"/>
        <v/>
      </c>
      <c r="M886" s="11">
        <f t="shared" si="140"/>
        <v>0</v>
      </c>
      <c r="N886">
        <f t="shared" si="141"/>
        <v>0</v>
      </c>
      <c r="O886" s="9"/>
      <c r="P886" s="9"/>
      <c r="Q886" s="9"/>
      <c r="R886" s="9"/>
      <c r="S886" s="9"/>
    </row>
    <row r="887" spans="1:19">
      <c r="A887" s="12"/>
      <c r="B887" s="13" t="s">
        <v>281</v>
      </c>
      <c r="C887" s="13"/>
      <c r="D887" s="14"/>
      <c r="E887" s="23" t="str">
        <f t="shared" si="134"/>
        <v/>
      </c>
      <c r="F887" s="22" t="str">
        <f t="shared" si="135"/>
        <v/>
      </c>
      <c r="G887" s="15" t="str">
        <f t="shared" si="136"/>
        <v/>
      </c>
      <c r="H887" s="17" t="str">
        <f t="shared" si="137"/>
        <v/>
      </c>
      <c r="I887" s="24" t="str">
        <f t="shared" si="138"/>
        <v/>
      </c>
      <c r="J887" s="26" t="str">
        <f t="shared" si="139"/>
        <v/>
      </c>
      <c r="K887" s="9">
        <f>IF(J886=actualvalue,xirrvalue,IF(A887="",0,IF(B887="Purchase",-D887,IF(B887="Dividend",D887,IF(B887="Redemption",D887,)))))</f>
        <v>0</v>
      </c>
      <c r="L887" s="25" t="str">
        <f t="shared" si="133"/>
        <v/>
      </c>
      <c r="M887" s="11">
        <f t="shared" si="140"/>
        <v>0</v>
      </c>
      <c r="N887">
        <f t="shared" si="141"/>
        <v>0</v>
      </c>
      <c r="O887" s="9"/>
      <c r="P887" s="9"/>
      <c r="Q887" s="9"/>
      <c r="R887" s="9"/>
      <c r="S887" s="9"/>
    </row>
    <row r="888" spans="1:19">
      <c r="A888" s="12"/>
      <c r="B888" s="13" t="s">
        <v>281</v>
      </c>
      <c r="C888" s="13"/>
      <c r="D888" s="14"/>
      <c r="E888" s="23" t="str">
        <f t="shared" si="134"/>
        <v/>
      </c>
      <c r="F888" s="22" t="str">
        <f t="shared" si="135"/>
        <v/>
      </c>
      <c r="G888" s="15" t="str">
        <f t="shared" si="136"/>
        <v/>
      </c>
      <c r="H888" s="17" t="str">
        <f t="shared" si="137"/>
        <v/>
      </c>
      <c r="I888" s="24" t="str">
        <f t="shared" si="138"/>
        <v/>
      </c>
      <c r="J888" s="26" t="str">
        <f t="shared" si="139"/>
        <v/>
      </c>
      <c r="K888" s="9">
        <f>IF(J887=actualvalue,xirrvalue,IF(A888="",0,IF(B888="Purchase",-D888,IF(B888="Dividend",D888,IF(B888="Redemption",D888,)))))</f>
        <v>0</v>
      </c>
      <c r="L888" s="25" t="str">
        <f t="shared" si="133"/>
        <v/>
      </c>
      <c r="M888" s="11">
        <f t="shared" si="140"/>
        <v>0</v>
      </c>
      <c r="N888">
        <f t="shared" si="141"/>
        <v>0</v>
      </c>
      <c r="O888" s="9"/>
      <c r="P888" s="9"/>
      <c r="Q888" s="9"/>
      <c r="R888" s="9"/>
      <c r="S888" s="9"/>
    </row>
    <row r="889" spans="1:19">
      <c r="A889" s="12"/>
      <c r="B889" s="13" t="s">
        <v>281</v>
      </c>
      <c r="C889" s="13"/>
      <c r="D889" s="14"/>
      <c r="E889" s="23" t="str">
        <f t="shared" si="134"/>
        <v/>
      </c>
      <c r="F889" s="22" t="str">
        <f t="shared" si="135"/>
        <v/>
      </c>
      <c r="G889" s="15" t="str">
        <f t="shared" si="136"/>
        <v/>
      </c>
      <c r="H889" s="17" t="str">
        <f t="shared" si="137"/>
        <v/>
      </c>
      <c r="I889" s="24" t="str">
        <f t="shared" si="138"/>
        <v/>
      </c>
      <c r="J889" s="26" t="str">
        <f t="shared" si="139"/>
        <v/>
      </c>
      <c r="K889" s="9">
        <f>IF(J888=actualvalue,xirrvalue,IF(A889="",0,IF(B889="Purchase",-D889,IF(B889="Dividend",D889,IF(B889="Redemption",D889,)))))</f>
        <v>0</v>
      </c>
      <c r="L889" s="25" t="str">
        <f t="shared" si="133"/>
        <v/>
      </c>
      <c r="M889" s="11">
        <f t="shared" si="140"/>
        <v>0</v>
      </c>
      <c r="N889">
        <f t="shared" si="141"/>
        <v>0</v>
      </c>
      <c r="O889" s="9"/>
      <c r="P889" s="9"/>
      <c r="Q889" s="9"/>
      <c r="R889" s="9"/>
      <c r="S889" s="9"/>
    </row>
    <row r="890" spans="1:19">
      <c r="A890" s="12"/>
      <c r="B890" s="13" t="s">
        <v>281</v>
      </c>
      <c r="C890" s="13"/>
      <c r="D890" s="14"/>
      <c r="E890" s="23" t="str">
        <f t="shared" si="134"/>
        <v/>
      </c>
      <c r="F890" s="22" t="str">
        <f t="shared" si="135"/>
        <v/>
      </c>
      <c r="G890" s="15" t="str">
        <f t="shared" si="136"/>
        <v/>
      </c>
      <c r="H890" s="17" t="str">
        <f t="shared" si="137"/>
        <v/>
      </c>
      <c r="I890" s="24" t="str">
        <f t="shared" si="138"/>
        <v/>
      </c>
      <c r="J890" s="26" t="str">
        <f t="shared" si="139"/>
        <v/>
      </c>
      <c r="K890" s="9">
        <f>IF(J889=actualvalue,xirrvalue,IF(A890="",0,IF(B890="Purchase",-D890,IF(B890="Dividend",D890,IF(B890="Redemption",D890,)))))</f>
        <v>0</v>
      </c>
      <c r="L890" s="25" t="str">
        <f t="shared" si="133"/>
        <v/>
      </c>
      <c r="M890" s="11">
        <f t="shared" si="140"/>
        <v>0</v>
      </c>
      <c r="N890">
        <f t="shared" si="141"/>
        <v>0</v>
      </c>
      <c r="O890" s="9"/>
      <c r="P890" s="9"/>
      <c r="Q890" s="9"/>
      <c r="R890" s="9"/>
      <c r="S890" s="9"/>
    </row>
    <row r="891" spans="1:19">
      <c r="A891" s="12"/>
      <c r="B891" s="13" t="s">
        <v>281</v>
      </c>
      <c r="C891" s="13"/>
      <c r="D891" s="14"/>
      <c r="E891" s="23" t="str">
        <f t="shared" si="134"/>
        <v/>
      </c>
      <c r="F891" s="22" t="str">
        <f t="shared" si="135"/>
        <v/>
      </c>
      <c r="G891" s="15" t="str">
        <f t="shared" si="136"/>
        <v/>
      </c>
      <c r="H891" s="17" t="str">
        <f t="shared" si="137"/>
        <v/>
      </c>
      <c r="I891" s="24" t="str">
        <f t="shared" si="138"/>
        <v/>
      </c>
      <c r="J891" s="26" t="str">
        <f t="shared" si="139"/>
        <v/>
      </c>
      <c r="K891" s="9">
        <f>IF(J890=actualvalue,xirrvalue,IF(A891="",0,IF(B891="Purchase",-D891,IF(B891="Dividend",D891,IF(B891="Redemption",D891,)))))</f>
        <v>0</v>
      </c>
      <c r="L891" s="25" t="str">
        <f t="shared" si="133"/>
        <v/>
      </c>
      <c r="M891" s="11">
        <f t="shared" si="140"/>
        <v>0</v>
      </c>
      <c r="N891">
        <f t="shared" si="141"/>
        <v>0</v>
      </c>
      <c r="O891" s="9"/>
      <c r="P891" s="9"/>
      <c r="Q891" s="9"/>
      <c r="R891" s="9"/>
      <c r="S891" s="9"/>
    </row>
    <row r="892" spans="1:19">
      <c r="A892" s="12"/>
      <c r="B892" s="13" t="s">
        <v>281</v>
      </c>
      <c r="C892" s="13"/>
      <c r="D892" s="14"/>
      <c r="E892" s="23" t="str">
        <f t="shared" si="134"/>
        <v/>
      </c>
      <c r="F892" s="22" t="str">
        <f t="shared" si="135"/>
        <v/>
      </c>
      <c r="G892" s="15" t="str">
        <f t="shared" si="136"/>
        <v/>
      </c>
      <c r="H892" s="17" t="str">
        <f t="shared" si="137"/>
        <v/>
      </c>
      <c r="I892" s="24" t="str">
        <f t="shared" si="138"/>
        <v/>
      </c>
      <c r="J892" s="26" t="str">
        <f t="shared" si="139"/>
        <v/>
      </c>
      <c r="K892" s="9">
        <f>IF(J891=actualvalue,xirrvalue,IF(A892="",0,IF(B892="Purchase",-D892,IF(B892="Dividend",D892,IF(B892="Redemption",D892,)))))</f>
        <v>0</v>
      </c>
      <c r="L892" s="25" t="str">
        <f t="shared" si="133"/>
        <v/>
      </c>
      <c r="M892" s="11">
        <f t="shared" si="140"/>
        <v>0</v>
      </c>
      <c r="N892">
        <f t="shared" si="141"/>
        <v>0</v>
      </c>
      <c r="O892" s="9"/>
      <c r="P892" s="9"/>
      <c r="Q892" s="9"/>
      <c r="R892" s="9"/>
      <c r="S892" s="9"/>
    </row>
    <row r="893" spans="1:19">
      <c r="A893" s="12"/>
      <c r="B893" s="13" t="s">
        <v>281</v>
      </c>
      <c r="C893" s="13"/>
      <c r="D893" s="14"/>
      <c r="E893" s="23" t="str">
        <f t="shared" si="134"/>
        <v/>
      </c>
      <c r="F893" s="22" t="str">
        <f t="shared" si="135"/>
        <v/>
      </c>
      <c r="G893" s="15" t="str">
        <f t="shared" si="136"/>
        <v/>
      </c>
      <c r="H893" s="17" t="str">
        <f t="shared" si="137"/>
        <v/>
      </c>
      <c r="I893" s="24" t="str">
        <f t="shared" si="138"/>
        <v/>
      </c>
      <c r="J893" s="26" t="str">
        <f t="shared" si="139"/>
        <v/>
      </c>
      <c r="K893" s="9">
        <f>IF(J892=actualvalue,xirrvalue,IF(A893="",0,IF(B893="Purchase",-D893,IF(B893="Dividend",D893,IF(B893="Redemption",D893,)))))</f>
        <v>0</v>
      </c>
      <c r="L893" s="25" t="str">
        <f t="shared" si="133"/>
        <v/>
      </c>
      <c r="M893" s="11">
        <f t="shared" si="140"/>
        <v>0</v>
      </c>
      <c r="N893">
        <f t="shared" si="141"/>
        <v>0</v>
      </c>
      <c r="O893" s="9"/>
      <c r="P893" s="9"/>
      <c r="Q893" s="9"/>
      <c r="R893" s="9"/>
      <c r="S893" s="9"/>
    </row>
    <row r="894" spans="1:19">
      <c r="A894" s="12"/>
      <c r="B894" s="13" t="s">
        <v>281</v>
      </c>
      <c r="C894" s="13"/>
      <c r="D894" s="14"/>
      <c r="E894" s="23" t="str">
        <f t="shared" si="134"/>
        <v/>
      </c>
      <c r="F894" s="22" t="str">
        <f t="shared" si="135"/>
        <v/>
      </c>
      <c r="G894" s="15" t="str">
        <f t="shared" si="136"/>
        <v/>
      </c>
      <c r="H894" s="17" t="str">
        <f t="shared" si="137"/>
        <v/>
      </c>
      <c r="I894" s="24" t="str">
        <f t="shared" si="138"/>
        <v/>
      </c>
      <c r="J894" s="26" t="str">
        <f t="shared" si="139"/>
        <v/>
      </c>
      <c r="K894" s="9">
        <f>IF(J893=actualvalue,xirrvalue,IF(A894="",0,IF(B894="Purchase",-D894,IF(B894="Dividend",D894,IF(B894="Redemption",D894,)))))</f>
        <v>0</v>
      </c>
      <c r="L894" s="25" t="str">
        <f t="shared" si="133"/>
        <v/>
      </c>
      <c r="M894" s="11">
        <f t="shared" si="140"/>
        <v>0</v>
      </c>
      <c r="N894">
        <f t="shared" si="141"/>
        <v>0</v>
      </c>
      <c r="O894" s="9"/>
      <c r="P894" s="9"/>
      <c r="Q894" s="9"/>
      <c r="R894" s="9"/>
      <c r="S894" s="9"/>
    </row>
    <row r="895" spans="1:19">
      <c r="A895" s="12"/>
      <c r="B895" s="13" t="s">
        <v>281</v>
      </c>
      <c r="C895" s="13"/>
      <c r="D895" s="14"/>
      <c r="E895" s="23" t="str">
        <f t="shared" si="134"/>
        <v/>
      </c>
      <c r="F895" s="22" t="str">
        <f t="shared" si="135"/>
        <v/>
      </c>
      <c r="G895" s="15" t="str">
        <f t="shared" si="136"/>
        <v/>
      </c>
      <c r="H895" s="17" t="str">
        <f t="shared" si="137"/>
        <v/>
      </c>
      <c r="I895" s="24" t="str">
        <f t="shared" si="138"/>
        <v/>
      </c>
      <c r="J895" s="26" t="str">
        <f t="shared" si="139"/>
        <v/>
      </c>
      <c r="K895" s="9">
        <f>IF(J894=actualvalue,xirrvalue,IF(A895="",0,IF(B895="Purchase",-D895,IF(B895="Dividend",D895,IF(B895="Redemption",D895,)))))</f>
        <v>0</v>
      </c>
      <c r="L895" s="25" t="str">
        <f t="shared" si="133"/>
        <v/>
      </c>
      <c r="M895" s="11">
        <f t="shared" si="140"/>
        <v>0</v>
      </c>
      <c r="N895">
        <f t="shared" si="141"/>
        <v>0</v>
      </c>
      <c r="O895" s="9"/>
      <c r="P895" s="9"/>
      <c r="Q895" s="9"/>
      <c r="R895" s="9"/>
      <c r="S895" s="9"/>
    </row>
    <row r="896" spans="1:19">
      <c r="A896" s="12"/>
      <c r="B896" s="13" t="s">
        <v>281</v>
      </c>
      <c r="C896" s="13"/>
      <c r="D896" s="14"/>
      <c r="E896" s="23" t="str">
        <f t="shared" si="134"/>
        <v/>
      </c>
      <c r="F896" s="22" t="str">
        <f t="shared" si="135"/>
        <v/>
      </c>
      <c r="G896" s="15" t="str">
        <f t="shared" si="136"/>
        <v/>
      </c>
      <c r="H896" s="17" t="str">
        <f t="shared" si="137"/>
        <v/>
      </c>
      <c r="I896" s="24" t="str">
        <f t="shared" si="138"/>
        <v/>
      </c>
      <c r="J896" s="26" t="str">
        <f t="shared" si="139"/>
        <v/>
      </c>
      <c r="K896" s="9">
        <f>IF(J895=actualvalue,xirrvalue,IF(A896="",0,IF(B896="Purchase",-D896,IF(B896="Dividend",D896,IF(B896="Redemption",D896,)))))</f>
        <v>0</v>
      </c>
      <c r="L896" s="25" t="str">
        <f t="shared" si="133"/>
        <v/>
      </c>
      <c r="M896" s="11">
        <f t="shared" si="140"/>
        <v>0</v>
      </c>
      <c r="N896">
        <f t="shared" si="141"/>
        <v>0</v>
      </c>
      <c r="O896" s="9"/>
      <c r="P896" s="9"/>
      <c r="Q896" s="9"/>
      <c r="R896" s="9"/>
      <c r="S896" s="9"/>
    </row>
    <row r="897" spans="1:19">
      <c r="A897" s="12"/>
      <c r="B897" s="13" t="s">
        <v>281</v>
      </c>
      <c r="C897" s="13"/>
      <c r="D897" s="14"/>
      <c r="E897" s="23" t="str">
        <f t="shared" si="134"/>
        <v/>
      </c>
      <c r="F897" s="22" t="str">
        <f t="shared" si="135"/>
        <v/>
      </c>
      <c r="G897" s="15" t="str">
        <f t="shared" si="136"/>
        <v/>
      </c>
      <c r="H897" s="17" t="str">
        <f t="shared" si="137"/>
        <v/>
      </c>
      <c r="I897" s="24" t="str">
        <f t="shared" si="138"/>
        <v/>
      </c>
      <c r="J897" s="26" t="str">
        <f t="shared" si="139"/>
        <v/>
      </c>
      <c r="K897" s="9">
        <f>IF(J896=actualvalue,xirrvalue,IF(A897="",0,IF(B897="Purchase",-D897,IF(B897="Dividend",D897,IF(B897="Redemption",D897,)))))</f>
        <v>0</v>
      </c>
      <c r="L897" s="25" t="str">
        <f t="shared" si="133"/>
        <v/>
      </c>
      <c r="M897" s="11">
        <f t="shared" si="140"/>
        <v>0</v>
      </c>
      <c r="N897">
        <f t="shared" si="141"/>
        <v>0</v>
      </c>
      <c r="O897" s="9"/>
      <c r="P897" s="9"/>
      <c r="Q897" s="9"/>
      <c r="R897" s="9"/>
      <c r="S897" s="9"/>
    </row>
    <row r="898" spans="1:19">
      <c r="A898" s="12"/>
      <c r="B898" s="13" t="s">
        <v>281</v>
      </c>
      <c r="C898" s="13"/>
      <c r="D898" s="14"/>
      <c r="E898" s="23" t="str">
        <f t="shared" si="134"/>
        <v/>
      </c>
      <c r="F898" s="22" t="str">
        <f t="shared" si="135"/>
        <v/>
      </c>
      <c r="G898" s="15" t="str">
        <f t="shared" si="136"/>
        <v/>
      </c>
      <c r="H898" s="17" t="str">
        <f t="shared" si="137"/>
        <v/>
      </c>
      <c r="I898" s="24" t="str">
        <f t="shared" si="138"/>
        <v/>
      </c>
      <c r="J898" s="26" t="str">
        <f t="shared" si="139"/>
        <v/>
      </c>
      <c r="K898" s="9">
        <f>IF(J897=actualvalue,xirrvalue,IF(A898="",0,IF(B898="Purchase",-D898,IF(B898="Dividend",D898,IF(B898="Redemption",D898,)))))</f>
        <v>0</v>
      </c>
      <c r="L898" s="25" t="str">
        <f t="shared" si="133"/>
        <v/>
      </c>
      <c r="M898" s="11">
        <f t="shared" si="140"/>
        <v>0</v>
      </c>
      <c r="N898">
        <f t="shared" si="141"/>
        <v>0</v>
      </c>
      <c r="O898" s="9"/>
      <c r="P898" s="9"/>
      <c r="Q898" s="9"/>
      <c r="R898" s="9"/>
      <c r="S898" s="9"/>
    </row>
    <row r="899" spans="1:19">
      <c r="A899" s="12"/>
      <c r="B899" s="13" t="s">
        <v>281</v>
      </c>
      <c r="C899" s="13"/>
      <c r="D899" s="14"/>
      <c r="E899" s="23" t="str">
        <f t="shared" si="134"/>
        <v/>
      </c>
      <c r="F899" s="22" t="str">
        <f t="shared" si="135"/>
        <v/>
      </c>
      <c r="G899" s="15" t="str">
        <f t="shared" si="136"/>
        <v/>
      </c>
      <c r="H899" s="17" t="str">
        <f t="shared" si="137"/>
        <v/>
      </c>
      <c r="I899" s="24" t="str">
        <f t="shared" si="138"/>
        <v/>
      </c>
      <c r="J899" s="26" t="str">
        <f t="shared" si="139"/>
        <v/>
      </c>
      <c r="K899" s="9">
        <f>IF(J898=actualvalue,xirrvalue,IF(A899="",0,IF(B899="Purchase",-D899,IF(B899="Dividend",D899,IF(B899="Redemption",D899,)))))</f>
        <v>0</v>
      </c>
      <c r="L899" s="25" t="str">
        <f t="shared" si="133"/>
        <v/>
      </c>
      <c r="M899" s="11">
        <f t="shared" si="140"/>
        <v>0</v>
      </c>
      <c r="N899">
        <f t="shared" si="141"/>
        <v>0</v>
      </c>
      <c r="O899" s="9"/>
      <c r="P899" s="9"/>
      <c r="Q899" s="9"/>
      <c r="R899" s="9"/>
      <c r="S899" s="9"/>
    </row>
    <row r="900" spans="1:19">
      <c r="A900" s="12"/>
      <c r="B900" s="13" t="s">
        <v>281</v>
      </c>
      <c r="C900" s="13"/>
      <c r="D900" s="14"/>
      <c r="E900" s="23" t="str">
        <f t="shared" si="134"/>
        <v/>
      </c>
      <c r="F900" s="22" t="str">
        <f t="shared" si="135"/>
        <v/>
      </c>
      <c r="G900" s="15" t="str">
        <f t="shared" si="136"/>
        <v/>
      </c>
      <c r="H900" s="17" t="str">
        <f t="shared" si="137"/>
        <v/>
      </c>
      <c r="I900" s="24" t="str">
        <f t="shared" si="138"/>
        <v/>
      </c>
      <c r="J900" s="26" t="str">
        <f t="shared" si="139"/>
        <v/>
      </c>
      <c r="K900" s="9">
        <f>IF(J899=actualvalue,xirrvalue,IF(A900="",0,IF(B900="Purchase",-D900,IF(B900="Dividend",D900,IF(B900="Redemption",D900,)))))</f>
        <v>0</v>
      </c>
      <c r="L900" s="25" t="str">
        <f t="shared" si="133"/>
        <v/>
      </c>
      <c r="M900" s="11">
        <f t="shared" si="140"/>
        <v>0</v>
      </c>
      <c r="N900">
        <f t="shared" si="141"/>
        <v>0</v>
      </c>
      <c r="O900" s="9"/>
      <c r="P900" s="9"/>
      <c r="Q900" s="9"/>
      <c r="R900" s="9"/>
      <c r="S900" s="9"/>
    </row>
    <row r="901" spans="1:19">
      <c r="A901" s="12"/>
      <c r="B901" s="13" t="s">
        <v>281</v>
      </c>
      <c r="C901" s="13"/>
      <c r="D901" s="14"/>
      <c r="E901" s="23" t="str">
        <f t="shared" si="134"/>
        <v/>
      </c>
      <c r="F901" s="22" t="str">
        <f t="shared" si="135"/>
        <v/>
      </c>
      <c r="G901" s="15" t="str">
        <f t="shared" si="136"/>
        <v/>
      </c>
      <c r="H901" s="17" t="str">
        <f t="shared" si="137"/>
        <v/>
      </c>
      <c r="I901" s="24" t="str">
        <f t="shared" si="138"/>
        <v/>
      </c>
      <c r="J901" s="26" t="str">
        <f t="shared" si="139"/>
        <v/>
      </c>
      <c r="K901" s="9">
        <f>IF(J900=actualvalue,xirrvalue,IF(A901="",0,IF(B901="Purchase",-D901,IF(B901="Dividend",D901,IF(B901="Redemption",D901,)))))</f>
        <v>0</v>
      </c>
      <c r="L901" s="25" t="str">
        <f t="shared" si="133"/>
        <v/>
      </c>
      <c r="M901" s="11">
        <f t="shared" si="140"/>
        <v>0</v>
      </c>
      <c r="N901">
        <f t="shared" si="141"/>
        <v>0</v>
      </c>
      <c r="O901" s="9"/>
      <c r="P901" s="9"/>
      <c r="Q901" s="9"/>
      <c r="R901" s="9"/>
      <c r="S901" s="9"/>
    </row>
    <row r="902" spans="1:19">
      <c r="A902" s="12"/>
      <c r="B902" s="13" t="s">
        <v>281</v>
      </c>
      <c r="C902" s="13"/>
      <c r="D902" s="14"/>
      <c r="E902" s="23" t="str">
        <f t="shared" si="134"/>
        <v/>
      </c>
      <c r="F902" s="22" t="str">
        <f t="shared" si="135"/>
        <v/>
      </c>
      <c r="G902" s="15" t="str">
        <f t="shared" si="136"/>
        <v/>
      </c>
      <c r="H902" s="17" t="str">
        <f t="shared" si="137"/>
        <v/>
      </c>
      <c r="I902" s="24" t="str">
        <f t="shared" si="138"/>
        <v/>
      </c>
      <c r="J902" s="26" t="str">
        <f t="shared" si="139"/>
        <v/>
      </c>
      <c r="K902" s="9">
        <f>IF(J901=actualvalue,xirrvalue,IF(A902="",0,IF(B902="Purchase",-D902,IF(B902="Dividend",D902,IF(B902="Redemption",D902,)))))</f>
        <v>0</v>
      </c>
      <c r="L902" s="25" t="str">
        <f t="shared" si="133"/>
        <v/>
      </c>
      <c r="M902" s="11">
        <f t="shared" si="140"/>
        <v>0</v>
      </c>
      <c r="N902">
        <f t="shared" si="141"/>
        <v>0</v>
      </c>
      <c r="O902" s="9"/>
      <c r="P902" s="9"/>
      <c r="Q902" s="9"/>
      <c r="R902" s="9"/>
      <c r="S902" s="9"/>
    </row>
    <row r="903" spans="1:19">
      <c r="A903" s="12"/>
      <c r="B903" s="13" t="s">
        <v>281</v>
      </c>
      <c r="C903" s="13"/>
      <c r="D903" s="14"/>
      <c r="E903" s="23" t="str">
        <f t="shared" si="134"/>
        <v/>
      </c>
      <c r="F903" s="22" t="str">
        <f t="shared" si="135"/>
        <v/>
      </c>
      <c r="G903" s="15" t="str">
        <f t="shared" si="136"/>
        <v/>
      </c>
      <c r="H903" s="17" t="str">
        <f t="shared" si="137"/>
        <v/>
      </c>
      <c r="I903" s="24" t="str">
        <f t="shared" si="138"/>
        <v/>
      </c>
      <c r="J903" s="26" t="str">
        <f t="shared" si="139"/>
        <v/>
      </c>
      <c r="K903" s="9">
        <f>IF(J902=actualvalue,xirrvalue,IF(A903="",0,IF(B903="Purchase",-D903,IF(B903="Dividend",D903,IF(B903="Redemption",D903,)))))</f>
        <v>0</v>
      </c>
      <c r="L903" s="25" t="str">
        <f t="shared" si="133"/>
        <v/>
      </c>
      <c r="M903" s="11">
        <f t="shared" si="140"/>
        <v>0</v>
      </c>
      <c r="N903">
        <f t="shared" si="141"/>
        <v>0</v>
      </c>
      <c r="O903" s="9"/>
      <c r="P903" s="9"/>
      <c r="Q903" s="9"/>
      <c r="R903" s="9"/>
      <c r="S903" s="9"/>
    </row>
    <row r="904" spans="1:19">
      <c r="A904" s="12"/>
      <c r="B904" s="13" t="s">
        <v>281</v>
      </c>
      <c r="C904" s="13"/>
      <c r="D904" s="14"/>
      <c r="E904" s="23" t="str">
        <f t="shared" si="134"/>
        <v/>
      </c>
      <c r="F904" s="22" t="str">
        <f t="shared" si="135"/>
        <v/>
      </c>
      <c r="G904" s="15" t="str">
        <f t="shared" si="136"/>
        <v/>
      </c>
      <c r="H904" s="17" t="str">
        <f t="shared" si="137"/>
        <v/>
      </c>
      <c r="I904" s="24" t="str">
        <f t="shared" si="138"/>
        <v/>
      </c>
      <c r="J904" s="26" t="str">
        <f t="shared" si="139"/>
        <v/>
      </c>
      <c r="K904" s="9">
        <f>IF(J903=actualvalue,xirrvalue,IF(A904="",0,IF(B904="Purchase",-D904,IF(B904="Dividend",D904,IF(B904="Redemption",D904,)))))</f>
        <v>0</v>
      </c>
      <c r="L904" s="25" t="str">
        <f t="shared" si="133"/>
        <v/>
      </c>
      <c r="M904" s="11">
        <f t="shared" si="140"/>
        <v>0</v>
      </c>
      <c r="N904">
        <f t="shared" si="141"/>
        <v>0</v>
      </c>
      <c r="O904" s="9"/>
      <c r="P904" s="9"/>
      <c r="Q904" s="9"/>
      <c r="R904" s="9"/>
      <c r="S904" s="9"/>
    </row>
    <row r="905" spans="1:19">
      <c r="A905" s="12"/>
      <c r="B905" s="13" t="s">
        <v>281</v>
      </c>
      <c r="C905" s="13"/>
      <c r="D905" s="14"/>
      <c r="E905" s="23" t="str">
        <f t="shared" si="134"/>
        <v/>
      </c>
      <c r="F905" s="22" t="str">
        <f t="shared" si="135"/>
        <v/>
      </c>
      <c r="G905" s="15" t="str">
        <f t="shared" si="136"/>
        <v/>
      </c>
      <c r="H905" s="17" t="str">
        <f t="shared" si="137"/>
        <v/>
      </c>
      <c r="I905" s="24" t="str">
        <f t="shared" si="138"/>
        <v/>
      </c>
      <c r="J905" s="26" t="str">
        <f t="shared" si="139"/>
        <v/>
      </c>
      <c r="K905" s="9">
        <f>IF(J904=actualvalue,xirrvalue,IF(A905="",0,IF(B905="Purchase",-D905,IF(B905="Dividend",D905,IF(B905="Redemption",D905,)))))</f>
        <v>0</v>
      </c>
      <c r="L905" s="25" t="str">
        <f t="shared" si="133"/>
        <v/>
      </c>
      <c r="M905" s="11">
        <f t="shared" si="140"/>
        <v>0</v>
      </c>
      <c r="N905">
        <f t="shared" si="141"/>
        <v>0</v>
      </c>
      <c r="O905" s="9"/>
      <c r="P905" s="9"/>
      <c r="Q905" s="9"/>
      <c r="R905" s="9"/>
      <c r="S905" s="9"/>
    </row>
    <row r="906" spans="1:19">
      <c r="A906" s="12"/>
      <c r="B906" s="13" t="s">
        <v>281</v>
      </c>
      <c r="C906" s="13"/>
      <c r="D906" s="14"/>
      <c r="E906" s="23" t="str">
        <f t="shared" si="134"/>
        <v/>
      </c>
      <c r="F906" s="22" t="str">
        <f t="shared" si="135"/>
        <v/>
      </c>
      <c r="G906" s="15" t="str">
        <f t="shared" si="136"/>
        <v/>
      </c>
      <c r="H906" s="17" t="str">
        <f t="shared" si="137"/>
        <v/>
      </c>
      <c r="I906" s="24" t="str">
        <f t="shared" si="138"/>
        <v/>
      </c>
      <c r="J906" s="26" t="str">
        <f t="shared" si="139"/>
        <v/>
      </c>
      <c r="K906" s="9">
        <f>IF(J905=actualvalue,xirrvalue,IF(A906="",0,IF(B906="Purchase",-D906,IF(B906="Dividend",D906,IF(B906="Redemption",D906,)))))</f>
        <v>0</v>
      </c>
      <c r="L906" s="25" t="str">
        <f t="shared" si="133"/>
        <v/>
      </c>
      <c r="M906" s="11">
        <f t="shared" si="140"/>
        <v>0</v>
      </c>
      <c r="N906">
        <f t="shared" si="141"/>
        <v>0</v>
      </c>
      <c r="O906" s="9"/>
      <c r="P906" s="9"/>
      <c r="Q906" s="9"/>
      <c r="R906" s="9"/>
      <c r="S906" s="9"/>
    </row>
    <row r="907" spans="1:19">
      <c r="A907" s="12"/>
      <c r="B907" s="13" t="s">
        <v>281</v>
      </c>
      <c r="C907" s="13"/>
      <c r="D907" s="14"/>
      <c r="E907" s="23" t="str">
        <f t="shared" si="134"/>
        <v/>
      </c>
      <c r="F907" s="22" t="str">
        <f t="shared" si="135"/>
        <v/>
      </c>
      <c r="G907" s="15" t="str">
        <f t="shared" si="136"/>
        <v/>
      </c>
      <c r="H907" s="17" t="str">
        <f t="shared" si="137"/>
        <v/>
      </c>
      <c r="I907" s="24" t="str">
        <f t="shared" si="138"/>
        <v/>
      </c>
      <c r="J907" s="26" t="str">
        <f t="shared" si="139"/>
        <v/>
      </c>
      <c r="K907" s="9">
        <f>IF(J906=actualvalue,xirrvalue,IF(A907="",0,IF(B907="Purchase",-D907,IF(B907="Dividend",D907,IF(B907="Redemption",D907,)))))</f>
        <v>0</v>
      </c>
      <c r="L907" s="25" t="str">
        <f t="shared" ref="L907:L970" si="142">IF(B907="Purchase",E907,IF(B907="Redemption",E907,IF(B907="Dividend",E907,"")))</f>
        <v/>
      </c>
      <c r="M907" s="11">
        <f t="shared" si="140"/>
        <v>0</v>
      </c>
      <c r="N907">
        <f t="shared" si="141"/>
        <v>0</v>
      </c>
      <c r="O907" s="9"/>
      <c r="P907" s="9"/>
      <c r="Q907" s="9"/>
      <c r="R907" s="9"/>
      <c r="S907" s="9"/>
    </row>
    <row r="908" spans="1:19">
      <c r="A908" s="12"/>
      <c r="B908" s="13" t="s">
        <v>281</v>
      </c>
      <c r="C908" s="13"/>
      <c r="D908" s="14"/>
      <c r="E908" s="23" t="str">
        <f t="shared" si="134"/>
        <v/>
      </c>
      <c r="F908" s="22" t="str">
        <f t="shared" si="135"/>
        <v/>
      </c>
      <c r="G908" s="15" t="str">
        <f t="shared" si="136"/>
        <v/>
      </c>
      <c r="H908" s="17" t="str">
        <f t="shared" si="137"/>
        <v/>
      </c>
      <c r="I908" s="24" t="str">
        <f t="shared" si="138"/>
        <v/>
      </c>
      <c r="J908" s="26" t="str">
        <f t="shared" si="139"/>
        <v/>
      </c>
      <c r="K908" s="9">
        <f>IF(J907=actualvalue,xirrvalue,IF(A908="",0,IF(B908="Purchase",-D908,IF(B908="Dividend",D908,IF(B908="Redemption",D908,)))))</f>
        <v>0</v>
      </c>
      <c r="L908" s="25" t="str">
        <f t="shared" si="142"/>
        <v/>
      </c>
      <c r="M908" s="11">
        <f t="shared" si="140"/>
        <v>0</v>
      </c>
      <c r="N908">
        <f t="shared" si="141"/>
        <v>0</v>
      </c>
      <c r="O908" s="9"/>
      <c r="P908" s="9"/>
      <c r="Q908" s="9"/>
      <c r="R908" s="9"/>
      <c r="S908" s="9"/>
    </row>
    <row r="909" spans="1:19">
      <c r="A909" s="12"/>
      <c r="B909" s="13" t="s">
        <v>281</v>
      </c>
      <c r="C909" s="13"/>
      <c r="D909" s="14"/>
      <c r="E909" s="23" t="str">
        <f t="shared" si="134"/>
        <v/>
      </c>
      <c r="F909" s="22" t="str">
        <f t="shared" si="135"/>
        <v/>
      </c>
      <c r="G909" s="15" t="str">
        <f t="shared" si="136"/>
        <v/>
      </c>
      <c r="H909" s="17" t="str">
        <f t="shared" si="137"/>
        <v/>
      </c>
      <c r="I909" s="24" t="str">
        <f t="shared" si="138"/>
        <v/>
      </c>
      <c r="J909" s="26" t="str">
        <f t="shared" si="139"/>
        <v/>
      </c>
      <c r="K909" s="9">
        <f>IF(J908=actualvalue,xirrvalue,IF(A909="",0,IF(B909="Purchase",-D909,IF(B909="Dividend",D909,IF(B909="Redemption",D909,)))))</f>
        <v>0</v>
      </c>
      <c r="L909" s="25" t="str">
        <f t="shared" si="142"/>
        <v/>
      </c>
      <c r="M909" s="11">
        <f t="shared" si="140"/>
        <v>0</v>
      </c>
      <c r="N909">
        <f t="shared" si="141"/>
        <v>0</v>
      </c>
      <c r="O909" s="9"/>
      <c r="P909" s="9"/>
      <c r="Q909" s="9"/>
      <c r="R909" s="9"/>
      <c r="S909" s="9"/>
    </row>
    <row r="910" spans="1:19">
      <c r="A910" s="12"/>
      <c r="B910" s="13" t="s">
        <v>281</v>
      </c>
      <c r="C910" s="13"/>
      <c r="D910" s="14"/>
      <c r="E910" s="23" t="str">
        <f t="shared" si="134"/>
        <v/>
      </c>
      <c r="F910" s="22" t="str">
        <f t="shared" si="135"/>
        <v/>
      </c>
      <c r="G910" s="15" t="str">
        <f t="shared" si="136"/>
        <v/>
      </c>
      <c r="H910" s="17" t="str">
        <f t="shared" si="137"/>
        <v/>
      </c>
      <c r="I910" s="24" t="str">
        <f t="shared" si="138"/>
        <v/>
      </c>
      <c r="J910" s="26" t="str">
        <f t="shared" si="139"/>
        <v/>
      </c>
      <c r="K910" s="9">
        <f>IF(J909=actualvalue,xirrvalue,IF(A910="",0,IF(B910="Purchase",-D910,IF(B910="Dividend",D910,IF(B910="Redemption",D910,)))))</f>
        <v>0</v>
      </c>
      <c r="L910" s="25" t="str">
        <f t="shared" si="142"/>
        <v/>
      </c>
      <c r="M910" s="11">
        <f t="shared" si="140"/>
        <v>0</v>
      </c>
      <c r="N910">
        <f t="shared" si="141"/>
        <v>0</v>
      </c>
      <c r="O910" s="9"/>
      <c r="P910" s="9"/>
      <c r="Q910" s="9"/>
      <c r="R910" s="9"/>
      <c r="S910" s="9"/>
    </row>
    <row r="911" spans="1:19">
      <c r="A911" s="12"/>
      <c r="B911" s="13" t="s">
        <v>281</v>
      </c>
      <c r="C911" s="13"/>
      <c r="D911" s="14"/>
      <c r="E911" s="23" t="str">
        <f t="shared" si="134"/>
        <v/>
      </c>
      <c r="F911" s="22" t="str">
        <f t="shared" si="135"/>
        <v/>
      </c>
      <c r="G911" s="15" t="str">
        <f t="shared" si="136"/>
        <v/>
      </c>
      <c r="H911" s="17" t="str">
        <f t="shared" si="137"/>
        <v/>
      </c>
      <c r="I911" s="24" t="str">
        <f t="shared" si="138"/>
        <v/>
      </c>
      <c r="J911" s="26" t="str">
        <f t="shared" si="139"/>
        <v/>
      </c>
      <c r="K911" s="9">
        <f>IF(J910=actualvalue,xirrvalue,IF(A911="",0,IF(B911="Purchase",-D911,IF(B911="Dividend",D911,IF(B911="Redemption",D911,)))))</f>
        <v>0</v>
      </c>
      <c r="L911" s="25" t="str">
        <f t="shared" si="142"/>
        <v/>
      </c>
      <c r="M911" s="11">
        <f t="shared" si="140"/>
        <v>0</v>
      </c>
      <c r="N911">
        <f t="shared" si="141"/>
        <v>0</v>
      </c>
      <c r="O911" s="9"/>
      <c r="P911" s="9"/>
      <c r="Q911" s="9"/>
      <c r="R911" s="9"/>
      <c r="S911" s="9"/>
    </row>
    <row r="912" spans="1:19">
      <c r="A912" s="12"/>
      <c r="B912" s="13" t="s">
        <v>281</v>
      </c>
      <c r="C912" s="13"/>
      <c r="D912" s="14"/>
      <c r="E912" s="23" t="str">
        <f t="shared" si="134"/>
        <v/>
      </c>
      <c r="F912" s="22" t="str">
        <f t="shared" si="135"/>
        <v/>
      </c>
      <c r="G912" s="15" t="str">
        <f t="shared" si="136"/>
        <v/>
      </c>
      <c r="H912" s="17" t="str">
        <f t="shared" si="137"/>
        <v/>
      </c>
      <c r="I912" s="24" t="str">
        <f t="shared" si="138"/>
        <v/>
      </c>
      <c r="J912" s="26" t="str">
        <f t="shared" si="139"/>
        <v/>
      </c>
      <c r="K912" s="9">
        <f>IF(J911=actualvalue,xirrvalue,IF(A912="",0,IF(B912="Purchase",-D912,IF(B912="Dividend",D912,IF(B912="Redemption",D912,)))))</f>
        <v>0</v>
      </c>
      <c r="L912" s="25" t="str">
        <f t="shared" si="142"/>
        <v/>
      </c>
      <c r="M912" s="11">
        <f t="shared" si="140"/>
        <v>0</v>
      </c>
      <c r="N912">
        <f t="shared" si="141"/>
        <v>0</v>
      </c>
      <c r="O912" s="9"/>
      <c r="P912" s="9"/>
      <c r="Q912" s="9"/>
      <c r="R912" s="9"/>
      <c r="S912" s="9"/>
    </row>
    <row r="913" spans="1:19">
      <c r="A913" s="12"/>
      <c r="B913" s="13" t="s">
        <v>281</v>
      </c>
      <c r="C913" s="13"/>
      <c r="D913" s="14"/>
      <c r="E913" s="23" t="str">
        <f t="shared" si="134"/>
        <v/>
      </c>
      <c r="F913" s="22" t="str">
        <f t="shared" si="135"/>
        <v/>
      </c>
      <c r="G913" s="15" t="str">
        <f t="shared" si="136"/>
        <v/>
      </c>
      <c r="H913" s="17" t="str">
        <f t="shared" si="137"/>
        <v/>
      </c>
      <c r="I913" s="24" t="str">
        <f t="shared" si="138"/>
        <v/>
      </c>
      <c r="J913" s="26" t="str">
        <f t="shared" si="139"/>
        <v/>
      </c>
      <c r="K913" s="9">
        <f>IF(J912=actualvalue,xirrvalue,IF(A913="",0,IF(B913="Purchase",-D913,IF(B913="Dividend",D913,IF(B913="Redemption",D913,)))))</f>
        <v>0</v>
      </c>
      <c r="L913" s="25" t="str">
        <f t="shared" si="142"/>
        <v/>
      </c>
      <c r="M913" s="11">
        <f t="shared" si="140"/>
        <v>0</v>
      </c>
      <c r="N913">
        <f t="shared" si="141"/>
        <v>0</v>
      </c>
      <c r="O913" s="9"/>
      <c r="P913" s="9"/>
      <c r="Q913" s="9"/>
      <c r="R913" s="9"/>
      <c r="S913" s="9"/>
    </row>
    <row r="914" spans="1:19">
      <c r="A914" s="12"/>
      <c r="B914" s="13" t="s">
        <v>281</v>
      </c>
      <c r="C914" s="13"/>
      <c r="D914" s="14"/>
      <c r="E914" s="23" t="str">
        <f t="shared" ref="E914:E977" si="143">IF(ISERROR(IF(B914="Redemption",-D914,IF(B914="Dividend",-D914,D914))/C914),"",IF(B914="Redemption",-D914,IF(B914="Dividend",-D914,D914))/C914)</f>
        <v/>
      </c>
      <c r="F914" s="22" t="str">
        <f t="shared" ref="F914:F977" si="144">IF(B914="Redemption","",IF(B914="Dividend","",IF(date-A914=date,"",date-A914)))</f>
        <v/>
      </c>
      <c r="G914" s="15" t="str">
        <f t="shared" ref="G914:G977" si="145">IF(B914="Redemption","",IF(B914="Dividend","",IF(ISERROR(mfnav1*E914),"",navmf1*E914)))</f>
        <v/>
      </c>
      <c r="H914" s="17" t="str">
        <f t="shared" ref="H914:H977" si="146">IF(ISERROR(G914-D914),"",G914-D914)</f>
        <v/>
      </c>
      <c r="I914" s="24" t="str">
        <f t="shared" ref="I914:I977" si="147">IF(ISERROR(I913+E914),"",I913+E914)</f>
        <v/>
      </c>
      <c r="J914" s="26" t="str">
        <f t="shared" ref="J914:J977" si="148">IF(ISERROR(I914*navmf1),"",I914*navmf1)</f>
        <v/>
      </c>
      <c r="K914" s="9">
        <f>IF(J913=actualvalue,xirrvalue,IF(A914="",0,IF(B914="Purchase",-D914,IF(B914="Dividend",D914,IF(B914="Redemption",D914,)))))</f>
        <v>0</v>
      </c>
      <c r="L914" s="25" t="str">
        <f t="shared" si="142"/>
        <v/>
      </c>
      <c r="M914" s="11">
        <f t="shared" ref="M914:M977" si="149">IF(K914=xirrvalue,date,IF(K914=0,0,IF(K914="","",A914)))</f>
        <v>0</v>
      </c>
      <c r="N914">
        <f t="shared" ref="N914:N977" si="150">IF(B914="Purchase",D914,0)</f>
        <v>0</v>
      </c>
      <c r="O914" s="9"/>
      <c r="P914" s="9"/>
      <c r="Q914" s="9"/>
      <c r="R914" s="9"/>
      <c r="S914" s="9"/>
    </row>
    <row r="915" spans="1:19">
      <c r="A915" s="12"/>
      <c r="B915" s="13" t="s">
        <v>281</v>
      </c>
      <c r="C915" s="13"/>
      <c r="D915" s="14"/>
      <c r="E915" s="23" t="str">
        <f t="shared" si="143"/>
        <v/>
      </c>
      <c r="F915" s="22" t="str">
        <f t="shared" si="144"/>
        <v/>
      </c>
      <c r="G915" s="15" t="str">
        <f t="shared" si="145"/>
        <v/>
      </c>
      <c r="H915" s="17" t="str">
        <f t="shared" si="146"/>
        <v/>
      </c>
      <c r="I915" s="24" t="str">
        <f t="shared" si="147"/>
        <v/>
      </c>
      <c r="J915" s="26" t="str">
        <f t="shared" si="148"/>
        <v/>
      </c>
      <c r="K915" s="9">
        <f>IF(J914=actualvalue,xirrvalue,IF(A915="",0,IF(B915="Purchase",-D915,IF(B915="Dividend",D915,IF(B915="Redemption",D915,)))))</f>
        <v>0</v>
      </c>
      <c r="L915" s="25" t="str">
        <f t="shared" si="142"/>
        <v/>
      </c>
      <c r="M915" s="11">
        <f t="shared" si="149"/>
        <v>0</v>
      </c>
      <c r="N915">
        <f t="shared" si="150"/>
        <v>0</v>
      </c>
      <c r="O915" s="9"/>
      <c r="P915" s="9"/>
      <c r="Q915" s="9"/>
      <c r="R915" s="9"/>
      <c r="S915" s="9"/>
    </row>
    <row r="916" spans="1:19">
      <c r="A916" s="12"/>
      <c r="B916" s="13" t="s">
        <v>281</v>
      </c>
      <c r="C916" s="13"/>
      <c r="D916" s="14"/>
      <c r="E916" s="23" t="str">
        <f t="shared" si="143"/>
        <v/>
      </c>
      <c r="F916" s="22" t="str">
        <f t="shared" si="144"/>
        <v/>
      </c>
      <c r="G916" s="15" t="str">
        <f t="shared" si="145"/>
        <v/>
      </c>
      <c r="H916" s="17" t="str">
        <f t="shared" si="146"/>
        <v/>
      </c>
      <c r="I916" s="24" t="str">
        <f t="shared" si="147"/>
        <v/>
      </c>
      <c r="J916" s="26" t="str">
        <f t="shared" si="148"/>
        <v/>
      </c>
      <c r="K916" s="9">
        <f>IF(J915=actualvalue,xirrvalue,IF(A916="",0,IF(B916="Purchase",-D916,IF(B916="Dividend",D916,IF(B916="Redemption",D916,)))))</f>
        <v>0</v>
      </c>
      <c r="L916" s="25" t="str">
        <f t="shared" si="142"/>
        <v/>
      </c>
      <c r="M916" s="11">
        <f t="shared" si="149"/>
        <v>0</v>
      </c>
      <c r="N916">
        <f t="shared" si="150"/>
        <v>0</v>
      </c>
      <c r="O916" s="9"/>
      <c r="P916" s="9"/>
      <c r="Q916" s="9"/>
      <c r="R916" s="9"/>
      <c r="S916" s="9"/>
    </row>
    <row r="917" spans="1:19">
      <c r="A917" s="12"/>
      <c r="B917" s="13" t="s">
        <v>281</v>
      </c>
      <c r="C917" s="13"/>
      <c r="D917" s="14"/>
      <c r="E917" s="23" t="str">
        <f t="shared" si="143"/>
        <v/>
      </c>
      <c r="F917" s="22" t="str">
        <f t="shared" si="144"/>
        <v/>
      </c>
      <c r="G917" s="15" t="str">
        <f t="shared" si="145"/>
        <v/>
      </c>
      <c r="H917" s="17" t="str">
        <f t="shared" si="146"/>
        <v/>
      </c>
      <c r="I917" s="24" t="str">
        <f t="shared" si="147"/>
        <v/>
      </c>
      <c r="J917" s="26" t="str">
        <f t="shared" si="148"/>
        <v/>
      </c>
      <c r="K917" s="9">
        <f>IF(J916=actualvalue,xirrvalue,IF(A917="",0,IF(B917="Purchase",-D917,IF(B917="Dividend",D917,IF(B917="Redemption",D917,)))))</f>
        <v>0</v>
      </c>
      <c r="L917" s="25" t="str">
        <f t="shared" si="142"/>
        <v/>
      </c>
      <c r="M917" s="11">
        <f t="shared" si="149"/>
        <v>0</v>
      </c>
      <c r="N917">
        <f t="shared" si="150"/>
        <v>0</v>
      </c>
      <c r="O917" s="9"/>
      <c r="P917" s="9"/>
      <c r="Q917" s="9"/>
      <c r="R917" s="9"/>
      <c r="S917" s="9"/>
    </row>
    <row r="918" spans="1:19">
      <c r="A918" s="12"/>
      <c r="B918" s="13" t="s">
        <v>281</v>
      </c>
      <c r="C918" s="13"/>
      <c r="D918" s="14"/>
      <c r="E918" s="23" t="str">
        <f t="shared" si="143"/>
        <v/>
      </c>
      <c r="F918" s="22" t="str">
        <f t="shared" si="144"/>
        <v/>
      </c>
      <c r="G918" s="15" t="str">
        <f t="shared" si="145"/>
        <v/>
      </c>
      <c r="H918" s="17" t="str">
        <f t="shared" si="146"/>
        <v/>
      </c>
      <c r="I918" s="24" t="str">
        <f t="shared" si="147"/>
        <v/>
      </c>
      <c r="J918" s="26" t="str">
        <f t="shared" si="148"/>
        <v/>
      </c>
      <c r="K918" s="9">
        <f>IF(J917=actualvalue,xirrvalue,IF(A918="",0,IF(B918="Purchase",-D918,IF(B918="Dividend",D918,IF(B918="Redemption",D918,)))))</f>
        <v>0</v>
      </c>
      <c r="L918" s="25" t="str">
        <f t="shared" si="142"/>
        <v/>
      </c>
      <c r="M918" s="11">
        <f t="shared" si="149"/>
        <v>0</v>
      </c>
      <c r="N918">
        <f t="shared" si="150"/>
        <v>0</v>
      </c>
      <c r="O918" s="9"/>
      <c r="P918" s="9"/>
      <c r="Q918" s="9"/>
      <c r="R918" s="9"/>
      <c r="S918" s="9"/>
    </row>
    <row r="919" spans="1:19">
      <c r="A919" s="12"/>
      <c r="B919" s="13" t="s">
        <v>281</v>
      </c>
      <c r="C919" s="13"/>
      <c r="D919" s="14"/>
      <c r="E919" s="23" t="str">
        <f t="shared" si="143"/>
        <v/>
      </c>
      <c r="F919" s="22" t="str">
        <f t="shared" si="144"/>
        <v/>
      </c>
      <c r="G919" s="15" t="str">
        <f t="shared" si="145"/>
        <v/>
      </c>
      <c r="H919" s="17" t="str">
        <f t="shared" si="146"/>
        <v/>
      </c>
      <c r="I919" s="24" t="str">
        <f t="shared" si="147"/>
        <v/>
      </c>
      <c r="J919" s="26" t="str">
        <f t="shared" si="148"/>
        <v/>
      </c>
      <c r="K919" s="9">
        <f>IF(J918=actualvalue,xirrvalue,IF(A919="",0,IF(B919="Purchase",-D919,IF(B919="Dividend",D919,IF(B919="Redemption",D919,)))))</f>
        <v>0</v>
      </c>
      <c r="L919" s="25" t="str">
        <f t="shared" si="142"/>
        <v/>
      </c>
      <c r="M919" s="11">
        <f t="shared" si="149"/>
        <v>0</v>
      </c>
      <c r="N919">
        <f t="shared" si="150"/>
        <v>0</v>
      </c>
      <c r="O919" s="9"/>
      <c r="P919" s="9"/>
      <c r="Q919" s="9"/>
      <c r="R919" s="9"/>
      <c r="S919" s="9"/>
    </row>
    <row r="920" spans="1:19">
      <c r="A920" s="12"/>
      <c r="B920" s="13" t="s">
        <v>281</v>
      </c>
      <c r="C920" s="13"/>
      <c r="D920" s="14"/>
      <c r="E920" s="23" t="str">
        <f t="shared" si="143"/>
        <v/>
      </c>
      <c r="F920" s="22" t="str">
        <f t="shared" si="144"/>
        <v/>
      </c>
      <c r="G920" s="15" t="str">
        <f t="shared" si="145"/>
        <v/>
      </c>
      <c r="H920" s="17" t="str">
        <f t="shared" si="146"/>
        <v/>
      </c>
      <c r="I920" s="24" t="str">
        <f t="shared" si="147"/>
        <v/>
      </c>
      <c r="J920" s="26" t="str">
        <f t="shared" si="148"/>
        <v/>
      </c>
      <c r="K920" s="9">
        <f>IF(J919=actualvalue,xirrvalue,IF(A920="",0,IF(B920="Purchase",-D920,IF(B920="Dividend",D920,IF(B920="Redemption",D920,)))))</f>
        <v>0</v>
      </c>
      <c r="L920" s="25" t="str">
        <f t="shared" si="142"/>
        <v/>
      </c>
      <c r="M920" s="11">
        <f t="shared" si="149"/>
        <v>0</v>
      </c>
      <c r="N920">
        <f t="shared" si="150"/>
        <v>0</v>
      </c>
      <c r="O920" s="9"/>
      <c r="P920" s="9"/>
      <c r="Q920" s="9"/>
      <c r="R920" s="9"/>
      <c r="S920" s="9"/>
    </row>
    <row r="921" spans="1:19">
      <c r="A921" s="12"/>
      <c r="B921" s="13" t="s">
        <v>281</v>
      </c>
      <c r="C921" s="13"/>
      <c r="D921" s="14"/>
      <c r="E921" s="23" t="str">
        <f t="shared" si="143"/>
        <v/>
      </c>
      <c r="F921" s="22" t="str">
        <f t="shared" si="144"/>
        <v/>
      </c>
      <c r="G921" s="15" t="str">
        <f t="shared" si="145"/>
        <v/>
      </c>
      <c r="H921" s="17" t="str">
        <f t="shared" si="146"/>
        <v/>
      </c>
      <c r="I921" s="24" t="str">
        <f t="shared" si="147"/>
        <v/>
      </c>
      <c r="J921" s="26" t="str">
        <f t="shared" si="148"/>
        <v/>
      </c>
      <c r="K921" s="9">
        <f>IF(J920=actualvalue,xirrvalue,IF(A921="",0,IF(B921="Purchase",-D921,IF(B921="Dividend",D921,IF(B921="Redemption",D921,)))))</f>
        <v>0</v>
      </c>
      <c r="L921" s="25" t="str">
        <f t="shared" si="142"/>
        <v/>
      </c>
      <c r="M921" s="11">
        <f t="shared" si="149"/>
        <v>0</v>
      </c>
      <c r="N921">
        <f t="shared" si="150"/>
        <v>0</v>
      </c>
      <c r="O921" s="9"/>
      <c r="P921" s="9"/>
      <c r="Q921" s="9"/>
      <c r="R921" s="9"/>
      <c r="S921" s="9"/>
    </row>
    <row r="922" spans="1:19">
      <c r="A922" s="12"/>
      <c r="B922" s="13" t="s">
        <v>281</v>
      </c>
      <c r="C922" s="13"/>
      <c r="D922" s="14"/>
      <c r="E922" s="23" t="str">
        <f t="shared" si="143"/>
        <v/>
      </c>
      <c r="F922" s="22" t="str">
        <f t="shared" si="144"/>
        <v/>
      </c>
      <c r="G922" s="15" t="str">
        <f t="shared" si="145"/>
        <v/>
      </c>
      <c r="H922" s="17" t="str">
        <f t="shared" si="146"/>
        <v/>
      </c>
      <c r="I922" s="24" t="str">
        <f t="shared" si="147"/>
        <v/>
      </c>
      <c r="J922" s="26" t="str">
        <f t="shared" si="148"/>
        <v/>
      </c>
      <c r="K922" s="9">
        <f>IF(J921=actualvalue,xirrvalue,IF(A922="",0,IF(B922="Purchase",-D922,IF(B922="Dividend",D922,IF(B922="Redemption",D922,)))))</f>
        <v>0</v>
      </c>
      <c r="L922" s="25" t="str">
        <f t="shared" si="142"/>
        <v/>
      </c>
      <c r="M922" s="11">
        <f t="shared" si="149"/>
        <v>0</v>
      </c>
      <c r="N922">
        <f t="shared" si="150"/>
        <v>0</v>
      </c>
      <c r="O922" s="9"/>
      <c r="P922" s="9"/>
      <c r="Q922" s="9"/>
      <c r="R922" s="9"/>
      <c r="S922" s="9"/>
    </row>
    <row r="923" spans="1:19">
      <c r="A923" s="12"/>
      <c r="B923" s="13" t="s">
        <v>281</v>
      </c>
      <c r="C923" s="13"/>
      <c r="D923" s="14"/>
      <c r="E923" s="23" t="str">
        <f t="shared" si="143"/>
        <v/>
      </c>
      <c r="F923" s="22" t="str">
        <f t="shared" si="144"/>
        <v/>
      </c>
      <c r="G923" s="15" t="str">
        <f t="shared" si="145"/>
        <v/>
      </c>
      <c r="H923" s="17" t="str">
        <f t="shared" si="146"/>
        <v/>
      </c>
      <c r="I923" s="24" t="str">
        <f t="shared" si="147"/>
        <v/>
      </c>
      <c r="J923" s="26" t="str">
        <f t="shared" si="148"/>
        <v/>
      </c>
      <c r="K923" s="9">
        <f>IF(J922=actualvalue,xirrvalue,IF(A923="",0,IF(B923="Purchase",-D923,IF(B923="Dividend",D923,IF(B923="Redemption",D923,)))))</f>
        <v>0</v>
      </c>
      <c r="L923" s="25" t="str">
        <f t="shared" si="142"/>
        <v/>
      </c>
      <c r="M923" s="11">
        <f t="shared" si="149"/>
        <v>0</v>
      </c>
      <c r="N923">
        <f t="shared" si="150"/>
        <v>0</v>
      </c>
      <c r="O923" s="9"/>
      <c r="P923" s="9"/>
      <c r="Q923" s="9"/>
      <c r="R923" s="9"/>
      <c r="S923" s="9"/>
    </row>
    <row r="924" spans="1:19">
      <c r="A924" s="12"/>
      <c r="B924" s="13" t="s">
        <v>281</v>
      </c>
      <c r="C924" s="13"/>
      <c r="D924" s="14"/>
      <c r="E924" s="23" t="str">
        <f t="shared" si="143"/>
        <v/>
      </c>
      <c r="F924" s="22" t="str">
        <f t="shared" si="144"/>
        <v/>
      </c>
      <c r="G924" s="15" t="str">
        <f t="shared" si="145"/>
        <v/>
      </c>
      <c r="H924" s="17" t="str">
        <f t="shared" si="146"/>
        <v/>
      </c>
      <c r="I924" s="24" t="str">
        <f t="shared" si="147"/>
        <v/>
      </c>
      <c r="J924" s="26" t="str">
        <f t="shared" si="148"/>
        <v/>
      </c>
      <c r="K924" s="9">
        <f>IF(J923=actualvalue,xirrvalue,IF(A924="",0,IF(B924="Purchase",-D924,IF(B924="Dividend",D924,IF(B924="Redemption",D924,)))))</f>
        <v>0</v>
      </c>
      <c r="L924" s="25" t="str">
        <f t="shared" si="142"/>
        <v/>
      </c>
      <c r="M924" s="11">
        <f t="shared" si="149"/>
        <v>0</v>
      </c>
      <c r="N924">
        <f t="shared" si="150"/>
        <v>0</v>
      </c>
      <c r="O924" s="9"/>
      <c r="P924" s="9"/>
      <c r="Q924" s="9"/>
      <c r="R924" s="9"/>
      <c r="S924" s="9"/>
    </row>
    <row r="925" spans="1:19">
      <c r="A925" s="12"/>
      <c r="B925" s="13" t="s">
        <v>281</v>
      </c>
      <c r="C925" s="13"/>
      <c r="D925" s="14"/>
      <c r="E925" s="23" t="str">
        <f t="shared" si="143"/>
        <v/>
      </c>
      <c r="F925" s="22" t="str">
        <f t="shared" si="144"/>
        <v/>
      </c>
      <c r="G925" s="15" t="str">
        <f t="shared" si="145"/>
        <v/>
      </c>
      <c r="H925" s="17" t="str">
        <f t="shared" si="146"/>
        <v/>
      </c>
      <c r="I925" s="24" t="str">
        <f t="shared" si="147"/>
        <v/>
      </c>
      <c r="J925" s="26" t="str">
        <f t="shared" si="148"/>
        <v/>
      </c>
      <c r="K925" s="9">
        <f>IF(J924=actualvalue,xirrvalue,IF(A925="",0,IF(B925="Purchase",-D925,IF(B925="Dividend",D925,IF(B925="Redemption",D925,)))))</f>
        <v>0</v>
      </c>
      <c r="L925" s="25" t="str">
        <f t="shared" si="142"/>
        <v/>
      </c>
      <c r="M925" s="11">
        <f t="shared" si="149"/>
        <v>0</v>
      </c>
      <c r="N925">
        <f t="shared" si="150"/>
        <v>0</v>
      </c>
      <c r="O925" s="9"/>
      <c r="P925" s="9"/>
      <c r="Q925" s="9"/>
      <c r="R925" s="9"/>
      <c r="S925" s="9"/>
    </row>
    <row r="926" spans="1:19">
      <c r="A926" s="12"/>
      <c r="B926" s="13" t="s">
        <v>281</v>
      </c>
      <c r="C926" s="13"/>
      <c r="D926" s="14"/>
      <c r="E926" s="23" t="str">
        <f t="shared" si="143"/>
        <v/>
      </c>
      <c r="F926" s="22" t="str">
        <f t="shared" si="144"/>
        <v/>
      </c>
      <c r="G926" s="15" t="str">
        <f t="shared" si="145"/>
        <v/>
      </c>
      <c r="H926" s="17" t="str">
        <f t="shared" si="146"/>
        <v/>
      </c>
      <c r="I926" s="24" t="str">
        <f t="shared" si="147"/>
        <v/>
      </c>
      <c r="J926" s="26" t="str">
        <f t="shared" si="148"/>
        <v/>
      </c>
      <c r="K926" s="9">
        <f>IF(J925=actualvalue,xirrvalue,IF(A926="",0,IF(B926="Purchase",-D926,IF(B926="Dividend",D926,IF(B926="Redemption",D926,)))))</f>
        <v>0</v>
      </c>
      <c r="L926" s="25" t="str">
        <f t="shared" si="142"/>
        <v/>
      </c>
      <c r="M926" s="11">
        <f t="shared" si="149"/>
        <v>0</v>
      </c>
      <c r="N926">
        <f t="shared" si="150"/>
        <v>0</v>
      </c>
      <c r="O926" s="9"/>
      <c r="P926" s="9"/>
      <c r="Q926" s="9"/>
      <c r="R926" s="9"/>
      <c r="S926" s="9"/>
    </row>
    <row r="927" spans="1:19">
      <c r="A927" s="12"/>
      <c r="B927" s="13" t="s">
        <v>281</v>
      </c>
      <c r="C927" s="13"/>
      <c r="D927" s="14"/>
      <c r="E927" s="23" t="str">
        <f t="shared" si="143"/>
        <v/>
      </c>
      <c r="F927" s="22" t="str">
        <f t="shared" si="144"/>
        <v/>
      </c>
      <c r="G927" s="15" t="str">
        <f t="shared" si="145"/>
        <v/>
      </c>
      <c r="H927" s="17" t="str">
        <f t="shared" si="146"/>
        <v/>
      </c>
      <c r="I927" s="24" t="str">
        <f t="shared" si="147"/>
        <v/>
      </c>
      <c r="J927" s="26" t="str">
        <f t="shared" si="148"/>
        <v/>
      </c>
      <c r="K927" s="9">
        <f>IF(J926=actualvalue,xirrvalue,IF(A927="",0,IF(B927="Purchase",-D927,IF(B927="Dividend",D927,IF(B927="Redemption",D927,)))))</f>
        <v>0</v>
      </c>
      <c r="L927" s="25" t="str">
        <f t="shared" si="142"/>
        <v/>
      </c>
      <c r="M927" s="11">
        <f t="shared" si="149"/>
        <v>0</v>
      </c>
      <c r="N927">
        <f t="shared" si="150"/>
        <v>0</v>
      </c>
      <c r="O927" s="9"/>
      <c r="P927" s="9"/>
      <c r="Q927" s="9"/>
      <c r="R927" s="9"/>
      <c r="S927" s="9"/>
    </row>
    <row r="928" spans="1:19">
      <c r="A928" s="12"/>
      <c r="B928" s="13" t="s">
        <v>281</v>
      </c>
      <c r="C928" s="13"/>
      <c r="D928" s="14"/>
      <c r="E928" s="23" t="str">
        <f t="shared" si="143"/>
        <v/>
      </c>
      <c r="F928" s="22" t="str">
        <f t="shared" si="144"/>
        <v/>
      </c>
      <c r="G928" s="15" t="str">
        <f t="shared" si="145"/>
        <v/>
      </c>
      <c r="H928" s="17" t="str">
        <f t="shared" si="146"/>
        <v/>
      </c>
      <c r="I928" s="24" t="str">
        <f t="shared" si="147"/>
        <v/>
      </c>
      <c r="J928" s="26" t="str">
        <f t="shared" si="148"/>
        <v/>
      </c>
      <c r="K928" s="9">
        <f>IF(J927=actualvalue,xirrvalue,IF(A928="",0,IF(B928="Purchase",-D928,IF(B928="Dividend",D928,IF(B928="Redemption",D928,)))))</f>
        <v>0</v>
      </c>
      <c r="L928" s="25" t="str">
        <f t="shared" si="142"/>
        <v/>
      </c>
      <c r="M928" s="11">
        <f t="shared" si="149"/>
        <v>0</v>
      </c>
      <c r="N928">
        <f t="shared" si="150"/>
        <v>0</v>
      </c>
      <c r="O928" s="9"/>
      <c r="P928" s="9"/>
      <c r="Q928" s="9"/>
      <c r="R928" s="9"/>
      <c r="S928" s="9"/>
    </row>
    <row r="929" spans="1:19">
      <c r="A929" s="12"/>
      <c r="B929" s="13" t="s">
        <v>281</v>
      </c>
      <c r="C929" s="13"/>
      <c r="D929" s="14"/>
      <c r="E929" s="23" t="str">
        <f t="shared" si="143"/>
        <v/>
      </c>
      <c r="F929" s="22" t="str">
        <f t="shared" si="144"/>
        <v/>
      </c>
      <c r="G929" s="15" t="str">
        <f t="shared" si="145"/>
        <v/>
      </c>
      <c r="H929" s="17" t="str">
        <f t="shared" si="146"/>
        <v/>
      </c>
      <c r="I929" s="24" t="str">
        <f t="shared" si="147"/>
        <v/>
      </c>
      <c r="J929" s="26" t="str">
        <f t="shared" si="148"/>
        <v/>
      </c>
      <c r="K929" s="9">
        <f>IF(J928=actualvalue,xirrvalue,IF(A929="",0,IF(B929="Purchase",-D929,IF(B929="Dividend",D929,IF(B929="Redemption",D929,)))))</f>
        <v>0</v>
      </c>
      <c r="L929" s="25" t="str">
        <f t="shared" si="142"/>
        <v/>
      </c>
      <c r="M929" s="11">
        <f t="shared" si="149"/>
        <v>0</v>
      </c>
      <c r="N929">
        <f t="shared" si="150"/>
        <v>0</v>
      </c>
      <c r="O929" s="9"/>
      <c r="P929" s="9"/>
      <c r="Q929" s="9"/>
      <c r="R929" s="9"/>
      <c r="S929" s="9"/>
    </row>
    <row r="930" spans="1:19">
      <c r="A930" s="12"/>
      <c r="B930" s="13" t="s">
        <v>281</v>
      </c>
      <c r="C930" s="13"/>
      <c r="D930" s="14"/>
      <c r="E930" s="23" t="str">
        <f t="shared" si="143"/>
        <v/>
      </c>
      <c r="F930" s="22" t="str">
        <f t="shared" si="144"/>
        <v/>
      </c>
      <c r="G930" s="15" t="str">
        <f t="shared" si="145"/>
        <v/>
      </c>
      <c r="H930" s="17" t="str">
        <f t="shared" si="146"/>
        <v/>
      </c>
      <c r="I930" s="24" t="str">
        <f t="shared" si="147"/>
        <v/>
      </c>
      <c r="J930" s="26" t="str">
        <f t="shared" si="148"/>
        <v/>
      </c>
      <c r="K930" s="9">
        <f>IF(J929=actualvalue,xirrvalue,IF(A930="",0,IF(B930="Purchase",-D930,IF(B930="Dividend",D930,IF(B930="Redemption",D930,)))))</f>
        <v>0</v>
      </c>
      <c r="L930" s="25" t="str">
        <f t="shared" si="142"/>
        <v/>
      </c>
      <c r="M930" s="11">
        <f t="shared" si="149"/>
        <v>0</v>
      </c>
      <c r="N930">
        <f t="shared" si="150"/>
        <v>0</v>
      </c>
      <c r="O930" s="9"/>
      <c r="P930" s="9"/>
      <c r="Q930" s="9"/>
      <c r="R930" s="9"/>
      <c r="S930" s="9"/>
    </row>
    <row r="931" spans="1:19">
      <c r="A931" s="12"/>
      <c r="B931" s="13" t="s">
        <v>281</v>
      </c>
      <c r="C931" s="13"/>
      <c r="D931" s="14"/>
      <c r="E931" s="23" t="str">
        <f t="shared" si="143"/>
        <v/>
      </c>
      <c r="F931" s="22" t="str">
        <f t="shared" si="144"/>
        <v/>
      </c>
      <c r="G931" s="15" t="str">
        <f t="shared" si="145"/>
        <v/>
      </c>
      <c r="H931" s="17" t="str">
        <f t="shared" si="146"/>
        <v/>
      </c>
      <c r="I931" s="24" t="str">
        <f t="shared" si="147"/>
        <v/>
      </c>
      <c r="J931" s="26" t="str">
        <f t="shared" si="148"/>
        <v/>
      </c>
      <c r="K931" s="9">
        <f>IF(J930=actualvalue,xirrvalue,IF(A931="",0,IF(B931="Purchase",-D931,IF(B931="Dividend",D931,IF(B931="Redemption",D931,)))))</f>
        <v>0</v>
      </c>
      <c r="L931" s="25" t="str">
        <f t="shared" si="142"/>
        <v/>
      </c>
      <c r="M931" s="11">
        <f t="shared" si="149"/>
        <v>0</v>
      </c>
      <c r="N931">
        <f t="shared" si="150"/>
        <v>0</v>
      </c>
      <c r="O931" s="9"/>
      <c r="P931" s="9"/>
      <c r="Q931" s="9"/>
      <c r="R931" s="9"/>
      <c r="S931" s="9"/>
    </row>
    <row r="932" spans="1:19">
      <c r="A932" s="12"/>
      <c r="B932" s="13" t="s">
        <v>281</v>
      </c>
      <c r="C932" s="13"/>
      <c r="D932" s="14"/>
      <c r="E932" s="23" t="str">
        <f t="shared" si="143"/>
        <v/>
      </c>
      <c r="F932" s="22" t="str">
        <f t="shared" si="144"/>
        <v/>
      </c>
      <c r="G932" s="15" t="str">
        <f t="shared" si="145"/>
        <v/>
      </c>
      <c r="H932" s="17" t="str">
        <f t="shared" si="146"/>
        <v/>
      </c>
      <c r="I932" s="24" t="str">
        <f t="shared" si="147"/>
        <v/>
      </c>
      <c r="J932" s="26" t="str">
        <f t="shared" si="148"/>
        <v/>
      </c>
      <c r="K932" s="9">
        <f>IF(J931=actualvalue,xirrvalue,IF(A932="",0,IF(B932="Purchase",-D932,IF(B932="Dividend",D932,IF(B932="Redemption",D932,)))))</f>
        <v>0</v>
      </c>
      <c r="L932" s="25" t="str">
        <f t="shared" si="142"/>
        <v/>
      </c>
      <c r="M932" s="11">
        <f t="shared" si="149"/>
        <v>0</v>
      </c>
      <c r="N932">
        <f t="shared" si="150"/>
        <v>0</v>
      </c>
      <c r="O932" s="9"/>
      <c r="P932" s="9"/>
      <c r="Q932" s="9"/>
      <c r="R932" s="9"/>
      <c r="S932" s="9"/>
    </row>
    <row r="933" spans="1:19">
      <c r="A933" s="12"/>
      <c r="B933" s="13" t="s">
        <v>281</v>
      </c>
      <c r="C933" s="13"/>
      <c r="D933" s="14"/>
      <c r="E933" s="23" t="str">
        <f t="shared" si="143"/>
        <v/>
      </c>
      <c r="F933" s="22" t="str">
        <f t="shared" si="144"/>
        <v/>
      </c>
      <c r="G933" s="15" t="str">
        <f t="shared" si="145"/>
        <v/>
      </c>
      <c r="H933" s="17" t="str">
        <f t="shared" si="146"/>
        <v/>
      </c>
      <c r="I933" s="24" t="str">
        <f t="shared" si="147"/>
        <v/>
      </c>
      <c r="J933" s="26" t="str">
        <f t="shared" si="148"/>
        <v/>
      </c>
      <c r="K933" s="9">
        <f>IF(J932=actualvalue,xirrvalue,IF(A933="",0,IF(B933="Purchase",-D933,IF(B933="Dividend",D933,IF(B933="Redemption",D933,)))))</f>
        <v>0</v>
      </c>
      <c r="L933" s="25" t="str">
        <f t="shared" si="142"/>
        <v/>
      </c>
      <c r="M933" s="11">
        <f t="shared" si="149"/>
        <v>0</v>
      </c>
      <c r="N933">
        <f t="shared" si="150"/>
        <v>0</v>
      </c>
      <c r="O933" s="9"/>
      <c r="P933" s="9"/>
      <c r="Q933" s="9"/>
      <c r="R933" s="9"/>
      <c r="S933" s="9"/>
    </row>
    <row r="934" spans="1:19">
      <c r="A934" s="12"/>
      <c r="B934" s="13" t="s">
        <v>281</v>
      </c>
      <c r="C934" s="13"/>
      <c r="D934" s="14"/>
      <c r="E934" s="23" t="str">
        <f t="shared" si="143"/>
        <v/>
      </c>
      <c r="F934" s="22" t="str">
        <f t="shared" si="144"/>
        <v/>
      </c>
      <c r="G934" s="15" t="str">
        <f t="shared" si="145"/>
        <v/>
      </c>
      <c r="H934" s="17" t="str">
        <f t="shared" si="146"/>
        <v/>
      </c>
      <c r="I934" s="24" t="str">
        <f t="shared" si="147"/>
        <v/>
      </c>
      <c r="J934" s="26" t="str">
        <f t="shared" si="148"/>
        <v/>
      </c>
      <c r="K934" s="9">
        <f>IF(J933=actualvalue,xirrvalue,IF(A934="",0,IF(B934="Purchase",-D934,IF(B934="Dividend",D934,IF(B934="Redemption",D934,)))))</f>
        <v>0</v>
      </c>
      <c r="L934" s="25" t="str">
        <f t="shared" si="142"/>
        <v/>
      </c>
      <c r="M934" s="11">
        <f t="shared" si="149"/>
        <v>0</v>
      </c>
      <c r="N934">
        <f t="shared" si="150"/>
        <v>0</v>
      </c>
      <c r="O934" s="9"/>
      <c r="P934" s="9"/>
      <c r="Q934" s="9"/>
      <c r="R934" s="9"/>
      <c r="S934" s="9"/>
    </row>
    <row r="935" spans="1:19">
      <c r="A935" s="12"/>
      <c r="B935" s="13" t="s">
        <v>281</v>
      </c>
      <c r="C935" s="13"/>
      <c r="D935" s="14"/>
      <c r="E935" s="23" t="str">
        <f t="shared" si="143"/>
        <v/>
      </c>
      <c r="F935" s="22" t="str">
        <f t="shared" si="144"/>
        <v/>
      </c>
      <c r="G935" s="15" t="str">
        <f t="shared" si="145"/>
        <v/>
      </c>
      <c r="H935" s="17" t="str">
        <f t="shared" si="146"/>
        <v/>
      </c>
      <c r="I935" s="24" t="str">
        <f t="shared" si="147"/>
        <v/>
      </c>
      <c r="J935" s="26" t="str">
        <f t="shared" si="148"/>
        <v/>
      </c>
      <c r="K935" s="9">
        <f>IF(J934=actualvalue,xirrvalue,IF(A935="",0,IF(B935="Purchase",-D935,IF(B935="Dividend",D935,IF(B935="Redemption",D935,)))))</f>
        <v>0</v>
      </c>
      <c r="L935" s="25" t="str">
        <f t="shared" si="142"/>
        <v/>
      </c>
      <c r="M935" s="11">
        <f t="shared" si="149"/>
        <v>0</v>
      </c>
      <c r="N935">
        <f t="shared" si="150"/>
        <v>0</v>
      </c>
      <c r="O935" s="9"/>
      <c r="P935" s="9"/>
      <c r="Q935" s="9"/>
      <c r="R935" s="9"/>
      <c r="S935" s="9"/>
    </row>
    <row r="936" spans="1:19">
      <c r="A936" s="12"/>
      <c r="B936" s="13" t="s">
        <v>281</v>
      </c>
      <c r="C936" s="13"/>
      <c r="D936" s="14"/>
      <c r="E936" s="23" t="str">
        <f t="shared" si="143"/>
        <v/>
      </c>
      <c r="F936" s="22" t="str">
        <f t="shared" si="144"/>
        <v/>
      </c>
      <c r="G936" s="15" t="str">
        <f t="shared" si="145"/>
        <v/>
      </c>
      <c r="H936" s="17" t="str">
        <f t="shared" si="146"/>
        <v/>
      </c>
      <c r="I936" s="24" t="str">
        <f t="shared" si="147"/>
        <v/>
      </c>
      <c r="J936" s="26" t="str">
        <f t="shared" si="148"/>
        <v/>
      </c>
      <c r="K936" s="9">
        <f>IF(J935=actualvalue,xirrvalue,IF(A936="",0,IF(B936="Purchase",-D936,IF(B936="Dividend",D936,IF(B936="Redemption",D936,)))))</f>
        <v>0</v>
      </c>
      <c r="L936" s="25" t="str">
        <f t="shared" si="142"/>
        <v/>
      </c>
      <c r="M936" s="11">
        <f t="shared" si="149"/>
        <v>0</v>
      </c>
      <c r="N936">
        <f t="shared" si="150"/>
        <v>0</v>
      </c>
      <c r="O936" s="9"/>
      <c r="P936" s="9"/>
      <c r="Q936" s="9"/>
      <c r="R936" s="9"/>
      <c r="S936" s="9"/>
    </row>
    <row r="937" spans="1:19">
      <c r="A937" s="12"/>
      <c r="B937" s="13" t="s">
        <v>281</v>
      </c>
      <c r="C937" s="13"/>
      <c r="D937" s="14"/>
      <c r="E937" s="23" t="str">
        <f t="shared" si="143"/>
        <v/>
      </c>
      <c r="F937" s="22" t="str">
        <f t="shared" si="144"/>
        <v/>
      </c>
      <c r="G937" s="15" t="str">
        <f t="shared" si="145"/>
        <v/>
      </c>
      <c r="H937" s="17" t="str">
        <f t="shared" si="146"/>
        <v/>
      </c>
      <c r="I937" s="24" t="str">
        <f t="shared" si="147"/>
        <v/>
      </c>
      <c r="J937" s="26" t="str">
        <f t="shared" si="148"/>
        <v/>
      </c>
      <c r="K937" s="9">
        <f>IF(J936=actualvalue,xirrvalue,IF(A937="",0,IF(B937="Purchase",-D937,IF(B937="Dividend",D937,IF(B937="Redemption",D937,)))))</f>
        <v>0</v>
      </c>
      <c r="L937" s="25" t="str">
        <f t="shared" si="142"/>
        <v/>
      </c>
      <c r="M937" s="11">
        <f t="shared" si="149"/>
        <v>0</v>
      </c>
      <c r="N937">
        <f t="shared" si="150"/>
        <v>0</v>
      </c>
      <c r="O937" s="9"/>
      <c r="P937" s="9"/>
      <c r="Q937" s="9"/>
      <c r="R937" s="9"/>
      <c r="S937" s="9"/>
    </row>
    <row r="938" spans="1:19">
      <c r="A938" s="12"/>
      <c r="B938" s="13" t="s">
        <v>281</v>
      </c>
      <c r="C938" s="13"/>
      <c r="D938" s="14"/>
      <c r="E938" s="23" t="str">
        <f t="shared" si="143"/>
        <v/>
      </c>
      <c r="F938" s="22" t="str">
        <f t="shared" si="144"/>
        <v/>
      </c>
      <c r="G938" s="15" t="str">
        <f t="shared" si="145"/>
        <v/>
      </c>
      <c r="H938" s="17" t="str">
        <f t="shared" si="146"/>
        <v/>
      </c>
      <c r="I938" s="24" t="str">
        <f t="shared" si="147"/>
        <v/>
      </c>
      <c r="J938" s="26" t="str">
        <f t="shared" si="148"/>
        <v/>
      </c>
      <c r="K938" s="9">
        <f>IF(J937=actualvalue,xirrvalue,IF(A938="",0,IF(B938="Purchase",-D938,IF(B938="Dividend",D938,IF(B938="Redemption",D938,)))))</f>
        <v>0</v>
      </c>
      <c r="L938" s="25" t="str">
        <f t="shared" si="142"/>
        <v/>
      </c>
      <c r="M938" s="11">
        <f t="shared" si="149"/>
        <v>0</v>
      </c>
      <c r="N938">
        <f t="shared" si="150"/>
        <v>0</v>
      </c>
      <c r="O938" s="9"/>
      <c r="P938" s="9"/>
      <c r="Q938" s="9"/>
      <c r="R938" s="9"/>
      <c r="S938" s="9"/>
    </row>
    <row r="939" spans="1:19">
      <c r="A939" s="12"/>
      <c r="B939" s="13" t="s">
        <v>281</v>
      </c>
      <c r="C939" s="13"/>
      <c r="D939" s="14"/>
      <c r="E939" s="23" t="str">
        <f t="shared" si="143"/>
        <v/>
      </c>
      <c r="F939" s="22" t="str">
        <f t="shared" si="144"/>
        <v/>
      </c>
      <c r="G939" s="15" t="str">
        <f t="shared" si="145"/>
        <v/>
      </c>
      <c r="H939" s="17" t="str">
        <f t="shared" si="146"/>
        <v/>
      </c>
      <c r="I939" s="24" t="str">
        <f t="shared" si="147"/>
        <v/>
      </c>
      <c r="J939" s="26" t="str">
        <f t="shared" si="148"/>
        <v/>
      </c>
      <c r="K939" s="9">
        <f>IF(J938=actualvalue,xirrvalue,IF(A939="",0,IF(B939="Purchase",-D939,IF(B939="Dividend",D939,IF(B939="Redemption",D939,)))))</f>
        <v>0</v>
      </c>
      <c r="L939" s="25" t="str">
        <f t="shared" si="142"/>
        <v/>
      </c>
      <c r="M939" s="11">
        <f t="shared" si="149"/>
        <v>0</v>
      </c>
      <c r="N939">
        <f t="shared" si="150"/>
        <v>0</v>
      </c>
      <c r="O939" s="9"/>
      <c r="P939" s="9"/>
      <c r="Q939" s="9"/>
      <c r="R939" s="9"/>
      <c r="S939" s="9"/>
    </row>
    <row r="940" spans="1:19">
      <c r="A940" s="12"/>
      <c r="B940" s="13" t="s">
        <v>281</v>
      </c>
      <c r="C940" s="13"/>
      <c r="D940" s="14"/>
      <c r="E940" s="23" t="str">
        <f t="shared" si="143"/>
        <v/>
      </c>
      <c r="F940" s="22" t="str">
        <f t="shared" si="144"/>
        <v/>
      </c>
      <c r="G940" s="15" t="str">
        <f t="shared" si="145"/>
        <v/>
      </c>
      <c r="H940" s="17" t="str">
        <f t="shared" si="146"/>
        <v/>
      </c>
      <c r="I940" s="24" t="str">
        <f t="shared" si="147"/>
        <v/>
      </c>
      <c r="J940" s="26" t="str">
        <f t="shared" si="148"/>
        <v/>
      </c>
      <c r="K940" s="9">
        <f>IF(J939=actualvalue,xirrvalue,IF(A940="",0,IF(B940="Purchase",-D940,IF(B940="Dividend",D940,IF(B940="Redemption",D940,)))))</f>
        <v>0</v>
      </c>
      <c r="L940" s="25" t="str">
        <f t="shared" si="142"/>
        <v/>
      </c>
      <c r="M940" s="11">
        <f t="shared" si="149"/>
        <v>0</v>
      </c>
      <c r="N940">
        <f t="shared" si="150"/>
        <v>0</v>
      </c>
      <c r="O940" s="9"/>
      <c r="P940" s="9"/>
      <c r="Q940" s="9"/>
      <c r="R940" s="9"/>
      <c r="S940" s="9"/>
    </row>
    <row r="941" spans="1:19">
      <c r="A941" s="12"/>
      <c r="B941" s="13" t="s">
        <v>281</v>
      </c>
      <c r="C941" s="13"/>
      <c r="D941" s="14"/>
      <c r="E941" s="23" t="str">
        <f t="shared" si="143"/>
        <v/>
      </c>
      <c r="F941" s="22" t="str">
        <f t="shared" si="144"/>
        <v/>
      </c>
      <c r="G941" s="15" t="str">
        <f t="shared" si="145"/>
        <v/>
      </c>
      <c r="H941" s="17" t="str">
        <f t="shared" si="146"/>
        <v/>
      </c>
      <c r="I941" s="24" t="str">
        <f t="shared" si="147"/>
        <v/>
      </c>
      <c r="J941" s="26" t="str">
        <f t="shared" si="148"/>
        <v/>
      </c>
      <c r="K941" s="9">
        <f>IF(J940=actualvalue,xirrvalue,IF(A941="",0,IF(B941="Purchase",-D941,IF(B941="Dividend",D941,IF(B941="Redemption",D941,)))))</f>
        <v>0</v>
      </c>
      <c r="L941" s="25" t="str">
        <f t="shared" si="142"/>
        <v/>
      </c>
      <c r="M941" s="11">
        <f t="shared" si="149"/>
        <v>0</v>
      </c>
      <c r="N941">
        <f t="shared" si="150"/>
        <v>0</v>
      </c>
      <c r="O941" s="9"/>
      <c r="P941" s="9"/>
      <c r="Q941" s="9"/>
      <c r="R941" s="9"/>
      <c r="S941" s="9"/>
    </row>
    <row r="942" spans="1:19">
      <c r="A942" s="12"/>
      <c r="B942" s="13" t="s">
        <v>281</v>
      </c>
      <c r="C942" s="13"/>
      <c r="D942" s="14"/>
      <c r="E942" s="23" t="str">
        <f t="shared" si="143"/>
        <v/>
      </c>
      <c r="F942" s="22" t="str">
        <f t="shared" si="144"/>
        <v/>
      </c>
      <c r="G942" s="15" t="str">
        <f t="shared" si="145"/>
        <v/>
      </c>
      <c r="H942" s="17" t="str">
        <f t="shared" si="146"/>
        <v/>
      </c>
      <c r="I942" s="24" t="str">
        <f t="shared" si="147"/>
        <v/>
      </c>
      <c r="J942" s="26" t="str">
        <f t="shared" si="148"/>
        <v/>
      </c>
      <c r="K942" s="9">
        <f>IF(J941=actualvalue,xirrvalue,IF(A942="",0,IF(B942="Purchase",-D942,IF(B942="Dividend",D942,IF(B942="Redemption",D942,)))))</f>
        <v>0</v>
      </c>
      <c r="L942" s="25" t="str">
        <f t="shared" si="142"/>
        <v/>
      </c>
      <c r="M942" s="11">
        <f t="shared" si="149"/>
        <v>0</v>
      </c>
      <c r="N942">
        <f t="shared" si="150"/>
        <v>0</v>
      </c>
      <c r="O942" s="9"/>
      <c r="P942" s="9"/>
      <c r="Q942" s="9"/>
      <c r="R942" s="9"/>
      <c r="S942" s="9"/>
    </row>
    <row r="943" spans="1:19">
      <c r="A943" s="12"/>
      <c r="B943" s="13" t="s">
        <v>281</v>
      </c>
      <c r="C943" s="13"/>
      <c r="D943" s="14"/>
      <c r="E943" s="23" t="str">
        <f t="shared" si="143"/>
        <v/>
      </c>
      <c r="F943" s="22" t="str">
        <f t="shared" si="144"/>
        <v/>
      </c>
      <c r="G943" s="15" t="str">
        <f t="shared" si="145"/>
        <v/>
      </c>
      <c r="H943" s="17" t="str">
        <f t="shared" si="146"/>
        <v/>
      </c>
      <c r="I943" s="24" t="str">
        <f t="shared" si="147"/>
        <v/>
      </c>
      <c r="J943" s="26" t="str">
        <f t="shared" si="148"/>
        <v/>
      </c>
      <c r="K943" s="9">
        <f>IF(J942=actualvalue,xirrvalue,IF(A943="",0,IF(B943="Purchase",-D943,IF(B943="Dividend",D943,IF(B943="Redemption",D943,)))))</f>
        <v>0</v>
      </c>
      <c r="L943" s="25" t="str">
        <f t="shared" si="142"/>
        <v/>
      </c>
      <c r="M943" s="11">
        <f t="shared" si="149"/>
        <v>0</v>
      </c>
      <c r="N943">
        <f t="shared" si="150"/>
        <v>0</v>
      </c>
      <c r="O943" s="9"/>
      <c r="P943" s="9"/>
      <c r="Q943" s="9"/>
      <c r="R943" s="9"/>
      <c r="S943" s="9"/>
    </row>
    <row r="944" spans="1:19">
      <c r="A944" s="12"/>
      <c r="B944" s="13" t="s">
        <v>281</v>
      </c>
      <c r="C944" s="13"/>
      <c r="D944" s="14"/>
      <c r="E944" s="23" t="str">
        <f t="shared" si="143"/>
        <v/>
      </c>
      <c r="F944" s="22" t="str">
        <f t="shared" si="144"/>
        <v/>
      </c>
      <c r="G944" s="15" t="str">
        <f t="shared" si="145"/>
        <v/>
      </c>
      <c r="H944" s="17" t="str">
        <f t="shared" si="146"/>
        <v/>
      </c>
      <c r="I944" s="24" t="str">
        <f t="shared" si="147"/>
        <v/>
      </c>
      <c r="J944" s="26" t="str">
        <f t="shared" si="148"/>
        <v/>
      </c>
      <c r="K944" s="9">
        <f>IF(J943=actualvalue,xirrvalue,IF(A944="",0,IF(B944="Purchase",-D944,IF(B944="Dividend",D944,IF(B944="Redemption",D944,)))))</f>
        <v>0</v>
      </c>
      <c r="L944" s="25" t="str">
        <f t="shared" si="142"/>
        <v/>
      </c>
      <c r="M944" s="11">
        <f t="shared" si="149"/>
        <v>0</v>
      </c>
      <c r="N944">
        <f t="shared" si="150"/>
        <v>0</v>
      </c>
      <c r="O944" s="9"/>
      <c r="P944" s="9"/>
      <c r="Q944" s="9"/>
      <c r="R944" s="9"/>
      <c r="S944" s="9"/>
    </row>
    <row r="945" spans="1:19">
      <c r="A945" s="12"/>
      <c r="B945" s="13" t="s">
        <v>281</v>
      </c>
      <c r="C945" s="13"/>
      <c r="D945" s="14"/>
      <c r="E945" s="23" t="str">
        <f t="shared" si="143"/>
        <v/>
      </c>
      <c r="F945" s="22" t="str">
        <f t="shared" si="144"/>
        <v/>
      </c>
      <c r="G945" s="15" t="str">
        <f t="shared" si="145"/>
        <v/>
      </c>
      <c r="H945" s="17" t="str">
        <f t="shared" si="146"/>
        <v/>
      </c>
      <c r="I945" s="24" t="str">
        <f t="shared" si="147"/>
        <v/>
      </c>
      <c r="J945" s="26" t="str">
        <f t="shared" si="148"/>
        <v/>
      </c>
      <c r="K945" s="9">
        <f>IF(J944=actualvalue,xirrvalue,IF(A945="",0,IF(B945="Purchase",-D945,IF(B945="Dividend",D945,IF(B945="Redemption",D945,)))))</f>
        <v>0</v>
      </c>
      <c r="L945" s="25" t="str">
        <f t="shared" si="142"/>
        <v/>
      </c>
      <c r="M945" s="11">
        <f t="shared" si="149"/>
        <v>0</v>
      </c>
      <c r="N945">
        <f t="shared" si="150"/>
        <v>0</v>
      </c>
      <c r="O945" s="9"/>
      <c r="P945" s="9"/>
      <c r="Q945" s="9"/>
      <c r="R945" s="9"/>
      <c r="S945" s="9"/>
    </row>
    <row r="946" spans="1:19">
      <c r="A946" s="12"/>
      <c r="B946" s="13" t="s">
        <v>281</v>
      </c>
      <c r="C946" s="13"/>
      <c r="D946" s="14"/>
      <c r="E946" s="23" t="str">
        <f t="shared" si="143"/>
        <v/>
      </c>
      <c r="F946" s="22" t="str">
        <f t="shared" si="144"/>
        <v/>
      </c>
      <c r="G946" s="15" t="str">
        <f t="shared" si="145"/>
        <v/>
      </c>
      <c r="H946" s="17" t="str">
        <f t="shared" si="146"/>
        <v/>
      </c>
      <c r="I946" s="24" t="str">
        <f t="shared" si="147"/>
        <v/>
      </c>
      <c r="J946" s="26" t="str">
        <f t="shared" si="148"/>
        <v/>
      </c>
      <c r="K946" s="9">
        <f>IF(J945=actualvalue,xirrvalue,IF(A946="",0,IF(B946="Purchase",-D946,IF(B946="Dividend",D946,IF(B946="Redemption",D946,)))))</f>
        <v>0</v>
      </c>
      <c r="L946" s="25" t="str">
        <f t="shared" si="142"/>
        <v/>
      </c>
      <c r="M946" s="11">
        <f t="shared" si="149"/>
        <v>0</v>
      </c>
      <c r="N946">
        <f t="shared" si="150"/>
        <v>0</v>
      </c>
      <c r="O946" s="9"/>
      <c r="P946" s="9"/>
      <c r="Q946" s="9"/>
      <c r="R946" s="9"/>
      <c r="S946" s="9"/>
    </row>
    <row r="947" spans="1:19">
      <c r="A947" s="12"/>
      <c r="B947" s="13" t="s">
        <v>281</v>
      </c>
      <c r="C947" s="13"/>
      <c r="D947" s="14"/>
      <c r="E947" s="23" t="str">
        <f t="shared" si="143"/>
        <v/>
      </c>
      <c r="F947" s="22" t="str">
        <f t="shared" si="144"/>
        <v/>
      </c>
      <c r="G947" s="15" t="str">
        <f t="shared" si="145"/>
        <v/>
      </c>
      <c r="H947" s="17" t="str">
        <f t="shared" si="146"/>
        <v/>
      </c>
      <c r="I947" s="24" t="str">
        <f t="shared" si="147"/>
        <v/>
      </c>
      <c r="J947" s="26" t="str">
        <f t="shared" si="148"/>
        <v/>
      </c>
      <c r="K947" s="9">
        <f>IF(J946=actualvalue,xirrvalue,IF(A947="",0,IF(B947="Purchase",-D947,IF(B947="Dividend",D947,IF(B947="Redemption",D947,)))))</f>
        <v>0</v>
      </c>
      <c r="L947" s="25" t="str">
        <f t="shared" si="142"/>
        <v/>
      </c>
      <c r="M947" s="11">
        <f t="shared" si="149"/>
        <v>0</v>
      </c>
      <c r="N947">
        <f t="shared" si="150"/>
        <v>0</v>
      </c>
      <c r="O947" s="9"/>
      <c r="P947" s="9"/>
      <c r="Q947" s="9"/>
      <c r="R947" s="9"/>
      <c r="S947" s="9"/>
    </row>
    <row r="948" spans="1:19">
      <c r="A948" s="12"/>
      <c r="B948" s="13" t="s">
        <v>281</v>
      </c>
      <c r="C948" s="13"/>
      <c r="D948" s="14"/>
      <c r="E948" s="23" t="str">
        <f t="shared" si="143"/>
        <v/>
      </c>
      <c r="F948" s="22" t="str">
        <f t="shared" si="144"/>
        <v/>
      </c>
      <c r="G948" s="15" t="str">
        <f t="shared" si="145"/>
        <v/>
      </c>
      <c r="H948" s="17" t="str">
        <f t="shared" si="146"/>
        <v/>
      </c>
      <c r="I948" s="24" t="str">
        <f t="shared" si="147"/>
        <v/>
      </c>
      <c r="J948" s="26" t="str">
        <f t="shared" si="148"/>
        <v/>
      </c>
      <c r="K948" s="9">
        <f>IF(J947=actualvalue,xirrvalue,IF(A948="",0,IF(B948="Purchase",-D948,IF(B948="Dividend",D948,IF(B948="Redemption",D948,)))))</f>
        <v>0</v>
      </c>
      <c r="L948" s="25" t="str">
        <f t="shared" si="142"/>
        <v/>
      </c>
      <c r="M948" s="11">
        <f t="shared" si="149"/>
        <v>0</v>
      </c>
      <c r="N948">
        <f t="shared" si="150"/>
        <v>0</v>
      </c>
      <c r="O948" s="9"/>
      <c r="P948" s="9"/>
      <c r="Q948" s="9"/>
      <c r="R948" s="9"/>
      <c r="S948" s="9"/>
    </row>
    <row r="949" spans="1:19">
      <c r="A949" s="12"/>
      <c r="B949" s="13" t="s">
        <v>281</v>
      </c>
      <c r="C949" s="13"/>
      <c r="D949" s="14"/>
      <c r="E949" s="23" t="str">
        <f t="shared" si="143"/>
        <v/>
      </c>
      <c r="F949" s="22" t="str">
        <f t="shared" si="144"/>
        <v/>
      </c>
      <c r="G949" s="15" t="str">
        <f t="shared" si="145"/>
        <v/>
      </c>
      <c r="H949" s="17" t="str">
        <f t="shared" si="146"/>
        <v/>
      </c>
      <c r="I949" s="24" t="str">
        <f t="shared" si="147"/>
        <v/>
      </c>
      <c r="J949" s="26" t="str">
        <f t="shared" si="148"/>
        <v/>
      </c>
      <c r="K949" s="9">
        <f>IF(J948=actualvalue,xirrvalue,IF(A949="",0,IF(B949="Purchase",-D949,IF(B949="Dividend",D949,IF(B949="Redemption",D949,)))))</f>
        <v>0</v>
      </c>
      <c r="L949" s="25" t="str">
        <f t="shared" si="142"/>
        <v/>
      </c>
      <c r="M949" s="11">
        <f t="shared" si="149"/>
        <v>0</v>
      </c>
      <c r="N949">
        <f t="shared" si="150"/>
        <v>0</v>
      </c>
      <c r="O949" s="9"/>
      <c r="P949" s="9"/>
      <c r="Q949" s="9"/>
      <c r="R949" s="9"/>
      <c r="S949" s="9"/>
    </row>
    <row r="950" spans="1:19">
      <c r="A950" s="12"/>
      <c r="B950" s="13" t="s">
        <v>281</v>
      </c>
      <c r="C950" s="13"/>
      <c r="D950" s="14"/>
      <c r="E950" s="23" t="str">
        <f t="shared" si="143"/>
        <v/>
      </c>
      <c r="F950" s="22" t="str">
        <f t="shared" si="144"/>
        <v/>
      </c>
      <c r="G950" s="15" t="str">
        <f t="shared" si="145"/>
        <v/>
      </c>
      <c r="H950" s="17" t="str">
        <f t="shared" si="146"/>
        <v/>
      </c>
      <c r="I950" s="24" t="str">
        <f t="shared" si="147"/>
        <v/>
      </c>
      <c r="J950" s="26" t="str">
        <f t="shared" si="148"/>
        <v/>
      </c>
      <c r="K950" s="9">
        <f>IF(J949=actualvalue,xirrvalue,IF(A950="",0,IF(B950="Purchase",-D950,IF(B950="Dividend",D950,IF(B950="Redemption",D950,)))))</f>
        <v>0</v>
      </c>
      <c r="L950" s="25" t="str">
        <f t="shared" si="142"/>
        <v/>
      </c>
      <c r="M950" s="11">
        <f t="shared" si="149"/>
        <v>0</v>
      </c>
      <c r="N950">
        <f t="shared" si="150"/>
        <v>0</v>
      </c>
      <c r="O950" s="9"/>
      <c r="P950" s="9"/>
      <c r="Q950" s="9"/>
      <c r="R950" s="9"/>
      <c r="S950" s="9"/>
    </row>
    <row r="951" spans="1:19">
      <c r="A951" s="12"/>
      <c r="B951" s="13" t="s">
        <v>281</v>
      </c>
      <c r="C951" s="13"/>
      <c r="D951" s="14"/>
      <c r="E951" s="23" t="str">
        <f t="shared" si="143"/>
        <v/>
      </c>
      <c r="F951" s="22" t="str">
        <f t="shared" si="144"/>
        <v/>
      </c>
      <c r="G951" s="15" t="str">
        <f t="shared" si="145"/>
        <v/>
      </c>
      <c r="H951" s="17" t="str">
        <f t="shared" si="146"/>
        <v/>
      </c>
      <c r="I951" s="24" t="str">
        <f t="shared" si="147"/>
        <v/>
      </c>
      <c r="J951" s="26" t="str">
        <f t="shared" si="148"/>
        <v/>
      </c>
      <c r="K951" s="9">
        <f>IF(J950=actualvalue,xirrvalue,IF(A951="",0,IF(B951="Purchase",-D951,IF(B951="Dividend",D951,IF(B951="Redemption",D951,)))))</f>
        <v>0</v>
      </c>
      <c r="L951" s="25" t="str">
        <f t="shared" si="142"/>
        <v/>
      </c>
      <c r="M951" s="11">
        <f t="shared" si="149"/>
        <v>0</v>
      </c>
      <c r="N951">
        <f t="shared" si="150"/>
        <v>0</v>
      </c>
      <c r="O951" s="9"/>
      <c r="P951" s="9"/>
      <c r="Q951" s="9"/>
      <c r="R951" s="9"/>
      <c r="S951" s="9"/>
    </row>
    <row r="952" spans="1:19">
      <c r="A952" s="12"/>
      <c r="B952" s="13" t="s">
        <v>281</v>
      </c>
      <c r="C952" s="13"/>
      <c r="D952" s="14"/>
      <c r="E952" s="23" t="str">
        <f t="shared" si="143"/>
        <v/>
      </c>
      <c r="F952" s="22" t="str">
        <f t="shared" si="144"/>
        <v/>
      </c>
      <c r="G952" s="15" t="str">
        <f t="shared" si="145"/>
        <v/>
      </c>
      <c r="H952" s="17" t="str">
        <f t="shared" si="146"/>
        <v/>
      </c>
      <c r="I952" s="24" t="str">
        <f t="shared" si="147"/>
        <v/>
      </c>
      <c r="J952" s="26" t="str">
        <f t="shared" si="148"/>
        <v/>
      </c>
      <c r="K952" s="9">
        <f>IF(J951=actualvalue,xirrvalue,IF(A952="",0,IF(B952="Purchase",-D952,IF(B952="Dividend",D952,IF(B952="Redemption",D952,)))))</f>
        <v>0</v>
      </c>
      <c r="L952" s="25" t="str">
        <f t="shared" si="142"/>
        <v/>
      </c>
      <c r="M952" s="11">
        <f t="shared" si="149"/>
        <v>0</v>
      </c>
      <c r="N952">
        <f t="shared" si="150"/>
        <v>0</v>
      </c>
      <c r="O952" s="9"/>
      <c r="P952" s="9"/>
      <c r="Q952" s="9"/>
      <c r="R952" s="9"/>
      <c r="S952" s="9"/>
    </row>
    <row r="953" spans="1:19">
      <c r="A953" s="12"/>
      <c r="B953" s="13" t="s">
        <v>281</v>
      </c>
      <c r="C953" s="13"/>
      <c r="D953" s="14"/>
      <c r="E953" s="23" t="str">
        <f t="shared" si="143"/>
        <v/>
      </c>
      <c r="F953" s="22" t="str">
        <f t="shared" si="144"/>
        <v/>
      </c>
      <c r="G953" s="15" t="str">
        <f t="shared" si="145"/>
        <v/>
      </c>
      <c r="H953" s="17" t="str">
        <f t="shared" si="146"/>
        <v/>
      </c>
      <c r="I953" s="24" t="str">
        <f t="shared" si="147"/>
        <v/>
      </c>
      <c r="J953" s="26" t="str">
        <f t="shared" si="148"/>
        <v/>
      </c>
      <c r="K953" s="9">
        <f>IF(J952=actualvalue,xirrvalue,IF(A953="",0,IF(B953="Purchase",-D953,IF(B953="Dividend",D953,IF(B953="Redemption",D953,)))))</f>
        <v>0</v>
      </c>
      <c r="L953" s="25" t="str">
        <f t="shared" si="142"/>
        <v/>
      </c>
      <c r="M953" s="11">
        <f t="shared" si="149"/>
        <v>0</v>
      </c>
      <c r="N953">
        <f t="shared" si="150"/>
        <v>0</v>
      </c>
      <c r="O953" s="9"/>
      <c r="P953" s="9"/>
      <c r="Q953" s="9"/>
      <c r="R953" s="9"/>
      <c r="S953" s="9"/>
    </row>
    <row r="954" spans="1:19">
      <c r="A954" s="12"/>
      <c r="B954" s="13" t="s">
        <v>281</v>
      </c>
      <c r="C954" s="13"/>
      <c r="D954" s="14"/>
      <c r="E954" s="23" t="str">
        <f t="shared" si="143"/>
        <v/>
      </c>
      <c r="F954" s="22" t="str">
        <f t="shared" si="144"/>
        <v/>
      </c>
      <c r="G954" s="15" t="str">
        <f t="shared" si="145"/>
        <v/>
      </c>
      <c r="H954" s="17" t="str">
        <f t="shared" si="146"/>
        <v/>
      </c>
      <c r="I954" s="24" t="str">
        <f t="shared" si="147"/>
        <v/>
      </c>
      <c r="J954" s="26" t="str">
        <f t="shared" si="148"/>
        <v/>
      </c>
      <c r="K954" s="9">
        <f>IF(J953=actualvalue,xirrvalue,IF(A954="",0,IF(B954="Purchase",-D954,IF(B954="Dividend",D954,IF(B954="Redemption",D954,)))))</f>
        <v>0</v>
      </c>
      <c r="L954" s="25" t="str">
        <f t="shared" si="142"/>
        <v/>
      </c>
      <c r="M954" s="11">
        <f t="shared" si="149"/>
        <v>0</v>
      </c>
      <c r="N954">
        <f t="shared" si="150"/>
        <v>0</v>
      </c>
      <c r="O954" s="9"/>
      <c r="P954" s="9"/>
      <c r="Q954" s="9"/>
      <c r="R954" s="9"/>
      <c r="S954" s="9"/>
    </row>
    <row r="955" spans="1:19">
      <c r="A955" s="12"/>
      <c r="B955" s="13" t="s">
        <v>281</v>
      </c>
      <c r="C955" s="13"/>
      <c r="D955" s="14"/>
      <c r="E955" s="23" t="str">
        <f t="shared" si="143"/>
        <v/>
      </c>
      <c r="F955" s="22" t="str">
        <f t="shared" si="144"/>
        <v/>
      </c>
      <c r="G955" s="15" t="str">
        <f t="shared" si="145"/>
        <v/>
      </c>
      <c r="H955" s="17" t="str">
        <f t="shared" si="146"/>
        <v/>
      </c>
      <c r="I955" s="24" t="str">
        <f t="shared" si="147"/>
        <v/>
      </c>
      <c r="J955" s="26" t="str">
        <f t="shared" si="148"/>
        <v/>
      </c>
      <c r="K955" s="9">
        <f>IF(J954=actualvalue,xirrvalue,IF(A955="",0,IF(B955="Purchase",-D955,IF(B955="Dividend",D955,IF(B955="Redemption",D955,)))))</f>
        <v>0</v>
      </c>
      <c r="L955" s="25" t="str">
        <f t="shared" si="142"/>
        <v/>
      </c>
      <c r="M955" s="11">
        <f t="shared" si="149"/>
        <v>0</v>
      </c>
      <c r="N955">
        <f t="shared" si="150"/>
        <v>0</v>
      </c>
      <c r="O955" s="9"/>
      <c r="P955" s="9"/>
      <c r="Q955" s="9"/>
      <c r="R955" s="9"/>
      <c r="S955" s="9"/>
    </row>
    <row r="956" spans="1:19">
      <c r="A956" s="12"/>
      <c r="B956" s="13" t="s">
        <v>281</v>
      </c>
      <c r="C956" s="13"/>
      <c r="D956" s="14"/>
      <c r="E956" s="23" t="str">
        <f t="shared" si="143"/>
        <v/>
      </c>
      <c r="F956" s="22" t="str">
        <f t="shared" si="144"/>
        <v/>
      </c>
      <c r="G956" s="15" t="str">
        <f t="shared" si="145"/>
        <v/>
      </c>
      <c r="H956" s="17" t="str">
        <f t="shared" si="146"/>
        <v/>
      </c>
      <c r="I956" s="24" t="str">
        <f t="shared" si="147"/>
        <v/>
      </c>
      <c r="J956" s="26" t="str">
        <f t="shared" si="148"/>
        <v/>
      </c>
      <c r="K956" s="9">
        <f>IF(J955=actualvalue,xirrvalue,IF(A956="",0,IF(B956="Purchase",-D956,IF(B956="Dividend",D956,IF(B956="Redemption",D956,)))))</f>
        <v>0</v>
      </c>
      <c r="L956" s="25" t="str">
        <f t="shared" si="142"/>
        <v/>
      </c>
      <c r="M956" s="11">
        <f t="shared" si="149"/>
        <v>0</v>
      </c>
      <c r="N956">
        <f t="shared" si="150"/>
        <v>0</v>
      </c>
      <c r="O956" s="9"/>
      <c r="P956" s="9"/>
      <c r="Q956" s="9"/>
      <c r="R956" s="9"/>
      <c r="S956" s="9"/>
    </row>
    <row r="957" spans="1:19">
      <c r="A957" s="12"/>
      <c r="B957" s="13" t="s">
        <v>281</v>
      </c>
      <c r="C957" s="13"/>
      <c r="D957" s="14"/>
      <c r="E957" s="23" t="str">
        <f t="shared" si="143"/>
        <v/>
      </c>
      <c r="F957" s="22" t="str">
        <f t="shared" si="144"/>
        <v/>
      </c>
      <c r="G957" s="15" t="str">
        <f t="shared" si="145"/>
        <v/>
      </c>
      <c r="H957" s="17" t="str">
        <f t="shared" si="146"/>
        <v/>
      </c>
      <c r="I957" s="24" t="str">
        <f t="shared" si="147"/>
        <v/>
      </c>
      <c r="J957" s="26" t="str">
        <f t="shared" si="148"/>
        <v/>
      </c>
      <c r="K957" s="9">
        <f>IF(J956=actualvalue,xirrvalue,IF(A957="",0,IF(B957="Purchase",-D957,IF(B957="Dividend",D957,IF(B957="Redemption",D957,)))))</f>
        <v>0</v>
      </c>
      <c r="L957" s="25" t="str">
        <f t="shared" si="142"/>
        <v/>
      </c>
      <c r="M957" s="11">
        <f t="shared" si="149"/>
        <v>0</v>
      </c>
      <c r="N957">
        <f t="shared" si="150"/>
        <v>0</v>
      </c>
      <c r="O957" s="9"/>
      <c r="P957" s="9"/>
      <c r="Q957" s="9"/>
      <c r="R957" s="9"/>
      <c r="S957" s="9"/>
    </row>
    <row r="958" spans="1:19">
      <c r="A958" s="12"/>
      <c r="B958" s="13" t="s">
        <v>281</v>
      </c>
      <c r="C958" s="13"/>
      <c r="D958" s="14"/>
      <c r="E958" s="23" t="str">
        <f t="shared" si="143"/>
        <v/>
      </c>
      <c r="F958" s="22" t="str">
        <f t="shared" si="144"/>
        <v/>
      </c>
      <c r="G958" s="15" t="str">
        <f t="shared" si="145"/>
        <v/>
      </c>
      <c r="H958" s="17" t="str">
        <f t="shared" si="146"/>
        <v/>
      </c>
      <c r="I958" s="24" t="str">
        <f t="shared" si="147"/>
        <v/>
      </c>
      <c r="J958" s="26" t="str">
        <f t="shared" si="148"/>
        <v/>
      </c>
      <c r="K958" s="9">
        <f>IF(J957=actualvalue,xirrvalue,IF(A958="",0,IF(B958="Purchase",-D958,IF(B958="Dividend",D958,IF(B958="Redemption",D958,)))))</f>
        <v>0</v>
      </c>
      <c r="L958" s="25" t="str">
        <f t="shared" si="142"/>
        <v/>
      </c>
      <c r="M958" s="11">
        <f t="shared" si="149"/>
        <v>0</v>
      </c>
      <c r="N958">
        <f t="shared" si="150"/>
        <v>0</v>
      </c>
      <c r="O958" s="9"/>
      <c r="P958" s="9"/>
      <c r="Q958" s="9"/>
      <c r="R958" s="9"/>
      <c r="S958" s="9"/>
    </row>
    <row r="959" spans="1:19">
      <c r="A959" s="12"/>
      <c r="B959" s="13" t="s">
        <v>281</v>
      </c>
      <c r="C959" s="13"/>
      <c r="D959" s="14"/>
      <c r="E959" s="23" t="str">
        <f t="shared" si="143"/>
        <v/>
      </c>
      <c r="F959" s="22" t="str">
        <f t="shared" si="144"/>
        <v/>
      </c>
      <c r="G959" s="15" t="str">
        <f t="shared" si="145"/>
        <v/>
      </c>
      <c r="H959" s="17" t="str">
        <f t="shared" si="146"/>
        <v/>
      </c>
      <c r="I959" s="24" t="str">
        <f t="shared" si="147"/>
        <v/>
      </c>
      <c r="J959" s="26" t="str">
        <f t="shared" si="148"/>
        <v/>
      </c>
      <c r="K959" s="9">
        <f>IF(J958=actualvalue,xirrvalue,IF(A959="",0,IF(B959="Purchase",-D959,IF(B959="Dividend",D959,IF(B959="Redemption",D959,)))))</f>
        <v>0</v>
      </c>
      <c r="L959" s="25" t="str">
        <f t="shared" si="142"/>
        <v/>
      </c>
      <c r="M959" s="11">
        <f t="shared" si="149"/>
        <v>0</v>
      </c>
      <c r="N959">
        <f t="shared" si="150"/>
        <v>0</v>
      </c>
      <c r="O959" s="9"/>
      <c r="P959" s="9"/>
      <c r="Q959" s="9"/>
      <c r="R959" s="9"/>
      <c r="S959" s="9"/>
    </row>
    <row r="960" spans="1:19">
      <c r="A960" s="12"/>
      <c r="B960" s="13" t="s">
        <v>281</v>
      </c>
      <c r="C960" s="13"/>
      <c r="D960" s="14"/>
      <c r="E960" s="23" t="str">
        <f t="shared" si="143"/>
        <v/>
      </c>
      <c r="F960" s="22" t="str">
        <f t="shared" si="144"/>
        <v/>
      </c>
      <c r="G960" s="15" t="str">
        <f t="shared" si="145"/>
        <v/>
      </c>
      <c r="H960" s="17" t="str">
        <f t="shared" si="146"/>
        <v/>
      </c>
      <c r="I960" s="24" t="str">
        <f t="shared" si="147"/>
        <v/>
      </c>
      <c r="J960" s="26" t="str">
        <f t="shared" si="148"/>
        <v/>
      </c>
      <c r="K960" s="9">
        <f>IF(J959=actualvalue,xirrvalue,IF(A960="",0,IF(B960="Purchase",-D960,IF(B960="Dividend",D960,IF(B960="Redemption",D960,)))))</f>
        <v>0</v>
      </c>
      <c r="L960" s="25" t="str">
        <f t="shared" si="142"/>
        <v/>
      </c>
      <c r="M960" s="11">
        <f t="shared" si="149"/>
        <v>0</v>
      </c>
      <c r="N960">
        <f t="shared" si="150"/>
        <v>0</v>
      </c>
      <c r="O960" s="9"/>
      <c r="P960" s="9"/>
      <c r="Q960" s="9"/>
      <c r="R960" s="9"/>
      <c r="S960" s="9"/>
    </row>
    <row r="961" spans="1:19">
      <c r="A961" s="12"/>
      <c r="B961" s="13" t="s">
        <v>281</v>
      </c>
      <c r="C961" s="13"/>
      <c r="D961" s="14"/>
      <c r="E961" s="23" t="str">
        <f t="shared" si="143"/>
        <v/>
      </c>
      <c r="F961" s="22" t="str">
        <f t="shared" si="144"/>
        <v/>
      </c>
      <c r="G961" s="15" t="str">
        <f t="shared" si="145"/>
        <v/>
      </c>
      <c r="H961" s="17" t="str">
        <f t="shared" si="146"/>
        <v/>
      </c>
      <c r="I961" s="24" t="str">
        <f t="shared" si="147"/>
        <v/>
      </c>
      <c r="J961" s="26" t="str">
        <f t="shared" si="148"/>
        <v/>
      </c>
      <c r="K961" s="9">
        <f>IF(J960=actualvalue,xirrvalue,IF(A961="",0,IF(B961="Purchase",-D961,IF(B961="Dividend",D961,IF(B961="Redemption",D961,)))))</f>
        <v>0</v>
      </c>
      <c r="L961" s="25" t="str">
        <f t="shared" si="142"/>
        <v/>
      </c>
      <c r="M961" s="11">
        <f t="shared" si="149"/>
        <v>0</v>
      </c>
      <c r="N961">
        <f t="shared" si="150"/>
        <v>0</v>
      </c>
      <c r="O961" s="9"/>
      <c r="P961" s="9"/>
      <c r="Q961" s="9"/>
      <c r="R961" s="9"/>
      <c r="S961" s="9"/>
    </row>
    <row r="962" spans="1:19">
      <c r="A962" s="12"/>
      <c r="B962" s="13" t="s">
        <v>281</v>
      </c>
      <c r="C962" s="13"/>
      <c r="D962" s="14"/>
      <c r="E962" s="23" t="str">
        <f t="shared" si="143"/>
        <v/>
      </c>
      <c r="F962" s="22" t="str">
        <f t="shared" si="144"/>
        <v/>
      </c>
      <c r="G962" s="15" t="str">
        <f t="shared" si="145"/>
        <v/>
      </c>
      <c r="H962" s="17" t="str">
        <f t="shared" si="146"/>
        <v/>
      </c>
      <c r="I962" s="24" t="str">
        <f t="shared" si="147"/>
        <v/>
      </c>
      <c r="J962" s="26" t="str">
        <f t="shared" si="148"/>
        <v/>
      </c>
      <c r="K962" s="9">
        <f>IF(J961=actualvalue,xirrvalue,IF(A962="",0,IF(B962="Purchase",-D962,IF(B962="Dividend",D962,IF(B962="Redemption",D962,)))))</f>
        <v>0</v>
      </c>
      <c r="L962" s="25" t="str">
        <f t="shared" si="142"/>
        <v/>
      </c>
      <c r="M962" s="11">
        <f t="shared" si="149"/>
        <v>0</v>
      </c>
      <c r="N962">
        <f t="shared" si="150"/>
        <v>0</v>
      </c>
      <c r="O962" s="9"/>
      <c r="P962" s="9"/>
      <c r="Q962" s="9"/>
      <c r="R962" s="9"/>
      <c r="S962" s="9"/>
    </row>
    <row r="963" spans="1:19">
      <c r="A963" s="12"/>
      <c r="B963" s="13" t="s">
        <v>281</v>
      </c>
      <c r="C963" s="13"/>
      <c r="D963" s="14"/>
      <c r="E963" s="23" t="str">
        <f t="shared" si="143"/>
        <v/>
      </c>
      <c r="F963" s="22" t="str">
        <f t="shared" si="144"/>
        <v/>
      </c>
      <c r="G963" s="15" t="str">
        <f t="shared" si="145"/>
        <v/>
      </c>
      <c r="H963" s="17" t="str">
        <f t="shared" si="146"/>
        <v/>
      </c>
      <c r="I963" s="24" t="str">
        <f t="shared" si="147"/>
        <v/>
      </c>
      <c r="J963" s="26" t="str">
        <f t="shared" si="148"/>
        <v/>
      </c>
      <c r="K963" s="9">
        <f>IF(J962=actualvalue,xirrvalue,IF(A963="",0,IF(B963="Purchase",-D963,IF(B963="Dividend",D963,IF(B963="Redemption",D963,)))))</f>
        <v>0</v>
      </c>
      <c r="L963" s="25" t="str">
        <f t="shared" si="142"/>
        <v/>
      </c>
      <c r="M963" s="11">
        <f t="shared" si="149"/>
        <v>0</v>
      </c>
      <c r="N963">
        <f t="shared" si="150"/>
        <v>0</v>
      </c>
      <c r="O963" s="9"/>
      <c r="P963" s="9"/>
      <c r="Q963" s="9"/>
      <c r="R963" s="9"/>
      <c r="S963" s="9"/>
    </row>
    <row r="964" spans="1:19">
      <c r="A964" s="12"/>
      <c r="B964" s="13" t="s">
        <v>281</v>
      </c>
      <c r="C964" s="13"/>
      <c r="D964" s="14"/>
      <c r="E964" s="23" t="str">
        <f t="shared" si="143"/>
        <v/>
      </c>
      <c r="F964" s="22" t="str">
        <f t="shared" si="144"/>
        <v/>
      </c>
      <c r="G964" s="15" t="str">
        <f t="shared" si="145"/>
        <v/>
      </c>
      <c r="H964" s="17" t="str">
        <f t="shared" si="146"/>
        <v/>
      </c>
      <c r="I964" s="24" t="str">
        <f t="shared" si="147"/>
        <v/>
      </c>
      <c r="J964" s="26" t="str">
        <f t="shared" si="148"/>
        <v/>
      </c>
      <c r="K964" s="9">
        <f>IF(J963=actualvalue,xirrvalue,IF(A964="",0,IF(B964="Purchase",-D964,IF(B964="Dividend",D964,IF(B964="Redemption",D964,)))))</f>
        <v>0</v>
      </c>
      <c r="L964" s="25" t="str">
        <f t="shared" si="142"/>
        <v/>
      </c>
      <c r="M964" s="11">
        <f t="shared" si="149"/>
        <v>0</v>
      </c>
      <c r="N964">
        <f t="shared" si="150"/>
        <v>0</v>
      </c>
      <c r="O964" s="9"/>
      <c r="P964" s="9"/>
      <c r="Q964" s="9"/>
      <c r="R964" s="9"/>
      <c r="S964" s="9"/>
    </row>
    <row r="965" spans="1:19">
      <c r="A965" s="12"/>
      <c r="B965" s="13" t="s">
        <v>281</v>
      </c>
      <c r="C965" s="13"/>
      <c r="D965" s="14"/>
      <c r="E965" s="23" t="str">
        <f t="shared" si="143"/>
        <v/>
      </c>
      <c r="F965" s="22" t="str">
        <f t="shared" si="144"/>
        <v/>
      </c>
      <c r="G965" s="15" t="str">
        <f t="shared" si="145"/>
        <v/>
      </c>
      <c r="H965" s="17" t="str">
        <f t="shared" si="146"/>
        <v/>
      </c>
      <c r="I965" s="24" t="str">
        <f t="shared" si="147"/>
        <v/>
      </c>
      <c r="J965" s="26" t="str">
        <f t="shared" si="148"/>
        <v/>
      </c>
      <c r="K965" s="9">
        <f>IF(J964=actualvalue,xirrvalue,IF(A965="",0,IF(B965="Purchase",-D965,IF(B965="Dividend",D965,IF(B965="Redemption",D965,)))))</f>
        <v>0</v>
      </c>
      <c r="L965" s="25" t="str">
        <f t="shared" si="142"/>
        <v/>
      </c>
      <c r="M965" s="11">
        <f t="shared" si="149"/>
        <v>0</v>
      </c>
      <c r="N965">
        <f t="shared" si="150"/>
        <v>0</v>
      </c>
      <c r="O965" s="9"/>
      <c r="P965" s="9"/>
      <c r="Q965" s="9"/>
      <c r="R965" s="9"/>
      <c r="S965" s="9"/>
    </row>
    <row r="966" spans="1:19">
      <c r="A966" s="12"/>
      <c r="B966" s="13" t="s">
        <v>281</v>
      </c>
      <c r="C966" s="13"/>
      <c r="D966" s="14"/>
      <c r="E966" s="23" t="str">
        <f t="shared" si="143"/>
        <v/>
      </c>
      <c r="F966" s="22" t="str">
        <f t="shared" si="144"/>
        <v/>
      </c>
      <c r="G966" s="15" t="str">
        <f t="shared" si="145"/>
        <v/>
      </c>
      <c r="H966" s="17" t="str">
        <f t="shared" si="146"/>
        <v/>
      </c>
      <c r="I966" s="24" t="str">
        <f t="shared" si="147"/>
        <v/>
      </c>
      <c r="J966" s="26" t="str">
        <f t="shared" si="148"/>
        <v/>
      </c>
      <c r="K966" s="9">
        <f>IF(J965=actualvalue,xirrvalue,IF(A966="",0,IF(B966="Purchase",-D966,IF(B966="Dividend",D966,IF(B966="Redemption",D966,)))))</f>
        <v>0</v>
      </c>
      <c r="L966" s="25" t="str">
        <f t="shared" si="142"/>
        <v/>
      </c>
      <c r="M966" s="11">
        <f t="shared" si="149"/>
        <v>0</v>
      </c>
      <c r="N966">
        <f t="shared" si="150"/>
        <v>0</v>
      </c>
      <c r="O966" s="9"/>
      <c r="P966" s="9"/>
      <c r="Q966" s="9"/>
      <c r="R966" s="9"/>
      <c r="S966" s="9"/>
    </row>
    <row r="967" spans="1:19">
      <c r="A967" s="12"/>
      <c r="B967" s="13" t="s">
        <v>281</v>
      </c>
      <c r="C967" s="13"/>
      <c r="D967" s="14"/>
      <c r="E967" s="23" t="str">
        <f t="shared" si="143"/>
        <v/>
      </c>
      <c r="F967" s="22" t="str">
        <f t="shared" si="144"/>
        <v/>
      </c>
      <c r="G967" s="15" t="str">
        <f t="shared" si="145"/>
        <v/>
      </c>
      <c r="H967" s="17" t="str">
        <f t="shared" si="146"/>
        <v/>
      </c>
      <c r="I967" s="24" t="str">
        <f t="shared" si="147"/>
        <v/>
      </c>
      <c r="J967" s="26" t="str">
        <f t="shared" si="148"/>
        <v/>
      </c>
      <c r="K967" s="9">
        <f>IF(J966=actualvalue,xirrvalue,IF(A967="",0,IF(B967="Purchase",-D967,IF(B967="Dividend",D967,IF(B967="Redemption",D967,)))))</f>
        <v>0</v>
      </c>
      <c r="L967" s="25" t="str">
        <f t="shared" si="142"/>
        <v/>
      </c>
      <c r="M967" s="11">
        <f t="shared" si="149"/>
        <v>0</v>
      </c>
      <c r="N967">
        <f t="shared" si="150"/>
        <v>0</v>
      </c>
      <c r="O967" s="9"/>
      <c r="P967" s="9"/>
      <c r="Q967" s="9"/>
      <c r="R967" s="9"/>
      <c r="S967" s="9"/>
    </row>
    <row r="968" spans="1:19">
      <c r="A968" s="12"/>
      <c r="B968" s="13" t="s">
        <v>281</v>
      </c>
      <c r="C968" s="13"/>
      <c r="D968" s="14"/>
      <c r="E968" s="23" t="str">
        <f t="shared" si="143"/>
        <v/>
      </c>
      <c r="F968" s="22" t="str">
        <f t="shared" si="144"/>
        <v/>
      </c>
      <c r="G968" s="15" t="str">
        <f t="shared" si="145"/>
        <v/>
      </c>
      <c r="H968" s="17" t="str">
        <f t="shared" si="146"/>
        <v/>
      </c>
      <c r="I968" s="24" t="str">
        <f t="shared" si="147"/>
        <v/>
      </c>
      <c r="J968" s="26" t="str">
        <f t="shared" si="148"/>
        <v/>
      </c>
      <c r="K968" s="9">
        <f>IF(J967=actualvalue,xirrvalue,IF(A968="",0,IF(B968="Purchase",-D968,IF(B968="Dividend",D968,IF(B968="Redemption",D968,)))))</f>
        <v>0</v>
      </c>
      <c r="L968" s="25" t="str">
        <f t="shared" si="142"/>
        <v/>
      </c>
      <c r="M968" s="11">
        <f t="shared" si="149"/>
        <v>0</v>
      </c>
      <c r="N968">
        <f t="shared" si="150"/>
        <v>0</v>
      </c>
      <c r="O968" s="9"/>
      <c r="P968" s="9"/>
      <c r="Q968" s="9"/>
      <c r="R968" s="9"/>
      <c r="S968" s="9"/>
    </row>
    <row r="969" spans="1:19">
      <c r="A969" s="12"/>
      <c r="B969" s="13" t="s">
        <v>281</v>
      </c>
      <c r="C969" s="13"/>
      <c r="D969" s="14"/>
      <c r="E969" s="23" t="str">
        <f t="shared" si="143"/>
        <v/>
      </c>
      <c r="F969" s="22" t="str">
        <f t="shared" si="144"/>
        <v/>
      </c>
      <c r="G969" s="15" t="str">
        <f t="shared" si="145"/>
        <v/>
      </c>
      <c r="H969" s="17" t="str">
        <f t="shared" si="146"/>
        <v/>
      </c>
      <c r="I969" s="24" t="str">
        <f t="shared" si="147"/>
        <v/>
      </c>
      <c r="J969" s="26" t="str">
        <f t="shared" si="148"/>
        <v/>
      </c>
      <c r="K969" s="9">
        <f>IF(J968=actualvalue,xirrvalue,IF(A969="",0,IF(B969="Purchase",-D969,IF(B969="Dividend",D969,IF(B969="Redemption",D969,)))))</f>
        <v>0</v>
      </c>
      <c r="L969" s="25" t="str">
        <f t="shared" si="142"/>
        <v/>
      </c>
      <c r="M969" s="11">
        <f t="shared" si="149"/>
        <v>0</v>
      </c>
      <c r="N969">
        <f t="shared" si="150"/>
        <v>0</v>
      </c>
      <c r="O969" s="9"/>
      <c r="P969" s="9"/>
      <c r="Q969" s="9"/>
      <c r="R969" s="9"/>
      <c r="S969" s="9"/>
    </row>
    <row r="970" spans="1:19">
      <c r="A970" s="12"/>
      <c r="B970" s="13" t="s">
        <v>281</v>
      </c>
      <c r="C970" s="13"/>
      <c r="D970" s="14"/>
      <c r="E970" s="23" t="str">
        <f t="shared" si="143"/>
        <v/>
      </c>
      <c r="F970" s="22" t="str">
        <f t="shared" si="144"/>
        <v/>
      </c>
      <c r="G970" s="15" t="str">
        <f t="shared" si="145"/>
        <v/>
      </c>
      <c r="H970" s="17" t="str">
        <f t="shared" si="146"/>
        <v/>
      </c>
      <c r="I970" s="24" t="str">
        <f t="shared" si="147"/>
        <v/>
      </c>
      <c r="J970" s="26" t="str">
        <f t="shared" si="148"/>
        <v/>
      </c>
      <c r="K970" s="9">
        <f>IF(J969=actualvalue,xirrvalue,IF(A970="",0,IF(B970="Purchase",-D970,IF(B970="Dividend",D970,IF(B970="Redemption",D970,)))))</f>
        <v>0</v>
      </c>
      <c r="L970" s="25" t="str">
        <f t="shared" si="142"/>
        <v/>
      </c>
      <c r="M970" s="11">
        <f t="shared" si="149"/>
        <v>0</v>
      </c>
      <c r="N970">
        <f t="shared" si="150"/>
        <v>0</v>
      </c>
      <c r="O970" s="9"/>
      <c r="P970" s="9"/>
      <c r="Q970" s="9"/>
      <c r="R970" s="9"/>
      <c r="S970" s="9"/>
    </row>
    <row r="971" spans="1:19">
      <c r="A971" s="12"/>
      <c r="B971" s="13" t="s">
        <v>281</v>
      </c>
      <c r="C971" s="13"/>
      <c r="D971" s="14"/>
      <c r="E971" s="23" t="str">
        <f t="shared" si="143"/>
        <v/>
      </c>
      <c r="F971" s="22" t="str">
        <f t="shared" si="144"/>
        <v/>
      </c>
      <c r="G971" s="15" t="str">
        <f t="shared" si="145"/>
        <v/>
      </c>
      <c r="H971" s="17" t="str">
        <f t="shared" si="146"/>
        <v/>
      </c>
      <c r="I971" s="24" t="str">
        <f t="shared" si="147"/>
        <v/>
      </c>
      <c r="J971" s="26" t="str">
        <f t="shared" si="148"/>
        <v/>
      </c>
      <c r="K971" s="9">
        <f>IF(J970=actualvalue,xirrvalue,IF(A971="",0,IF(B971="Purchase",-D971,IF(B971="Dividend",D971,IF(B971="Redemption",D971,)))))</f>
        <v>0</v>
      </c>
      <c r="L971" s="25" t="str">
        <f t="shared" ref="L971:L1000" si="151">IF(B971="Purchase",E971,IF(B971="Redemption",E971,IF(B971="Dividend",E971,"")))</f>
        <v/>
      </c>
      <c r="M971" s="11">
        <f t="shared" si="149"/>
        <v>0</v>
      </c>
      <c r="N971">
        <f t="shared" si="150"/>
        <v>0</v>
      </c>
      <c r="O971" s="9"/>
      <c r="P971" s="9"/>
      <c r="Q971" s="9"/>
      <c r="R971" s="9"/>
      <c r="S971" s="9"/>
    </row>
    <row r="972" spans="1:19">
      <c r="A972" s="12"/>
      <c r="B972" s="13" t="s">
        <v>281</v>
      </c>
      <c r="C972" s="13"/>
      <c r="D972" s="14"/>
      <c r="E972" s="23" t="str">
        <f t="shared" si="143"/>
        <v/>
      </c>
      <c r="F972" s="22" t="str">
        <f t="shared" si="144"/>
        <v/>
      </c>
      <c r="G972" s="15" t="str">
        <f t="shared" si="145"/>
        <v/>
      </c>
      <c r="H972" s="17" t="str">
        <f t="shared" si="146"/>
        <v/>
      </c>
      <c r="I972" s="24" t="str">
        <f t="shared" si="147"/>
        <v/>
      </c>
      <c r="J972" s="26" t="str">
        <f t="shared" si="148"/>
        <v/>
      </c>
      <c r="K972" s="9">
        <f>IF(J971=actualvalue,xirrvalue,IF(A972="",0,IF(B972="Purchase",-D972,IF(B972="Dividend",D972,IF(B972="Redemption",D972,)))))</f>
        <v>0</v>
      </c>
      <c r="L972" s="25" t="str">
        <f t="shared" si="151"/>
        <v/>
      </c>
      <c r="M972" s="11">
        <f t="shared" si="149"/>
        <v>0</v>
      </c>
      <c r="N972">
        <f t="shared" si="150"/>
        <v>0</v>
      </c>
      <c r="O972" s="9"/>
      <c r="P972" s="9"/>
      <c r="Q972" s="9"/>
      <c r="R972" s="9"/>
      <c r="S972" s="9"/>
    </row>
    <row r="973" spans="1:19">
      <c r="A973" s="12"/>
      <c r="B973" s="13" t="s">
        <v>281</v>
      </c>
      <c r="C973" s="13"/>
      <c r="D973" s="14"/>
      <c r="E973" s="23" t="str">
        <f t="shared" si="143"/>
        <v/>
      </c>
      <c r="F973" s="22" t="str">
        <f t="shared" si="144"/>
        <v/>
      </c>
      <c r="G973" s="15" t="str">
        <f t="shared" si="145"/>
        <v/>
      </c>
      <c r="H973" s="17" t="str">
        <f t="shared" si="146"/>
        <v/>
      </c>
      <c r="I973" s="24" t="str">
        <f t="shared" si="147"/>
        <v/>
      </c>
      <c r="J973" s="26" t="str">
        <f t="shared" si="148"/>
        <v/>
      </c>
      <c r="K973" s="9">
        <f>IF(J972=actualvalue,xirrvalue,IF(A973="",0,IF(B973="Purchase",-D973,IF(B973="Dividend",D973,IF(B973="Redemption",D973,)))))</f>
        <v>0</v>
      </c>
      <c r="L973" s="25" t="str">
        <f t="shared" si="151"/>
        <v/>
      </c>
      <c r="M973" s="11">
        <f t="shared" si="149"/>
        <v>0</v>
      </c>
      <c r="N973">
        <f t="shared" si="150"/>
        <v>0</v>
      </c>
      <c r="O973" s="9"/>
      <c r="P973" s="9"/>
      <c r="Q973" s="9"/>
      <c r="R973" s="9"/>
      <c r="S973" s="9"/>
    </row>
    <row r="974" spans="1:19">
      <c r="A974" s="12"/>
      <c r="B974" s="13" t="s">
        <v>281</v>
      </c>
      <c r="C974" s="13"/>
      <c r="D974" s="14"/>
      <c r="E974" s="23" t="str">
        <f t="shared" si="143"/>
        <v/>
      </c>
      <c r="F974" s="22" t="str">
        <f t="shared" si="144"/>
        <v/>
      </c>
      <c r="G974" s="15" t="str">
        <f t="shared" si="145"/>
        <v/>
      </c>
      <c r="H974" s="17" t="str">
        <f t="shared" si="146"/>
        <v/>
      </c>
      <c r="I974" s="24" t="str">
        <f t="shared" si="147"/>
        <v/>
      </c>
      <c r="J974" s="26" t="str">
        <f t="shared" si="148"/>
        <v/>
      </c>
      <c r="K974" s="9">
        <f>IF(J973=actualvalue,xirrvalue,IF(A974="",0,IF(B974="Purchase",-D974,IF(B974="Dividend",D974,IF(B974="Redemption",D974,)))))</f>
        <v>0</v>
      </c>
      <c r="L974" s="25" t="str">
        <f t="shared" si="151"/>
        <v/>
      </c>
      <c r="M974" s="11">
        <f t="shared" si="149"/>
        <v>0</v>
      </c>
      <c r="N974">
        <f t="shared" si="150"/>
        <v>0</v>
      </c>
      <c r="O974" s="9"/>
      <c r="P974" s="9"/>
      <c r="Q974" s="9"/>
      <c r="R974" s="9"/>
      <c r="S974" s="9"/>
    </row>
    <row r="975" spans="1:19">
      <c r="A975" s="12"/>
      <c r="B975" s="13" t="s">
        <v>281</v>
      </c>
      <c r="C975" s="13"/>
      <c r="D975" s="14"/>
      <c r="E975" s="23" t="str">
        <f t="shared" si="143"/>
        <v/>
      </c>
      <c r="F975" s="22" t="str">
        <f t="shared" si="144"/>
        <v/>
      </c>
      <c r="G975" s="15" t="str">
        <f t="shared" si="145"/>
        <v/>
      </c>
      <c r="H975" s="17" t="str">
        <f t="shared" si="146"/>
        <v/>
      </c>
      <c r="I975" s="24" t="str">
        <f t="shared" si="147"/>
        <v/>
      </c>
      <c r="J975" s="26" t="str">
        <f t="shared" si="148"/>
        <v/>
      </c>
      <c r="K975" s="9">
        <f>IF(J974=actualvalue,xirrvalue,IF(A975="",0,IF(B975="Purchase",-D975,IF(B975="Dividend",D975,IF(B975="Redemption",D975,)))))</f>
        <v>0</v>
      </c>
      <c r="L975" s="25" t="str">
        <f t="shared" si="151"/>
        <v/>
      </c>
      <c r="M975" s="11">
        <f t="shared" si="149"/>
        <v>0</v>
      </c>
      <c r="N975">
        <f t="shared" si="150"/>
        <v>0</v>
      </c>
      <c r="O975" s="9"/>
      <c r="P975" s="9"/>
      <c r="Q975" s="9"/>
      <c r="R975" s="9"/>
      <c r="S975" s="9"/>
    </row>
    <row r="976" spans="1:19">
      <c r="A976" s="12"/>
      <c r="B976" s="13" t="s">
        <v>281</v>
      </c>
      <c r="C976" s="13"/>
      <c r="D976" s="14"/>
      <c r="E976" s="23" t="str">
        <f t="shared" si="143"/>
        <v/>
      </c>
      <c r="F976" s="22" t="str">
        <f t="shared" si="144"/>
        <v/>
      </c>
      <c r="G976" s="15" t="str">
        <f t="shared" si="145"/>
        <v/>
      </c>
      <c r="H976" s="17" t="str">
        <f t="shared" si="146"/>
        <v/>
      </c>
      <c r="I976" s="24" t="str">
        <f t="shared" si="147"/>
        <v/>
      </c>
      <c r="J976" s="26" t="str">
        <f t="shared" si="148"/>
        <v/>
      </c>
      <c r="K976" s="9">
        <f>IF(J975=actualvalue,xirrvalue,IF(A976="",0,IF(B976="Purchase",-D976,IF(B976="Dividend",D976,IF(B976="Redemption",D976,)))))</f>
        <v>0</v>
      </c>
      <c r="L976" s="25" t="str">
        <f t="shared" si="151"/>
        <v/>
      </c>
      <c r="M976" s="11">
        <f t="shared" si="149"/>
        <v>0</v>
      </c>
      <c r="N976">
        <f t="shared" si="150"/>
        <v>0</v>
      </c>
      <c r="O976" s="9"/>
      <c r="P976" s="9"/>
      <c r="Q976" s="9"/>
      <c r="R976" s="9"/>
      <c r="S976" s="9"/>
    </row>
    <row r="977" spans="1:19">
      <c r="A977" s="12"/>
      <c r="B977" s="13" t="s">
        <v>281</v>
      </c>
      <c r="C977" s="13"/>
      <c r="D977" s="14"/>
      <c r="E977" s="23" t="str">
        <f t="shared" si="143"/>
        <v/>
      </c>
      <c r="F977" s="22" t="str">
        <f t="shared" si="144"/>
        <v/>
      </c>
      <c r="G977" s="15" t="str">
        <f t="shared" si="145"/>
        <v/>
      </c>
      <c r="H977" s="17" t="str">
        <f t="shared" si="146"/>
        <v/>
      </c>
      <c r="I977" s="24" t="str">
        <f t="shared" si="147"/>
        <v/>
      </c>
      <c r="J977" s="26" t="str">
        <f t="shared" si="148"/>
        <v/>
      </c>
      <c r="K977" s="9">
        <f>IF(J976=actualvalue,xirrvalue,IF(A977="",0,IF(B977="Purchase",-D977,IF(B977="Dividend",D977,IF(B977="Redemption",D977,)))))</f>
        <v>0</v>
      </c>
      <c r="L977" s="25" t="str">
        <f t="shared" si="151"/>
        <v/>
      </c>
      <c r="M977" s="11">
        <f t="shared" si="149"/>
        <v>0</v>
      </c>
      <c r="N977">
        <f t="shared" si="150"/>
        <v>0</v>
      </c>
      <c r="O977" s="9"/>
      <c r="P977" s="9"/>
      <c r="Q977" s="9"/>
      <c r="R977" s="9"/>
      <c r="S977" s="9"/>
    </row>
    <row r="978" spans="1:19">
      <c r="A978" s="12"/>
      <c r="B978" s="13" t="s">
        <v>281</v>
      </c>
      <c r="C978" s="13"/>
      <c r="D978" s="14"/>
      <c r="E978" s="23" t="str">
        <f t="shared" ref="E978:E1000" si="152">IF(ISERROR(IF(B978="Redemption",-D978,IF(B978="Dividend",-D978,D978))/C978),"",IF(B978="Redemption",-D978,IF(B978="Dividend",-D978,D978))/C978)</f>
        <v/>
      </c>
      <c r="F978" s="22" t="str">
        <f t="shared" ref="F978:F1000" si="153">IF(B978="Redemption","",IF(B978="Dividend","",IF(date-A978=date,"",date-A978)))</f>
        <v/>
      </c>
      <c r="G978" s="15" t="str">
        <f t="shared" ref="G978:G1000" si="154">IF(B978="Redemption","",IF(B978="Dividend","",IF(ISERROR(mfnav1*E978),"",navmf1*E978)))</f>
        <v/>
      </c>
      <c r="H978" s="17" t="str">
        <f t="shared" ref="H978:H1000" si="155">IF(ISERROR(G978-D978),"",G978-D978)</f>
        <v/>
      </c>
      <c r="I978" s="24" t="str">
        <f t="shared" ref="I978:I1000" si="156">IF(ISERROR(I977+E978),"",I977+E978)</f>
        <v/>
      </c>
      <c r="J978" s="26" t="str">
        <f t="shared" ref="J978:J1000" si="157">IF(ISERROR(I978*navmf1),"",I978*navmf1)</f>
        <v/>
      </c>
      <c r="K978" s="9">
        <f>IF(J977=actualvalue,xirrvalue,IF(A978="",0,IF(B978="Purchase",-D978,IF(B978="Dividend",D978,IF(B978="Redemption",D978,)))))</f>
        <v>0</v>
      </c>
      <c r="L978" s="25" t="str">
        <f t="shared" si="151"/>
        <v/>
      </c>
      <c r="M978" s="11">
        <f t="shared" ref="M978:M1000" si="158">IF(K978=xirrvalue,date,IF(K978=0,0,IF(K978="","",A978)))</f>
        <v>0</v>
      </c>
      <c r="N978">
        <f t="shared" ref="N978:N1000" si="159">IF(B978="Purchase",D978,0)</f>
        <v>0</v>
      </c>
      <c r="O978" s="9"/>
      <c r="P978" s="9"/>
      <c r="Q978" s="9"/>
      <c r="R978" s="9"/>
      <c r="S978" s="9"/>
    </row>
    <row r="979" spans="1:19">
      <c r="A979" s="12"/>
      <c r="B979" s="13" t="s">
        <v>281</v>
      </c>
      <c r="C979" s="13"/>
      <c r="D979" s="14"/>
      <c r="E979" s="23" t="str">
        <f t="shared" si="152"/>
        <v/>
      </c>
      <c r="F979" s="22" t="str">
        <f t="shared" si="153"/>
        <v/>
      </c>
      <c r="G979" s="15" t="str">
        <f t="shared" si="154"/>
        <v/>
      </c>
      <c r="H979" s="17" t="str">
        <f t="shared" si="155"/>
        <v/>
      </c>
      <c r="I979" s="24" t="str">
        <f t="shared" si="156"/>
        <v/>
      </c>
      <c r="J979" s="26" t="str">
        <f t="shared" si="157"/>
        <v/>
      </c>
      <c r="K979" s="9">
        <f>IF(J978=actualvalue,xirrvalue,IF(A979="",0,IF(B979="Purchase",-D979,IF(B979="Dividend",D979,IF(B979="Redemption",D979,)))))</f>
        <v>0</v>
      </c>
      <c r="L979" s="25" t="str">
        <f t="shared" si="151"/>
        <v/>
      </c>
      <c r="M979" s="11">
        <f t="shared" si="158"/>
        <v>0</v>
      </c>
      <c r="N979">
        <f t="shared" si="159"/>
        <v>0</v>
      </c>
      <c r="O979" s="9"/>
      <c r="P979" s="9"/>
      <c r="Q979" s="9"/>
      <c r="R979" s="9"/>
      <c r="S979" s="9"/>
    </row>
    <row r="980" spans="1:19">
      <c r="A980" s="12"/>
      <c r="B980" s="13" t="s">
        <v>281</v>
      </c>
      <c r="C980" s="13"/>
      <c r="D980" s="14"/>
      <c r="E980" s="23" t="str">
        <f t="shared" si="152"/>
        <v/>
      </c>
      <c r="F980" s="22" t="str">
        <f t="shared" si="153"/>
        <v/>
      </c>
      <c r="G980" s="15" t="str">
        <f t="shared" si="154"/>
        <v/>
      </c>
      <c r="H980" s="17" t="str">
        <f t="shared" si="155"/>
        <v/>
      </c>
      <c r="I980" s="24" t="str">
        <f t="shared" si="156"/>
        <v/>
      </c>
      <c r="J980" s="26" t="str">
        <f t="shared" si="157"/>
        <v/>
      </c>
      <c r="K980" s="9">
        <f>IF(J979=actualvalue,xirrvalue,IF(A980="",0,IF(B980="Purchase",-D980,IF(B980="Dividend",D980,IF(B980="Redemption",D980,)))))</f>
        <v>0</v>
      </c>
      <c r="L980" s="25" t="str">
        <f t="shared" si="151"/>
        <v/>
      </c>
      <c r="M980" s="11">
        <f t="shared" si="158"/>
        <v>0</v>
      </c>
      <c r="N980">
        <f t="shared" si="159"/>
        <v>0</v>
      </c>
      <c r="O980" s="9"/>
      <c r="P980" s="9"/>
      <c r="Q980" s="9"/>
      <c r="R980" s="9"/>
      <c r="S980" s="9"/>
    </row>
    <row r="981" spans="1:19">
      <c r="A981" s="12"/>
      <c r="B981" s="13" t="s">
        <v>281</v>
      </c>
      <c r="C981" s="13"/>
      <c r="D981" s="14"/>
      <c r="E981" s="23" t="str">
        <f t="shared" si="152"/>
        <v/>
      </c>
      <c r="F981" s="22" t="str">
        <f t="shared" si="153"/>
        <v/>
      </c>
      <c r="G981" s="15" t="str">
        <f t="shared" si="154"/>
        <v/>
      </c>
      <c r="H981" s="17" t="str">
        <f t="shared" si="155"/>
        <v/>
      </c>
      <c r="I981" s="24" t="str">
        <f t="shared" si="156"/>
        <v/>
      </c>
      <c r="J981" s="26" t="str">
        <f t="shared" si="157"/>
        <v/>
      </c>
      <c r="K981" s="9">
        <f>IF(J980=actualvalue,xirrvalue,IF(A981="",0,IF(B981="Purchase",-D981,IF(B981="Dividend",D981,IF(B981="Redemption",D981,)))))</f>
        <v>0</v>
      </c>
      <c r="L981" s="25" t="str">
        <f t="shared" si="151"/>
        <v/>
      </c>
      <c r="M981" s="11">
        <f t="shared" si="158"/>
        <v>0</v>
      </c>
      <c r="N981">
        <f t="shared" si="159"/>
        <v>0</v>
      </c>
      <c r="O981" s="9"/>
      <c r="P981" s="9"/>
      <c r="Q981" s="9"/>
      <c r="R981" s="9"/>
      <c r="S981" s="9"/>
    </row>
    <row r="982" spans="1:19">
      <c r="A982" s="12"/>
      <c r="B982" s="13" t="s">
        <v>281</v>
      </c>
      <c r="C982" s="13"/>
      <c r="D982" s="14"/>
      <c r="E982" s="23" t="str">
        <f t="shared" si="152"/>
        <v/>
      </c>
      <c r="F982" s="22" t="str">
        <f t="shared" si="153"/>
        <v/>
      </c>
      <c r="G982" s="15" t="str">
        <f t="shared" si="154"/>
        <v/>
      </c>
      <c r="H982" s="17" t="str">
        <f t="shared" si="155"/>
        <v/>
      </c>
      <c r="I982" s="24" t="str">
        <f t="shared" si="156"/>
        <v/>
      </c>
      <c r="J982" s="26" t="str">
        <f t="shared" si="157"/>
        <v/>
      </c>
      <c r="K982" s="9">
        <f>IF(J981=actualvalue,xirrvalue,IF(A982="",0,IF(B982="Purchase",-D982,IF(B982="Dividend",D982,IF(B982="Redemption",D982,)))))</f>
        <v>0</v>
      </c>
      <c r="L982" s="25" t="str">
        <f t="shared" si="151"/>
        <v/>
      </c>
      <c r="M982" s="11">
        <f t="shared" si="158"/>
        <v>0</v>
      </c>
      <c r="N982">
        <f t="shared" si="159"/>
        <v>0</v>
      </c>
      <c r="O982" s="9"/>
      <c r="P982" s="9"/>
      <c r="Q982" s="9"/>
      <c r="R982" s="9"/>
      <c r="S982" s="9"/>
    </row>
    <row r="983" spans="1:19">
      <c r="A983" s="12"/>
      <c r="B983" s="13" t="s">
        <v>281</v>
      </c>
      <c r="C983" s="13"/>
      <c r="D983" s="14"/>
      <c r="E983" s="23" t="str">
        <f t="shared" si="152"/>
        <v/>
      </c>
      <c r="F983" s="22" t="str">
        <f t="shared" si="153"/>
        <v/>
      </c>
      <c r="G983" s="15" t="str">
        <f t="shared" si="154"/>
        <v/>
      </c>
      <c r="H983" s="17" t="str">
        <f t="shared" si="155"/>
        <v/>
      </c>
      <c r="I983" s="24" t="str">
        <f t="shared" si="156"/>
        <v/>
      </c>
      <c r="J983" s="26" t="str">
        <f t="shared" si="157"/>
        <v/>
      </c>
      <c r="K983" s="9">
        <f>IF(J982=actualvalue,xirrvalue,IF(A983="",0,IF(B983="Purchase",-D983,IF(B983="Dividend",D983,IF(B983="Redemption",D983,)))))</f>
        <v>0</v>
      </c>
      <c r="L983" s="25" t="str">
        <f t="shared" si="151"/>
        <v/>
      </c>
      <c r="M983" s="11">
        <f t="shared" si="158"/>
        <v>0</v>
      </c>
      <c r="N983">
        <f t="shared" si="159"/>
        <v>0</v>
      </c>
      <c r="O983" s="9"/>
      <c r="P983" s="9"/>
      <c r="Q983" s="9"/>
      <c r="R983" s="9"/>
      <c r="S983" s="9"/>
    </row>
    <row r="984" spans="1:19">
      <c r="A984" s="12"/>
      <c r="B984" s="13" t="s">
        <v>281</v>
      </c>
      <c r="C984" s="13"/>
      <c r="D984" s="14"/>
      <c r="E984" s="23" t="str">
        <f t="shared" si="152"/>
        <v/>
      </c>
      <c r="F984" s="22" t="str">
        <f t="shared" si="153"/>
        <v/>
      </c>
      <c r="G984" s="15" t="str">
        <f t="shared" si="154"/>
        <v/>
      </c>
      <c r="H984" s="17" t="str">
        <f t="shared" si="155"/>
        <v/>
      </c>
      <c r="I984" s="24" t="str">
        <f t="shared" si="156"/>
        <v/>
      </c>
      <c r="J984" s="26" t="str">
        <f t="shared" si="157"/>
        <v/>
      </c>
      <c r="K984" s="9">
        <f>IF(J983=actualvalue,xirrvalue,IF(A984="",0,IF(B984="Purchase",-D984,IF(B984="Dividend",D984,IF(B984="Redemption",D984,)))))</f>
        <v>0</v>
      </c>
      <c r="L984" s="25" t="str">
        <f t="shared" si="151"/>
        <v/>
      </c>
      <c r="M984" s="11">
        <f t="shared" si="158"/>
        <v>0</v>
      </c>
      <c r="N984">
        <f t="shared" si="159"/>
        <v>0</v>
      </c>
      <c r="O984" s="9"/>
      <c r="P984" s="9"/>
      <c r="Q984" s="9"/>
      <c r="R984" s="9"/>
      <c r="S984" s="9"/>
    </row>
    <row r="985" spans="1:19">
      <c r="A985" s="12"/>
      <c r="B985" s="13" t="s">
        <v>281</v>
      </c>
      <c r="C985" s="13"/>
      <c r="D985" s="14"/>
      <c r="E985" s="23" t="str">
        <f t="shared" si="152"/>
        <v/>
      </c>
      <c r="F985" s="22" t="str">
        <f t="shared" si="153"/>
        <v/>
      </c>
      <c r="G985" s="15" t="str">
        <f t="shared" si="154"/>
        <v/>
      </c>
      <c r="H985" s="17" t="str">
        <f t="shared" si="155"/>
        <v/>
      </c>
      <c r="I985" s="24" t="str">
        <f t="shared" si="156"/>
        <v/>
      </c>
      <c r="J985" s="26" t="str">
        <f t="shared" si="157"/>
        <v/>
      </c>
      <c r="K985" s="9">
        <f>IF(J984=actualvalue,xirrvalue,IF(A985="",0,IF(B985="Purchase",-D985,IF(B985="Dividend",D985,IF(B985="Redemption",D985,)))))</f>
        <v>0</v>
      </c>
      <c r="L985" s="25" t="str">
        <f t="shared" si="151"/>
        <v/>
      </c>
      <c r="M985" s="11">
        <f t="shared" si="158"/>
        <v>0</v>
      </c>
      <c r="N985">
        <f t="shared" si="159"/>
        <v>0</v>
      </c>
      <c r="O985" s="9"/>
      <c r="P985" s="9"/>
      <c r="Q985" s="9"/>
      <c r="R985" s="9"/>
      <c r="S985" s="9"/>
    </row>
    <row r="986" spans="1:19">
      <c r="A986" s="12"/>
      <c r="B986" s="13" t="s">
        <v>281</v>
      </c>
      <c r="C986" s="13"/>
      <c r="D986" s="14"/>
      <c r="E986" s="23" t="str">
        <f t="shared" si="152"/>
        <v/>
      </c>
      <c r="F986" s="22" t="str">
        <f t="shared" si="153"/>
        <v/>
      </c>
      <c r="G986" s="15" t="str">
        <f t="shared" si="154"/>
        <v/>
      </c>
      <c r="H986" s="17" t="str">
        <f t="shared" si="155"/>
        <v/>
      </c>
      <c r="I986" s="24" t="str">
        <f t="shared" si="156"/>
        <v/>
      </c>
      <c r="J986" s="26" t="str">
        <f t="shared" si="157"/>
        <v/>
      </c>
      <c r="K986" s="9">
        <f>IF(J985=actualvalue,xirrvalue,IF(A986="",0,IF(B986="Purchase",-D986,IF(B986="Dividend",D986,IF(B986="Redemption",D986,)))))</f>
        <v>0</v>
      </c>
      <c r="L986" s="25" t="str">
        <f t="shared" si="151"/>
        <v/>
      </c>
      <c r="M986" s="11">
        <f t="shared" si="158"/>
        <v>0</v>
      </c>
      <c r="N986">
        <f t="shared" si="159"/>
        <v>0</v>
      </c>
      <c r="O986" s="9"/>
      <c r="P986" s="9"/>
      <c r="Q986" s="9"/>
      <c r="R986" s="9"/>
      <c r="S986" s="9"/>
    </row>
    <row r="987" spans="1:19">
      <c r="A987" s="12"/>
      <c r="B987" s="13" t="s">
        <v>281</v>
      </c>
      <c r="C987" s="13"/>
      <c r="D987" s="14"/>
      <c r="E987" s="23" t="str">
        <f t="shared" si="152"/>
        <v/>
      </c>
      <c r="F987" s="22" t="str">
        <f t="shared" si="153"/>
        <v/>
      </c>
      <c r="G987" s="15" t="str">
        <f t="shared" si="154"/>
        <v/>
      </c>
      <c r="H987" s="17" t="str">
        <f t="shared" si="155"/>
        <v/>
      </c>
      <c r="I987" s="24" t="str">
        <f t="shared" si="156"/>
        <v/>
      </c>
      <c r="J987" s="26" t="str">
        <f t="shared" si="157"/>
        <v/>
      </c>
      <c r="K987" s="9">
        <f>IF(J986=actualvalue,xirrvalue,IF(A987="",0,IF(B987="Purchase",-D987,IF(B987="Dividend",D987,IF(B987="Redemption",D987,)))))</f>
        <v>0</v>
      </c>
      <c r="L987" s="25" t="str">
        <f t="shared" si="151"/>
        <v/>
      </c>
      <c r="M987" s="11">
        <f t="shared" si="158"/>
        <v>0</v>
      </c>
      <c r="N987">
        <f t="shared" si="159"/>
        <v>0</v>
      </c>
      <c r="O987" s="9"/>
      <c r="P987" s="9"/>
      <c r="Q987" s="9"/>
      <c r="R987" s="9"/>
      <c r="S987" s="9"/>
    </row>
    <row r="988" spans="1:19">
      <c r="A988" s="12"/>
      <c r="B988" s="13" t="s">
        <v>281</v>
      </c>
      <c r="C988" s="13"/>
      <c r="D988" s="14"/>
      <c r="E988" s="23" t="str">
        <f t="shared" si="152"/>
        <v/>
      </c>
      <c r="F988" s="22" t="str">
        <f t="shared" si="153"/>
        <v/>
      </c>
      <c r="G988" s="15" t="str">
        <f t="shared" si="154"/>
        <v/>
      </c>
      <c r="H988" s="17" t="str">
        <f t="shared" si="155"/>
        <v/>
      </c>
      <c r="I988" s="24" t="str">
        <f t="shared" si="156"/>
        <v/>
      </c>
      <c r="J988" s="26" t="str">
        <f t="shared" si="157"/>
        <v/>
      </c>
      <c r="K988" s="9">
        <f>IF(J987=actualvalue,xirrvalue,IF(A988="",0,IF(B988="Purchase",-D988,IF(B988="Dividend",D988,IF(B988="Redemption",D988,)))))</f>
        <v>0</v>
      </c>
      <c r="L988" s="25" t="str">
        <f t="shared" si="151"/>
        <v/>
      </c>
      <c r="M988" s="11">
        <f t="shared" si="158"/>
        <v>0</v>
      </c>
      <c r="N988">
        <f t="shared" si="159"/>
        <v>0</v>
      </c>
      <c r="O988" s="9"/>
      <c r="P988" s="9"/>
      <c r="Q988" s="9"/>
      <c r="R988" s="9"/>
      <c r="S988" s="9"/>
    </row>
    <row r="989" spans="1:19">
      <c r="A989" s="12"/>
      <c r="B989" s="13" t="s">
        <v>281</v>
      </c>
      <c r="C989" s="13"/>
      <c r="D989" s="14"/>
      <c r="E989" s="23" t="str">
        <f t="shared" si="152"/>
        <v/>
      </c>
      <c r="F989" s="22" t="str">
        <f t="shared" si="153"/>
        <v/>
      </c>
      <c r="G989" s="15" t="str">
        <f t="shared" si="154"/>
        <v/>
      </c>
      <c r="H989" s="17" t="str">
        <f t="shared" si="155"/>
        <v/>
      </c>
      <c r="I989" s="24" t="str">
        <f t="shared" si="156"/>
        <v/>
      </c>
      <c r="J989" s="26" t="str">
        <f t="shared" si="157"/>
        <v/>
      </c>
      <c r="K989" s="9">
        <f>IF(J988=actualvalue,xirrvalue,IF(A989="",0,IF(B989="Purchase",-D989,IF(B989="Dividend",D989,IF(B989="Redemption",D989,)))))</f>
        <v>0</v>
      </c>
      <c r="L989" s="25" t="str">
        <f t="shared" si="151"/>
        <v/>
      </c>
      <c r="M989" s="11">
        <f t="shared" si="158"/>
        <v>0</v>
      </c>
      <c r="N989">
        <f t="shared" si="159"/>
        <v>0</v>
      </c>
      <c r="O989" s="9"/>
      <c r="P989" s="9"/>
      <c r="Q989" s="9"/>
      <c r="R989" s="9"/>
      <c r="S989" s="9"/>
    </row>
    <row r="990" spans="1:19">
      <c r="A990" s="12"/>
      <c r="B990" s="13" t="s">
        <v>281</v>
      </c>
      <c r="C990" s="13"/>
      <c r="D990" s="14"/>
      <c r="E990" s="23" t="str">
        <f t="shared" si="152"/>
        <v/>
      </c>
      <c r="F990" s="22" t="str">
        <f t="shared" si="153"/>
        <v/>
      </c>
      <c r="G990" s="15" t="str">
        <f t="shared" si="154"/>
        <v/>
      </c>
      <c r="H990" s="17" t="str">
        <f t="shared" si="155"/>
        <v/>
      </c>
      <c r="I990" s="24" t="str">
        <f t="shared" si="156"/>
        <v/>
      </c>
      <c r="J990" s="26" t="str">
        <f t="shared" si="157"/>
        <v/>
      </c>
      <c r="K990" s="9">
        <f>IF(J989=actualvalue,xirrvalue,IF(A990="",0,IF(B990="Purchase",-D990,IF(B990="Dividend",D990,IF(B990="Redemption",D990,)))))</f>
        <v>0</v>
      </c>
      <c r="L990" s="25" t="str">
        <f t="shared" si="151"/>
        <v/>
      </c>
      <c r="M990" s="11">
        <f t="shared" si="158"/>
        <v>0</v>
      </c>
      <c r="N990">
        <f t="shared" si="159"/>
        <v>0</v>
      </c>
      <c r="O990" s="9"/>
      <c r="P990" s="9"/>
      <c r="Q990" s="9"/>
      <c r="R990" s="9"/>
      <c r="S990" s="9"/>
    </row>
    <row r="991" spans="1:19">
      <c r="A991" s="12"/>
      <c r="B991" s="13" t="s">
        <v>281</v>
      </c>
      <c r="C991" s="13"/>
      <c r="D991" s="14"/>
      <c r="E991" s="23" t="str">
        <f t="shared" si="152"/>
        <v/>
      </c>
      <c r="F991" s="22" t="str">
        <f t="shared" si="153"/>
        <v/>
      </c>
      <c r="G991" s="15" t="str">
        <f t="shared" si="154"/>
        <v/>
      </c>
      <c r="H991" s="17" t="str">
        <f t="shared" si="155"/>
        <v/>
      </c>
      <c r="I991" s="24" t="str">
        <f t="shared" si="156"/>
        <v/>
      </c>
      <c r="J991" s="26" t="str">
        <f t="shared" si="157"/>
        <v/>
      </c>
      <c r="K991" s="9">
        <f>IF(J990=actualvalue,xirrvalue,IF(A991="",0,IF(B991="Purchase",-D991,IF(B991="Dividend",D991,IF(B991="Redemption",D991,)))))</f>
        <v>0</v>
      </c>
      <c r="L991" s="25" t="str">
        <f t="shared" si="151"/>
        <v/>
      </c>
      <c r="M991" s="11">
        <f t="shared" si="158"/>
        <v>0</v>
      </c>
      <c r="N991">
        <f t="shared" si="159"/>
        <v>0</v>
      </c>
      <c r="O991" s="9"/>
      <c r="P991" s="9"/>
      <c r="Q991" s="9"/>
      <c r="R991" s="9"/>
      <c r="S991" s="9"/>
    </row>
    <row r="992" spans="1:19">
      <c r="A992" s="12"/>
      <c r="B992" s="13" t="s">
        <v>281</v>
      </c>
      <c r="C992" s="13"/>
      <c r="D992" s="14"/>
      <c r="E992" s="23" t="str">
        <f t="shared" si="152"/>
        <v/>
      </c>
      <c r="F992" s="22" t="str">
        <f t="shared" si="153"/>
        <v/>
      </c>
      <c r="G992" s="15" t="str">
        <f t="shared" si="154"/>
        <v/>
      </c>
      <c r="H992" s="17" t="str">
        <f t="shared" si="155"/>
        <v/>
      </c>
      <c r="I992" s="24" t="str">
        <f t="shared" si="156"/>
        <v/>
      </c>
      <c r="J992" s="26" t="str">
        <f t="shared" si="157"/>
        <v/>
      </c>
      <c r="K992" s="9">
        <f>IF(J991=actualvalue,xirrvalue,IF(A992="",0,IF(B992="Purchase",-D992,IF(B992="Dividend",D992,IF(B992="Redemption",D992,)))))</f>
        <v>0</v>
      </c>
      <c r="L992" s="25" t="str">
        <f t="shared" si="151"/>
        <v/>
      </c>
      <c r="M992" s="11">
        <f t="shared" si="158"/>
        <v>0</v>
      </c>
      <c r="N992">
        <f t="shared" si="159"/>
        <v>0</v>
      </c>
      <c r="O992" s="9"/>
      <c r="P992" s="9"/>
      <c r="Q992" s="9"/>
      <c r="R992" s="9"/>
      <c r="S992" s="9"/>
    </row>
    <row r="993" spans="1:19">
      <c r="A993" s="12"/>
      <c r="B993" s="13" t="s">
        <v>281</v>
      </c>
      <c r="C993" s="13"/>
      <c r="D993" s="14"/>
      <c r="E993" s="23" t="str">
        <f t="shared" si="152"/>
        <v/>
      </c>
      <c r="F993" s="22" t="str">
        <f t="shared" si="153"/>
        <v/>
      </c>
      <c r="G993" s="15" t="str">
        <f t="shared" si="154"/>
        <v/>
      </c>
      <c r="H993" s="17" t="str">
        <f t="shared" si="155"/>
        <v/>
      </c>
      <c r="I993" s="24" t="str">
        <f t="shared" si="156"/>
        <v/>
      </c>
      <c r="J993" s="26" t="str">
        <f t="shared" si="157"/>
        <v/>
      </c>
      <c r="K993" s="9">
        <f>IF(J992=actualvalue,xirrvalue,IF(A993="",0,IF(B993="Purchase",-D993,IF(B993="Dividend",D993,IF(B993="Redemption",D993,)))))</f>
        <v>0</v>
      </c>
      <c r="L993" s="25" t="str">
        <f t="shared" si="151"/>
        <v/>
      </c>
      <c r="M993" s="11">
        <f t="shared" si="158"/>
        <v>0</v>
      </c>
      <c r="N993">
        <f t="shared" si="159"/>
        <v>0</v>
      </c>
      <c r="O993" s="9"/>
      <c r="P993" s="9"/>
      <c r="Q993" s="9"/>
      <c r="R993" s="9"/>
      <c r="S993" s="9"/>
    </row>
    <row r="994" spans="1:19">
      <c r="A994" s="12"/>
      <c r="B994" s="13" t="s">
        <v>281</v>
      </c>
      <c r="C994" s="13"/>
      <c r="D994" s="14"/>
      <c r="E994" s="23" t="str">
        <f t="shared" si="152"/>
        <v/>
      </c>
      <c r="F994" s="22" t="str">
        <f t="shared" si="153"/>
        <v/>
      </c>
      <c r="G994" s="15" t="str">
        <f t="shared" si="154"/>
        <v/>
      </c>
      <c r="H994" s="17" t="str">
        <f t="shared" si="155"/>
        <v/>
      </c>
      <c r="I994" s="24" t="str">
        <f t="shared" si="156"/>
        <v/>
      </c>
      <c r="J994" s="26" t="str">
        <f t="shared" si="157"/>
        <v/>
      </c>
      <c r="K994" s="9">
        <f>IF(J993=actualvalue,xirrvalue,IF(A994="",0,IF(B994="Purchase",-D994,IF(B994="Dividend",D994,IF(B994="Redemption",D994,)))))</f>
        <v>0</v>
      </c>
      <c r="L994" s="25" t="str">
        <f t="shared" si="151"/>
        <v/>
      </c>
      <c r="M994" s="11">
        <f t="shared" si="158"/>
        <v>0</v>
      </c>
      <c r="N994">
        <f t="shared" si="159"/>
        <v>0</v>
      </c>
      <c r="O994" s="9"/>
      <c r="P994" s="9"/>
      <c r="Q994" s="9"/>
      <c r="R994" s="9"/>
      <c r="S994" s="9"/>
    </row>
    <row r="995" spans="1:19">
      <c r="A995" s="12"/>
      <c r="B995" s="13" t="s">
        <v>281</v>
      </c>
      <c r="C995" s="13"/>
      <c r="D995" s="14"/>
      <c r="E995" s="23" t="str">
        <f t="shared" si="152"/>
        <v/>
      </c>
      <c r="F995" s="22" t="str">
        <f t="shared" si="153"/>
        <v/>
      </c>
      <c r="G995" s="15" t="str">
        <f t="shared" si="154"/>
        <v/>
      </c>
      <c r="H995" s="17" t="str">
        <f t="shared" si="155"/>
        <v/>
      </c>
      <c r="I995" s="24" t="str">
        <f t="shared" si="156"/>
        <v/>
      </c>
      <c r="J995" s="26" t="str">
        <f t="shared" si="157"/>
        <v/>
      </c>
      <c r="K995" s="9">
        <f>IF(J994=actualvalue,xirrvalue,IF(A995="",0,IF(B995="Purchase",-D995,IF(B995="Dividend",D995,IF(B995="Redemption",D995,)))))</f>
        <v>0</v>
      </c>
      <c r="L995" s="25" t="str">
        <f t="shared" si="151"/>
        <v/>
      </c>
      <c r="M995" s="11">
        <f t="shared" si="158"/>
        <v>0</v>
      </c>
      <c r="N995">
        <f t="shared" si="159"/>
        <v>0</v>
      </c>
      <c r="O995" s="9"/>
      <c r="P995" s="9"/>
      <c r="Q995" s="9"/>
      <c r="R995" s="9"/>
      <c r="S995" s="9"/>
    </row>
    <row r="996" spans="1:19">
      <c r="A996" s="12"/>
      <c r="B996" s="13" t="s">
        <v>281</v>
      </c>
      <c r="C996" s="13"/>
      <c r="D996" s="14"/>
      <c r="E996" s="23" t="str">
        <f t="shared" si="152"/>
        <v/>
      </c>
      <c r="F996" s="22" t="str">
        <f t="shared" si="153"/>
        <v/>
      </c>
      <c r="G996" s="15" t="str">
        <f t="shared" si="154"/>
        <v/>
      </c>
      <c r="H996" s="17" t="str">
        <f t="shared" si="155"/>
        <v/>
      </c>
      <c r="I996" s="24" t="str">
        <f t="shared" si="156"/>
        <v/>
      </c>
      <c r="J996" s="26" t="str">
        <f t="shared" si="157"/>
        <v/>
      </c>
      <c r="K996" s="9">
        <f>IF(J995=actualvalue,xirrvalue,IF(A996="",0,IF(B996="Purchase",-D996,IF(B996="Dividend",D996,IF(B996="Redemption",D996,)))))</f>
        <v>0</v>
      </c>
      <c r="L996" s="25" t="str">
        <f t="shared" si="151"/>
        <v/>
      </c>
      <c r="M996" s="11">
        <f t="shared" si="158"/>
        <v>0</v>
      </c>
      <c r="N996">
        <f t="shared" si="159"/>
        <v>0</v>
      </c>
      <c r="O996" s="9"/>
      <c r="P996" s="9"/>
      <c r="Q996" s="9"/>
      <c r="R996" s="9"/>
      <c r="S996" s="9"/>
    </row>
    <row r="997" spans="1:19">
      <c r="A997" s="12"/>
      <c r="B997" s="13" t="s">
        <v>281</v>
      </c>
      <c r="C997" s="13"/>
      <c r="D997" s="14"/>
      <c r="E997" s="23" t="str">
        <f t="shared" si="152"/>
        <v/>
      </c>
      <c r="F997" s="22" t="str">
        <f t="shared" si="153"/>
        <v/>
      </c>
      <c r="G997" s="15" t="str">
        <f t="shared" si="154"/>
        <v/>
      </c>
      <c r="H997" s="17" t="str">
        <f t="shared" si="155"/>
        <v/>
      </c>
      <c r="I997" s="24" t="str">
        <f t="shared" si="156"/>
        <v/>
      </c>
      <c r="J997" s="26" t="str">
        <f t="shared" si="157"/>
        <v/>
      </c>
      <c r="K997" s="9">
        <f>IF(J996=actualvalue,xirrvalue,IF(A997="",0,IF(B997="Purchase",-D997,IF(B997="Dividend",D997,IF(B997="Redemption",D997,)))))</f>
        <v>0</v>
      </c>
      <c r="L997" s="25" t="str">
        <f t="shared" si="151"/>
        <v/>
      </c>
      <c r="M997" s="11">
        <f t="shared" si="158"/>
        <v>0</v>
      </c>
      <c r="N997">
        <f t="shared" si="159"/>
        <v>0</v>
      </c>
      <c r="O997" s="9"/>
      <c r="P997" s="9"/>
      <c r="Q997" s="9"/>
      <c r="R997" s="9"/>
      <c r="S997" s="9"/>
    </row>
    <row r="998" spans="1:19">
      <c r="A998" s="12"/>
      <c r="B998" s="13" t="s">
        <v>281</v>
      </c>
      <c r="C998" s="13"/>
      <c r="D998" s="14"/>
      <c r="E998" s="23" t="str">
        <f t="shared" si="152"/>
        <v/>
      </c>
      <c r="F998" s="22" t="str">
        <f t="shared" si="153"/>
        <v/>
      </c>
      <c r="G998" s="15" t="str">
        <f t="shared" si="154"/>
        <v/>
      </c>
      <c r="H998" s="17" t="str">
        <f t="shared" si="155"/>
        <v/>
      </c>
      <c r="I998" s="24" t="str">
        <f t="shared" si="156"/>
        <v/>
      </c>
      <c r="J998" s="26" t="str">
        <f t="shared" si="157"/>
        <v/>
      </c>
      <c r="K998" s="9">
        <f>IF(J997=actualvalue,xirrvalue,IF(A998="",0,IF(B998="Purchase",-D998,IF(B998="Dividend",D998,IF(B998="Redemption",D998,)))))</f>
        <v>0</v>
      </c>
      <c r="L998" s="25" t="str">
        <f t="shared" si="151"/>
        <v/>
      </c>
      <c r="M998" s="11">
        <f t="shared" si="158"/>
        <v>0</v>
      </c>
      <c r="N998">
        <f t="shared" si="159"/>
        <v>0</v>
      </c>
      <c r="O998" s="9"/>
      <c r="P998" s="9"/>
      <c r="Q998" s="9"/>
      <c r="R998" s="9"/>
      <c r="S998" s="9"/>
    </row>
    <row r="999" spans="1:19">
      <c r="A999" s="12"/>
      <c r="B999" s="13" t="s">
        <v>281</v>
      </c>
      <c r="C999" s="13"/>
      <c r="D999" s="14"/>
      <c r="E999" s="23" t="str">
        <f t="shared" si="152"/>
        <v/>
      </c>
      <c r="F999" s="22" t="str">
        <f t="shared" si="153"/>
        <v/>
      </c>
      <c r="G999" s="15" t="str">
        <f t="shared" si="154"/>
        <v/>
      </c>
      <c r="H999" s="17" t="str">
        <f t="shared" si="155"/>
        <v/>
      </c>
      <c r="I999" s="24" t="str">
        <f t="shared" si="156"/>
        <v/>
      </c>
      <c r="J999" s="26" t="str">
        <f t="shared" si="157"/>
        <v/>
      </c>
      <c r="K999" s="9">
        <f>IF(J998=actualvalue,xirrvalue,IF(A999="",0,IF(B999="Purchase",-D999,IF(B999="Dividend",D999,IF(B999="Redemption",D999,)))))</f>
        <v>0</v>
      </c>
      <c r="L999" s="25" t="str">
        <f t="shared" si="151"/>
        <v/>
      </c>
      <c r="M999" s="11">
        <f t="shared" si="158"/>
        <v>0</v>
      </c>
      <c r="N999">
        <f t="shared" si="159"/>
        <v>0</v>
      </c>
      <c r="O999" s="9"/>
      <c r="P999" s="9"/>
      <c r="Q999" s="9"/>
      <c r="R999" s="9"/>
      <c r="S999" s="9"/>
    </row>
    <row r="1000" spans="1:19">
      <c r="A1000" s="12"/>
      <c r="B1000" s="13" t="s">
        <v>281</v>
      </c>
      <c r="C1000" s="13"/>
      <c r="D1000" s="14"/>
      <c r="E1000" s="23" t="str">
        <f t="shared" si="152"/>
        <v/>
      </c>
      <c r="F1000" s="22" t="str">
        <f t="shared" si="153"/>
        <v/>
      </c>
      <c r="G1000" s="15" t="str">
        <f t="shared" si="154"/>
        <v/>
      </c>
      <c r="H1000" s="17" t="str">
        <f t="shared" si="155"/>
        <v/>
      </c>
      <c r="I1000" s="24" t="str">
        <f t="shared" si="156"/>
        <v/>
      </c>
      <c r="J1000" s="26" t="str">
        <f t="shared" si="157"/>
        <v/>
      </c>
      <c r="K1000" s="9">
        <f>IF(J999=actualvalue,xirrvalue,IF(A1000="",0,IF(B1000="Purchase",-D1000,IF(B1000="Dividend",D1000,IF(B1000="Redemption",D1000,)))))</f>
        <v>0</v>
      </c>
      <c r="L1000" s="25" t="str">
        <f t="shared" si="151"/>
        <v/>
      </c>
      <c r="M1000" s="11">
        <f t="shared" si="158"/>
        <v>0</v>
      </c>
      <c r="N1000">
        <f t="shared" si="159"/>
        <v>0</v>
      </c>
      <c r="O1000" s="9"/>
      <c r="P1000" s="9"/>
      <c r="Q1000" s="9"/>
      <c r="R1000" s="9"/>
      <c r="S1000" s="9"/>
    </row>
  </sheetData>
  <mergeCells count="9">
    <mergeCell ref="A1:N1"/>
    <mergeCell ref="K8:M8"/>
    <mergeCell ref="H5:L5"/>
    <mergeCell ref="A7:B7"/>
    <mergeCell ref="Z7:AC7"/>
    <mergeCell ref="O1:S1"/>
    <mergeCell ref="O2:S2"/>
    <mergeCell ref="O3:S3"/>
    <mergeCell ref="O5:S5"/>
  </mergeCells>
  <phoneticPr fontId="2" type="noConversion"/>
  <conditionalFormatting sqref="H10:H81">
    <cfRule type="cellIs" dxfId="47" priority="4" stopIfTrue="1" operator="greaterThan">
      <formula>0</formula>
    </cfRule>
    <cfRule type="cellIs" dxfId="46" priority="5" stopIfTrue="1" operator="lessThan">
      <formula>0</formula>
    </cfRule>
  </conditionalFormatting>
  <conditionalFormatting sqref="K10:M81 K11:L1000">
    <cfRule type="cellIs" dxfId="45" priority="6" stopIfTrue="1" operator="equal">
      <formula>0</formula>
    </cfRule>
  </conditionalFormatting>
  <conditionalFormatting sqref="H82:H1000">
    <cfRule type="cellIs" dxfId="44" priority="2" stopIfTrue="1" operator="greaterThan">
      <formula>0</formula>
    </cfRule>
    <cfRule type="cellIs" dxfId="43" priority="3" stopIfTrue="1" operator="lessThan">
      <formula>0</formula>
    </cfRule>
  </conditionalFormatting>
  <conditionalFormatting sqref="K82:M1000">
    <cfRule type="cellIs" dxfId="42" priority="1" stopIfTrue="1" operator="equal">
      <formula>0</formula>
    </cfRule>
  </conditionalFormatting>
  <dataValidations disablePrompts="1" count="1">
    <dataValidation type="list" allowBlank="1" showInputMessage="1" showErrorMessage="1" sqref="B10:B1000">
      <formula1>$Y$1:$Y$3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AE88"/>
  <sheetViews>
    <sheetView zoomScaleSheetLayoutView="100" workbookViewId="0">
      <selection activeCell="A15" sqref="A15"/>
    </sheetView>
  </sheetViews>
  <sheetFormatPr defaultRowHeight="13.2"/>
  <cols>
    <col min="1" max="1" width="11.6640625" customWidth="1"/>
    <col min="2" max="2" width="11.3320312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75" t="str">
        <f>Instructions!E12</f>
        <v>Hdfc Top 200 Fund - Growth Option</v>
      </c>
      <c r="B1" s="176"/>
      <c r="C1" s="177"/>
      <c r="D1" s="176"/>
      <c r="E1" s="177"/>
      <c r="F1" s="176"/>
      <c r="G1" s="176"/>
      <c r="H1" s="176"/>
      <c r="I1" s="176"/>
      <c r="J1" s="176"/>
      <c r="K1" s="176"/>
      <c r="L1" s="177"/>
      <c r="M1" s="177"/>
      <c r="N1" s="177"/>
      <c r="O1" s="178"/>
      <c r="P1" s="178"/>
      <c r="Q1" s="178"/>
      <c r="R1" s="178"/>
      <c r="S1" s="178"/>
      <c r="Y1" t="s">
        <v>281</v>
      </c>
    </row>
    <row r="2" spans="1:31" ht="15" customHeight="1" thickBot="1">
      <c r="A2" s="38" t="s">
        <v>298</v>
      </c>
      <c r="B2" s="168">
        <f>date</f>
        <v>41548</v>
      </c>
      <c r="C2" s="38" t="s">
        <v>311</v>
      </c>
      <c r="D2" s="136">
        <f>mfnav1</f>
        <v>203.83799999999999</v>
      </c>
      <c r="E2" s="39" t="s">
        <v>299</v>
      </c>
      <c r="F2" s="148">
        <f>IF(J11="Yes",F3*mfnav1,"Is table updated?")</f>
        <v>800389.63175091229</v>
      </c>
      <c r="G2" s="86" t="s">
        <v>5533</v>
      </c>
      <c r="H2" s="87"/>
      <c r="I2" s="87"/>
      <c r="J2" s="87"/>
      <c r="K2" s="87"/>
      <c r="L2" s="8"/>
      <c r="M2" s="8"/>
      <c r="N2" s="8"/>
      <c r="O2" s="178"/>
      <c r="P2" s="178"/>
      <c r="Q2" s="178"/>
      <c r="R2" s="178"/>
      <c r="S2" s="178"/>
      <c r="Y2" t="s">
        <v>284</v>
      </c>
    </row>
    <row r="3" spans="1:31" ht="13.2" customHeight="1">
      <c r="A3" s="140" t="s">
        <v>5534</v>
      </c>
      <c r="B3" s="140"/>
      <c r="C3" s="61">
        <f>IF(J11="Yes",SUM(S16:S10000),"Is table updated?")</f>
        <v>158000</v>
      </c>
      <c r="D3" s="138" t="s">
        <v>5530</v>
      </c>
      <c r="E3" s="139"/>
      <c r="F3" s="61">
        <f>IF(J11="Yes",SUM(R16:R10000),"Is table updated?")</f>
        <v>3926.5967667996756</v>
      </c>
      <c r="G3" s="38"/>
      <c r="H3" s="38"/>
      <c r="I3" s="38"/>
      <c r="J3" s="38"/>
      <c r="K3" s="38"/>
      <c r="L3" s="78"/>
      <c r="M3" s="78"/>
      <c r="N3" s="78"/>
      <c r="O3" s="80"/>
      <c r="P3" s="80"/>
      <c r="Q3" s="80"/>
      <c r="R3" s="80"/>
      <c r="S3" s="80"/>
    </row>
    <row r="4" spans="1:31" s="19" customFormat="1" ht="13.2" customHeight="1">
      <c r="A4" s="124" t="s">
        <v>5529</v>
      </c>
      <c r="B4" s="91"/>
      <c r="C4" s="91"/>
      <c r="D4" s="137"/>
      <c r="E4" s="137"/>
      <c r="F4" s="141">
        <f>SUM(P16:P10000)</f>
        <v>0.22678612915356688</v>
      </c>
      <c r="G4" s="39" t="s">
        <v>315</v>
      </c>
      <c r="H4" s="38"/>
      <c r="I4" s="78"/>
      <c r="J4" s="78"/>
      <c r="K4" s="78"/>
      <c r="L4" s="78"/>
      <c r="M4" s="78"/>
      <c r="N4" s="18"/>
      <c r="O4" s="178"/>
      <c r="P4" s="178"/>
      <c r="Q4" s="178"/>
      <c r="R4" s="178"/>
      <c r="S4" s="178"/>
      <c r="Y4" t="s">
        <v>285</v>
      </c>
    </row>
    <row r="5" spans="1:31" s="81" customFormat="1" ht="12" customHeight="1" thickBot="1">
      <c r="A5" s="96"/>
      <c r="B5" s="125"/>
      <c r="C5" s="36" t="s">
        <v>6016</v>
      </c>
      <c r="D5" s="125"/>
      <c r="E5" s="125"/>
      <c r="F5" s="125"/>
      <c r="G5" s="126"/>
      <c r="H5" s="79"/>
      <c r="I5" s="52"/>
      <c r="J5" s="52"/>
      <c r="K5" s="52"/>
      <c r="L5" s="52"/>
      <c r="M5" s="52"/>
      <c r="N5" s="52"/>
      <c r="O5" s="80"/>
      <c r="P5" s="80"/>
      <c r="Q5" s="80"/>
      <c r="R5" s="80"/>
      <c r="S5" s="80"/>
    </row>
    <row r="6" spans="1:31" s="52" customFormat="1" ht="13.2" customHeight="1">
      <c r="A6" s="99" t="s">
        <v>5549</v>
      </c>
      <c r="B6" s="100"/>
      <c r="C6" s="100"/>
      <c r="D6" s="100"/>
      <c r="E6" s="100"/>
      <c r="F6" s="100"/>
      <c r="G6" s="101"/>
      <c r="H6" s="102"/>
      <c r="I6" s="103"/>
      <c r="J6" s="179" t="s">
        <v>312</v>
      </c>
      <c r="K6" s="180"/>
      <c r="O6" s="80"/>
      <c r="P6" s="80"/>
      <c r="Q6" s="80"/>
      <c r="R6" s="80"/>
      <c r="S6" s="80"/>
      <c r="AA6" s="82" t="s">
        <v>5508</v>
      </c>
    </row>
    <row r="7" spans="1:31" s="81" customFormat="1" ht="13.2" customHeight="1">
      <c r="A7" s="181" t="s">
        <v>5515</v>
      </c>
      <c r="B7" s="182"/>
      <c r="C7" s="182"/>
      <c r="D7" s="183"/>
      <c r="E7" s="84">
        <v>36654</v>
      </c>
      <c r="F7" s="184" t="s">
        <v>5510</v>
      </c>
      <c r="G7" s="183"/>
      <c r="H7" s="106">
        <v>1000</v>
      </c>
      <c r="I7" s="87"/>
      <c r="J7" s="87"/>
      <c r="K7" s="105"/>
      <c r="L7" s="52"/>
      <c r="M7" s="52"/>
      <c r="N7" s="52"/>
      <c r="O7" s="80"/>
      <c r="P7" s="80"/>
      <c r="Q7" s="80"/>
      <c r="R7" s="80"/>
      <c r="S7" s="80"/>
      <c r="AA7" s="89" t="s">
        <v>5509</v>
      </c>
    </row>
    <row r="8" spans="1:31" s="81" customFormat="1" ht="13.2" customHeight="1">
      <c r="A8" s="104" t="s">
        <v>5520</v>
      </c>
      <c r="B8" s="84">
        <v>41334</v>
      </c>
      <c r="C8" s="111" t="s">
        <v>311</v>
      </c>
      <c r="D8" s="73">
        <v>223.24100000000001</v>
      </c>
      <c r="E8" s="188" t="s">
        <v>5516</v>
      </c>
      <c r="F8" s="189"/>
      <c r="G8" s="73">
        <v>874594.54</v>
      </c>
      <c r="H8" s="112" t="s">
        <v>5518</v>
      </c>
      <c r="I8" s="110">
        <f>G8/D8</f>
        <v>3917.7146671086402</v>
      </c>
      <c r="J8" s="95"/>
      <c r="K8" s="105"/>
      <c r="L8" s="52"/>
      <c r="M8" s="52"/>
      <c r="N8" s="52"/>
      <c r="O8" s="80"/>
      <c r="P8" s="80"/>
      <c r="Q8" s="80"/>
      <c r="R8" s="80"/>
      <c r="S8" s="80"/>
    </row>
    <row r="9" spans="1:31" s="81" customFormat="1" ht="13.2" customHeight="1">
      <c r="A9" s="104" t="s">
        <v>5521</v>
      </c>
      <c r="B9" s="108">
        <f>B8</f>
        <v>41334</v>
      </c>
      <c r="C9" s="88" t="s">
        <v>5522</v>
      </c>
      <c r="D9" s="87"/>
      <c r="E9" s="98">
        <f>ROUND((B8-E7)/30,0)</f>
        <v>156</v>
      </c>
      <c r="F9" s="90" t="s">
        <v>5519</v>
      </c>
      <c r="G9" s="98">
        <f>E9*H7</f>
        <v>156000</v>
      </c>
      <c r="H9" s="185" t="s">
        <v>5523</v>
      </c>
      <c r="I9" s="186"/>
      <c r="J9" s="186"/>
      <c r="K9" s="190"/>
      <c r="L9" s="52"/>
      <c r="M9" s="52"/>
      <c r="N9" s="52"/>
      <c r="O9" s="80"/>
      <c r="P9" s="80"/>
      <c r="Q9" s="80"/>
      <c r="R9" s="80"/>
      <c r="S9" s="80"/>
      <c r="W9" s="52"/>
      <c r="X9" s="52"/>
      <c r="Y9" s="52"/>
      <c r="Z9" s="52"/>
      <c r="AA9" s="52"/>
      <c r="AB9" s="52"/>
      <c r="AC9" s="52"/>
      <c r="AD9" s="52"/>
    </row>
    <row r="10" spans="1:31" s="81" customFormat="1" ht="13.2" customHeight="1">
      <c r="A10" s="191" t="s">
        <v>5511</v>
      </c>
      <c r="B10" s="192"/>
      <c r="C10" s="193"/>
      <c r="D10" s="193"/>
      <c r="E10" s="192"/>
      <c r="F10" s="192"/>
      <c r="G10" s="107">
        <f>(1+(RATE(E9,-H7,,G8,IF(DAY(sipdate1)&lt;=10,0,IF(DAY(sipdate1)&gt;=20,1,0)))))^12-1</f>
        <v>0.24375852668279441</v>
      </c>
      <c r="H10" s="92"/>
      <c r="I10" s="92"/>
      <c r="J10" s="92"/>
      <c r="K10" s="105"/>
      <c r="L10" s="52"/>
      <c r="M10" s="52"/>
      <c r="N10" s="52"/>
      <c r="O10" s="80"/>
      <c r="P10" s="80"/>
      <c r="Q10" s="80"/>
      <c r="R10" s="80"/>
      <c r="S10" s="80"/>
      <c r="W10" s="52"/>
      <c r="X10" s="52"/>
      <c r="Y10" s="52"/>
      <c r="Z10" s="52"/>
      <c r="AA10" s="52"/>
      <c r="AB10" s="52"/>
      <c r="AC10" s="52"/>
      <c r="AD10" s="52"/>
    </row>
    <row r="11" spans="1:31" s="81" customFormat="1" ht="13.2" customHeight="1" thickBot="1">
      <c r="A11" s="132" t="s">
        <v>5517</v>
      </c>
      <c r="B11" s="133"/>
      <c r="C11" s="133"/>
      <c r="D11" s="133"/>
      <c r="E11" s="134">
        <f>B9</f>
        <v>41334</v>
      </c>
      <c r="F11" s="133" t="s">
        <v>5531</v>
      </c>
      <c r="G11" s="194" t="s">
        <v>5532</v>
      </c>
      <c r="H11" s="195"/>
      <c r="I11" s="196"/>
      <c r="J11" s="73" t="s">
        <v>5508</v>
      </c>
      <c r="K11" s="135"/>
      <c r="L11" s="52"/>
      <c r="M11" s="52"/>
      <c r="N11" s="52"/>
      <c r="O11" s="80"/>
      <c r="P11" s="80"/>
      <c r="Q11" s="80"/>
      <c r="R11" s="80"/>
      <c r="S11" s="80"/>
      <c r="W11" s="52"/>
      <c r="X11" s="52"/>
      <c r="Y11" s="52"/>
      <c r="Z11" s="52"/>
      <c r="AA11" s="52"/>
      <c r="AB11" s="52"/>
      <c r="AC11" s="52"/>
      <c r="AD11" s="52"/>
    </row>
    <row r="12" spans="1:31" s="81" customFormat="1">
      <c r="A12" s="127"/>
      <c r="B12" s="128"/>
      <c r="C12" s="128"/>
      <c r="D12" s="128"/>
      <c r="E12" s="128"/>
      <c r="F12" s="128"/>
      <c r="G12" s="129"/>
      <c r="H12" s="128"/>
      <c r="I12" s="128"/>
      <c r="J12" s="128"/>
      <c r="K12" s="130"/>
      <c r="L12" s="52"/>
      <c r="M12" s="52"/>
      <c r="N12" s="52"/>
      <c r="O12" s="52"/>
      <c r="W12" s="52"/>
      <c r="X12" s="52"/>
      <c r="Y12" s="52"/>
      <c r="Z12" s="52"/>
      <c r="AA12" s="52"/>
      <c r="AB12" s="52"/>
      <c r="AC12" s="52"/>
      <c r="AD12" s="52"/>
    </row>
    <row r="13" spans="1:31">
      <c r="A13" s="197" t="s">
        <v>312</v>
      </c>
      <c r="B13" s="197"/>
      <c r="C13" s="9"/>
      <c r="D13" s="10"/>
      <c r="E13" s="9"/>
      <c r="F13" s="10"/>
      <c r="G13" s="10"/>
      <c r="H13" s="9"/>
      <c r="I13" s="9"/>
      <c r="J13" s="9"/>
      <c r="K13" s="9"/>
      <c r="L13" s="9"/>
      <c r="M13" s="9"/>
      <c r="O13" s="10"/>
      <c r="P13" s="123"/>
      <c r="Q13" s="10"/>
      <c r="R13" s="10"/>
      <c r="S13" s="10"/>
      <c r="W13" s="85"/>
      <c r="X13" s="85"/>
      <c r="Y13" s="85"/>
      <c r="Z13" s="174"/>
      <c r="AA13" s="174"/>
      <c r="AB13" s="174"/>
      <c r="AC13" s="174"/>
      <c r="AD13" s="85"/>
      <c r="AE13" s="83"/>
    </row>
    <row r="14" spans="1:31">
      <c r="A14" s="34" t="s">
        <v>280</v>
      </c>
      <c r="B14" s="34" t="s">
        <v>283</v>
      </c>
      <c r="C14" s="34" t="s">
        <v>279</v>
      </c>
      <c r="D14" s="142" t="s">
        <v>5524</v>
      </c>
      <c r="E14" s="35" t="s">
        <v>288</v>
      </c>
      <c r="F14" s="4" t="s">
        <v>292</v>
      </c>
      <c r="G14" s="72" t="s">
        <v>5514</v>
      </c>
      <c r="H14" s="4" t="s">
        <v>313</v>
      </c>
      <c r="I14" s="35" t="s">
        <v>290</v>
      </c>
      <c r="J14" s="4" t="s">
        <v>296</v>
      </c>
      <c r="K14" s="97" t="s">
        <v>5524</v>
      </c>
      <c r="L14" s="72" t="s">
        <v>5494</v>
      </c>
      <c r="M14" s="115" t="s">
        <v>321</v>
      </c>
      <c r="O14" s="97" t="s">
        <v>5524</v>
      </c>
      <c r="P14" s="71" t="s">
        <v>5527</v>
      </c>
      <c r="Q14" s="71" t="s">
        <v>5527</v>
      </c>
      <c r="R14" s="71" t="s">
        <v>5527</v>
      </c>
      <c r="S14" s="71" t="s">
        <v>5527</v>
      </c>
      <c r="W14" s="85"/>
      <c r="X14" s="85"/>
      <c r="Y14" s="85"/>
      <c r="Z14" s="116"/>
      <c r="AA14" s="85"/>
      <c r="AB14" s="116"/>
      <c r="AC14" s="85"/>
      <c r="AD14" s="85"/>
      <c r="AE14" s="83"/>
    </row>
    <row r="15" spans="1:31">
      <c r="A15" s="34" t="s">
        <v>282</v>
      </c>
      <c r="B15" s="34" t="s">
        <v>282</v>
      </c>
      <c r="C15" s="34" t="s">
        <v>286</v>
      </c>
      <c r="D15" s="34" t="s">
        <v>287</v>
      </c>
      <c r="E15" s="35" t="s">
        <v>289</v>
      </c>
      <c r="F15" s="4" t="s">
        <v>293</v>
      </c>
      <c r="G15" s="71" t="s">
        <v>5513</v>
      </c>
      <c r="H15" s="34" t="s">
        <v>294</v>
      </c>
      <c r="I15" s="35" t="s">
        <v>291</v>
      </c>
      <c r="J15" s="4" t="s">
        <v>297</v>
      </c>
      <c r="K15" s="97" t="s">
        <v>5525</v>
      </c>
      <c r="L15" s="72" t="s">
        <v>5512</v>
      </c>
      <c r="M15" s="115" t="s">
        <v>322</v>
      </c>
      <c r="O15" s="97" t="s">
        <v>5525</v>
      </c>
      <c r="P15" s="72" t="s">
        <v>5512</v>
      </c>
      <c r="Q15" s="72" t="s">
        <v>297</v>
      </c>
      <c r="R15" s="72" t="s">
        <v>289</v>
      </c>
      <c r="S15" s="72" t="s">
        <v>5528</v>
      </c>
      <c r="W15" s="85"/>
      <c r="X15" s="85"/>
      <c r="Y15" s="85"/>
      <c r="Z15" s="116"/>
      <c r="AA15" s="85"/>
      <c r="AB15" s="116"/>
      <c r="AC15" s="85"/>
      <c r="AD15" s="85"/>
    </row>
    <row r="16" spans="1:31">
      <c r="A16" s="185" t="s">
        <v>5526</v>
      </c>
      <c r="B16" s="186"/>
      <c r="C16" s="186"/>
      <c r="D16" s="186"/>
      <c r="E16" s="186"/>
      <c r="F16" s="186"/>
      <c r="G16" s="186"/>
      <c r="H16" s="187"/>
      <c r="I16" s="119">
        <f>I8</f>
        <v>3917.7146671086402</v>
      </c>
      <c r="J16" s="93">
        <f>G8</f>
        <v>874594.54</v>
      </c>
      <c r="K16" s="120">
        <f>E9</f>
        <v>156</v>
      </c>
      <c r="L16" s="121">
        <f>G10</f>
        <v>0.24375852668279441</v>
      </c>
      <c r="M16" s="122">
        <f>G9</f>
        <v>156000</v>
      </c>
      <c r="O16" s="10">
        <f>IF(I16="","",K16)</f>
        <v>156</v>
      </c>
      <c r="P16" s="113" t="str">
        <f>IF(O16=MAX(O16:O88),L16,"")</f>
        <v/>
      </c>
      <c r="Q16" s="10" t="str">
        <f>IF(O16=MAX(O16:O88),J16,"")</f>
        <v/>
      </c>
      <c r="R16" s="10" t="str">
        <f>IF(O16=MAX(O16:O88),I16,"")</f>
        <v/>
      </c>
      <c r="S16" s="10" t="str">
        <f>IF(O16=MAX(O16:O88),M16,"")</f>
        <v/>
      </c>
      <c r="W16" s="85"/>
      <c r="X16" s="85"/>
      <c r="Y16" s="85"/>
      <c r="Z16" s="116"/>
      <c r="AA16" s="85"/>
      <c r="AB16" s="116"/>
      <c r="AC16" s="85"/>
      <c r="AD16" s="85"/>
    </row>
    <row r="17" spans="1:30">
      <c r="A17" s="12">
        <v>41372</v>
      </c>
      <c r="B17" s="13" t="s">
        <v>281</v>
      </c>
      <c r="C17" s="13">
        <v>225.23400000000001</v>
      </c>
      <c r="D17" s="109">
        <f>H7</f>
        <v>1000</v>
      </c>
      <c r="E17" s="23">
        <f>IF(ISERROR(IF(B17="Redemption",-D17,IF(B17="Dividend",-D17,D17))/C17),"",IF(B17="Redemption",-D17,IF(B17="Dividend",-D17,D17))/C17)</f>
        <v>4.4398270243391318</v>
      </c>
      <c r="F17" s="22">
        <f>IF(B17="Redemption","",IF(B17="Dividend","",IF(date-A17=date,"",IF(date-A17&lt;0,"Check date",date-A17))))</f>
        <v>176</v>
      </c>
      <c r="G17" s="15">
        <f t="shared" ref="G17:G48" si="0">IF(B17="Redemption","",IF(B17="Dividend","",IF(ISERROR(mfnav1*E17),"",mfnav1*E17)))</f>
        <v>905.00546098723987</v>
      </c>
      <c r="H17" s="94">
        <f t="shared" ref="H17:H48" si="1">IF(ISERROR(G17-D17),"",G17-D17)</f>
        <v>-94.994539012760129</v>
      </c>
      <c r="I17" s="24">
        <f>IF(ISERROR(I8+E17),"",I8+E17)</f>
        <v>3922.1544941329794</v>
      </c>
      <c r="J17" s="26">
        <f t="shared" ref="J17:J48" si="2">IF(ISERROR(I17*mfnav1),"",I17*mfnav1)</f>
        <v>799484.12777507817</v>
      </c>
      <c r="K17" s="114">
        <f>E9+1</f>
        <v>157</v>
      </c>
      <c r="L17" s="113">
        <f t="shared" ref="L17:L48" si="3">IF(A17="","",(1+(RATE(K17,-sip,,J17,IF(DAY(sipdate1)&lt;=10,0,IF(DAY(sipdate1)&gt;=20,1,0)))))^12-1)</f>
        <v>0.22909343641248459</v>
      </c>
      <c r="M17" s="117">
        <f>G9+D17</f>
        <v>157000</v>
      </c>
      <c r="N17">
        <f>IF(B17="Purchase",D17,0)</f>
        <v>1000</v>
      </c>
      <c r="O17" s="10">
        <f>IF(I17="","",K17)</f>
        <v>157</v>
      </c>
      <c r="P17" s="113" t="str">
        <f t="shared" ref="P17:P80" si="4">IF(O17=MAX(O17:O89),L17,"")</f>
        <v/>
      </c>
      <c r="Q17" s="10" t="str">
        <f t="shared" ref="Q17:Q80" si="5">IF(O17=MAX(O17:O89),J17,"")</f>
        <v/>
      </c>
      <c r="R17" s="10" t="str">
        <f t="shared" ref="R17:R80" si="6">IF(O17=MAX(O17:O89),I17,"")</f>
        <v/>
      </c>
      <c r="S17" s="10" t="str">
        <f t="shared" ref="S17:S80" si="7">IF(O17=MAX(O17:O89),M17,"")</f>
        <v/>
      </c>
      <c r="W17" s="85"/>
      <c r="X17" s="85"/>
      <c r="Y17" s="85"/>
      <c r="Z17" s="85"/>
      <c r="AA17" s="85"/>
      <c r="AB17" s="85"/>
      <c r="AC17" s="85"/>
      <c r="AD17" s="85"/>
    </row>
    <row r="18" spans="1:30">
      <c r="A18" s="12">
        <v>41402</v>
      </c>
      <c r="B18" s="13" t="s">
        <v>281</v>
      </c>
      <c r="C18" s="13">
        <v>225.11</v>
      </c>
      <c r="D18" s="109">
        <f>D17</f>
        <v>1000</v>
      </c>
      <c r="E18" s="23">
        <f t="shared" ref="E18:E81" si="8">IF(ISERROR(IF(B18="Redemption",-D18,IF(B18="Dividend",-D18,D18))/C18),"",IF(B18="Redemption",-D18,IF(B18="Dividend",-D18,D18))/C18)</f>
        <v>4.4422726666962813</v>
      </c>
      <c r="F18" s="22">
        <f t="shared" ref="F18:F48" si="9">IF(B18="Redemption","",IF(B18="Dividend","",IF(date-A18=date,"",date-A18)))</f>
        <v>146</v>
      </c>
      <c r="G18" s="15">
        <f t="shared" si="0"/>
        <v>905.50397583403651</v>
      </c>
      <c r="H18" s="94">
        <f t="shared" si="1"/>
        <v>-94.49602416596349</v>
      </c>
      <c r="I18" s="24">
        <f t="shared" ref="I18:I81" si="10">IF(ISERROR(I17+E18),"",I17+E18)</f>
        <v>3926.5967667996756</v>
      </c>
      <c r="J18" s="26">
        <f t="shared" si="2"/>
        <v>800389.63175091229</v>
      </c>
      <c r="K18" s="10">
        <f>K17+1</f>
        <v>158</v>
      </c>
      <c r="L18" s="113">
        <f t="shared" si="3"/>
        <v>0.22678612915356688</v>
      </c>
      <c r="M18" s="118">
        <f>M17+D18</f>
        <v>158000</v>
      </c>
      <c r="N18">
        <f t="shared" ref="N18:N81" si="11">IF(B18="Purchase",D18,0)</f>
        <v>1000</v>
      </c>
      <c r="O18" s="10">
        <f>IF(I18="","",K18)</f>
        <v>158</v>
      </c>
      <c r="P18" s="113">
        <f t="shared" si="4"/>
        <v>0.22678612915356688</v>
      </c>
      <c r="Q18" s="10">
        <f t="shared" si="5"/>
        <v>800389.63175091229</v>
      </c>
      <c r="R18" s="10">
        <f t="shared" si="6"/>
        <v>3926.5967667996756</v>
      </c>
      <c r="S18" s="10">
        <f t="shared" si="7"/>
        <v>158000</v>
      </c>
      <c r="W18" s="85"/>
      <c r="X18" s="85"/>
      <c r="Y18" s="85"/>
      <c r="Z18" s="116"/>
      <c r="AA18" s="85"/>
      <c r="AB18" s="116"/>
      <c r="AC18" s="85"/>
      <c r="AD18" s="85"/>
    </row>
    <row r="19" spans="1:30">
      <c r="A19" s="12"/>
      <c r="B19" s="13" t="s">
        <v>281</v>
      </c>
      <c r="C19" s="13"/>
      <c r="D19" s="109">
        <f>D18</f>
        <v>1000</v>
      </c>
      <c r="E19" s="23" t="str">
        <f t="shared" si="8"/>
        <v/>
      </c>
      <c r="F19" s="22" t="str">
        <f t="shared" si="9"/>
        <v/>
      </c>
      <c r="G19" s="15" t="str">
        <f t="shared" si="0"/>
        <v/>
      </c>
      <c r="H19" s="94" t="str">
        <f t="shared" si="1"/>
        <v/>
      </c>
      <c r="I19" s="24" t="str">
        <f t="shared" si="10"/>
        <v/>
      </c>
      <c r="J19" s="26" t="str">
        <f t="shared" si="2"/>
        <v/>
      </c>
      <c r="K19" s="10">
        <f t="shared" ref="K19:K82" si="12">K18+1</f>
        <v>159</v>
      </c>
      <c r="L19" s="113" t="str">
        <f t="shared" si="3"/>
        <v/>
      </c>
      <c r="M19" s="118">
        <f t="shared" ref="M19:M82" si="13">M18+D19</f>
        <v>159000</v>
      </c>
      <c r="N19">
        <f t="shared" si="11"/>
        <v>1000</v>
      </c>
      <c r="O19" s="10" t="str">
        <f>IF(I19="","",K19)</f>
        <v/>
      </c>
      <c r="P19" s="113" t="str">
        <f t="shared" si="4"/>
        <v/>
      </c>
      <c r="Q19" s="10" t="str">
        <f t="shared" si="5"/>
        <v/>
      </c>
      <c r="R19" s="10" t="str">
        <f t="shared" si="6"/>
        <v/>
      </c>
      <c r="S19" s="10" t="str">
        <f t="shared" si="7"/>
        <v/>
      </c>
      <c r="W19" s="85"/>
      <c r="X19" s="85"/>
      <c r="Y19" s="85"/>
      <c r="Z19" s="116"/>
      <c r="AA19" s="85"/>
      <c r="AB19" s="116"/>
      <c r="AC19" s="85"/>
      <c r="AD19" s="85"/>
    </row>
    <row r="20" spans="1:30">
      <c r="A20" s="12"/>
      <c r="B20" s="13" t="s">
        <v>281</v>
      </c>
      <c r="C20" s="13"/>
      <c r="D20" s="109">
        <f>D19</f>
        <v>1000</v>
      </c>
      <c r="E20" s="23" t="str">
        <f t="shared" si="8"/>
        <v/>
      </c>
      <c r="F20" s="22" t="str">
        <f t="shared" si="9"/>
        <v/>
      </c>
      <c r="G20" s="15" t="str">
        <f t="shared" si="0"/>
        <v/>
      </c>
      <c r="H20" s="94" t="str">
        <f t="shared" si="1"/>
        <v/>
      </c>
      <c r="I20" s="24" t="str">
        <f t="shared" si="10"/>
        <v/>
      </c>
      <c r="J20" s="26" t="str">
        <f t="shared" si="2"/>
        <v/>
      </c>
      <c r="K20" s="10">
        <f t="shared" si="12"/>
        <v>160</v>
      </c>
      <c r="L20" s="113" t="str">
        <f t="shared" si="3"/>
        <v/>
      </c>
      <c r="M20" s="118">
        <f t="shared" si="13"/>
        <v>160000</v>
      </c>
      <c r="N20">
        <f t="shared" si="11"/>
        <v>1000</v>
      </c>
      <c r="O20" s="10" t="str">
        <f t="shared" ref="O20:O83" si="14">IF(I20="","",K20)</f>
        <v/>
      </c>
      <c r="P20" s="113" t="str">
        <f t="shared" si="4"/>
        <v/>
      </c>
      <c r="Q20" s="10" t="str">
        <f t="shared" si="5"/>
        <v/>
      </c>
      <c r="R20" s="10" t="str">
        <f t="shared" si="6"/>
        <v/>
      </c>
      <c r="S20" s="10" t="str">
        <f t="shared" si="7"/>
        <v/>
      </c>
      <c r="W20" s="85"/>
      <c r="X20" s="85"/>
      <c r="Y20" s="85"/>
      <c r="Z20" s="85"/>
      <c r="AA20" s="85"/>
      <c r="AB20" s="85"/>
      <c r="AC20" s="85"/>
      <c r="AD20" s="85"/>
    </row>
    <row r="21" spans="1:30">
      <c r="A21" s="12"/>
      <c r="B21" s="13" t="s">
        <v>281</v>
      </c>
      <c r="C21" s="13"/>
      <c r="D21" s="109">
        <f t="shared" ref="D21:D84" si="15">D20</f>
        <v>1000</v>
      </c>
      <c r="E21" s="23" t="str">
        <f t="shared" si="8"/>
        <v/>
      </c>
      <c r="F21" s="22" t="str">
        <f t="shared" si="9"/>
        <v/>
      </c>
      <c r="G21" s="15" t="str">
        <f t="shared" si="0"/>
        <v/>
      </c>
      <c r="H21" s="94" t="str">
        <f t="shared" si="1"/>
        <v/>
      </c>
      <c r="I21" s="24" t="str">
        <f t="shared" si="10"/>
        <v/>
      </c>
      <c r="J21" s="26" t="str">
        <f t="shared" si="2"/>
        <v/>
      </c>
      <c r="K21" s="10">
        <f t="shared" si="12"/>
        <v>161</v>
      </c>
      <c r="L21" s="113" t="str">
        <f t="shared" si="3"/>
        <v/>
      </c>
      <c r="M21" s="118">
        <f t="shared" si="13"/>
        <v>161000</v>
      </c>
      <c r="N21">
        <f t="shared" si="11"/>
        <v>1000</v>
      </c>
      <c r="O21" s="10" t="str">
        <f t="shared" si="14"/>
        <v/>
      </c>
      <c r="P21" s="113" t="str">
        <f t="shared" si="4"/>
        <v/>
      </c>
      <c r="Q21" s="10" t="str">
        <f t="shared" si="5"/>
        <v/>
      </c>
      <c r="R21" s="10" t="str">
        <f t="shared" si="6"/>
        <v/>
      </c>
      <c r="S21" s="10" t="str">
        <f t="shared" si="7"/>
        <v/>
      </c>
    </row>
    <row r="22" spans="1:30">
      <c r="A22" s="12"/>
      <c r="B22" s="13" t="s">
        <v>281</v>
      </c>
      <c r="C22" s="13"/>
      <c r="D22" s="109">
        <f t="shared" si="15"/>
        <v>1000</v>
      </c>
      <c r="E22" s="23" t="str">
        <f t="shared" si="8"/>
        <v/>
      </c>
      <c r="F22" s="22" t="str">
        <f t="shared" si="9"/>
        <v/>
      </c>
      <c r="G22" s="15" t="str">
        <f t="shared" si="0"/>
        <v/>
      </c>
      <c r="H22" s="94" t="str">
        <f t="shared" si="1"/>
        <v/>
      </c>
      <c r="I22" s="24" t="str">
        <f t="shared" si="10"/>
        <v/>
      </c>
      <c r="J22" s="26" t="str">
        <f t="shared" si="2"/>
        <v/>
      </c>
      <c r="K22" s="10">
        <f t="shared" si="12"/>
        <v>162</v>
      </c>
      <c r="L22" s="113" t="str">
        <f t="shared" si="3"/>
        <v/>
      </c>
      <c r="M22" s="118">
        <f t="shared" si="13"/>
        <v>162000</v>
      </c>
      <c r="N22">
        <f t="shared" si="11"/>
        <v>1000</v>
      </c>
      <c r="O22" s="10" t="str">
        <f t="shared" si="14"/>
        <v/>
      </c>
      <c r="P22" s="113" t="str">
        <f t="shared" si="4"/>
        <v/>
      </c>
      <c r="Q22" s="10" t="str">
        <f t="shared" si="5"/>
        <v/>
      </c>
      <c r="R22" s="10" t="str">
        <f t="shared" si="6"/>
        <v/>
      </c>
      <c r="S22" s="10" t="str">
        <f t="shared" si="7"/>
        <v/>
      </c>
    </row>
    <row r="23" spans="1:30">
      <c r="A23" s="12"/>
      <c r="B23" s="13" t="s">
        <v>281</v>
      </c>
      <c r="C23" s="13"/>
      <c r="D23" s="109">
        <f t="shared" si="15"/>
        <v>1000</v>
      </c>
      <c r="E23" s="23" t="str">
        <f t="shared" si="8"/>
        <v/>
      </c>
      <c r="F23" s="22" t="str">
        <f t="shared" si="9"/>
        <v/>
      </c>
      <c r="G23" s="15" t="str">
        <f t="shared" si="0"/>
        <v/>
      </c>
      <c r="H23" s="17" t="str">
        <f t="shared" si="1"/>
        <v/>
      </c>
      <c r="I23" s="24" t="str">
        <f t="shared" si="10"/>
        <v/>
      </c>
      <c r="J23" s="26" t="str">
        <f t="shared" si="2"/>
        <v/>
      </c>
      <c r="K23" s="10">
        <f t="shared" si="12"/>
        <v>163</v>
      </c>
      <c r="L23" s="113" t="str">
        <f t="shared" si="3"/>
        <v/>
      </c>
      <c r="M23" s="118">
        <f t="shared" si="13"/>
        <v>163000</v>
      </c>
      <c r="N23">
        <f t="shared" si="11"/>
        <v>1000</v>
      </c>
      <c r="O23" s="10" t="str">
        <f t="shared" si="14"/>
        <v/>
      </c>
      <c r="P23" s="113" t="str">
        <f t="shared" si="4"/>
        <v/>
      </c>
      <c r="Q23" s="10" t="str">
        <f t="shared" si="5"/>
        <v/>
      </c>
      <c r="R23" s="10" t="str">
        <f t="shared" si="6"/>
        <v/>
      </c>
      <c r="S23" s="10" t="str">
        <f t="shared" si="7"/>
        <v/>
      </c>
    </row>
    <row r="24" spans="1:30">
      <c r="A24" s="12"/>
      <c r="B24" s="13" t="s">
        <v>281</v>
      </c>
      <c r="C24" s="13"/>
      <c r="D24" s="109">
        <f t="shared" si="15"/>
        <v>1000</v>
      </c>
      <c r="E24" s="23" t="str">
        <f t="shared" si="8"/>
        <v/>
      </c>
      <c r="F24" s="22" t="str">
        <f t="shared" si="9"/>
        <v/>
      </c>
      <c r="G24" s="15" t="str">
        <f t="shared" si="0"/>
        <v/>
      </c>
      <c r="H24" s="17" t="str">
        <f t="shared" si="1"/>
        <v/>
      </c>
      <c r="I24" s="24" t="str">
        <f t="shared" si="10"/>
        <v/>
      </c>
      <c r="J24" s="26" t="str">
        <f t="shared" si="2"/>
        <v/>
      </c>
      <c r="K24" s="10">
        <f t="shared" si="12"/>
        <v>164</v>
      </c>
      <c r="L24" s="113" t="str">
        <f t="shared" si="3"/>
        <v/>
      </c>
      <c r="M24" s="118">
        <f t="shared" si="13"/>
        <v>164000</v>
      </c>
      <c r="N24">
        <f t="shared" si="11"/>
        <v>1000</v>
      </c>
      <c r="O24" s="10" t="str">
        <f t="shared" si="14"/>
        <v/>
      </c>
      <c r="P24" s="113" t="str">
        <f t="shared" si="4"/>
        <v/>
      </c>
      <c r="Q24" s="10" t="str">
        <f t="shared" si="5"/>
        <v/>
      </c>
      <c r="R24" s="10" t="str">
        <f t="shared" si="6"/>
        <v/>
      </c>
      <c r="S24" s="10" t="str">
        <f t="shared" si="7"/>
        <v/>
      </c>
    </row>
    <row r="25" spans="1:30">
      <c r="A25" s="12"/>
      <c r="B25" s="13" t="s">
        <v>281</v>
      </c>
      <c r="C25" s="13"/>
      <c r="D25" s="109">
        <f t="shared" si="15"/>
        <v>1000</v>
      </c>
      <c r="E25" s="23" t="str">
        <f t="shared" si="8"/>
        <v/>
      </c>
      <c r="F25" s="22" t="str">
        <f t="shared" si="9"/>
        <v/>
      </c>
      <c r="G25" s="15" t="str">
        <f t="shared" si="0"/>
        <v/>
      </c>
      <c r="H25" s="17" t="str">
        <f t="shared" si="1"/>
        <v/>
      </c>
      <c r="I25" s="24" t="str">
        <f t="shared" si="10"/>
        <v/>
      </c>
      <c r="J25" s="26" t="str">
        <f t="shared" si="2"/>
        <v/>
      </c>
      <c r="K25" s="10">
        <f t="shared" si="12"/>
        <v>165</v>
      </c>
      <c r="L25" s="113" t="str">
        <f t="shared" si="3"/>
        <v/>
      </c>
      <c r="M25" s="118">
        <f t="shared" si="13"/>
        <v>165000</v>
      </c>
      <c r="N25">
        <f t="shared" si="11"/>
        <v>1000</v>
      </c>
      <c r="O25" s="10" t="str">
        <f t="shared" si="14"/>
        <v/>
      </c>
      <c r="P25" s="113" t="str">
        <f t="shared" si="4"/>
        <v/>
      </c>
      <c r="Q25" s="10" t="str">
        <f t="shared" si="5"/>
        <v/>
      </c>
      <c r="R25" s="10" t="str">
        <f t="shared" si="6"/>
        <v/>
      </c>
      <c r="S25" s="10" t="str">
        <f t="shared" si="7"/>
        <v/>
      </c>
    </row>
    <row r="26" spans="1:30">
      <c r="A26" s="12"/>
      <c r="B26" s="13" t="s">
        <v>281</v>
      </c>
      <c r="C26" s="13"/>
      <c r="D26" s="109">
        <f t="shared" si="15"/>
        <v>1000</v>
      </c>
      <c r="E26" s="23" t="str">
        <f t="shared" si="8"/>
        <v/>
      </c>
      <c r="F26" s="22" t="str">
        <f t="shared" si="9"/>
        <v/>
      </c>
      <c r="G26" s="15" t="str">
        <f t="shared" si="0"/>
        <v/>
      </c>
      <c r="H26" s="17" t="str">
        <f t="shared" si="1"/>
        <v/>
      </c>
      <c r="I26" s="24" t="str">
        <f t="shared" si="10"/>
        <v/>
      </c>
      <c r="J26" s="26" t="str">
        <f t="shared" si="2"/>
        <v/>
      </c>
      <c r="K26" s="10">
        <f t="shared" si="12"/>
        <v>166</v>
      </c>
      <c r="L26" s="113" t="str">
        <f t="shared" si="3"/>
        <v/>
      </c>
      <c r="M26" s="118">
        <f t="shared" si="13"/>
        <v>166000</v>
      </c>
      <c r="N26">
        <f t="shared" si="11"/>
        <v>1000</v>
      </c>
      <c r="O26" s="10" t="str">
        <f t="shared" si="14"/>
        <v/>
      </c>
      <c r="P26" s="113" t="str">
        <f t="shared" si="4"/>
        <v/>
      </c>
      <c r="Q26" s="10" t="str">
        <f t="shared" si="5"/>
        <v/>
      </c>
      <c r="R26" s="10" t="str">
        <f t="shared" si="6"/>
        <v/>
      </c>
      <c r="S26" s="10" t="str">
        <f t="shared" si="7"/>
        <v/>
      </c>
    </row>
    <row r="27" spans="1:30">
      <c r="A27" s="12"/>
      <c r="B27" s="13" t="s">
        <v>281</v>
      </c>
      <c r="C27" s="13"/>
      <c r="D27" s="109">
        <f t="shared" si="15"/>
        <v>1000</v>
      </c>
      <c r="E27" s="23" t="str">
        <f t="shared" si="8"/>
        <v/>
      </c>
      <c r="F27" s="22" t="str">
        <f t="shared" si="9"/>
        <v/>
      </c>
      <c r="G27" s="15" t="str">
        <f t="shared" si="0"/>
        <v/>
      </c>
      <c r="H27" s="17" t="str">
        <f t="shared" si="1"/>
        <v/>
      </c>
      <c r="I27" s="24" t="str">
        <f t="shared" si="10"/>
        <v/>
      </c>
      <c r="J27" s="26" t="str">
        <f t="shared" si="2"/>
        <v/>
      </c>
      <c r="K27" s="10">
        <f t="shared" si="12"/>
        <v>167</v>
      </c>
      <c r="L27" s="113" t="str">
        <f t="shared" si="3"/>
        <v/>
      </c>
      <c r="M27" s="118">
        <f t="shared" si="13"/>
        <v>167000</v>
      </c>
      <c r="N27">
        <f t="shared" si="11"/>
        <v>1000</v>
      </c>
      <c r="O27" s="10" t="str">
        <f t="shared" si="14"/>
        <v/>
      </c>
      <c r="P27" s="113" t="str">
        <f t="shared" si="4"/>
        <v/>
      </c>
      <c r="Q27" s="10" t="str">
        <f t="shared" si="5"/>
        <v/>
      </c>
      <c r="R27" s="10" t="str">
        <f t="shared" si="6"/>
        <v/>
      </c>
      <c r="S27" s="10" t="str">
        <f t="shared" si="7"/>
        <v/>
      </c>
    </row>
    <row r="28" spans="1:30">
      <c r="A28" s="12"/>
      <c r="B28" s="13" t="s">
        <v>281</v>
      </c>
      <c r="C28" s="13"/>
      <c r="D28" s="109">
        <f t="shared" si="15"/>
        <v>1000</v>
      </c>
      <c r="E28" s="23" t="str">
        <f t="shared" si="8"/>
        <v/>
      </c>
      <c r="F28" s="22" t="str">
        <f t="shared" si="9"/>
        <v/>
      </c>
      <c r="G28" s="15" t="str">
        <f t="shared" si="0"/>
        <v/>
      </c>
      <c r="H28" s="17" t="str">
        <f t="shared" si="1"/>
        <v/>
      </c>
      <c r="I28" s="24" t="str">
        <f t="shared" si="10"/>
        <v/>
      </c>
      <c r="J28" s="26" t="str">
        <f t="shared" si="2"/>
        <v/>
      </c>
      <c r="K28" s="10">
        <f t="shared" si="12"/>
        <v>168</v>
      </c>
      <c r="L28" s="113" t="str">
        <f t="shared" si="3"/>
        <v/>
      </c>
      <c r="M28" s="118">
        <f t="shared" si="13"/>
        <v>168000</v>
      </c>
      <c r="N28">
        <f t="shared" si="11"/>
        <v>1000</v>
      </c>
      <c r="O28" s="10" t="str">
        <f t="shared" si="14"/>
        <v/>
      </c>
      <c r="P28" s="113" t="str">
        <f t="shared" si="4"/>
        <v/>
      </c>
      <c r="Q28" s="10" t="str">
        <f t="shared" si="5"/>
        <v/>
      </c>
      <c r="R28" s="10" t="str">
        <f t="shared" si="6"/>
        <v/>
      </c>
      <c r="S28" s="10" t="str">
        <f t="shared" si="7"/>
        <v/>
      </c>
    </row>
    <row r="29" spans="1:30">
      <c r="A29" s="12"/>
      <c r="B29" s="13" t="s">
        <v>281</v>
      </c>
      <c r="C29" s="13"/>
      <c r="D29" s="109">
        <f t="shared" si="15"/>
        <v>1000</v>
      </c>
      <c r="E29" s="23" t="str">
        <f t="shared" si="8"/>
        <v/>
      </c>
      <c r="F29" s="22" t="str">
        <f t="shared" si="9"/>
        <v/>
      </c>
      <c r="G29" s="15" t="str">
        <f t="shared" si="0"/>
        <v/>
      </c>
      <c r="H29" s="17" t="str">
        <f t="shared" si="1"/>
        <v/>
      </c>
      <c r="I29" s="24" t="str">
        <f t="shared" si="10"/>
        <v/>
      </c>
      <c r="J29" s="26" t="str">
        <f t="shared" si="2"/>
        <v/>
      </c>
      <c r="K29" s="10">
        <f t="shared" si="12"/>
        <v>169</v>
      </c>
      <c r="L29" s="113" t="str">
        <f t="shared" si="3"/>
        <v/>
      </c>
      <c r="M29" s="118">
        <f t="shared" si="13"/>
        <v>169000</v>
      </c>
      <c r="N29">
        <f t="shared" si="11"/>
        <v>1000</v>
      </c>
      <c r="O29" s="10" t="str">
        <f t="shared" si="14"/>
        <v/>
      </c>
      <c r="P29" s="113" t="str">
        <f t="shared" si="4"/>
        <v/>
      </c>
      <c r="Q29" s="10" t="str">
        <f t="shared" si="5"/>
        <v/>
      </c>
      <c r="R29" s="10" t="str">
        <f t="shared" si="6"/>
        <v/>
      </c>
      <c r="S29" s="10" t="str">
        <f t="shared" si="7"/>
        <v/>
      </c>
    </row>
    <row r="30" spans="1:30">
      <c r="A30" s="12"/>
      <c r="B30" s="13" t="s">
        <v>281</v>
      </c>
      <c r="C30" s="13"/>
      <c r="D30" s="109">
        <f t="shared" si="15"/>
        <v>1000</v>
      </c>
      <c r="E30" s="23" t="str">
        <f t="shared" si="8"/>
        <v/>
      </c>
      <c r="F30" s="22" t="str">
        <f t="shared" si="9"/>
        <v/>
      </c>
      <c r="G30" s="15" t="str">
        <f t="shared" si="0"/>
        <v/>
      </c>
      <c r="H30" s="17" t="str">
        <f t="shared" si="1"/>
        <v/>
      </c>
      <c r="I30" s="24" t="str">
        <f t="shared" si="10"/>
        <v/>
      </c>
      <c r="J30" s="26" t="str">
        <f t="shared" si="2"/>
        <v/>
      </c>
      <c r="K30" s="10">
        <f t="shared" si="12"/>
        <v>170</v>
      </c>
      <c r="L30" s="113" t="str">
        <f t="shared" si="3"/>
        <v/>
      </c>
      <c r="M30" s="118">
        <f t="shared" si="13"/>
        <v>170000</v>
      </c>
      <c r="N30">
        <f t="shared" si="11"/>
        <v>1000</v>
      </c>
      <c r="O30" s="10" t="str">
        <f t="shared" si="14"/>
        <v/>
      </c>
      <c r="P30" s="113" t="str">
        <f t="shared" si="4"/>
        <v/>
      </c>
      <c r="Q30" s="10" t="str">
        <f t="shared" si="5"/>
        <v/>
      </c>
      <c r="R30" s="10" t="str">
        <f t="shared" si="6"/>
        <v/>
      </c>
      <c r="S30" s="10" t="str">
        <f t="shared" si="7"/>
        <v/>
      </c>
    </row>
    <row r="31" spans="1:30">
      <c r="A31" s="12"/>
      <c r="B31" s="13" t="s">
        <v>281</v>
      </c>
      <c r="C31" s="13"/>
      <c r="D31" s="109">
        <f t="shared" si="15"/>
        <v>1000</v>
      </c>
      <c r="E31" s="23" t="str">
        <f t="shared" si="8"/>
        <v/>
      </c>
      <c r="F31" s="22" t="str">
        <f t="shared" si="9"/>
        <v/>
      </c>
      <c r="G31" s="15" t="str">
        <f t="shared" si="0"/>
        <v/>
      </c>
      <c r="H31" s="17" t="str">
        <f t="shared" si="1"/>
        <v/>
      </c>
      <c r="I31" s="24" t="str">
        <f t="shared" si="10"/>
        <v/>
      </c>
      <c r="J31" s="26" t="str">
        <f t="shared" si="2"/>
        <v/>
      </c>
      <c r="K31" s="10">
        <f t="shared" si="12"/>
        <v>171</v>
      </c>
      <c r="L31" s="113" t="str">
        <f t="shared" si="3"/>
        <v/>
      </c>
      <c r="M31" s="118">
        <f t="shared" si="13"/>
        <v>171000</v>
      </c>
      <c r="N31">
        <f t="shared" si="11"/>
        <v>1000</v>
      </c>
      <c r="O31" s="10" t="str">
        <f t="shared" si="14"/>
        <v/>
      </c>
      <c r="P31" s="113" t="str">
        <f t="shared" si="4"/>
        <v/>
      </c>
      <c r="Q31" s="10" t="str">
        <f t="shared" si="5"/>
        <v/>
      </c>
      <c r="R31" s="10" t="str">
        <f t="shared" si="6"/>
        <v/>
      </c>
      <c r="S31" s="10" t="str">
        <f t="shared" si="7"/>
        <v/>
      </c>
    </row>
    <row r="32" spans="1:30">
      <c r="A32" s="12"/>
      <c r="B32" s="13" t="s">
        <v>281</v>
      </c>
      <c r="C32" s="13"/>
      <c r="D32" s="109">
        <f t="shared" si="15"/>
        <v>1000</v>
      </c>
      <c r="E32" s="23" t="str">
        <f t="shared" si="8"/>
        <v/>
      </c>
      <c r="F32" s="22" t="str">
        <f t="shared" si="9"/>
        <v/>
      </c>
      <c r="G32" s="15" t="str">
        <f t="shared" si="0"/>
        <v/>
      </c>
      <c r="H32" s="17" t="str">
        <f t="shared" si="1"/>
        <v/>
      </c>
      <c r="I32" s="24" t="str">
        <f t="shared" si="10"/>
        <v/>
      </c>
      <c r="J32" s="26" t="str">
        <f t="shared" si="2"/>
        <v/>
      </c>
      <c r="K32" s="10">
        <f t="shared" si="12"/>
        <v>172</v>
      </c>
      <c r="L32" s="113" t="str">
        <f t="shared" si="3"/>
        <v/>
      </c>
      <c r="M32" s="118">
        <f t="shared" si="13"/>
        <v>172000</v>
      </c>
      <c r="N32">
        <f t="shared" si="11"/>
        <v>1000</v>
      </c>
      <c r="O32" s="10" t="str">
        <f t="shared" si="14"/>
        <v/>
      </c>
      <c r="P32" s="113" t="str">
        <f t="shared" si="4"/>
        <v/>
      </c>
      <c r="Q32" s="10" t="str">
        <f t="shared" si="5"/>
        <v/>
      </c>
      <c r="R32" s="10" t="str">
        <f t="shared" si="6"/>
        <v/>
      </c>
      <c r="S32" s="10" t="str">
        <f t="shared" si="7"/>
        <v/>
      </c>
    </row>
    <row r="33" spans="1:19">
      <c r="A33" s="12"/>
      <c r="B33" s="13" t="s">
        <v>281</v>
      </c>
      <c r="C33" s="13"/>
      <c r="D33" s="109">
        <f t="shared" si="15"/>
        <v>1000</v>
      </c>
      <c r="E33" s="23" t="str">
        <f t="shared" si="8"/>
        <v/>
      </c>
      <c r="F33" s="22" t="str">
        <f t="shared" si="9"/>
        <v/>
      </c>
      <c r="G33" s="15" t="str">
        <f t="shared" si="0"/>
        <v/>
      </c>
      <c r="H33" s="17" t="str">
        <f t="shared" si="1"/>
        <v/>
      </c>
      <c r="I33" s="24" t="str">
        <f t="shared" si="10"/>
        <v/>
      </c>
      <c r="J33" s="26" t="str">
        <f t="shared" si="2"/>
        <v/>
      </c>
      <c r="K33" s="10">
        <f t="shared" si="12"/>
        <v>173</v>
      </c>
      <c r="L33" s="113" t="str">
        <f t="shared" si="3"/>
        <v/>
      </c>
      <c r="M33" s="118">
        <f t="shared" si="13"/>
        <v>173000</v>
      </c>
      <c r="N33">
        <f t="shared" si="11"/>
        <v>1000</v>
      </c>
      <c r="O33" s="10" t="str">
        <f t="shared" si="14"/>
        <v/>
      </c>
      <c r="P33" s="113" t="str">
        <f t="shared" si="4"/>
        <v/>
      </c>
      <c r="Q33" s="10" t="str">
        <f t="shared" si="5"/>
        <v/>
      </c>
      <c r="R33" s="10" t="str">
        <f t="shared" si="6"/>
        <v/>
      </c>
      <c r="S33" s="10" t="str">
        <f t="shared" si="7"/>
        <v/>
      </c>
    </row>
    <row r="34" spans="1:19">
      <c r="A34" s="12"/>
      <c r="B34" s="13" t="s">
        <v>281</v>
      </c>
      <c r="C34" s="13"/>
      <c r="D34" s="109">
        <f t="shared" si="15"/>
        <v>1000</v>
      </c>
      <c r="E34" s="23" t="str">
        <f t="shared" si="8"/>
        <v/>
      </c>
      <c r="F34" s="22" t="str">
        <f t="shared" si="9"/>
        <v/>
      </c>
      <c r="G34" s="15" t="str">
        <f t="shared" si="0"/>
        <v/>
      </c>
      <c r="H34" s="17" t="str">
        <f t="shared" si="1"/>
        <v/>
      </c>
      <c r="I34" s="24" t="str">
        <f t="shared" si="10"/>
        <v/>
      </c>
      <c r="J34" s="26" t="str">
        <f t="shared" si="2"/>
        <v/>
      </c>
      <c r="K34" s="10">
        <f t="shared" si="12"/>
        <v>174</v>
      </c>
      <c r="L34" s="113" t="str">
        <f t="shared" si="3"/>
        <v/>
      </c>
      <c r="M34" s="118">
        <f t="shared" si="13"/>
        <v>174000</v>
      </c>
      <c r="N34">
        <f t="shared" si="11"/>
        <v>1000</v>
      </c>
      <c r="O34" s="10" t="str">
        <f t="shared" si="14"/>
        <v/>
      </c>
      <c r="P34" s="113" t="str">
        <f t="shared" si="4"/>
        <v/>
      </c>
      <c r="Q34" s="10" t="str">
        <f t="shared" si="5"/>
        <v/>
      </c>
      <c r="R34" s="10" t="str">
        <f t="shared" si="6"/>
        <v/>
      </c>
      <c r="S34" s="10" t="str">
        <f t="shared" si="7"/>
        <v/>
      </c>
    </row>
    <row r="35" spans="1:19">
      <c r="A35" s="12"/>
      <c r="B35" s="13" t="s">
        <v>281</v>
      </c>
      <c r="C35" s="13"/>
      <c r="D35" s="109">
        <f t="shared" si="15"/>
        <v>1000</v>
      </c>
      <c r="E35" s="23" t="str">
        <f t="shared" si="8"/>
        <v/>
      </c>
      <c r="F35" s="22" t="str">
        <f t="shared" si="9"/>
        <v/>
      </c>
      <c r="G35" s="15" t="str">
        <f t="shared" si="0"/>
        <v/>
      </c>
      <c r="H35" s="17" t="str">
        <f t="shared" si="1"/>
        <v/>
      </c>
      <c r="I35" s="24" t="str">
        <f t="shared" si="10"/>
        <v/>
      </c>
      <c r="J35" s="26" t="str">
        <f t="shared" si="2"/>
        <v/>
      </c>
      <c r="K35" s="10">
        <f t="shared" si="12"/>
        <v>175</v>
      </c>
      <c r="L35" s="113" t="str">
        <f t="shared" si="3"/>
        <v/>
      </c>
      <c r="M35" s="118">
        <f t="shared" si="13"/>
        <v>175000</v>
      </c>
      <c r="N35">
        <f t="shared" si="11"/>
        <v>1000</v>
      </c>
      <c r="O35" s="10" t="str">
        <f t="shared" si="14"/>
        <v/>
      </c>
      <c r="P35" s="113" t="str">
        <f t="shared" si="4"/>
        <v/>
      </c>
      <c r="Q35" s="10" t="str">
        <f t="shared" si="5"/>
        <v/>
      </c>
      <c r="R35" s="10" t="str">
        <f t="shared" si="6"/>
        <v/>
      </c>
      <c r="S35" s="10" t="str">
        <f t="shared" si="7"/>
        <v/>
      </c>
    </row>
    <row r="36" spans="1:19">
      <c r="A36" s="12"/>
      <c r="B36" s="13" t="s">
        <v>281</v>
      </c>
      <c r="C36" s="13"/>
      <c r="D36" s="109">
        <f t="shared" si="15"/>
        <v>1000</v>
      </c>
      <c r="E36" s="23" t="str">
        <f t="shared" si="8"/>
        <v/>
      </c>
      <c r="F36" s="22" t="str">
        <f t="shared" si="9"/>
        <v/>
      </c>
      <c r="G36" s="15" t="str">
        <f t="shared" si="0"/>
        <v/>
      </c>
      <c r="H36" s="17" t="str">
        <f t="shared" si="1"/>
        <v/>
      </c>
      <c r="I36" s="24" t="str">
        <f t="shared" si="10"/>
        <v/>
      </c>
      <c r="J36" s="26" t="str">
        <f t="shared" si="2"/>
        <v/>
      </c>
      <c r="K36" s="10">
        <f t="shared" si="12"/>
        <v>176</v>
      </c>
      <c r="L36" s="113" t="str">
        <f t="shared" si="3"/>
        <v/>
      </c>
      <c r="M36" s="118">
        <f t="shared" si="13"/>
        <v>176000</v>
      </c>
      <c r="N36">
        <f t="shared" si="11"/>
        <v>1000</v>
      </c>
      <c r="O36" s="10" t="str">
        <f t="shared" si="14"/>
        <v/>
      </c>
      <c r="P36" s="113" t="str">
        <f t="shared" si="4"/>
        <v/>
      </c>
      <c r="Q36" s="10" t="str">
        <f t="shared" si="5"/>
        <v/>
      </c>
      <c r="R36" s="10" t="str">
        <f t="shared" si="6"/>
        <v/>
      </c>
      <c r="S36" s="10" t="str">
        <f t="shared" si="7"/>
        <v/>
      </c>
    </row>
    <row r="37" spans="1:19">
      <c r="A37" s="12"/>
      <c r="B37" s="13" t="s">
        <v>281</v>
      </c>
      <c r="C37" s="13"/>
      <c r="D37" s="109">
        <f t="shared" si="15"/>
        <v>1000</v>
      </c>
      <c r="E37" s="23" t="str">
        <f t="shared" si="8"/>
        <v/>
      </c>
      <c r="F37" s="22" t="str">
        <f t="shared" si="9"/>
        <v/>
      </c>
      <c r="G37" s="15" t="str">
        <f t="shared" si="0"/>
        <v/>
      </c>
      <c r="H37" s="17" t="str">
        <f t="shared" si="1"/>
        <v/>
      </c>
      <c r="I37" s="24" t="str">
        <f t="shared" si="10"/>
        <v/>
      </c>
      <c r="J37" s="26" t="str">
        <f t="shared" si="2"/>
        <v/>
      </c>
      <c r="K37" s="10">
        <f t="shared" si="12"/>
        <v>177</v>
      </c>
      <c r="L37" s="113" t="str">
        <f t="shared" si="3"/>
        <v/>
      </c>
      <c r="M37" s="118">
        <f t="shared" si="13"/>
        <v>177000</v>
      </c>
      <c r="N37">
        <f t="shared" si="11"/>
        <v>1000</v>
      </c>
      <c r="O37" s="10" t="str">
        <f t="shared" si="14"/>
        <v/>
      </c>
      <c r="P37" s="113" t="str">
        <f t="shared" si="4"/>
        <v/>
      </c>
      <c r="Q37" s="10" t="str">
        <f t="shared" si="5"/>
        <v/>
      </c>
      <c r="R37" s="10" t="str">
        <f t="shared" si="6"/>
        <v/>
      </c>
      <c r="S37" s="10" t="str">
        <f t="shared" si="7"/>
        <v/>
      </c>
    </row>
    <row r="38" spans="1:19">
      <c r="A38" s="12"/>
      <c r="B38" s="13" t="s">
        <v>281</v>
      </c>
      <c r="C38" s="13"/>
      <c r="D38" s="109">
        <f t="shared" si="15"/>
        <v>1000</v>
      </c>
      <c r="E38" s="23" t="str">
        <f t="shared" si="8"/>
        <v/>
      </c>
      <c r="F38" s="22" t="str">
        <f t="shared" si="9"/>
        <v/>
      </c>
      <c r="G38" s="15" t="str">
        <f t="shared" si="0"/>
        <v/>
      </c>
      <c r="H38" s="17" t="str">
        <f t="shared" si="1"/>
        <v/>
      </c>
      <c r="I38" s="24" t="str">
        <f t="shared" si="10"/>
        <v/>
      </c>
      <c r="J38" s="26" t="str">
        <f t="shared" si="2"/>
        <v/>
      </c>
      <c r="K38" s="10">
        <f t="shared" si="12"/>
        <v>178</v>
      </c>
      <c r="L38" s="113" t="str">
        <f t="shared" si="3"/>
        <v/>
      </c>
      <c r="M38" s="118">
        <f t="shared" si="13"/>
        <v>178000</v>
      </c>
      <c r="N38">
        <f t="shared" si="11"/>
        <v>1000</v>
      </c>
      <c r="O38" s="10" t="str">
        <f t="shared" si="14"/>
        <v/>
      </c>
      <c r="P38" s="113" t="str">
        <f t="shared" si="4"/>
        <v/>
      </c>
      <c r="Q38" s="10" t="str">
        <f t="shared" si="5"/>
        <v/>
      </c>
      <c r="R38" s="10" t="str">
        <f t="shared" si="6"/>
        <v/>
      </c>
      <c r="S38" s="10" t="str">
        <f t="shared" si="7"/>
        <v/>
      </c>
    </row>
    <row r="39" spans="1:19">
      <c r="A39" s="12"/>
      <c r="B39" s="13" t="s">
        <v>281</v>
      </c>
      <c r="C39" s="13"/>
      <c r="D39" s="109">
        <f t="shared" si="15"/>
        <v>1000</v>
      </c>
      <c r="E39" s="23" t="str">
        <f t="shared" si="8"/>
        <v/>
      </c>
      <c r="F39" s="22" t="str">
        <f t="shared" si="9"/>
        <v/>
      </c>
      <c r="G39" s="15" t="str">
        <f t="shared" si="0"/>
        <v/>
      </c>
      <c r="H39" s="17" t="str">
        <f t="shared" si="1"/>
        <v/>
      </c>
      <c r="I39" s="24" t="str">
        <f t="shared" si="10"/>
        <v/>
      </c>
      <c r="J39" s="26" t="str">
        <f t="shared" si="2"/>
        <v/>
      </c>
      <c r="K39" s="10">
        <f t="shared" si="12"/>
        <v>179</v>
      </c>
      <c r="L39" s="113" t="str">
        <f t="shared" si="3"/>
        <v/>
      </c>
      <c r="M39" s="118">
        <f t="shared" si="13"/>
        <v>179000</v>
      </c>
      <c r="N39">
        <f t="shared" si="11"/>
        <v>1000</v>
      </c>
      <c r="O39" s="10" t="str">
        <f t="shared" si="14"/>
        <v/>
      </c>
      <c r="P39" s="113" t="str">
        <f t="shared" si="4"/>
        <v/>
      </c>
      <c r="Q39" s="10" t="str">
        <f t="shared" si="5"/>
        <v/>
      </c>
      <c r="R39" s="10" t="str">
        <f t="shared" si="6"/>
        <v/>
      </c>
      <c r="S39" s="10" t="str">
        <f t="shared" si="7"/>
        <v/>
      </c>
    </row>
    <row r="40" spans="1:19">
      <c r="A40" s="12"/>
      <c r="B40" s="13" t="s">
        <v>281</v>
      </c>
      <c r="C40" s="13"/>
      <c r="D40" s="109">
        <f t="shared" si="15"/>
        <v>1000</v>
      </c>
      <c r="E40" s="23" t="str">
        <f t="shared" si="8"/>
        <v/>
      </c>
      <c r="F40" s="22" t="str">
        <f t="shared" si="9"/>
        <v/>
      </c>
      <c r="G40" s="15" t="str">
        <f t="shared" si="0"/>
        <v/>
      </c>
      <c r="H40" s="17" t="str">
        <f t="shared" si="1"/>
        <v/>
      </c>
      <c r="I40" s="24" t="str">
        <f t="shared" si="10"/>
        <v/>
      </c>
      <c r="J40" s="26" t="str">
        <f t="shared" si="2"/>
        <v/>
      </c>
      <c r="K40" s="10">
        <f t="shared" si="12"/>
        <v>180</v>
      </c>
      <c r="L40" s="113" t="str">
        <f t="shared" si="3"/>
        <v/>
      </c>
      <c r="M40" s="118">
        <f t="shared" si="13"/>
        <v>180000</v>
      </c>
      <c r="N40">
        <f t="shared" si="11"/>
        <v>1000</v>
      </c>
      <c r="O40" s="10" t="str">
        <f t="shared" si="14"/>
        <v/>
      </c>
      <c r="P40" s="113" t="str">
        <f t="shared" si="4"/>
        <v/>
      </c>
      <c r="Q40" s="10" t="str">
        <f t="shared" si="5"/>
        <v/>
      </c>
      <c r="R40" s="10" t="str">
        <f t="shared" si="6"/>
        <v/>
      </c>
      <c r="S40" s="10" t="str">
        <f t="shared" si="7"/>
        <v/>
      </c>
    </row>
    <row r="41" spans="1:19">
      <c r="A41" s="12"/>
      <c r="B41" s="13" t="s">
        <v>281</v>
      </c>
      <c r="C41" s="13"/>
      <c r="D41" s="109">
        <f t="shared" si="15"/>
        <v>1000</v>
      </c>
      <c r="E41" s="23" t="str">
        <f t="shared" si="8"/>
        <v/>
      </c>
      <c r="F41" s="22" t="str">
        <f t="shared" si="9"/>
        <v/>
      </c>
      <c r="G41" s="15" t="str">
        <f t="shared" si="0"/>
        <v/>
      </c>
      <c r="H41" s="17" t="str">
        <f t="shared" si="1"/>
        <v/>
      </c>
      <c r="I41" s="24" t="str">
        <f t="shared" si="10"/>
        <v/>
      </c>
      <c r="J41" s="26" t="str">
        <f t="shared" si="2"/>
        <v/>
      </c>
      <c r="K41" s="10">
        <f t="shared" si="12"/>
        <v>181</v>
      </c>
      <c r="L41" s="113" t="str">
        <f t="shared" si="3"/>
        <v/>
      </c>
      <c r="M41" s="118">
        <f t="shared" si="13"/>
        <v>181000</v>
      </c>
      <c r="N41">
        <f t="shared" si="11"/>
        <v>1000</v>
      </c>
      <c r="O41" s="10" t="str">
        <f t="shared" si="14"/>
        <v/>
      </c>
      <c r="P41" s="113" t="str">
        <f t="shared" si="4"/>
        <v/>
      </c>
      <c r="Q41" s="10" t="str">
        <f t="shared" si="5"/>
        <v/>
      </c>
      <c r="R41" s="10" t="str">
        <f t="shared" si="6"/>
        <v/>
      </c>
      <c r="S41" s="10" t="str">
        <f t="shared" si="7"/>
        <v/>
      </c>
    </row>
    <row r="42" spans="1:19">
      <c r="A42" s="12"/>
      <c r="B42" s="13" t="s">
        <v>281</v>
      </c>
      <c r="C42" s="13"/>
      <c r="D42" s="109">
        <f t="shared" si="15"/>
        <v>1000</v>
      </c>
      <c r="E42" s="23" t="str">
        <f t="shared" si="8"/>
        <v/>
      </c>
      <c r="F42" s="22" t="str">
        <f t="shared" si="9"/>
        <v/>
      </c>
      <c r="G42" s="15" t="str">
        <f t="shared" si="0"/>
        <v/>
      </c>
      <c r="H42" s="17" t="str">
        <f t="shared" si="1"/>
        <v/>
      </c>
      <c r="I42" s="24" t="str">
        <f t="shared" si="10"/>
        <v/>
      </c>
      <c r="J42" s="26" t="str">
        <f t="shared" si="2"/>
        <v/>
      </c>
      <c r="K42" s="10">
        <f t="shared" si="12"/>
        <v>182</v>
      </c>
      <c r="L42" s="113" t="str">
        <f t="shared" si="3"/>
        <v/>
      </c>
      <c r="M42" s="118">
        <f t="shared" si="13"/>
        <v>182000</v>
      </c>
      <c r="N42">
        <f t="shared" si="11"/>
        <v>1000</v>
      </c>
      <c r="O42" s="10" t="str">
        <f t="shared" si="14"/>
        <v/>
      </c>
      <c r="P42" s="113" t="str">
        <f t="shared" si="4"/>
        <v/>
      </c>
      <c r="Q42" s="10" t="str">
        <f t="shared" si="5"/>
        <v/>
      </c>
      <c r="R42" s="10" t="str">
        <f t="shared" si="6"/>
        <v/>
      </c>
      <c r="S42" s="10" t="str">
        <f t="shared" si="7"/>
        <v/>
      </c>
    </row>
    <row r="43" spans="1:19">
      <c r="A43" s="12"/>
      <c r="B43" s="13" t="s">
        <v>281</v>
      </c>
      <c r="C43" s="13"/>
      <c r="D43" s="109">
        <f t="shared" si="15"/>
        <v>1000</v>
      </c>
      <c r="E43" s="23" t="str">
        <f t="shared" si="8"/>
        <v/>
      </c>
      <c r="F43" s="22" t="str">
        <f t="shared" si="9"/>
        <v/>
      </c>
      <c r="G43" s="15" t="str">
        <f t="shared" si="0"/>
        <v/>
      </c>
      <c r="H43" s="17" t="str">
        <f t="shared" si="1"/>
        <v/>
      </c>
      <c r="I43" s="24" t="str">
        <f t="shared" si="10"/>
        <v/>
      </c>
      <c r="J43" s="26" t="str">
        <f t="shared" si="2"/>
        <v/>
      </c>
      <c r="K43" s="10">
        <f t="shared" si="12"/>
        <v>183</v>
      </c>
      <c r="L43" s="113" t="str">
        <f t="shared" si="3"/>
        <v/>
      </c>
      <c r="M43" s="118">
        <f t="shared" si="13"/>
        <v>183000</v>
      </c>
      <c r="N43">
        <f t="shared" si="11"/>
        <v>1000</v>
      </c>
      <c r="O43" s="10" t="str">
        <f t="shared" si="14"/>
        <v/>
      </c>
      <c r="P43" s="113" t="str">
        <f t="shared" si="4"/>
        <v/>
      </c>
      <c r="Q43" s="10" t="str">
        <f t="shared" si="5"/>
        <v/>
      </c>
      <c r="R43" s="10" t="str">
        <f t="shared" si="6"/>
        <v/>
      </c>
      <c r="S43" s="10" t="str">
        <f t="shared" si="7"/>
        <v/>
      </c>
    </row>
    <row r="44" spans="1:19">
      <c r="A44" s="12"/>
      <c r="B44" s="13" t="s">
        <v>281</v>
      </c>
      <c r="C44" s="13"/>
      <c r="D44" s="109">
        <f t="shared" si="15"/>
        <v>1000</v>
      </c>
      <c r="E44" s="23" t="str">
        <f t="shared" si="8"/>
        <v/>
      </c>
      <c r="F44" s="22" t="str">
        <f t="shared" si="9"/>
        <v/>
      </c>
      <c r="G44" s="15" t="str">
        <f t="shared" si="0"/>
        <v/>
      </c>
      <c r="H44" s="17" t="str">
        <f t="shared" si="1"/>
        <v/>
      </c>
      <c r="I44" s="24" t="str">
        <f t="shared" si="10"/>
        <v/>
      </c>
      <c r="J44" s="26" t="str">
        <f t="shared" si="2"/>
        <v/>
      </c>
      <c r="K44" s="10">
        <f t="shared" si="12"/>
        <v>184</v>
      </c>
      <c r="L44" s="113" t="str">
        <f t="shared" si="3"/>
        <v/>
      </c>
      <c r="M44" s="118">
        <f t="shared" si="13"/>
        <v>184000</v>
      </c>
      <c r="N44">
        <f t="shared" si="11"/>
        <v>1000</v>
      </c>
      <c r="O44" s="10" t="str">
        <f t="shared" si="14"/>
        <v/>
      </c>
      <c r="P44" s="113" t="str">
        <f t="shared" si="4"/>
        <v/>
      </c>
      <c r="Q44" s="10" t="str">
        <f t="shared" si="5"/>
        <v/>
      </c>
      <c r="R44" s="10" t="str">
        <f t="shared" si="6"/>
        <v/>
      </c>
      <c r="S44" s="10" t="str">
        <f t="shared" si="7"/>
        <v/>
      </c>
    </row>
    <row r="45" spans="1:19">
      <c r="A45" s="12"/>
      <c r="B45" s="13" t="s">
        <v>281</v>
      </c>
      <c r="C45" s="13"/>
      <c r="D45" s="109">
        <f t="shared" si="15"/>
        <v>1000</v>
      </c>
      <c r="E45" s="23" t="str">
        <f t="shared" si="8"/>
        <v/>
      </c>
      <c r="F45" s="22" t="str">
        <f t="shared" si="9"/>
        <v/>
      </c>
      <c r="G45" s="15" t="str">
        <f t="shared" si="0"/>
        <v/>
      </c>
      <c r="H45" s="17" t="str">
        <f t="shared" si="1"/>
        <v/>
      </c>
      <c r="I45" s="24" t="str">
        <f t="shared" si="10"/>
        <v/>
      </c>
      <c r="J45" s="26" t="str">
        <f t="shared" si="2"/>
        <v/>
      </c>
      <c r="K45" s="10">
        <f t="shared" si="12"/>
        <v>185</v>
      </c>
      <c r="L45" s="113" t="str">
        <f t="shared" si="3"/>
        <v/>
      </c>
      <c r="M45" s="118">
        <f t="shared" si="13"/>
        <v>185000</v>
      </c>
      <c r="N45">
        <f t="shared" si="11"/>
        <v>1000</v>
      </c>
      <c r="O45" s="10" t="str">
        <f t="shared" si="14"/>
        <v/>
      </c>
      <c r="P45" s="113" t="str">
        <f t="shared" si="4"/>
        <v/>
      </c>
      <c r="Q45" s="10" t="str">
        <f t="shared" si="5"/>
        <v/>
      </c>
      <c r="R45" s="10" t="str">
        <f t="shared" si="6"/>
        <v/>
      </c>
      <c r="S45" s="10" t="str">
        <f t="shared" si="7"/>
        <v/>
      </c>
    </row>
    <row r="46" spans="1:19">
      <c r="A46" s="12"/>
      <c r="B46" s="13" t="s">
        <v>281</v>
      </c>
      <c r="C46" s="13"/>
      <c r="D46" s="109">
        <f t="shared" si="15"/>
        <v>1000</v>
      </c>
      <c r="E46" s="23" t="str">
        <f t="shared" si="8"/>
        <v/>
      </c>
      <c r="F46" s="22" t="str">
        <f t="shared" si="9"/>
        <v/>
      </c>
      <c r="G46" s="15" t="str">
        <f t="shared" si="0"/>
        <v/>
      </c>
      <c r="H46" s="17" t="str">
        <f t="shared" si="1"/>
        <v/>
      </c>
      <c r="I46" s="24" t="str">
        <f t="shared" si="10"/>
        <v/>
      </c>
      <c r="J46" s="26" t="str">
        <f t="shared" si="2"/>
        <v/>
      </c>
      <c r="K46" s="10">
        <f t="shared" si="12"/>
        <v>186</v>
      </c>
      <c r="L46" s="113" t="str">
        <f t="shared" si="3"/>
        <v/>
      </c>
      <c r="M46" s="118">
        <f t="shared" si="13"/>
        <v>186000</v>
      </c>
      <c r="N46">
        <f t="shared" si="11"/>
        <v>1000</v>
      </c>
      <c r="O46" s="10" t="str">
        <f t="shared" si="14"/>
        <v/>
      </c>
      <c r="P46" s="113" t="str">
        <f t="shared" si="4"/>
        <v/>
      </c>
      <c r="Q46" s="10" t="str">
        <f t="shared" si="5"/>
        <v/>
      </c>
      <c r="R46" s="10" t="str">
        <f t="shared" si="6"/>
        <v/>
      </c>
      <c r="S46" s="10" t="str">
        <f t="shared" si="7"/>
        <v/>
      </c>
    </row>
    <row r="47" spans="1:19">
      <c r="A47" s="12"/>
      <c r="B47" s="13" t="s">
        <v>281</v>
      </c>
      <c r="C47" s="13"/>
      <c r="D47" s="109">
        <f t="shared" si="15"/>
        <v>1000</v>
      </c>
      <c r="E47" s="23" t="str">
        <f t="shared" si="8"/>
        <v/>
      </c>
      <c r="F47" s="22" t="str">
        <f t="shared" si="9"/>
        <v/>
      </c>
      <c r="G47" s="15" t="str">
        <f t="shared" si="0"/>
        <v/>
      </c>
      <c r="H47" s="17" t="str">
        <f t="shared" si="1"/>
        <v/>
      </c>
      <c r="I47" s="24" t="str">
        <f t="shared" si="10"/>
        <v/>
      </c>
      <c r="J47" s="26" t="str">
        <f t="shared" si="2"/>
        <v/>
      </c>
      <c r="K47" s="10">
        <f t="shared" si="12"/>
        <v>187</v>
      </c>
      <c r="L47" s="113" t="str">
        <f t="shared" si="3"/>
        <v/>
      </c>
      <c r="M47" s="118">
        <f t="shared" si="13"/>
        <v>187000</v>
      </c>
      <c r="N47">
        <f t="shared" si="11"/>
        <v>1000</v>
      </c>
      <c r="O47" s="10" t="str">
        <f t="shared" si="14"/>
        <v/>
      </c>
      <c r="P47" s="113" t="str">
        <f t="shared" si="4"/>
        <v/>
      </c>
      <c r="Q47" s="10" t="str">
        <f t="shared" si="5"/>
        <v/>
      </c>
      <c r="R47" s="10" t="str">
        <f t="shared" si="6"/>
        <v/>
      </c>
      <c r="S47" s="10" t="str">
        <f t="shared" si="7"/>
        <v/>
      </c>
    </row>
    <row r="48" spans="1:19">
      <c r="A48" s="12"/>
      <c r="B48" s="13" t="s">
        <v>281</v>
      </c>
      <c r="C48" s="13"/>
      <c r="D48" s="109">
        <f t="shared" si="15"/>
        <v>1000</v>
      </c>
      <c r="E48" s="23" t="str">
        <f t="shared" si="8"/>
        <v/>
      </c>
      <c r="F48" s="22" t="str">
        <f t="shared" si="9"/>
        <v/>
      </c>
      <c r="G48" s="15" t="str">
        <f t="shared" si="0"/>
        <v/>
      </c>
      <c r="H48" s="17" t="str">
        <f t="shared" si="1"/>
        <v/>
      </c>
      <c r="I48" s="24" t="str">
        <f t="shared" si="10"/>
        <v/>
      </c>
      <c r="J48" s="26" t="str">
        <f t="shared" si="2"/>
        <v/>
      </c>
      <c r="K48" s="10">
        <f t="shared" si="12"/>
        <v>188</v>
      </c>
      <c r="L48" s="113" t="str">
        <f t="shared" si="3"/>
        <v/>
      </c>
      <c r="M48" s="118">
        <f t="shared" si="13"/>
        <v>188000</v>
      </c>
      <c r="N48">
        <f t="shared" si="11"/>
        <v>1000</v>
      </c>
      <c r="O48" s="10" t="str">
        <f t="shared" si="14"/>
        <v/>
      </c>
      <c r="P48" s="113" t="str">
        <f t="shared" si="4"/>
        <v/>
      </c>
      <c r="Q48" s="10" t="str">
        <f t="shared" si="5"/>
        <v/>
      </c>
      <c r="R48" s="10" t="str">
        <f t="shared" si="6"/>
        <v/>
      </c>
      <c r="S48" s="10" t="str">
        <f t="shared" si="7"/>
        <v/>
      </c>
    </row>
    <row r="49" spans="1:19">
      <c r="A49" s="12"/>
      <c r="B49" s="13" t="s">
        <v>281</v>
      </c>
      <c r="C49" s="13"/>
      <c r="D49" s="109">
        <f t="shared" si="15"/>
        <v>1000</v>
      </c>
      <c r="E49" s="23" t="str">
        <f t="shared" si="8"/>
        <v/>
      </c>
      <c r="F49" s="22" t="str">
        <f t="shared" ref="F49:F80" si="16">IF(B49="Redemption","",IF(B49="Dividend","",IF(date-A49=date,"",date-A49)))</f>
        <v/>
      </c>
      <c r="G49" s="15" t="str">
        <f t="shared" ref="G49:G80" si="17">IF(B49="Redemption","",IF(B49="Dividend","",IF(ISERROR(mfnav1*E49),"",mfnav1*E49)))</f>
        <v/>
      </c>
      <c r="H49" s="17" t="str">
        <f t="shared" ref="H49:H80" si="18">IF(ISERROR(G49-D49),"",G49-D49)</f>
        <v/>
      </c>
      <c r="I49" s="24" t="str">
        <f t="shared" si="10"/>
        <v/>
      </c>
      <c r="J49" s="26" t="str">
        <f t="shared" ref="J49:J80" si="19">IF(ISERROR(I49*mfnav1),"",I49*mfnav1)</f>
        <v/>
      </c>
      <c r="K49" s="10">
        <f t="shared" si="12"/>
        <v>189</v>
      </c>
      <c r="L49" s="113" t="str">
        <f t="shared" ref="L49:L80" si="20">IF(A49="","",(1+(RATE(K49,-sip,,J49,IF(DAY(sipdate1)&lt;=10,0,IF(DAY(sipdate1)&gt;=20,1,0)))))^12-1)</f>
        <v/>
      </c>
      <c r="M49" s="118">
        <f t="shared" si="13"/>
        <v>189000</v>
      </c>
      <c r="N49">
        <f t="shared" si="11"/>
        <v>1000</v>
      </c>
      <c r="O49" s="10" t="str">
        <f t="shared" si="14"/>
        <v/>
      </c>
      <c r="P49" s="113" t="str">
        <f t="shared" si="4"/>
        <v/>
      </c>
      <c r="Q49" s="10" t="str">
        <f t="shared" si="5"/>
        <v/>
      </c>
      <c r="R49" s="10" t="str">
        <f t="shared" si="6"/>
        <v/>
      </c>
      <c r="S49" s="10" t="str">
        <f t="shared" si="7"/>
        <v/>
      </c>
    </row>
    <row r="50" spans="1:19">
      <c r="A50" s="12"/>
      <c r="B50" s="13" t="s">
        <v>281</v>
      </c>
      <c r="C50" s="13"/>
      <c r="D50" s="109">
        <f t="shared" si="15"/>
        <v>1000</v>
      </c>
      <c r="E50" s="23" t="str">
        <f t="shared" si="8"/>
        <v/>
      </c>
      <c r="F50" s="22" t="str">
        <f t="shared" si="16"/>
        <v/>
      </c>
      <c r="G50" s="15" t="str">
        <f t="shared" si="17"/>
        <v/>
      </c>
      <c r="H50" s="17" t="str">
        <f t="shared" si="18"/>
        <v/>
      </c>
      <c r="I50" s="24" t="str">
        <f t="shared" si="10"/>
        <v/>
      </c>
      <c r="J50" s="26" t="str">
        <f t="shared" si="19"/>
        <v/>
      </c>
      <c r="K50" s="10">
        <f t="shared" si="12"/>
        <v>190</v>
      </c>
      <c r="L50" s="113" t="str">
        <f t="shared" si="20"/>
        <v/>
      </c>
      <c r="M50" s="118">
        <f t="shared" si="13"/>
        <v>190000</v>
      </c>
      <c r="N50">
        <f t="shared" si="11"/>
        <v>1000</v>
      </c>
      <c r="O50" s="10" t="str">
        <f t="shared" si="14"/>
        <v/>
      </c>
      <c r="P50" s="113" t="str">
        <f t="shared" si="4"/>
        <v/>
      </c>
      <c r="Q50" s="10" t="str">
        <f t="shared" si="5"/>
        <v/>
      </c>
      <c r="R50" s="10" t="str">
        <f t="shared" si="6"/>
        <v/>
      </c>
      <c r="S50" s="10" t="str">
        <f t="shared" si="7"/>
        <v/>
      </c>
    </row>
    <row r="51" spans="1:19">
      <c r="A51" s="12"/>
      <c r="B51" s="13" t="s">
        <v>281</v>
      </c>
      <c r="C51" s="13"/>
      <c r="D51" s="109">
        <f t="shared" si="15"/>
        <v>1000</v>
      </c>
      <c r="E51" s="23" t="str">
        <f t="shared" si="8"/>
        <v/>
      </c>
      <c r="F51" s="22" t="str">
        <f t="shared" si="16"/>
        <v/>
      </c>
      <c r="G51" s="15" t="str">
        <f t="shared" si="17"/>
        <v/>
      </c>
      <c r="H51" s="17" t="str">
        <f t="shared" si="18"/>
        <v/>
      </c>
      <c r="I51" s="24" t="str">
        <f t="shared" si="10"/>
        <v/>
      </c>
      <c r="J51" s="26" t="str">
        <f t="shared" si="19"/>
        <v/>
      </c>
      <c r="K51" s="10">
        <f t="shared" si="12"/>
        <v>191</v>
      </c>
      <c r="L51" s="113" t="str">
        <f t="shared" si="20"/>
        <v/>
      </c>
      <c r="M51" s="118">
        <f t="shared" si="13"/>
        <v>191000</v>
      </c>
      <c r="N51">
        <f t="shared" si="11"/>
        <v>1000</v>
      </c>
      <c r="O51" s="10" t="str">
        <f t="shared" si="14"/>
        <v/>
      </c>
      <c r="P51" s="113" t="str">
        <f t="shared" si="4"/>
        <v/>
      </c>
      <c r="Q51" s="10" t="str">
        <f t="shared" si="5"/>
        <v/>
      </c>
      <c r="R51" s="10" t="str">
        <f t="shared" si="6"/>
        <v/>
      </c>
      <c r="S51" s="10" t="str">
        <f t="shared" si="7"/>
        <v/>
      </c>
    </row>
    <row r="52" spans="1:19">
      <c r="A52" s="12"/>
      <c r="B52" s="13" t="s">
        <v>281</v>
      </c>
      <c r="C52" s="13"/>
      <c r="D52" s="109">
        <f t="shared" si="15"/>
        <v>1000</v>
      </c>
      <c r="E52" s="23" t="str">
        <f t="shared" si="8"/>
        <v/>
      </c>
      <c r="F52" s="22" t="str">
        <f t="shared" si="16"/>
        <v/>
      </c>
      <c r="G52" s="15" t="str">
        <f t="shared" si="17"/>
        <v/>
      </c>
      <c r="H52" s="17" t="str">
        <f t="shared" si="18"/>
        <v/>
      </c>
      <c r="I52" s="24" t="str">
        <f t="shared" si="10"/>
        <v/>
      </c>
      <c r="J52" s="26" t="str">
        <f t="shared" si="19"/>
        <v/>
      </c>
      <c r="K52" s="10">
        <f t="shared" si="12"/>
        <v>192</v>
      </c>
      <c r="L52" s="113" t="str">
        <f t="shared" si="20"/>
        <v/>
      </c>
      <c r="M52" s="118">
        <f t="shared" si="13"/>
        <v>192000</v>
      </c>
      <c r="N52">
        <f t="shared" si="11"/>
        <v>1000</v>
      </c>
      <c r="O52" s="10" t="str">
        <f t="shared" si="14"/>
        <v/>
      </c>
      <c r="P52" s="113" t="str">
        <f t="shared" si="4"/>
        <v/>
      </c>
      <c r="Q52" s="10" t="str">
        <f t="shared" si="5"/>
        <v/>
      </c>
      <c r="R52" s="10" t="str">
        <f t="shared" si="6"/>
        <v/>
      </c>
      <c r="S52" s="10" t="str">
        <f t="shared" si="7"/>
        <v/>
      </c>
    </row>
    <row r="53" spans="1:19">
      <c r="A53" s="12"/>
      <c r="B53" s="13" t="s">
        <v>281</v>
      </c>
      <c r="C53" s="13"/>
      <c r="D53" s="109">
        <f t="shared" si="15"/>
        <v>1000</v>
      </c>
      <c r="E53" s="23" t="str">
        <f t="shared" si="8"/>
        <v/>
      </c>
      <c r="F53" s="22" t="str">
        <f t="shared" si="16"/>
        <v/>
      </c>
      <c r="G53" s="15" t="str">
        <f t="shared" si="17"/>
        <v/>
      </c>
      <c r="H53" s="17" t="str">
        <f t="shared" si="18"/>
        <v/>
      </c>
      <c r="I53" s="24" t="str">
        <f t="shared" si="10"/>
        <v/>
      </c>
      <c r="J53" s="26" t="str">
        <f t="shared" si="19"/>
        <v/>
      </c>
      <c r="K53" s="10">
        <f t="shared" si="12"/>
        <v>193</v>
      </c>
      <c r="L53" s="113" t="str">
        <f t="shared" si="20"/>
        <v/>
      </c>
      <c r="M53" s="118">
        <f t="shared" si="13"/>
        <v>193000</v>
      </c>
      <c r="N53">
        <f t="shared" si="11"/>
        <v>1000</v>
      </c>
      <c r="O53" s="10" t="str">
        <f t="shared" si="14"/>
        <v/>
      </c>
      <c r="P53" s="113" t="str">
        <f t="shared" si="4"/>
        <v/>
      </c>
      <c r="Q53" s="10" t="str">
        <f t="shared" si="5"/>
        <v/>
      </c>
      <c r="R53" s="10" t="str">
        <f t="shared" si="6"/>
        <v/>
      </c>
      <c r="S53" s="10" t="str">
        <f t="shared" si="7"/>
        <v/>
      </c>
    </row>
    <row r="54" spans="1:19">
      <c r="A54" s="12"/>
      <c r="B54" s="13" t="s">
        <v>281</v>
      </c>
      <c r="C54" s="13"/>
      <c r="D54" s="109">
        <f t="shared" si="15"/>
        <v>1000</v>
      </c>
      <c r="E54" s="23" t="str">
        <f t="shared" si="8"/>
        <v/>
      </c>
      <c r="F54" s="22" t="str">
        <f t="shared" si="16"/>
        <v/>
      </c>
      <c r="G54" s="15" t="str">
        <f t="shared" si="17"/>
        <v/>
      </c>
      <c r="H54" s="17" t="str">
        <f t="shared" si="18"/>
        <v/>
      </c>
      <c r="I54" s="24" t="str">
        <f t="shared" si="10"/>
        <v/>
      </c>
      <c r="J54" s="26" t="str">
        <f t="shared" si="19"/>
        <v/>
      </c>
      <c r="K54" s="10">
        <f t="shared" si="12"/>
        <v>194</v>
      </c>
      <c r="L54" s="113" t="str">
        <f t="shared" si="20"/>
        <v/>
      </c>
      <c r="M54" s="118">
        <f t="shared" si="13"/>
        <v>194000</v>
      </c>
      <c r="N54">
        <f t="shared" si="11"/>
        <v>1000</v>
      </c>
      <c r="O54" s="10" t="str">
        <f t="shared" si="14"/>
        <v/>
      </c>
      <c r="P54" s="113" t="str">
        <f t="shared" si="4"/>
        <v/>
      </c>
      <c r="Q54" s="10" t="str">
        <f t="shared" si="5"/>
        <v/>
      </c>
      <c r="R54" s="10" t="str">
        <f t="shared" si="6"/>
        <v/>
      </c>
      <c r="S54" s="10" t="str">
        <f t="shared" si="7"/>
        <v/>
      </c>
    </row>
    <row r="55" spans="1:19">
      <c r="A55" s="12"/>
      <c r="B55" s="13" t="s">
        <v>281</v>
      </c>
      <c r="C55" s="13"/>
      <c r="D55" s="109">
        <f t="shared" si="15"/>
        <v>1000</v>
      </c>
      <c r="E55" s="23" t="str">
        <f t="shared" si="8"/>
        <v/>
      </c>
      <c r="F55" s="22" t="str">
        <f t="shared" si="16"/>
        <v/>
      </c>
      <c r="G55" s="15" t="str">
        <f t="shared" si="17"/>
        <v/>
      </c>
      <c r="H55" s="17" t="str">
        <f t="shared" si="18"/>
        <v/>
      </c>
      <c r="I55" s="24" t="str">
        <f t="shared" si="10"/>
        <v/>
      </c>
      <c r="J55" s="26" t="str">
        <f t="shared" si="19"/>
        <v/>
      </c>
      <c r="K55" s="10">
        <f t="shared" si="12"/>
        <v>195</v>
      </c>
      <c r="L55" s="113" t="str">
        <f t="shared" si="20"/>
        <v/>
      </c>
      <c r="M55" s="118">
        <f t="shared" si="13"/>
        <v>195000</v>
      </c>
      <c r="N55">
        <f t="shared" si="11"/>
        <v>1000</v>
      </c>
      <c r="O55" s="10" t="str">
        <f t="shared" si="14"/>
        <v/>
      </c>
      <c r="P55" s="113" t="str">
        <f t="shared" si="4"/>
        <v/>
      </c>
      <c r="Q55" s="10" t="str">
        <f t="shared" si="5"/>
        <v/>
      </c>
      <c r="R55" s="10" t="str">
        <f t="shared" si="6"/>
        <v/>
      </c>
      <c r="S55" s="10" t="str">
        <f t="shared" si="7"/>
        <v/>
      </c>
    </row>
    <row r="56" spans="1:19">
      <c r="A56" s="12"/>
      <c r="B56" s="13" t="s">
        <v>281</v>
      </c>
      <c r="C56" s="13"/>
      <c r="D56" s="109">
        <f t="shared" si="15"/>
        <v>1000</v>
      </c>
      <c r="E56" s="23" t="str">
        <f t="shared" si="8"/>
        <v/>
      </c>
      <c r="F56" s="22" t="str">
        <f t="shared" si="16"/>
        <v/>
      </c>
      <c r="G56" s="15" t="str">
        <f t="shared" si="17"/>
        <v/>
      </c>
      <c r="H56" s="17" t="str">
        <f t="shared" si="18"/>
        <v/>
      </c>
      <c r="I56" s="24" t="str">
        <f t="shared" si="10"/>
        <v/>
      </c>
      <c r="J56" s="26" t="str">
        <f t="shared" si="19"/>
        <v/>
      </c>
      <c r="K56" s="10">
        <f t="shared" si="12"/>
        <v>196</v>
      </c>
      <c r="L56" s="113" t="str">
        <f t="shared" si="20"/>
        <v/>
      </c>
      <c r="M56" s="118">
        <f t="shared" si="13"/>
        <v>196000</v>
      </c>
      <c r="N56">
        <f t="shared" si="11"/>
        <v>1000</v>
      </c>
      <c r="O56" s="10" t="str">
        <f t="shared" si="14"/>
        <v/>
      </c>
      <c r="P56" s="113" t="str">
        <f t="shared" si="4"/>
        <v/>
      </c>
      <c r="Q56" s="10" t="str">
        <f t="shared" si="5"/>
        <v/>
      </c>
      <c r="R56" s="10" t="str">
        <f t="shared" si="6"/>
        <v/>
      </c>
      <c r="S56" s="10" t="str">
        <f t="shared" si="7"/>
        <v/>
      </c>
    </row>
    <row r="57" spans="1:19">
      <c r="A57" s="12"/>
      <c r="B57" s="13" t="s">
        <v>281</v>
      </c>
      <c r="C57" s="13"/>
      <c r="D57" s="109">
        <f t="shared" si="15"/>
        <v>1000</v>
      </c>
      <c r="E57" s="23" t="str">
        <f t="shared" si="8"/>
        <v/>
      </c>
      <c r="F57" s="22" t="str">
        <f t="shared" si="16"/>
        <v/>
      </c>
      <c r="G57" s="15" t="str">
        <f t="shared" si="17"/>
        <v/>
      </c>
      <c r="H57" s="17" t="str">
        <f t="shared" si="18"/>
        <v/>
      </c>
      <c r="I57" s="24" t="str">
        <f t="shared" si="10"/>
        <v/>
      </c>
      <c r="J57" s="26" t="str">
        <f t="shared" si="19"/>
        <v/>
      </c>
      <c r="K57" s="10">
        <f t="shared" si="12"/>
        <v>197</v>
      </c>
      <c r="L57" s="113" t="str">
        <f t="shared" si="20"/>
        <v/>
      </c>
      <c r="M57" s="118">
        <f t="shared" si="13"/>
        <v>197000</v>
      </c>
      <c r="N57">
        <f t="shared" si="11"/>
        <v>1000</v>
      </c>
      <c r="O57" s="10" t="str">
        <f t="shared" si="14"/>
        <v/>
      </c>
      <c r="P57" s="113" t="str">
        <f t="shared" si="4"/>
        <v/>
      </c>
      <c r="Q57" s="10" t="str">
        <f t="shared" si="5"/>
        <v/>
      </c>
      <c r="R57" s="10" t="str">
        <f t="shared" si="6"/>
        <v/>
      </c>
      <c r="S57" s="10" t="str">
        <f t="shared" si="7"/>
        <v/>
      </c>
    </row>
    <row r="58" spans="1:19">
      <c r="A58" s="12"/>
      <c r="B58" s="13" t="s">
        <v>281</v>
      </c>
      <c r="C58" s="13"/>
      <c r="D58" s="109">
        <f t="shared" si="15"/>
        <v>1000</v>
      </c>
      <c r="E58" s="23" t="str">
        <f t="shared" si="8"/>
        <v/>
      </c>
      <c r="F58" s="22" t="str">
        <f t="shared" si="16"/>
        <v/>
      </c>
      <c r="G58" s="15" t="str">
        <f t="shared" si="17"/>
        <v/>
      </c>
      <c r="H58" s="17" t="str">
        <f t="shared" si="18"/>
        <v/>
      </c>
      <c r="I58" s="24" t="str">
        <f t="shared" si="10"/>
        <v/>
      </c>
      <c r="J58" s="26" t="str">
        <f t="shared" si="19"/>
        <v/>
      </c>
      <c r="K58" s="10">
        <f t="shared" si="12"/>
        <v>198</v>
      </c>
      <c r="L58" s="113" t="str">
        <f t="shared" si="20"/>
        <v/>
      </c>
      <c r="M58" s="118">
        <f t="shared" si="13"/>
        <v>198000</v>
      </c>
      <c r="N58">
        <f t="shared" si="11"/>
        <v>1000</v>
      </c>
      <c r="O58" s="10" t="str">
        <f t="shared" si="14"/>
        <v/>
      </c>
      <c r="P58" s="113" t="str">
        <f t="shared" si="4"/>
        <v/>
      </c>
      <c r="Q58" s="10" t="str">
        <f t="shared" si="5"/>
        <v/>
      </c>
      <c r="R58" s="10" t="str">
        <f t="shared" si="6"/>
        <v/>
      </c>
      <c r="S58" s="10" t="str">
        <f t="shared" si="7"/>
        <v/>
      </c>
    </row>
    <row r="59" spans="1:19">
      <c r="A59" s="12"/>
      <c r="B59" s="13" t="s">
        <v>281</v>
      </c>
      <c r="C59" s="13"/>
      <c r="D59" s="109">
        <f t="shared" si="15"/>
        <v>1000</v>
      </c>
      <c r="E59" s="23" t="str">
        <f t="shared" si="8"/>
        <v/>
      </c>
      <c r="F59" s="22" t="str">
        <f t="shared" si="16"/>
        <v/>
      </c>
      <c r="G59" s="15" t="str">
        <f t="shared" si="17"/>
        <v/>
      </c>
      <c r="H59" s="17" t="str">
        <f t="shared" si="18"/>
        <v/>
      </c>
      <c r="I59" s="24" t="str">
        <f t="shared" si="10"/>
        <v/>
      </c>
      <c r="J59" s="26" t="str">
        <f t="shared" si="19"/>
        <v/>
      </c>
      <c r="K59" s="10">
        <f t="shared" si="12"/>
        <v>199</v>
      </c>
      <c r="L59" s="113" t="str">
        <f t="shared" si="20"/>
        <v/>
      </c>
      <c r="M59" s="118">
        <f t="shared" si="13"/>
        <v>199000</v>
      </c>
      <c r="N59">
        <f t="shared" si="11"/>
        <v>1000</v>
      </c>
      <c r="O59" s="10" t="str">
        <f t="shared" si="14"/>
        <v/>
      </c>
      <c r="P59" s="113" t="str">
        <f t="shared" si="4"/>
        <v/>
      </c>
      <c r="Q59" s="10" t="str">
        <f t="shared" si="5"/>
        <v/>
      </c>
      <c r="R59" s="10" t="str">
        <f t="shared" si="6"/>
        <v/>
      </c>
      <c r="S59" s="10" t="str">
        <f t="shared" si="7"/>
        <v/>
      </c>
    </row>
    <row r="60" spans="1:19">
      <c r="A60" s="12"/>
      <c r="B60" s="13" t="s">
        <v>281</v>
      </c>
      <c r="C60" s="13"/>
      <c r="D60" s="109">
        <f t="shared" si="15"/>
        <v>1000</v>
      </c>
      <c r="E60" s="23" t="str">
        <f t="shared" si="8"/>
        <v/>
      </c>
      <c r="F60" s="22" t="str">
        <f t="shared" si="16"/>
        <v/>
      </c>
      <c r="G60" s="15" t="str">
        <f t="shared" si="17"/>
        <v/>
      </c>
      <c r="H60" s="17" t="str">
        <f t="shared" si="18"/>
        <v/>
      </c>
      <c r="I60" s="24" t="str">
        <f t="shared" si="10"/>
        <v/>
      </c>
      <c r="J60" s="26" t="str">
        <f t="shared" si="19"/>
        <v/>
      </c>
      <c r="K60" s="10">
        <f t="shared" si="12"/>
        <v>200</v>
      </c>
      <c r="L60" s="113" t="str">
        <f t="shared" si="20"/>
        <v/>
      </c>
      <c r="M60" s="118">
        <f t="shared" si="13"/>
        <v>200000</v>
      </c>
      <c r="N60">
        <f t="shared" si="11"/>
        <v>1000</v>
      </c>
      <c r="O60" s="10" t="str">
        <f t="shared" si="14"/>
        <v/>
      </c>
      <c r="P60" s="113" t="str">
        <f t="shared" si="4"/>
        <v/>
      </c>
      <c r="Q60" s="10" t="str">
        <f t="shared" si="5"/>
        <v/>
      </c>
      <c r="R60" s="10" t="str">
        <f t="shared" si="6"/>
        <v/>
      </c>
      <c r="S60" s="10" t="str">
        <f t="shared" si="7"/>
        <v/>
      </c>
    </row>
    <row r="61" spans="1:19">
      <c r="A61" s="12"/>
      <c r="B61" s="13" t="s">
        <v>281</v>
      </c>
      <c r="C61" s="13"/>
      <c r="D61" s="109">
        <f t="shared" si="15"/>
        <v>1000</v>
      </c>
      <c r="E61" s="23" t="str">
        <f t="shared" si="8"/>
        <v/>
      </c>
      <c r="F61" s="22" t="str">
        <f t="shared" si="16"/>
        <v/>
      </c>
      <c r="G61" s="15" t="str">
        <f t="shared" si="17"/>
        <v/>
      </c>
      <c r="H61" s="17" t="str">
        <f t="shared" si="18"/>
        <v/>
      </c>
      <c r="I61" s="24" t="str">
        <f t="shared" si="10"/>
        <v/>
      </c>
      <c r="J61" s="26" t="str">
        <f t="shared" si="19"/>
        <v/>
      </c>
      <c r="K61" s="10">
        <f t="shared" si="12"/>
        <v>201</v>
      </c>
      <c r="L61" s="113" t="str">
        <f t="shared" si="20"/>
        <v/>
      </c>
      <c r="M61" s="118">
        <f t="shared" si="13"/>
        <v>201000</v>
      </c>
      <c r="N61">
        <f t="shared" si="11"/>
        <v>1000</v>
      </c>
      <c r="O61" s="10" t="str">
        <f t="shared" si="14"/>
        <v/>
      </c>
      <c r="P61" s="113" t="str">
        <f t="shared" si="4"/>
        <v/>
      </c>
      <c r="Q61" s="10" t="str">
        <f t="shared" si="5"/>
        <v/>
      </c>
      <c r="R61" s="10" t="str">
        <f t="shared" si="6"/>
        <v/>
      </c>
      <c r="S61" s="10" t="str">
        <f t="shared" si="7"/>
        <v/>
      </c>
    </row>
    <row r="62" spans="1:19">
      <c r="A62" s="12"/>
      <c r="B62" s="13" t="s">
        <v>281</v>
      </c>
      <c r="C62" s="13"/>
      <c r="D62" s="109">
        <f t="shared" si="15"/>
        <v>1000</v>
      </c>
      <c r="E62" s="23" t="str">
        <f t="shared" si="8"/>
        <v/>
      </c>
      <c r="F62" s="22" t="str">
        <f t="shared" si="16"/>
        <v/>
      </c>
      <c r="G62" s="15" t="str">
        <f t="shared" si="17"/>
        <v/>
      </c>
      <c r="H62" s="17" t="str">
        <f t="shared" si="18"/>
        <v/>
      </c>
      <c r="I62" s="24" t="str">
        <f t="shared" si="10"/>
        <v/>
      </c>
      <c r="J62" s="26" t="str">
        <f t="shared" si="19"/>
        <v/>
      </c>
      <c r="K62" s="10">
        <f t="shared" si="12"/>
        <v>202</v>
      </c>
      <c r="L62" s="113" t="str">
        <f t="shared" si="20"/>
        <v/>
      </c>
      <c r="M62" s="118">
        <f t="shared" si="13"/>
        <v>202000</v>
      </c>
      <c r="N62">
        <f t="shared" si="11"/>
        <v>1000</v>
      </c>
      <c r="O62" s="10" t="str">
        <f t="shared" si="14"/>
        <v/>
      </c>
      <c r="P62" s="113" t="str">
        <f t="shared" si="4"/>
        <v/>
      </c>
      <c r="Q62" s="10" t="str">
        <f t="shared" si="5"/>
        <v/>
      </c>
      <c r="R62" s="10" t="str">
        <f t="shared" si="6"/>
        <v/>
      </c>
      <c r="S62" s="10" t="str">
        <f t="shared" si="7"/>
        <v/>
      </c>
    </row>
    <row r="63" spans="1:19">
      <c r="A63" s="12"/>
      <c r="B63" s="13" t="s">
        <v>281</v>
      </c>
      <c r="C63" s="13"/>
      <c r="D63" s="109">
        <f t="shared" si="15"/>
        <v>1000</v>
      </c>
      <c r="E63" s="23" t="str">
        <f t="shared" si="8"/>
        <v/>
      </c>
      <c r="F63" s="22" t="str">
        <f t="shared" si="16"/>
        <v/>
      </c>
      <c r="G63" s="15" t="str">
        <f t="shared" si="17"/>
        <v/>
      </c>
      <c r="H63" s="17" t="str">
        <f t="shared" si="18"/>
        <v/>
      </c>
      <c r="I63" s="24" t="str">
        <f t="shared" si="10"/>
        <v/>
      </c>
      <c r="J63" s="26" t="str">
        <f t="shared" si="19"/>
        <v/>
      </c>
      <c r="K63" s="10">
        <f t="shared" si="12"/>
        <v>203</v>
      </c>
      <c r="L63" s="113" t="str">
        <f t="shared" si="20"/>
        <v/>
      </c>
      <c r="M63" s="118">
        <f t="shared" si="13"/>
        <v>203000</v>
      </c>
      <c r="N63">
        <f t="shared" si="11"/>
        <v>1000</v>
      </c>
      <c r="O63" s="10" t="str">
        <f t="shared" si="14"/>
        <v/>
      </c>
      <c r="P63" s="113" t="str">
        <f t="shared" si="4"/>
        <v/>
      </c>
      <c r="Q63" s="10" t="str">
        <f t="shared" si="5"/>
        <v/>
      </c>
      <c r="R63" s="10" t="str">
        <f t="shared" si="6"/>
        <v/>
      </c>
      <c r="S63" s="10" t="str">
        <f t="shared" si="7"/>
        <v/>
      </c>
    </row>
    <row r="64" spans="1:19">
      <c r="A64" s="12"/>
      <c r="B64" s="13" t="s">
        <v>281</v>
      </c>
      <c r="C64" s="13"/>
      <c r="D64" s="109">
        <f t="shared" si="15"/>
        <v>1000</v>
      </c>
      <c r="E64" s="23" t="str">
        <f t="shared" si="8"/>
        <v/>
      </c>
      <c r="F64" s="22" t="str">
        <f t="shared" si="16"/>
        <v/>
      </c>
      <c r="G64" s="15" t="str">
        <f t="shared" si="17"/>
        <v/>
      </c>
      <c r="H64" s="17" t="str">
        <f t="shared" si="18"/>
        <v/>
      </c>
      <c r="I64" s="24" t="str">
        <f t="shared" si="10"/>
        <v/>
      </c>
      <c r="J64" s="26" t="str">
        <f t="shared" si="19"/>
        <v/>
      </c>
      <c r="K64" s="10">
        <f t="shared" si="12"/>
        <v>204</v>
      </c>
      <c r="L64" s="113" t="str">
        <f t="shared" si="20"/>
        <v/>
      </c>
      <c r="M64" s="118">
        <f t="shared" si="13"/>
        <v>204000</v>
      </c>
      <c r="N64">
        <f t="shared" si="11"/>
        <v>1000</v>
      </c>
      <c r="O64" s="10" t="str">
        <f t="shared" si="14"/>
        <v/>
      </c>
      <c r="P64" s="113" t="str">
        <f t="shared" si="4"/>
        <v/>
      </c>
      <c r="Q64" s="10" t="str">
        <f t="shared" si="5"/>
        <v/>
      </c>
      <c r="R64" s="10" t="str">
        <f t="shared" si="6"/>
        <v/>
      </c>
      <c r="S64" s="10" t="str">
        <f t="shared" si="7"/>
        <v/>
      </c>
    </row>
    <row r="65" spans="1:19">
      <c r="A65" s="12"/>
      <c r="B65" s="13" t="s">
        <v>281</v>
      </c>
      <c r="C65" s="13"/>
      <c r="D65" s="109">
        <f t="shared" si="15"/>
        <v>1000</v>
      </c>
      <c r="E65" s="23" t="str">
        <f t="shared" si="8"/>
        <v/>
      </c>
      <c r="F65" s="22" t="str">
        <f t="shared" si="16"/>
        <v/>
      </c>
      <c r="G65" s="15" t="str">
        <f t="shared" si="17"/>
        <v/>
      </c>
      <c r="H65" s="17" t="str">
        <f t="shared" si="18"/>
        <v/>
      </c>
      <c r="I65" s="24" t="str">
        <f t="shared" si="10"/>
        <v/>
      </c>
      <c r="J65" s="26" t="str">
        <f t="shared" si="19"/>
        <v/>
      </c>
      <c r="K65" s="10">
        <f t="shared" si="12"/>
        <v>205</v>
      </c>
      <c r="L65" s="113" t="str">
        <f t="shared" si="20"/>
        <v/>
      </c>
      <c r="M65" s="118">
        <f t="shared" si="13"/>
        <v>205000</v>
      </c>
      <c r="N65">
        <f t="shared" si="11"/>
        <v>1000</v>
      </c>
      <c r="O65" s="10" t="str">
        <f t="shared" si="14"/>
        <v/>
      </c>
      <c r="P65" s="113" t="str">
        <f t="shared" si="4"/>
        <v/>
      </c>
      <c r="Q65" s="10" t="str">
        <f t="shared" si="5"/>
        <v/>
      </c>
      <c r="R65" s="10" t="str">
        <f t="shared" si="6"/>
        <v/>
      </c>
      <c r="S65" s="10" t="str">
        <f t="shared" si="7"/>
        <v/>
      </c>
    </row>
    <row r="66" spans="1:19">
      <c r="A66" s="12"/>
      <c r="B66" s="13" t="s">
        <v>281</v>
      </c>
      <c r="C66" s="13"/>
      <c r="D66" s="109">
        <f t="shared" si="15"/>
        <v>1000</v>
      </c>
      <c r="E66" s="23" t="str">
        <f t="shared" si="8"/>
        <v/>
      </c>
      <c r="F66" s="22" t="str">
        <f t="shared" si="16"/>
        <v/>
      </c>
      <c r="G66" s="15" t="str">
        <f t="shared" si="17"/>
        <v/>
      </c>
      <c r="H66" s="17" t="str">
        <f t="shared" si="18"/>
        <v/>
      </c>
      <c r="I66" s="24" t="str">
        <f t="shared" si="10"/>
        <v/>
      </c>
      <c r="J66" s="26" t="str">
        <f t="shared" si="19"/>
        <v/>
      </c>
      <c r="K66" s="10">
        <f t="shared" si="12"/>
        <v>206</v>
      </c>
      <c r="L66" s="113" t="str">
        <f t="shared" si="20"/>
        <v/>
      </c>
      <c r="M66" s="118">
        <f t="shared" si="13"/>
        <v>206000</v>
      </c>
      <c r="N66">
        <f t="shared" si="11"/>
        <v>1000</v>
      </c>
      <c r="O66" s="10" t="str">
        <f t="shared" si="14"/>
        <v/>
      </c>
      <c r="P66" s="113" t="str">
        <f t="shared" si="4"/>
        <v/>
      </c>
      <c r="Q66" s="10" t="str">
        <f t="shared" si="5"/>
        <v/>
      </c>
      <c r="R66" s="10" t="str">
        <f t="shared" si="6"/>
        <v/>
      </c>
      <c r="S66" s="10" t="str">
        <f t="shared" si="7"/>
        <v/>
      </c>
    </row>
    <row r="67" spans="1:19">
      <c r="A67" s="12"/>
      <c r="B67" s="13" t="s">
        <v>281</v>
      </c>
      <c r="C67" s="13"/>
      <c r="D67" s="109">
        <f t="shared" si="15"/>
        <v>1000</v>
      </c>
      <c r="E67" s="23" t="str">
        <f t="shared" si="8"/>
        <v/>
      </c>
      <c r="F67" s="22" t="str">
        <f t="shared" si="16"/>
        <v/>
      </c>
      <c r="G67" s="15" t="str">
        <f t="shared" si="17"/>
        <v/>
      </c>
      <c r="H67" s="17" t="str">
        <f t="shared" si="18"/>
        <v/>
      </c>
      <c r="I67" s="24" t="str">
        <f t="shared" si="10"/>
        <v/>
      </c>
      <c r="J67" s="26" t="str">
        <f t="shared" si="19"/>
        <v/>
      </c>
      <c r="K67" s="10">
        <f t="shared" si="12"/>
        <v>207</v>
      </c>
      <c r="L67" s="113" t="str">
        <f t="shared" si="20"/>
        <v/>
      </c>
      <c r="M67" s="118">
        <f t="shared" si="13"/>
        <v>207000</v>
      </c>
      <c r="N67">
        <f t="shared" si="11"/>
        <v>1000</v>
      </c>
      <c r="O67" s="10" t="str">
        <f t="shared" si="14"/>
        <v/>
      </c>
      <c r="P67" s="113" t="str">
        <f t="shared" si="4"/>
        <v/>
      </c>
      <c r="Q67" s="10" t="str">
        <f t="shared" si="5"/>
        <v/>
      </c>
      <c r="R67" s="10" t="str">
        <f t="shared" si="6"/>
        <v/>
      </c>
      <c r="S67" s="10" t="str">
        <f t="shared" si="7"/>
        <v/>
      </c>
    </row>
    <row r="68" spans="1:19">
      <c r="A68" s="12"/>
      <c r="B68" s="13" t="s">
        <v>281</v>
      </c>
      <c r="C68" s="13"/>
      <c r="D68" s="109">
        <f t="shared" si="15"/>
        <v>1000</v>
      </c>
      <c r="E68" s="23" t="str">
        <f t="shared" si="8"/>
        <v/>
      </c>
      <c r="F68" s="22" t="str">
        <f t="shared" si="16"/>
        <v/>
      </c>
      <c r="G68" s="15" t="str">
        <f t="shared" si="17"/>
        <v/>
      </c>
      <c r="H68" s="17" t="str">
        <f t="shared" si="18"/>
        <v/>
      </c>
      <c r="I68" s="24" t="str">
        <f t="shared" si="10"/>
        <v/>
      </c>
      <c r="J68" s="26" t="str">
        <f t="shared" si="19"/>
        <v/>
      </c>
      <c r="K68" s="10">
        <f t="shared" si="12"/>
        <v>208</v>
      </c>
      <c r="L68" s="113" t="str">
        <f t="shared" si="20"/>
        <v/>
      </c>
      <c r="M68" s="118">
        <f t="shared" si="13"/>
        <v>208000</v>
      </c>
      <c r="N68">
        <f t="shared" si="11"/>
        <v>1000</v>
      </c>
      <c r="O68" s="10" t="str">
        <f t="shared" si="14"/>
        <v/>
      </c>
      <c r="P68" s="113" t="str">
        <f t="shared" si="4"/>
        <v/>
      </c>
      <c r="Q68" s="10" t="str">
        <f t="shared" si="5"/>
        <v/>
      </c>
      <c r="R68" s="10" t="str">
        <f t="shared" si="6"/>
        <v/>
      </c>
      <c r="S68" s="10" t="str">
        <f t="shared" si="7"/>
        <v/>
      </c>
    </row>
    <row r="69" spans="1:19">
      <c r="A69" s="12"/>
      <c r="B69" s="13" t="s">
        <v>281</v>
      </c>
      <c r="C69" s="13"/>
      <c r="D69" s="109">
        <f t="shared" si="15"/>
        <v>1000</v>
      </c>
      <c r="E69" s="23" t="str">
        <f t="shared" si="8"/>
        <v/>
      </c>
      <c r="F69" s="22" t="str">
        <f t="shared" si="16"/>
        <v/>
      </c>
      <c r="G69" s="15" t="str">
        <f t="shared" si="17"/>
        <v/>
      </c>
      <c r="H69" s="17" t="str">
        <f t="shared" si="18"/>
        <v/>
      </c>
      <c r="I69" s="24" t="str">
        <f t="shared" si="10"/>
        <v/>
      </c>
      <c r="J69" s="26" t="str">
        <f t="shared" si="19"/>
        <v/>
      </c>
      <c r="K69" s="10">
        <f t="shared" si="12"/>
        <v>209</v>
      </c>
      <c r="L69" s="113" t="str">
        <f t="shared" si="20"/>
        <v/>
      </c>
      <c r="M69" s="118">
        <f t="shared" si="13"/>
        <v>209000</v>
      </c>
      <c r="N69">
        <f t="shared" si="11"/>
        <v>1000</v>
      </c>
      <c r="O69" s="10" t="str">
        <f t="shared" si="14"/>
        <v/>
      </c>
      <c r="P69" s="113" t="str">
        <f t="shared" si="4"/>
        <v/>
      </c>
      <c r="Q69" s="10" t="str">
        <f t="shared" si="5"/>
        <v/>
      </c>
      <c r="R69" s="10" t="str">
        <f t="shared" si="6"/>
        <v/>
      </c>
      <c r="S69" s="10" t="str">
        <f t="shared" si="7"/>
        <v/>
      </c>
    </row>
    <row r="70" spans="1:19">
      <c r="A70" s="12"/>
      <c r="B70" s="13" t="s">
        <v>281</v>
      </c>
      <c r="C70" s="13"/>
      <c r="D70" s="109">
        <f t="shared" si="15"/>
        <v>1000</v>
      </c>
      <c r="E70" s="23" t="str">
        <f t="shared" si="8"/>
        <v/>
      </c>
      <c r="F70" s="22" t="str">
        <f t="shared" si="16"/>
        <v/>
      </c>
      <c r="G70" s="15" t="str">
        <f t="shared" si="17"/>
        <v/>
      </c>
      <c r="H70" s="17" t="str">
        <f t="shared" si="18"/>
        <v/>
      </c>
      <c r="I70" s="24" t="str">
        <f t="shared" si="10"/>
        <v/>
      </c>
      <c r="J70" s="26" t="str">
        <f t="shared" si="19"/>
        <v/>
      </c>
      <c r="K70" s="10">
        <f t="shared" si="12"/>
        <v>210</v>
      </c>
      <c r="L70" s="113" t="str">
        <f t="shared" si="20"/>
        <v/>
      </c>
      <c r="M70" s="118">
        <f t="shared" si="13"/>
        <v>210000</v>
      </c>
      <c r="N70">
        <f t="shared" si="11"/>
        <v>1000</v>
      </c>
      <c r="O70" s="10" t="str">
        <f t="shared" si="14"/>
        <v/>
      </c>
      <c r="P70" s="113" t="str">
        <f t="shared" si="4"/>
        <v/>
      </c>
      <c r="Q70" s="10" t="str">
        <f t="shared" si="5"/>
        <v/>
      </c>
      <c r="R70" s="10" t="str">
        <f t="shared" si="6"/>
        <v/>
      </c>
      <c r="S70" s="10" t="str">
        <f t="shared" si="7"/>
        <v/>
      </c>
    </row>
    <row r="71" spans="1:19">
      <c r="A71" s="12"/>
      <c r="B71" s="13" t="s">
        <v>281</v>
      </c>
      <c r="C71" s="13"/>
      <c r="D71" s="109">
        <f t="shared" si="15"/>
        <v>1000</v>
      </c>
      <c r="E71" s="23" t="str">
        <f t="shared" si="8"/>
        <v/>
      </c>
      <c r="F71" s="22" t="str">
        <f t="shared" si="16"/>
        <v/>
      </c>
      <c r="G71" s="15" t="str">
        <f t="shared" si="17"/>
        <v/>
      </c>
      <c r="H71" s="17" t="str">
        <f t="shared" si="18"/>
        <v/>
      </c>
      <c r="I71" s="24" t="str">
        <f t="shared" si="10"/>
        <v/>
      </c>
      <c r="J71" s="26" t="str">
        <f t="shared" si="19"/>
        <v/>
      </c>
      <c r="K71" s="10">
        <f t="shared" si="12"/>
        <v>211</v>
      </c>
      <c r="L71" s="113" t="str">
        <f t="shared" si="20"/>
        <v/>
      </c>
      <c r="M71" s="118">
        <f t="shared" si="13"/>
        <v>211000</v>
      </c>
      <c r="N71">
        <f t="shared" si="11"/>
        <v>1000</v>
      </c>
      <c r="O71" s="10" t="str">
        <f t="shared" si="14"/>
        <v/>
      </c>
      <c r="P71" s="113" t="str">
        <f t="shared" si="4"/>
        <v/>
      </c>
      <c r="Q71" s="10" t="str">
        <f t="shared" si="5"/>
        <v/>
      </c>
      <c r="R71" s="10" t="str">
        <f t="shared" si="6"/>
        <v/>
      </c>
      <c r="S71" s="10" t="str">
        <f t="shared" si="7"/>
        <v/>
      </c>
    </row>
    <row r="72" spans="1:19">
      <c r="A72" s="12"/>
      <c r="B72" s="13" t="s">
        <v>281</v>
      </c>
      <c r="C72" s="13"/>
      <c r="D72" s="109">
        <f t="shared" si="15"/>
        <v>1000</v>
      </c>
      <c r="E72" s="23" t="str">
        <f t="shared" si="8"/>
        <v/>
      </c>
      <c r="F72" s="22" t="str">
        <f t="shared" si="16"/>
        <v/>
      </c>
      <c r="G72" s="15" t="str">
        <f t="shared" si="17"/>
        <v/>
      </c>
      <c r="H72" s="17" t="str">
        <f t="shared" si="18"/>
        <v/>
      </c>
      <c r="I72" s="24" t="str">
        <f t="shared" si="10"/>
        <v/>
      </c>
      <c r="J72" s="26" t="str">
        <f t="shared" si="19"/>
        <v/>
      </c>
      <c r="K72" s="10">
        <f t="shared" si="12"/>
        <v>212</v>
      </c>
      <c r="L72" s="113" t="str">
        <f t="shared" si="20"/>
        <v/>
      </c>
      <c r="M72" s="118">
        <f t="shared" si="13"/>
        <v>212000</v>
      </c>
      <c r="N72">
        <f t="shared" si="11"/>
        <v>1000</v>
      </c>
      <c r="O72" s="10" t="str">
        <f t="shared" si="14"/>
        <v/>
      </c>
      <c r="P72" s="113" t="str">
        <f t="shared" si="4"/>
        <v/>
      </c>
      <c r="Q72" s="10" t="str">
        <f t="shared" si="5"/>
        <v/>
      </c>
      <c r="R72" s="10" t="str">
        <f t="shared" si="6"/>
        <v/>
      </c>
      <c r="S72" s="10" t="str">
        <f t="shared" si="7"/>
        <v/>
      </c>
    </row>
    <row r="73" spans="1:19">
      <c r="A73" s="12"/>
      <c r="B73" s="13" t="s">
        <v>281</v>
      </c>
      <c r="C73" s="13"/>
      <c r="D73" s="109">
        <f t="shared" si="15"/>
        <v>1000</v>
      </c>
      <c r="E73" s="23" t="str">
        <f t="shared" si="8"/>
        <v/>
      </c>
      <c r="F73" s="22" t="str">
        <f t="shared" si="16"/>
        <v/>
      </c>
      <c r="G73" s="15" t="str">
        <f t="shared" si="17"/>
        <v/>
      </c>
      <c r="H73" s="17" t="str">
        <f t="shared" si="18"/>
        <v/>
      </c>
      <c r="I73" s="24" t="str">
        <f t="shared" si="10"/>
        <v/>
      </c>
      <c r="J73" s="26" t="str">
        <f t="shared" si="19"/>
        <v/>
      </c>
      <c r="K73" s="10">
        <f t="shared" si="12"/>
        <v>213</v>
      </c>
      <c r="L73" s="113" t="str">
        <f t="shared" si="20"/>
        <v/>
      </c>
      <c r="M73" s="118">
        <f t="shared" si="13"/>
        <v>213000</v>
      </c>
      <c r="N73">
        <f t="shared" si="11"/>
        <v>1000</v>
      </c>
      <c r="O73" s="10" t="str">
        <f t="shared" si="14"/>
        <v/>
      </c>
      <c r="P73" s="113" t="str">
        <f t="shared" si="4"/>
        <v/>
      </c>
      <c r="Q73" s="10" t="str">
        <f t="shared" si="5"/>
        <v/>
      </c>
      <c r="R73" s="10" t="str">
        <f t="shared" si="6"/>
        <v/>
      </c>
      <c r="S73" s="10" t="str">
        <f t="shared" si="7"/>
        <v/>
      </c>
    </row>
    <row r="74" spans="1:19">
      <c r="A74" s="12"/>
      <c r="B74" s="13" t="s">
        <v>281</v>
      </c>
      <c r="C74" s="13"/>
      <c r="D74" s="109">
        <f t="shared" si="15"/>
        <v>1000</v>
      </c>
      <c r="E74" s="23" t="str">
        <f t="shared" si="8"/>
        <v/>
      </c>
      <c r="F74" s="22" t="str">
        <f t="shared" si="16"/>
        <v/>
      </c>
      <c r="G74" s="15" t="str">
        <f t="shared" si="17"/>
        <v/>
      </c>
      <c r="H74" s="17" t="str">
        <f t="shared" si="18"/>
        <v/>
      </c>
      <c r="I74" s="24" t="str">
        <f t="shared" si="10"/>
        <v/>
      </c>
      <c r="J74" s="26" t="str">
        <f t="shared" si="19"/>
        <v/>
      </c>
      <c r="K74" s="10">
        <f t="shared" si="12"/>
        <v>214</v>
      </c>
      <c r="L74" s="113" t="str">
        <f t="shared" si="20"/>
        <v/>
      </c>
      <c r="M74" s="118">
        <f t="shared" si="13"/>
        <v>214000</v>
      </c>
      <c r="N74">
        <f t="shared" si="11"/>
        <v>1000</v>
      </c>
      <c r="O74" s="10" t="str">
        <f t="shared" si="14"/>
        <v/>
      </c>
      <c r="P74" s="113" t="str">
        <f t="shared" si="4"/>
        <v/>
      </c>
      <c r="Q74" s="10" t="str">
        <f t="shared" si="5"/>
        <v/>
      </c>
      <c r="R74" s="10" t="str">
        <f t="shared" si="6"/>
        <v/>
      </c>
      <c r="S74" s="10" t="str">
        <f t="shared" si="7"/>
        <v/>
      </c>
    </row>
    <row r="75" spans="1:19">
      <c r="A75" s="12"/>
      <c r="B75" s="13" t="s">
        <v>281</v>
      </c>
      <c r="C75" s="13"/>
      <c r="D75" s="109">
        <f t="shared" si="15"/>
        <v>1000</v>
      </c>
      <c r="E75" s="23" t="str">
        <f t="shared" si="8"/>
        <v/>
      </c>
      <c r="F75" s="22" t="str">
        <f t="shared" si="16"/>
        <v/>
      </c>
      <c r="G75" s="15" t="str">
        <f t="shared" si="17"/>
        <v/>
      </c>
      <c r="H75" s="17" t="str">
        <f t="shared" si="18"/>
        <v/>
      </c>
      <c r="I75" s="24" t="str">
        <f t="shared" si="10"/>
        <v/>
      </c>
      <c r="J75" s="26" t="str">
        <f t="shared" si="19"/>
        <v/>
      </c>
      <c r="K75" s="10">
        <f t="shared" si="12"/>
        <v>215</v>
      </c>
      <c r="L75" s="113" t="str">
        <f t="shared" si="20"/>
        <v/>
      </c>
      <c r="M75" s="118">
        <f t="shared" si="13"/>
        <v>215000</v>
      </c>
      <c r="N75">
        <f t="shared" si="11"/>
        <v>1000</v>
      </c>
      <c r="O75" s="10" t="str">
        <f t="shared" si="14"/>
        <v/>
      </c>
      <c r="P75" s="113" t="str">
        <f t="shared" si="4"/>
        <v/>
      </c>
      <c r="Q75" s="10" t="str">
        <f t="shared" si="5"/>
        <v/>
      </c>
      <c r="R75" s="10" t="str">
        <f t="shared" si="6"/>
        <v/>
      </c>
      <c r="S75" s="10" t="str">
        <f t="shared" si="7"/>
        <v/>
      </c>
    </row>
    <row r="76" spans="1:19">
      <c r="A76" s="12"/>
      <c r="B76" s="13" t="s">
        <v>281</v>
      </c>
      <c r="C76" s="13"/>
      <c r="D76" s="109">
        <f t="shared" si="15"/>
        <v>1000</v>
      </c>
      <c r="E76" s="23" t="str">
        <f t="shared" si="8"/>
        <v/>
      </c>
      <c r="F76" s="22" t="str">
        <f t="shared" si="16"/>
        <v/>
      </c>
      <c r="G76" s="15" t="str">
        <f t="shared" si="17"/>
        <v/>
      </c>
      <c r="H76" s="17" t="str">
        <f t="shared" si="18"/>
        <v/>
      </c>
      <c r="I76" s="24" t="str">
        <f t="shared" si="10"/>
        <v/>
      </c>
      <c r="J76" s="26" t="str">
        <f t="shared" si="19"/>
        <v/>
      </c>
      <c r="K76" s="10">
        <f t="shared" si="12"/>
        <v>216</v>
      </c>
      <c r="L76" s="113" t="str">
        <f t="shared" si="20"/>
        <v/>
      </c>
      <c r="M76" s="118">
        <f t="shared" si="13"/>
        <v>216000</v>
      </c>
      <c r="N76">
        <f t="shared" si="11"/>
        <v>1000</v>
      </c>
      <c r="O76" s="10" t="str">
        <f t="shared" si="14"/>
        <v/>
      </c>
      <c r="P76" s="113" t="str">
        <f t="shared" si="4"/>
        <v/>
      </c>
      <c r="Q76" s="10" t="str">
        <f t="shared" si="5"/>
        <v/>
      </c>
      <c r="R76" s="10" t="str">
        <f t="shared" si="6"/>
        <v/>
      </c>
      <c r="S76" s="10" t="str">
        <f t="shared" si="7"/>
        <v/>
      </c>
    </row>
    <row r="77" spans="1:19">
      <c r="A77" s="12"/>
      <c r="B77" s="13" t="s">
        <v>281</v>
      </c>
      <c r="C77" s="13"/>
      <c r="D77" s="109">
        <f t="shared" si="15"/>
        <v>1000</v>
      </c>
      <c r="E77" s="23" t="str">
        <f t="shared" si="8"/>
        <v/>
      </c>
      <c r="F77" s="22" t="str">
        <f t="shared" si="16"/>
        <v/>
      </c>
      <c r="G77" s="15" t="str">
        <f t="shared" si="17"/>
        <v/>
      </c>
      <c r="H77" s="17" t="str">
        <f t="shared" si="18"/>
        <v/>
      </c>
      <c r="I77" s="24" t="str">
        <f t="shared" si="10"/>
        <v/>
      </c>
      <c r="J77" s="26" t="str">
        <f t="shared" si="19"/>
        <v/>
      </c>
      <c r="K77" s="10">
        <f t="shared" si="12"/>
        <v>217</v>
      </c>
      <c r="L77" s="113" t="str">
        <f t="shared" si="20"/>
        <v/>
      </c>
      <c r="M77" s="118">
        <f t="shared" si="13"/>
        <v>217000</v>
      </c>
      <c r="N77">
        <f t="shared" si="11"/>
        <v>1000</v>
      </c>
      <c r="O77" s="10" t="str">
        <f t="shared" si="14"/>
        <v/>
      </c>
      <c r="P77" s="113" t="str">
        <f t="shared" si="4"/>
        <v/>
      </c>
      <c r="Q77" s="10" t="str">
        <f t="shared" si="5"/>
        <v/>
      </c>
      <c r="R77" s="10" t="str">
        <f t="shared" si="6"/>
        <v/>
      </c>
      <c r="S77" s="10" t="str">
        <f t="shared" si="7"/>
        <v/>
      </c>
    </row>
    <row r="78" spans="1:19">
      <c r="A78" s="12"/>
      <c r="B78" s="13" t="s">
        <v>281</v>
      </c>
      <c r="C78" s="13"/>
      <c r="D78" s="109">
        <f t="shared" si="15"/>
        <v>1000</v>
      </c>
      <c r="E78" s="23" t="str">
        <f t="shared" si="8"/>
        <v/>
      </c>
      <c r="F78" s="22" t="str">
        <f t="shared" si="16"/>
        <v/>
      </c>
      <c r="G78" s="15" t="str">
        <f t="shared" si="17"/>
        <v/>
      </c>
      <c r="H78" s="17" t="str">
        <f t="shared" si="18"/>
        <v/>
      </c>
      <c r="I78" s="24" t="str">
        <f t="shared" si="10"/>
        <v/>
      </c>
      <c r="J78" s="26" t="str">
        <f t="shared" si="19"/>
        <v/>
      </c>
      <c r="K78" s="10">
        <f t="shared" si="12"/>
        <v>218</v>
      </c>
      <c r="L78" s="113" t="str">
        <f t="shared" si="20"/>
        <v/>
      </c>
      <c r="M78" s="118">
        <f t="shared" si="13"/>
        <v>218000</v>
      </c>
      <c r="N78">
        <f t="shared" si="11"/>
        <v>1000</v>
      </c>
      <c r="O78" s="10" t="str">
        <f t="shared" si="14"/>
        <v/>
      </c>
      <c r="P78" s="113" t="str">
        <f t="shared" si="4"/>
        <v/>
      </c>
      <c r="Q78" s="10" t="str">
        <f t="shared" si="5"/>
        <v/>
      </c>
      <c r="R78" s="10" t="str">
        <f t="shared" si="6"/>
        <v/>
      </c>
      <c r="S78" s="10" t="str">
        <f t="shared" si="7"/>
        <v/>
      </c>
    </row>
    <row r="79" spans="1:19">
      <c r="A79" s="12"/>
      <c r="B79" s="13" t="s">
        <v>281</v>
      </c>
      <c r="C79" s="13"/>
      <c r="D79" s="109">
        <f t="shared" si="15"/>
        <v>1000</v>
      </c>
      <c r="E79" s="23" t="str">
        <f t="shared" si="8"/>
        <v/>
      </c>
      <c r="F79" s="22" t="str">
        <f t="shared" si="16"/>
        <v/>
      </c>
      <c r="G79" s="15" t="str">
        <f t="shared" si="17"/>
        <v/>
      </c>
      <c r="H79" s="17" t="str">
        <f t="shared" si="18"/>
        <v/>
      </c>
      <c r="I79" s="24" t="str">
        <f t="shared" si="10"/>
        <v/>
      </c>
      <c r="J79" s="26" t="str">
        <f t="shared" si="19"/>
        <v/>
      </c>
      <c r="K79" s="10">
        <f t="shared" si="12"/>
        <v>219</v>
      </c>
      <c r="L79" s="113" t="str">
        <f t="shared" si="20"/>
        <v/>
      </c>
      <c r="M79" s="118">
        <f t="shared" si="13"/>
        <v>219000</v>
      </c>
      <c r="N79">
        <f t="shared" si="11"/>
        <v>1000</v>
      </c>
      <c r="O79" s="10" t="str">
        <f t="shared" si="14"/>
        <v/>
      </c>
      <c r="P79" s="113" t="str">
        <f t="shared" si="4"/>
        <v/>
      </c>
      <c r="Q79" s="10" t="str">
        <f t="shared" si="5"/>
        <v/>
      </c>
      <c r="R79" s="10" t="str">
        <f t="shared" si="6"/>
        <v/>
      </c>
      <c r="S79" s="10" t="str">
        <f t="shared" si="7"/>
        <v/>
      </c>
    </row>
    <row r="80" spans="1:19">
      <c r="A80" s="12"/>
      <c r="B80" s="13" t="s">
        <v>281</v>
      </c>
      <c r="C80" s="13"/>
      <c r="D80" s="109">
        <f t="shared" si="15"/>
        <v>1000</v>
      </c>
      <c r="E80" s="23" t="str">
        <f t="shared" si="8"/>
        <v/>
      </c>
      <c r="F80" s="22" t="str">
        <f t="shared" si="16"/>
        <v/>
      </c>
      <c r="G80" s="15" t="str">
        <f t="shared" si="17"/>
        <v/>
      </c>
      <c r="H80" s="17" t="str">
        <f t="shared" si="18"/>
        <v/>
      </c>
      <c r="I80" s="24" t="str">
        <f t="shared" si="10"/>
        <v/>
      </c>
      <c r="J80" s="26" t="str">
        <f t="shared" si="19"/>
        <v/>
      </c>
      <c r="K80" s="10">
        <f t="shared" si="12"/>
        <v>220</v>
      </c>
      <c r="L80" s="113" t="str">
        <f t="shared" si="20"/>
        <v/>
      </c>
      <c r="M80" s="118">
        <f t="shared" si="13"/>
        <v>220000</v>
      </c>
      <c r="N80">
        <f t="shared" si="11"/>
        <v>1000</v>
      </c>
      <c r="O80" s="10" t="str">
        <f t="shared" si="14"/>
        <v/>
      </c>
      <c r="P80" s="113" t="str">
        <f t="shared" si="4"/>
        <v/>
      </c>
      <c r="Q80" s="10" t="str">
        <f t="shared" si="5"/>
        <v/>
      </c>
      <c r="R80" s="10" t="str">
        <f t="shared" si="6"/>
        <v/>
      </c>
      <c r="S80" s="10" t="str">
        <f t="shared" si="7"/>
        <v/>
      </c>
    </row>
    <row r="81" spans="1:19">
      <c r="A81" s="12"/>
      <c r="B81" s="13" t="s">
        <v>281</v>
      </c>
      <c r="C81" s="13"/>
      <c r="D81" s="109">
        <f t="shared" si="15"/>
        <v>1000</v>
      </c>
      <c r="E81" s="23" t="str">
        <f t="shared" si="8"/>
        <v/>
      </c>
      <c r="F81" s="22" t="str">
        <f t="shared" ref="F81:F88" si="21">IF(B81="Redemption","",IF(B81="Dividend","",IF(date-A81=date,"",date-A81)))</f>
        <v/>
      </c>
      <c r="G81" s="15" t="str">
        <f t="shared" ref="G81:G88" si="22">IF(B81="Redemption","",IF(B81="Dividend","",IF(ISERROR(mfnav1*E81),"",mfnav1*E81)))</f>
        <v/>
      </c>
      <c r="H81" s="17" t="str">
        <f t="shared" ref="H81:H88" si="23">IF(ISERROR(G81-D81),"",G81-D81)</f>
        <v/>
      </c>
      <c r="I81" s="24" t="str">
        <f t="shared" si="10"/>
        <v/>
      </c>
      <c r="J81" s="26" t="str">
        <f t="shared" ref="J81:J88" si="24">IF(ISERROR(I81*mfnav1),"",I81*mfnav1)</f>
        <v/>
      </c>
      <c r="K81" s="10">
        <f t="shared" si="12"/>
        <v>221</v>
      </c>
      <c r="L81" s="113" t="str">
        <f t="shared" ref="L81:L88" si="25">IF(A81="","",(1+(RATE(K81,-sip,,J81,IF(DAY(sipdate1)&lt;=10,0,IF(DAY(sipdate1)&gt;=20,1,0)))))^12-1)</f>
        <v/>
      </c>
      <c r="M81" s="118">
        <f t="shared" si="13"/>
        <v>221000</v>
      </c>
      <c r="N81">
        <f t="shared" si="11"/>
        <v>1000</v>
      </c>
      <c r="O81" s="10" t="str">
        <f t="shared" si="14"/>
        <v/>
      </c>
      <c r="P81" s="113" t="str">
        <f t="shared" ref="P81:P88" si="26">IF(O81=MAX(O81:O153),L81,"")</f>
        <v/>
      </c>
      <c r="Q81" s="10" t="str">
        <f t="shared" ref="Q81:Q88" si="27">IF(O81=MAX(O81:O153),J81,"")</f>
        <v/>
      </c>
      <c r="R81" s="10" t="str">
        <f t="shared" ref="R81:R88" si="28">IF(O81=MAX(O81:O153),I81,"")</f>
        <v/>
      </c>
      <c r="S81" s="10" t="str">
        <f t="shared" ref="S81:S88" si="29">IF(O81=MAX(O81:O153),M81,"")</f>
        <v/>
      </c>
    </row>
    <row r="82" spans="1:19">
      <c r="A82" s="12"/>
      <c r="B82" s="13" t="s">
        <v>281</v>
      </c>
      <c r="C82" s="13"/>
      <c r="D82" s="109">
        <f t="shared" si="15"/>
        <v>1000</v>
      </c>
      <c r="E82" s="23" t="str">
        <f t="shared" ref="E82:E88" si="30">IF(ISERROR(IF(B82="Redemption",-D82,IF(B82="Dividend",-D82,D82))/C82),"",IF(B82="Redemption",-D82,IF(B82="Dividend",-D82,D82))/C82)</f>
        <v/>
      </c>
      <c r="F82" s="22" t="str">
        <f t="shared" si="21"/>
        <v/>
      </c>
      <c r="G82" s="15" t="str">
        <f t="shared" si="22"/>
        <v/>
      </c>
      <c r="H82" s="17" t="str">
        <f t="shared" si="23"/>
        <v/>
      </c>
      <c r="I82" s="24" t="str">
        <f t="shared" ref="I82:I88" si="31">IF(ISERROR(I81+E82),"",I81+E82)</f>
        <v/>
      </c>
      <c r="J82" s="26" t="str">
        <f t="shared" si="24"/>
        <v/>
      </c>
      <c r="K82" s="10">
        <f t="shared" si="12"/>
        <v>222</v>
      </c>
      <c r="L82" s="113" t="str">
        <f t="shared" si="25"/>
        <v/>
      </c>
      <c r="M82" s="118">
        <f t="shared" si="13"/>
        <v>222000</v>
      </c>
      <c r="N82">
        <f t="shared" ref="N82:N88" si="32">IF(B82="Purchase",D82,0)</f>
        <v>1000</v>
      </c>
      <c r="O82" s="10" t="str">
        <f t="shared" si="14"/>
        <v/>
      </c>
      <c r="P82" s="113" t="str">
        <f t="shared" si="26"/>
        <v/>
      </c>
      <c r="Q82" s="10" t="str">
        <f t="shared" si="27"/>
        <v/>
      </c>
      <c r="R82" s="10" t="str">
        <f t="shared" si="28"/>
        <v/>
      </c>
      <c r="S82" s="10" t="str">
        <f t="shared" si="29"/>
        <v/>
      </c>
    </row>
    <row r="83" spans="1:19">
      <c r="A83" s="12"/>
      <c r="B83" s="13" t="s">
        <v>281</v>
      </c>
      <c r="C83" s="13"/>
      <c r="D83" s="109">
        <f t="shared" si="15"/>
        <v>1000</v>
      </c>
      <c r="E83" s="23" t="str">
        <f t="shared" si="30"/>
        <v/>
      </c>
      <c r="F83" s="22" t="str">
        <f t="shared" si="21"/>
        <v/>
      </c>
      <c r="G83" s="15" t="str">
        <f t="shared" si="22"/>
        <v/>
      </c>
      <c r="H83" s="17" t="str">
        <f t="shared" si="23"/>
        <v/>
      </c>
      <c r="I83" s="24" t="str">
        <f t="shared" si="31"/>
        <v/>
      </c>
      <c r="J83" s="26" t="str">
        <f t="shared" si="24"/>
        <v/>
      </c>
      <c r="K83" s="10">
        <f t="shared" ref="K83:K88" si="33">K82+1</f>
        <v>223</v>
      </c>
      <c r="L83" s="113" t="str">
        <f t="shared" si="25"/>
        <v/>
      </c>
      <c r="M83" s="118">
        <f t="shared" ref="M83:M88" si="34">M82+D83</f>
        <v>223000</v>
      </c>
      <c r="N83">
        <f t="shared" si="32"/>
        <v>1000</v>
      </c>
      <c r="O83" s="10" t="str">
        <f t="shared" si="14"/>
        <v/>
      </c>
      <c r="P83" s="113" t="str">
        <f t="shared" si="26"/>
        <v/>
      </c>
      <c r="Q83" s="10" t="str">
        <f t="shared" si="27"/>
        <v/>
      </c>
      <c r="R83" s="10" t="str">
        <f t="shared" si="28"/>
        <v/>
      </c>
      <c r="S83" s="10" t="str">
        <f t="shared" si="29"/>
        <v/>
      </c>
    </row>
    <row r="84" spans="1:19">
      <c r="A84" s="12"/>
      <c r="B84" s="13" t="s">
        <v>281</v>
      </c>
      <c r="C84" s="13"/>
      <c r="D84" s="109">
        <f t="shared" si="15"/>
        <v>1000</v>
      </c>
      <c r="E84" s="23" t="str">
        <f t="shared" si="30"/>
        <v/>
      </c>
      <c r="F84" s="22" t="str">
        <f t="shared" si="21"/>
        <v/>
      </c>
      <c r="G84" s="15" t="str">
        <f t="shared" si="22"/>
        <v/>
      </c>
      <c r="H84" s="17" t="str">
        <f t="shared" si="23"/>
        <v/>
      </c>
      <c r="I84" s="24" t="str">
        <f t="shared" si="31"/>
        <v/>
      </c>
      <c r="J84" s="26" t="str">
        <f t="shared" si="24"/>
        <v/>
      </c>
      <c r="K84" s="10">
        <f t="shared" si="33"/>
        <v>224</v>
      </c>
      <c r="L84" s="113" t="str">
        <f t="shared" si="25"/>
        <v/>
      </c>
      <c r="M84" s="118">
        <f t="shared" si="34"/>
        <v>224000</v>
      </c>
      <c r="N84">
        <f t="shared" si="32"/>
        <v>1000</v>
      </c>
      <c r="O84" s="10" t="str">
        <f t="shared" ref="O84:O88" si="35">IF(I84="","",K84)</f>
        <v/>
      </c>
      <c r="P84" s="113" t="str">
        <f t="shared" si="26"/>
        <v/>
      </c>
      <c r="Q84" s="10" t="str">
        <f t="shared" si="27"/>
        <v/>
      </c>
      <c r="R84" s="10" t="str">
        <f t="shared" si="28"/>
        <v/>
      </c>
      <c r="S84" s="10" t="str">
        <f t="shared" si="29"/>
        <v/>
      </c>
    </row>
    <row r="85" spans="1:19">
      <c r="A85" s="12"/>
      <c r="B85" s="13" t="s">
        <v>281</v>
      </c>
      <c r="C85" s="13"/>
      <c r="D85" s="109">
        <f t="shared" ref="D85:D88" si="36">D84</f>
        <v>1000</v>
      </c>
      <c r="E85" s="23" t="str">
        <f t="shared" si="30"/>
        <v/>
      </c>
      <c r="F85" s="22" t="str">
        <f t="shared" si="21"/>
        <v/>
      </c>
      <c r="G85" s="15" t="str">
        <f t="shared" si="22"/>
        <v/>
      </c>
      <c r="H85" s="17" t="str">
        <f t="shared" si="23"/>
        <v/>
      </c>
      <c r="I85" s="24" t="str">
        <f t="shared" si="31"/>
        <v/>
      </c>
      <c r="J85" s="26" t="str">
        <f t="shared" si="24"/>
        <v/>
      </c>
      <c r="K85" s="10">
        <f t="shared" si="33"/>
        <v>225</v>
      </c>
      <c r="L85" s="113" t="str">
        <f t="shared" si="25"/>
        <v/>
      </c>
      <c r="M85" s="118">
        <f t="shared" si="34"/>
        <v>225000</v>
      </c>
      <c r="N85">
        <f t="shared" si="32"/>
        <v>1000</v>
      </c>
      <c r="O85" s="10" t="str">
        <f t="shared" si="35"/>
        <v/>
      </c>
      <c r="P85" s="113" t="str">
        <f t="shared" si="26"/>
        <v/>
      </c>
      <c r="Q85" s="10" t="str">
        <f t="shared" si="27"/>
        <v/>
      </c>
      <c r="R85" s="10" t="str">
        <f t="shared" si="28"/>
        <v/>
      </c>
      <c r="S85" s="10" t="str">
        <f t="shared" si="29"/>
        <v/>
      </c>
    </row>
    <row r="86" spans="1:19">
      <c r="A86" s="12"/>
      <c r="B86" s="13" t="s">
        <v>281</v>
      </c>
      <c r="C86" s="13"/>
      <c r="D86" s="109">
        <f t="shared" si="36"/>
        <v>1000</v>
      </c>
      <c r="E86" s="23" t="str">
        <f t="shared" si="30"/>
        <v/>
      </c>
      <c r="F86" s="22" t="str">
        <f t="shared" si="21"/>
        <v/>
      </c>
      <c r="G86" s="15" t="str">
        <f t="shared" si="22"/>
        <v/>
      </c>
      <c r="H86" s="17" t="str">
        <f t="shared" si="23"/>
        <v/>
      </c>
      <c r="I86" s="24" t="str">
        <f t="shared" si="31"/>
        <v/>
      </c>
      <c r="J86" s="26" t="str">
        <f t="shared" si="24"/>
        <v/>
      </c>
      <c r="K86" s="10">
        <f t="shared" si="33"/>
        <v>226</v>
      </c>
      <c r="L86" s="113" t="str">
        <f t="shared" si="25"/>
        <v/>
      </c>
      <c r="M86" s="118">
        <f t="shared" si="34"/>
        <v>226000</v>
      </c>
      <c r="N86">
        <f t="shared" si="32"/>
        <v>1000</v>
      </c>
      <c r="O86" s="10" t="str">
        <f t="shared" si="35"/>
        <v/>
      </c>
      <c r="P86" s="113" t="str">
        <f t="shared" si="26"/>
        <v/>
      </c>
      <c r="Q86" s="10" t="str">
        <f t="shared" si="27"/>
        <v/>
      </c>
      <c r="R86" s="10" t="str">
        <f t="shared" si="28"/>
        <v/>
      </c>
      <c r="S86" s="10" t="str">
        <f t="shared" si="29"/>
        <v/>
      </c>
    </row>
    <row r="87" spans="1:19">
      <c r="A87" s="12"/>
      <c r="B87" s="13" t="s">
        <v>281</v>
      </c>
      <c r="C87" s="13"/>
      <c r="D87" s="109">
        <f t="shared" si="36"/>
        <v>1000</v>
      </c>
      <c r="E87" s="23" t="str">
        <f t="shared" si="30"/>
        <v/>
      </c>
      <c r="F87" s="22" t="str">
        <f t="shared" si="21"/>
        <v/>
      </c>
      <c r="G87" s="15" t="str">
        <f t="shared" si="22"/>
        <v/>
      </c>
      <c r="H87" s="17" t="str">
        <f t="shared" si="23"/>
        <v/>
      </c>
      <c r="I87" s="24" t="str">
        <f t="shared" si="31"/>
        <v/>
      </c>
      <c r="J87" s="26" t="str">
        <f t="shared" si="24"/>
        <v/>
      </c>
      <c r="K87" s="10">
        <f t="shared" si="33"/>
        <v>227</v>
      </c>
      <c r="L87" s="113" t="str">
        <f t="shared" si="25"/>
        <v/>
      </c>
      <c r="M87" s="118">
        <f t="shared" si="34"/>
        <v>227000</v>
      </c>
      <c r="N87">
        <f t="shared" si="32"/>
        <v>1000</v>
      </c>
      <c r="O87" s="10" t="str">
        <f t="shared" si="35"/>
        <v/>
      </c>
      <c r="P87" s="113" t="str">
        <f t="shared" si="26"/>
        <v/>
      </c>
      <c r="Q87" s="10" t="str">
        <f t="shared" si="27"/>
        <v/>
      </c>
      <c r="R87" s="10" t="str">
        <f t="shared" si="28"/>
        <v/>
      </c>
      <c r="S87" s="10" t="str">
        <f t="shared" si="29"/>
        <v/>
      </c>
    </row>
    <row r="88" spans="1:19">
      <c r="A88" s="12"/>
      <c r="B88" s="13" t="s">
        <v>281</v>
      </c>
      <c r="C88" s="13"/>
      <c r="D88" s="109">
        <f t="shared" si="36"/>
        <v>1000</v>
      </c>
      <c r="E88" s="23" t="str">
        <f t="shared" si="30"/>
        <v/>
      </c>
      <c r="F88" s="22" t="str">
        <f t="shared" si="21"/>
        <v/>
      </c>
      <c r="G88" s="15" t="str">
        <f t="shared" si="22"/>
        <v/>
      </c>
      <c r="H88" s="17" t="str">
        <f t="shared" si="23"/>
        <v/>
      </c>
      <c r="I88" s="24" t="str">
        <f t="shared" si="31"/>
        <v/>
      </c>
      <c r="J88" s="26" t="str">
        <f t="shared" si="24"/>
        <v/>
      </c>
      <c r="K88" s="10">
        <f t="shared" si="33"/>
        <v>228</v>
      </c>
      <c r="L88" s="113" t="str">
        <f t="shared" si="25"/>
        <v/>
      </c>
      <c r="M88" s="118">
        <f t="shared" si="34"/>
        <v>228000</v>
      </c>
      <c r="N88">
        <f t="shared" si="32"/>
        <v>1000</v>
      </c>
      <c r="O88" s="10" t="str">
        <f t="shared" si="35"/>
        <v/>
      </c>
      <c r="P88" s="113" t="str">
        <f t="shared" si="26"/>
        <v/>
      </c>
      <c r="Q88" s="10" t="str">
        <f t="shared" si="27"/>
        <v/>
      </c>
      <c r="R88" s="10" t="str">
        <f t="shared" si="28"/>
        <v/>
      </c>
      <c r="S88" s="10" t="str">
        <f t="shared" si="29"/>
        <v/>
      </c>
    </row>
  </sheetData>
  <mergeCells count="14">
    <mergeCell ref="A16:H16"/>
    <mergeCell ref="G11:I11"/>
    <mergeCell ref="A13:B13"/>
    <mergeCell ref="Z13:AC13"/>
    <mergeCell ref="O1:S1"/>
    <mergeCell ref="O2:S2"/>
    <mergeCell ref="O4:S4"/>
    <mergeCell ref="A1:N1"/>
    <mergeCell ref="A10:F10"/>
    <mergeCell ref="H9:K9"/>
    <mergeCell ref="J6:K6"/>
    <mergeCell ref="A7:D7"/>
    <mergeCell ref="F7:G7"/>
    <mergeCell ref="E8:F8"/>
  </mergeCells>
  <phoneticPr fontId="2" type="noConversion"/>
  <conditionalFormatting sqref="H17:H88">
    <cfRule type="cellIs" dxfId="41" priority="3" stopIfTrue="1" operator="greaterThan">
      <formula>0</formula>
    </cfRule>
    <cfRule type="cellIs" dxfId="40" priority="4" stopIfTrue="1" operator="lessThan">
      <formula>0</formula>
    </cfRule>
  </conditionalFormatting>
  <conditionalFormatting sqref="K17:M88">
    <cfRule type="cellIs" dxfId="39" priority="2" stopIfTrue="1" operator="equal">
      <formula>0</formula>
    </cfRule>
  </conditionalFormatting>
  <conditionalFormatting sqref="D17:M88">
    <cfRule type="expression" dxfId="38" priority="1">
      <formula>$A17=""</formula>
    </cfRule>
  </conditionalFormatting>
  <dataValidations disablePrompts="1" count="2">
    <dataValidation type="list" allowBlank="1" showInputMessage="1" showErrorMessage="1" sqref="B17:B88">
      <formula1>$Y$1:$Y$4</formula1>
    </dataValidation>
    <dataValidation type="list" allowBlank="1" showInputMessage="1" showErrorMessage="1" sqref="J11">
      <formula1>$AA$6:$AA$7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AE88"/>
  <sheetViews>
    <sheetView topLeftCell="A7" zoomScaleSheetLayoutView="100" workbookViewId="0">
      <selection activeCell="A6" sqref="A6"/>
    </sheetView>
  </sheetViews>
  <sheetFormatPr defaultRowHeight="13.2"/>
  <cols>
    <col min="1" max="1" width="11.6640625" customWidth="1"/>
    <col min="2" max="2" width="11.554687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75" t="str">
        <f>Instructions!E14</f>
        <v>Dsp Blackrock Treasury Bill Fund - Direct Plan - Dividend</v>
      </c>
      <c r="B1" s="176"/>
      <c r="C1" s="177"/>
      <c r="D1" s="176"/>
      <c r="E1" s="177"/>
      <c r="F1" s="176"/>
      <c r="G1" s="176"/>
      <c r="H1" s="176"/>
      <c r="I1" s="176"/>
      <c r="J1" s="176"/>
      <c r="K1" s="176"/>
      <c r="L1" s="177"/>
      <c r="M1" s="177"/>
      <c r="N1" s="177"/>
      <c r="O1" s="178"/>
      <c r="P1" s="178"/>
      <c r="Q1" s="178"/>
      <c r="R1" s="178"/>
      <c r="S1" s="178"/>
      <c r="Y1" t="s">
        <v>281</v>
      </c>
    </row>
    <row r="2" spans="1:31" ht="15" customHeight="1" thickBot="1">
      <c r="A2" s="38" t="s">
        <v>298</v>
      </c>
      <c r="B2" s="168">
        <f>date</f>
        <v>41548</v>
      </c>
      <c r="C2" s="38" t="s">
        <v>311</v>
      </c>
      <c r="D2" s="136">
        <f>mfnav2</f>
        <v>11.4611</v>
      </c>
      <c r="E2" s="39" t="s">
        <v>299</v>
      </c>
      <c r="F2" s="148">
        <f>IF(J11="Yes",F3*mfnav2,"Is table updated?")</f>
        <v>995655.75358070305</v>
      </c>
      <c r="G2" s="86" t="s">
        <v>5533</v>
      </c>
      <c r="H2" s="87"/>
      <c r="I2" s="87"/>
      <c r="J2" s="87"/>
      <c r="K2" s="87"/>
      <c r="L2" s="8"/>
      <c r="M2" s="8"/>
      <c r="N2" s="8"/>
      <c r="O2" s="178"/>
      <c r="P2" s="178"/>
      <c r="Q2" s="178"/>
      <c r="R2" s="178"/>
      <c r="S2" s="178"/>
      <c r="Y2" t="s">
        <v>284</v>
      </c>
    </row>
    <row r="3" spans="1:31" ht="13.2" customHeight="1">
      <c r="A3" s="140" t="s">
        <v>5534</v>
      </c>
      <c r="B3" s="140"/>
      <c r="C3" s="61">
        <f>IF(J11="Yes",SUM(S16:S10000),"Is table updated?")</f>
        <v>158000</v>
      </c>
      <c r="D3" s="138" t="s">
        <v>5530</v>
      </c>
      <c r="E3" s="139"/>
      <c r="F3" s="61">
        <f>IF(J11="Yes",SUM(R16:R10000),"Is table updated?")</f>
        <v>86872.617251459553</v>
      </c>
      <c r="G3" s="38"/>
      <c r="H3" s="38"/>
      <c r="I3" s="38"/>
      <c r="J3" s="38"/>
      <c r="K3" s="38"/>
      <c r="L3" s="78"/>
      <c r="M3" s="78"/>
      <c r="N3" s="78"/>
      <c r="O3" s="80"/>
      <c r="P3" s="80"/>
      <c r="Q3" s="80"/>
      <c r="R3" s="80"/>
      <c r="S3" s="80"/>
    </row>
    <row r="4" spans="1:31" s="19" customFormat="1" ht="13.2" customHeight="1">
      <c r="A4" s="124" t="s">
        <v>5529</v>
      </c>
      <c r="B4" s="91"/>
      <c r="C4" s="91"/>
      <c r="D4" s="137"/>
      <c r="E4" s="137"/>
      <c r="F4" s="141">
        <f>SUM(P16:P10000)</f>
        <v>0.25589410219037001</v>
      </c>
      <c r="G4" s="39" t="s">
        <v>315</v>
      </c>
      <c r="H4" s="38"/>
      <c r="I4" s="78"/>
      <c r="J4" s="78"/>
      <c r="K4" s="78"/>
      <c r="L4" s="78"/>
      <c r="M4" s="78"/>
      <c r="N4" s="18"/>
      <c r="O4" s="178"/>
      <c r="P4" s="178"/>
      <c r="Q4" s="178"/>
      <c r="R4" s="178"/>
      <c r="S4" s="178"/>
      <c r="Y4" t="s">
        <v>285</v>
      </c>
    </row>
    <row r="5" spans="1:31" s="81" customFormat="1" ht="12" customHeight="1" thickBot="1">
      <c r="A5" s="36" t="s">
        <v>6016</v>
      </c>
      <c r="B5" s="125"/>
      <c r="C5" s="125"/>
      <c r="D5" s="125"/>
      <c r="E5" s="125"/>
      <c r="F5" s="125"/>
      <c r="G5" s="126"/>
      <c r="H5" s="79"/>
      <c r="I5" s="52"/>
      <c r="J5" s="52"/>
      <c r="K5" s="52"/>
      <c r="L5" s="52"/>
      <c r="M5" s="52"/>
      <c r="N5" s="52"/>
      <c r="O5" s="80"/>
      <c r="P5" s="80"/>
      <c r="Q5" s="80"/>
      <c r="R5" s="80"/>
      <c r="S5" s="80"/>
    </row>
    <row r="6" spans="1:31" s="52" customFormat="1" ht="13.2" customHeight="1">
      <c r="A6" s="99"/>
      <c r="B6" s="100"/>
      <c r="C6" s="100"/>
      <c r="D6" s="100"/>
      <c r="E6" s="100"/>
      <c r="F6" s="100"/>
      <c r="G6" s="101"/>
      <c r="H6" s="102"/>
      <c r="I6" s="103"/>
      <c r="J6" s="179" t="s">
        <v>312</v>
      </c>
      <c r="K6" s="180"/>
      <c r="O6" s="80"/>
      <c r="P6" s="80"/>
      <c r="Q6" s="80"/>
      <c r="R6" s="80"/>
      <c r="S6" s="80"/>
      <c r="AA6" s="82" t="s">
        <v>5508</v>
      </c>
    </row>
    <row r="7" spans="1:31" s="81" customFormat="1" ht="13.2" customHeight="1">
      <c r="A7" s="181" t="s">
        <v>5515</v>
      </c>
      <c r="B7" s="182"/>
      <c r="C7" s="182"/>
      <c r="D7" s="183"/>
      <c r="E7" s="84">
        <v>36654</v>
      </c>
      <c r="F7" s="184" t="s">
        <v>5510</v>
      </c>
      <c r="G7" s="183"/>
      <c r="H7" s="106">
        <v>1000</v>
      </c>
      <c r="I7" s="87"/>
      <c r="J7" s="87"/>
      <c r="K7" s="105"/>
      <c r="L7" s="52"/>
      <c r="M7" s="52"/>
      <c r="N7" s="52"/>
      <c r="O7" s="80"/>
      <c r="P7" s="80"/>
      <c r="Q7" s="80"/>
      <c r="R7" s="80"/>
      <c r="S7" s="80"/>
      <c r="AA7" s="89" t="s">
        <v>5509</v>
      </c>
    </row>
    <row r="8" spans="1:31" s="81" customFormat="1" ht="13.2" customHeight="1">
      <c r="A8" s="104" t="s">
        <v>5520</v>
      </c>
      <c r="B8" s="84">
        <v>41334</v>
      </c>
      <c r="C8" s="111" t="s">
        <v>311</v>
      </c>
      <c r="D8" s="73">
        <v>10.09</v>
      </c>
      <c r="E8" s="188" t="s">
        <v>5516</v>
      </c>
      <c r="F8" s="189"/>
      <c r="G8" s="73">
        <v>874594.54</v>
      </c>
      <c r="H8" s="112" t="s">
        <v>5518</v>
      </c>
      <c r="I8" s="110">
        <f>G8/D8</f>
        <v>86679.339940535181</v>
      </c>
      <c r="J8" s="95"/>
      <c r="K8" s="105"/>
      <c r="L8" s="52"/>
      <c r="M8" s="52"/>
      <c r="N8" s="52"/>
      <c r="O8" s="80"/>
      <c r="P8" s="80"/>
      <c r="Q8" s="80"/>
      <c r="R8" s="80"/>
      <c r="S8" s="80"/>
    </row>
    <row r="9" spans="1:31" s="81" customFormat="1" ht="13.2" customHeight="1">
      <c r="A9" s="104" t="s">
        <v>5521</v>
      </c>
      <c r="B9" s="108">
        <f>B8</f>
        <v>41334</v>
      </c>
      <c r="C9" s="88" t="s">
        <v>5522</v>
      </c>
      <c r="D9" s="87"/>
      <c r="E9" s="98">
        <f>ROUND((B8-E7)/30,0)</f>
        <v>156</v>
      </c>
      <c r="F9" s="90" t="s">
        <v>5519</v>
      </c>
      <c r="G9" s="98">
        <f>E9*H7</f>
        <v>156000</v>
      </c>
      <c r="H9" s="185" t="s">
        <v>5523</v>
      </c>
      <c r="I9" s="186"/>
      <c r="J9" s="186"/>
      <c r="K9" s="190"/>
      <c r="L9" s="52"/>
      <c r="M9" s="52"/>
      <c r="N9" s="52"/>
      <c r="O9" s="80"/>
      <c r="P9" s="80"/>
      <c r="Q9" s="80"/>
      <c r="R9" s="80"/>
      <c r="S9" s="80"/>
      <c r="W9" s="52"/>
      <c r="X9" s="52"/>
      <c r="Y9" s="52"/>
      <c r="Z9" s="52"/>
      <c r="AA9" s="52"/>
      <c r="AB9" s="52"/>
      <c r="AC9" s="52"/>
      <c r="AD9" s="52"/>
    </row>
    <row r="10" spans="1:31" s="81" customFormat="1" ht="13.2" customHeight="1">
      <c r="A10" s="191" t="s">
        <v>5511</v>
      </c>
      <c r="B10" s="192"/>
      <c r="C10" s="193"/>
      <c r="D10" s="193"/>
      <c r="E10" s="192"/>
      <c r="F10" s="192"/>
      <c r="G10" s="107">
        <f>(1+(RATE(E9,-H7,,G8,IF(DAY(sipdate1)&lt;=10,0,IF(DAY(sipdate1)&gt;=20,1,0)))))^12-1</f>
        <v>0.24375852668279441</v>
      </c>
      <c r="H10" s="92"/>
      <c r="I10" s="92"/>
      <c r="J10" s="92"/>
      <c r="K10" s="105"/>
      <c r="L10" s="52"/>
      <c r="M10" s="52"/>
      <c r="N10" s="52"/>
      <c r="O10" s="80"/>
      <c r="P10" s="80"/>
      <c r="Q10" s="80"/>
      <c r="R10" s="80"/>
      <c r="S10" s="80"/>
      <c r="W10" s="52"/>
      <c r="X10" s="52"/>
      <c r="Y10" s="52"/>
      <c r="Z10" s="52"/>
      <c r="AA10" s="52"/>
      <c r="AB10" s="52"/>
      <c r="AC10" s="52"/>
      <c r="AD10" s="52"/>
    </row>
    <row r="11" spans="1:31" s="81" customFormat="1" ht="13.2" customHeight="1" thickBot="1">
      <c r="A11" s="132" t="s">
        <v>5517</v>
      </c>
      <c r="B11" s="133"/>
      <c r="C11" s="133"/>
      <c r="D11" s="133"/>
      <c r="E11" s="134">
        <f>B9</f>
        <v>41334</v>
      </c>
      <c r="F11" s="133" t="s">
        <v>5531</v>
      </c>
      <c r="G11" s="194" t="s">
        <v>5532</v>
      </c>
      <c r="H11" s="195"/>
      <c r="I11" s="196"/>
      <c r="J11" s="73" t="s">
        <v>5508</v>
      </c>
      <c r="K11" s="135"/>
      <c r="L11" s="52"/>
      <c r="M11" s="52"/>
      <c r="N11" s="52"/>
      <c r="O11" s="80"/>
      <c r="P11" s="80"/>
      <c r="Q11" s="80"/>
      <c r="R11" s="80"/>
      <c r="S11" s="80"/>
      <c r="W11" s="52"/>
      <c r="X11" s="52"/>
      <c r="Y11" s="52"/>
      <c r="Z11" s="52"/>
      <c r="AA11" s="52"/>
      <c r="AB11" s="52"/>
      <c r="AC11" s="52"/>
      <c r="AD11" s="52"/>
    </row>
    <row r="12" spans="1:31" s="81" customFormat="1">
      <c r="A12" s="127"/>
      <c r="B12" s="128"/>
      <c r="C12" s="128"/>
      <c r="D12" s="128"/>
      <c r="E12" s="128"/>
      <c r="F12" s="128"/>
      <c r="G12" s="129"/>
      <c r="H12" s="128"/>
      <c r="I12" s="128"/>
      <c r="J12" s="128"/>
      <c r="K12" s="130"/>
      <c r="L12" s="52"/>
      <c r="M12" s="52"/>
      <c r="N12" s="52"/>
      <c r="O12" s="52"/>
      <c r="W12" s="52"/>
      <c r="X12" s="52"/>
      <c r="Y12" s="52"/>
      <c r="Z12" s="52"/>
      <c r="AA12" s="52"/>
      <c r="AB12" s="52"/>
      <c r="AC12" s="52"/>
      <c r="AD12" s="52"/>
    </row>
    <row r="13" spans="1:31">
      <c r="A13" s="197" t="s">
        <v>312</v>
      </c>
      <c r="B13" s="197"/>
      <c r="C13" s="9"/>
      <c r="D13" s="10"/>
      <c r="E13" s="9"/>
      <c r="F13" s="10"/>
      <c r="G13" s="10"/>
      <c r="H13" s="9"/>
      <c r="I13" s="9"/>
      <c r="J13" s="9"/>
      <c r="K13" s="9"/>
      <c r="L13" s="9"/>
      <c r="M13" s="9"/>
      <c r="O13" s="10"/>
      <c r="P13" s="123"/>
      <c r="Q13" s="10"/>
      <c r="R13" s="10"/>
      <c r="S13" s="10"/>
      <c r="W13" s="85"/>
      <c r="X13" s="85"/>
      <c r="Y13" s="85"/>
      <c r="Z13" s="174"/>
      <c r="AA13" s="174"/>
      <c r="AB13" s="174"/>
      <c r="AC13" s="174"/>
      <c r="AD13" s="85"/>
      <c r="AE13" s="83"/>
    </row>
    <row r="14" spans="1:31">
      <c r="A14" s="71" t="s">
        <v>280</v>
      </c>
      <c r="B14" s="71" t="s">
        <v>283</v>
      </c>
      <c r="C14" s="71" t="s">
        <v>279</v>
      </c>
      <c r="D14" s="142" t="s">
        <v>5524</v>
      </c>
      <c r="E14" s="35" t="s">
        <v>288</v>
      </c>
      <c r="F14" s="72" t="s">
        <v>292</v>
      </c>
      <c r="G14" s="72" t="s">
        <v>5514</v>
      </c>
      <c r="H14" s="72" t="s">
        <v>313</v>
      </c>
      <c r="I14" s="35" t="s">
        <v>290</v>
      </c>
      <c r="J14" s="72" t="s">
        <v>296</v>
      </c>
      <c r="K14" s="97" t="s">
        <v>5524</v>
      </c>
      <c r="L14" s="72" t="s">
        <v>5494</v>
      </c>
      <c r="M14" s="115" t="s">
        <v>321</v>
      </c>
      <c r="O14" s="97" t="s">
        <v>5524</v>
      </c>
      <c r="P14" s="71" t="s">
        <v>5527</v>
      </c>
      <c r="Q14" s="71" t="s">
        <v>5527</v>
      </c>
      <c r="R14" s="71" t="s">
        <v>5527</v>
      </c>
      <c r="S14" s="71" t="s">
        <v>5527</v>
      </c>
      <c r="W14" s="85"/>
      <c r="X14" s="85"/>
      <c r="Y14" s="85"/>
      <c r="Z14" s="116"/>
      <c r="AA14" s="85"/>
      <c r="AB14" s="116"/>
      <c r="AC14" s="85"/>
      <c r="AD14" s="85"/>
      <c r="AE14" s="83"/>
    </row>
    <row r="15" spans="1:31">
      <c r="A15" s="71" t="s">
        <v>282</v>
      </c>
      <c r="B15" s="71" t="s">
        <v>282</v>
      </c>
      <c r="C15" s="71" t="s">
        <v>286</v>
      </c>
      <c r="D15" s="71" t="s">
        <v>287</v>
      </c>
      <c r="E15" s="35" t="s">
        <v>289</v>
      </c>
      <c r="F15" s="72" t="s">
        <v>293</v>
      </c>
      <c r="G15" s="71" t="s">
        <v>5513</v>
      </c>
      <c r="H15" s="71" t="s">
        <v>294</v>
      </c>
      <c r="I15" s="35" t="s">
        <v>291</v>
      </c>
      <c r="J15" s="72" t="s">
        <v>297</v>
      </c>
      <c r="K15" s="97" t="s">
        <v>5525</v>
      </c>
      <c r="L15" s="72" t="s">
        <v>5512</v>
      </c>
      <c r="M15" s="115" t="s">
        <v>322</v>
      </c>
      <c r="O15" s="97" t="s">
        <v>5525</v>
      </c>
      <c r="P15" s="72" t="s">
        <v>5512</v>
      </c>
      <c r="Q15" s="72" t="s">
        <v>297</v>
      </c>
      <c r="R15" s="72" t="s">
        <v>289</v>
      </c>
      <c r="S15" s="72" t="s">
        <v>5528</v>
      </c>
      <c r="W15" s="85"/>
      <c r="X15" s="85"/>
      <c r="Y15" s="85"/>
      <c r="Z15" s="116"/>
      <c r="AA15" s="85"/>
      <c r="AB15" s="116"/>
      <c r="AC15" s="85"/>
      <c r="AD15" s="85"/>
    </row>
    <row r="16" spans="1:31">
      <c r="A16" s="185" t="s">
        <v>5526</v>
      </c>
      <c r="B16" s="186"/>
      <c r="C16" s="186"/>
      <c r="D16" s="186"/>
      <c r="E16" s="186"/>
      <c r="F16" s="186"/>
      <c r="G16" s="186"/>
      <c r="H16" s="187"/>
      <c r="I16" s="119">
        <f>I8</f>
        <v>86679.339940535181</v>
      </c>
      <c r="J16" s="93">
        <f>G8</f>
        <v>874594.54</v>
      </c>
      <c r="K16" s="120">
        <f>E9</f>
        <v>156</v>
      </c>
      <c r="L16" s="121">
        <f>G10</f>
        <v>0.24375852668279441</v>
      </c>
      <c r="M16" s="122">
        <f>G9</f>
        <v>156000</v>
      </c>
      <c r="O16" s="10">
        <f>IF(I16="","",K16)</f>
        <v>156</v>
      </c>
      <c r="P16" s="113" t="str">
        <f>IF(O16=MAX(O16:O88),L16,"")</f>
        <v/>
      </c>
      <c r="Q16" s="10" t="str">
        <f>IF(O16=MAX(O16:O88),J16,"")</f>
        <v/>
      </c>
      <c r="R16" s="10" t="str">
        <f>IF(O16=MAX(O16:O88),I16,"")</f>
        <v/>
      </c>
      <c r="S16" s="10" t="str">
        <f>IF(O16=MAX(O16:O88),M16,"")</f>
        <v/>
      </c>
      <c r="W16" s="85"/>
      <c r="X16" s="85"/>
      <c r="Y16" s="85"/>
      <c r="Z16" s="116"/>
      <c r="AA16" s="85"/>
      <c r="AB16" s="116"/>
      <c r="AC16" s="85"/>
      <c r="AD16" s="85"/>
    </row>
    <row r="17" spans="1:30">
      <c r="A17" s="12">
        <v>41372</v>
      </c>
      <c r="B17" s="13" t="s">
        <v>281</v>
      </c>
      <c r="C17" s="13">
        <v>10.199999999999999</v>
      </c>
      <c r="D17" s="109">
        <f>H7</f>
        <v>1000</v>
      </c>
      <c r="E17" s="23">
        <f>IF(ISERROR(IF(B17="Redemption",-D17,IF(B17="Dividend",-D17,D17))/C17),"",IF(B17="Redemption",-D17,IF(B17="Dividend",-D17,D17))/C17)</f>
        <v>98.039215686274517</v>
      </c>
      <c r="F17" s="22">
        <f>IF(B17="Redemption","",IF(B17="Dividend","",IF(date-A17=date,"",IF(date-A17&lt;0,"Check date",date-A17))))</f>
        <v>176</v>
      </c>
      <c r="G17" s="15">
        <f t="shared" ref="G17:G48" si="0">IF(B17="Redemption","",IF(B17="Dividend","",IF(ISERROR(mfnav2*E17),"",mfnav2*E17)))</f>
        <v>1123.6372549019609</v>
      </c>
      <c r="H17" s="94">
        <f t="shared" ref="H17:H80" si="1">IF(ISERROR(G17-D17),"",G17-D17)</f>
        <v>123.63725490196089</v>
      </c>
      <c r="I17" s="24">
        <f>IF(ISERROR(I8+E17),"",I8+E17)</f>
        <v>86777.379156221461</v>
      </c>
      <c r="J17" s="26">
        <f t="shared" ref="J17:J48" si="2">IF(ISERROR(I17*mfnav2),"",I17*mfnav2)</f>
        <v>994564.22024736984</v>
      </c>
      <c r="K17" s="114">
        <f>E9+1</f>
        <v>157</v>
      </c>
      <c r="L17" s="113">
        <f t="shared" ref="L17:L48" si="3">IF(A17="","",(1+(RATE(K17,-sip,,J17,IF(DAY(sipdate1)&lt;=10,0,IF(DAY(sipdate1)&gt;=20,1,0)))))^12-1)</f>
        <v>0.25843151234100814</v>
      </c>
      <c r="M17" s="117">
        <f>G9+D17</f>
        <v>157000</v>
      </c>
      <c r="N17">
        <f>IF(B17="Purchase",D17,0)</f>
        <v>1000</v>
      </c>
      <c r="O17" s="10">
        <f>IF(I17="","",K17)</f>
        <v>157</v>
      </c>
      <c r="P17" s="113" t="str">
        <f t="shared" ref="P17:P80" si="4">IF(O17=MAX(O17:O89),L17,"")</f>
        <v/>
      </c>
      <c r="Q17" s="10" t="str">
        <f t="shared" ref="Q17:Q80" si="5">IF(O17=MAX(O17:O89),J17,"")</f>
        <v/>
      </c>
      <c r="R17" s="10" t="str">
        <f t="shared" ref="R17:R80" si="6">IF(O17=MAX(O17:O89),I17,"")</f>
        <v/>
      </c>
      <c r="S17" s="10" t="str">
        <f t="shared" ref="S17:S80" si="7">IF(O17=MAX(O17:O89),M17,"")</f>
        <v/>
      </c>
      <c r="W17" s="85"/>
      <c r="X17" s="85"/>
      <c r="Y17" s="85"/>
      <c r="Z17" s="85"/>
      <c r="AA17" s="85"/>
      <c r="AB17" s="85"/>
      <c r="AC17" s="85"/>
      <c r="AD17" s="85"/>
    </row>
    <row r="18" spans="1:30">
      <c r="A18" s="12">
        <v>41402</v>
      </c>
      <c r="B18" s="13" t="s">
        <v>281</v>
      </c>
      <c r="C18" s="13">
        <v>10.5</v>
      </c>
      <c r="D18" s="109">
        <f>D17</f>
        <v>1000</v>
      </c>
      <c r="E18" s="23">
        <f t="shared" ref="E18:E81" si="8">IF(ISERROR(IF(B18="Redemption",-D18,IF(B18="Dividend",-D18,D18))/C18),"",IF(B18="Redemption",-D18,IF(B18="Dividend",-D18,D18))/C18)</f>
        <v>95.238095238095241</v>
      </c>
      <c r="F18" s="22">
        <f t="shared" ref="F18:F81" si="9">IF(B18="Redemption","",IF(B18="Dividend","",IF(date-A18=date,"",date-A18)))</f>
        <v>146</v>
      </c>
      <c r="G18" s="15">
        <f t="shared" si="0"/>
        <v>1091.5333333333333</v>
      </c>
      <c r="H18" s="94">
        <f t="shared" si="1"/>
        <v>91.533333333333303</v>
      </c>
      <c r="I18" s="24">
        <f t="shared" ref="I18:I81" si="10">IF(ISERROR(I17+E18),"",I17+E18)</f>
        <v>86872.617251459553</v>
      </c>
      <c r="J18" s="26">
        <f t="shared" si="2"/>
        <v>995655.75358070305</v>
      </c>
      <c r="K18" s="10">
        <f>K17+1</f>
        <v>158</v>
      </c>
      <c r="L18" s="113">
        <f t="shared" si="3"/>
        <v>0.25589410219037001</v>
      </c>
      <c r="M18" s="118">
        <f>M17+D18</f>
        <v>158000</v>
      </c>
      <c r="N18">
        <f t="shared" ref="N18:N81" si="11">IF(B18="Purchase",D18,0)</f>
        <v>1000</v>
      </c>
      <c r="O18" s="10">
        <f>IF(I18="","",K18)</f>
        <v>158</v>
      </c>
      <c r="P18" s="113">
        <f t="shared" si="4"/>
        <v>0.25589410219037001</v>
      </c>
      <c r="Q18" s="10">
        <f t="shared" si="5"/>
        <v>995655.75358070305</v>
      </c>
      <c r="R18" s="10">
        <f t="shared" si="6"/>
        <v>86872.617251459553</v>
      </c>
      <c r="S18" s="10">
        <f t="shared" si="7"/>
        <v>158000</v>
      </c>
      <c r="W18" s="85"/>
      <c r="X18" s="85"/>
      <c r="Y18" s="85"/>
      <c r="Z18" s="116"/>
      <c r="AA18" s="85"/>
      <c r="AB18" s="116"/>
      <c r="AC18" s="85"/>
      <c r="AD18" s="85"/>
    </row>
    <row r="19" spans="1:30">
      <c r="A19" s="12"/>
      <c r="B19" s="13" t="s">
        <v>281</v>
      </c>
      <c r="C19" s="13"/>
      <c r="D19" s="109">
        <f>D18</f>
        <v>1000</v>
      </c>
      <c r="E19" s="23" t="str">
        <f t="shared" si="8"/>
        <v/>
      </c>
      <c r="F19" s="22" t="str">
        <f t="shared" si="9"/>
        <v/>
      </c>
      <c r="G19" s="15" t="str">
        <f t="shared" si="0"/>
        <v/>
      </c>
      <c r="H19" s="94" t="str">
        <f t="shared" si="1"/>
        <v/>
      </c>
      <c r="I19" s="24" t="str">
        <f t="shared" si="10"/>
        <v/>
      </c>
      <c r="J19" s="26" t="str">
        <f t="shared" si="2"/>
        <v/>
      </c>
      <c r="K19" s="10">
        <f t="shared" ref="K19:K82" si="12">K18+1</f>
        <v>159</v>
      </c>
      <c r="L19" s="113" t="str">
        <f t="shared" si="3"/>
        <v/>
      </c>
      <c r="M19" s="118">
        <f t="shared" ref="M19:M82" si="13">M18+D19</f>
        <v>159000</v>
      </c>
      <c r="N19">
        <f t="shared" si="11"/>
        <v>1000</v>
      </c>
      <c r="O19" s="10" t="str">
        <f>IF(I19="","",K19)</f>
        <v/>
      </c>
      <c r="P19" s="113" t="str">
        <f t="shared" si="4"/>
        <v/>
      </c>
      <c r="Q19" s="10" t="str">
        <f t="shared" si="5"/>
        <v/>
      </c>
      <c r="R19" s="10" t="str">
        <f t="shared" si="6"/>
        <v/>
      </c>
      <c r="S19" s="10" t="str">
        <f t="shared" si="7"/>
        <v/>
      </c>
      <c r="W19" s="85"/>
      <c r="X19" s="85"/>
      <c r="Y19" s="85"/>
      <c r="Z19" s="116"/>
      <c r="AA19" s="85"/>
      <c r="AB19" s="116"/>
      <c r="AC19" s="85"/>
      <c r="AD19" s="85"/>
    </row>
    <row r="20" spans="1:30">
      <c r="A20" s="12"/>
      <c r="B20" s="13" t="s">
        <v>281</v>
      </c>
      <c r="C20" s="13"/>
      <c r="D20" s="109">
        <f>D19</f>
        <v>1000</v>
      </c>
      <c r="E20" s="23" t="str">
        <f t="shared" si="8"/>
        <v/>
      </c>
      <c r="F20" s="22" t="str">
        <f t="shared" si="9"/>
        <v/>
      </c>
      <c r="G20" s="15" t="str">
        <f t="shared" si="0"/>
        <v/>
      </c>
      <c r="H20" s="94" t="str">
        <f t="shared" si="1"/>
        <v/>
      </c>
      <c r="I20" s="24" t="str">
        <f t="shared" si="10"/>
        <v/>
      </c>
      <c r="J20" s="26" t="str">
        <f t="shared" si="2"/>
        <v/>
      </c>
      <c r="K20" s="10">
        <f t="shared" si="12"/>
        <v>160</v>
      </c>
      <c r="L20" s="113" t="str">
        <f t="shared" si="3"/>
        <v/>
      </c>
      <c r="M20" s="118">
        <f t="shared" si="13"/>
        <v>160000</v>
      </c>
      <c r="N20">
        <f t="shared" si="11"/>
        <v>1000</v>
      </c>
      <c r="O20" s="10" t="str">
        <f t="shared" ref="O20:O83" si="14">IF(I20="","",K20)</f>
        <v/>
      </c>
      <c r="P20" s="113" t="str">
        <f t="shared" si="4"/>
        <v/>
      </c>
      <c r="Q20" s="10" t="str">
        <f t="shared" si="5"/>
        <v/>
      </c>
      <c r="R20" s="10" t="str">
        <f t="shared" si="6"/>
        <v/>
      </c>
      <c r="S20" s="10" t="str">
        <f t="shared" si="7"/>
        <v/>
      </c>
      <c r="W20" s="85"/>
      <c r="X20" s="85"/>
      <c r="Y20" s="85"/>
      <c r="Z20" s="85"/>
      <c r="AA20" s="85"/>
      <c r="AB20" s="85"/>
      <c r="AC20" s="85"/>
      <c r="AD20" s="85"/>
    </row>
    <row r="21" spans="1:30">
      <c r="A21" s="12"/>
      <c r="B21" s="13" t="s">
        <v>281</v>
      </c>
      <c r="C21" s="13"/>
      <c r="D21" s="109">
        <f t="shared" ref="D21:D84" si="15">D20</f>
        <v>1000</v>
      </c>
      <c r="E21" s="23" t="str">
        <f t="shared" si="8"/>
        <v/>
      </c>
      <c r="F21" s="22" t="str">
        <f t="shared" si="9"/>
        <v/>
      </c>
      <c r="G21" s="15" t="str">
        <f t="shared" si="0"/>
        <v/>
      </c>
      <c r="H21" s="94" t="str">
        <f t="shared" si="1"/>
        <v/>
      </c>
      <c r="I21" s="24" t="str">
        <f t="shared" si="10"/>
        <v/>
      </c>
      <c r="J21" s="26" t="str">
        <f t="shared" si="2"/>
        <v/>
      </c>
      <c r="K21" s="10">
        <f t="shared" si="12"/>
        <v>161</v>
      </c>
      <c r="L21" s="113" t="str">
        <f t="shared" si="3"/>
        <v/>
      </c>
      <c r="M21" s="118">
        <f t="shared" si="13"/>
        <v>161000</v>
      </c>
      <c r="N21">
        <f t="shared" si="11"/>
        <v>1000</v>
      </c>
      <c r="O21" s="10" t="str">
        <f t="shared" si="14"/>
        <v/>
      </c>
      <c r="P21" s="113" t="str">
        <f t="shared" si="4"/>
        <v/>
      </c>
      <c r="Q21" s="10" t="str">
        <f t="shared" si="5"/>
        <v/>
      </c>
      <c r="R21" s="10" t="str">
        <f t="shared" si="6"/>
        <v/>
      </c>
      <c r="S21" s="10" t="str">
        <f t="shared" si="7"/>
        <v/>
      </c>
    </row>
    <row r="22" spans="1:30">
      <c r="A22" s="12"/>
      <c r="B22" s="13" t="s">
        <v>281</v>
      </c>
      <c r="C22" s="13"/>
      <c r="D22" s="109">
        <f t="shared" si="15"/>
        <v>1000</v>
      </c>
      <c r="E22" s="23" t="str">
        <f t="shared" si="8"/>
        <v/>
      </c>
      <c r="F22" s="22" t="str">
        <f t="shared" si="9"/>
        <v/>
      </c>
      <c r="G22" s="15" t="str">
        <f t="shared" si="0"/>
        <v/>
      </c>
      <c r="H22" s="94" t="str">
        <f t="shared" si="1"/>
        <v/>
      </c>
      <c r="I22" s="24" t="str">
        <f t="shared" si="10"/>
        <v/>
      </c>
      <c r="J22" s="26" t="str">
        <f t="shared" si="2"/>
        <v/>
      </c>
      <c r="K22" s="10">
        <f t="shared" si="12"/>
        <v>162</v>
      </c>
      <c r="L22" s="113" t="str">
        <f t="shared" si="3"/>
        <v/>
      </c>
      <c r="M22" s="118">
        <f t="shared" si="13"/>
        <v>162000</v>
      </c>
      <c r="N22">
        <f t="shared" si="11"/>
        <v>1000</v>
      </c>
      <c r="O22" s="10" t="str">
        <f t="shared" si="14"/>
        <v/>
      </c>
      <c r="P22" s="113" t="str">
        <f t="shared" si="4"/>
        <v/>
      </c>
      <c r="Q22" s="10" t="str">
        <f t="shared" si="5"/>
        <v/>
      </c>
      <c r="R22" s="10" t="str">
        <f t="shared" si="6"/>
        <v/>
      </c>
      <c r="S22" s="10" t="str">
        <f t="shared" si="7"/>
        <v/>
      </c>
    </row>
    <row r="23" spans="1:30">
      <c r="A23" s="12"/>
      <c r="B23" s="13" t="s">
        <v>281</v>
      </c>
      <c r="C23" s="13"/>
      <c r="D23" s="109">
        <f t="shared" si="15"/>
        <v>1000</v>
      </c>
      <c r="E23" s="23" t="str">
        <f t="shared" si="8"/>
        <v/>
      </c>
      <c r="F23" s="22" t="str">
        <f t="shared" si="9"/>
        <v/>
      </c>
      <c r="G23" s="15" t="str">
        <f t="shared" si="0"/>
        <v/>
      </c>
      <c r="H23" s="17" t="str">
        <f t="shared" si="1"/>
        <v/>
      </c>
      <c r="I23" s="24" t="str">
        <f t="shared" si="10"/>
        <v/>
      </c>
      <c r="J23" s="26" t="str">
        <f t="shared" si="2"/>
        <v/>
      </c>
      <c r="K23" s="10">
        <f t="shared" si="12"/>
        <v>163</v>
      </c>
      <c r="L23" s="113" t="str">
        <f t="shared" si="3"/>
        <v/>
      </c>
      <c r="M23" s="118">
        <f t="shared" si="13"/>
        <v>163000</v>
      </c>
      <c r="N23">
        <f t="shared" si="11"/>
        <v>1000</v>
      </c>
      <c r="O23" s="10" t="str">
        <f t="shared" si="14"/>
        <v/>
      </c>
      <c r="P23" s="113" t="str">
        <f t="shared" si="4"/>
        <v/>
      </c>
      <c r="Q23" s="10" t="str">
        <f t="shared" si="5"/>
        <v/>
      </c>
      <c r="R23" s="10" t="str">
        <f t="shared" si="6"/>
        <v/>
      </c>
      <c r="S23" s="10" t="str">
        <f t="shared" si="7"/>
        <v/>
      </c>
    </row>
    <row r="24" spans="1:30">
      <c r="A24" s="12"/>
      <c r="B24" s="13" t="s">
        <v>281</v>
      </c>
      <c r="C24" s="13"/>
      <c r="D24" s="109">
        <f t="shared" si="15"/>
        <v>1000</v>
      </c>
      <c r="E24" s="23" t="str">
        <f t="shared" si="8"/>
        <v/>
      </c>
      <c r="F24" s="22" t="str">
        <f t="shared" si="9"/>
        <v/>
      </c>
      <c r="G24" s="15" t="str">
        <f t="shared" si="0"/>
        <v/>
      </c>
      <c r="H24" s="17" t="str">
        <f t="shared" si="1"/>
        <v/>
      </c>
      <c r="I24" s="24" t="str">
        <f t="shared" si="10"/>
        <v/>
      </c>
      <c r="J24" s="26" t="str">
        <f t="shared" si="2"/>
        <v/>
      </c>
      <c r="K24" s="10">
        <f t="shared" si="12"/>
        <v>164</v>
      </c>
      <c r="L24" s="113" t="str">
        <f t="shared" si="3"/>
        <v/>
      </c>
      <c r="M24" s="118">
        <f t="shared" si="13"/>
        <v>164000</v>
      </c>
      <c r="N24">
        <f t="shared" si="11"/>
        <v>1000</v>
      </c>
      <c r="O24" s="10" t="str">
        <f t="shared" si="14"/>
        <v/>
      </c>
      <c r="P24" s="113" t="str">
        <f t="shared" si="4"/>
        <v/>
      </c>
      <c r="Q24" s="10" t="str">
        <f t="shared" si="5"/>
        <v/>
      </c>
      <c r="R24" s="10" t="str">
        <f t="shared" si="6"/>
        <v/>
      </c>
      <c r="S24" s="10" t="str">
        <f t="shared" si="7"/>
        <v/>
      </c>
    </row>
    <row r="25" spans="1:30">
      <c r="A25" s="12"/>
      <c r="B25" s="13" t="s">
        <v>281</v>
      </c>
      <c r="C25" s="13"/>
      <c r="D25" s="109">
        <f t="shared" si="15"/>
        <v>1000</v>
      </c>
      <c r="E25" s="23" t="str">
        <f t="shared" si="8"/>
        <v/>
      </c>
      <c r="F25" s="22" t="str">
        <f t="shared" si="9"/>
        <v/>
      </c>
      <c r="G25" s="15" t="str">
        <f t="shared" si="0"/>
        <v/>
      </c>
      <c r="H25" s="17" t="str">
        <f t="shared" si="1"/>
        <v/>
      </c>
      <c r="I25" s="24" t="str">
        <f t="shared" si="10"/>
        <v/>
      </c>
      <c r="J25" s="26" t="str">
        <f t="shared" si="2"/>
        <v/>
      </c>
      <c r="K25" s="10">
        <f t="shared" si="12"/>
        <v>165</v>
      </c>
      <c r="L25" s="113" t="str">
        <f t="shared" si="3"/>
        <v/>
      </c>
      <c r="M25" s="118">
        <f t="shared" si="13"/>
        <v>165000</v>
      </c>
      <c r="N25">
        <f t="shared" si="11"/>
        <v>1000</v>
      </c>
      <c r="O25" s="10" t="str">
        <f t="shared" si="14"/>
        <v/>
      </c>
      <c r="P25" s="113" t="str">
        <f t="shared" si="4"/>
        <v/>
      </c>
      <c r="Q25" s="10" t="str">
        <f t="shared" si="5"/>
        <v/>
      </c>
      <c r="R25" s="10" t="str">
        <f t="shared" si="6"/>
        <v/>
      </c>
      <c r="S25" s="10" t="str">
        <f t="shared" si="7"/>
        <v/>
      </c>
    </row>
    <row r="26" spans="1:30">
      <c r="A26" s="12"/>
      <c r="B26" s="13" t="s">
        <v>281</v>
      </c>
      <c r="C26" s="13"/>
      <c r="D26" s="109">
        <f t="shared" si="15"/>
        <v>1000</v>
      </c>
      <c r="E26" s="23" t="str">
        <f t="shared" si="8"/>
        <v/>
      </c>
      <c r="F26" s="22" t="str">
        <f t="shared" si="9"/>
        <v/>
      </c>
      <c r="G26" s="15" t="str">
        <f t="shared" si="0"/>
        <v/>
      </c>
      <c r="H26" s="17" t="str">
        <f t="shared" si="1"/>
        <v/>
      </c>
      <c r="I26" s="24" t="str">
        <f t="shared" si="10"/>
        <v/>
      </c>
      <c r="J26" s="26" t="str">
        <f t="shared" si="2"/>
        <v/>
      </c>
      <c r="K26" s="10">
        <f t="shared" si="12"/>
        <v>166</v>
      </c>
      <c r="L26" s="113" t="str">
        <f t="shared" si="3"/>
        <v/>
      </c>
      <c r="M26" s="118">
        <f t="shared" si="13"/>
        <v>166000</v>
      </c>
      <c r="N26">
        <f t="shared" si="11"/>
        <v>1000</v>
      </c>
      <c r="O26" s="10" t="str">
        <f t="shared" si="14"/>
        <v/>
      </c>
      <c r="P26" s="113" t="str">
        <f t="shared" si="4"/>
        <v/>
      </c>
      <c r="Q26" s="10" t="str">
        <f t="shared" si="5"/>
        <v/>
      </c>
      <c r="R26" s="10" t="str">
        <f t="shared" si="6"/>
        <v/>
      </c>
      <c r="S26" s="10" t="str">
        <f t="shared" si="7"/>
        <v/>
      </c>
    </row>
    <row r="27" spans="1:30">
      <c r="A27" s="12"/>
      <c r="B27" s="13" t="s">
        <v>281</v>
      </c>
      <c r="C27" s="13"/>
      <c r="D27" s="109">
        <f t="shared" si="15"/>
        <v>1000</v>
      </c>
      <c r="E27" s="23" t="str">
        <f t="shared" si="8"/>
        <v/>
      </c>
      <c r="F27" s="22" t="str">
        <f t="shared" si="9"/>
        <v/>
      </c>
      <c r="G27" s="15" t="str">
        <f t="shared" si="0"/>
        <v/>
      </c>
      <c r="H27" s="17" t="str">
        <f t="shared" si="1"/>
        <v/>
      </c>
      <c r="I27" s="24" t="str">
        <f t="shared" si="10"/>
        <v/>
      </c>
      <c r="J27" s="26" t="str">
        <f t="shared" si="2"/>
        <v/>
      </c>
      <c r="K27" s="10">
        <f t="shared" si="12"/>
        <v>167</v>
      </c>
      <c r="L27" s="113" t="str">
        <f t="shared" si="3"/>
        <v/>
      </c>
      <c r="M27" s="118">
        <f t="shared" si="13"/>
        <v>167000</v>
      </c>
      <c r="N27">
        <f t="shared" si="11"/>
        <v>1000</v>
      </c>
      <c r="O27" s="10" t="str">
        <f t="shared" si="14"/>
        <v/>
      </c>
      <c r="P27" s="113" t="str">
        <f t="shared" si="4"/>
        <v/>
      </c>
      <c r="Q27" s="10" t="str">
        <f t="shared" si="5"/>
        <v/>
      </c>
      <c r="R27" s="10" t="str">
        <f t="shared" si="6"/>
        <v/>
      </c>
      <c r="S27" s="10" t="str">
        <f t="shared" si="7"/>
        <v/>
      </c>
    </row>
    <row r="28" spans="1:30">
      <c r="A28" s="12"/>
      <c r="B28" s="13" t="s">
        <v>281</v>
      </c>
      <c r="C28" s="13"/>
      <c r="D28" s="109">
        <f t="shared" si="15"/>
        <v>1000</v>
      </c>
      <c r="E28" s="23" t="str">
        <f t="shared" si="8"/>
        <v/>
      </c>
      <c r="F28" s="22" t="str">
        <f t="shared" si="9"/>
        <v/>
      </c>
      <c r="G28" s="15" t="str">
        <f t="shared" si="0"/>
        <v/>
      </c>
      <c r="H28" s="17" t="str">
        <f t="shared" si="1"/>
        <v/>
      </c>
      <c r="I28" s="24" t="str">
        <f t="shared" si="10"/>
        <v/>
      </c>
      <c r="J28" s="26" t="str">
        <f t="shared" si="2"/>
        <v/>
      </c>
      <c r="K28" s="10">
        <f t="shared" si="12"/>
        <v>168</v>
      </c>
      <c r="L28" s="113" t="str">
        <f t="shared" si="3"/>
        <v/>
      </c>
      <c r="M28" s="118">
        <f t="shared" si="13"/>
        <v>168000</v>
      </c>
      <c r="N28">
        <f t="shared" si="11"/>
        <v>1000</v>
      </c>
      <c r="O28" s="10" t="str">
        <f t="shared" si="14"/>
        <v/>
      </c>
      <c r="P28" s="113" t="str">
        <f t="shared" si="4"/>
        <v/>
      </c>
      <c r="Q28" s="10" t="str">
        <f t="shared" si="5"/>
        <v/>
      </c>
      <c r="R28" s="10" t="str">
        <f t="shared" si="6"/>
        <v/>
      </c>
      <c r="S28" s="10" t="str">
        <f t="shared" si="7"/>
        <v/>
      </c>
    </row>
    <row r="29" spans="1:30">
      <c r="A29" s="12"/>
      <c r="B29" s="13" t="s">
        <v>281</v>
      </c>
      <c r="C29" s="13"/>
      <c r="D29" s="109">
        <f t="shared" si="15"/>
        <v>1000</v>
      </c>
      <c r="E29" s="23" t="str">
        <f t="shared" si="8"/>
        <v/>
      </c>
      <c r="F29" s="22" t="str">
        <f t="shared" si="9"/>
        <v/>
      </c>
      <c r="G29" s="15" t="str">
        <f t="shared" si="0"/>
        <v/>
      </c>
      <c r="H29" s="17" t="str">
        <f t="shared" si="1"/>
        <v/>
      </c>
      <c r="I29" s="24" t="str">
        <f t="shared" si="10"/>
        <v/>
      </c>
      <c r="J29" s="26" t="str">
        <f t="shared" si="2"/>
        <v/>
      </c>
      <c r="K29" s="10">
        <f t="shared" si="12"/>
        <v>169</v>
      </c>
      <c r="L29" s="113" t="str">
        <f t="shared" si="3"/>
        <v/>
      </c>
      <c r="M29" s="118">
        <f t="shared" si="13"/>
        <v>169000</v>
      </c>
      <c r="N29">
        <f t="shared" si="11"/>
        <v>1000</v>
      </c>
      <c r="O29" s="10" t="str">
        <f t="shared" si="14"/>
        <v/>
      </c>
      <c r="P29" s="113" t="str">
        <f t="shared" si="4"/>
        <v/>
      </c>
      <c r="Q29" s="10" t="str">
        <f t="shared" si="5"/>
        <v/>
      </c>
      <c r="R29" s="10" t="str">
        <f t="shared" si="6"/>
        <v/>
      </c>
      <c r="S29" s="10" t="str">
        <f t="shared" si="7"/>
        <v/>
      </c>
    </row>
    <row r="30" spans="1:30">
      <c r="A30" s="12"/>
      <c r="B30" s="13" t="s">
        <v>281</v>
      </c>
      <c r="C30" s="13"/>
      <c r="D30" s="109">
        <f t="shared" si="15"/>
        <v>1000</v>
      </c>
      <c r="E30" s="23" t="str">
        <f t="shared" si="8"/>
        <v/>
      </c>
      <c r="F30" s="22" t="str">
        <f t="shared" si="9"/>
        <v/>
      </c>
      <c r="G30" s="15" t="str">
        <f t="shared" si="0"/>
        <v/>
      </c>
      <c r="H30" s="17" t="str">
        <f t="shared" si="1"/>
        <v/>
      </c>
      <c r="I30" s="24" t="str">
        <f t="shared" si="10"/>
        <v/>
      </c>
      <c r="J30" s="26" t="str">
        <f t="shared" si="2"/>
        <v/>
      </c>
      <c r="K30" s="10">
        <f t="shared" si="12"/>
        <v>170</v>
      </c>
      <c r="L30" s="113" t="str">
        <f t="shared" si="3"/>
        <v/>
      </c>
      <c r="M30" s="118">
        <f t="shared" si="13"/>
        <v>170000</v>
      </c>
      <c r="N30">
        <f t="shared" si="11"/>
        <v>1000</v>
      </c>
      <c r="O30" s="10" t="str">
        <f t="shared" si="14"/>
        <v/>
      </c>
      <c r="P30" s="113" t="str">
        <f t="shared" si="4"/>
        <v/>
      </c>
      <c r="Q30" s="10" t="str">
        <f t="shared" si="5"/>
        <v/>
      </c>
      <c r="R30" s="10" t="str">
        <f t="shared" si="6"/>
        <v/>
      </c>
      <c r="S30" s="10" t="str">
        <f t="shared" si="7"/>
        <v/>
      </c>
    </row>
    <row r="31" spans="1:30">
      <c r="A31" s="12"/>
      <c r="B31" s="13" t="s">
        <v>281</v>
      </c>
      <c r="C31" s="13"/>
      <c r="D31" s="109">
        <f t="shared" si="15"/>
        <v>1000</v>
      </c>
      <c r="E31" s="23" t="str">
        <f t="shared" si="8"/>
        <v/>
      </c>
      <c r="F31" s="22" t="str">
        <f t="shared" si="9"/>
        <v/>
      </c>
      <c r="G31" s="15" t="str">
        <f t="shared" si="0"/>
        <v/>
      </c>
      <c r="H31" s="17" t="str">
        <f t="shared" si="1"/>
        <v/>
      </c>
      <c r="I31" s="24" t="str">
        <f t="shared" si="10"/>
        <v/>
      </c>
      <c r="J31" s="26" t="str">
        <f t="shared" si="2"/>
        <v/>
      </c>
      <c r="K31" s="10">
        <f t="shared" si="12"/>
        <v>171</v>
      </c>
      <c r="L31" s="113" t="str">
        <f t="shared" si="3"/>
        <v/>
      </c>
      <c r="M31" s="118">
        <f t="shared" si="13"/>
        <v>171000</v>
      </c>
      <c r="N31">
        <f t="shared" si="11"/>
        <v>1000</v>
      </c>
      <c r="O31" s="10" t="str">
        <f t="shared" si="14"/>
        <v/>
      </c>
      <c r="P31" s="113" t="str">
        <f t="shared" si="4"/>
        <v/>
      </c>
      <c r="Q31" s="10" t="str">
        <f t="shared" si="5"/>
        <v/>
      </c>
      <c r="R31" s="10" t="str">
        <f t="shared" si="6"/>
        <v/>
      </c>
      <c r="S31" s="10" t="str">
        <f t="shared" si="7"/>
        <v/>
      </c>
    </row>
    <row r="32" spans="1:30">
      <c r="A32" s="12"/>
      <c r="B32" s="13" t="s">
        <v>281</v>
      </c>
      <c r="C32" s="13"/>
      <c r="D32" s="109">
        <f t="shared" si="15"/>
        <v>1000</v>
      </c>
      <c r="E32" s="23" t="str">
        <f t="shared" si="8"/>
        <v/>
      </c>
      <c r="F32" s="22" t="str">
        <f t="shared" si="9"/>
        <v/>
      </c>
      <c r="G32" s="15" t="str">
        <f t="shared" si="0"/>
        <v/>
      </c>
      <c r="H32" s="17" t="str">
        <f t="shared" si="1"/>
        <v/>
      </c>
      <c r="I32" s="24" t="str">
        <f t="shared" si="10"/>
        <v/>
      </c>
      <c r="J32" s="26" t="str">
        <f t="shared" si="2"/>
        <v/>
      </c>
      <c r="K32" s="10">
        <f t="shared" si="12"/>
        <v>172</v>
      </c>
      <c r="L32" s="113" t="str">
        <f t="shared" si="3"/>
        <v/>
      </c>
      <c r="M32" s="118">
        <f t="shared" si="13"/>
        <v>172000</v>
      </c>
      <c r="N32">
        <f t="shared" si="11"/>
        <v>1000</v>
      </c>
      <c r="O32" s="10" t="str">
        <f t="shared" si="14"/>
        <v/>
      </c>
      <c r="P32" s="113" t="str">
        <f t="shared" si="4"/>
        <v/>
      </c>
      <c r="Q32" s="10" t="str">
        <f t="shared" si="5"/>
        <v/>
      </c>
      <c r="R32" s="10" t="str">
        <f t="shared" si="6"/>
        <v/>
      </c>
      <c r="S32" s="10" t="str">
        <f t="shared" si="7"/>
        <v/>
      </c>
    </row>
    <row r="33" spans="1:19">
      <c r="A33" s="12"/>
      <c r="B33" s="13" t="s">
        <v>281</v>
      </c>
      <c r="C33" s="13"/>
      <c r="D33" s="109">
        <f t="shared" si="15"/>
        <v>1000</v>
      </c>
      <c r="E33" s="23" t="str">
        <f t="shared" si="8"/>
        <v/>
      </c>
      <c r="F33" s="22" t="str">
        <f t="shared" si="9"/>
        <v/>
      </c>
      <c r="G33" s="15" t="str">
        <f t="shared" si="0"/>
        <v/>
      </c>
      <c r="H33" s="17" t="str">
        <f t="shared" si="1"/>
        <v/>
      </c>
      <c r="I33" s="24" t="str">
        <f t="shared" si="10"/>
        <v/>
      </c>
      <c r="J33" s="26" t="str">
        <f t="shared" si="2"/>
        <v/>
      </c>
      <c r="K33" s="10">
        <f t="shared" si="12"/>
        <v>173</v>
      </c>
      <c r="L33" s="113" t="str">
        <f t="shared" si="3"/>
        <v/>
      </c>
      <c r="M33" s="118">
        <f t="shared" si="13"/>
        <v>173000</v>
      </c>
      <c r="N33">
        <f t="shared" si="11"/>
        <v>1000</v>
      </c>
      <c r="O33" s="10" t="str">
        <f t="shared" si="14"/>
        <v/>
      </c>
      <c r="P33" s="113" t="str">
        <f t="shared" si="4"/>
        <v/>
      </c>
      <c r="Q33" s="10" t="str">
        <f t="shared" si="5"/>
        <v/>
      </c>
      <c r="R33" s="10" t="str">
        <f t="shared" si="6"/>
        <v/>
      </c>
      <c r="S33" s="10" t="str">
        <f t="shared" si="7"/>
        <v/>
      </c>
    </row>
    <row r="34" spans="1:19">
      <c r="A34" s="12"/>
      <c r="B34" s="13" t="s">
        <v>281</v>
      </c>
      <c r="C34" s="13"/>
      <c r="D34" s="109">
        <f t="shared" si="15"/>
        <v>1000</v>
      </c>
      <c r="E34" s="23" t="str">
        <f t="shared" si="8"/>
        <v/>
      </c>
      <c r="F34" s="22" t="str">
        <f t="shared" si="9"/>
        <v/>
      </c>
      <c r="G34" s="15" t="str">
        <f t="shared" si="0"/>
        <v/>
      </c>
      <c r="H34" s="17" t="str">
        <f t="shared" si="1"/>
        <v/>
      </c>
      <c r="I34" s="24" t="str">
        <f t="shared" si="10"/>
        <v/>
      </c>
      <c r="J34" s="26" t="str">
        <f t="shared" si="2"/>
        <v/>
      </c>
      <c r="K34" s="10">
        <f t="shared" si="12"/>
        <v>174</v>
      </c>
      <c r="L34" s="113" t="str">
        <f t="shared" si="3"/>
        <v/>
      </c>
      <c r="M34" s="118">
        <f t="shared" si="13"/>
        <v>174000</v>
      </c>
      <c r="N34">
        <f t="shared" si="11"/>
        <v>1000</v>
      </c>
      <c r="O34" s="10" t="str">
        <f t="shared" si="14"/>
        <v/>
      </c>
      <c r="P34" s="113" t="str">
        <f t="shared" si="4"/>
        <v/>
      </c>
      <c r="Q34" s="10" t="str">
        <f t="shared" si="5"/>
        <v/>
      </c>
      <c r="R34" s="10" t="str">
        <f t="shared" si="6"/>
        <v/>
      </c>
      <c r="S34" s="10" t="str">
        <f t="shared" si="7"/>
        <v/>
      </c>
    </row>
    <row r="35" spans="1:19">
      <c r="A35" s="12"/>
      <c r="B35" s="13" t="s">
        <v>281</v>
      </c>
      <c r="C35" s="13"/>
      <c r="D35" s="109">
        <f t="shared" si="15"/>
        <v>1000</v>
      </c>
      <c r="E35" s="23" t="str">
        <f t="shared" si="8"/>
        <v/>
      </c>
      <c r="F35" s="22" t="str">
        <f t="shared" si="9"/>
        <v/>
      </c>
      <c r="G35" s="15" t="str">
        <f t="shared" si="0"/>
        <v/>
      </c>
      <c r="H35" s="17" t="str">
        <f t="shared" si="1"/>
        <v/>
      </c>
      <c r="I35" s="24" t="str">
        <f t="shared" si="10"/>
        <v/>
      </c>
      <c r="J35" s="26" t="str">
        <f t="shared" si="2"/>
        <v/>
      </c>
      <c r="K35" s="10">
        <f t="shared" si="12"/>
        <v>175</v>
      </c>
      <c r="L35" s="113" t="str">
        <f t="shared" si="3"/>
        <v/>
      </c>
      <c r="M35" s="118">
        <f t="shared" si="13"/>
        <v>175000</v>
      </c>
      <c r="N35">
        <f t="shared" si="11"/>
        <v>1000</v>
      </c>
      <c r="O35" s="10" t="str">
        <f t="shared" si="14"/>
        <v/>
      </c>
      <c r="P35" s="113" t="str">
        <f t="shared" si="4"/>
        <v/>
      </c>
      <c r="Q35" s="10" t="str">
        <f t="shared" si="5"/>
        <v/>
      </c>
      <c r="R35" s="10" t="str">
        <f t="shared" si="6"/>
        <v/>
      </c>
      <c r="S35" s="10" t="str">
        <f t="shared" si="7"/>
        <v/>
      </c>
    </row>
    <row r="36" spans="1:19">
      <c r="A36" s="12"/>
      <c r="B36" s="13" t="s">
        <v>281</v>
      </c>
      <c r="C36" s="13"/>
      <c r="D36" s="109">
        <f t="shared" si="15"/>
        <v>1000</v>
      </c>
      <c r="E36" s="23" t="str">
        <f t="shared" si="8"/>
        <v/>
      </c>
      <c r="F36" s="22" t="str">
        <f t="shared" si="9"/>
        <v/>
      </c>
      <c r="G36" s="15" t="str">
        <f t="shared" si="0"/>
        <v/>
      </c>
      <c r="H36" s="17" t="str">
        <f t="shared" si="1"/>
        <v/>
      </c>
      <c r="I36" s="24" t="str">
        <f t="shared" si="10"/>
        <v/>
      </c>
      <c r="J36" s="26" t="str">
        <f t="shared" si="2"/>
        <v/>
      </c>
      <c r="K36" s="10">
        <f t="shared" si="12"/>
        <v>176</v>
      </c>
      <c r="L36" s="113" t="str">
        <f t="shared" si="3"/>
        <v/>
      </c>
      <c r="M36" s="118">
        <f t="shared" si="13"/>
        <v>176000</v>
      </c>
      <c r="N36">
        <f t="shared" si="11"/>
        <v>1000</v>
      </c>
      <c r="O36" s="10" t="str">
        <f t="shared" si="14"/>
        <v/>
      </c>
      <c r="P36" s="113" t="str">
        <f t="shared" si="4"/>
        <v/>
      </c>
      <c r="Q36" s="10" t="str">
        <f t="shared" si="5"/>
        <v/>
      </c>
      <c r="R36" s="10" t="str">
        <f t="shared" si="6"/>
        <v/>
      </c>
      <c r="S36" s="10" t="str">
        <f t="shared" si="7"/>
        <v/>
      </c>
    </row>
    <row r="37" spans="1:19">
      <c r="A37" s="12"/>
      <c r="B37" s="13" t="s">
        <v>281</v>
      </c>
      <c r="C37" s="13"/>
      <c r="D37" s="109">
        <f t="shared" si="15"/>
        <v>1000</v>
      </c>
      <c r="E37" s="23" t="str">
        <f t="shared" si="8"/>
        <v/>
      </c>
      <c r="F37" s="22" t="str">
        <f t="shared" si="9"/>
        <v/>
      </c>
      <c r="G37" s="15" t="str">
        <f t="shared" si="0"/>
        <v/>
      </c>
      <c r="H37" s="17" t="str">
        <f t="shared" si="1"/>
        <v/>
      </c>
      <c r="I37" s="24" t="str">
        <f t="shared" si="10"/>
        <v/>
      </c>
      <c r="J37" s="26" t="str">
        <f t="shared" si="2"/>
        <v/>
      </c>
      <c r="K37" s="10">
        <f t="shared" si="12"/>
        <v>177</v>
      </c>
      <c r="L37" s="113" t="str">
        <f t="shared" si="3"/>
        <v/>
      </c>
      <c r="M37" s="118">
        <f t="shared" si="13"/>
        <v>177000</v>
      </c>
      <c r="N37">
        <f t="shared" si="11"/>
        <v>1000</v>
      </c>
      <c r="O37" s="10" t="str">
        <f t="shared" si="14"/>
        <v/>
      </c>
      <c r="P37" s="113" t="str">
        <f t="shared" si="4"/>
        <v/>
      </c>
      <c r="Q37" s="10" t="str">
        <f t="shared" si="5"/>
        <v/>
      </c>
      <c r="R37" s="10" t="str">
        <f t="shared" si="6"/>
        <v/>
      </c>
      <c r="S37" s="10" t="str">
        <f t="shared" si="7"/>
        <v/>
      </c>
    </row>
    <row r="38" spans="1:19">
      <c r="A38" s="12"/>
      <c r="B38" s="13" t="s">
        <v>281</v>
      </c>
      <c r="C38" s="13"/>
      <c r="D38" s="109">
        <f t="shared" si="15"/>
        <v>1000</v>
      </c>
      <c r="E38" s="23" t="str">
        <f t="shared" si="8"/>
        <v/>
      </c>
      <c r="F38" s="22" t="str">
        <f t="shared" si="9"/>
        <v/>
      </c>
      <c r="G38" s="15" t="str">
        <f t="shared" si="0"/>
        <v/>
      </c>
      <c r="H38" s="17" t="str">
        <f t="shared" si="1"/>
        <v/>
      </c>
      <c r="I38" s="24" t="str">
        <f t="shared" si="10"/>
        <v/>
      </c>
      <c r="J38" s="26" t="str">
        <f t="shared" si="2"/>
        <v/>
      </c>
      <c r="K38" s="10">
        <f t="shared" si="12"/>
        <v>178</v>
      </c>
      <c r="L38" s="113" t="str">
        <f t="shared" si="3"/>
        <v/>
      </c>
      <c r="M38" s="118">
        <f t="shared" si="13"/>
        <v>178000</v>
      </c>
      <c r="N38">
        <f t="shared" si="11"/>
        <v>1000</v>
      </c>
      <c r="O38" s="10" t="str">
        <f t="shared" si="14"/>
        <v/>
      </c>
      <c r="P38" s="113" t="str">
        <f t="shared" si="4"/>
        <v/>
      </c>
      <c r="Q38" s="10" t="str">
        <f t="shared" si="5"/>
        <v/>
      </c>
      <c r="R38" s="10" t="str">
        <f t="shared" si="6"/>
        <v/>
      </c>
      <c r="S38" s="10" t="str">
        <f t="shared" si="7"/>
        <v/>
      </c>
    </row>
    <row r="39" spans="1:19">
      <c r="A39" s="12"/>
      <c r="B39" s="13" t="s">
        <v>281</v>
      </c>
      <c r="C39" s="13"/>
      <c r="D39" s="109">
        <f t="shared" si="15"/>
        <v>1000</v>
      </c>
      <c r="E39" s="23" t="str">
        <f t="shared" si="8"/>
        <v/>
      </c>
      <c r="F39" s="22" t="str">
        <f t="shared" si="9"/>
        <v/>
      </c>
      <c r="G39" s="15" t="str">
        <f t="shared" si="0"/>
        <v/>
      </c>
      <c r="H39" s="17" t="str">
        <f t="shared" si="1"/>
        <v/>
      </c>
      <c r="I39" s="24" t="str">
        <f t="shared" si="10"/>
        <v/>
      </c>
      <c r="J39" s="26" t="str">
        <f t="shared" si="2"/>
        <v/>
      </c>
      <c r="K39" s="10">
        <f t="shared" si="12"/>
        <v>179</v>
      </c>
      <c r="L39" s="113" t="str">
        <f t="shared" si="3"/>
        <v/>
      </c>
      <c r="M39" s="118">
        <f t="shared" si="13"/>
        <v>179000</v>
      </c>
      <c r="N39">
        <f t="shared" si="11"/>
        <v>1000</v>
      </c>
      <c r="O39" s="10" t="str">
        <f t="shared" si="14"/>
        <v/>
      </c>
      <c r="P39" s="113" t="str">
        <f t="shared" si="4"/>
        <v/>
      </c>
      <c r="Q39" s="10" t="str">
        <f t="shared" si="5"/>
        <v/>
      </c>
      <c r="R39" s="10" t="str">
        <f t="shared" si="6"/>
        <v/>
      </c>
      <c r="S39" s="10" t="str">
        <f t="shared" si="7"/>
        <v/>
      </c>
    </row>
    <row r="40" spans="1:19">
      <c r="A40" s="12"/>
      <c r="B40" s="13" t="s">
        <v>281</v>
      </c>
      <c r="C40" s="13"/>
      <c r="D40" s="109">
        <f t="shared" si="15"/>
        <v>1000</v>
      </c>
      <c r="E40" s="23" t="str">
        <f t="shared" si="8"/>
        <v/>
      </c>
      <c r="F40" s="22" t="str">
        <f t="shared" si="9"/>
        <v/>
      </c>
      <c r="G40" s="15" t="str">
        <f t="shared" si="0"/>
        <v/>
      </c>
      <c r="H40" s="17" t="str">
        <f t="shared" si="1"/>
        <v/>
      </c>
      <c r="I40" s="24" t="str">
        <f t="shared" si="10"/>
        <v/>
      </c>
      <c r="J40" s="26" t="str">
        <f t="shared" si="2"/>
        <v/>
      </c>
      <c r="K40" s="10">
        <f t="shared" si="12"/>
        <v>180</v>
      </c>
      <c r="L40" s="113" t="str">
        <f t="shared" si="3"/>
        <v/>
      </c>
      <c r="M40" s="118">
        <f t="shared" si="13"/>
        <v>180000</v>
      </c>
      <c r="N40">
        <f t="shared" si="11"/>
        <v>1000</v>
      </c>
      <c r="O40" s="10" t="str">
        <f t="shared" si="14"/>
        <v/>
      </c>
      <c r="P40" s="113" t="str">
        <f t="shared" si="4"/>
        <v/>
      </c>
      <c r="Q40" s="10" t="str">
        <f t="shared" si="5"/>
        <v/>
      </c>
      <c r="R40" s="10" t="str">
        <f t="shared" si="6"/>
        <v/>
      </c>
      <c r="S40" s="10" t="str">
        <f t="shared" si="7"/>
        <v/>
      </c>
    </row>
    <row r="41" spans="1:19">
      <c r="A41" s="12"/>
      <c r="B41" s="13" t="s">
        <v>281</v>
      </c>
      <c r="C41" s="13"/>
      <c r="D41" s="109">
        <f t="shared" si="15"/>
        <v>1000</v>
      </c>
      <c r="E41" s="23" t="str">
        <f t="shared" si="8"/>
        <v/>
      </c>
      <c r="F41" s="22" t="str">
        <f t="shared" si="9"/>
        <v/>
      </c>
      <c r="G41" s="15" t="str">
        <f t="shared" si="0"/>
        <v/>
      </c>
      <c r="H41" s="17" t="str">
        <f t="shared" si="1"/>
        <v/>
      </c>
      <c r="I41" s="24" t="str">
        <f t="shared" si="10"/>
        <v/>
      </c>
      <c r="J41" s="26" t="str">
        <f t="shared" si="2"/>
        <v/>
      </c>
      <c r="K41" s="10">
        <f t="shared" si="12"/>
        <v>181</v>
      </c>
      <c r="L41" s="113" t="str">
        <f t="shared" si="3"/>
        <v/>
      </c>
      <c r="M41" s="118">
        <f t="shared" si="13"/>
        <v>181000</v>
      </c>
      <c r="N41">
        <f t="shared" si="11"/>
        <v>1000</v>
      </c>
      <c r="O41" s="10" t="str">
        <f t="shared" si="14"/>
        <v/>
      </c>
      <c r="P41" s="113" t="str">
        <f t="shared" si="4"/>
        <v/>
      </c>
      <c r="Q41" s="10" t="str">
        <f t="shared" si="5"/>
        <v/>
      </c>
      <c r="R41" s="10" t="str">
        <f t="shared" si="6"/>
        <v/>
      </c>
      <c r="S41" s="10" t="str">
        <f t="shared" si="7"/>
        <v/>
      </c>
    </row>
    <row r="42" spans="1:19">
      <c r="A42" s="12"/>
      <c r="B42" s="13" t="s">
        <v>281</v>
      </c>
      <c r="C42" s="13"/>
      <c r="D42" s="109">
        <f t="shared" si="15"/>
        <v>1000</v>
      </c>
      <c r="E42" s="23" t="str">
        <f t="shared" si="8"/>
        <v/>
      </c>
      <c r="F42" s="22" t="str">
        <f t="shared" si="9"/>
        <v/>
      </c>
      <c r="G42" s="15" t="str">
        <f t="shared" si="0"/>
        <v/>
      </c>
      <c r="H42" s="17" t="str">
        <f t="shared" si="1"/>
        <v/>
      </c>
      <c r="I42" s="24" t="str">
        <f t="shared" si="10"/>
        <v/>
      </c>
      <c r="J42" s="26" t="str">
        <f t="shared" si="2"/>
        <v/>
      </c>
      <c r="K42" s="10">
        <f t="shared" si="12"/>
        <v>182</v>
      </c>
      <c r="L42" s="113" t="str">
        <f t="shared" si="3"/>
        <v/>
      </c>
      <c r="M42" s="118">
        <f t="shared" si="13"/>
        <v>182000</v>
      </c>
      <c r="N42">
        <f t="shared" si="11"/>
        <v>1000</v>
      </c>
      <c r="O42" s="10" t="str">
        <f t="shared" si="14"/>
        <v/>
      </c>
      <c r="P42" s="113" t="str">
        <f t="shared" si="4"/>
        <v/>
      </c>
      <c r="Q42" s="10" t="str">
        <f t="shared" si="5"/>
        <v/>
      </c>
      <c r="R42" s="10" t="str">
        <f t="shared" si="6"/>
        <v/>
      </c>
      <c r="S42" s="10" t="str">
        <f t="shared" si="7"/>
        <v/>
      </c>
    </row>
    <row r="43" spans="1:19">
      <c r="A43" s="12"/>
      <c r="B43" s="13" t="s">
        <v>281</v>
      </c>
      <c r="C43" s="13"/>
      <c r="D43" s="109">
        <f t="shared" si="15"/>
        <v>1000</v>
      </c>
      <c r="E43" s="23" t="str">
        <f t="shared" si="8"/>
        <v/>
      </c>
      <c r="F43" s="22" t="str">
        <f t="shared" si="9"/>
        <v/>
      </c>
      <c r="G43" s="15" t="str">
        <f t="shared" si="0"/>
        <v/>
      </c>
      <c r="H43" s="17" t="str">
        <f t="shared" si="1"/>
        <v/>
      </c>
      <c r="I43" s="24" t="str">
        <f t="shared" si="10"/>
        <v/>
      </c>
      <c r="J43" s="26" t="str">
        <f t="shared" si="2"/>
        <v/>
      </c>
      <c r="K43" s="10">
        <f t="shared" si="12"/>
        <v>183</v>
      </c>
      <c r="L43" s="113" t="str">
        <f t="shared" si="3"/>
        <v/>
      </c>
      <c r="M43" s="118">
        <f t="shared" si="13"/>
        <v>183000</v>
      </c>
      <c r="N43">
        <f t="shared" si="11"/>
        <v>1000</v>
      </c>
      <c r="O43" s="10" t="str">
        <f t="shared" si="14"/>
        <v/>
      </c>
      <c r="P43" s="113" t="str">
        <f t="shared" si="4"/>
        <v/>
      </c>
      <c r="Q43" s="10" t="str">
        <f t="shared" si="5"/>
        <v/>
      </c>
      <c r="R43" s="10" t="str">
        <f t="shared" si="6"/>
        <v/>
      </c>
      <c r="S43" s="10" t="str">
        <f t="shared" si="7"/>
        <v/>
      </c>
    </row>
    <row r="44" spans="1:19">
      <c r="A44" s="12"/>
      <c r="B44" s="13" t="s">
        <v>281</v>
      </c>
      <c r="C44" s="13"/>
      <c r="D44" s="109">
        <f t="shared" si="15"/>
        <v>1000</v>
      </c>
      <c r="E44" s="23" t="str">
        <f t="shared" si="8"/>
        <v/>
      </c>
      <c r="F44" s="22" t="str">
        <f t="shared" si="9"/>
        <v/>
      </c>
      <c r="G44" s="15" t="str">
        <f t="shared" si="0"/>
        <v/>
      </c>
      <c r="H44" s="17" t="str">
        <f t="shared" si="1"/>
        <v/>
      </c>
      <c r="I44" s="24" t="str">
        <f t="shared" si="10"/>
        <v/>
      </c>
      <c r="J44" s="26" t="str">
        <f t="shared" si="2"/>
        <v/>
      </c>
      <c r="K44" s="10">
        <f t="shared" si="12"/>
        <v>184</v>
      </c>
      <c r="L44" s="113" t="str">
        <f t="shared" si="3"/>
        <v/>
      </c>
      <c r="M44" s="118">
        <f t="shared" si="13"/>
        <v>184000</v>
      </c>
      <c r="N44">
        <f t="shared" si="11"/>
        <v>1000</v>
      </c>
      <c r="O44" s="10" t="str">
        <f t="shared" si="14"/>
        <v/>
      </c>
      <c r="P44" s="113" t="str">
        <f t="shared" si="4"/>
        <v/>
      </c>
      <c r="Q44" s="10" t="str">
        <f t="shared" si="5"/>
        <v/>
      </c>
      <c r="R44" s="10" t="str">
        <f t="shared" si="6"/>
        <v/>
      </c>
      <c r="S44" s="10" t="str">
        <f t="shared" si="7"/>
        <v/>
      </c>
    </row>
    <row r="45" spans="1:19">
      <c r="A45" s="12"/>
      <c r="B45" s="13" t="s">
        <v>281</v>
      </c>
      <c r="C45" s="13"/>
      <c r="D45" s="109">
        <f t="shared" si="15"/>
        <v>1000</v>
      </c>
      <c r="E45" s="23" t="str">
        <f t="shared" si="8"/>
        <v/>
      </c>
      <c r="F45" s="22" t="str">
        <f t="shared" si="9"/>
        <v/>
      </c>
      <c r="G45" s="15" t="str">
        <f t="shared" si="0"/>
        <v/>
      </c>
      <c r="H45" s="17" t="str">
        <f t="shared" si="1"/>
        <v/>
      </c>
      <c r="I45" s="24" t="str">
        <f t="shared" si="10"/>
        <v/>
      </c>
      <c r="J45" s="26" t="str">
        <f t="shared" si="2"/>
        <v/>
      </c>
      <c r="K45" s="10">
        <f t="shared" si="12"/>
        <v>185</v>
      </c>
      <c r="L45" s="113" t="str">
        <f t="shared" si="3"/>
        <v/>
      </c>
      <c r="M45" s="118">
        <f t="shared" si="13"/>
        <v>185000</v>
      </c>
      <c r="N45">
        <f t="shared" si="11"/>
        <v>1000</v>
      </c>
      <c r="O45" s="10" t="str">
        <f t="shared" si="14"/>
        <v/>
      </c>
      <c r="P45" s="113" t="str">
        <f t="shared" si="4"/>
        <v/>
      </c>
      <c r="Q45" s="10" t="str">
        <f t="shared" si="5"/>
        <v/>
      </c>
      <c r="R45" s="10" t="str">
        <f t="shared" si="6"/>
        <v/>
      </c>
      <c r="S45" s="10" t="str">
        <f t="shared" si="7"/>
        <v/>
      </c>
    </row>
    <row r="46" spans="1:19">
      <c r="A46" s="12"/>
      <c r="B46" s="13" t="s">
        <v>281</v>
      </c>
      <c r="C46" s="13"/>
      <c r="D46" s="109">
        <f t="shared" si="15"/>
        <v>1000</v>
      </c>
      <c r="E46" s="23" t="str">
        <f t="shared" si="8"/>
        <v/>
      </c>
      <c r="F46" s="22" t="str">
        <f t="shared" si="9"/>
        <v/>
      </c>
      <c r="G46" s="15" t="str">
        <f t="shared" si="0"/>
        <v/>
      </c>
      <c r="H46" s="17" t="str">
        <f t="shared" si="1"/>
        <v/>
      </c>
      <c r="I46" s="24" t="str">
        <f t="shared" si="10"/>
        <v/>
      </c>
      <c r="J46" s="26" t="str">
        <f t="shared" si="2"/>
        <v/>
      </c>
      <c r="K46" s="10">
        <f t="shared" si="12"/>
        <v>186</v>
      </c>
      <c r="L46" s="113" t="str">
        <f t="shared" si="3"/>
        <v/>
      </c>
      <c r="M46" s="118">
        <f t="shared" si="13"/>
        <v>186000</v>
      </c>
      <c r="N46">
        <f t="shared" si="11"/>
        <v>1000</v>
      </c>
      <c r="O46" s="10" t="str">
        <f t="shared" si="14"/>
        <v/>
      </c>
      <c r="P46" s="113" t="str">
        <f t="shared" si="4"/>
        <v/>
      </c>
      <c r="Q46" s="10" t="str">
        <f t="shared" si="5"/>
        <v/>
      </c>
      <c r="R46" s="10" t="str">
        <f t="shared" si="6"/>
        <v/>
      </c>
      <c r="S46" s="10" t="str">
        <f t="shared" si="7"/>
        <v/>
      </c>
    </row>
    <row r="47" spans="1:19">
      <c r="A47" s="12"/>
      <c r="B47" s="13" t="s">
        <v>281</v>
      </c>
      <c r="C47" s="13"/>
      <c r="D47" s="109">
        <f t="shared" si="15"/>
        <v>1000</v>
      </c>
      <c r="E47" s="23" t="str">
        <f t="shared" si="8"/>
        <v/>
      </c>
      <c r="F47" s="22" t="str">
        <f t="shared" si="9"/>
        <v/>
      </c>
      <c r="G47" s="15" t="str">
        <f t="shared" si="0"/>
        <v/>
      </c>
      <c r="H47" s="17" t="str">
        <f t="shared" si="1"/>
        <v/>
      </c>
      <c r="I47" s="24" t="str">
        <f t="shared" si="10"/>
        <v/>
      </c>
      <c r="J47" s="26" t="str">
        <f t="shared" si="2"/>
        <v/>
      </c>
      <c r="K47" s="10">
        <f t="shared" si="12"/>
        <v>187</v>
      </c>
      <c r="L47" s="113" t="str">
        <f t="shared" si="3"/>
        <v/>
      </c>
      <c r="M47" s="118">
        <f t="shared" si="13"/>
        <v>187000</v>
      </c>
      <c r="N47">
        <f t="shared" si="11"/>
        <v>1000</v>
      </c>
      <c r="O47" s="10" t="str">
        <f t="shared" si="14"/>
        <v/>
      </c>
      <c r="P47" s="113" t="str">
        <f t="shared" si="4"/>
        <v/>
      </c>
      <c r="Q47" s="10" t="str">
        <f t="shared" si="5"/>
        <v/>
      </c>
      <c r="R47" s="10" t="str">
        <f t="shared" si="6"/>
        <v/>
      </c>
      <c r="S47" s="10" t="str">
        <f t="shared" si="7"/>
        <v/>
      </c>
    </row>
    <row r="48" spans="1:19">
      <c r="A48" s="12"/>
      <c r="B48" s="13" t="s">
        <v>281</v>
      </c>
      <c r="C48" s="13"/>
      <c r="D48" s="109">
        <f t="shared" si="15"/>
        <v>1000</v>
      </c>
      <c r="E48" s="23" t="str">
        <f t="shared" si="8"/>
        <v/>
      </c>
      <c r="F48" s="22" t="str">
        <f t="shared" si="9"/>
        <v/>
      </c>
      <c r="G48" s="15" t="str">
        <f t="shared" si="0"/>
        <v/>
      </c>
      <c r="H48" s="17" t="str">
        <f t="shared" si="1"/>
        <v/>
      </c>
      <c r="I48" s="24" t="str">
        <f t="shared" si="10"/>
        <v/>
      </c>
      <c r="J48" s="26" t="str">
        <f t="shared" si="2"/>
        <v/>
      </c>
      <c r="K48" s="10">
        <f t="shared" si="12"/>
        <v>188</v>
      </c>
      <c r="L48" s="113" t="str">
        <f t="shared" si="3"/>
        <v/>
      </c>
      <c r="M48" s="118">
        <f t="shared" si="13"/>
        <v>188000</v>
      </c>
      <c r="N48">
        <f t="shared" si="11"/>
        <v>1000</v>
      </c>
      <c r="O48" s="10" t="str">
        <f t="shared" si="14"/>
        <v/>
      </c>
      <c r="P48" s="113" t="str">
        <f t="shared" si="4"/>
        <v/>
      </c>
      <c r="Q48" s="10" t="str">
        <f t="shared" si="5"/>
        <v/>
      </c>
      <c r="R48" s="10" t="str">
        <f t="shared" si="6"/>
        <v/>
      </c>
      <c r="S48" s="10" t="str">
        <f t="shared" si="7"/>
        <v/>
      </c>
    </row>
    <row r="49" spans="1:19">
      <c r="A49" s="12"/>
      <c r="B49" s="13" t="s">
        <v>281</v>
      </c>
      <c r="C49" s="13"/>
      <c r="D49" s="109">
        <f t="shared" si="15"/>
        <v>1000</v>
      </c>
      <c r="E49" s="23" t="str">
        <f t="shared" si="8"/>
        <v/>
      </c>
      <c r="F49" s="22" t="str">
        <f t="shared" si="9"/>
        <v/>
      </c>
      <c r="G49" s="15" t="str">
        <f t="shared" ref="G49:G80" si="16">IF(B49="Redemption","",IF(B49="Dividend","",IF(ISERROR(mfnav2*E49),"",mfnav2*E49)))</f>
        <v/>
      </c>
      <c r="H49" s="17" t="str">
        <f t="shared" si="1"/>
        <v/>
      </c>
      <c r="I49" s="24" t="str">
        <f t="shared" si="10"/>
        <v/>
      </c>
      <c r="J49" s="26" t="str">
        <f t="shared" ref="J49:J80" si="17">IF(ISERROR(I49*mfnav2),"",I49*mfnav2)</f>
        <v/>
      </c>
      <c r="K49" s="10">
        <f t="shared" si="12"/>
        <v>189</v>
      </c>
      <c r="L49" s="113" t="str">
        <f t="shared" ref="L49:L80" si="18">IF(A49="","",(1+(RATE(K49,-sip,,J49,IF(DAY(sipdate1)&lt;=10,0,IF(DAY(sipdate1)&gt;=20,1,0)))))^12-1)</f>
        <v/>
      </c>
      <c r="M49" s="118">
        <f t="shared" si="13"/>
        <v>189000</v>
      </c>
      <c r="N49">
        <f t="shared" si="11"/>
        <v>1000</v>
      </c>
      <c r="O49" s="10" t="str">
        <f t="shared" si="14"/>
        <v/>
      </c>
      <c r="P49" s="113" t="str">
        <f t="shared" si="4"/>
        <v/>
      </c>
      <c r="Q49" s="10" t="str">
        <f t="shared" si="5"/>
        <v/>
      </c>
      <c r="R49" s="10" t="str">
        <f t="shared" si="6"/>
        <v/>
      </c>
      <c r="S49" s="10" t="str">
        <f t="shared" si="7"/>
        <v/>
      </c>
    </row>
    <row r="50" spans="1:19">
      <c r="A50" s="12"/>
      <c r="B50" s="13" t="s">
        <v>281</v>
      </c>
      <c r="C50" s="13"/>
      <c r="D50" s="109">
        <f t="shared" si="15"/>
        <v>1000</v>
      </c>
      <c r="E50" s="23" t="str">
        <f t="shared" si="8"/>
        <v/>
      </c>
      <c r="F50" s="22" t="str">
        <f t="shared" si="9"/>
        <v/>
      </c>
      <c r="G50" s="15" t="str">
        <f t="shared" si="16"/>
        <v/>
      </c>
      <c r="H50" s="17" t="str">
        <f t="shared" si="1"/>
        <v/>
      </c>
      <c r="I50" s="24" t="str">
        <f t="shared" si="10"/>
        <v/>
      </c>
      <c r="J50" s="26" t="str">
        <f t="shared" si="17"/>
        <v/>
      </c>
      <c r="K50" s="10">
        <f t="shared" si="12"/>
        <v>190</v>
      </c>
      <c r="L50" s="113" t="str">
        <f t="shared" si="18"/>
        <v/>
      </c>
      <c r="M50" s="118">
        <f t="shared" si="13"/>
        <v>190000</v>
      </c>
      <c r="N50">
        <f t="shared" si="11"/>
        <v>1000</v>
      </c>
      <c r="O50" s="10" t="str">
        <f t="shared" si="14"/>
        <v/>
      </c>
      <c r="P50" s="113" t="str">
        <f t="shared" si="4"/>
        <v/>
      </c>
      <c r="Q50" s="10" t="str">
        <f t="shared" si="5"/>
        <v/>
      </c>
      <c r="R50" s="10" t="str">
        <f t="shared" si="6"/>
        <v/>
      </c>
      <c r="S50" s="10" t="str">
        <f t="shared" si="7"/>
        <v/>
      </c>
    </row>
    <row r="51" spans="1:19">
      <c r="A51" s="12"/>
      <c r="B51" s="13" t="s">
        <v>281</v>
      </c>
      <c r="C51" s="13"/>
      <c r="D51" s="109">
        <f t="shared" si="15"/>
        <v>1000</v>
      </c>
      <c r="E51" s="23" t="str">
        <f t="shared" si="8"/>
        <v/>
      </c>
      <c r="F51" s="22" t="str">
        <f t="shared" si="9"/>
        <v/>
      </c>
      <c r="G51" s="15" t="str">
        <f t="shared" si="16"/>
        <v/>
      </c>
      <c r="H51" s="17" t="str">
        <f t="shared" si="1"/>
        <v/>
      </c>
      <c r="I51" s="24" t="str">
        <f t="shared" si="10"/>
        <v/>
      </c>
      <c r="J51" s="26" t="str">
        <f t="shared" si="17"/>
        <v/>
      </c>
      <c r="K51" s="10">
        <f t="shared" si="12"/>
        <v>191</v>
      </c>
      <c r="L51" s="113" t="str">
        <f t="shared" si="18"/>
        <v/>
      </c>
      <c r="M51" s="118">
        <f t="shared" si="13"/>
        <v>191000</v>
      </c>
      <c r="N51">
        <f t="shared" si="11"/>
        <v>1000</v>
      </c>
      <c r="O51" s="10" t="str">
        <f t="shared" si="14"/>
        <v/>
      </c>
      <c r="P51" s="113" t="str">
        <f t="shared" si="4"/>
        <v/>
      </c>
      <c r="Q51" s="10" t="str">
        <f t="shared" si="5"/>
        <v/>
      </c>
      <c r="R51" s="10" t="str">
        <f t="shared" si="6"/>
        <v/>
      </c>
      <c r="S51" s="10" t="str">
        <f t="shared" si="7"/>
        <v/>
      </c>
    </row>
    <row r="52" spans="1:19">
      <c r="A52" s="12"/>
      <c r="B52" s="13" t="s">
        <v>281</v>
      </c>
      <c r="C52" s="13"/>
      <c r="D52" s="109">
        <f t="shared" si="15"/>
        <v>1000</v>
      </c>
      <c r="E52" s="23" t="str">
        <f t="shared" si="8"/>
        <v/>
      </c>
      <c r="F52" s="22" t="str">
        <f t="shared" si="9"/>
        <v/>
      </c>
      <c r="G52" s="15" t="str">
        <f t="shared" si="16"/>
        <v/>
      </c>
      <c r="H52" s="17" t="str">
        <f t="shared" si="1"/>
        <v/>
      </c>
      <c r="I52" s="24" t="str">
        <f t="shared" si="10"/>
        <v/>
      </c>
      <c r="J52" s="26" t="str">
        <f t="shared" si="17"/>
        <v/>
      </c>
      <c r="K52" s="10">
        <f t="shared" si="12"/>
        <v>192</v>
      </c>
      <c r="L52" s="113" t="str">
        <f t="shared" si="18"/>
        <v/>
      </c>
      <c r="M52" s="118">
        <f t="shared" si="13"/>
        <v>192000</v>
      </c>
      <c r="N52">
        <f t="shared" si="11"/>
        <v>1000</v>
      </c>
      <c r="O52" s="10" t="str">
        <f t="shared" si="14"/>
        <v/>
      </c>
      <c r="P52" s="113" t="str">
        <f t="shared" si="4"/>
        <v/>
      </c>
      <c r="Q52" s="10" t="str">
        <f t="shared" si="5"/>
        <v/>
      </c>
      <c r="R52" s="10" t="str">
        <f t="shared" si="6"/>
        <v/>
      </c>
      <c r="S52" s="10" t="str">
        <f t="shared" si="7"/>
        <v/>
      </c>
    </row>
    <row r="53" spans="1:19">
      <c r="A53" s="12"/>
      <c r="B53" s="13" t="s">
        <v>281</v>
      </c>
      <c r="C53" s="13"/>
      <c r="D53" s="109">
        <f t="shared" si="15"/>
        <v>1000</v>
      </c>
      <c r="E53" s="23" t="str">
        <f t="shared" si="8"/>
        <v/>
      </c>
      <c r="F53" s="22" t="str">
        <f t="shared" si="9"/>
        <v/>
      </c>
      <c r="G53" s="15" t="str">
        <f t="shared" si="16"/>
        <v/>
      </c>
      <c r="H53" s="17" t="str">
        <f t="shared" si="1"/>
        <v/>
      </c>
      <c r="I53" s="24" t="str">
        <f t="shared" si="10"/>
        <v/>
      </c>
      <c r="J53" s="26" t="str">
        <f t="shared" si="17"/>
        <v/>
      </c>
      <c r="K53" s="10">
        <f t="shared" si="12"/>
        <v>193</v>
      </c>
      <c r="L53" s="113" t="str">
        <f t="shared" si="18"/>
        <v/>
      </c>
      <c r="M53" s="118">
        <f t="shared" si="13"/>
        <v>193000</v>
      </c>
      <c r="N53">
        <f t="shared" si="11"/>
        <v>1000</v>
      </c>
      <c r="O53" s="10" t="str">
        <f t="shared" si="14"/>
        <v/>
      </c>
      <c r="P53" s="113" t="str">
        <f t="shared" si="4"/>
        <v/>
      </c>
      <c r="Q53" s="10" t="str">
        <f t="shared" si="5"/>
        <v/>
      </c>
      <c r="R53" s="10" t="str">
        <f t="shared" si="6"/>
        <v/>
      </c>
      <c r="S53" s="10" t="str">
        <f t="shared" si="7"/>
        <v/>
      </c>
    </row>
    <row r="54" spans="1:19">
      <c r="A54" s="12"/>
      <c r="B54" s="13" t="s">
        <v>281</v>
      </c>
      <c r="C54" s="13"/>
      <c r="D54" s="109">
        <f t="shared" si="15"/>
        <v>1000</v>
      </c>
      <c r="E54" s="23" t="str">
        <f t="shared" si="8"/>
        <v/>
      </c>
      <c r="F54" s="22" t="str">
        <f t="shared" si="9"/>
        <v/>
      </c>
      <c r="G54" s="15" t="str">
        <f t="shared" si="16"/>
        <v/>
      </c>
      <c r="H54" s="17" t="str">
        <f t="shared" si="1"/>
        <v/>
      </c>
      <c r="I54" s="24" t="str">
        <f t="shared" si="10"/>
        <v/>
      </c>
      <c r="J54" s="26" t="str">
        <f t="shared" si="17"/>
        <v/>
      </c>
      <c r="K54" s="10">
        <f t="shared" si="12"/>
        <v>194</v>
      </c>
      <c r="L54" s="113" t="str">
        <f t="shared" si="18"/>
        <v/>
      </c>
      <c r="M54" s="118">
        <f t="shared" si="13"/>
        <v>194000</v>
      </c>
      <c r="N54">
        <f t="shared" si="11"/>
        <v>1000</v>
      </c>
      <c r="O54" s="10" t="str">
        <f t="shared" si="14"/>
        <v/>
      </c>
      <c r="P54" s="113" t="str">
        <f t="shared" si="4"/>
        <v/>
      </c>
      <c r="Q54" s="10" t="str">
        <f t="shared" si="5"/>
        <v/>
      </c>
      <c r="R54" s="10" t="str">
        <f t="shared" si="6"/>
        <v/>
      </c>
      <c r="S54" s="10" t="str">
        <f t="shared" si="7"/>
        <v/>
      </c>
    </row>
    <row r="55" spans="1:19">
      <c r="A55" s="12"/>
      <c r="B55" s="13" t="s">
        <v>281</v>
      </c>
      <c r="C55" s="13"/>
      <c r="D55" s="109">
        <f t="shared" si="15"/>
        <v>1000</v>
      </c>
      <c r="E55" s="23" t="str">
        <f t="shared" si="8"/>
        <v/>
      </c>
      <c r="F55" s="22" t="str">
        <f t="shared" si="9"/>
        <v/>
      </c>
      <c r="G55" s="15" t="str">
        <f t="shared" si="16"/>
        <v/>
      </c>
      <c r="H55" s="17" t="str">
        <f t="shared" si="1"/>
        <v/>
      </c>
      <c r="I55" s="24" t="str">
        <f t="shared" si="10"/>
        <v/>
      </c>
      <c r="J55" s="26" t="str">
        <f t="shared" si="17"/>
        <v/>
      </c>
      <c r="K55" s="10">
        <f t="shared" si="12"/>
        <v>195</v>
      </c>
      <c r="L55" s="113" t="str">
        <f t="shared" si="18"/>
        <v/>
      </c>
      <c r="M55" s="118">
        <f t="shared" si="13"/>
        <v>195000</v>
      </c>
      <c r="N55">
        <f t="shared" si="11"/>
        <v>1000</v>
      </c>
      <c r="O55" s="10" t="str">
        <f t="shared" si="14"/>
        <v/>
      </c>
      <c r="P55" s="113" t="str">
        <f t="shared" si="4"/>
        <v/>
      </c>
      <c r="Q55" s="10" t="str">
        <f t="shared" si="5"/>
        <v/>
      </c>
      <c r="R55" s="10" t="str">
        <f t="shared" si="6"/>
        <v/>
      </c>
      <c r="S55" s="10" t="str">
        <f t="shared" si="7"/>
        <v/>
      </c>
    </row>
    <row r="56" spans="1:19">
      <c r="A56" s="12"/>
      <c r="B56" s="13" t="s">
        <v>281</v>
      </c>
      <c r="C56" s="13"/>
      <c r="D56" s="109">
        <f t="shared" si="15"/>
        <v>1000</v>
      </c>
      <c r="E56" s="23" t="str">
        <f t="shared" si="8"/>
        <v/>
      </c>
      <c r="F56" s="22" t="str">
        <f t="shared" si="9"/>
        <v/>
      </c>
      <c r="G56" s="15" t="str">
        <f t="shared" si="16"/>
        <v/>
      </c>
      <c r="H56" s="17" t="str">
        <f t="shared" si="1"/>
        <v/>
      </c>
      <c r="I56" s="24" t="str">
        <f t="shared" si="10"/>
        <v/>
      </c>
      <c r="J56" s="26" t="str">
        <f t="shared" si="17"/>
        <v/>
      </c>
      <c r="K56" s="10">
        <f t="shared" si="12"/>
        <v>196</v>
      </c>
      <c r="L56" s="113" t="str">
        <f t="shared" si="18"/>
        <v/>
      </c>
      <c r="M56" s="118">
        <f t="shared" si="13"/>
        <v>196000</v>
      </c>
      <c r="N56">
        <f t="shared" si="11"/>
        <v>1000</v>
      </c>
      <c r="O56" s="10" t="str">
        <f t="shared" si="14"/>
        <v/>
      </c>
      <c r="P56" s="113" t="str">
        <f t="shared" si="4"/>
        <v/>
      </c>
      <c r="Q56" s="10" t="str">
        <f t="shared" si="5"/>
        <v/>
      </c>
      <c r="R56" s="10" t="str">
        <f t="shared" si="6"/>
        <v/>
      </c>
      <c r="S56" s="10" t="str">
        <f t="shared" si="7"/>
        <v/>
      </c>
    </row>
    <row r="57" spans="1:19">
      <c r="A57" s="12"/>
      <c r="B57" s="13" t="s">
        <v>281</v>
      </c>
      <c r="C57" s="13"/>
      <c r="D57" s="109">
        <f t="shared" si="15"/>
        <v>1000</v>
      </c>
      <c r="E57" s="23" t="str">
        <f t="shared" si="8"/>
        <v/>
      </c>
      <c r="F57" s="22" t="str">
        <f t="shared" si="9"/>
        <v/>
      </c>
      <c r="G57" s="15" t="str">
        <f t="shared" si="16"/>
        <v/>
      </c>
      <c r="H57" s="17" t="str">
        <f t="shared" si="1"/>
        <v/>
      </c>
      <c r="I57" s="24" t="str">
        <f t="shared" si="10"/>
        <v/>
      </c>
      <c r="J57" s="26" t="str">
        <f t="shared" si="17"/>
        <v/>
      </c>
      <c r="K57" s="10">
        <f t="shared" si="12"/>
        <v>197</v>
      </c>
      <c r="L57" s="113" t="str">
        <f t="shared" si="18"/>
        <v/>
      </c>
      <c r="M57" s="118">
        <f t="shared" si="13"/>
        <v>197000</v>
      </c>
      <c r="N57">
        <f t="shared" si="11"/>
        <v>1000</v>
      </c>
      <c r="O57" s="10" t="str">
        <f t="shared" si="14"/>
        <v/>
      </c>
      <c r="P57" s="113" t="str">
        <f t="shared" si="4"/>
        <v/>
      </c>
      <c r="Q57" s="10" t="str">
        <f t="shared" si="5"/>
        <v/>
      </c>
      <c r="R57" s="10" t="str">
        <f t="shared" si="6"/>
        <v/>
      </c>
      <c r="S57" s="10" t="str">
        <f t="shared" si="7"/>
        <v/>
      </c>
    </row>
    <row r="58" spans="1:19">
      <c r="A58" s="12"/>
      <c r="B58" s="13" t="s">
        <v>281</v>
      </c>
      <c r="C58" s="13"/>
      <c r="D58" s="109">
        <f t="shared" si="15"/>
        <v>1000</v>
      </c>
      <c r="E58" s="23" t="str">
        <f t="shared" si="8"/>
        <v/>
      </c>
      <c r="F58" s="22" t="str">
        <f t="shared" si="9"/>
        <v/>
      </c>
      <c r="G58" s="15" t="str">
        <f t="shared" si="16"/>
        <v/>
      </c>
      <c r="H58" s="17" t="str">
        <f t="shared" si="1"/>
        <v/>
      </c>
      <c r="I58" s="24" t="str">
        <f t="shared" si="10"/>
        <v/>
      </c>
      <c r="J58" s="26" t="str">
        <f t="shared" si="17"/>
        <v/>
      </c>
      <c r="K58" s="10">
        <f t="shared" si="12"/>
        <v>198</v>
      </c>
      <c r="L58" s="113" t="str">
        <f t="shared" si="18"/>
        <v/>
      </c>
      <c r="M58" s="118">
        <f t="shared" si="13"/>
        <v>198000</v>
      </c>
      <c r="N58">
        <f t="shared" si="11"/>
        <v>1000</v>
      </c>
      <c r="O58" s="10" t="str">
        <f t="shared" si="14"/>
        <v/>
      </c>
      <c r="P58" s="113" t="str">
        <f t="shared" si="4"/>
        <v/>
      </c>
      <c r="Q58" s="10" t="str">
        <f t="shared" si="5"/>
        <v/>
      </c>
      <c r="R58" s="10" t="str">
        <f t="shared" si="6"/>
        <v/>
      </c>
      <c r="S58" s="10" t="str">
        <f t="shared" si="7"/>
        <v/>
      </c>
    </row>
    <row r="59" spans="1:19">
      <c r="A59" s="12"/>
      <c r="B59" s="13" t="s">
        <v>281</v>
      </c>
      <c r="C59" s="13"/>
      <c r="D59" s="109">
        <f t="shared" si="15"/>
        <v>1000</v>
      </c>
      <c r="E59" s="23" t="str">
        <f t="shared" si="8"/>
        <v/>
      </c>
      <c r="F59" s="22" t="str">
        <f t="shared" si="9"/>
        <v/>
      </c>
      <c r="G59" s="15" t="str">
        <f t="shared" si="16"/>
        <v/>
      </c>
      <c r="H59" s="17" t="str">
        <f t="shared" si="1"/>
        <v/>
      </c>
      <c r="I59" s="24" t="str">
        <f t="shared" si="10"/>
        <v/>
      </c>
      <c r="J59" s="26" t="str">
        <f t="shared" si="17"/>
        <v/>
      </c>
      <c r="K59" s="10">
        <f t="shared" si="12"/>
        <v>199</v>
      </c>
      <c r="L59" s="113" t="str">
        <f t="shared" si="18"/>
        <v/>
      </c>
      <c r="M59" s="118">
        <f t="shared" si="13"/>
        <v>199000</v>
      </c>
      <c r="N59">
        <f t="shared" si="11"/>
        <v>1000</v>
      </c>
      <c r="O59" s="10" t="str">
        <f t="shared" si="14"/>
        <v/>
      </c>
      <c r="P59" s="113" t="str">
        <f t="shared" si="4"/>
        <v/>
      </c>
      <c r="Q59" s="10" t="str">
        <f t="shared" si="5"/>
        <v/>
      </c>
      <c r="R59" s="10" t="str">
        <f t="shared" si="6"/>
        <v/>
      </c>
      <c r="S59" s="10" t="str">
        <f t="shared" si="7"/>
        <v/>
      </c>
    </row>
    <row r="60" spans="1:19">
      <c r="A60" s="12"/>
      <c r="B60" s="13" t="s">
        <v>281</v>
      </c>
      <c r="C60" s="13"/>
      <c r="D60" s="109">
        <f t="shared" si="15"/>
        <v>1000</v>
      </c>
      <c r="E60" s="23" t="str">
        <f t="shared" si="8"/>
        <v/>
      </c>
      <c r="F60" s="22" t="str">
        <f t="shared" si="9"/>
        <v/>
      </c>
      <c r="G60" s="15" t="str">
        <f t="shared" si="16"/>
        <v/>
      </c>
      <c r="H60" s="17" t="str">
        <f t="shared" si="1"/>
        <v/>
      </c>
      <c r="I60" s="24" t="str">
        <f t="shared" si="10"/>
        <v/>
      </c>
      <c r="J60" s="26" t="str">
        <f t="shared" si="17"/>
        <v/>
      </c>
      <c r="K60" s="10">
        <f t="shared" si="12"/>
        <v>200</v>
      </c>
      <c r="L60" s="113" t="str">
        <f t="shared" si="18"/>
        <v/>
      </c>
      <c r="M60" s="118">
        <f t="shared" si="13"/>
        <v>200000</v>
      </c>
      <c r="N60">
        <f t="shared" si="11"/>
        <v>1000</v>
      </c>
      <c r="O60" s="10" t="str">
        <f t="shared" si="14"/>
        <v/>
      </c>
      <c r="P60" s="113" t="str">
        <f t="shared" si="4"/>
        <v/>
      </c>
      <c r="Q60" s="10" t="str">
        <f t="shared" si="5"/>
        <v/>
      </c>
      <c r="R60" s="10" t="str">
        <f t="shared" si="6"/>
        <v/>
      </c>
      <c r="S60" s="10" t="str">
        <f t="shared" si="7"/>
        <v/>
      </c>
    </row>
    <row r="61" spans="1:19">
      <c r="A61" s="12"/>
      <c r="B61" s="13" t="s">
        <v>281</v>
      </c>
      <c r="C61" s="13"/>
      <c r="D61" s="109">
        <f t="shared" si="15"/>
        <v>1000</v>
      </c>
      <c r="E61" s="23" t="str">
        <f t="shared" si="8"/>
        <v/>
      </c>
      <c r="F61" s="22" t="str">
        <f t="shared" si="9"/>
        <v/>
      </c>
      <c r="G61" s="15" t="str">
        <f t="shared" si="16"/>
        <v/>
      </c>
      <c r="H61" s="17" t="str">
        <f t="shared" si="1"/>
        <v/>
      </c>
      <c r="I61" s="24" t="str">
        <f t="shared" si="10"/>
        <v/>
      </c>
      <c r="J61" s="26" t="str">
        <f t="shared" si="17"/>
        <v/>
      </c>
      <c r="K61" s="10">
        <f t="shared" si="12"/>
        <v>201</v>
      </c>
      <c r="L61" s="113" t="str">
        <f t="shared" si="18"/>
        <v/>
      </c>
      <c r="M61" s="118">
        <f t="shared" si="13"/>
        <v>201000</v>
      </c>
      <c r="N61">
        <f t="shared" si="11"/>
        <v>1000</v>
      </c>
      <c r="O61" s="10" t="str">
        <f t="shared" si="14"/>
        <v/>
      </c>
      <c r="P61" s="113" t="str">
        <f t="shared" si="4"/>
        <v/>
      </c>
      <c r="Q61" s="10" t="str">
        <f t="shared" si="5"/>
        <v/>
      </c>
      <c r="R61" s="10" t="str">
        <f t="shared" si="6"/>
        <v/>
      </c>
      <c r="S61" s="10" t="str">
        <f t="shared" si="7"/>
        <v/>
      </c>
    </row>
    <row r="62" spans="1:19">
      <c r="A62" s="12"/>
      <c r="B62" s="13" t="s">
        <v>281</v>
      </c>
      <c r="C62" s="13"/>
      <c r="D62" s="109">
        <f t="shared" si="15"/>
        <v>1000</v>
      </c>
      <c r="E62" s="23" t="str">
        <f t="shared" si="8"/>
        <v/>
      </c>
      <c r="F62" s="22" t="str">
        <f t="shared" si="9"/>
        <v/>
      </c>
      <c r="G62" s="15" t="str">
        <f t="shared" si="16"/>
        <v/>
      </c>
      <c r="H62" s="17" t="str">
        <f t="shared" si="1"/>
        <v/>
      </c>
      <c r="I62" s="24" t="str">
        <f t="shared" si="10"/>
        <v/>
      </c>
      <c r="J62" s="26" t="str">
        <f t="shared" si="17"/>
        <v/>
      </c>
      <c r="K62" s="10">
        <f t="shared" si="12"/>
        <v>202</v>
      </c>
      <c r="L62" s="113" t="str">
        <f t="shared" si="18"/>
        <v/>
      </c>
      <c r="M62" s="118">
        <f t="shared" si="13"/>
        <v>202000</v>
      </c>
      <c r="N62">
        <f t="shared" si="11"/>
        <v>1000</v>
      </c>
      <c r="O62" s="10" t="str">
        <f t="shared" si="14"/>
        <v/>
      </c>
      <c r="P62" s="113" t="str">
        <f t="shared" si="4"/>
        <v/>
      </c>
      <c r="Q62" s="10" t="str">
        <f t="shared" si="5"/>
        <v/>
      </c>
      <c r="R62" s="10" t="str">
        <f t="shared" si="6"/>
        <v/>
      </c>
      <c r="S62" s="10" t="str">
        <f t="shared" si="7"/>
        <v/>
      </c>
    </row>
    <row r="63" spans="1:19">
      <c r="A63" s="12"/>
      <c r="B63" s="13" t="s">
        <v>281</v>
      </c>
      <c r="C63" s="13"/>
      <c r="D63" s="109">
        <f t="shared" si="15"/>
        <v>1000</v>
      </c>
      <c r="E63" s="23" t="str">
        <f t="shared" si="8"/>
        <v/>
      </c>
      <c r="F63" s="22" t="str">
        <f t="shared" si="9"/>
        <v/>
      </c>
      <c r="G63" s="15" t="str">
        <f t="shared" si="16"/>
        <v/>
      </c>
      <c r="H63" s="17" t="str">
        <f t="shared" si="1"/>
        <v/>
      </c>
      <c r="I63" s="24" t="str">
        <f t="shared" si="10"/>
        <v/>
      </c>
      <c r="J63" s="26" t="str">
        <f t="shared" si="17"/>
        <v/>
      </c>
      <c r="K63" s="10">
        <f t="shared" si="12"/>
        <v>203</v>
      </c>
      <c r="L63" s="113" t="str">
        <f t="shared" si="18"/>
        <v/>
      </c>
      <c r="M63" s="118">
        <f t="shared" si="13"/>
        <v>203000</v>
      </c>
      <c r="N63">
        <f t="shared" si="11"/>
        <v>1000</v>
      </c>
      <c r="O63" s="10" t="str">
        <f t="shared" si="14"/>
        <v/>
      </c>
      <c r="P63" s="113" t="str">
        <f t="shared" si="4"/>
        <v/>
      </c>
      <c r="Q63" s="10" t="str">
        <f t="shared" si="5"/>
        <v/>
      </c>
      <c r="R63" s="10" t="str">
        <f t="shared" si="6"/>
        <v/>
      </c>
      <c r="S63" s="10" t="str">
        <f t="shared" si="7"/>
        <v/>
      </c>
    </row>
    <row r="64" spans="1:19">
      <c r="A64" s="12"/>
      <c r="B64" s="13" t="s">
        <v>281</v>
      </c>
      <c r="C64" s="13"/>
      <c r="D64" s="109">
        <f t="shared" si="15"/>
        <v>1000</v>
      </c>
      <c r="E64" s="23" t="str">
        <f t="shared" si="8"/>
        <v/>
      </c>
      <c r="F64" s="22" t="str">
        <f t="shared" si="9"/>
        <v/>
      </c>
      <c r="G64" s="15" t="str">
        <f t="shared" si="16"/>
        <v/>
      </c>
      <c r="H64" s="17" t="str">
        <f t="shared" si="1"/>
        <v/>
      </c>
      <c r="I64" s="24" t="str">
        <f t="shared" si="10"/>
        <v/>
      </c>
      <c r="J64" s="26" t="str">
        <f t="shared" si="17"/>
        <v/>
      </c>
      <c r="K64" s="10">
        <f t="shared" si="12"/>
        <v>204</v>
      </c>
      <c r="L64" s="113" t="str">
        <f t="shared" si="18"/>
        <v/>
      </c>
      <c r="M64" s="118">
        <f t="shared" si="13"/>
        <v>204000</v>
      </c>
      <c r="N64">
        <f t="shared" si="11"/>
        <v>1000</v>
      </c>
      <c r="O64" s="10" t="str">
        <f t="shared" si="14"/>
        <v/>
      </c>
      <c r="P64" s="113" t="str">
        <f t="shared" si="4"/>
        <v/>
      </c>
      <c r="Q64" s="10" t="str">
        <f t="shared" si="5"/>
        <v/>
      </c>
      <c r="R64" s="10" t="str">
        <f t="shared" si="6"/>
        <v/>
      </c>
      <c r="S64" s="10" t="str">
        <f t="shared" si="7"/>
        <v/>
      </c>
    </row>
    <row r="65" spans="1:19">
      <c r="A65" s="12"/>
      <c r="B65" s="13" t="s">
        <v>281</v>
      </c>
      <c r="C65" s="13"/>
      <c r="D65" s="109">
        <f t="shared" si="15"/>
        <v>1000</v>
      </c>
      <c r="E65" s="23" t="str">
        <f t="shared" si="8"/>
        <v/>
      </c>
      <c r="F65" s="22" t="str">
        <f t="shared" si="9"/>
        <v/>
      </c>
      <c r="G65" s="15" t="str">
        <f t="shared" si="16"/>
        <v/>
      </c>
      <c r="H65" s="17" t="str">
        <f t="shared" si="1"/>
        <v/>
      </c>
      <c r="I65" s="24" t="str">
        <f t="shared" si="10"/>
        <v/>
      </c>
      <c r="J65" s="26" t="str">
        <f t="shared" si="17"/>
        <v/>
      </c>
      <c r="K65" s="10">
        <f t="shared" si="12"/>
        <v>205</v>
      </c>
      <c r="L65" s="113" t="str">
        <f t="shared" si="18"/>
        <v/>
      </c>
      <c r="M65" s="118">
        <f t="shared" si="13"/>
        <v>205000</v>
      </c>
      <c r="N65">
        <f t="shared" si="11"/>
        <v>1000</v>
      </c>
      <c r="O65" s="10" t="str">
        <f t="shared" si="14"/>
        <v/>
      </c>
      <c r="P65" s="113" t="str">
        <f t="shared" si="4"/>
        <v/>
      </c>
      <c r="Q65" s="10" t="str">
        <f t="shared" si="5"/>
        <v/>
      </c>
      <c r="R65" s="10" t="str">
        <f t="shared" si="6"/>
        <v/>
      </c>
      <c r="S65" s="10" t="str">
        <f t="shared" si="7"/>
        <v/>
      </c>
    </row>
    <row r="66" spans="1:19">
      <c r="A66" s="12"/>
      <c r="B66" s="13" t="s">
        <v>281</v>
      </c>
      <c r="C66" s="13"/>
      <c r="D66" s="109">
        <f t="shared" si="15"/>
        <v>1000</v>
      </c>
      <c r="E66" s="23" t="str">
        <f t="shared" si="8"/>
        <v/>
      </c>
      <c r="F66" s="22" t="str">
        <f t="shared" si="9"/>
        <v/>
      </c>
      <c r="G66" s="15" t="str">
        <f t="shared" si="16"/>
        <v/>
      </c>
      <c r="H66" s="17" t="str">
        <f t="shared" si="1"/>
        <v/>
      </c>
      <c r="I66" s="24" t="str">
        <f t="shared" si="10"/>
        <v/>
      </c>
      <c r="J66" s="26" t="str">
        <f t="shared" si="17"/>
        <v/>
      </c>
      <c r="K66" s="10">
        <f t="shared" si="12"/>
        <v>206</v>
      </c>
      <c r="L66" s="113" t="str">
        <f t="shared" si="18"/>
        <v/>
      </c>
      <c r="M66" s="118">
        <f t="shared" si="13"/>
        <v>206000</v>
      </c>
      <c r="N66">
        <f t="shared" si="11"/>
        <v>1000</v>
      </c>
      <c r="O66" s="10" t="str">
        <f t="shared" si="14"/>
        <v/>
      </c>
      <c r="P66" s="113" t="str">
        <f t="shared" si="4"/>
        <v/>
      </c>
      <c r="Q66" s="10" t="str">
        <f t="shared" si="5"/>
        <v/>
      </c>
      <c r="R66" s="10" t="str">
        <f t="shared" si="6"/>
        <v/>
      </c>
      <c r="S66" s="10" t="str">
        <f t="shared" si="7"/>
        <v/>
      </c>
    </row>
    <row r="67" spans="1:19">
      <c r="A67" s="12"/>
      <c r="B67" s="13" t="s">
        <v>281</v>
      </c>
      <c r="C67" s="13"/>
      <c r="D67" s="109">
        <f t="shared" si="15"/>
        <v>1000</v>
      </c>
      <c r="E67" s="23" t="str">
        <f t="shared" si="8"/>
        <v/>
      </c>
      <c r="F67" s="22" t="str">
        <f t="shared" si="9"/>
        <v/>
      </c>
      <c r="G67" s="15" t="str">
        <f t="shared" si="16"/>
        <v/>
      </c>
      <c r="H67" s="17" t="str">
        <f t="shared" si="1"/>
        <v/>
      </c>
      <c r="I67" s="24" t="str">
        <f t="shared" si="10"/>
        <v/>
      </c>
      <c r="J67" s="26" t="str">
        <f t="shared" si="17"/>
        <v/>
      </c>
      <c r="K67" s="10">
        <f t="shared" si="12"/>
        <v>207</v>
      </c>
      <c r="L67" s="113" t="str">
        <f t="shared" si="18"/>
        <v/>
      </c>
      <c r="M67" s="118">
        <f t="shared" si="13"/>
        <v>207000</v>
      </c>
      <c r="N67">
        <f t="shared" si="11"/>
        <v>1000</v>
      </c>
      <c r="O67" s="10" t="str">
        <f t="shared" si="14"/>
        <v/>
      </c>
      <c r="P67" s="113" t="str">
        <f t="shared" si="4"/>
        <v/>
      </c>
      <c r="Q67" s="10" t="str">
        <f t="shared" si="5"/>
        <v/>
      </c>
      <c r="R67" s="10" t="str">
        <f t="shared" si="6"/>
        <v/>
      </c>
      <c r="S67" s="10" t="str">
        <f t="shared" si="7"/>
        <v/>
      </c>
    </row>
    <row r="68" spans="1:19">
      <c r="A68" s="12"/>
      <c r="B68" s="13" t="s">
        <v>281</v>
      </c>
      <c r="C68" s="13"/>
      <c r="D68" s="109">
        <f t="shared" si="15"/>
        <v>1000</v>
      </c>
      <c r="E68" s="23" t="str">
        <f t="shared" si="8"/>
        <v/>
      </c>
      <c r="F68" s="22" t="str">
        <f t="shared" si="9"/>
        <v/>
      </c>
      <c r="G68" s="15" t="str">
        <f t="shared" si="16"/>
        <v/>
      </c>
      <c r="H68" s="17" t="str">
        <f t="shared" si="1"/>
        <v/>
      </c>
      <c r="I68" s="24" t="str">
        <f t="shared" si="10"/>
        <v/>
      </c>
      <c r="J68" s="26" t="str">
        <f t="shared" si="17"/>
        <v/>
      </c>
      <c r="K68" s="10">
        <f t="shared" si="12"/>
        <v>208</v>
      </c>
      <c r="L68" s="113" t="str">
        <f t="shared" si="18"/>
        <v/>
      </c>
      <c r="M68" s="118">
        <f t="shared" si="13"/>
        <v>208000</v>
      </c>
      <c r="N68">
        <f t="shared" si="11"/>
        <v>1000</v>
      </c>
      <c r="O68" s="10" t="str">
        <f t="shared" si="14"/>
        <v/>
      </c>
      <c r="P68" s="113" t="str">
        <f t="shared" si="4"/>
        <v/>
      </c>
      <c r="Q68" s="10" t="str">
        <f t="shared" si="5"/>
        <v/>
      </c>
      <c r="R68" s="10" t="str">
        <f t="shared" si="6"/>
        <v/>
      </c>
      <c r="S68" s="10" t="str">
        <f t="shared" si="7"/>
        <v/>
      </c>
    </row>
    <row r="69" spans="1:19">
      <c r="A69" s="12"/>
      <c r="B69" s="13" t="s">
        <v>281</v>
      </c>
      <c r="C69" s="13"/>
      <c r="D69" s="109">
        <f t="shared" si="15"/>
        <v>1000</v>
      </c>
      <c r="E69" s="23" t="str">
        <f t="shared" si="8"/>
        <v/>
      </c>
      <c r="F69" s="22" t="str">
        <f t="shared" si="9"/>
        <v/>
      </c>
      <c r="G69" s="15" t="str">
        <f t="shared" si="16"/>
        <v/>
      </c>
      <c r="H69" s="17" t="str">
        <f t="shared" si="1"/>
        <v/>
      </c>
      <c r="I69" s="24" t="str">
        <f t="shared" si="10"/>
        <v/>
      </c>
      <c r="J69" s="26" t="str">
        <f t="shared" si="17"/>
        <v/>
      </c>
      <c r="K69" s="10">
        <f t="shared" si="12"/>
        <v>209</v>
      </c>
      <c r="L69" s="113" t="str">
        <f t="shared" si="18"/>
        <v/>
      </c>
      <c r="M69" s="118">
        <f t="shared" si="13"/>
        <v>209000</v>
      </c>
      <c r="N69">
        <f t="shared" si="11"/>
        <v>1000</v>
      </c>
      <c r="O69" s="10" t="str">
        <f t="shared" si="14"/>
        <v/>
      </c>
      <c r="P69" s="113" t="str">
        <f t="shared" si="4"/>
        <v/>
      </c>
      <c r="Q69" s="10" t="str">
        <f t="shared" si="5"/>
        <v/>
      </c>
      <c r="R69" s="10" t="str">
        <f t="shared" si="6"/>
        <v/>
      </c>
      <c r="S69" s="10" t="str">
        <f t="shared" si="7"/>
        <v/>
      </c>
    </row>
    <row r="70" spans="1:19">
      <c r="A70" s="12"/>
      <c r="B70" s="13" t="s">
        <v>281</v>
      </c>
      <c r="C70" s="13"/>
      <c r="D70" s="109">
        <f t="shared" si="15"/>
        <v>1000</v>
      </c>
      <c r="E70" s="23" t="str">
        <f t="shared" si="8"/>
        <v/>
      </c>
      <c r="F70" s="22" t="str">
        <f t="shared" si="9"/>
        <v/>
      </c>
      <c r="G70" s="15" t="str">
        <f t="shared" si="16"/>
        <v/>
      </c>
      <c r="H70" s="17" t="str">
        <f t="shared" si="1"/>
        <v/>
      </c>
      <c r="I70" s="24" t="str">
        <f t="shared" si="10"/>
        <v/>
      </c>
      <c r="J70" s="26" t="str">
        <f t="shared" si="17"/>
        <v/>
      </c>
      <c r="K70" s="10">
        <f t="shared" si="12"/>
        <v>210</v>
      </c>
      <c r="L70" s="113" t="str">
        <f t="shared" si="18"/>
        <v/>
      </c>
      <c r="M70" s="118">
        <f t="shared" si="13"/>
        <v>210000</v>
      </c>
      <c r="N70">
        <f t="shared" si="11"/>
        <v>1000</v>
      </c>
      <c r="O70" s="10" t="str">
        <f t="shared" si="14"/>
        <v/>
      </c>
      <c r="P70" s="113" t="str">
        <f t="shared" si="4"/>
        <v/>
      </c>
      <c r="Q70" s="10" t="str">
        <f t="shared" si="5"/>
        <v/>
      </c>
      <c r="R70" s="10" t="str">
        <f t="shared" si="6"/>
        <v/>
      </c>
      <c r="S70" s="10" t="str">
        <f t="shared" si="7"/>
        <v/>
      </c>
    </row>
    <row r="71" spans="1:19">
      <c r="A71" s="12"/>
      <c r="B71" s="13" t="s">
        <v>281</v>
      </c>
      <c r="C71" s="13"/>
      <c r="D71" s="109">
        <f t="shared" si="15"/>
        <v>1000</v>
      </c>
      <c r="E71" s="23" t="str">
        <f t="shared" si="8"/>
        <v/>
      </c>
      <c r="F71" s="22" t="str">
        <f t="shared" si="9"/>
        <v/>
      </c>
      <c r="G71" s="15" t="str">
        <f t="shared" si="16"/>
        <v/>
      </c>
      <c r="H71" s="17" t="str">
        <f t="shared" si="1"/>
        <v/>
      </c>
      <c r="I71" s="24" t="str">
        <f t="shared" si="10"/>
        <v/>
      </c>
      <c r="J71" s="26" t="str">
        <f t="shared" si="17"/>
        <v/>
      </c>
      <c r="K71" s="10">
        <f t="shared" si="12"/>
        <v>211</v>
      </c>
      <c r="L71" s="113" t="str">
        <f t="shared" si="18"/>
        <v/>
      </c>
      <c r="M71" s="118">
        <f t="shared" si="13"/>
        <v>211000</v>
      </c>
      <c r="N71">
        <f t="shared" si="11"/>
        <v>1000</v>
      </c>
      <c r="O71" s="10" t="str">
        <f t="shared" si="14"/>
        <v/>
      </c>
      <c r="P71" s="113" t="str">
        <f t="shared" si="4"/>
        <v/>
      </c>
      <c r="Q71" s="10" t="str">
        <f t="shared" si="5"/>
        <v/>
      </c>
      <c r="R71" s="10" t="str">
        <f t="shared" si="6"/>
        <v/>
      </c>
      <c r="S71" s="10" t="str">
        <f t="shared" si="7"/>
        <v/>
      </c>
    </row>
    <row r="72" spans="1:19">
      <c r="A72" s="12"/>
      <c r="B72" s="13" t="s">
        <v>281</v>
      </c>
      <c r="C72" s="13"/>
      <c r="D72" s="109">
        <f t="shared" si="15"/>
        <v>1000</v>
      </c>
      <c r="E72" s="23" t="str">
        <f t="shared" si="8"/>
        <v/>
      </c>
      <c r="F72" s="22" t="str">
        <f t="shared" si="9"/>
        <v/>
      </c>
      <c r="G72" s="15" t="str">
        <f t="shared" si="16"/>
        <v/>
      </c>
      <c r="H72" s="17" t="str">
        <f t="shared" si="1"/>
        <v/>
      </c>
      <c r="I72" s="24" t="str">
        <f t="shared" si="10"/>
        <v/>
      </c>
      <c r="J72" s="26" t="str">
        <f t="shared" si="17"/>
        <v/>
      </c>
      <c r="K72" s="10">
        <f t="shared" si="12"/>
        <v>212</v>
      </c>
      <c r="L72" s="113" t="str">
        <f t="shared" si="18"/>
        <v/>
      </c>
      <c r="M72" s="118">
        <f t="shared" si="13"/>
        <v>212000</v>
      </c>
      <c r="N72">
        <f t="shared" si="11"/>
        <v>1000</v>
      </c>
      <c r="O72" s="10" t="str">
        <f t="shared" si="14"/>
        <v/>
      </c>
      <c r="P72" s="113" t="str">
        <f t="shared" si="4"/>
        <v/>
      </c>
      <c r="Q72" s="10" t="str">
        <f t="shared" si="5"/>
        <v/>
      </c>
      <c r="R72" s="10" t="str">
        <f t="shared" si="6"/>
        <v/>
      </c>
      <c r="S72" s="10" t="str">
        <f t="shared" si="7"/>
        <v/>
      </c>
    </row>
    <row r="73" spans="1:19">
      <c r="A73" s="12"/>
      <c r="B73" s="13" t="s">
        <v>281</v>
      </c>
      <c r="C73" s="13"/>
      <c r="D73" s="109">
        <f t="shared" si="15"/>
        <v>1000</v>
      </c>
      <c r="E73" s="23" t="str">
        <f t="shared" si="8"/>
        <v/>
      </c>
      <c r="F73" s="22" t="str">
        <f t="shared" si="9"/>
        <v/>
      </c>
      <c r="G73" s="15" t="str">
        <f t="shared" si="16"/>
        <v/>
      </c>
      <c r="H73" s="17" t="str">
        <f t="shared" si="1"/>
        <v/>
      </c>
      <c r="I73" s="24" t="str">
        <f t="shared" si="10"/>
        <v/>
      </c>
      <c r="J73" s="26" t="str">
        <f t="shared" si="17"/>
        <v/>
      </c>
      <c r="K73" s="10">
        <f t="shared" si="12"/>
        <v>213</v>
      </c>
      <c r="L73" s="113" t="str">
        <f t="shared" si="18"/>
        <v/>
      </c>
      <c r="M73" s="118">
        <f t="shared" si="13"/>
        <v>213000</v>
      </c>
      <c r="N73">
        <f t="shared" si="11"/>
        <v>1000</v>
      </c>
      <c r="O73" s="10" t="str">
        <f t="shared" si="14"/>
        <v/>
      </c>
      <c r="P73" s="113" t="str">
        <f t="shared" si="4"/>
        <v/>
      </c>
      <c r="Q73" s="10" t="str">
        <f t="shared" si="5"/>
        <v/>
      </c>
      <c r="R73" s="10" t="str">
        <f t="shared" si="6"/>
        <v/>
      </c>
      <c r="S73" s="10" t="str">
        <f t="shared" si="7"/>
        <v/>
      </c>
    </row>
    <row r="74" spans="1:19">
      <c r="A74" s="12"/>
      <c r="B74" s="13" t="s">
        <v>281</v>
      </c>
      <c r="C74" s="13"/>
      <c r="D74" s="109">
        <f t="shared" si="15"/>
        <v>1000</v>
      </c>
      <c r="E74" s="23" t="str">
        <f t="shared" si="8"/>
        <v/>
      </c>
      <c r="F74" s="22" t="str">
        <f t="shared" si="9"/>
        <v/>
      </c>
      <c r="G74" s="15" t="str">
        <f t="shared" si="16"/>
        <v/>
      </c>
      <c r="H74" s="17" t="str">
        <f t="shared" si="1"/>
        <v/>
      </c>
      <c r="I74" s="24" t="str">
        <f t="shared" si="10"/>
        <v/>
      </c>
      <c r="J74" s="26" t="str">
        <f t="shared" si="17"/>
        <v/>
      </c>
      <c r="K74" s="10">
        <f t="shared" si="12"/>
        <v>214</v>
      </c>
      <c r="L74" s="113" t="str">
        <f t="shared" si="18"/>
        <v/>
      </c>
      <c r="M74" s="118">
        <f t="shared" si="13"/>
        <v>214000</v>
      </c>
      <c r="N74">
        <f t="shared" si="11"/>
        <v>1000</v>
      </c>
      <c r="O74" s="10" t="str">
        <f t="shared" si="14"/>
        <v/>
      </c>
      <c r="P74" s="113" t="str">
        <f t="shared" si="4"/>
        <v/>
      </c>
      <c r="Q74" s="10" t="str">
        <f t="shared" si="5"/>
        <v/>
      </c>
      <c r="R74" s="10" t="str">
        <f t="shared" si="6"/>
        <v/>
      </c>
      <c r="S74" s="10" t="str">
        <f t="shared" si="7"/>
        <v/>
      </c>
    </row>
    <row r="75" spans="1:19">
      <c r="A75" s="12"/>
      <c r="B75" s="13" t="s">
        <v>281</v>
      </c>
      <c r="C75" s="13"/>
      <c r="D75" s="109">
        <f t="shared" si="15"/>
        <v>1000</v>
      </c>
      <c r="E75" s="23" t="str">
        <f t="shared" si="8"/>
        <v/>
      </c>
      <c r="F75" s="22" t="str">
        <f t="shared" si="9"/>
        <v/>
      </c>
      <c r="G75" s="15" t="str">
        <f t="shared" si="16"/>
        <v/>
      </c>
      <c r="H75" s="17" t="str">
        <f t="shared" si="1"/>
        <v/>
      </c>
      <c r="I75" s="24" t="str">
        <f t="shared" si="10"/>
        <v/>
      </c>
      <c r="J75" s="26" t="str">
        <f t="shared" si="17"/>
        <v/>
      </c>
      <c r="K75" s="10">
        <f t="shared" si="12"/>
        <v>215</v>
      </c>
      <c r="L75" s="113" t="str">
        <f t="shared" si="18"/>
        <v/>
      </c>
      <c r="M75" s="118">
        <f t="shared" si="13"/>
        <v>215000</v>
      </c>
      <c r="N75">
        <f t="shared" si="11"/>
        <v>1000</v>
      </c>
      <c r="O75" s="10" t="str">
        <f t="shared" si="14"/>
        <v/>
      </c>
      <c r="P75" s="113" t="str">
        <f t="shared" si="4"/>
        <v/>
      </c>
      <c r="Q75" s="10" t="str">
        <f t="shared" si="5"/>
        <v/>
      </c>
      <c r="R75" s="10" t="str">
        <f t="shared" si="6"/>
        <v/>
      </c>
      <c r="S75" s="10" t="str">
        <f t="shared" si="7"/>
        <v/>
      </c>
    </row>
    <row r="76" spans="1:19">
      <c r="A76" s="12"/>
      <c r="B76" s="13" t="s">
        <v>281</v>
      </c>
      <c r="C76" s="13"/>
      <c r="D76" s="109">
        <f t="shared" si="15"/>
        <v>1000</v>
      </c>
      <c r="E76" s="23" t="str">
        <f t="shared" si="8"/>
        <v/>
      </c>
      <c r="F76" s="22" t="str">
        <f t="shared" si="9"/>
        <v/>
      </c>
      <c r="G76" s="15" t="str">
        <f t="shared" si="16"/>
        <v/>
      </c>
      <c r="H76" s="17" t="str">
        <f t="shared" si="1"/>
        <v/>
      </c>
      <c r="I76" s="24" t="str">
        <f t="shared" si="10"/>
        <v/>
      </c>
      <c r="J76" s="26" t="str">
        <f t="shared" si="17"/>
        <v/>
      </c>
      <c r="K76" s="10">
        <f t="shared" si="12"/>
        <v>216</v>
      </c>
      <c r="L76" s="113" t="str">
        <f t="shared" si="18"/>
        <v/>
      </c>
      <c r="M76" s="118">
        <f t="shared" si="13"/>
        <v>216000</v>
      </c>
      <c r="N76">
        <f t="shared" si="11"/>
        <v>1000</v>
      </c>
      <c r="O76" s="10" t="str">
        <f t="shared" si="14"/>
        <v/>
      </c>
      <c r="P76" s="113" t="str">
        <f t="shared" si="4"/>
        <v/>
      </c>
      <c r="Q76" s="10" t="str">
        <f t="shared" si="5"/>
        <v/>
      </c>
      <c r="R76" s="10" t="str">
        <f t="shared" si="6"/>
        <v/>
      </c>
      <c r="S76" s="10" t="str">
        <f t="shared" si="7"/>
        <v/>
      </c>
    </row>
    <row r="77" spans="1:19">
      <c r="A77" s="12"/>
      <c r="B77" s="13" t="s">
        <v>281</v>
      </c>
      <c r="C77" s="13"/>
      <c r="D77" s="109">
        <f t="shared" si="15"/>
        <v>1000</v>
      </c>
      <c r="E77" s="23" t="str">
        <f t="shared" si="8"/>
        <v/>
      </c>
      <c r="F77" s="22" t="str">
        <f t="shared" si="9"/>
        <v/>
      </c>
      <c r="G77" s="15" t="str">
        <f t="shared" si="16"/>
        <v/>
      </c>
      <c r="H77" s="17" t="str">
        <f t="shared" si="1"/>
        <v/>
      </c>
      <c r="I77" s="24" t="str">
        <f t="shared" si="10"/>
        <v/>
      </c>
      <c r="J77" s="26" t="str">
        <f t="shared" si="17"/>
        <v/>
      </c>
      <c r="K77" s="10">
        <f t="shared" si="12"/>
        <v>217</v>
      </c>
      <c r="L77" s="113" t="str">
        <f t="shared" si="18"/>
        <v/>
      </c>
      <c r="M77" s="118">
        <f t="shared" si="13"/>
        <v>217000</v>
      </c>
      <c r="N77">
        <f t="shared" si="11"/>
        <v>1000</v>
      </c>
      <c r="O77" s="10" t="str">
        <f t="shared" si="14"/>
        <v/>
      </c>
      <c r="P77" s="113" t="str">
        <f t="shared" si="4"/>
        <v/>
      </c>
      <c r="Q77" s="10" t="str">
        <f t="shared" si="5"/>
        <v/>
      </c>
      <c r="R77" s="10" t="str">
        <f t="shared" si="6"/>
        <v/>
      </c>
      <c r="S77" s="10" t="str">
        <f t="shared" si="7"/>
        <v/>
      </c>
    </row>
    <row r="78" spans="1:19">
      <c r="A78" s="12"/>
      <c r="B78" s="13" t="s">
        <v>281</v>
      </c>
      <c r="C78" s="13"/>
      <c r="D78" s="109">
        <f t="shared" si="15"/>
        <v>1000</v>
      </c>
      <c r="E78" s="23" t="str">
        <f t="shared" si="8"/>
        <v/>
      </c>
      <c r="F78" s="22" t="str">
        <f t="shared" si="9"/>
        <v/>
      </c>
      <c r="G78" s="15" t="str">
        <f t="shared" si="16"/>
        <v/>
      </c>
      <c r="H78" s="17" t="str">
        <f t="shared" si="1"/>
        <v/>
      </c>
      <c r="I78" s="24" t="str">
        <f t="shared" si="10"/>
        <v/>
      </c>
      <c r="J78" s="26" t="str">
        <f t="shared" si="17"/>
        <v/>
      </c>
      <c r="K78" s="10">
        <f t="shared" si="12"/>
        <v>218</v>
      </c>
      <c r="L78" s="113" t="str">
        <f t="shared" si="18"/>
        <v/>
      </c>
      <c r="M78" s="118">
        <f t="shared" si="13"/>
        <v>218000</v>
      </c>
      <c r="N78">
        <f t="shared" si="11"/>
        <v>1000</v>
      </c>
      <c r="O78" s="10" t="str">
        <f t="shared" si="14"/>
        <v/>
      </c>
      <c r="P78" s="113" t="str">
        <f t="shared" si="4"/>
        <v/>
      </c>
      <c r="Q78" s="10" t="str">
        <f t="shared" si="5"/>
        <v/>
      </c>
      <c r="R78" s="10" t="str">
        <f t="shared" si="6"/>
        <v/>
      </c>
      <c r="S78" s="10" t="str">
        <f t="shared" si="7"/>
        <v/>
      </c>
    </row>
    <row r="79" spans="1:19">
      <c r="A79" s="12"/>
      <c r="B79" s="13" t="s">
        <v>281</v>
      </c>
      <c r="C79" s="13"/>
      <c r="D79" s="109">
        <f t="shared" si="15"/>
        <v>1000</v>
      </c>
      <c r="E79" s="23" t="str">
        <f t="shared" si="8"/>
        <v/>
      </c>
      <c r="F79" s="22" t="str">
        <f t="shared" si="9"/>
        <v/>
      </c>
      <c r="G79" s="15" t="str">
        <f t="shared" si="16"/>
        <v/>
      </c>
      <c r="H79" s="17" t="str">
        <f t="shared" si="1"/>
        <v/>
      </c>
      <c r="I79" s="24" t="str">
        <f t="shared" si="10"/>
        <v/>
      </c>
      <c r="J79" s="26" t="str">
        <f t="shared" si="17"/>
        <v/>
      </c>
      <c r="K79" s="10">
        <f t="shared" si="12"/>
        <v>219</v>
      </c>
      <c r="L79" s="113" t="str">
        <f t="shared" si="18"/>
        <v/>
      </c>
      <c r="M79" s="118">
        <f t="shared" si="13"/>
        <v>219000</v>
      </c>
      <c r="N79">
        <f t="shared" si="11"/>
        <v>1000</v>
      </c>
      <c r="O79" s="10" t="str">
        <f t="shared" si="14"/>
        <v/>
      </c>
      <c r="P79" s="113" t="str">
        <f t="shared" si="4"/>
        <v/>
      </c>
      <c r="Q79" s="10" t="str">
        <f t="shared" si="5"/>
        <v/>
      </c>
      <c r="R79" s="10" t="str">
        <f t="shared" si="6"/>
        <v/>
      </c>
      <c r="S79" s="10" t="str">
        <f t="shared" si="7"/>
        <v/>
      </c>
    </row>
    <row r="80" spans="1:19">
      <c r="A80" s="12"/>
      <c r="B80" s="13" t="s">
        <v>281</v>
      </c>
      <c r="C80" s="13"/>
      <c r="D80" s="109">
        <f t="shared" si="15"/>
        <v>1000</v>
      </c>
      <c r="E80" s="23" t="str">
        <f t="shared" si="8"/>
        <v/>
      </c>
      <c r="F80" s="22" t="str">
        <f t="shared" si="9"/>
        <v/>
      </c>
      <c r="G80" s="15" t="str">
        <f t="shared" si="16"/>
        <v/>
      </c>
      <c r="H80" s="17" t="str">
        <f t="shared" si="1"/>
        <v/>
      </c>
      <c r="I80" s="24" t="str">
        <f t="shared" si="10"/>
        <v/>
      </c>
      <c r="J80" s="26" t="str">
        <f t="shared" si="17"/>
        <v/>
      </c>
      <c r="K80" s="10">
        <f t="shared" si="12"/>
        <v>220</v>
      </c>
      <c r="L80" s="113" t="str">
        <f t="shared" si="18"/>
        <v/>
      </c>
      <c r="M80" s="118">
        <f t="shared" si="13"/>
        <v>220000</v>
      </c>
      <c r="N80">
        <f t="shared" si="11"/>
        <v>1000</v>
      </c>
      <c r="O80" s="10" t="str">
        <f t="shared" si="14"/>
        <v/>
      </c>
      <c r="P80" s="113" t="str">
        <f t="shared" si="4"/>
        <v/>
      </c>
      <c r="Q80" s="10" t="str">
        <f t="shared" si="5"/>
        <v/>
      </c>
      <c r="R80" s="10" t="str">
        <f t="shared" si="6"/>
        <v/>
      </c>
      <c r="S80" s="10" t="str">
        <f t="shared" si="7"/>
        <v/>
      </c>
    </row>
    <row r="81" spans="1:19">
      <c r="A81" s="12"/>
      <c r="B81" s="13" t="s">
        <v>281</v>
      </c>
      <c r="C81" s="13"/>
      <c r="D81" s="109">
        <f t="shared" si="15"/>
        <v>1000</v>
      </c>
      <c r="E81" s="23" t="str">
        <f t="shared" si="8"/>
        <v/>
      </c>
      <c r="F81" s="22" t="str">
        <f t="shared" si="9"/>
        <v/>
      </c>
      <c r="G81" s="15" t="str">
        <f t="shared" ref="G81:G88" si="19">IF(B81="Redemption","",IF(B81="Dividend","",IF(ISERROR(mfnav2*E81),"",mfnav2*E81)))</f>
        <v/>
      </c>
      <c r="H81" s="17" t="str">
        <f t="shared" ref="H81:H88" si="20">IF(ISERROR(G81-D81),"",G81-D81)</f>
        <v/>
      </c>
      <c r="I81" s="24" t="str">
        <f t="shared" si="10"/>
        <v/>
      </c>
      <c r="J81" s="26" t="str">
        <f t="shared" ref="J81:J88" si="21">IF(ISERROR(I81*mfnav2),"",I81*mfnav2)</f>
        <v/>
      </c>
      <c r="K81" s="10">
        <f t="shared" si="12"/>
        <v>221</v>
      </c>
      <c r="L81" s="113" t="str">
        <f t="shared" ref="L81:L88" si="22">IF(A81="","",(1+(RATE(K81,-sip,,J81,IF(DAY(sipdate1)&lt;=10,0,IF(DAY(sipdate1)&gt;=20,1,0)))))^12-1)</f>
        <v/>
      </c>
      <c r="M81" s="118">
        <f t="shared" si="13"/>
        <v>221000</v>
      </c>
      <c r="N81">
        <f t="shared" si="11"/>
        <v>1000</v>
      </c>
      <c r="O81" s="10" t="str">
        <f t="shared" si="14"/>
        <v/>
      </c>
      <c r="P81" s="113" t="str">
        <f t="shared" ref="P81:P88" si="23">IF(O81=MAX(O81:O153),L81,"")</f>
        <v/>
      </c>
      <c r="Q81" s="10" t="str">
        <f t="shared" ref="Q81:Q88" si="24">IF(O81=MAX(O81:O153),J81,"")</f>
        <v/>
      </c>
      <c r="R81" s="10" t="str">
        <f t="shared" ref="R81:R88" si="25">IF(O81=MAX(O81:O153),I81,"")</f>
        <v/>
      </c>
      <c r="S81" s="10" t="str">
        <f t="shared" ref="S81:S88" si="26">IF(O81=MAX(O81:O153),M81,"")</f>
        <v/>
      </c>
    </row>
    <row r="82" spans="1:19">
      <c r="A82" s="12"/>
      <c r="B82" s="13" t="s">
        <v>281</v>
      </c>
      <c r="C82" s="13"/>
      <c r="D82" s="109">
        <f t="shared" si="15"/>
        <v>1000</v>
      </c>
      <c r="E82" s="23" t="str">
        <f t="shared" ref="E82:E88" si="27">IF(ISERROR(IF(B82="Redemption",-D82,IF(B82="Dividend",-D82,D82))/C82),"",IF(B82="Redemption",-D82,IF(B82="Dividend",-D82,D82))/C82)</f>
        <v/>
      </c>
      <c r="F82" s="22" t="str">
        <f t="shared" ref="F82:F88" si="28">IF(B82="Redemption","",IF(B82="Dividend","",IF(date-A82=date,"",date-A82)))</f>
        <v/>
      </c>
      <c r="G82" s="15" t="str">
        <f t="shared" si="19"/>
        <v/>
      </c>
      <c r="H82" s="17" t="str">
        <f t="shared" si="20"/>
        <v/>
      </c>
      <c r="I82" s="24" t="str">
        <f t="shared" ref="I82:I88" si="29">IF(ISERROR(I81+E82),"",I81+E82)</f>
        <v/>
      </c>
      <c r="J82" s="26" t="str">
        <f t="shared" si="21"/>
        <v/>
      </c>
      <c r="K82" s="10">
        <f t="shared" si="12"/>
        <v>222</v>
      </c>
      <c r="L82" s="113" t="str">
        <f t="shared" si="22"/>
        <v/>
      </c>
      <c r="M82" s="118">
        <f t="shared" si="13"/>
        <v>222000</v>
      </c>
      <c r="N82">
        <f t="shared" ref="N82:N88" si="30">IF(B82="Purchase",D82,0)</f>
        <v>1000</v>
      </c>
      <c r="O82" s="10" t="str">
        <f t="shared" si="14"/>
        <v/>
      </c>
      <c r="P82" s="113" t="str">
        <f t="shared" si="23"/>
        <v/>
      </c>
      <c r="Q82" s="10" t="str">
        <f t="shared" si="24"/>
        <v/>
      </c>
      <c r="R82" s="10" t="str">
        <f t="shared" si="25"/>
        <v/>
      </c>
      <c r="S82" s="10" t="str">
        <f t="shared" si="26"/>
        <v/>
      </c>
    </row>
    <row r="83" spans="1:19">
      <c r="A83" s="12"/>
      <c r="B83" s="13" t="s">
        <v>281</v>
      </c>
      <c r="C83" s="13"/>
      <c r="D83" s="109">
        <f t="shared" si="15"/>
        <v>1000</v>
      </c>
      <c r="E83" s="23" t="str">
        <f t="shared" si="27"/>
        <v/>
      </c>
      <c r="F83" s="22" t="str">
        <f t="shared" si="28"/>
        <v/>
      </c>
      <c r="G83" s="15" t="str">
        <f t="shared" si="19"/>
        <v/>
      </c>
      <c r="H83" s="17" t="str">
        <f t="shared" si="20"/>
        <v/>
      </c>
      <c r="I83" s="24" t="str">
        <f t="shared" si="29"/>
        <v/>
      </c>
      <c r="J83" s="26" t="str">
        <f t="shared" si="21"/>
        <v/>
      </c>
      <c r="K83" s="10">
        <f t="shared" ref="K83:K88" si="31">K82+1</f>
        <v>223</v>
      </c>
      <c r="L83" s="113" t="str">
        <f t="shared" si="22"/>
        <v/>
      </c>
      <c r="M83" s="118">
        <f t="shared" ref="M83:M88" si="32">M82+D83</f>
        <v>223000</v>
      </c>
      <c r="N83">
        <f t="shared" si="30"/>
        <v>1000</v>
      </c>
      <c r="O83" s="10" t="str">
        <f t="shared" si="14"/>
        <v/>
      </c>
      <c r="P83" s="113" t="str">
        <f t="shared" si="23"/>
        <v/>
      </c>
      <c r="Q83" s="10" t="str">
        <f t="shared" si="24"/>
        <v/>
      </c>
      <c r="R83" s="10" t="str">
        <f t="shared" si="25"/>
        <v/>
      </c>
      <c r="S83" s="10" t="str">
        <f t="shared" si="26"/>
        <v/>
      </c>
    </row>
    <row r="84" spans="1:19">
      <c r="A84" s="12"/>
      <c r="B84" s="13" t="s">
        <v>281</v>
      </c>
      <c r="C84" s="13"/>
      <c r="D84" s="109">
        <f t="shared" si="15"/>
        <v>1000</v>
      </c>
      <c r="E84" s="23" t="str">
        <f t="shared" si="27"/>
        <v/>
      </c>
      <c r="F84" s="22" t="str">
        <f t="shared" si="28"/>
        <v/>
      </c>
      <c r="G84" s="15" t="str">
        <f t="shared" si="19"/>
        <v/>
      </c>
      <c r="H84" s="17" t="str">
        <f t="shared" si="20"/>
        <v/>
      </c>
      <c r="I84" s="24" t="str">
        <f t="shared" si="29"/>
        <v/>
      </c>
      <c r="J84" s="26" t="str">
        <f t="shared" si="21"/>
        <v/>
      </c>
      <c r="K84" s="10">
        <f t="shared" si="31"/>
        <v>224</v>
      </c>
      <c r="L84" s="113" t="str">
        <f t="shared" si="22"/>
        <v/>
      </c>
      <c r="M84" s="118">
        <f t="shared" si="32"/>
        <v>224000</v>
      </c>
      <c r="N84">
        <f t="shared" si="30"/>
        <v>1000</v>
      </c>
      <c r="O84" s="10" t="str">
        <f t="shared" ref="O84:O88" si="33">IF(I84="","",K84)</f>
        <v/>
      </c>
      <c r="P84" s="113" t="str">
        <f t="shared" si="23"/>
        <v/>
      </c>
      <c r="Q84" s="10" t="str">
        <f t="shared" si="24"/>
        <v/>
      </c>
      <c r="R84" s="10" t="str">
        <f t="shared" si="25"/>
        <v/>
      </c>
      <c r="S84" s="10" t="str">
        <f t="shared" si="26"/>
        <v/>
      </c>
    </row>
    <row r="85" spans="1:19">
      <c r="A85" s="12"/>
      <c r="B85" s="13" t="s">
        <v>281</v>
      </c>
      <c r="C85" s="13"/>
      <c r="D85" s="109">
        <f t="shared" ref="D85:D88" si="34">D84</f>
        <v>1000</v>
      </c>
      <c r="E85" s="23" t="str">
        <f t="shared" si="27"/>
        <v/>
      </c>
      <c r="F85" s="22" t="str">
        <f t="shared" si="28"/>
        <v/>
      </c>
      <c r="G85" s="15" t="str">
        <f t="shared" si="19"/>
        <v/>
      </c>
      <c r="H85" s="17" t="str">
        <f t="shared" si="20"/>
        <v/>
      </c>
      <c r="I85" s="24" t="str">
        <f t="shared" si="29"/>
        <v/>
      </c>
      <c r="J85" s="26" t="str">
        <f t="shared" si="21"/>
        <v/>
      </c>
      <c r="K85" s="10">
        <f t="shared" si="31"/>
        <v>225</v>
      </c>
      <c r="L85" s="113" t="str">
        <f t="shared" si="22"/>
        <v/>
      </c>
      <c r="M85" s="118">
        <f t="shared" si="32"/>
        <v>225000</v>
      </c>
      <c r="N85">
        <f t="shared" si="30"/>
        <v>1000</v>
      </c>
      <c r="O85" s="10" t="str">
        <f t="shared" si="33"/>
        <v/>
      </c>
      <c r="P85" s="113" t="str">
        <f t="shared" si="23"/>
        <v/>
      </c>
      <c r="Q85" s="10" t="str">
        <f t="shared" si="24"/>
        <v/>
      </c>
      <c r="R85" s="10" t="str">
        <f t="shared" si="25"/>
        <v/>
      </c>
      <c r="S85" s="10" t="str">
        <f t="shared" si="26"/>
        <v/>
      </c>
    </row>
    <row r="86" spans="1:19">
      <c r="A86" s="12"/>
      <c r="B86" s="13" t="s">
        <v>281</v>
      </c>
      <c r="C86" s="13"/>
      <c r="D86" s="109">
        <f t="shared" si="34"/>
        <v>1000</v>
      </c>
      <c r="E86" s="23" t="str">
        <f t="shared" si="27"/>
        <v/>
      </c>
      <c r="F86" s="22" t="str">
        <f t="shared" si="28"/>
        <v/>
      </c>
      <c r="G86" s="15" t="str">
        <f t="shared" si="19"/>
        <v/>
      </c>
      <c r="H86" s="17" t="str">
        <f t="shared" si="20"/>
        <v/>
      </c>
      <c r="I86" s="24" t="str">
        <f t="shared" si="29"/>
        <v/>
      </c>
      <c r="J86" s="26" t="str">
        <f t="shared" si="21"/>
        <v/>
      </c>
      <c r="K86" s="10">
        <f t="shared" si="31"/>
        <v>226</v>
      </c>
      <c r="L86" s="113" t="str">
        <f t="shared" si="22"/>
        <v/>
      </c>
      <c r="M86" s="118">
        <f t="shared" si="32"/>
        <v>226000</v>
      </c>
      <c r="N86">
        <f t="shared" si="30"/>
        <v>1000</v>
      </c>
      <c r="O86" s="10" t="str">
        <f t="shared" si="33"/>
        <v/>
      </c>
      <c r="P86" s="113" t="str">
        <f t="shared" si="23"/>
        <v/>
      </c>
      <c r="Q86" s="10" t="str">
        <f t="shared" si="24"/>
        <v/>
      </c>
      <c r="R86" s="10" t="str">
        <f t="shared" si="25"/>
        <v/>
      </c>
      <c r="S86" s="10" t="str">
        <f t="shared" si="26"/>
        <v/>
      </c>
    </row>
    <row r="87" spans="1:19">
      <c r="A87" s="12"/>
      <c r="B87" s="13" t="s">
        <v>281</v>
      </c>
      <c r="C87" s="13"/>
      <c r="D87" s="109">
        <f t="shared" si="34"/>
        <v>1000</v>
      </c>
      <c r="E87" s="23" t="str">
        <f t="shared" si="27"/>
        <v/>
      </c>
      <c r="F87" s="22" t="str">
        <f t="shared" si="28"/>
        <v/>
      </c>
      <c r="G87" s="15" t="str">
        <f t="shared" si="19"/>
        <v/>
      </c>
      <c r="H87" s="17" t="str">
        <f t="shared" si="20"/>
        <v/>
      </c>
      <c r="I87" s="24" t="str">
        <f t="shared" si="29"/>
        <v/>
      </c>
      <c r="J87" s="26" t="str">
        <f t="shared" si="21"/>
        <v/>
      </c>
      <c r="K87" s="10">
        <f t="shared" si="31"/>
        <v>227</v>
      </c>
      <c r="L87" s="113" t="str">
        <f t="shared" si="22"/>
        <v/>
      </c>
      <c r="M87" s="118">
        <f t="shared" si="32"/>
        <v>227000</v>
      </c>
      <c r="N87">
        <f t="shared" si="30"/>
        <v>1000</v>
      </c>
      <c r="O87" s="10" t="str">
        <f t="shared" si="33"/>
        <v/>
      </c>
      <c r="P87" s="113" t="str">
        <f t="shared" si="23"/>
        <v/>
      </c>
      <c r="Q87" s="10" t="str">
        <f t="shared" si="24"/>
        <v/>
      </c>
      <c r="R87" s="10" t="str">
        <f t="shared" si="25"/>
        <v/>
      </c>
      <c r="S87" s="10" t="str">
        <f t="shared" si="26"/>
        <v/>
      </c>
    </row>
    <row r="88" spans="1:19">
      <c r="A88" s="12"/>
      <c r="B88" s="13" t="s">
        <v>281</v>
      </c>
      <c r="C88" s="13"/>
      <c r="D88" s="109">
        <f t="shared" si="34"/>
        <v>1000</v>
      </c>
      <c r="E88" s="23" t="str">
        <f t="shared" si="27"/>
        <v/>
      </c>
      <c r="F88" s="22" t="str">
        <f t="shared" si="28"/>
        <v/>
      </c>
      <c r="G88" s="15" t="str">
        <f t="shared" si="19"/>
        <v/>
      </c>
      <c r="H88" s="17" t="str">
        <f t="shared" si="20"/>
        <v/>
      </c>
      <c r="I88" s="24" t="str">
        <f t="shared" si="29"/>
        <v/>
      </c>
      <c r="J88" s="26" t="str">
        <f t="shared" si="21"/>
        <v/>
      </c>
      <c r="K88" s="10">
        <f t="shared" si="31"/>
        <v>228</v>
      </c>
      <c r="L88" s="113" t="str">
        <f t="shared" si="22"/>
        <v/>
      </c>
      <c r="M88" s="118">
        <f t="shared" si="32"/>
        <v>228000</v>
      </c>
      <c r="N88">
        <f t="shared" si="30"/>
        <v>1000</v>
      </c>
      <c r="O88" s="10" t="str">
        <f t="shared" si="33"/>
        <v/>
      </c>
      <c r="P88" s="113" t="str">
        <f t="shared" si="23"/>
        <v/>
      </c>
      <c r="Q88" s="10" t="str">
        <f t="shared" si="24"/>
        <v/>
      </c>
      <c r="R88" s="10" t="str">
        <f t="shared" si="25"/>
        <v/>
      </c>
      <c r="S88" s="10" t="str">
        <f t="shared" si="26"/>
        <v/>
      </c>
    </row>
  </sheetData>
  <mergeCells count="14">
    <mergeCell ref="A16:H16"/>
    <mergeCell ref="E8:F8"/>
    <mergeCell ref="H9:K9"/>
    <mergeCell ref="A10:F10"/>
    <mergeCell ref="G11:I11"/>
    <mergeCell ref="A13:B13"/>
    <mergeCell ref="Z13:AC13"/>
    <mergeCell ref="A1:N1"/>
    <mergeCell ref="O1:S1"/>
    <mergeCell ref="O2:S2"/>
    <mergeCell ref="O4:S4"/>
    <mergeCell ref="J6:K6"/>
    <mergeCell ref="A7:D7"/>
    <mergeCell ref="F7:G7"/>
  </mergeCells>
  <conditionalFormatting sqref="H17:H88">
    <cfRule type="cellIs" dxfId="37" priority="3" stopIfTrue="1" operator="greaterThan">
      <formula>0</formula>
    </cfRule>
    <cfRule type="cellIs" dxfId="36" priority="4" stopIfTrue="1" operator="lessThan">
      <formula>0</formula>
    </cfRule>
  </conditionalFormatting>
  <conditionalFormatting sqref="K17:M88">
    <cfRule type="cellIs" dxfId="35" priority="2" stopIfTrue="1" operator="equal">
      <formula>0</formula>
    </cfRule>
  </conditionalFormatting>
  <conditionalFormatting sqref="D17:M88">
    <cfRule type="expression" dxfId="34" priority="1">
      <formula>$A17=""</formula>
    </cfRule>
  </conditionalFormatting>
  <dataValidations count="2">
    <dataValidation type="list" allowBlank="1" showInputMessage="1" showErrorMessage="1" sqref="J11">
      <formula1>$AA$6:$AA$7</formula1>
    </dataValidation>
    <dataValidation type="list" allowBlank="1" showInputMessage="1" showErrorMessage="1" sqref="B17:B88">
      <formula1>$Y$1:$Y$4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/>
  <dimension ref="A1:AE88"/>
  <sheetViews>
    <sheetView topLeftCell="A4" zoomScaleSheetLayoutView="100" workbookViewId="0">
      <selection activeCell="A5" sqref="A5"/>
    </sheetView>
  </sheetViews>
  <sheetFormatPr defaultRowHeight="13.2"/>
  <cols>
    <col min="1" max="1" width="11.6640625" customWidth="1"/>
    <col min="2" max="2" width="11.5546875" bestFit="1" customWidth="1"/>
    <col min="3" max="3" width="14.21875" customWidth="1"/>
    <col min="4" max="4" width="13.109375" style="3" customWidth="1"/>
    <col min="5" max="5" width="11.5546875" bestFit="1" customWidth="1"/>
    <col min="6" max="6" width="14.21875" style="3" customWidth="1"/>
    <col min="7" max="7" width="15.77734375" style="3" customWidth="1"/>
    <col min="8" max="8" width="12.44140625" customWidth="1"/>
    <col min="9" max="9" width="12.44140625" bestFit="1" customWidth="1"/>
    <col min="10" max="10" width="12.5546875" customWidth="1"/>
    <col min="11" max="11" width="11.44140625" customWidth="1"/>
    <col min="12" max="12" width="10" bestFit="1" customWidth="1"/>
    <col min="13" max="13" width="10.5546875" bestFit="1" customWidth="1"/>
    <col min="14" max="14" width="12.33203125" hidden="1" customWidth="1"/>
    <col min="15" max="15" width="10.44140625" hidden="1" customWidth="1"/>
    <col min="16" max="19" width="0" hidden="1" customWidth="1"/>
    <col min="25" max="25" width="12" hidden="1" customWidth="1"/>
    <col min="27" max="27" width="0" hidden="1" customWidth="1"/>
  </cols>
  <sheetData>
    <row r="1" spans="1:31" ht="21" thickBot="1">
      <c r="A1" s="175" t="str">
        <f>Instructions!E16</f>
        <v>Icici Prudential Interval Fund Iii - Monthly Interval Plan - Retail Growth</v>
      </c>
      <c r="B1" s="176"/>
      <c r="C1" s="177"/>
      <c r="D1" s="176"/>
      <c r="E1" s="177"/>
      <c r="F1" s="176"/>
      <c r="G1" s="176"/>
      <c r="H1" s="176"/>
      <c r="I1" s="176"/>
      <c r="J1" s="176"/>
      <c r="K1" s="176"/>
      <c r="L1" s="177"/>
      <c r="M1" s="177"/>
      <c r="N1" s="177"/>
      <c r="O1" s="178"/>
      <c r="P1" s="178"/>
      <c r="Q1" s="178"/>
      <c r="R1" s="178"/>
      <c r="S1" s="178"/>
      <c r="Y1" t="s">
        <v>281</v>
      </c>
    </row>
    <row r="2" spans="1:31" ht="15" customHeight="1" thickBot="1">
      <c r="A2" s="38" t="s">
        <v>298</v>
      </c>
      <c r="B2" s="168">
        <f>date</f>
        <v>41548</v>
      </c>
      <c r="C2" s="38" t="s">
        <v>311</v>
      </c>
      <c r="D2" s="136">
        <f>mfnav3</f>
        <v>10.747299999999999</v>
      </c>
      <c r="E2" s="39" t="s">
        <v>299</v>
      </c>
      <c r="F2" s="148">
        <f>IF(J11="Yes",F3*mfnav3,"Is table updated?")</f>
        <v>933646.07938661124</v>
      </c>
      <c r="G2" s="86" t="s">
        <v>5533</v>
      </c>
      <c r="H2" s="87"/>
      <c r="I2" s="87"/>
      <c r="J2" s="87"/>
      <c r="K2" s="87"/>
      <c r="L2" s="8"/>
      <c r="M2" s="8"/>
      <c r="N2" s="8"/>
      <c r="O2" s="178"/>
      <c r="P2" s="178"/>
      <c r="Q2" s="178"/>
      <c r="R2" s="178"/>
      <c r="S2" s="178"/>
      <c r="Y2" t="s">
        <v>284</v>
      </c>
    </row>
    <row r="3" spans="1:31" ht="13.2" customHeight="1">
      <c r="A3" s="140" t="s">
        <v>5534</v>
      </c>
      <c r="B3" s="140"/>
      <c r="C3" s="61">
        <f>IF(J11="Yes",SUM(S16:S10000),"Is table updated?")</f>
        <v>158000</v>
      </c>
      <c r="D3" s="138" t="s">
        <v>5530</v>
      </c>
      <c r="E3" s="139"/>
      <c r="F3" s="61">
        <f>IF(J11="Yes",SUM(R16:R10000),"Is table updated?")</f>
        <v>86872.617251459553</v>
      </c>
      <c r="G3" s="38"/>
      <c r="H3" s="38"/>
      <c r="I3" s="38"/>
      <c r="J3" s="38"/>
      <c r="K3" s="38"/>
      <c r="L3" s="78"/>
      <c r="M3" s="78"/>
      <c r="N3" s="78"/>
      <c r="O3" s="80"/>
      <c r="P3" s="80"/>
      <c r="Q3" s="80"/>
      <c r="R3" s="80"/>
      <c r="S3" s="80"/>
    </row>
    <row r="4" spans="1:31" s="19" customFormat="1" ht="13.2" customHeight="1">
      <c r="A4" s="124" t="s">
        <v>5529</v>
      </c>
      <c r="B4" s="91"/>
      <c r="C4" s="91"/>
      <c r="D4" s="137"/>
      <c r="E4" s="137"/>
      <c r="F4" s="141">
        <f>SUM(P16:P10000)</f>
        <v>0.24732511877666985</v>
      </c>
      <c r="G4" s="39" t="s">
        <v>315</v>
      </c>
      <c r="H4" s="38"/>
      <c r="I4" s="78"/>
      <c r="J4" s="78"/>
      <c r="K4" s="78"/>
      <c r="L4" s="78"/>
      <c r="M4" s="78"/>
      <c r="N4" s="18"/>
      <c r="O4" s="178"/>
      <c r="P4" s="178"/>
      <c r="Q4" s="178"/>
      <c r="R4" s="178"/>
      <c r="S4" s="178"/>
      <c r="Y4" t="s">
        <v>285</v>
      </c>
    </row>
    <row r="5" spans="1:31" s="81" customFormat="1" ht="12" customHeight="1" thickBot="1">
      <c r="A5" s="36" t="s">
        <v>6016</v>
      </c>
      <c r="B5" s="125"/>
      <c r="C5" s="125"/>
      <c r="D5" s="125"/>
      <c r="E5" s="125"/>
      <c r="F5" s="125"/>
      <c r="G5" s="126"/>
      <c r="H5" s="79"/>
      <c r="I5" s="52"/>
      <c r="J5" s="52"/>
      <c r="K5" s="52"/>
      <c r="L5" s="52"/>
      <c r="M5" s="52"/>
      <c r="N5" s="52"/>
      <c r="O5" s="80"/>
      <c r="P5" s="80"/>
      <c r="Q5" s="80"/>
      <c r="R5" s="80"/>
      <c r="S5" s="80"/>
    </row>
    <row r="6" spans="1:31" s="52" customFormat="1" ht="13.2" customHeight="1">
      <c r="A6" s="99"/>
      <c r="B6" s="100"/>
      <c r="C6" s="100"/>
      <c r="D6" s="100"/>
      <c r="E6" s="100"/>
      <c r="F6" s="100"/>
      <c r="G6" s="101"/>
      <c r="H6" s="102"/>
      <c r="I6" s="103"/>
      <c r="J6" s="179" t="s">
        <v>312</v>
      </c>
      <c r="K6" s="180"/>
      <c r="O6" s="80"/>
      <c r="P6" s="80"/>
      <c r="Q6" s="80"/>
      <c r="R6" s="80"/>
      <c r="S6" s="80"/>
      <c r="AA6" s="82" t="s">
        <v>5508</v>
      </c>
    </row>
    <row r="7" spans="1:31" s="81" customFormat="1" ht="13.2" customHeight="1">
      <c r="A7" s="181" t="s">
        <v>5515</v>
      </c>
      <c r="B7" s="182"/>
      <c r="C7" s="182"/>
      <c r="D7" s="183"/>
      <c r="E7" s="84">
        <v>36654</v>
      </c>
      <c r="F7" s="184" t="s">
        <v>5510</v>
      </c>
      <c r="G7" s="183"/>
      <c r="H7" s="106">
        <v>1000</v>
      </c>
      <c r="I7" s="87"/>
      <c r="J7" s="87"/>
      <c r="K7" s="105"/>
      <c r="L7" s="52"/>
      <c r="M7" s="52"/>
      <c r="N7" s="52"/>
      <c r="O7" s="80"/>
      <c r="P7" s="80"/>
      <c r="Q7" s="80"/>
      <c r="R7" s="80"/>
      <c r="S7" s="80"/>
      <c r="AA7" s="89" t="s">
        <v>5509</v>
      </c>
    </row>
    <row r="8" spans="1:31" s="81" customFormat="1" ht="13.2" customHeight="1">
      <c r="A8" s="104" t="s">
        <v>5520</v>
      </c>
      <c r="B8" s="84">
        <v>41334</v>
      </c>
      <c r="C8" s="111" t="s">
        <v>311</v>
      </c>
      <c r="D8" s="73">
        <v>10.09</v>
      </c>
      <c r="E8" s="188" t="s">
        <v>5516</v>
      </c>
      <c r="F8" s="189"/>
      <c r="G8" s="73">
        <v>874594.54</v>
      </c>
      <c r="H8" s="112" t="s">
        <v>5518</v>
      </c>
      <c r="I8" s="110">
        <f>G8/D8</f>
        <v>86679.339940535181</v>
      </c>
      <c r="J8" s="95"/>
      <c r="K8" s="105"/>
      <c r="L8" s="52"/>
      <c r="M8" s="52"/>
      <c r="N8" s="52"/>
      <c r="O8" s="80"/>
      <c r="P8" s="80"/>
      <c r="Q8" s="80"/>
      <c r="R8" s="80"/>
      <c r="S8" s="80"/>
    </row>
    <row r="9" spans="1:31" s="81" customFormat="1" ht="13.2" customHeight="1">
      <c r="A9" s="104" t="s">
        <v>5521</v>
      </c>
      <c r="B9" s="108">
        <f>B8</f>
        <v>41334</v>
      </c>
      <c r="C9" s="88" t="s">
        <v>5522</v>
      </c>
      <c r="D9" s="87"/>
      <c r="E9" s="98">
        <f>ROUND((B8-E7)/30,0)</f>
        <v>156</v>
      </c>
      <c r="F9" s="90" t="s">
        <v>5519</v>
      </c>
      <c r="G9" s="98">
        <f>E9*H7</f>
        <v>156000</v>
      </c>
      <c r="H9" s="185" t="s">
        <v>5523</v>
      </c>
      <c r="I9" s="186"/>
      <c r="J9" s="186"/>
      <c r="K9" s="190"/>
      <c r="L9" s="52"/>
      <c r="M9" s="52"/>
      <c r="N9" s="52"/>
      <c r="O9" s="80"/>
      <c r="P9" s="80"/>
      <c r="Q9" s="80"/>
      <c r="R9" s="80"/>
      <c r="S9" s="80"/>
      <c r="W9" s="52"/>
      <c r="X9" s="52"/>
      <c r="Y9" s="52"/>
      <c r="Z9" s="52"/>
      <c r="AA9" s="52"/>
      <c r="AB9" s="52"/>
      <c r="AC9" s="52"/>
      <c r="AD9" s="52"/>
    </row>
    <row r="10" spans="1:31" s="81" customFormat="1" ht="13.2" customHeight="1">
      <c r="A10" s="191" t="s">
        <v>5511</v>
      </c>
      <c r="B10" s="192"/>
      <c r="C10" s="193"/>
      <c r="D10" s="193"/>
      <c r="E10" s="192"/>
      <c r="F10" s="192"/>
      <c r="G10" s="107">
        <f>(1+(RATE(E9,-H7,,G8,IF(DAY(sipdate1)&lt;=10,0,IF(DAY(sipdate1)&gt;=20,1,0)))))^12-1</f>
        <v>0.24375852668279441</v>
      </c>
      <c r="H10" s="92"/>
      <c r="I10" s="92"/>
      <c r="J10" s="92"/>
      <c r="K10" s="105"/>
      <c r="L10" s="52"/>
      <c r="M10" s="52"/>
      <c r="N10" s="52"/>
      <c r="O10" s="80"/>
      <c r="P10" s="80"/>
      <c r="Q10" s="80"/>
      <c r="R10" s="80"/>
      <c r="S10" s="80"/>
      <c r="W10" s="52"/>
      <c r="X10" s="52"/>
      <c r="Y10" s="52"/>
      <c r="Z10" s="52"/>
      <c r="AA10" s="52"/>
      <c r="AB10" s="52"/>
      <c r="AC10" s="52"/>
      <c r="AD10" s="52"/>
    </row>
    <row r="11" spans="1:31" s="81" customFormat="1" ht="13.2" customHeight="1" thickBot="1">
      <c r="A11" s="132" t="s">
        <v>5517</v>
      </c>
      <c r="B11" s="133"/>
      <c r="C11" s="133"/>
      <c r="D11" s="133"/>
      <c r="E11" s="134">
        <f>B9</f>
        <v>41334</v>
      </c>
      <c r="F11" s="133" t="s">
        <v>5531</v>
      </c>
      <c r="G11" s="194" t="s">
        <v>5532</v>
      </c>
      <c r="H11" s="195"/>
      <c r="I11" s="196"/>
      <c r="J11" s="73" t="s">
        <v>5508</v>
      </c>
      <c r="K11" s="135"/>
      <c r="L11" s="52"/>
      <c r="M11" s="52"/>
      <c r="N11" s="52"/>
      <c r="O11" s="80"/>
      <c r="P11" s="80"/>
      <c r="Q11" s="80"/>
      <c r="R11" s="80"/>
      <c r="S11" s="80"/>
      <c r="W11" s="52"/>
      <c r="X11" s="52"/>
      <c r="Y11" s="52"/>
      <c r="Z11" s="52"/>
      <c r="AA11" s="52"/>
      <c r="AB11" s="52"/>
      <c r="AC11" s="52"/>
      <c r="AD11" s="52"/>
    </row>
    <row r="12" spans="1:31" s="81" customFormat="1">
      <c r="A12" s="127"/>
      <c r="B12" s="128"/>
      <c r="C12" s="128"/>
      <c r="D12" s="128"/>
      <c r="E12" s="128"/>
      <c r="F12" s="128"/>
      <c r="G12" s="129"/>
      <c r="H12" s="128"/>
      <c r="I12" s="128"/>
      <c r="J12" s="128"/>
      <c r="K12" s="130"/>
      <c r="L12" s="52"/>
      <c r="M12" s="52"/>
      <c r="N12" s="52"/>
      <c r="O12" s="52"/>
      <c r="W12" s="52"/>
      <c r="X12" s="52"/>
      <c r="Y12" s="52"/>
      <c r="Z12" s="52"/>
      <c r="AA12" s="52"/>
      <c r="AB12" s="52"/>
      <c r="AC12" s="52"/>
      <c r="AD12" s="52"/>
    </row>
    <row r="13" spans="1:31">
      <c r="A13" s="197" t="s">
        <v>312</v>
      </c>
      <c r="B13" s="197"/>
      <c r="C13" s="9"/>
      <c r="D13" s="10"/>
      <c r="E13" s="9"/>
      <c r="F13" s="10"/>
      <c r="G13" s="10"/>
      <c r="H13" s="9"/>
      <c r="I13" s="9"/>
      <c r="J13" s="9"/>
      <c r="K13" s="9"/>
      <c r="L13" s="9"/>
      <c r="M13" s="9"/>
      <c r="O13" s="10"/>
      <c r="P13" s="123"/>
      <c r="Q13" s="10"/>
      <c r="R13" s="10"/>
      <c r="S13" s="10"/>
      <c r="W13" s="85"/>
      <c r="X13" s="85"/>
      <c r="Y13" s="85"/>
      <c r="Z13" s="174"/>
      <c r="AA13" s="174"/>
      <c r="AB13" s="174"/>
      <c r="AC13" s="174"/>
      <c r="AD13" s="85"/>
      <c r="AE13" s="83"/>
    </row>
    <row r="14" spans="1:31">
      <c r="A14" s="71" t="s">
        <v>280</v>
      </c>
      <c r="B14" s="71" t="s">
        <v>283</v>
      </c>
      <c r="C14" s="71" t="s">
        <v>279</v>
      </c>
      <c r="D14" s="142" t="s">
        <v>5524</v>
      </c>
      <c r="E14" s="35" t="s">
        <v>288</v>
      </c>
      <c r="F14" s="72" t="s">
        <v>292</v>
      </c>
      <c r="G14" s="72" t="s">
        <v>5514</v>
      </c>
      <c r="H14" s="72" t="s">
        <v>313</v>
      </c>
      <c r="I14" s="35" t="s">
        <v>290</v>
      </c>
      <c r="J14" s="72" t="s">
        <v>296</v>
      </c>
      <c r="K14" s="97" t="s">
        <v>5524</v>
      </c>
      <c r="L14" s="72" t="s">
        <v>5494</v>
      </c>
      <c r="M14" s="115" t="s">
        <v>321</v>
      </c>
      <c r="O14" s="97" t="s">
        <v>5524</v>
      </c>
      <c r="P14" s="71" t="s">
        <v>5527</v>
      </c>
      <c r="Q14" s="71" t="s">
        <v>5527</v>
      </c>
      <c r="R14" s="71" t="s">
        <v>5527</v>
      </c>
      <c r="S14" s="71" t="s">
        <v>5527</v>
      </c>
      <c r="W14" s="85"/>
      <c r="X14" s="85"/>
      <c r="Y14" s="85"/>
      <c r="Z14" s="116"/>
      <c r="AA14" s="85"/>
      <c r="AB14" s="116"/>
      <c r="AC14" s="85"/>
      <c r="AD14" s="85"/>
      <c r="AE14" s="83"/>
    </row>
    <row r="15" spans="1:31">
      <c r="A15" s="71" t="s">
        <v>282</v>
      </c>
      <c r="B15" s="71" t="s">
        <v>282</v>
      </c>
      <c r="C15" s="71" t="s">
        <v>286</v>
      </c>
      <c r="D15" s="71" t="s">
        <v>287</v>
      </c>
      <c r="E15" s="35" t="s">
        <v>289</v>
      </c>
      <c r="F15" s="72" t="s">
        <v>293</v>
      </c>
      <c r="G15" s="71" t="s">
        <v>5513</v>
      </c>
      <c r="H15" s="71" t="s">
        <v>294</v>
      </c>
      <c r="I15" s="35" t="s">
        <v>291</v>
      </c>
      <c r="J15" s="72" t="s">
        <v>297</v>
      </c>
      <c r="K15" s="97" t="s">
        <v>5525</v>
      </c>
      <c r="L15" s="72" t="s">
        <v>5512</v>
      </c>
      <c r="M15" s="115" t="s">
        <v>322</v>
      </c>
      <c r="O15" s="97" t="s">
        <v>5525</v>
      </c>
      <c r="P15" s="72" t="s">
        <v>5512</v>
      </c>
      <c r="Q15" s="72" t="s">
        <v>297</v>
      </c>
      <c r="R15" s="72" t="s">
        <v>289</v>
      </c>
      <c r="S15" s="72" t="s">
        <v>5528</v>
      </c>
      <c r="W15" s="85"/>
      <c r="X15" s="85"/>
      <c r="Y15" s="85"/>
      <c r="Z15" s="116"/>
      <c r="AA15" s="85"/>
      <c r="AB15" s="116"/>
      <c r="AC15" s="85"/>
      <c r="AD15" s="85"/>
    </row>
    <row r="16" spans="1:31">
      <c r="A16" s="185" t="s">
        <v>5526</v>
      </c>
      <c r="B16" s="186"/>
      <c r="C16" s="186"/>
      <c r="D16" s="186"/>
      <c r="E16" s="186"/>
      <c r="F16" s="186"/>
      <c r="G16" s="186"/>
      <c r="H16" s="187"/>
      <c r="I16" s="119">
        <f>I8</f>
        <v>86679.339940535181</v>
      </c>
      <c r="J16" s="93">
        <f>G8</f>
        <v>874594.54</v>
      </c>
      <c r="K16" s="120">
        <f>E9</f>
        <v>156</v>
      </c>
      <c r="L16" s="121">
        <f>G10</f>
        <v>0.24375852668279441</v>
      </c>
      <c r="M16" s="122">
        <f>G9</f>
        <v>156000</v>
      </c>
      <c r="O16" s="10">
        <f>IF(I16="","",K16)</f>
        <v>156</v>
      </c>
      <c r="P16" s="113" t="str">
        <f>IF(O16=MAX(O16:O88),L16,"")</f>
        <v/>
      </c>
      <c r="Q16" s="10" t="str">
        <f>IF(O16=MAX(O16:O88),J16,"")</f>
        <v/>
      </c>
      <c r="R16" s="10" t="str">
        <f>IF(O16=MAX(O16:O88),I16,"")</f>
        <v/>
      </c>
      <c r="S16" s="10" t="str">
        <f>IF(O16=MAX(O16:O88),M16,"")</f>
        <v/>
      </c>
      <c r="W16" s="85"/>
      <c r="X16" s="85"/>
      <c r="Y16" s="85"/>
      <c r="Z16" s="116"/>
      <c r="AA16" s="85"/>
      <c r="AB16" s="116"/>
      <c r="AC16" s="85"/>
      <c r="AD16" s="85"/>
    </row>
    <row r="17" spans="1:30">
      <c r="A17" s="12">
        <v>41372</v>
      </c>
      <c r="B17" s="13" t="s">
        <v>281</v>
      </c>
      <c r="C17" s="13">
        <v>10.199999999999999</v>
      </c>
      <c r="D17" s="109">
        <f>H7</f>
        <v>1000</v>
      </c>
      <c r="E17" s="23">
        <f>IF(ISERROR(IF(B17="Redemption",-D17,IF(B17="Dividend",-D17,D17))/C17),"",IF(B17="Redemption",-D17,IF(B17="Dividend",-D17,D17))/C17)</f>
        <v>98.039215686274517</v>
      </c>
      <c r="F17" s="22">
        <f>IF(B17="Redemption","",IF(B17="Dividend","",IF(date-A17=date,"",IF(date-A17&lt;0,"Check date",date-A17))))</f>
        <v>176</v>
      </c>
      <c r="G17" s="15">
        <f t="shared" ref="G17:G48" si="0">IF(B17="Redemption","",IF(B17="Dividend","",IF(ISERROR(mfnav3*E17),"",mfnav3*E17)))</f>
        <v>1053.6568627450981</v>
      </c>
      <c r="H17" s="94">
        <f t="shared" ref="H17:H80" si="1">IF(ISERROR(G17-D17),"",G17-D17)</f>
        <v>53.656862745098124</v>
      </c>
      <c r="I17" s="24">
        <f>IF(ISERROR(I8+E17),"",I8+E17)</f>
        <v>86777.379156221461</v>
      </c>
      <c r="J17" s="26">
        <f t="shared" ref="J17:J48" si="2">IF(ISERROR(I17*mfnav3),"",I17*mfnav3)</f>
        <v>932622.52700565883</v>
      </c>
      <c r="K17" s="114">
        <f>E9+1</f>
        <v>157</v>
      </c>
      <c r="L17" s="113">
        <f t="shared" ref="L17:L48" si="3">IF(A17="","",(1+(RATE(K17,-sip,,J17,IF(DAY(sipdate1)&lt;=10,0,IF(DAY(sipdate1)&gt;=20,1,0)))))^12-1)</f>
        <v>0.24979554574916119</v>
      </c>
      <c r="M17" s="117">
        <f>G9+D17</f>
        <v>157000</v>
      </c>
      <c r="N17">
        <f>IF(B17="Purchase",D17,0)</f>
        <v>1000</v>
      </c>
      <c r="O17" s="10">
        <f>IF(I17="","",K17)</f>
        <v>157</v>
      </c>
      <c r="P17" s="113" t="str">
        <f t="shared" ref="P17:P80" si="4">IF(O17=MAX(O17:O89),L17,"")</f>
        <v/>
      </c>
      <c r="Q17" s="10" t="str">
        <f t="shared" ref="Q17:Q80" si="5">IF(O17=MAX(O17:O89),J17,"")</f>
        <v/>
      </c>
      <c r="R17" s="10" t="str">
        <f t="shared" ref="R17:R80" si="6">IF(O17=MAX(O17:O89),I17,"")</f>
        <v/>
      </c>
      <c r="S17" s="10" t="str">
        <f t="shared" ref="S17:S80" si="7">IF(O17=MAX(O17:O89),M17,"")</f>
        <v/>
      </c>
      <c r="W17" s="85"/>
      <c r="X17" s="85"/>
      <c r="Y17" s="85"/>
      <c r="Z17" s="85"/>
      <c r="AA17" s="85"/>
      <c r="AB17" s="85"/>
      <c r="AC17" s="85"/>
      <c r="AD17" s="85"/>
    </row>
    <row r="18" spans="1:30">
      <c r="A18" s="12">
        <v>41402</v>
      </c>
      <c r="B18" s="13" t="s">
        <v>281</v>
      </c>
      <c r="C18" s="13">
        <v>10.5</v>
      </c>
      <c r="D18" s="109">
        <f>D17</f>
        <v>1000</v>
      </c>
      <c r="E18" s="23">
        <f t="shared" ref="E18:E81" si="8">IF(ISERROR(IF(B18="Redemption",-D18,IF(B18="Dividend",-D18,D18))/C18),"",IF(B18="Redemption",-D18,IF(B18="Dividend",-D18,D18))/C18)</f>
        <v>95.238095238095241</v>
      </c>
      <c r="F18" s="22">
        <f t="shared" ref="F18:F81" si="9">IF(B18="Redemption","",IF(B18="Dividend","",IF(date-A18=date,"",date-A18)))</f>
        <v>146</v>
      </c>
      <c r="G18" s="15">
        <f t="shared" si="0"/>
        <v>1023.5523809523809</v>
      </c>
      <c r="H18" s="94">
        <f t="shared" si="1"/>
        <v>23.552380952380872</v>
      </c>
      <c r="I18" s="24">
        <f t="shared" ref="I18:I81" si="10">IF(ISERROR(I17+E18),"",I17+E18)</f>
        <v>86872.617251459553</v>
      </c>
      <c r="J18" s="26">
        <f t="shared" si="2"/>
        <v>933646.07938661124</v>
      </c>
      <c r="K18" s="10">
        <f>K17+1</f>
        <v>158</v>
      </c>
      <c r="L18" s="113">
        <f t="shared" si="3"/>
        <v>0.24732511877666985</v>
      </c>
      <c r="M18" s="118">
        <f>M17+D18</f>
        <v>158000</v>
      </c>
      <c r="N18">
        <f t="shared" ref="N18:N81" si="11">IF(B18="Purchase",D18,0)</f>
        <v>1000</v>
      </c>
      <c r="O18" s="10">
        <f>IF(I18="","",K18)</f>
        <v>158</v>
      </c>
      <c r="P18" s="113">
        <f t="shared" si="4"/>
        <v>0.24732511877666985</v>
      </c>
      <c r="Q18" s="10">
        <f t="shared" si="5"/>
        <v>933646.07938661124</v>
      </c>
      <c r="R18" s="10">
        <f t="shared" si="6"/>
        <v>86872.617251459553</v>
      </c>
      <c r="S18" s="10">
        <f t="shared" si="7"/>
        <v>158000</v>
      </c>
      <c r="W18" s="85"/>
      <c r="X18" s="85"/>
      <c r="Y18" s="85"/>
      <c r="Z18" s="116"/>
      <c r="AA18" s="85"/>
      <c r="AB18" s="116"/>
      <c r="AC18" s="85"/>
      <c r="AD18" s="85"/>
    </row>
    <row r="19" spans="1:30">
      <c r="A19" s="12"/>
      <c r="B19" s="13" t="s">
        <v>281</v>
      </c>
      <c r="C19" s="13"/>
      <c r="D19" s="109">
        <f>D18</f>
        <v>1000</v>
      </c>
      <c r="E19" s="23" t="str">
        <f t="shared" si="8"/>
        <v/>
      </c>
      <c r="F19" s="22" t="str">
        <f t="shared" si="9"/>
        <v/>
      </c>
      <c r="G19" s="15" t="str">
        <f t="shared" si="0"/>
        <v/>
      </c>
      <c r="H19" s="94" t="str">
        <f t="shared" si="1"/>
        <v/>
      </c>
      <c r="I19" s="24" t="str">
        <f t="shared" si="10"/>
        <v/>
      </c>
      <c r="J19" s="26" t="str">
        <f t="shared" si="2"/>
        <v/>
      </c>
      <c r="K19" s="10">
        <f t="shared" ref="K19:K82" si="12">K18+1</f>
        <v>159</v>
      </c>
      <c r="L19" s="113" t="str">
        <f t="shared" si="3"/>
        <v/>
      </c>
      <c r="M19" s="118">
        <f t="shared" ref="M19:M82" si="13">M18+D19</f>
        <v>159000</v>
      </c>
      <c r="N19">
        <f t="shared" si="11"/>
        <v>1000</v>
      </c>
      <c r="O19" s="10" t="str">
        <f>IF(I19="","",K19)</f>
        <v/>
      </c>
      <c r="P19" s="113" t="str">
        <f t="shared" si="4"/>
        <v/>
      </c>
      <c r="Q19" s="10" t="str">
        <f t="shared" si="5"/>
        <v/>
      </c>
      <c r="R19" s="10" t="str">
        <f t="shared" si="6"/>
        <v/>
      </c>
      <c r="S19" s="10" t="str">
        <f t="shared" si="7"/>
        <v/>
      </c>
      <c r="W19" s="85"/>
      <c r="X19" s="85"/>
      <c r="Y19" s="85"/>
      <c r="Z19" s="116"/>
      <c r="AA19" s="85"/>
      <c r="AB19" s="116"/>
      <c r="AC19" s="85"/>
      <c r="AD19" s="85"/>
    </row>
    <row r="20" spans="1:30">
      <c r="A20" s="12"/>
      <c r="B20" s="13" t="s">
        <v>281</v>
      </c>
      <c r="C20" s="13"/>
      <c r="D20" s="109">
        <f>D19</f>
        <v>1000</v>
      </c>
      <c r="E20" s="23" t="str">
        <f t="shared" si="8"/>
        <v/>
      </c>
      <c r="F20" s="22" t="str">
        <f t="shared" si="9"/>
        <v/>
      </c>
      <c r="G20" s="15" t="str">
        <f t="shared" si="0"/>
        <v/>
      </c>
      <c r="H20" s="94" t="str">
        <f t="shared" si="1"/>
        <v/>
      </c>
      <c r="I20" s="24" t="str">
        <f t="shared" si="10"/>
        <v/>
      </c>
      <c r="J20" s="26" t="str">
        <f t="shared" si="2"/>
        <v/>
      </c>
      <c r="K20" s="10">
        <f t="shared" si="12"/>
        <v>160</v>
      </c>
      <c r="L20" s="113" t="str">
        <f t="shared" si="3"/>
        <v/>
      </c>
      <c r="M20" s="118">
        <f t="shared" si="13"/>
        <v>160000</v>
      </c>
      <c r="N20">
        <f t="shared" si="11"/>
        <v>1000</v>
      </c>
      <c r="O20" s="10" t="str">
        <f t="shared" ref="O20:O83" si="14">IF(I20="","",K20)</f>
        <v/>
      </c>
      <c r="P20" s="113" t="str">
        <f t="shared" si="4"/>
        <v/>
      </c>
      <c r="Q20" s="10" t="str">
        <f t="shared" si="5"/>
        <v/>
      </c>
      <c r="R20" s="10" t="str">
        <f t="shared" si="6"/>
        <v/>
      </c>
      <c r="S20" s="10" t="str">
        <f t="shared" si="7"/>
        <v/>
      </c>
      <c r="W20" s="85"/>
      <c r="X20" s="85"/>
      <c r="Y20" s="85"/>
      <c r="Z20" s="85"/>
      <c r="AA20" s="85"/>
      <c r="AB20" s="85"/>
      <c r="AC20" s="85"/>
      <c r="AD20" s="85"/>
    </row>
    <row r="21" spans="1:30">
      <c r="A21" s="12"/>
      <c r="B21" s="13" t="s">
        <v>281</v>
      </c>
      <c r="C21" s="13"/>
      <c r="D21" s="109">
        <f t="shared" ref="D21:D84" si="15">D20</f>
        <v>1000</v>
      </c>
      <c r="E21" s="23" t="str">
        <f t="shared" si="8"/>
        <v/>
      </c>
      <c r="F21" s="22" t="str">
        <f t="shared" si="9"/>
        <v/>
      </c>
      <c r="G21" s="15" t="str">
        <f t="shared" si="0"/>
        <v/>
      </c>
      <c r="H21" s="94" t="str">
        <f t="shared" si="1"/>
        <v/>
      </c>
      <c r="I21" s="24" t="str">
        <f t="shared" si="10"/>
        <v/>
      </c>
      <c r="J21" s="26" t="str">
        <f t="shared" si="2"/>
        <v/>
      </c>
      <c r="K21" s="10">
        <f t="shared" si="12"/>
        <v>161</v>
      </c>
      <c r="L21" s="113" t="str">
        <f t="shared" si="3"/>
        <v/>
      </c>
      <c r="M21" s="118">
        <f t="shared" si="13"/>
        <v>161000</v>
      </c>
      <c r="N21">
        <f t="shared" si="11"/>
        <v>1000</v>
      </c>
      <c r="O21" s="10" t="str">
        <f t="shared" si="14"/>
        <v/>
      </c>
      <c r="P21" s="113" t="str">
        <f t="shared" si="4"/>
        <v/>
      </c>
      <c r="Q21" s="10" t="str">
        <f t="shared" si="5"/>
        <v/>
      </c>
      <c r="R21" s="10" t="str">
        <f t="shared" si="6"/>
        <v/>
      </c>
      <c r="S21" s="10" t="str">
        <f t="shared" si="7"/>
        <v/>
      </c>
    </row>
    <row r="22" spans="1:30">
      <c r="A22" s="12"/>
      <c r="B22" s="13" t="s">
        <v>281</v>
      </c>
      <c r="C22" s="13"/>
      <c r="D22" s="109">
        <f t="shared" si="15"/>
        <v>1000</v>
      </c>
      <c r="E22" s="23" t="str">
        <f t="shared" si="8"/>
        <v/>
      </c>
      <c r="F22" s="22" t="str">
        <f t="shared" si="9"/>
        <v/>
      </c>
      <c r="G22" s="15" t="str">
        <f t="shared" si="0"/>
        <v/>
      </c>
      <c r="H22" s="94" t="str">
        <f t="shared" si="1"/>
        <v/>
      </c>
      <c r="I22" s="24" t="str">
        <f t="shared" si="10"/>
        <v/>
      </c>
      <c r="J22" s="26" t="str">
        <f t="shared" si="2"/>
        <v/>
      </c>
      <c r="K22" s="10">
        <f t="shared" si="12"/>
        <v>162</v>
      </c>
      <c r="L22" s="113" t="str">
        <f t="shared" si="3"/>
        <v/>
      </c>
      <c r="M22" s="118">
        <f t="shared" si="13"/>
        <v>162000</v>
      </c>
      <c r="N22">
        <f t="shared" si="11"/>
        <v>1000</v>
      </c>
      <c r="O22" s="10" t="str">
        <f t="shared" si="14"/>
        <v/>
      </c>
      <c r="P22" s="113" t="str">
        <f t="shared" si="4"/>
        <v/>
      </c>
      <c r="Q22" s="10" t="str">
        <f t="shared" si="5"/>
        <v/>
      </c>
      <c r="R22" s="10" t="str">
        <f t="shared" si="6"/>
        <v/>
      </c>
      <c r="S22" s="10" t="str">
        <f t="shared" si="7"/>
        <v/>
      </c>
    </row>
    <row r="23" spans="1:30">
      <c r="A23" s="12"/>
      <c r="B23" s="13" t="s">
        <v>281</v>
      </c>
      <c r="C23" s="13"/>
      <c r="D23" s="109">
        <f t="shared" si="15"/>
        <v>1000</v>
      </c>
      <c r="E23" s="23" t="str">
        <f t="shared" si="8"/>
        <v/>
      </c>
      <c r="F23" s="22" t="str">
        <f t="shared" si="9"/>
        <v/>
      </c>
      <c r="G23" s="15" t="str">
        <f t="shared" si="0"/>
        <v/>
      </c>
      <c r="H23" s="17" t="str">
        <f t="shared" si="1"/>
        <v/>
      </c>
      <c r="I23" s="24" t="str">
        <f t="shared" si="10"/>
        <v/>
      </c>
      <c r="J23" s="26" t="str">
        <f t="shared" si="2"/>
        <v/>
      </c>
      <c r="K23" s="10">
        <f t="shared" si="12"/>
        <v>163</v>
      </c>
      <c r="L23" s="113" t="str">
        <f t="shared" si="3"/>
        <v/>
      </c>
      <c r="M23" s="118">
        <f t="shared" si="13"/>
        <v>163000</v>
      </c>
      <c r="N23">
        <f t="shared" si="11"/>
        <v>1000</v>
      </c>
      <c r="O23" s="10" t="str">
        <f t="shared" si="14"/>
        <v/>
      </c>
      <c r="P23" s="113" t="str">
        <f t="shared" si="4"/>
        <v/>
      </c>
      <c r="Q23" s="10" t="str">
        <f t="shared" si="5"/>
        <v/>
      </c>
      <c r="R23" s="10" t="str">
        <f t="shared" si="6"/>
        <v/>
      </c>
      <c r="S23" s="10" t="str">
        <f t="shared" si="7"/>
        <v/>
      </c>
    </row>
    <row r="24" spans="1:30">
      <c r="A24" s="12"/>
      <c r="B24" s="13" t="s">
        <v>281</v>
      </c>
      <c r="C24" s="13"/>
      <c r="D24" s="109">
        <f t="shared" si="15"/>
        <v>1000</v>
      </c>
      <c r="E24" s="23" t="str">
        <f t="shared" si="8"/>
        <v/>
      </c>
      <c r="F24" s="22" t="str">
        <f t="shared" si="9"/>
        <v/>
      </c>
      <c r="G24" s="15" t="str">
        <f t="shared" si="0"/>
        <v/>
      </c>
      <c r="H24" s="17" t="str">
        <f t="shared" si="1"/>
        <v/>
      </c>
      <c r="I24" s="24" t="str">
        <f t="shared" si="10"/>
        <v/>
      </c>
      <c r="J24" s="26" t="str">
        <f t="shared" si="2"/>
        <v/>
      </c>
      <c r="K24" s="10">
        <f t="shared" si="12"/>
        <v>164</v>
      </c>
      <c r="L24" s="113" t="str">
        <f t="shared" si="3"/>
        <v/>
      </c>
      <c r="M24" s="118">
        <f t="shared" si="13"/>
        <v>164000</v>
      </c>
      <c r="N24">
        <f t="shared" si="11"/>
        <v>1000</v>
      </c>
      <c r="O24" s="10" t="str">
        <f t="shared" si="14"/>
        <v/>
      </c>
      <c r="P24" s="113" t="str">
        <f t="shared" si="4"/>
        <v/>
      </c>
      <c r="Q24" s="10" t="str">
        <f t="shared" si="5"/>
        <v/>
      </c>
      <c r="R24" s="10" t="str">
        <f t="shared" si="6"/>
        <v/>
      </c>
      <c r="S24" s="10" t="str">
        <f t="shared" si="7"/>
        <v/>
      </c>
    </row>
    <row r="25" spans="1:30">
      <c r="A25" s="12"/>
      <c r="B25" s="13" t="s">
        <v>281</v>
      </c>
      <c r="C25" s="13"/>
      <c r="D25" s="109">
        <f t="shared" si="15"/>
        <v>1000</v>
      </c>
      <c r="E25" s="23" t="str">
        <f t="shared" si="8"/>
        <v/>
      </c>
      <c r="F25" s="22" t="str">
        <f t="shared" si="9"/>
        <v/>
      </c>
      <c r="G25" s="15" t="str">
        <f t="shared" si="0"/>
        <v/>
      </c>
      <c r="H25" s="17" t="str">
        <f t="shared" si="1"/>
        <v/>
      </c>
      <c r="I25" s="24" t="str">
        <f t="shared" si="10"/>
        <v/>
      </c>
      <c r="J25" s="26" t="str">
        <f t="shared" si="2"/>
        <v/>
      </c>
      <c r="K25" s="10">
        <f t="shared" si="12"/>
        <v>165</v>
      </c>
      <c r="L25" s="113" t="str">
        <f t="shared" si="3"/>
        <v/>
      </c>
      <c r="M25" s="118">
        <f t="shared" si="13"/>
        <v>165000</v>
      </c>
      <c r="N25">
        <f t="shared" si="11"/>
        <v>1000</v>
      </c>
      <c r="O25" s="10" t="str">
        <f t="shared" si="14"/>
        <v/>
      </c>
      <c r="P25" s="113" t="str">
        <f t="shared" si="4"/>
        <v/>
      </c>
      <c r="Q25" s="10" t="str">
        <f t="shared" si="5"/>
        <v/>
      </c>
      <c r="R25" s="10" t="str">
        <f t="shared" si="6"/>
        <v/>
      </c>
      <c r="S25" s="10" t="str">
        <f t="shared" si="7"/>
        <v/>
      </c>
    </row>
    <row r="26" spans="1:30">
      <c r="A26" s="12"/>
      <c r="B26" s="13" t="s">
        <v>281</v>
      </c>
      <c r="C26" s="13"/>
      <c r="D26" s="109">
        <f t="shared" si="15"/>
        <v>1000</v>
      </c>
      <c r="E26" s="23" t="str">
        <f t="shared" si="8"/>
        <v/>
      </c>
      <c r="F26" s="22" t="str">
        <f t="shared" si="9"/>
        <v/>
      </c>
      <c r="G26" s="15" t="str">
        <f t="shared" si="0"/>
        <v/>
      </c>
      <c r="H26" s="17" t="str">
        <f t="shared" si="1"/>
        <v/>
      </c>
      <c r="I26" s="24" t="str">
        <f t="shared" si="10"/>
        <v/>
      </c>
      <c r="J26" s="26" t="str">
        <f t="shared" si="2"/>
        <v/>
      </c>
      <c r="K26" s="10">
        <f t="shared" si="12"/>
        <v>166</v>
      </c>
      <c r="L26" s="113" t="str">
        <f t="shared" si="3"/>
        <v/>
      </c>
      <c r="M26" s="118">
        <f t="shared" si="13"/>
        <v>166000</v>
      </c>
      <c r="N26">
        <f t="shared" si="11"/>
        <v>1000</v>
      </c>
      <c r="O26" s="10" t="str">
        <f t="shared" si="14"/>
        <v/>
      </c>
      <c r="P26" s="113" t="str">
        <f t="shared" si="4"/>
        <v/>
      </c>
      <c r="Q26" s="10" t="str">
        <f t="shared" si="5"/>
        <v/>
      </c>
      <c r="R26" s="10" t="str">
        <f t="shared" si="6"/>
        <v/>
      </c>
      <c r="S26" s="10" t="str">
        <f t="shared" si="7"/>
        <v/>
      </c>
    </row>
    <row r="27" spans="1:30">
      <c r="A27" s="12"/>
      <c r="B27" s="13" t="s">
        <v>281</v>
      </c>
      <c r="C27" s="13"/>
      <c r="D27" s="109">
        <f t="shared" si="15"/>
        <v>1000</v>
      </c>
      <c r="E27" s="23" t="str">
        <f t="shared" si="8"/>
        <v/>
      </c>
      <c r="F27" s="22" t="str">
        <f t="shared" si="9"/>
        <v/>
      </c>
      <c r="G27" s="15" t="str">
        <f t="shared" si="0"/>
        <v/>
      </c>
      <c r="H27" s="17" t="str">
        <f t="shared" si="1"/>
        <v/>
      </c>
      <c r="I27" s="24" t="str">
        <f t="shared" si="10"/>
        <v/>
      </c>
      <c r="J27" s="26" t="str">
        <f t="shared" si="2"/>
        <v/>
      </c>
      <c r="K27" s="10">
        <f t="shared" si="12"/>
        <v>167</v>
      </c>
      <c r="L27" s="113" t="str">
        <f t="shared" si="3"/>
        <v/>
      </c>
      <c r="M27" s="118">
        <f t="shared" si="13"/>
        <v>167000</v>
      </c>
      <c r="N27">
        <f t="shared" si="11"/>
        <v>1000</v>
      </c>
      <c r="O27" s="10" t="str">
        <f t="shared" si="14"/>
        <v/>
      </c>
      <c r="P27" s="113" t="str">
        <f t="shared" si="4"/>
        <v/>
      </c>
      <c r="Q27" s="10" t="str">
        <f t="shared" si="5"/>
        <v/>
      </c>
      <c r="R27" s="10" t="str">
        <f t="shared" si="6"/>
        <v/>
      </c>
      <c r="S27" s="10" t="str">
        <f t="shared" si="7"/>
        <v/>
      </c>
    </row>
    <row r="28" spans="1:30">
      <c r="A28" s="12"/>
      <c r="B28" s="13" t="s">
        <v>281</v>
      </c>
      <c r="C28" s="13"/>
      <c r="D28" s="109">
        <f t="shared" si="15"/>
        <v>1000</v>
      </c>
      <c r="E28" s="23" t="str">
        <f t="shared" si="8"/>
        <v/>
      </c>
      <c r="F28" s="22" t="str">
        <f t="shared" si="9"/>
        <v/>
      </c>
      <c r="G28" s="15" t="str">
        <f t="shared" si="0"/>
        <v/>
      </c>
      <c r="H28" s="17" t="str">
        <f t="shared" si="1"/>
        <v/>
      </c>
      <c r="I28" s="24" t="str">
        <f t="shared" si="10"/>
        <v/>
      </c>
      <c r="J28" s="26" t="str">
        <f t="shared" si="2"/>
        <v/>
      </c>
      <c r="K28" s="10">
        <f t="shared" si="12"/>
        <v>168</v>
      </c>
      <c r="L28" s="113" t="str">
        <f t="shared" si="3"/>
        <v/>
      </c>
      <c r="M28" s="118">
        <f t="shared" si="13"/>
        <v>168000</v>
      </c>
      <c r="N28">
        <f t="shared" si="11"/>
        <v>1000</v>
      </c>
      <c r="O28" s="10" t="str">
        <f t="shared" si="14"/>
        <v/>
      </c>
      <c r="P28" s="113" t="str">
        <f t="shared" si="4"/>
        <v/>
      </c>
      <c r="Q28" s="10" t="str">
        <f t="shared" si="5"/>
        <v/>
      </c>
      <c r="R28" s="10" t="str">
        <f t="shared" si="6"/>
        <v/>
      </c>
      <c r="S28" s="10" t="str">
        <f t="shared" si="7"/>
        <v/>
      </c>
    </row>
    <row r="29" spans="1:30">
      <c r="A29" s="12"/>
      <c r="B29" s="13" t="s">
        <v>281</v>
      </c>
      <c r="C29" s="13"/>
      <c r="D29" s="109">
        <f t="shared" si="15"/>
        <v>1000</v>
      </c>
      <c r="E29" s="23" t="str">
        <f t="shared" si="8"/>
        <v/>
      </c>
      <c r="F29" s="22" t="str">
        <f t="shared" si="9"/>
        <v/>
      </c>
      <c r="G29" s="15" t="str">
        <f t="shared" si="0"/>
        <v/>
      </c>
      <c r="H29" s="17" t="str">
        <f t="shared" si="1"/>
        <v/>
      </c>
      <c r="I29" s="24" t="str">
        <f t="shared" si="10"/>
        <v/>
      </c>
      <c r="J29" s="26" t="str">
        <f t="shared" si="2"/>
        <v/>
      </c>
      <c r="K29" s="10">
        <f t="shared" si="12"/>
        <v>169</v>
      </c>
      <c r="L29" s="113" t="str">
        <f t="shared" si="3"/>
        <v/>
      </c>
      <c r="M29" s="118">
        <f t="shared" si="13"/>
        <v>169000</v>
      </c>
      <c r="N29">
        <f t="shared" si="11"/>
        <v>1000</v>
      </c>
      <c r="O29" s="10" t="str">
        <f t="shared" si="14"/>
        <v/>
      </c>
      <c r="P29" s="113" t="str">
        <f t="shared" si="4"/>
        <v/>
      </c>
      <c r="Q29" s="10" t="str">
        <f t="shared" si="5"/>
        <v/>
      </c>
      <c r="R29" s="10" t="str">
        <f t="shared" si="6"/>
        <v/>
      </c>
      <c r="S29" s="10" t="str">
        <f t="shared" si="7"/>
        <v/>
      </c>
    </row>
    <row r="30" spans="1:30">
      <c r="A30" s="12"/>
      <c r="B30" s="13" t="s">
        <v>281</v>
      </c>
      <c r="C30" s="13"/>
      <c r="D30" s="109">
        <f t="shared" si="15"/>
        <v>1000</v>
      </c>
      <c r="E30" s="23" t="str">
        <f t="shared" si="8"/>
        <v/>
      </c>
      <c r="F30" s="22" t="str">
        <f t="shared" si="9"/>
        <v/>
      </c>
      <c r="G30" s="15" t="str">
        <f t="shared" si="0"/>
        <v/>
      </c>
      <c r="H30" s="17" t="str">
        <f t="shared" si="1"/>
        <v/>
      </c>
      <c r="I30" s="24" t="str">
        <f t="shared" si="10"/>
        <v/>
      </c>
      <c r="J30" s="26" t="str">
        <f t="shared" si="2"/>
        <v/>
      </c>
      <c r="K30" s="10">
        <f t="shared" si="12"/>
        <v>170</v>
      </c>
      <c r="L30" s="113" t="str">
        <f t="shared" si="3"/>
        <v/>
      </c>
      <c r="M30" s="118">
        <f t="shared" si="13"/>
        <v>170000</v>
      </c>
      <c r="N30">
        <f t="shared" si="11"/>
        <v>1000</v>
      </c>
      <c r="O30" s="10" t="str">
        <f t="shared" si="14"/>
        <v/>
      </c>
      <c r="P30" s="113" t="str">
        <f t="shared" si="4"/>
        <v/>
      </c>
      <c r="Q30" s="10" t="str">
        <f t="shared" si="5"/>
        <v/>
      </c>
      <c r="R30" s="10" t="str">
        <f t="shared" si="6"/>
        <v/>
      </c>
      <c r="S30" s="10" t="str">
        <f t="shared" si="7"/>
        <v/>
      </c>
    </row>
    <row r="31" spans="1:30">
      <c r="A31" s="12"/>
      <c r="B31" s="13" t="s">
        <v>281</v>
      </c>
      <c r="C31" s="13"/>
      <c r="D31" s="109">
        <f t="shared" si="15"/>
        <v>1000</v>
      </c>
      <c r="E31" s="23" t="str">
        <f t="shared" si="8"/>
        <v/>
      </c>
      <c r="F31" s="22" t="str">
        <f t="shared" si="9"/>
        <v/>
      </c>
      <c r="G31" s="15" t="str">
        <f t="shared" si="0"/>
        <v/>
      </c>
      <c r="H31" s="17" t="str">
        <f t="shared" si="1"/>
        <v/>
      </c>
      <c r="I31" s="24" t="str">
        <f t="shared" si="10"/>
        <v/>
      </c>
      <c r="J31" s="26" t="str">
        <f t="shared" si="2"/>
        <v/>
      </c>
      <c r="K31" s="10">
        <f t="shared" si="12"/>
        <v>171</v>
      </c>
      <c r="L31" s="113" t="str">
        <f t="shared" si="3"/>
        <v/>
      </c>
      <c r="M31" s="118">
        <f t="shared" si="13"/>
        <v>171000</v>
      </c>
      <c r="N31">
        <f t="shared" si="11"/>
        <v>1000</v>
      </c>
      <c r="O31" s="10" t="str">
        <f t="shared" si="14"/>
        <v/>
      </c>
      <c r="P31" s="113" t="str">
        <f t="shared" si="4"/>
        <v/>
      </c>
      <c r="Q31" s="10" t="str">
        <f t="shared" si="5"/>
        <v/>
      </c>
      <c r="R31" s="10" t="str">
        <f t="shared" si="6"/>
        <v/>
      </c>
      <c r="S31" s="10" t="str">
        <f t="shared" si="7"/>
        <v/>
      </c>
    </row>
    <row r="32" spans="1:30">
      <c r="A32" s="12"/>
      <c r="B32" s="13" t="s">
        <v>281</v>
      </c>
      <c r="C32" s="13"/>
      <c r="D32" s="109">
        <f t="shared" si="15"/>
        <v>1000</v>
      </c>
      <c r="E32" s="23" t="str">
        <f t="shared" si="8"/>
        <v/>
      </c>
      <c r="F32" s="22" t="str">
        <f t="shared" si="9"/>
        <v/>
      </c>
      <c r="G32" s="15" t="str">
        <f t="shared" si="0"/>
        <v/>
      </c>
      <c r="H32" s="17" t="str">
        <f t="shared" si="1"/>
        <v/>
      </c>
      <c r="I32" s="24" t="str">
        <f t="shared" si="10"/>
        <v/>
      </c>
      <c r="J32" s="26" t="str">
        <f t="shared" si="2"/>
        <v/>
      </c>
      <c r="K32" s="10">
        <f t="shared" si="12"/>
        <v>172</v>
      </c>
      <c r="L32" s="113" t="str">
        <f t="shared" si="3"/>
        <v/>
      </c>
      <c r="M32" s="118">
        <f t="shared" si="13"/>
        <v>172000</v>
      </c>
      <c r="N32">
        <f t="shared" si="11"/>
        <v>1000</v>
      </c>
      <c r="O32" s="10" t="str">
        <f t="shared" si="14"/>
        <v/>
      </c>
      <c r="P32" s="113" t="str">
        <f t="shared" si="4"/>
        <v/>
      </c>
      <c r="Q32" s="10" t="str">
        <f t="shared" si="5"/>
        <v/>
      </c>
      <c r="R32" s="10" t="str">
        <f t="shared" si="6"/>
        <v/>
      </c>
      <c r="S32" s="10" t="str">
        <f t="shared" si="7"/>
        <v/>
      </c>
    </row>
    <row r="33" spans="1:19">
      <c r="A33" s="12"/>
      <c r="B33" s="13" t="s">
        <v>281</v>
      </c>
      <c r="C33" s="13"/>
      <c r="D33" s="109">
        <f t="shared" si="15"/>
        <v>1000</v>
      </c>
      <c r="E33" s="23" t="str">
        <f t="shared" si="8"/>
        <v/>
      </c>
      <c r="F33" s="22" t="str">
        <f t="shared" si="9"/>
        <v/>
      </c>
      <c r="G33" s="15" t="str">
        <f t="shared" si="0"/>
        <v/>
      </c>
      <c r="H33" s="17" t="str">
        <f t="shared" si="1"/>
        <v/>
      </c>
      <c r="I33" s="24" t="str">
        <f t="shared" si="10"/>
        <v/>
      </c>
      <c r="J33" s="26" t="str">
        <f t="shared" si="2"/>
        <v/>
      </c>
      <c r="K33" s="10">
        <f t="shared" si="12"/>
        <v>173</v>
      </c>
      <c r="L33" s="113" t="str">
        <f t="shared" si="3"/>
        <v/>
      </c>
      <c r="M33" s="118">
        <f t="shared" si="13"/>
        <v>173000</v>
      </c>
      <c r="N33">
        <f t="shared" si="11"/>
        <v>1000</v>
      </c>
      <c r="O33" s="10" t="str">
        <f t="shared" si="14"/>
        <v/>
      </c>
      <c r="P33" s="113" t="str">
        <f t="shared" si="4"/>
        <v/>
      </c>
      <c r="Q33" s="10" t="str">
        <f t="shared" si="5"/>
        <v/>
      </c>
      <c r="R33" s="10" t="str">
        <f t="shared" si="6"/>
        <v/>
      </c>
      <c r="S33" s="10" t="str">
        <f t="shared" si="7"/>
        <v/>
      </c>
    </row>
    <row r="34" spans="1:19">
      <c r="A34" s="12"/>
      <c r="B34" s="13" t="s">
        <v>281</v>
      </c>
      <c r="C34" s="13"/>
      <c r="D34" s="109">
        <f t="shared" si="15"/>
        <v>1000</v>
      </c>
      <c r="E34" s="23" t="str">
        <f t="shared" si="8"/>
        <v/>
      </c>
      <c r="F34" s="22" t="str">
        <f t="shared" si="9"/>
        <v/>
      </c>
      <c r="G34" s="15" t="str">
        <f t="shared" si="0"/>
        <v/>
      </c>
      <c r="H34" s="17" t="str">
        <f t="shared" si="1"/>
        <v/>
      </c>
      <c r="I34" s="24" t="str">
        <f t="shared" si="10"/>
        <v/>
      </c>
      <c r="J34" s="26" t="str">
        <f t="shared" si="2"/>
        <v/>
      </c>
      <c r="K34" s="10">
        <f t="shared" si="12"/>
        <v>174</v>
      </c>
      <c r="L34" s="113" t="str">
        <f t="shared" si="3"/>
        <v/>
      </c>
      <c r="M34" s="118">
        <f t="shared" si="13"/>
        <v>174000</v>
      </c>
      <c r="N34">
        <f t="shared" si="11"/>
        <v>1000</v>
      </c>
      <c r="O34" s="10" t="str">
        <f t="shared" si="14"/>
        <v/>
      </c>
      <c r="P34" s="113" t="str">
        <f t="shared" si="4"/>
        <v/>
      </c>
      <c r="Q34" s="10" t="str">
        <f t="shared" si="5"/>
        <v/>
      </c>
      <c r="R34" s="10" t="str">
        <f t="shared" si="6"/>
        <v/>
      </c>
      <c r="S34" s="10" t="str">
        <f t="shared" si="7"/>
        <v/>
      </c>
    </row>
    <row r="35" spans="1:19">
      <c r="A35" s="12"/>
      <c r="B35" s="13" t="s">
        <v>281</v>
      </c>
      <c r="C35" s="13"/>
      <c r="D35" s="109">
        <f t="shared" si="15"/>
        <v>1000</v>
      </c>
      <c r="E35" s="23" t="str">
        <f t="shared" si="8"/>
        <v/>
      </c>
      <c r="F35" s="22" t="str">
        <f t="shared" si="9"/>
        <v/>
      </c>
      <c r="G35" s="15" t="str">
        <f t="shared" si="0"/>
        <v/>
      </c>
      <c r="H35" s="17" t="str">
        <f t="shared" si="1"/>
        <v/>
      </c>
      <c r="I35" s="24" t="str">
        <f t="shared" si="10"/>
        <v/>
      </c>
      <c r="J35" s="26" t="str">
        <f t="shared" si="2"/>
        <v/>
      </c>
      <c r="K35" s="10">
        <f t="shared" si="12"/>
        <v>175</v>
      </c>
      <c r="L35" s="113" t="str">
        <f t="shared" si="3"/>
        <v/>
      </c>
      <c r="M35" s="118">
        <f t="shared" si="13"/>
        <v>175000</v>
      </c>
      <c r="N35">
        <f t="shared" si="11"/>
        <v>1000</v>
      </c>
      <c r="O35" s="10" t="str">
        <f t="shared" si="14"/>
        <v/>
      </c>
      <c r="P35" s="113" t="str">
        <f t="shared" si="4"/>
        <v/>
      </c>
      <c r="Q35" s="10" t="str">
        <f t="shared" si="5"/>
        <v/>
      </c>
      <c r="R35" s="10" t="str">
        <f t="shared" si="6"/>
        <v/>
      </c>
      <c r="S35" s="10" t="str">
        <f t="shared" si="7"/>
        <v/>
      </c>
    </row>
    <row r="36" spans="1:19">
      <c r="A36" s="12"/>
      <c r="B36" s="13" t="s">
        <v>281</v>
      </c>
      <c r="C36" s="13"/>
      <c r="D36" s="109">
        <f t="shared" si="15"/>
        <v>1000</v>
      </c>
      <c r="E36" s="23" t="str">
        <f t="shared" si="8"/>
        <v/>
      </c>
      <c r="F36" s="22" t="str">
        <f t="shared" si="9"/>
        <v/>
      </c>
      <c r="G36" s="15" t="str">
        <f t="shared" si="0"/>
        <v/>
      </c>
      <c r="H36" s="17" t="str">
        <f t="shared" si="1"/>
        <v/>
      </c>
      <c r="I36" s="24" t="str">
        <f t="shared" si="10"/>
        <v/>
      </c>
      <c r="J36" s="26" t="str">
        <f t="shared" si="2"/>
        <v/>
      </c>
      <c r="K36" s="10">
        <f t="shared" si="12"/>
        <v>176</v>
      </c>
      <c r="L36" s="113" t="str">
        <f t="shared" si="3"/>
        <v/>
      </c>
      <c r="M36" s="118">
        <f t="shared" si="13"/>
        <v>176000</v>
      </c>
      <c r="N36">
        <f t="shared" si="11"/>
        <v>1000</v>
      </c>
      <c r="O36" s="10" t="str">
        <f t="shared" si="14"/>
        <v/>
      </c>
      <c r="P36" s="113" t="str">
        <f t="shared" si="4"/>
        <v/>
      </c>
      <c r="Q36" s="10" t="str">
        <f t="shared" si="5"/>
        <v/>
      </c>
      <c r="R36" s="10" t="str">
        <f t="shared" si="6"/>
        <v/>
      </c>
      <c r="S36" s="10" t="str">
        <f t="shared" si="7"/>
        <v/>
      </c>
    </row>
    <row r="37" spans="1:19">
      <c r="A37" s="12"/>
      <c r="B37" s="13" t="s">
        <v>281</v>
      </c>
      <c r="C37" s="13"/>
      <c r="D37" s="109">
        <f t="shared" si="15"/>
        <v>1000</v>
      </c>
      <c r="E37" s="23" t="str">
        <f t="shared" si="8"/>
        <v/>
      </c>
      <c r="F37" s="22" t="str">
        <f t="shared" si="9"/>
        <v/>
      </c>
      <c r="G37" s="15" t="str">
        <f t="shared" si="0"/>
        <v/>
      </c>
      <c r="H37" s="17" t="str">
        <f t="shared" si="1"/>
        <v/>
      </c>
      <c r="I37" s="24" t="str">
        <f t="shared" si="10"/>
        <v/>
      </c>
      <c r="J37" s="26" t="str">
        <f t="shared" si="2"/>
        <v/>
      </c>
      <c r="K37" s="10">
        <f t="shared" si="12"/>
        <v>177</v>
      </c>
      <c r="L37" s="113" t="str">
        <f t="shared" si="3"/>
        <v/>
      </c>
      <c r="M37" s="118">
        <f t="shared" si="13"/>
        <v>177000</v>
      </c>
      <c r="N37">
        <f t="shared" si="11"/>
        <v>1000</v>
      </c>
      <c r="O37" s="10" t="str">
        <f t="shared" si="14"/>
        <v/>
      </c>
      <c r="P37" s="113" t="str">
        <f t="shared" si="4"/>
        <v/>
      </c>
      <c r="Q37" s="10" t="str">
        <f t="shared" si="5"/>
        <v/>
      </c>
      <c r="R37" s="10" t="str">
        <f t="shared" si="6"/>
        <v/>
      </c>
      <c r="S37" s="10" t="str">
        <f t="shared" si="7"/>
        <v/>
      </c>
    </row>
    <row r="38" spans="1:19">
      <c r="A38" s="12"/>
      <c r="B38" s="13" t="s">
        <v>281</v>
      </c>
      <c r="C38" s="13"/>
      <c r="D38" s="109">
        <f t="shared" si="15"/>
        <v>1000</v>
      </c>
      <c r="E38" s="23" t="str">
        <f t="shared" si="8"/>
        <v/>
      </c>
      <c r="F38" s="22" t="str">
        <f t="shared" si="9"/>
        <v/>
      </c>
      <c r="G38" s="15" t="str">
        <f t="shared" si="0"/>
        <v/>
      </c>
      <c r="H38" s="17" t="str">
        <f t="shared" si="1"/>
        <v/>
      </c>
      <c r="I38" s="24" t="str">
        <f t="shared" si="10"/>
        <v/>
      </c>
      <c r="J38" s="26" t="str">
        <f t="shared" si="2"/>
        <v/>
      </c>
      <c r="K38" s="10">
        <f t="shared" si="12"/>
        <v>178</v>
      </c>
      <c r="L38" s="113" t="str">
        <f t="shared" si="3"/>
        <v/>
      </c>
      <c r="M38" s="118">
        <f t="shared" si="13"/>
        <v>178000</v>
      </c>
      <c r="N38">
        <f t="shared" si="11"/>
        <v>1000</v>
      </c>
      <c r="O38" s="10" t="str">
        <f t="shared" si="14"/>
        <v/>
      </c>
      <c r="P38" s="113" t="str">
        <f t="shared" si="4"/>
        <v/>
      </c>
      <c r="Q38" s="10" t="str">
        <f t="shared" si="5"/>
        <v/>
      </c>
      <c r="R38" s="10" t="str">
        <f t="shared" si="6"/>
        <v/>
      </c>
      <c r="S38" s="10" t="str">
        <f t="shared" si="7"/>
        <v/>
      </c>
    </row>
    <row r="39" spans="1:19">
      <c r="A39" s="12"/>
      <c r="B39" s="13" t="s">
        <v>281</v>
      </c>
      <c r="C39" s="13"/>
      <c r="D39" s="109">
        <f t="shared" si="15"/>
        <v>1000</v>
      </c>
      <c r="E39" s="23" t="str">
        <f t="shared" si="8"/>
        <v/>
      </c>
      <c r="F39" s="22" t="str">
        <f t="shared" si="9"/>
        <v/>
      </c>
      <c r="G39" s="15" t="str">
        <f t="shared" si="0"/>
        <v/>
      </c>
      <c r="H39" s="17" t="str">
        <f t="shared" si="1"/>
        <v/>
      </c>
      <c r="I39" s="24" t="str">
        <f t="shared" si="10"/>
        <v/>
      </c>
      <c r="J39" s="26" t="str">
        <f t="shared" si="2"/>
        <v/>
      </c>
      <c r="K39" s="10">
        <f t="shared" si="12"/>
        <v>179</v>
      </c>
      <c r="L39" s="113" t="str">
        <f t="shared" si="3"/>
        <v/>
      </c>
      <c r="M39" s="118">
        <f t="shared" si="13"/>
        <v>179000</v>
      </c>
      <c r="N39">
        <f t="shared" si="11"/>
        <v>1000</v>
      </c>
      <c r="O39" s="10" t="str">
        <f t="shared" si="14"/>
        <v/>
      </c>
      <c r="P39" s="113" t="str">
        <f t="shared" si="4"/>
        <v/>
      </c>
      <c r="Q39" s="10" t="str">
        <f t="shared" si="5"/>
        <v/>
      </c>
      <c r="R39" s="10" t="str">
        <f t="shared" si="6"/>
        <v/>
      </c>
      <c r="S39" s="10" t="str">
        <f t="shared" si="7"/>
        <v/>
      </c>
    </row>
    <row r="40" spans="1:19">
      <c r="A40" s="12"/>
      <c r="B40" s="13" t="s">
        <v>281</v>
      </c>
      <c r="C40" s="13"/>
      <c r="D40" s="109">
        <f t="shared" si="15"/>
        <v>1000</v>
      </c>
      <c r="E40" s="23" t="str">
        <f t="shared" si="8"/>
        <v/>
      </c>
      <c r="F40" s="22" t="str">
        <f t="shared" si="9"/>
        <v/>
      </c>
      <c r="G40" s="15" t="str">
        <f t="shared" si="0"/>
        <v/>
      </c>
      <c r="H40" s="17" t="str">
        <f t="shared" si="1"/>
        <v/>
      </c>
      <c r="I40" s="24" t="str">
        <f t="shared" si="10"/>
        <v/>
      </c>
      <c r="J40" s="26" t="str">
        <f t="shared" si="2"/>
        <v/>
      </c>
      <c r="K40" s="10">
        <f t="shared" si="12"/>
        <v>180</v>
      </c>
      <c r="L40" s="113" t="str">
        <f t="shared" si="3"/>
        <v/>
      </c>
      <c r="M40" s="118">
        <f t="shared" si="13"/>
        <v>180000</v>
      </c>
      <c r="N40">
        <f t="shared" si="11"/>
        <v>1000</v>
      </c>
      <c r="O40" s="10" t="str">
        <f t="shared" si="14"/>
        <v/>
      </c>
      <c r="P40" s="113" t="str">
        <f t="shared" si="4"/>
        <v/>
      </c>
      <c r="Q40" s="10" t="str">
        <f t="shared" si="5"/>
        <v/>
      </c>
      <c r="R40" s="10" t="str">
        <f t="shared" si="6"/>
        <v/>
      </c>
      <c r="S40" s="10" t="str">
        <f t="shared" si="7"/>
        <v/>
      </c>
    </row>
    <row r="41" spans="1:19">
      <c r="A41" s="12"/>
      <c r="B41" s="13" t="s">
        <v>281</v>
      </c>
      <c r="C41" s="13"/>
      <c r="D41" s="109">
        <f t="shared" si="15"/>
        <v>1000</v>
      </c>
      <c r="E41" s="23" t="str">
        <f t="shared" si="8"/>
        <v/>
      </c>
      <c r="F41" s="22" t="str">
        <f t="shared" si="9"/>
        <v/>
      </c>
      <c r="G41" s="15" t="str">
        <f t="shared" si="0"/>
        <v/>
      </c>
      <c r="H41" s="17" t="str">
        <f t="shared" si="1"/>
        <v/>
      </c>
      <c r="I41" s="24" t="str">
        <f t="shared" si="10"/>
        <v/>
      </c>
      <c r="J41" s="26" t="str">
        <f t="shared" si="2"/>
        <v/>
      </c>
      <c r="K41" s="10">
        <f t="shared" si="12"/>
        <v>181</v>
      </c>
      <c r="L41" s="113" t="str">
        <f t="shared" si="3"/>
        <v/>
      </c>
      <c r="M41" s="118">
        <f t="shared" si="13"/>
        <v>181000</v>
      </c>
      <c r="N41">
        <f t="shared" si="11"/>
        <v>1000</v>
      </c>
      <c r="O41" s="10" t="str">
        <f t="shared" si="14"/>
        <v/>
      </c>
      <c r="P41" s="113" t="str">
        <f t="shared" si="4"/>
        <v/>
      </c>
      <c r="Q41" s="10" t="str">
        <f t="shared" si="5"/>
        <v/>
      </c>
      <c r="R41" s="10" t="str">
        <f t="shared" si="6"/>
        <v/>
      </c>
      <c r="S41" s="10" t="str">
        <f t="shared" si="7"/>
        <v/>
      </c>
    </row>
    <row r="42" spans="1:19">
      <c r="A42" s="12"/>
      <c r="B42" s="13" t="s">
        <v>281</v>
      </c>
      <c r="C42" s="13"/>
      <c r="D42" s="109">
        <f t="shared" si="15"/>
        <v>1000</v>
      </c>
      <c r="E42" s="23" t="str">
        <f t="shared" si="8"/>
        <v/>
      </c>
      <c r="F42" s="22" t="str">
        <f t="shared" si="9"/>
        <v/>
      </c>
      <c r="G42" s="15" t="str">
        <f t="shared" si="0"/>
        <v/>
      </c>
      <c r="H42" s="17" t="str">
        <f t="shared" si="1"/>
        <v/>
      </c>
      <c r="I42" s="24" t="str">
        <f t="shared" si="10"/>
        <v/>
      </c>
      <c r="J42" s="26" t="str">
        <f t="shared" si="2"/>
        <v/>
      </c>
      <c r="K42" s="10">
        <f t="shared" si="12"/>
        <v>182</v>
      </c>
      <c r="L42" s="113" t="str">
        <f t="shared" si="3"/>
        <v/>
      </c>
      <c r="M42" s="118">
        <f t="shared" si="13"/>
        <v>182000</v>
      </c>
      <c r="N42">
        <f t="shared" si="11"/>
        <v>1000</v>
      </c>
      <c r="O42" s="10" t="str">
        <f t="shared" si="14"/>
        <v/>
      </c>
      <c r="P42" s="113" t="str">
        <f t="shared" si="4"/>
        <v/>
      </c>
      <c r="Q42" s="10" t="str">
        <f t="shared" si="5"/>
        <v/>
      </c>
      <c r="R42" s="10" t="str">
        <f t="shared" si="6"/>
        <v/>
      </c>
      <c r="S42" s="10" t="str">
        <f t="shared" si="7"/>
        <v/>
      </c>
    </row>
    <row r="43" spans="1:19">
      <c r="A43" s="12"/>
      <c r="B43" s="13" t="s">
        <v>281</v>
      </c>
      <c r="C43" s="13"/>
      <c r="D43" s="109">
        <f t="shared" si="15"/>
        <v>1000</v>
      </c>
      <c r="E43" s="23" t="str">
        <f t="shared" si="8"/>
        <v/>
      </c>
      <c r="F43" s="22" t="str">
        <f t="shared" si="9"/>
        <v/>
      </c>
      <c r="G43" s="15" t="str">
        <f t="shared" si="0"/>
        <v/>
      </c>
      <c r="H43" s="17" t="str">
        <f t="shared" si="1"/>
        <v/>
      </c>
      <c r="I43" s="24" t="str">
        <f t="shared" si="10"/>
        <v/>
      </c>
      <c r="J43" s="26" t="str">
        <f t="shared" si="2"/>
        <v/>
      </c>
      <c r="K43" s="10">
        <f t="shared" si="12"/>
        <v>183</v>
      </c>
      <c r="L43" s="113" t="str">
        <f t="shared" si="3"/>
        <v/>
      </c>
      <c r="M43" s="118">
        <f t="shared" si="13"/>
        <v>183000</v>
      </c>
      <c r="N43">
        <f t="shared" si="11"/>
        <v>1000</v>
      </c>
      <c r="O43" s="10" t="str">
        <f t="shared" si="14"/>
        <v/>
      </c>
      <c r="P43" s="113" t="str">
        <f t="shared" si="4"/>
        <v/>
      </c>
      <c r="Q43" s="10" t="str">
        <f t="shared" si="5"/>
        <v/>
      </c>
      <c r="R43" s="10" t="str">
        <f t="shared" si="6"/>
        <v/>
      </c>
      <c r="S43" s="10" t="str">
        <f t="shared" si="7"/>
        <v/>
      </c>
    </row>
    <row r="44" spans="1:19">
      <c r="A44" s="12"/>
      <c r="B44" s="13" t="s">
        <v>281</v>
      </c>
      <c r="C44" s="13"/>
      <c r="D44" s="109">
        <f t="shared" si="15"/>
        <v>1000</v>
      </c>
      <c r="E44" s="23" t="str">
        <f t="shared" si="8"/>
        <v/>
      </c>
      <c r="F44" s="22" t="str">
        <f t="shared" si="9"/>
        <v/>
      </c>
      <c r="G44" s="15" t="str">
        <f t="shared" si="0"/>
        <v/>
      </c>
      <c r="H44" s="17" t="str">
        <f t="shared" si="1"/>
        <v/>
      </c>
      <c r="I44" s="24" t="str">
        <f t="shared" si="10"/>
        <v/>
      </c>
      <c r="J44" s="26" t="str">
        <f t="shared" si="2"/>
        <v/>
      </c>
      <c r="K44" s="10">
        <f t="shared" si="12"/>
        <v>184</v>
      </c>
      <c r="L44" s="113" t="str">
        <f t="shared" si="3"/>
        <v/>
      </c>
      <c r="M44" s="118">
        <f t="shared" si="13"/>
        <v>184000</v>
      </c>
      <c r="N44">
        <f t="shared" si="11"/>
        <v>1000</v>
      </c>
      <c r="O44" s="10" t="str">
        <f t="shared" si="14"/>
        <v/>
      </c>
      <c r="P44" s="113" t="str">
        <f t="shared" si="4"/>
        <v/>
      </c>
      <c r="Q44" s="10" t="str">
        <f t="shared" si="5"/>
        <v/>
      </c>
      <c r="R44" s="10" t="str">
        <f t="shared" si="6"/>
        <v/>
      </c>
      <c r="S44" s="10" t="str">
        <f t="shared" si="7"/>
        <v/>
      </c>
    </row>
    <row r="45" spans="1:19">
      <c r="A45" s="12"/>
      <c r="B45" s="13" t="s">
        <v>281</v>
      </c>
      <c r="C45" s="13"/>
      <c r="D45" s="109">
        <f t="shared" si="15"/>
        <v>1000</v>
      </c>
      <c r="E45" s="23" t="str">
        <f t="shared" si="8"/>
        <v/>
      </c>
      <c r="F45" s="22" t="str">
        <f t="shared" si="9"/>
        <v/>
      </c>
      <c r="G45" s="15" t="str">
        <f t="shared" si="0"/>
        <v/>
      </c>
      <c r="H45" s="17" t="str">
        <f t="shared" si="1"/>
        <v/>
      </c>
      <c r="I45" s="24" t="str">
        <f t="shared" si="10"/>
        <v/>
      </c>
      <c r="J45" s="26" t="str">
        <f t="shared" si="2"/>
        <v/>
      </c>
      <c r="K45" s="10">
        <f t="shared" si="12"/>
        <v>185</v>
      </c>
      <c r="L45" s="113" t="str">
        <f t="shared" si="3"/>
        <v/>
      </c>
      <c r="M45" s="118">
        <f t="shared" si="13"/>
        <v>185000</v>
      </c>
      <c r="N45">
        <f t="shared" si="11"/>
        <v>1000</v>
      </c>
      <c r="O45" s="10" t="str">
        <f t="shared" si="14"/>
        <v/>
      </c>
      <c r="P45" s="113" t="str">
        <f t="shared" si="4"/>
        <v/>
      </c>
      <c r="Q45" s="10" t="str">
        <f t="shared" si="5"/>
        <v/>
      </c>
      <c r="R45" s="10" t="str">
        <f t="shared" si="6"/>
        <v/>
      </c>
      <c r="S45" s="10" t="str">
        <f t="shared" si="7"/>
        <v/>
      </c>
    </row>
    <row r="46" spans="1:19">
      <c r="A46" s="12"/>
      <c r="B46" s="13" t="s">
        <v>281</v>
      </c>
      <c r="C46" s="13"/>
      <c r="D46" s="109">
        <f t="shared" si="15"/>
        <v>1000</v>
      </c>
      <c r="E46" s="23" t="str">
        <f t="shared" si="8"/>
        <v/>
      </c>
      <c r="F46" s="22" t="str">
        <f t="shared" si="9"/>
        <v/>
      </c>
      <c r="G46" s="15" t="str">
        <f t="shared" si="0"/>
        <v/>
      </c>
      <c r="H46" s="17" t="str">
        <f t="shared" si="1"/>
        <v/>
      </c>
      <c r="I46" s="24" t="str">
        <f t="shared" si="10"/>
        <v/>
      </c>
      <c r="J46" s="26" t="str">
        <f t="shared" si="2"/>
        <v/>
      </c>
      <c r="K46" s="10">
        <f t="shared" si="12"/>
        <v>186</v>
      </c>
      <c r="L46" s="113" t="str">
        <f t="shared" si="3"/>
        <v/>
      </c>
      <c r="M46" s="118">
        <f t="shared" si="13"/>
        <v>186000</v>
      </c>
      <c r="N46">
        <f t="shared" si="11"/>
        <v>1000</v>
      </c>
      <c r="O46" s="10" t="str">
        <f t="shared" si="14"/>
        <v/>
      </c>
      <c r="P46" s="113" t="str">
        <f t="shared" si="4"/>
        <v/>
      </c>
      <c r="Q46" s="10" t="str">
        <f t="shared" si="5"/>
        <v/>
      </c>
      <c r="R46" s="10" t="str">
        <f t="shared" si="6"/>
        <v/>
      </c>
      <c r="S46" s="10" t="str">
        <f t="shared" si="7"/>
        <v/>
      </c>
    </row>
    <row r="47" spans="1:19">
      <c r="A47" s="12"/>
      <c r="B47" s="13" t="s">
        <v>281</v>
      </c>
      <c r="C47" s="13"/>
      <c r="D47" s="109">
        <f t="shared" si="15"/>
        <v>1000</v>
      </c>
      <c r="E47" s="23" t="str">
        <f t="shared" si="8"/>
        <v/>
      </c>
      <c r="F47" s="22" t="str">
        <f t="shared" si="9"/>
        <v/>
      </c>
      <c r="G47" s="15" t="str">
        <f t="shared" si="0"/>
        <v/>
      </c>
      <c r="H47" s="17" t="str">
        <f t="shared" si="1"/>
        <v/>
      </c>
      <c r="I47" s="24" t="str">
        <f t="shared" si="10"/>
        <v/>
      </c>
      <c r="J47" s="26" t="str">
        <f t="shared" si="2"/>
        <v/>
      </c>
      <c r="K47" s="10">
        <f t="shared" si="12"/>
        <v>187</v>
      </c>
      <c r="L47" s="113" t="str">
        <f t="shared" si="3"/>
        <v/>
      </c>
      <c r="M47" s="118">
        <f t="shared" si="13"/>
        <v>187000</v>
      </c>
      <c r="N47">
        <f t="shared" si="11"/>
        <v>1000</v>
      </c>
      <c r="O47" s="10" t="str">
        <f t="shared" si="14"/>
        <v/>
      </c>
      <c r="P47" s="113" t="str">
        <f t="shared" si="4"/>
        <v/>
      </c>
      <c r="Q47" s="10" t="str">
        <f t="shared" si="5"/>
        <v/>
      </c>
      <c r="R47" s="10" t="str">
        <f t="shared" si="6"/>
        <v/>
      </c>
      <c r="S47" s="10" t="str">
        <f t="shared" si="7"/>
        <v/>
      </c>
    </row>
    <row r="48" spans="1:19">
      <c r="A48" s="12"/>
      <c r="B48" s="13" t="s">
        <v>281</v>
      </c>
      <c r="C48" s="13"/>
      <c r="D48" s="109">
        <f t="shared" si="15"/>
        <v>1000</v>
      </c>
      <c r="E48" s="23" t="str">
        <f t="shared" si="8"/>
        <v/>
      </c>
      <c r="F48" s="22" t="str">
        <f t="shared" si="9"/>
        <v/>
      </c>
      <c r="G48" s="15" t="str">
        <f t="shared" si="0"/>
        <v/>
      </c>
      <c r="H48" s="17" t="str">
        <f t="shared" si="1"/>
        <v/>
      </c>
      <c r="I48" s="24" t="str">
        <f t="shared" si="10"/>
        <v/>
      </c>
      <c r="J48" s="26" t="str">
        <f t="shared" si="2"/>
        <v/>
      </c>
      <c r="K48" s="10">
        <f t="shared" si="12"/>
        <v>188</v>
      </c>
      <c r="L48" s="113" t="str">
        <f t="shared" si="3"/>
        <v/>
      </c>
      <c r="M48" s="118">
        <f t="shared" si="13"/>
        <v>188000</v>
      </c>
      <c r="N48">
        <f t="shared" si="11"/>
        <v>1000</v>
      </c>
      <c r="O48" s="10" t="str">
        <f t="shared" si="14"/>
        <v/>
      </c>
      <c r="P48" s="113" t="str">
        <f t="shared" si="4"/>
        <v/>
      </c>
      <c r="Q48" s="10" t="str">
        <f t="shared" si="5"/>
        <v/>
      </c>
      <c r="R48" s="10" t="str">
        <f t="shared" si="6"/>
        <v/>
      </c>
      <c r="S48" s="10" t="str">
        <f t="shared" si="7"/>
        <v/>
      </c>
    </row>
    <row r="49" spans="1:19">
      <c r="A49" s="12"/>
      <c r="B49" s="13" t="s">
        <v>281</v>
      </c>
      <c r="C49" s="13"/>
      <c r="D49" s="109">
        <f t="shared" si="15"/>
        <v>1000</v>
      </c>
      <c r="E49" s="23" t="str">
        <f t="shared" si="8"/>
        <v/>
      </c>
      <c r="F49" s="22" t="str">
        <f t="shared" si="9"/>
        <v/>
      </c>
      <c r="G49" s="15" t="str">
        <f t="shared" ref="G49:G80" si="16">IF(B49="Redemption","",IF(B49="Dividend","",IF(ISERROR(mfnav3*E49),"",mfnav3*E49)))</f>
        <v/>
      </c>
      <c r="H49" s="17" t="str">
        <f t="shared" si="1"/>
        <v/>
      </c>
      <c r="I49" s="24" t="str">
        <f t="shared" si="10"/>
        <v/>
      </c>
      <c r="J49" s="26" t="str">
        <f t="shared" ref="J49:J80" si="17">IF(ISERROR(I49*mfnav3),"",I49*mfnav3)</f>
        <v/>
      </c>
      <c r="K49" s="10">
        <f t="shared" si="12"/>
        <v>189</v>
      </c>
      <c r="L49" s="113" t="str">
        <f t="shared" ref="L49:L80" si="18">IF(A49="","",(1+(RATE(K49,-sip,,J49,IF(DAY(sipdate1)&lt;=10,0,IF(DAY(sipdate1)&gt;=20,1,0)))))^12-1)</f>
        <v/>
      </c>
      <c r="M49" s="118">
        <f t="shared" si="13"/>
        <v>189000</v>
      </c>
      <c r="N49">
        <f t="shared" si="11"/>
        <v>1000</v>
      </c>
      <c r="O49" s="10" t="str">
        <f t="shared" si="14"/>
        <v/>
      </c>
      <c r="P49" s="113" t="str">
        <f t="shared" si="4"/>
        <v/>
      </c>
      <c r="Q49" s="10" t="str">
        <f t="shared" si="5"/>
        <v/>
      </c>
      <c r="R49" s="10" t="str">
        <f t="shared" si="6"/>
        <v/>
      </c>
      <c r="S49" s="10" t="str">
        <f t="shared" si="7"/>
        <v/>
      </c>
    </row>
    <row r="50" spans="1:19">
      <c r="A50" s="12"/>
      <c r="B50" s="13" t="s">
        <v>281</v>
      </c>
      <c r="C50" s="13"/>
      <c r="D50" s="109">
        <f t="shared" si="15"/>
        <v>1000</v>
      </c>
      <c r="E50" s="23" t="str">
        <f t="shared" si="8"/>
        <v/>
      </c>
      <c r="F50" s="22" t="str">
        <f t="shared" si="9"/>
        <v/>
      </c>
      <c r="G50" s="15" t="str">
        <f t="shared" si="16"/>
        <v/>
      </c>
      <c r="H50" s="17" t="str">
        <f t="shared" si="1"/>
        <v/>
      </c>
      <c r="I50" s="24" t="str">
        <f t="shared" si="10"/>
        <v/>
      </c>
      <c r="J50" s="26" t="str">
        <f t="shared" si="17"/>
        <v/>
      </c>
      <c r="K50" s="10">
        <f t="shared" si="12"/>
        <v>190</v>
      </c>
      <c r="L50" s="113" t="str">
        <f t="shared" si="18"/>
        <v/>
      </c>
      <c r="M50" s="118">
        <f t="shared" si="13"/>
        <v>190000</v>
      </c>
      <c r="N50">
        <f t="shared" si="11"/>
        <v>1000</v>
      </c>
      <c r="O50" s="10" t="str">
        <f t="shared" si="14"/>
        <v/>
      </c>
      <c r="P50" s="113" t="str">
        <f t="shared" si="4"/>
        <v/>
      </c>
      <c r="Q50" s="10" t="str">
        <f t="shared" si="5"/>
        <v/>
      </c>
      <c r="R50" s="10" t="str">
        <f t="shared" si="6"/>
        <v/>
      </c>
      <c r="S50" s="10" t="str">
        <f t="shared" si="7"/>
        <v/>
      </c>
    </row>
    <row r="51" spans="1:19">
      <c r="A51" s="12"/>
      <c r="B51" s="13" t="s">
        <v>281</v>
      </c>
      <c r="C51" s="13"/>
      <c r="D51" s="109">
        <f t="shared" si="15"/>
        <v>1000</v>
      </c>
      <c r="E51" s="23" t="str">
        <f t="shared" si="8"/>
        <v/>
      </c>
      <c r="F51" s="22" t="str">
        <f t="shared" si="9"/>
        <v/>
      </c>
      <c r="G51" s="15" t="str">
        <f t="shared" si="16"/>
        <v/>
      </c>
      <c r="H51" s="17" t="str">
        <f t="shared" si="1"/>
        <v/>
      </c>
      <c r="I51" s="24" t="str">
        <f t="shared" si="10"/>
        <v/>
      </c>
      <c r="J51" s="26" t="str">
        <f t="shared" si="17"/>
        <v/>
      </c>
      <c r="K51" s="10">
        <f t="shared" si="12"/>
        <v>191</v>
      </c>
      <c r="L51" s="113" t="str">
        <f t="shared" si="18"/>
        <v/>
      </c>
      <c r="M51" s="118">
        <f t="shared" si="13"/>
        <v>191000</v>
      </c>
      <c r="N51">
        <f t="shared" si="11"/>
        <v>1000</v>
      </c>
      <c r="O51" s="10" t="str">
        <f t="shared" si="14"/>
        <v/>
      </c>
      <c r="P51" s="113" t="str">
        <f t="shared" si="4"/>
        <v/>
      </c>
      <c r="Q51" s="10" t="str">
        <f t="shared" si="5"/>
        <v/>
      </c>
      <c r="R51" s="10" t="str">
        <f t="shared" si="6"/>
        <v/>
      </c>
      <c r="S51" s="10" t="str">
        <f t="shared" si="7"/>
        <v/>
      </c>
    </row>
    <row r="52" spans="1:19">
      <c r="A52" s="12"/>
      <c r="B52" s="13" t="s">
        <v>281</v>
      </c>
      <c r="C52" s="13"/>
      <c r="D52" s="109">
        <f t="shared" si="15"/>
        <v>1000</v>
      </c>
      <c r="E52" s="23" t="str">
        <f t="shared" si="8"/>
        <v/>
      </c>
      <c r="F52" s="22" t="str">
        <f t="shared" si="9"/>
        <v/>
      </c>
      <c r="G52" s="15" t="str">
        <f t="shared" si="16"/>
        <v/>
      </c>
      <c r="H52" s="17" t="str">
        <f t="shared" si="1"/>
        <v/>
      </c>
      <c r="I52" s="24" t="str">
        <f t="shared" si="10"/>
        <v/>
      </c>
      <c r="J52" s="26" t="str">
        <f t="shared" si="17"/>
        <v/>
      </c>
      <c r="K52" s="10">
        <f t="shared" si="12"/>
        <v>192</v>
      </c>
      <c r="L52" s="113" t="str">
        <f t="shared" si="18"/>
        <v/>
      </c>
      <c r="M52" s="118">
        <f t="shared" si="13"/>
        <v>192000</v>
      </c>
      <c r="N52">
        <f t="shared" si="11"/>
        <v>1000</v>
      </c>
      <c r="O52" s="10" t="str">
        <f t="shared" si="14"/>
        <v/>
      </c>
      <c r="P52" s="113" t="str">
        <f t="shared" si="4"/>
        <v/>
      </c>
      <c r="Q52" s="10" t="str">
        <f t="shared" si="5"/>
        <v/>
      </c>
      <c r="R52" s="10" t="str">
        <f t="shared" si="6"/>
        <v/>
      </c>
      <c r="S52" s="10" t="str">
        <f t="shared" si="7"/>
        <v/>
      </c>
    </row>
    <row r="53" spans="1:19">
      <c r="A53" s="12"/>
      <c r="B53" s="13" t="s">
        <v>281</v>
      </c>
      <c r="C53" s="13"/>
      <c r="D53" s="109">
        <f t="shared" si="15"/>
        <v>1000</v>
      </c>
      <c r="E53" s="23" t="str">
        <f t="shared" si="8"/>
        <v/>
      </c>
      <c r="F53" s="22" t="str">
        <f t="shared" si="9"/>
        <v/>
      </c>
      <c r="G53" s="15" t="str">
        <f t="shared" si="16"/>
        <v/>
      </c>
      <c r="H53" s="17" t="str">
        <f t="shared" si="1"/>
        <v/>
      </c>
      <c r="I53" s="24" t="str">
        <f t="shared" si="10"/>
        <v/>
      </c>
      <c r="J53" s="26" t="str">
        <f t="shared" si="17"/>
        <v/>
      </c>
      <c r="K53" s="10">
        <f t="shared" si="12"/>
        <v>193</v>
      </c>
      <c r="L53" s="113" t="str">
        <f t="shared" si="18"/>
        <v/>
      </c>
      <c r="M53" s="118">
        <f t="shared" si="13"/>
        <v>193000</v>
      </c>
      <c r="N53">
        <f t="shared" si="11"/>
        <v>1000</v>
      </c>
      <c r="O53" s="10" t="str">
        <f t="shared" si="14"/>
        <v/>
      </c>
      <c r="P53" s="113" t="str">
        <f t="shared" si="4"/>
        <v/>
      </c>
      <c r="Q53" s="10" t="str">
        <f t="shared" si="5"/>
        <v/>
      </c>
      <c r="R53" s="10" t="str">
        <f t="shared" si="6"/>
        <v/>
      </c>
      <c r="S53" s="10" t="str">
        <f t="shared" si="7"/>
        <v/>
      </c>
    </row>
    <row r="54" spans="1:19">
      <c r="A54" s="12"/>
      <c r="B54" s="13" t="s">
        <v>281</v>
      </c>
      <c r="C54" s="13"/>
      <c r="D54" s="109">
        <f t="shared" si="15"/>
        <v>1000</v>
      </c>
      <c r="E54" s="23" t="str">
        <f t="shared" si="8"/>
        <v/>
      </c>
      <c r="F54" s="22" t="str">
        <f t="shared" si="9"/>
        <v/>
      </c>
      <c r="G54" s="15" t="str">
        <f t="shared" si="16"/>
        <v/>
      </c>
      <c r="H54" s="17" t="str">
        <f t="shared" si="1"/>
        <v/>
      </c>
      <c r="I54" s="24" t="str">
        <f t="shared" si="10"/>
        <v/>
      </c>
      <c r="J54" s="26" t="str">
        <f t="shared" si="17"/>
        <v/>
      </c>
      <c r="K54" s="10">
        <f t="shared" si="12"/>
        <v>194</v>
      </c>
      <c r="L54" s="113" t="str">
        <f t="shared" si="18"/>
        <v/>
      </c>
      <c r="M54" s="118">
        <f t="shared" si="13"/>
        <v>194000</v>
      </c>
      <c r="N54">
        <f t="shared" si="11"/>
        <v>1000</v>
      </c>
      <c r="O54" s="10" t="str">
        <f t="shared" si="14"/>
        <v/>
      </c>
      <c r="P54" s="113" t="str">
        <f t="shared" si="4"/>
        <v/>
      </c>
      <c r="Q54" s="10" t="str">
        <f t="shared" si="5"/>
        <v/>
      </c>
      <c r="R54" s="10" t="str">
        <f t="shared" si="6"/>
        <v/>
      </c>
      <c r="S54" s="10" t="str">
        <f t="shared" si="7"/>
        <v/>
      </c>
    </row>
    <row r="55" spans="1:19">
      <c r="A55" s="12"/>
      <c r="B55" s="13" t="s">
        <v>281</v>
      </c>
      <c r="C55" s="13"/>
      <c r="D55" s="109">
        <f t="shared" si="15"/>
        <v>1000</v>
      </c>
      <c r="E55" s="23" t="str">
        <f t="shared" si="8"/>
        <v/>
      </c>
      <c r="F55" s="22" t="str">
        <f t="shared" si="9"/>
        <v/>
      </c>
      <c r="G55" s="15" t="str">
        <f t="shared" si="16"/>
        <v/>
      </c>
      <c r="H55" s="17" t="str">
        <f t="shared" si="1"/>
        <v/>
      </c>
      <c r="I55" s="24" t="str">
        <f t="shared" si="10"/>
        <v/>
      </c>
      <c r="J55" s="26" t="str">
        <f t="shared" si="17"/>
        <v/>
      </c>
      <c r="K55" s="10">
        <f t="shared" si="12"/>
        <v>195</v>
      </c>
      <c r="L55" s="113" t="str">
        <f t="shared" si="18"/>
        <v/>
      </c>
      <c r="M55" s="118">
        <f t="shared" si="13"/>
        <v>195000</v>
      </c>
      <c r="N55">
        <f t="shared" si="11"/>
        <v>1000</v>
      </c>
      <c r="O55" s="10" t="str">
        <f t="shared" si="14"/>
        <v/>
      </c>
      <c r="P55" s="113" t="str">
        <f t="shared" si="4"/>
        <v/>
      </c>
      <c r="Q55" s="10" t="str">
        <f t="shared" si="5"/>
        <v/>
      </c>
      <c r="R55" s="10" t="str">
        <f t="shared" si="6"/>
        <v/>
      </c>
      <c r="S55" s="10" t="str">
        <f t="shared" si="7"/>
        <v/>
      </c>
    </row>
    <row r="56" spans="1:19">
      <c r="A56" s="12"/>
      <c r="B56" s="13" t="s">
        <v>281</v>
      </c>
      <c r="C56" s="13"/>
      <c r="D56" s="109">
        <f t="shared" si="15"/>
        <v>1000</v>
      </c>
      <c r="E56" s="23" t="str">
        <f t="shared" si="8"/>
        <v/>
      </c>
      <c r="F56" s="22" t="str">
        <f t="shared" si="9"/>
        <v/>
      </c>
      <c r="G56" s="15" t="str">
        <f t="shared" si="16"/>
        <v/>
      </c>
      <c r="H56" s="17" t="str">
        <f t="shared" si="1"/>
        <v/>
      </c>
      <c r="I56" s="24" t="str">
        <f t="shared" si="10"/>
        <v/>
      </c>
      <c r="J56" s="26" t="str">
        <f t="shared" si="17"/>
        <v/>
      </c>
      <c r="K56" s="10">
        <f t="shared" si="12"/>
        <v>196</v>
      </c>
      <c r="L56" s="113" t="str">
        <f t="shared" si="18"/>
        <v/>
      </c>
      <c r="M56" s="118">
        <f t="shared" si="13"/>
        <v>196000</v>
      </c>
      <c r="N56">
        <f t="shared" si="11"/>
        <v>1000</v>
      </c>
      <c r="O56" s="10" t="str">
        <f t="shared" si="14"/>
        <v/>
      </c>
      <c r="P56" s="113" t="str">
        <f t="shared" si="4"/>
        <v/>
      </c>
      <c r="Q56" s="10" t="str">
        <f t="shared" si="5"/>
        <v/>
      </c>
      <c r="R56" s="10" t="str">
        <f t="shared" si="6"/>
        <v/>
      </c>
      <c r="S56" s="10" t="str">
        <f t="shared" si="7"/>
        <v/>
      </c>
    </row>
    <row r="57" spans="1:19">
      <c r="A57" s="12"/>
      <c r="B57" s="13" t="s">
        <v>281</v>
      </c>
      <c r="C57" s="13"/>
      <c r="D57" s="109">
        <f t="shared" si="15"/>
        <v>1000</v>
      </c>
      <c r="E57" s="23" t="str">
        <f t="shared" si="8"/>
        <v/>
      </c>
      <c r="F57" s="22" t="str">
        <f t="shared" si="9"/>
        <v/>
      </c>
      <c r="G57" s="15" t="str">
        <f t="shared" si="16"/>
        <v/>
      </c>
      <c r="H57" s="17" t="str">
        <f t="shared" si="1"/>
        <v/>
      </c>
      <c r="I57" s="24" t="str">
        <f t="shared" si="10"/>
        <v/>
      </c>
      <c r="J57" s="26" t="str">
        <f t="shared" si="17"/>
        <v/>
      </c>
      <c r="K57" s="10">
        <f t="shared" si="12"/>
        <v>197</v>
      </c>
      <c r="L57" s="113" t="str">
        <f t="shared" si="18"/>
        <v/>
      </c>
      <c r="M57" s="118">
        <f t="shared" si="13"/>
        <v>197000</v>
      </c>
      <c r="N57">
        <f t="shared" si="11"/>
        <v>1000</v>
      </c>
      <c r="O57" s="10" t="str">
        <f t="shared" si="14"/>
        <v/>
      </c>
      <c r="P57" s="113" t="str">
        <f t="shared" si="4"/>
        <v/>
      </c>
      <c r="Q57" s="10" t="str">
        <f t="shared" si="5"/>
        <v/>
      </c>
      <c r="R57" s="10" t="str">
        <f t="shared" si="6"/>
        <v/>
      </c>
      <c r="S57" s="10" t="str">
        <f t="shared" si="7"/>
        <v/>
      </c>
    </row>
    <row r="58" spans="1:19">
      <c r="A58" s="12"/>
      <c r="B58" s="13" t="s">
        <v>281</v>
      </c>
      <c r="C58" s="13"/>
      <c r="D58" s="109">
        <f t="shared" si="15"/>
        <v>1000</v>
      </c>
      <c r="E58" s="23" t="str">
        <f t="shared" si="8"/>
        <v/>
      </c>
      <c r="F58" s="22" t="str">
        <f t="shared" si="9"/>
        <v/>
      </c>
      <c r="G58" s="15" t="str">
        <f t="shared" si="16"/>
        <v/>
      </c>
      <c r="H58" s="17" t="str">
        <f t="shared" si="1"/>
        <v/>
      </c>
      <c r="I58" s="24" t="str">
        <f t="shared" si="10"/>
        <v/>
      </c>
      <c r="J58" s="26" t="str">
        <f t="shared" si="17"/>
        <v/>
      </c>
      <c r="K58" s="10">
        <f t="shared" si="12"/>
        <v>198</v>
      </c>
      <c r="L58" s="113" t="str">
        <f t="shared" si="18"/>
        <v/>
      </c>
      <c r="M58" s="118">
        <f t="shared" si="13"/>
        <v>198000</v>
      </c>
      <c r="N58">
        <f t="shared" si="11"/>
        <v>1000</v>
      </c>
      <c r="O58" s="10" t="str">
        <f t="shared" si="14"/>
        <v/>
      </c>
      <c r="P58" s="113" t="str">
        <f t="shared" si="4"/>
        <v/>
      </c>
      <c r="Q58" s="10" t="str">
        <f t="shared" si="5"/>
        <v/>
      </c>
      <c r="R58" s="10" t="str">
        <f t="shared" si="6"/>
        <v/>
      </c>
      <c r="S58" s="10" t="str">
        <f t="shared" si="7"/>
        <v/>
      </c>
    </row>
    <row r="59" spans="1:19">
      <c r="A59" s="12"/>
      <c r="B59" s="13" t="s">
        <v>281</v>
      </c>
      <c r="C59" s="13"/>
      <c r="D59" s="109">
        <f t="shared" si="15"/>
        <v>1000</v>
      </c>
      <c r="E59" s="23" t="str">
        <f t="shared" si="8"/>
        <v/>
      </c>
      <c r="F59" s="22" t="str">
        <f t="shared" si="9"/>
        <v/>
      </c>
      <c r="G59" s="15" t="str">
        <f t="shared" si="16"/>
        <v/>
      </c>
      <c r="H59" s="17" t="str">
        <f t="shared" si="1"/>
        <v/>
      </c>
      <c r="I59" s="24" t="str">
        <f t="shared" si="10"/>
        <v/>
      </c>
      <c r="J59" s="26" t="str">
        <f t="shared" si="17"/>
        <v/>
      </c>
      <c r="K59" s="10">
        <f t="shared" si="12"/>
        <v>199</v>
      </c>
      <c r="L59" s="113" t="str">
        <f t="shared" si="18"/>
        <v/>
      </c>
      <c r="M59" s="118">
        <f t="shared" si="13"/>
        <v>199000</v>
      </c>
      <c r="N59">
        <f t="shared" si="11"/>
        <v>1000</v>
      </c>
      <c r="O59" s="10" t="str">
        <f t="shared" si="14"/>
        <v/>
      </c>
      <c r="P59" s="113" t="str">
        <f t="shared" si="4"/>
        <v/>
      </c>
      <c r="Q59" s="10" t="str">
        <f t="shared" si="5"/>
        <v/>
      </c>
      <c r="R59" s="10" t="str">
        <f t="shared" si="6"/>
        <v/>
      </c>
      <c r="S59" s="10" t="str">
        <f t="shared" si="7"/>
        <v/>
      </c>
    </row>
    <row r="60" spans="1:19">
      <c r="A60" s="12"/>
      <c r="B60" s="13" t="s">
        <v>281</v>
      </c>
      <c r="C60" s="13"/>
      <c r="D60" s="109">
        <f t="shared" si="15"/>
        <v>1000</v>
      </c>
      <c r="E60" s="23" t="str">
        <f t="shared" si="8"/>
        <v/>
      </c>
      <c r="F60" s="22" t="str">
        <f t="shared" si="9"/>
        <v/>
      </c>
      <c r="G60" s="15" t="str">
        <f t="shared" si="16"/>
        <v/>
      </c>
      <c r="H60" s="17" t="str">
        <f t="shared" si="1"/>
        <v/>
      </c>
      <c r="I60" s="24" t="str">
        <f t="shared" si="10"/>
        <v/>
      </c>
      <c r="J60" s="26" t="str">
        <f t="shared" si="17"/>
        <v/>
      </c>
      <c r="K60" s="10">
        <f t="shared" si="12"/>
        <v>200</v>
      </c>
      <c r="L60" s="113" t="str">
        <f t="shared" si="18"/>
        <v/>
      </c>
      <c r="M60" s="118">
        <f t="shared" si="13"/>
        <v>200000</v>
      </c>
      <c r="N60">
        <f t="shared" si="11"/>
        <v>1000</v>
      </c>
      <c r="O60" s="10" t="str">
        <f t="shared" si="14"/>
        <v/>
      </c>
      <c r="P60" s="113" t="str">
        <f t="shared" si="4"/>
        <v/>
      </c>
      <c r="Q60" s="10" t="str">
        <f t="shared" si="5"/>
        <v/>
      </c>
      <c r="R60" s="10" t="str">
        <f t="shared" si="6"/>
        <v/>
      </c>
      <c r="S60" s="10" t="str">
        <f t="shared" si="7"/>
        <v/>
      </c>
    </row>
    <row r="61" spans="1:19">
      <c r="A61" s="12"/>
      <c r="B61" s="13" t="s">
        <v>281</v>
      </c>
      <c r="C61" s="13"/>
      <c r="D61" s="109">
        <f t="shared" si="15"/>
        <v>1000</v>
      </c>
      <c r="E61" s="23" t="str">
        <f t="shared" si="8"/>
        <v/>
      </c>
      <c r="F61" s="22" t="str">
        <f t="shared" si="9"/>
        <v/>
      </c>
      <c r="G61" s="15" t="str">
        <f t="shared" si="16"/>
        <v/>
      </c>
      <c r="H61" s="17" t="str">
        <f t="shared" si="1"/>
        <v/>
      </c>
      <c r="I61" s="24" t="str">
        <f t="shared" si="10"/>
        <v/>
      </c>
      <c r="J61" s="26" t="str">
        <f t="shared" si="17"/>
        <v/>
      </c>
      <c r="K61" s="10">
        <f t="shared" si="12"/>
        <v>201</v>
      </c>
      <c r="L61" s="113" t="str">
        <f t="shared" si="18"/>
        <v/>
      </c>
      <c r="M61" s="118">
        <f t="shared" si="13"/>
        <v>201000</v>
      </c>
      <c r="N61">
        <f t="shared" si="11"/>
        <v>1000</v>
      </c>
      <c r="O61" s="10" t="str">
        <f t="shared" si="14"/>
        <v/>
      </c>
      <c r="P61" s="113" t="str">
        <f t="shared" si="4"/>
        <v/>
      </c>
      <c r="Q61" s="10" t="str">
        <f t="shared" si="5"/>
        <v/>
      </c>
      <c r="R61" s="10" t="str">
        <f t="shared" si="6"/>
        <v/>
      </c>
      <c r="S61" s="10" t="str">
        <f t="shared" si="7"/>
        <v/>
      </c>
    </row>
    <row r="62" spans="1:19">
      <c r="A62" s="12"/>
      <c r="B62" s="13" t="s">
        <v>281</v>
      </c>
      <c r="C62" s="13"/>
      <c r="D62" s="109">
        <f t="shared" si="15"/>
        <v>1000</v>
      </c>
      <c r="E62" s="23" t="str">
        <f t="shared" si="8"/>
        <v/>
      </c>
      <c r="F62" s="22" t="str">
        <f t="shared" si="9"/>
        <v/>
      </c>
      <c r="G62" s="15" t="str">
        <f t="shared" si="16"/>
        <v/>
      </c>
      <c r="H62" s="17" t="str">
        <f t="shared" si="1"/>
        <v/>
      </c>
      <c r="I62" s="24" t="str">
        <f t="shared" si="10"/>
        <v/>
      </c>
      <c r="J62" s="26" t="str">
        <f t="shared" si="17"/>
        <v/>
      </c>
      <c r="K62" s="10">
        <f t="shared" si="12"/>
        <v>202</v>
      </c>
      <c r="L62" s="113" t="str">
        <f t="shared" si="18"/>
        <v/>
      </c>
      <c r="M62" s="118">
        <f t="shared" si="13"/>
        <v>202000</v>
      </c>
      <c r="N62">
        <f t="shared" si="11"/>
        <v>1000</v>
      </c>
      <c r="O62" s="10" t="str">
        <f t="shared" si="14"/>
        <v/>
      </c>
      <c r="P62" s="113" t="str">
        <f t="shared" si="4"/>
        <v/>
      </c>
      <c r="Q62" s="10" t="str">
        <f t="shared" si="5"/>
        <v/>
      </c>
      <c r="R62" s="10" t="str">
        <f t="shared" si="6"/>
        <v/>
      </c>
      <c r="S62" s="10" t="str">
        <f t="shared" si="7"/>
        <v/>
      </c>
    </row>
    <row r="63" spans="1:19">
      <c r="A63" s="12"/>
      <c r="B63" s="13" t="s">
        <v>281</v>
      </c>
      <c r="C63" s="13"/>
      <c r="D63" s="109">
        <f t="shared" si="15"/>
        <v>1000</v>
      </c>
      <c r="E63" s="23" t="str">
        <f t="shared" si="8"/>
        <v/>
      </c>
      <c r="F63" s="22" t="str">
        <f t="shared" si="9"/>
        <v/>
      </c>
      <c r="G63" s="15" t="str">
        <f t="shared" si="16"/>
        <v/>
      </c>
      <c r="H63" s="17" t="str">
        <f t="shared" si="1"/>
        <v/>
      </c>
      <c r="I63" s="24" t="str">
        <f t="shared" si="10"/>
        <v/>
      </c>
      <c r="J63" s="26" t="str">
        <f t="shared" si="17"/>
        <v/>
      </c>
      <c r="K63" s="10">
        <f t="shared" si="12"/>
        <v>203</v>
      </c>
      <c r="L63" s="113" t="str">
        <f t="shared" si="18"/>
        <v/>
      </c>
      <c r="M63" s="118">
        <f t="shared" si="13"/>
        <v>203000</v>
      </c>
      <c r="N63">
        <f t="shared" si="11"/>
        <v>1000</v>
      </c>
      <c r="O63" s="10" t="str">
        <f t="shared" si="14"/>
        <v/>
      </c>
      <c r="P63" s="113" t="str">
        <f t="shared" si="4"/>
        <v/>
      </c>
      <c r="Q63" s="10" t="str">
        <f t="shared" si="5"/>
        <v/>
      </c>
      <c r="R63" s="10" t="str">
        <f t="shared" si="6"/>
        <v/>
      </c>
      <c r="S63" s="10" t="str">
        <f t="shared" si="7"/>
        <v/>
      </c>
    </row>
    <row r="64" spans="1:19">
      <c r="A64" s="12"/>
      <c r="B64" s="13" t="s">
        <v>281</v>
      </c>
      <c r="C64" s="13"/>
      <c r="D64" s="109">
        <f t="shared" si="15"/>
        <v>1000</v>
      </c>
      <c r="E64" s="23" t="str">
        <f t="shared" si="8"/>
        <v/>
      </c>
      <c r="F64" s="22" t="str">
        <f t="shared" si="9"/>
        <v/>
      </c>
      <c r="G64" s="15" t="str">
        <f t="shared" si="16"/>
        <v/>
      </c>
      <c r="H64" s="17" t="str">
        <f t="shared" si="1"/>
        <v/>
      </c>
      <c r="I64" s="24" t="str">
        <f t="shared" si="10"/>
        <v/>
      </c>
      <c r="J64" s="26" t="str">
        <f t="shared" si="17"/>
        <v/>
      </c>
      <c r="K64" s="10">
        <f t="shared" si="12"/>
        <v>204</v>
      </c>
      <c r="L64" s="113" t="str">
        <f t="shared" si="18"/>
        <v/>
      </c>
      <c r="M64" s="118">
        <f t="shared" si="13"/>
        <v>204000</v>
      </c>
      <c r="N64">
        <f t="shared" si="11"/>
        <v>1000</v>
      </c>
      <c r="O64" s="10" t="str">
        <f t="shared" si="14"/>
        <v/>
      </c>
      <c r="P64" s="113" t="str">
        <f t="shared" si="4"/>
        <v/>
      </c>
      <c r="Q64" s="10" t="str">
        <f t="shared" si="5"/>
        <v/>
      </c>
      <c r="R64" s="10" t="str">
        <f t="shared" si="6"/>
        <v/>
      </c>
      <c r="S64" s="10" t="str">
        <f t="shared" si="7"/>
        <v/>
      </c>
    </row>
    <row r="65" spans="1:19">
      <c r="A65" s="12"/>
      <c r="B65" s="13" t="s">
        <v>281</v>
      </c>
      <c r="C65" s="13"/>
      <c r="D65" s="109">
        <f t="shared" si="15"/>
        <v>1000</v>
      </c>
      <c r="E65" s="23" t="str">
        <f t="shared" si="8"/>
        <v/>
      </c>
      <c r="F65" s="22" t="str">
        <f t="shared" si="9"/>
        <v/>
      </c>
      <c r="G65" s="15" t="str">
        <f t="shared" si="16"/>
        <v/>
      </c>
      <c r="H65" s="17" t="str">
        <f t="shared" si="1"/>
        <v/>
      </c>
      <c r="I65" s="24" t="str">
        <f t="shared" si="10"/>
        <v/>
      </c>
      <c r="J65" s="26" t="str">
        <f t="shared" si="17"/>
        <v/>
      </c>
      <c r="K65" s="10">
        <f t="shared" si="12"/>
        <v>205</v>
      </c>
      <c r="L65" s="113" t="str">
        <f t="shared" si="18"/>
        <v/>
      </c>
      <c r="M65" s="118">
        <f t="shared" si="13"/>
        <v>205000</v>
      </c>
      <c r="N65">
        <f t="shared" si="11"/>
        <v>1000</v>
      </c>
      <c r="O65" s="10" t="str">
        <f t="shared" si="14"/>
        <v/>
      </c>
      <c r="P65" s="113" t="str">
        <f t="shared" si="4"/>
        <v/>
      </c>
      <c r="Q65" s="10" t="str">
        <f t="shared" si="5"/>
        <v/>
      </c>
      <c r="R65" s="10" t="str">
        <f t="shared" si="6"/>
        <v/>
      </c>
      <c r="S65" s="10" t="str">
        <f t="shared" si="7"/>
        <v/>
      </c>
    </row>
    <row r="66" spans="1:19">
      <c r="A66" s="12"/>
      <c r="B66" s="13" t="s">
        <v>281</v>
      </c>
      <c r="C66" s="13"/>
      <c r="D66" s="109">
        <f t="shared" si="15"/>
        <v>1000</v>
      </c>
      <c r="E66" s="23" t="str">
        <f t="shared" si="8"/>
        <v/>
      </c>
      <c r="F66" s="22" t="str">
        <f t="shared" si="9"/>
        <v/>
      </c>
      <c r="G66" s="15" t="str">
        <f t="shared" si="16"/>
        <v/>
      </c>
      <c r="H66" s="17" t="str">
        <f t="shared" si="1"/>
        <v/>
      </c>
      <c r="I66" s="24" t="str">
        <f t="shared" si="10"/>
        <v/>
      </c>
      <c r="J66" s="26" t="str">
        <f t="shared" si="17"/>
        <v/>
      </c>
      <c r="K66" s="10">
        <f t="shared" si="12"/>
        <v>206</v>
      </c>
      <c r="L66" s="113" t="str">
        <f t="shared" si="18"/>
        <v/>
      </c>
      <c r="M66" s="118">
        <f t="shared" si="13"/>
        <v>206000</v>
      </c>
      <c r="N66">
        <f t="shared" si="11"/>
        <v>1000</v>
      </c>
      <c r="O66" s="10" t="str">
        <f t="shared" si="14"/>
        <v/>
      </c>
      <c r="P66" s="113" t="str">
        <f t="shared" si="4"/>
        <v/>
      </c>
      <c r="Q66" s="10" t="str">
        <f t="shared" si="5"/>
        <v/>
      </c>
      <c r="R66" s="10" t="str">
        <f t="shared" si="6"/>
        <v/>
      </c>
      <c r="S66" s="10" t="str">
        <f t="shared" si="7"/>
        <v/>
      </c>
    </row>
    <row r="67" spans="1:19">
      <c r="A67" s="12"/>
      <c r="B67" s="13" t="s">
        <v>281</v>
      </c>
      <c r="C67" s="13"/>
      <c r="D67" s="109">
        <f t="shared" si="15"/>
        <v>1000</v>
      </c>
      <c r="E67" s="23" t="str">
        <f t="shared" si="8"/>
        <v/>
      </c>
      <c r="F67" s="22" t="str">
        <f t="shared" si="9"/>
        <v/>
      </c>
      <c r="G67" s="15" t="str">
        <f t="shared" si="16"/>
        <v/>
      </c>
      <c r="H67" s="17" t="str">
        <f t="shared" si="1"/>
        <v/>
      </c>
      <c r="I67" s="24" t="str">
        <f t="shared" si="10"/>
        <v/>
      </c>
      <c r="J67" s="26" t="str">
        <f t="shared" si="17"/>
        <v/>
      </c>
      <c r="K67" s="10">
        <f t="shared" si="12"/>
        <v>207</v>
      </c>
      <c r="L67" s="113" t="str">
        <f t="shared" si="18"/>
        <v/>
      </c>
      <c r="M67" s="118">
        <f t="shared" si="13"/>
        <v>207000</v>
      </c>
      <c r="N67">
        <f t="shared" si="11"/>
        <v>1000</v>
      </c>
      <c r="O67" s="10" t="str">
        <f t="shared" si="14"/>
        <v/>
      </c>
      <c r="P67" s="113" t="str">
        <f t="shared" si="4"/>
        <v/>
      </c>
      <c r="Q67" s="10" t="str">
        <f t="shared" si="5"/>
        <v/>
      </c>
      <c r="R67" s="10" t="str">
        <f t="shared" si="6"/>
        <v/>
      </c>
      <c r="S67" s="10" t="str">
        <f t="shared" si="7"/>
        <v/>
      </c>
    </row>
    <row r="68" spans="1:19">
      <c r="A68" s="12"/>
      <c r="B68" s="13" t="s">
        <v>281</v>
      </c>
      <c r="C68" s="13"/>
      <c r="D68" s="109">
        <f t="shared" si="15"/>
        <v>1000</v>
      </c>
      <c r="E68" s="23" t="str">
        <f t="shared" si="8"/>
        <v/>
      </c>
      <c r="F68" s="22" t="str">
        <f t="shared" si="9"/>
        <v/>
      </c>
      <c r="G68" s="15" t="str">
        <f t="shared" si="16"/>
        <v/>
      </c>
      <c r="H68" s="17" t="str">
        <f t="shared" si="1"/>
        <v/>
      </c>
      <c r="I68" s="24" t="str">
        <f t="shared" si="10"/>
        <v/>
      </c>
      <c r="J68" s="26" t="str">
        <f t="shared" si="17"/>
        <v/>
      </c>
      <c r="K68" s="10">
        <f t="shared" si="12"/>
        <v>208</v>
      </c>
      <c r="L68" s="113" t="str">
        <f t="shared" si="18"/>
        <v/>
      </c>
      <c r="M68" s="118">
        <f t="shared" si="13"/>
        <v>208000</v>
      </c>
      <c r="N68">
        <f t="shared" si="11"/>
        <v>1000</v>
      </c>
      <c r="O68" s="10" t="str">
        <f t="shared" si="14"/>
        <v/>
      </c>
      <c r="P68" s="113" t="str">
        <f t="shared" si="4"/>
        <v/>
      </c>
      <c r="Q68" s="10" t="str">
        <f t="shared" si="5"/>
        <v/>
      </c>
      <c r="R68" s="10" t="str">
        <f t="shared" si="6"/>
        <v/>
      </c>
      <c r="S68" s="10" t="str">
        <f t="shared" si="7"/>
        <v/>
      </c>
    </row>
    <row r="69" spans="1:19">
      <c r="A69" s="12"/>
      <c r="B69" s="13" t="s">
        <v>281</v>
      </c>
      <c r="C69" s="13"/>
      <c r="D69" s="109">
        <f t="shared" si="15"/>
        <v>1000</v>
      </c>
      <c r="E69" s="23" t="str">
        <f t="shared" si="8"/>
        <v/>
      </c>
      <c r="F69" s="22" t="str">
        <f t="shared" si="9"/>
        <v/>
      </c>
      <c r="G69" s="15" t="str">
        <f t="shared" si="16"/>
        <v/>
      </c>
      <c r="H69" s="17" t="str">
        <f t="shared" si="1"/>
        <v/>
      </c>
      <c r="I69" s="24" t="str">
        <f t="shared" si="10"/>
        <v/>
      </c>
      <c r="J69" s="26" t="str">
        <f t="shared" si="17"/>
        <v/>
      </c>
      <c r="K69" s="10">
        <f t="shared" si="12"/>
        <v>209</v>
      </c>
      <c r="L69" s="113" t="str">
        <f t="shared" si="18"/>
        <v/>
      </c>
      <c r="M69" s="118">
        <f t="shared" si="13"/>
        <v>209000</v>
      </c>
      <c r="N69">
        <f t="shared" si="11"/>
        <v>1000</v>
      </c>
      <c r="O69" s="10" t="str">
        <f t="shared" si="14"/>
        <v/>
      </c>
      <c r="P69" s="113" t="str">
        <f t="shared" si="4"/>
        <v/>
      </c>
      <c r="Q69" s="10" t="str">
        <f t="shared" si="5"/>
        <v/>
      </c>
      <c r="R69" s="10" t="str">
        <f t="shared" si="6"/>
        <v/>
      </c>
      <c r="S69" s="10" t="str">
        <f t="shared" si="7"/>
        <v/>
      </c>
    </row>
    <row r="70" spans="1:19">
      <c r="A70" s="12"/>
      <c r="B70" s="13" t="s">
        <v>281</v>
      </c>
      <c r="C70" s="13"/>
      <c r="D70" s="109">
        <f t="shared" si="15"/>
        <v>1000</v>
      </c>
      <c r="E70" s="23" t="str">
        <f t="shared" si="8"/>
        <v/>
      </c>
      <c r="F70" s="22" t="str">
        <f t="shared" si="9"/>
        <v/>
      </c>
      <c r="G70" s="15" t="str">
        <f t="shared" si="16"/>
        <v/>
      </c>
      <c r="H70" s="17" t="str">
        <f t="shared" si="1"/>
        <v/>
      </c>
      <c r="I70" s="24" t="str">
        <f t="shared" si="10"/>
        <v/>
      </c>
      <c r="J70" s="26" t="str">
        <f t="shared" si="17"/>
        <v/>
      </c>
      <c r="K70" s="10">
        <f t="shared" si="12"/>
        <v>210</v>
      </c>
      <c r="L70" s="113" t="str">
        <f t="shared" si="18"/>
        <v/>
      </c>
      <c r="M70" s="118">
        <f t="shared" si="13"/>
        <v>210000</v>
      </c>
      <c r="N70">
        <f t="shared" si="11"/>
        <v>1000</v>
      </c>
      <c r="O70" s="10" t="str">
        <f t="shared" si="14"/>
        <v/>
      </c>
      <c r="P70" s="113" t="str">
        <f t="shared" si="4"/>
        <v/>
      </c>
      <c r="Q70" s="10" t="str">
        <f t="shared" si="5"/>
        <v/>
      </c>
      <c r="R70" s="10" t="str">
        <f t="shared" si="6"/>
        <v/>
      </c>
      <c r="S70" s="10" t="str">
        <f t="shared" si="7"/>
        <v/>
      </c>
    </row>
    <row r="71" spans="1:19">
      <c r="A71" s="12"/>
      <c r="B71" s="13" t="s">
        <v>281</v>
      </c>
      <c r="C71" s="13"/>
      <c r="D71" s="109">
        <f t="shared" si="15"/>
        <v>1000</v>
      </c>
      <c r="E71" s="23" t="str">
        <f t="shared" si="8"/>
        <v/>
      </c>
      <c r="F71" s="22" t="str">
        <f t="shared" si="9"/>
        <v/>
      </c>
      <c r="G71" s="15" t="str">
        <f t="shared" si="16"/>
        <v/>
      </c>
      <c r="H71" s="17" t="str">
        <f t="shared" si="1"/>
        <v/>
      </c>
      <c r="I71" s="24" t="str">
        <f t="shared" si="10"/>
        <v/>
      </c>
      <c r="J71" s="26" t="str">
        <f t="shared" si="17"/>
        <v/>
      </c>
      <c r="K71" s="10">
        <f t="shared" si="12"/>
        <v>211</v>
      </c>
      <c r="L71" s="113" t="str">
        <f t="shared" si="18"/>
        <v/>
      </c>
      <c r="M71" s="118">
        <f t="shared" si="13"/>
        <v>211000</v>
      </c>
      <c r="N71">
        <f t="shared" si="11"/>
        <v>1000</v>
      </c>
      <c r="O71" s="10" t="str">
        <f t="shared" si="14"/>
        <v/>
      </c>
      <c r="P71" s="113" t="str">
        <f t="shared" si="4"/>
        <v/>
      </c>
      <c r="Q71" s="10" t="str">
        <f t="shared" si="5"/>
        <v/>
      </c>
      <c r="R71" s="10" t="str">
        <f t="shared" si="6"/>
        <v/>
      </c>
      <c r="S71" s="10" t="str">
        <f t="shared" si="7"/>
        <v/>
      </c>
    </row>
    <row r="72" spans="1:19">
      <c r="A72" s="12"/>
      <c r="B72" s="13" t="s">
        <v>281</v>
      </c>
      <c r="C72" s="13"/>
      <c r="D72" s="109">
        <f t="shared" si="15"/>
        <v>1000</v>
      </c>
      <c r="E72" s="23" t="str">
        <f t="shared" si="8"/>
        <v/>
      </c>
      <c r="F72" s="22" t="str">
        <f t="shared" si="9"/>
        <v/>
      </c>
      <c r="G72" s="15" t="str">
        <f t="shared" si="16"/>
        <v/>
      </c>
      <c r="H72" s="17" t="str">
        <f t="shared" si="1"/>
        <v/>
      </c>
      <c r="I72" s="24" t="str">
        <f t="shared" si="10"/>
        <v/>
      </c>
      <c r="J72" s="26" t="str">
        <f t="shared" si="17"/>
        <v/>
      </c>
      <c r="K72" s="10">
        <f t="shared" si="12"/>
        <v>212</v>
      </c>
      <c r="L72" s="113" t="str">
        <f t="shared" si="18"/>
        <v/>
      </c>
      <c r="M72" s="118">
        <f t="shared" si="13"/>
        <v>212000</v>
      </c>
      <c r="N72">
        <f t="shared" si="11"/>
        <v>1000</v>
      </c>
      <c r="O72" s="10" t="str">
        <f t="shared" si="14"/>
        <v/>
      </c>
      <c r="P72" s="113" t="str">
        <f t="shared" si="4"/>
        <v/>
      </c>
      <c r="Q72" s="10" t="str">
        <f t="shared" si="5"/>
        <v/>
      </c>
      <c r="R72" s="10" t="str">
        <f t="shared" si="6"/>
        <v/>
      </c>
      <c r="S72" s="10" t="str">
        <f t="shared" si="7"/>
        <v/>
      </c>
    </row>
    <row r="73" spans="1:19">
      <c r="A73" s="12"/>
      <c r="B73" s="13" t="s">
        <v>281</v>
      </c>
      <c r="C73" s="13"/>
      <c r="D73" s="109">
        <f t="shared" si="15"/>
        <v>1000</v>
      </c>
      <c r="E73" s="23" t="str">
        <f t="shared" si="8"/>
        <v/>
      </c>
      <c r="F73" s="22" t="str">
        <f t="shared" si="9"/>
        <v/>
      </c>
      <c r="G73" s="15" t="str">
        <f t="shared" si="16"/>
        <v/>
      </c>
      <c r="H73" s="17" t="str">
        <f t="shared" si="1"/>
        <v/>
      </c>
      <c r="I73" s="24" t="str">
        <f t="shared" si="10"/>
        <v/>
      </c>
      <c r="J73" s="26" t="str">
        <f t="shared" si="17"/>
        <v/>
      </c>
      <c r="K73" s="10">
        <f t="shared" si="12"/>
        <v>213</v>
      </c>
      <c r="L73" s="113" t="str">
        <f t="shared" si="18"/>
        <v/>
      </c>
      <c r="M73" s="118">
        <f t="shared" si="13"/>
        <v>213000</v>
      </c>
      <c r="N73">
        <f t="shared" si="11"/>
        <v>1000</v>
      </c>
      <c r="O73" s="10" t="str">
        <f t="shared" si="14"/>
        <v/>
      </c>
      <c r="P73" s="113" t="str">
        <f t="shared" si="4"/>
        <v/>
      </c>
      <c r="Q73" s="10" t="str">
        <f t="shared" si="5"/>
        <v/>
      </c>
      <c r="R73" s="10" t="str">
        <f t="shared" si="6"/>
        <v/>
      </c>
      <c r="S73" s="10" t="str">
        <f t="shared" si="7"/>
        <v/>
      </c>
    </row>
    <row r="74" spans="1:19">
      <c r="A74" s="12"/>
      <c r="B74" s="13" t="s">
        <v>281</v>
      </c>
      <c r="C74" s="13"/>
      <c r="D74" s="109">
        <f t="shared" si="15"/>
        <v>1000</v>
      </c>
      <c r="E74" s="23" t="str">
        <f t="shared" si="8"/>
        <v/>
      </c>
      <c r="F74" s="22" t="str">
        <f t="shared" si="9"/>
        <v/>
      </c>
      <c r="G74" s="15" t="str">
        <f t="shared" si="16"/>
        <v/>
      </c>
      <c r="H74" s="17" t="str">
        <f t="shared" si="1"/>
        <v/>
      </c>
      <c r="I74" s="24" t="str">
        <f t="shared" si="10"/>
        <v/>
      </c>
      <c r="J74" s="26" t="str">
        <f t="shared" si="17"/>
        <v/>
      </c>
      <c r="K74" s="10">
        <f t="shared" si="12"/>
        <v>214</v>
      </c>
      <c r="L74" s="113" t="str">
        <f t="shared" si="18"/>
        <v/>
      </c>
      <c r="M74" s="118">
        <f t="shared" si="13"/>
        <v>214000</v>
      </c>
      <c r="N74">
        <f t="shared" si="11"/>
        <v>1000</v>
      </c>
      <c r="O74" s="10" t="str">
        <f t="shared" si="14"/>
        <v/>
      </c>
      <c r="P74" s="113" t="str">
        <f t="shared" si="4"/>
        <v/>
      </c>
      <c r="Q74" s="10" t="str">
        <f t="shared" si="5"/>
        <v/>
      </c>
      <c r="R74" s="10" t="str">
        <f t="shared" si="6"/>
        <v/>
      </c>
      <c r="S74" s="10" t="str">
        <f t="shared" si="7"/>
        <v/>
      </c>
    </row>
    <row r="75" spans="1:19">
      <c r="A75" s="12"/>
      <c r="B75" s="13" t="s">
        <v>281</v>
      </c>
      <c r="C75" s="13"/>
      <c r="D75" s="109">
        <f t="shared" si="15"/>
        <v>1000</v>
      </c>
      <c r="E75" s="23" t="str">
        <f t="shared" si="8"/>
        <v/>
      </c>
      <c r="F75" s="22" t="str">
        <f t="shared" si="9"/>
        <v/>
      </c>
      <c r="G75" s="15" t="str">
        <f t="shared" si="16"/>
        <v/>
      </c>
      <c r="H75" s="17" t="str">
        <f t="shared" si="1"/>
        <v/>
      </c>
      <c r="I75" s="24" t="str">
        <f t="shared" si="10"/>
        <v/>
      </c>
      <c r="J75" s="26" t="str">
        <f t="shared" si="17"/>
        <v/>
      </c>
      <c r="K75" s="10">
        <f t="shared" si="12"/>
        <v>215</v>
      </c>
      <c r="L75" s="113" t="str">
        <f t="shared" si="18"/>
        <v/>
      </c>
      <c r="M75" s="118">
        <f t="shared" si="13"/>
        <v>215000</v>
      </c>
      <c r="N75">
        <f t="shared" si="11"/>
        <v>1000</v>
      </c>
      <c r="O75" s="10" t="str">
        <f t="shared" si="14"/>
        <v/>
      </c>
      <c r="P75" s="113" t="str">
        <f t="shared" si="4"/>
        <v/>
      </c>
      <c r="Q75" s="10" t="str">
        <f t="shared" si="5"/>
        <v/>
      </c>
      <c r="R75" s="10" t="str">
        <f t="shared" si="6"/>
        <v/>
      </c>
      <c r="S75" s="10" t="str">
        <f t="shared" si="7"/>
        <v/>
      </c>
    </row>
    <row r="76" spans="1:19">
      <c r="A76" s="12"/>
      <c r="B76" s="13" t="s">
        <v>281</v>
      </c>
      <c r="C76" s="13"/>
      <c r="D76" s="109">
        <f t="shared" si="15"/>
        <v>1000</v>
      </c>
      <c r="E76" s="23" t="str">
        <f t="shared" si="8"/>
        <v/>
      </c>
      <c r="F76" s="22" t="str">
        <f t="shared" si="9"/>
        <v/>
      </c>
      <c r="G76" s="15" t="str">
        <f t="shared" si="16"/>
        <v/>
      </c>
      <c r="H76" s="17" t="str">
        <f t="shared" si="1"/>
        <v/>
      </c>
      <c r="I76" s="24" t="str">
        <f t="shared" si="10"/>
        <v/>
      </c>
      <c r="J76" s="26" t="str">
        <f t="shared" si="17"/>
        <v/>
      </c>
      <c r="K76" s="10">
        <f t="shared" si="12"/>
        <v>216</v>
      </c>
      <c r="L76" s="113" t="str">
        <f t="shared" si="18"/>
        <v/>
      </c>
      <c r="M76" s="118">
        <f t="shared" si="13"/>
        <v>216000</v>
      </c>
      <c r="N76">
        <f t="shared" si="11"/>
        <v>1000</v>
      </c>
      <c r="O76" s="10" t="str">
        <f t="shared" si="14"/>
        <v/>
      </c>
      <c r="P76" s="113" t="str">
        <f t="shared" si="4"/>
        <v/>
      </c>
      <c r="Q76" s="10" t="str">
        <f t="shared" si="5"/>
        <v/>
      </c>
      <c r="R76" s="10" t="str">
        <f t="shared" si="6"/>
        <v/>
      </c>
      <c r="S76" s="10" t="str">
        <f t="shared" si="7"/>
        <v/>
      </c>
    </row>
    <row r="77" spans="1:19">
      <c r="A77" s="12"/>
      <c r="B77" s="13" t="s">
        <v>281</v>
      </c>
      <c r="C77" s="13"/>
      <c r="D77" s="109">
        <f t="shared" si="15"/>
        <v>1000</v>
      </c>
      <c r="E77" s="23" t="str">
        <f t="shared" si="8"/>
        <v/>
      </c>
      <c r="F77" s="22" t="str">
        <f t="shared" si="9"/>
        <v/>
      </c>
      <c r="G77" s="15" t="str">
        <f t="shared" si="16"/>
        <v/>
      </c>
      <c r="H77" s="17" t="str">
        <f t="shared" si="1"/>
        <v/>
      </c>
      <c r="I77" s="24" t="str">
        <f t="shared" si="10"/>
        <v/>
      </c>
      <c r="J77" s="26" t="str">
        <f t="shared" si="17"/>
        <v/>
      </c>
      <c r="K77" s="10">
        <f t="shared" si="12"/>
        <v>217</v>
      </c>
      <c r="L77" s="113" t="str">
        <f t="shared" si="18"/>
        <v/>
      </c>
      <c r="M77" s="118">
        <f t="shared" si="13"/>
        <v>217000</v>
      </c>
      <c r="N77">
        <f t="shared" si="11"/>
        <v>1000</v>
      </c>
      <c r="O77" s="10" t="str">
        <f t="shared" si="14"/>
        <v/>
      </c>
      <c r="P77" s="113" t="str">
        <f t="shared" si="4"/>
        <v/>
      </c>
      <c r="Q77" s="10" t="str">
        <f t="shared" si="5"/>
        <v/>
      </c>
      <c r="R77" s="10" t="str">
        <f t="shared" si="6"/>
        <v/>
      </c>
      <c r="S77" s="10" t="str">
        <f t="shared" si="7"/>
        <v/>
      </c>
    </row>
    <row r="78" spans="1:19">
      <c r="A78" s="12"/>
      <c r="B78" s="13" t="s">
        <v>281</v>
      </c>
      <c r="C78" s="13"/>
      <c r="D78" s="109">
        <f t="shared" si="15"/>
        <v>1000</v>
      </c>
      <c r="E78" s="23" t="str">
        <f t="shared" si="8"/>
        <v/>
      </c>
      <c r="F78" s="22" t="str">
        <f t="shared" si="9"/>
        <v/>
      </c>
      <c r="G78" s="15" t="str">
        <f t="shared" si="16"/>
        <v/>
      </c>
      <c r="H78" s="17" t="str">
        <f t="shared" si="1"/>
        <v/>
      </c>
      <c r="I78" s="24" t="str">
        <f t="shared" si="10"/>
        <v/>
      </c>
      <c r="J78" s="26" t="str">
        <f t="shared" si="17"/>
        <v/>
      </c>
      <c r="K78" s="10">
        <f t="shared" si="12"/>
        <v>218</v>
      </c>
      <c r="L78" s="113" t="str">
        <f t="shared" si="18"/>
        <v/>
      </c>
      <c r="M78" s="118">
        <f t="shared" si="13"/>
        <v>218000</v>
      </c>
      <c r="N78">
        <f t="shared" si="11"/>
        <v>1000</v>
      </c>
      <c r="O78" s="10" t="str">
        <f t="shared" si="14"/>
        <v/>
      </c>
      <c r="P78" s="113" t="str">
        <f t="shared" si="4"/>
        <v/>
      </c>
      <c r="Q78" s="10" t="str">
        <f t="shared" si="5"/>
        <v/>
      </c>
      <c r="R78" s="10" t="str">
        <f t="shared" si="6"/>
        <v/>
      </c>
      <c r="S78" s="10" t="str">
        <f t="shared" si="7"/>
        <v/>
      </c>
    </row>
    <row r="79" spans="1:19">
      <c r="A79" s="12"/>
      <c r="B79" s="13" t="s">
        <v>281</v>
      </c>
      <c r="C79" s="13"/>
      <c r="D79" s="109">
        <f t="shared" si="15"/>
        <v>1000</v>
      </c>
      <c r="E79" s="23" t="str">
        <f t="shared" si="8"/>
        <v/>
      </c>
      <c r="F79" s="22" t="str">
        <f t="shared" si="9"/>
        <v/>
      </c>
      <c r="G79" s="15" t="str">
        <f t="shared" si="16"/>
        <v/>
      </c>
      <c r="H79" s="17" t="str">
        <f t="shared" si="1"/>
        <v/>
      </c>
      <c r="I79" s="24" t="str">
        <f t="shared" si="10"/>
        <v/>
      </c>
      <c r="J79" s="26" t="str">
        <f t="shared" si="17"/>
        <v/>
      </c>
      <c r="K79" s="10">
        <f t="shared" si="12"/>
        <v>219</v>
      </c>
      <c r="L79" s="113" t="str">
        <f t="shared" si="18"/>
        <v/>
      </c>
      <c r="M79" s="118">
        <f t="shared" si="13"/>
        <v>219000</v>
      </c>
      <c r="N79">
        <f t="shared" si="11"/>
        <v>1000</v>
      </c>
      <c r="O79" s="10" t="str">
        <f t="shared" si="14"/>
        <v/>
      </c>
      <c r="P79" s="113" t="str">
        <f t="shared" si="4"/>
        <v/>
      </c>
      <c r="Q79" s="10" t="str">
        <f t="shared" si="5"/>
        <v/>
      </c>
      <c r="R79" s="10" t="str">
        <f t="shared" si="6"/>
        <v/>
      </c>
      <c r="S79" s="10" t="str">
        <f t="shared" si="7"/>
        <v/>
      </c>
    </row>
    <row r="80" spans="1:19">
      <c r="A80" s="12"/>
      <c r="B80" s="13" t="s">
        <v>281</v>
      </c>
      <c r="C80" s="13"/>
      <c r="D80" s="109">
        <f t="shared" si="15"/>
        <v>1000</v>
      </c>
      <c r="E80" s="23" t="str">
        <f t="shared" si="8"/>
        <v/>
      </c>
      <c r="F80" s="22" t="str">
        <f t="shared" si="9"/>
        <v/>
      </c>
      <c r="G80" s="15" t="str">
        <f t="shared" si="16"/>
        <v/>
      </c>
      <c r="H80" s="17" t="str">
        <f t="shared" si="1"/>
        <v/>
      </c>
      <c r="I80" s="24" t="str">
        <f t="shared" si="10"/>
        <v/>
      </c>
      <c r="J80" s="26" t="str">
        <f t="shared" si="17"/>
        <v/>
      </c>
      <c r="K80" s="10">
        <f t="shared" si="12"/>
        <v>220</v>
      </c>
      <c r="L80" s="113" t="str">
        <f t="shared" si="18"/>
        <v/>
      </c>
      <c r="M80" s="118">
        <f t="shared" si="13"/>
        <v>220000</v>
      </c>
      <c r="N80">
        <f t="shared" si="11"/>
        <v>1000</v>
      </c>
      <c r="O80" s="10" t="str">
        <f t="shared" si="14"/>
        <v/>
      </c>
      <c r="P80" s="113" t="str">
        <f t="shared" si="4"/>
        <v/>
      </c>
      <c r="Q80" s="10" t="str">
        <f t="shared" si="5"/>
        <v/>
      </c>
      <c r="R80" s="10" t="str">
        <f t="shared" si="6"/>
        <v/>
      </c>
      <c r="S80" s="10" t="str">
        <f t="shared" si="7"/>
        <v/>
      </c>
    </row>
    <row r="81" spans="1:19">
      <c r="A81" s="12"/>
      <c r="B81" s="13" t="s">
        <v>281</v>
      </c>
      <c r="C81" s="13"/>
      <c r="D81" s="109">
        <f t="shared" si="15"/>
        <v>1000</v>
      </c>
      <c r="E81" s="23" t="str">
        <f t="shared" si="8"/>
        <v/>
      </c>
      <c r="F81" s="22" t="str">
        <f t="shared" si="9"/>
        <v/>
      </c>
      <c r="G81" s="15" t="str">
        <f t="shared" ref="G81:G88" si="19">IF(B81="Redemption","",IF(B81="Dividend","",IF(ISERROR(mfnav3*E81),"",mfnav3*E81)))</f>
        <v/>
      </c>
      <c r="H81" s="17" t="str">
        <f t="shared" ref="H81:H88" si="20">IF(ISERROR(G81-D81),"",G81-D81)</f>
        <v/>
      </c>
      <c r="I81" s="24" t="str">
        <f t="shared" si="10"/>
        <v/>
      </c>
      <c r="J81" s="26" t="str">
        <f t="shared" ref="J81:J88" si="21">IF(ISERROR(I81*mfnav3),"",I81*mfnav3)</f>
        <v/>
      </c>
      <c r="K81" s="10">
        <f t="shared" si="12"/>
        <v>221</v>
      </c>
      <c r="L81" s="113" t="str">
        <f t="shared" ref="L81:L88" si="22">IF(A81="","",(1+(RATE(K81,-sip,,J81,IF(DAY(sipdate1)&lt;=10,0,IF(DAY(sipdate1)&gt;=20,1,0)))))^12-1)</f>
        <v/>
      </c>
      <c r="M81" s="118">
        <f t="shared" si="13"/>
        <v>221000</v>
      </c>
      <c r="N81">
        <f t="shared" si="11"/>
        <v>1000</v>
      </c>
      <c r="O81" s="10" t="str">
        <f t="shared" si="14"/>
        <v/>
      </c>
      <c r="P81" s="113" t="str">
        <f t="shared" ref="P81:P88" si="23">IF(O81=MAX(O81:O153),L81,"")</f>
        <v/>
      </c>
      <c r="Q81" s="10" t="str">
        <f t="shared" ref="Q81:Q88" si="24">IF(O81=MAX(O81:O153),J81,"")</f>
        <v/>
      </c>
      <c r="R81" s="10" t="str">
        <f t="shared" ref="R81:R88" si="25">IF(O81=MAX(O81:O153),I81,"")</f>
        <v/>
      </c>
      <c r="S81" s="10" t="str">
        <f t="shared" ref="S81:S88" si="26">IF(O81=MAX(O81:O153),M81,"")</f>
        <v/>
      </c>
    </row>
    <row r="82" spans="1:19">
      <c r="A82" s="12"/>
      <c r="B82" s="13" t="s">
        <v>281</v>
      </c>
      <c r="C82" s="13"/>
      <c r="D82" s="109">
        <f t="shared" si="15"/>
        <v>1000</v>
      </c>
      <c r="E82" s="23" t="str">
        <f t="shared" ref="E82:E88" si="27">IF(ISERROR(IF(B82="Redemption",-D82,IF(B82="Dividend",-D82,D82))/C82),"",IF(B82="Redemption",-D82,IF(B82="Dividend",-D82,D82))/C82)</f>
        <v/>
      </c>
      <c r="F82" s="22" t="str">
        <f t="shared" ref="F82:F88" si="28">IF(B82="Redemption","",IF(B82="Dividend","",IF(date-A82=date,"",date-A82)))</f>
        <v/>
      </c>
      <c r="G82" s="15" t="str">
        <f t="shared" si="19"/>
        <v/>
      </c>
      <c r="H82" s="17" t="str">
        <f t="shared" si="20"/>
        <v/>
      </c>
      <c r="I82" s="24" t="str">
        <f t="shared" ref="I82:I88" si="29">IF(ISERROR(I81+E82),"",I81+E82)</f>
        <v/>
      </c>
      <c r="J82" s="26" t="str">
        <f t="shared" si="21"/>
        <v/>
      </c>
      <c r="K82" s="10">
        <f t="shared" si="12"/>
        <v>222</v>
      </c>
      <c r="L82" s="113" t="str">
        <f t="shared" si="22"/>
        <v/>
      </c>
      <c r="M82" s="118">
        <f t="shared" si="13"/>
        <v>222000</v>
      </c>
      <c r="N82">
        <f t="shared" ref="N82:N88" si="30">IF(B82="Purchase",D82,0)</f>
        <v>1000</v>
      </c>
      <c r="O82" s="10" t="str">
        <f t="shared" si="14"/>
        <v/>
      </c>
      <c r="P82" s="113" t="str">
        <f t="shared" si="23"/>
        <v/>
      </c>
      <c r="Q82" s="10" t="str">
        <f t="shared" si="24"/>
        <v/>
      </c>
      <c r="R82" s="10" t="str">
        <f t="shared" si="25"/>
        <v/>
      </c>
      <c r="S82" s="10" t="str">
        <f t="shared" si="26"/>
        <v/>
      </c>
    </row>
    <row r="83" spans="1:19">
      <c r="A83" s="12"/>
      <c r="B83" s="13" t="s">
        <v>281</v>
      </c>
      <c r="C83" s="13"/>
      <c r="D83" s="109">
        <f t="shared" si="15"/>
        <v>1000</v>
      </c>
      <c r="E83" s="23" t="str">
        <f t="shared" si="27"/>
        <v/>
      </c>
      <c r="F83" s="22" t="str">
        <f t="shared" si="28"/>
        <v/>
      </c>
      <c r="G83" s="15" t="str">
        <f t="shared" si="19"/>
        <v/>
      </c>
      <c r="H83" s="17" t="str">
        <f t="shared" si="20"/>
        <v/>
      </c>
      <c r="I83" s="24" t="str">
        <f t="shared" si="29"/>
        <v/>
      </c>
      <c r="J83" s="26" t="str">
        <f t="shared" si="21"/>
        <v/>
      </c>
      <c r="K83" s="10">
        <f t="shared" ref="K83:K88" si="31">K82+1</f>
        <v>223</v>
      </c>
      <c r="L83" s="113" t="str">
        <f t="shared" si="22"/>
        <v/>
      </c>
      <c r="M83" s="118">
        <f t="shared" ref="M83:M88" si="32">M82+D83</f>
        <v>223000</v>
      </c>
      <c r="N83">
        <f t="shared" si="30"/>
        <v>1000</v>
      </c>
      <c r="O83" s="10" t="str">
        <f t="shared" si="14"/>
        <v/>
      </c>
      <c r="P83" s="113" t="str">
        <f t="shared" si="23"/>
        <v/>
      </c>
      <c r="Q83" s="10" t="str">
        <f t="shared" si="24"/>
        <v/>
      </c>
      <c r="R83" s="10" t="str">
        <f t="shared" si="25"/>
        <v/>
      </c>
      <c r="S83" s="10" t="str">
        <f t="shared" si="26"/>
        <v/>
      </c>
    </row>
    <row r="84" spans="1:19">
      <c r="A84" s="12"/>
      <c r="B84" s="13" t="s">
        <v>281</v>
      </c>
      <c r="C84" s="13"/>
      <c r="D84" s="109">
        <f t="shared" si="15"/>
        <v>1000</v>
      </c>
      <c r="E84" s="23" t="str">
        <f t="shared" si="27"/>
        <v/>
      </c>
      <c r="F84" s="22" t="str">
        <f t="shared" si="28"/>
        <v/>
      </c>
      <c r="G84" s="15" t="str">
        <f t="shared" si="19"/>
        <v/>
      </c>
      <c r="H84" s="17" t="str">
        <f t="shared" si="20"/>
        <v/>
      </c>
      <c r="I84" s="24" t="str">
        <f t="shared" si="29"/>
        <v/>
      </c>
      <c r="J84" s="26" t="str">
        <f t="shared" si="21"/>
        <v/>
      </c>
      <c r="K84" s="10">
        <f t="shared" si="31"/>
        <v>224</v>
      </c>
      <c r="L84" s="113" t="str">
        <f t="shared" si="22"/>
        <v/>
      </c>
      <c r="M84" s="118">
        <f t="shared" si="32"/>
        <v>224000</v>
      </c>
      <c r="N84">
        <f t="shared" si="30"/>
        <v>1000</v>
      </c>
      <c r="O84" s="10" t="str">
        <f t="shared" ref="O84:O88" si="33">IF(I84="","",K84)</f>
        <v/>
      </c>
      <c r="P84" s="113" t="str">
        <f t="shared" si="23"/>
        <v/>
      </c>
      <c r="Q84" s="10" t="str">
        <f t="shared" si="24"/>
        <v/>
      </c>
      <c r="R84" s="10" t="str">
        <f t="shared" si="25"/>
        <v/>
      </c>
      <c r="S84" s="10" t="str">
        <f t="shared" si="26"/>
        <v/>
      </c>
    </row>
    <row r="85" spans="1:19">
      <c r="A85" s="12"/>
      <c r="B85" s="13" t="s">
        <v>281</v>
      </c>
      <c r="C85" s="13"/>
      <c r="D85" s="109">
        <f t="shared" ref="D85:D88" si="34">D84</f>
        <v>1000</v>
      </c>
      <c r="E85" s="23" t="str">
        <f t="shared" si="27"/>
        <v/>
      </c>
      <c r="F85" s="22" t="str">
        <f t="shared" si="28"/>
        <v/>
      </c>
      <c r="G85" s="15" t="str">
        <f t="shared" si="19"/>
        <v/>
      </c>
      <c r="H85" s="17" t="str">
        <f t="shared" si="20"/>
        <v/>
      </c>
      <c r="I85" s="24" t="str">
        <f t="shared" si="29"/>
        <v/>
      </c>
      <c r="J85" s="26" t="str">
        <f t="shared" si="21"/>
        <v/>
      </c>
      <c r="K85" s="10">
        <f t="shared" si="31"/>
        <v>225</v>
      </c>
      <c r="L85" s="113" t="str">
        <f t="shared" si="22"/>
        <v/>
      </c>
      <c r="M85" s="118">
        <f t="shared" si="32"/>
        <v>225000</v>
      </c>
      <c r="N85">
        <f t="shared" si="30"/>
        <v>1000</v>
      </c>
      <c r="O85" s="10" t="str">
        <f t="shared" si="33"/>
        <v/>
      </c>
      <c r="P85" s="113" t="str">
        <f t="shared" si="23"/>
        <v/>
      </c>
      <c r="Q85" s="10" t="str">
        <f t="shared" si="24"/>
        <v/>
      </c>
      <c r="R85" s="10" t="str">
        <f t="shared" si="25"/>
        <v/>
      </c>
      <c r="S85" s="10" t="str">
        <f t="shared" si="26"/>
        <v/>
      </c>
    </row>
    <row r="86" spans="1:19">
      <c r="A86" s="12"/>
      <c r="B86" s="13" t="s">
        <v>281</v>
      </c>
      <c r="C86" s="13"/>
      <c r="D86" s="109">
        <f t="shared" si="34"/>
        <v>1000</v>
      </c>
      <c r="E86" s="23" t="str">
        <f t="shared" si="27"/>
        <v/>
      </c>
      <c r="F86" s="22" t="str">
        <f t="shared" si="28"/>
        <v/>
      </c>
      <c r="G86" s="15" t="str">
        <f t="shared" si="19"/>
        <v/>
      </c>
      <c r="H86" s="17" t="str">
        <f t="shared" si="20"/>
        <v/>
      </c>
      <c r="I86" s="24" t="str">
        <f t="shared" si="29"/>
        <v/>
      </c>
      <c r="J86" s="26" t="str">
        <f t="shared" si="21"/>
        <v/>
      </c>
      <c r="K86" s="10">
        <f t="shared" si="31"/>
        <v>226</v>
      </c>
      <c r="L86" s="113" t="str">
        <f t="shared" si="22"/>
        <v/>
      </c>
      <c r="M86" s="118">
        <f t="shared" si="32"/>
        <v>226000</v>
      </c>
      <c r="N86">
        <f t="shared" si="30"/>
        <v>1000</v>
      </c>
      <c r="O86" s="10" t="str">
        <f t="shared" si="33"/>
        <v/>
      </c>
      <c r="P86" s="113" t="str">
        <f t="shared" si="23"/>
        <v/>
      </c>
      <c r="Q86" s="10" t="str">
        <f t="shared" si="24"/>
        <v/>
      </c>
      <c r="R86" s="10" t="str">
        <f t="shared" si="25"/>
        <v/>
      </c>
      <c r="S86" s="10" t="str">
        <f t="shared" si="26"/>
        <v/>
      </c>
    </row>
    <row r="87" spans="1:19">
      <c r="A87" s="12"/>
      <c r="B87" s="13" t="s">
        <v>281</v>
      </c>
      <c r="C87" s="13"/>
      <c r="D87" s="109">
        <f t="shared" si="34"/>
        <v>1000</v>
      </c>
      <c r="E87" s="23" t="str">
        <f t="shared" si="27"/>
        <v/>
      </c>
      <c r="F87" s="22" t="str">
        <f t="shared" si="28"/>
        <v/>
      </c>
      <c r="G87" s="15" t="str">
        <f t="shared" si="19"/>
        <v/>
      </c>
      <c r="H87" s="17" t="str">
        <f t="shared" si="20"/>
        <v/>
      </c>
      <c r="I87" s="24" t="str">
        <f t="shared" si="29"/>
        <v/>
      </c>
      <c r="J87" s="26" t="str">
        <f t="shared" si="21"/>
        <v/>
      </c>
      <c r="K87" s="10">
        <f t="shared" si="31"/>
        <v>227</v>
      </c>
      <c r="L87" s="113" t="str">
        <f t="shared" si="22"/>
        <v/>
      </c>
      <c r="M87" s="118">
        <f t="shared" si="32"/>
        <v>227000</v>
      </c>
      <c r="N87">
        <f t="shared" si="30"/>
        <v>1000</v>
      </c>
      <c r="O87" s="10" t="str">
        <f t="shared" si="33"/>
        <v/>
      </c>
      <c r="P87" s="113" t="str">
        <f t="shared" si="23"/>
        <v/>
      </c>
      <c r="Q87" s="10" t="str">
        <f t="shared" si="24"/>
        <v/>
      </c>
      <c r="R87" s="10" t="str">
        <f t="shared" si="25"/>
        <v/>
      </c>
      <c r="S87" s="10" t="str">
        <f t="shared" si="26"/>
        <v/>
      </c>
    </row>
    <row r="88" spans="1:19">
      <c r="A88" s="12"/>
      <c r="B88" s="13" t="s">
        <v>281</v>
      </c>
      <c r="C88" s="13"/>
      <c r="D88" s="109">
        <f t="shared" si="34"/>
        <v>1000</v>
      </c>
      <c r="E88" s="23" t="str">
        <f t="shared" si="27"/>
        <v/>
      </c>
      <c r="F88" s="22" t="str">
        <f t="shared" si="28"/>
        <v/>
      </c>
      <c r="G88" s="15" t="str">
        <f t="shared" si="19"/>
        <v/>
      </c>
      <c r="H88" s="17" t="str">
        <f t="shared" si="20"/>
        <v/>
      </c>
      <c r="I88" s="24" t="str">
        <f t="shared" si="29"/>
        <v/>
      </c>
      <c r="J88" s="26" t="str">
        <f t="shared" si="21"/>
        <v/>
      </c>
      <c r="K88" s="10">
        <f t="shared" si="31"/>
        <v>228</v>
      </c>
      <c r="L88" s="113" t="str">
        <f t="shared" si="22"/>
        <v/>
      </c>
      <c r="M88" s="118">
        <f t="shared" si="32"/>
        <v>228000</v>
      </c>
      <c r="N88">
        <f t="shared" si="30"/>
        <v>1000</v>
      </c>
      <c r="O88" s="10" t="str">
        <f t="shared" si="33"/>
        <v/>
      </c>
      <c r="P88" s="113" t="str">
        <f t="shared" si="23"/>
        <v/>
      </c>
      <c r="Q88" s="10" t="str">
        <f t="shared" si="24"/>
        <v/>
      </c>
      <c r="R88" s="10" t="str">
        <f t="shared" si="25"/>
        <v/>
      </c>
      <c r="S88" s="10" t="str">
        <f t="shared" si="26"/>
        <v/>
      </c>
    </row>
  </sheetData>
  <mergeCells count="14">
    <mergeCell ref="A16:H16"/>
    <mergeCell ref="E8:F8"/>
    <mergeCell ref="H9:K9"/>
    <mergeCell ref="A10:F10"/>
    <mergeCell ref="G11:I11"/>
    <mergeCell ref="A13:B13"/>
    <mergeCell ref="Z13:AC13"/>
    <mergeCell ref="A1:N1"/>
    <mergeCell ref="O1:S1"/>
    <mergeCell ref="O2:S2"/>
    <mergeCell ref="O4:S4"/>
    <mergeCell ref="J6:K6"/>
    <mergeCell ref="A7:D7"/>
    <mergeCell ref="F7:G7"/>
  </mergeCells>
  <conditionalFormatting sqref="H17:H88">
    <cfRule type="cellIs" dxfId="33" priority="3" stopIfTrue="1" operator="greaterThan">
      <formula>0</formula>
    </cfRule>
    <cfRule type="cellIs" dxfId="32" priority="4" stopIfTrue="1" operator="lessThan">
      <formula>0</formula>
    </cfRule>
  </conditionalFormatting>
  <conditionalFormatting sqref="K17:M88">
    <cfRule type="cellIs" dxfId="31" priority="2" stopIfTrue="1" operator="equal">
      <formula>0</formula>
    </cfRule>
  </conditionalFormatting>
  <conditionalFormatting sqref="D17:M88">
    <cfRule type="expression" dxfId="30" priority="1">
      <formula>$A17=""</formula>
    </cfRule>
  </conditionalFormatting>
  <dataValidations disablePrompts="1" count="2">
    <dataValidation type="list" allowBlank="1" showInputMessage="1" showErrorMessage="1" sqref="B17:B88">
      <formula1>$Y$1:$Y$4</formula1>
    </dataValidation>
    <dataValidation type="list" allowBlank="1" showInputMessage="1" showErrorMessage="1" sqref="J11">
      <formula1>$AA$6:$AA$7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B81"/>
  <sheetViews>
    <sheetView zoomScaleSheetLayoutView="100" workbookViewId="0">
      <selection activeCell="L15" sqref="L15"/>
    </sheetView>
  </sheetViews>
  <sheetFormatPr defaultRowHeight="13.2"/>
  <cols>
    <col min="1" max="2" width="11.554687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Instructions!E18</f>
        <v>Idfc Equity Fund -Plan B-Growth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168">
        <f>date</f>
        <v>41548</v>
      </c>
      <c r="C2" s="38" t="s">
        <v>311</v>
      </c>
      <c r="D2" s="61">
        <f>mfnav4</f>
        <v>14.0434</v>
      </c>
      <c r="E2" s="39" t="s">
        <v>299</v>
      </c>
      <c r="F2" s="62">
        <f>mfnav4*(SUM(E10:E10000)+C5)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IF(ISERROR(XIRR(K10:K10000,M10:M10000,mf4g)),"",XIRR(K10:K10000,M10:M10000,mf4g))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Z9*mfnav4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IF(B10="Redemption","",IF(B10="Dividend","",IF(ISERROR(mfnav4*E10),"",mfnav4*E10)))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IF(ISERROR(I10*mfnav4),"",I10*mfnav4)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Z12*mfnav4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IF(B42="Redemption","",IF(B42="Dividend","",IF(ISERROR(mfnav4*E42),"",mfnav4*E42)))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IF(ISERROR(I42*mfnav4),"",I42*mfnav4)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IF(B74="Redemption","",IF(B74="Dividend","",IF(ISERROR(mfnav4*E74),"",mfnav4*E74)))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IF(ISERROR(I74*mfnav4),"",I74*mfnav4)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29" priority="2" stopIfTrue="1" operator="greaterThan">
      <formula>0</formula>
    </cfRule>
    <cfRule type="cellIs" dxfId="28" priority="3" stopIfTrue="1" operator="lessThan">
      <formula>0</formula>
    </cfRule>
  </conditionalFormatting>
  <conditionalFormatting sqref="K10:M81">
    <cfRule type="cellIs" dxfId="27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B81"/>
  <sheetViews>
    <sheetView zoomScaleSheetLayoutView="100" workbookViewId="0">
      <selection activeCell="L14" sqref="L14"/>
    </sheetView>
  </sheetViews>
  <sheetFormatPr defaultRowHeight="13.2"/>
  <cols>
    <col min="1" max="1" width="11.5546875" bestFit="1" customWidth="1"/>
    <col min="2" max="2" width="11.33203125" bestFit="1" customWidth="1"/>
    <col min="3" max="3" width="9" bestFit="1" customWidth="1"/>
    <col min="4" max="4" width="12.44140625" style="3" customWidth="1"/>
    <col min="5" max="5" width="11.33203125" bestFit="1" customWidth="1"/>
    <col min="6" max="6" width="10.6640625" style="3" bestFit="1" customWidth="1"/>
    <col min="7" max="7" width="16.109375" style="3" customWidth="1"/>
    <col min="8" max="8" width="8.109375" bestFit="1" customWidth="1"/>
    <col min="9" max="9" width="8.44140625" bestFit="1" customWidth="1"/>
    <col min="10" max="10" width="10.6640625" bestFit="1" customWidth="1"/>
    <col min="11" max="11" width="9.5546875" bestFit="1" customWidth="1"/>
    <col min="12" max="12" width="7.21875" bestFit="1" customWidth="1"/>
    <col min="13" max="13" width="11.5546875" bestFit="1" customWidth="1"/>
    <col min="14" max="14" width="12.33203125" hidden="1" customWidth="1"/>
    <col min="24" max="24" width="12" hidden="1" customWidth="1"/>
  </cols>
  <sheetData>
    <row r="1" spans="1:28" ht="21" thickBot="1">
      <c r="A1" s="175" t="str">
        <f>Instructions!E20</f>
        <v>Idfc  Money Manager Fund - Investment Plan -Direct Plan-Monthly Dividend</v>
      </c>
      <c r="B1" s="176"/>
      <c r="C1" s="177"/>
      <c r="D1" s="176"/>
      <c r="E1" s="177"/>
      <c r="F1" s="176"/>
      <c r="G1" s="177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X1" t="s">
        <v>281</v>
      </c>
    </row>
    <row r="2" spans="1:28" ht="21" thickBot="1">
      <c r="A2" s="38" t="s">
        <v>298</v>
      </c>
      <c r="B2" s="168">
        <f>date</f>
        <v>41548</v>
      </c>
      <c r="C2" s="38" t="s">
        <v>311</v>
      </c>
      <c r="D2" s="61">
        <f>mfnav5</f>
        <v>10.172499999999999</v>
      </c>
      <c r="E2" s="39" t="s">
        <v>299</v>
      </c>
      <c r="F2" s="62">
        <f>mfnav5*(SUM(E10:E10000)+C5)</f>
        <v>0</v>
      </c>
      <c r="G2" s="38" t="s">
        <v>300</v>
      </c>
      <c r="H2" s="61">
        <f>G5+SUM(N10:N10000)</f>
        <v>0</v>
      </c>
      <c r="I2" s="8"/>
      <c r="J2" s="8"/>
      <c r="K2" s="8"/>
      <c r="L2" s="8"/>
      <c r="M2" s="8"/>
      <c r="N2" s="8"/>
      <c r="O2" s="177"/>
      <c r="P2" s="177"/>
      <c r="Q2" s="177"/>
      <c r="R2" s="177"/>
      <c r="S2" s="177"/>
      <c r="X2" t="s">
        <v>284</v>
      </c>
    </row>
    <row r="3" spans="1:28" s="19" customFormat="1" ht="21" thickBot="1">
      <c r="A3" s="40" t="s">
        <v>314</v>
      </c>
      <c r="B3" s="41"/>
      <c r="C3" s="41"/>
      <c r="D3" s="41"/>
      <c r="E3" s="41"/>
      <c r="F3" s="41"/>
      <c r="G3" s="59" t="str">
        <f>IF(ISERROR(XIRR(K10:K10000,M10:M10000,mf5g)),"",XIRR(K10:K10000,M10:M10000,mf5g))</f>
        <v/>
      </c>
      <c r="H3" s="21" t="s">
        <v>315</v>
      </c>
      <c r="I3" s="8"/>
      <c r="J3" s="8"/>
      <c r="K3" s="8"/>
      <c r="L3" s="8"/>
      <c r="M3" s="8"/>
      <c r="N3" s="18"/>
      <c r="O3" s="177"/>
      <c r="P3" s="177"/>
      <c r="Q3" s="177"/>
      <c r="R3" s="177"/>
      <c r="S3" s="177"/>
      <c r="X3" t="s">
        <v>285</v>
      </c>
    </row>
    <row r="4" spans="1:28" s="19" customFormat="1">
      <c r="A4" s="36" t="s">
        <v>6016</v>
      </c>
      <c r="B4" s="36"/>
      <c r="C4" s="36"/>
      <c r="D4" s="36"/>
      <c r="E4" s="36"/>
      <c r="F4" s="36"/>
      <c r="G4" s="37"/>
      <c r="H4" s="18"/>
      <c r="I4" s="18"/>
      <c r="J4" s="18"/>
      <c r="K4" s="18"/>
      <c r="L4" s="18"/>
      <c r="M4" s="18"/>
      <c r="N4" s="18"/>
    </row>
    <row r="5" spans="1:28" s="19" customFormat="1">
      <c r="A5" s="30" t="s">
        <v>316</v>
      </c>
      <c r="B5" s="31"/>
      <c r="C5" s="13"/>
      <c r="D5" s="33" t="s">
        <v>310</v>
      </c>
      <c r="E5" s="31"/>
      <c r="F5" s="32"/>
      <c r="G5" s="13"/>
      <c r="H5" s="199"/>
      <c r="I5" s="200"/>
      <c r="J5" s="200"/>
      <c r="K5" s="200"/>
      <c r="L5" s="201"/>
      <c r="M5" s="20"/>
      <c r="N5" s="20"/>
      <c r="O5" s="203" t="s">
        <v>319</v>
      </c>
      <c r="P5" s="204"/>
      <c r="Q5" s="204"/>
      <c r="R5" s="204"/>
      <c r="S5" s="205"/>
    </row>
    <row r="6" spans="1:28">
      <c r="A6" s="27" t="s">
        <v>317</v>
      </c>
      <c r="B6" s="28"/>
      <c r="C6" s="28"/>
      <c r="D6" s="28"/>
      <c r="E6" s="28"/>
      <c r="F6" s="28"/>
      <c r="G6" s="29"/>
      <c r="H6" s="28"/>
      <c r="I6" s="28"/>
      <c r="J6" s="28"/>
      <c r="K6" s="28"/>
      <c r="L6" s="28"/>
      <c r="M6" s="9"/>
      <c r="N6" s="9"/>
      <c r="O6" s="43"/>
      <c r="P6" s="43"/>
      <c r="Q6" s="43"/>
      <c r="R6" s="43"/>
      <c r="S6" s="43"/>
    </row>
    <row r="7" spans="1:28">
      <c r="A7" s="197" t="s">
        <v>312</v>
      </c>
      <c r="B7" s="197"/>
      <c r="C7" s="9"/>
      <c r="D7" s="10"/>
      <c r="E7" s="9"/>
      <c r="F7" s="10"/>
      <c r="G7" s="10"/>
      <c r="H7" s="9"/>
      <c r="I7" s="9"/>
      <c r="J7" s="9"/>
      <c r="K7" s="9"/>
      <c r="L7" s="9"/>
      <c r="M7" s="42"/>
      <c r="O7" s="42"/>
      <c r="P7" s="42"/>
      <c r="Q7" s="42"/>
      <c r="R7" s="42"/>
      <c r="S7" s="42"/>
      <c r="Y7" s="202" t="s">
        <v>318</v>
      </c>
      <c r="Z7" s="202"/>
      <c r="AA7" s="202"/>
      <c r="AB7" s="202"/>
    </row>
    <row r="8" spans="1:28">
      <c r="A8" s="34" t="s">
        <v>280</v>
      </c>
      <c r="B8" s="34" t="s">
        <v>283</v>
      </c>
      <c r="C8" s="34" t="s">
        <v>279</v>
      </c>
      <c r="D8" s="34" t="s">
        <v>287</v>
      </c>
      <c r="E8" s="35" t="s">
        <v>288</v>
      </c>
      <c r="F8" s="4" t="s">
        <v>292</v>
      </c>
      <c r="G8" s="4" t="s">
        <v>295</v>
      </c>
      <c r="H8" s="4" t="s">
        <v>313</v>
      </c>
      <c r="I8" s="35" t="s">
        <v>290</v>
      </c>
      <c r="J8" s="4" t="s">
        <v>296</v>
      </c>
      <c r="K8" s="198" t="s">
        <v>307</v>
      </c>
      <c r="L8" s="198"/>
      <c r="M8" s="198"/>
      <c r="O8" s="9"/>
      <c r="P8" s="9"/>
      <c r="Q8" s="9"/>
      <c r="R8" s="9"/>
      <c r="S8" s="9"/>
      <c r="Y8" s="16" t="s">
        <v>301</v>
      </c>
      <c r="Z8" s="9"/>
      <c r="AA8" s="16" t="s">
        <v>306</v>
      </c>
      <c r="AB8" s="9"/>
    </row>
    <row r="9" spans="1:28">
      <c r="A9" s="34" t="s">
        <v>282</v>
      </c>
      <c r="B9" s="34" t="s">
        <v>282</v>
      </c>
      <c r="C9" s="34" t="s">
        <v>286</v>
      </c>
      <c r="D9" s="34"/>
      <c r="E9" s="35" t="s">
        <v>289</v>
      </c>
      <c r="F9" s="4" t="s">
        <v>293</v>
      </c>
      <c r="G9" s="34" t="s">
        <v>320</v>
      </c>
      <c r="H9" s="34" t="s">
        <v>294</v>
      </c>
      <c r="I9" s="35" t="s">
        <v>291</v>
      </c>
      <c r="J9" s="4" t="s">
        <v>297</v>
      </c>
      <c r="K9" s="4" t="s">
        <v>308</v>
      </c>
      <c r="L9" s="4" t="s">
        <v>289</v>
      </c>
      <c r="M9" s="4" t="s">
        <v>309</v>
      </c>
      <c r="O9" s="9"/>
      <c r="P9" s="9"/>
      <c r="Q9" s="9"/>
      <c r="R9" s="9"/>
      <c r="S9" s="9"/>
      <c r="Y9" s="16" t="s">
        <v>291</v>
      </c>
      <c r="Z9" s="25">
        <f>SUM(E10:E10000)+C5</f>
        <v>0</v>
      </c>
      <c r="AA9" s="16" t="s">
        <v>297</v>
      </c>
      <c r="AB9" s="9">
        <f>Z9*mfnav5</f>
        <v>0</v>
      </c>
    </row>
    <row r="10" spans="1:28">
      <c r="A10" s="12"/>
      <c r="B10" s="13" t="s">
        <v>281</v>
      </c>
      <c r="C10" s="13"/>
      <c r="D10" s="14"/>
      <c r="E10" s="23" t="str">
        <f>IF(ISERROR(IF(B10="Redemption",-D10,IF(B10="Dividend",-D10,D10))/C10),"",IF(B10="Redemption",-D10,IF(B10="Dividend",-D10,D10))/C10)</f>
        <v/>
      </c>
      <c r="F10" s="22" t="str">
        <f t="shared" ref="F10:F73" si="0">IF(B10="Redemption","",IF(B10="Dividend","",IF(date-A10=date,"",date-A10)))</f>
        <v/>
      </c>
      <c r="G10" s="15" t="str">
        <f t="shared" ref="G10:G41" si="1">IF(B10="Redemption","",IF(B10="Dividend","",IF(ISERROR(mfnav5*E10),"",mfnav5*E10)))</f>
        <v/>
      </c>
      <c r="H10" s="17" t="str">
        <f t="shared" ref="H10:H73" si="2">IF(ISERROR(G10-D10),"",G10-D10)</f>
        <v/>
      </c>
      <c r="I10" s="24" t="str">
        <f>IF(ISERROR(C5+E10),"",C5+E10)</f>
        <v/>
      </c>
      <c r="J10" s="26" t="str">
        <f t="shared" ref="J10:J41" si="3">IF(ISERROR(I10*mfnav5),"",I10*mfnav5)</f>
        <v/>
      </c>
      <c r="K10" s="9">
        <f>IF(J9=actualvalue,xirrvalue,IF(A10="",0,IF(B10="Purchase",-D10,IF(B10="Dividend",D10,IF(B10="Redemption",D10,)))))</f>
        <v>0</v>
      </c>
      <c r="L10" s="25" t="str">
        <f>IF(B10="Purchase",E10,IF(B10="Redemption",E10,IF(B10="Dividend",E10,"")))</f>
        <v/>
      </c>
      <c r="M10" s="11">
        <f t="shared" ref="M10:M41" si="4">IF(K10=xirrvalue,date,IF(K10=0,0,IF(K10="","",A10)))</f>
        <v>41548</v>
      </c>
      <c r="N10">
        <f>IF(B10="Purchase",D10,0)</f>
        <v>0</v>
      </c>
      <c r="O10" s="9"/>
      <c r="P10" s="9"/>
      <c r="Q10" s="9"/>
      <c r="R10" s="9"/>
      <c r="S10" s="9"/>
      <c r="Y10" s="9"/>
      <c r="Z10" s="9"/>
      <c r="AA10" s="9"/>
      <c r="AB10" s="9"/>
    </row>
    <row r="11" spans="1:28">
      <c r="A11" s="12"/>
      <c r="B11" s="13" t="s">
        <v>281</v>
      </c>
      <c r="C11" s="13"/>
      <c r="D11" s="14"/>
      <c r="E11" s="23" t="str">
        <f t="shared" ref="E11:E74" si="5">IF(ISERROR(IF(B11="Redemption",-D11,IF(B11="Dividend",-D11,D11))/C11),"",IF(B11="Redemption",-D11,IF(B11="Dividend",-D11,D11))/C11)</f>
        <v/>
      </c>
      <c r="F11" s="22" t="str">
        <f t="shared" si="0"/>
        <v/>
      </c>
      <c r="G11" s="15" t="str">
        <f t="shared" si="1"/>
        <v/>
      </c>
      <c r="H11" s="17" t="str">
        <f t="shared" si="2"/>
        <v/>
      </c>
      <c r="I11" s="24" t="str">
        <f t="shared" ref="I11:I74" si="6">IF(ISERROR(I10+E11),"",I10+E11)</f>
        <v/>
      </c>
      <c r="J11" s="26" t="str">
        <f t="shared" si="3"/>
        <v/>
      </c>
      <c r="K11" s="9">
        <f>IF(J10=actualvalue,xirrvalue,IF(A11="",0,IF(B11="Purchase",-D11,IF(B11="Dividend",D11,IF(B11="Redemption",D11,)))))</f>
        <v>0</v>
      </c>
      <c r="L11" s="25" t="str">
        <f t="shared" ref="L11:L74" si="7">IF(B11="Purchase",E11,IF(B11="Redemption",E11,IF(B11="Dividend",E11,"")))</f>
        <v/>
      </c>
      <c r="M11" s="11">
        <f t="shared" si="4"/>
        <v>41548</v>
      </c>
      <c r="N11">
        <f t="shared" ref="N11:N74" si="8">IF(B11="Purchase",D11,0)</f>
        <v>0</v>
      </c>
      <c r="O11" s="9"/>
      <c r="P11" s="9"/>
      <c r="Q11" s="9"/>
      <c r="R11" s="9"/>
      <c r="S11" s="9"/>
      <c r="Y11" s="16" t="s">
        <v>302</v>
      </c>
      <c r="Z11" s="9"/>
      <c r="AA11" s="16" t="s">
        <v>304</v>
      </c>
      <c r="AB11" s="9"/>
    </row>
    <row r="12" spans="1:28">
      <c r="A12" s="12"/>
      <c r="B12" s="13" t="s">
        <v>281</v>
      </c>
      <c r="C12" s="13"/>
      <c r="D12" s="14"/>
      <c r="E12" s="23" t="str">
        <f t="shared" si="5"/>
        <v/>
      </c>
      <c r="F12" s="22" t="str">
        <f t="shared" si="0"/>
        <v/>
      </c>
      <c r="G12" s="15" t="str">
        <f t="shared" si="1"/>
        <v/>
      </c>
      <c r="H12" s="17" t="str">
        <f t="shared" si="2"/>
        <v/>
      </c>
      <c r="I12" s="24" t="str">
        <f t="shared" si="6"/>
        <v/>
      </c>
      <c r="J12" s="26" t="str">
        <f t="shared" si="3"/>
        <v/>
      </c>
      <c r="K12" s="9">
        <f>IF(J11=actualvalue,xirrvalue,IF(A12="",0,IF(B12="Purchase",-D12,IF(B12="Dividend",D12,IF(B12="Redemption",D12,)))))</f>
        <v>0</v>
      </c>
      <c r="L12" s="25" t="str">
        <f t="shared" si="7"/>
        <v/>
      </c>
      <c r="M12" s="11">
        <f t="shared" si="4"/>
        <v>41548</v>
      </c>
      <c r="N12">
        <f t="shared" si="8"/>
        <v>0</v>
      </c>
      <c r="O12" s="9"/>
      <c r="P12" s="9"/>
      <c r="Q12" s="9"/>
      <c r="R12" s="9"/>
      <c r="S12" s="9"/>
      <c r="Y12" s="16" t="s">
        <v>303</v>
      </c>
      <c r="Z12" s="25">
        <f>SUM(L10:L10000)</f>
        <v>0</v>
      </c>
      <c r="AA12" s="16" t="s">
        <v>305</v>
      </c>
      <c r="AB12" s="9">
        <f>Z12*mfnav5</f>
        <v>0</v>
      </c>
    </row>
    <row r="13" spans="1:28">
      <c r="A13" s="12"/>
      <c r="B13" s="13" t="s">
        <v>281</v>
      </c>
      <c r="C13" s="13"/>
      <c r="D13" s="14"/>
      <c r="E13" s="23" t="str">
        <f t="shared" si="5"/>
        <v/>
      </c>
      <c r="F13" s="22" t="str">
        <f t="shared" si="0"/>
        <v/>
      </c>
      <c r="G13" s="15" t="str">
        <f t="shared" si="1"/>
        <v/>
      </c>
      <c r="H13" s="17" t="str">
        <f t="shared" si="2"/>
        <v/>
      </c>
      <c r="I13" s="24" t="str">
        <f t="shared" si="6"/>
        <v/>
      </c>
      <c r="J13" s="26" t="str">
        <f t="shared" si="3"/>
        <v/>
      </c>
      <c r="K13" s="9">
        <f>IF(J12=actualvalue,xirrvalue,IF(A13="",0,IF(B13="Purchase",-D13,IF(B13="Dividend",D13,IF(B13="Redemption",D13,)))))</f>
        <v>0</v>
      </c>
      <c r="L13" s="25" t="str">
        <f t="shared" si="7"/>
        <v/>
      </c>
      <c r="M13" s="11">
        <f t="shared" si="4"/>
        <v>41548</v>
      </c>
      <c r="N13">
        <f t="shared" si="8"/>
        <v>0</v>
      </c>
      <c r="O13" s="9"/>
      <c r="P13" s="9"/>
      <c r="Q13" s="9"/>
      <c r="R13" s="9"/>
      <c r="S13" s="9"/>
    </row>
    <row r="14" spans="1:28">
      <c r="A14" s="12"/>
      <c r="B14" s="13" t="s">
        <v>281</v>
      </c>
      <c r="C14" s="13"/>
      <c r="D14" s="14"/>
      <c r="E14" s="23" t="str">
        <f t="shared" si="5"/>
        <v/>
      </c>
      <c r="F14" s="22" t="str">
        <f t="shared" si="0"/>
        <v/>
      </c>
      <c r="G14" s="15" t="str">
        <f t="shared" si="1"/>
        <v/>
      </c>
      <c r="H14" s="17" t="str">
        <f t="shared" si="2"/>
        <v/>
      </c>
      <c r="I14" s="24" t="str">
        <f t="shared" si="6"/>
        <v/>
      </c>
      <c r="J14" s="26" t="str">
        <f t="shared" si="3"/>
        <v/>
      </c>
      <c r="K14" s="9">
        <f>IF(J13=actualvalue,xirrvalue,IF(A14="",0,IF(B14="Purchase",-D14,IF(B14="Dividend",D14,IF(B14="Redemption",D14,)))))</f>
        <v>0</v>
      </c>
      <c r="L14" s="25" t="str">
        <f t="shared" si="7"/>
        <v/>
      </c>
      <c r="M14" s="11">
        <f t="shared" si="4"/>
        <v>41548</v>
      </c>
      <c r="N14">
        <f t="shared" si="8"/>
        <v>0</v>
      </c>
      <c r="O14" s="9"/>
      <c r="P14" s="9"/>
      <c r="Q14" s="9"/>
      <c r="R14" s="9"/>
      <c r="S14" s="9"/>
    </row>
    <row r="15" spans="1:28">
      <c r="A15" s="12"/>
      <c r="B15" s="13" t="s">
        <v>281</v>
      </c>
      <c r="C15" s="13"/>
      <c r="D15" s="14"/>
      <c r="E15" s="23" t="str">
        <f t="shared" si="5"/>
        <v/>
      </c>
      <c r="F15" s="22" t="str">
        <f t="shared" si="0"/>
        <v/>
      </c>
      <c r="G15" s="15" t="str">
        <f t="shared" si="1"/>
        <v/>
      </c>
      <c r="H15" s="17" t="str">
        <f t="shared" si="2"/>
        <v/>
      </c>
      <c r="I15" s="24" t="str">
        <f t="shared" si="6"/>
        <v/>
      </c>
      <c r="J15" s="26" t="str">
        <f t="shared" si="3"/>
        <v/>
      </c>
      <c r="K15" s="9">
        <f>IF(J14=actualvalue,xirrvalue,IF(A15="",0,IF(B15="Purchase",-D15,IF(B15="Dividend",D15,IF(B15="Redemption",D15,)))))</f>
        <v>0</v>
      </c>
      <c r="L15" s="25" t="str">
        <f t="shared" si="7"/>
        <v/>
      </c>
      <c r="M15" s="11">
        <f t="shared" si="4"/>
        <v>41548</v>
      </c>
      <c r="N15">
        <f t="shared" si="8"/>
        <v>0</v>
      </c>
      <c r="O15" s="9"/>
      <c r="P15" s="9"/>
      <c r="Q15" s="9"/>
      <c r="R15" s="9"/>
      <c r="S15" s="9"/>
    </row>
    <row r="16" spans="1:28">
      <c r="A16" s="12"/>
      <c r="B16" s="13" t="s">
        <v>281</v>
      </c>
      <c r="C16" s="13"/>
      <c r="D16" s="14"/>
      <c r="E16" s="23" t="str">
        <f t="shared" si="5"/>
        <v/>
      </c>
      <c r="F16" s="22" t="str">
        <f t="shared" si="0"/>
        <v/>
      </c>
      <c r="G16" s="15" t="str">
        <f t="shared" si="1"/>
        <v/>
      </c>
      <c r="H16" s="17" t="str">
        <f t="shared" si="2"/>
        <v/>
      </c>
      <c r="I16" s="24" t="str">
        <f t="shared" si="6"/>
        <v/>
      </c>
      <c r="J16" s="26" t="str">
        <f t="shared" si="3"/>
        <v/>
      </c>
      <c r="K16" s="9">
        <f>IF(J15=actualvalue,xirrvalue,IF(A16="",0,IF(B16="Purchase",-D16,IF(B16="Dividend",D16,IF(B16="Redemption",D16,)))))</f>
        <v>0</v>
      </c>
      <c r="L16" s="25" t="str">
        <f t="shared" si="7"/>
        <v/>
      </c>
      <c r="M16" s="11">
        <f t="shared" si="4"/>
        <v>41548</v>
      </c>
      <c r="N16">
        <f t="shared" si="8"/>
        <v>0</v>
      </c>
      <c r="O16" s="9"/>
      <c r="P16" s="9"/>
      <c r="Q16" s="9"/>
      <c r="R16" s="9"/>
      <c r="S16" s="9"/>
    </row>
    <row r="17" spans="1:19">
      <c r="A17" s="12"/>
      <c r="B17" s="13" t="s">
        <v>281</v>
      </c>
      <c r="C17" s="13"/>
      <c r="D17" s="14"/>
      <c r="E17" s="23" t="str">
        <f t="shared" si="5"/>
        <v/>
      </c>
      <c r="F17" s="22" t="str">
        <f t="shared" si="0"/>
        <v/>
      </c>
      <c r="G17" s="15" t="str">
        <f t="shared" si="1"/>
        <v/>
      </c>
      <c r="H17" s="17" t="str">
        <f t="shared" si="2"/>
        <v/>
      </c>
      <c r="I17" s="24" t="str">
        <f t="shared" si="6"/>
        <v/>
      </c>
      <c r="J17" s="26" t="str">
        <f t="shared" si="3"/>
        <v/>
      </c>
      <c r="K17" s="9">
        <f>IF(J16=actualvalue,xirrvalue,IF(A17="",0,IF(B17="Purchase",-D17,IF(B17="Dividend",D17,IF(B17="Redemption",D17,)))))</f>
        <v>0</v>
      </c>
      <c r="L17" s="25" t="str">
        <f t="shared" si="7"/>
        <v/>
      </c>
      <c r="M17" s="11">
        <f t="shared" si="4"/>
        <v>41548</v>
      </c>
      <c r="N17">
        <f t="shared" si="8"/>
        <v>0</v>
      </c>
      <c r="O17" s="9"/>
      <c r="P17" s="9"/>
      <c r="Q17" s="9"/>
      <c r="R17" s="9"/>
      <c r="S17" s="9"/>
    </row>
    <row r="18" spans="1:19">
      <c r="A18" s="12"/>
      <c r="B18" s="13" t="s">
        <v>281</v>
      </c>
      <c r="C18" s="13"/>
      <c r="D18" s="14"/>
      <c r="E18" s="23" t="str">
        <f t="shared" si="5"/>
        <v/>
      </c>
      <c r="F18" s="22" t="str">
        <f t="shared" si="0"/>
        <v/>
      </c>
      <c r="G18" s="15" t="str">
        <f t="shared" si="1"/>
        <v/>
      </c>
      <c r="H18" s="17" t="str">
        <f t="shared" si="2"/>
        <v/>
      </c>
      <c r="I18" s="24" t="str">
        <f t="shared" si="6"/>
        <v/>
      </c>
      <c r="J18" s="26" t="str">
        <f t="shared" si="3"/>
        <v/>
      </c>
      <c r="K18" s="9">
        <f>IF(J17=actualvalue,xirrvalue,IF(A18="",0,IF(B18="Purchase",-D18,IF(B18="Dividend",D18,IF(B18="Redemption",D18,)))))</f>
        <v>0</v>
      </c>
      <c r="L18" s="25" t="str">
        <f t="shared" si="7"/>
        <v/>
      </c>
      <c r="M18" s="11">
        <f t="shared" si="4"/>
        <v>41548</v>
      </c>
      <c r="N18">
        <f t="shared" si="8"/>
        <v>0</v>
      </c>
      <c r="O18" s="9"/>
      <c r="P18" s="9"/>
      <c r="Q18" s="9"/>
      <c r="R18" s="9"/>
      <c r="S18" s="9"/>
    </row>
    <row r="19" spans="1:19">
      <c r="A19" s="12"/>
      <c r="B19" s="13" t="s">
        <v>281</v>
      </c>
      <c r="C19" s="13"/>
      <c r="D19" s="14"/>
      <c r="E19" s="23" t="str">
        <f t="shared" si="5"/>
        <v/>
      </c>
      <c r="F19" s="22" t="str">
        <f t="shared" si="0"/>
        <v/>
      </c>
      <c r="G19" s="15" t="str">
        <f t="shared" si="1"/>
        <v/>
      </c>
      <c r="H19" s="17" t="str">
        <f t="shared" si="2"/>
        <v/>
      </c>
      <c r="I19" s="24" t="str">
        <f t="shared" si="6"/>
        <v/>
      </c>
      <c r="J19" s="26" t="str">
        <f t="shared" si="3"/>
        <v/>
      </c>
      <c r="K19" s="9">
        <f>IF(J18=actualvalue,xirrvalue,IF(A19="",0,IF(B19="Purchase",-D19,IF(B19="Dividend",D19,IF(B19="Redemption",D19,)))))</f>
        <v>0</v>
      </c>
      <c r="L19" s="25" t="str">
        <f t="shared" si="7"/>
        <v/>
      </c>
      <c r="M19" s="11">
        <f t="shared" si="4"/>
        <v>41548</v>
      </c>
      <c r="N19">
        <f t="shared" si="8"/>
        <v>0</v>
      </c>
      <c r="O19" s="9"/>
      <c r="P19" s="9"/>
      <c r="Q19" s="9"/>
      <c r="R19" s="9"/>
      <c r="S19" s="9"/>
    </row>
    <row r="20" spans="1:19">
      <c r="A20" s="12"/>
      <c r="B20" s="13" t="s">
        <v>281</v>
      </c>
      <c r="C20" s="13"/>
      <c r="D20" s="14"/>
      <c r="E20" s="23" t="str">
        <f t="shared" si="5"/>
        <v/>
      </c>
      <c r="F20" s="22" t="str">
        <f t="shared" si="0"/>
        <v/>
      </c>
      <c r="G20" s="15" t="str">
        <f t="shared" si="1"/>
        <v/>
      </c>
      <c r="H20" s="17" t="str">
        <f t="shared" si="2"/>
        <v/>
      </c>
      <c r="I20" s="24" t="str">
        <f t="shared" si="6"/>
        <v/>
      </c>
      <c r="J20" s="26" t="str">
        <f t="shared" si="3"/>
        <v/>
      </c>
      <c r="K20" s="9">
        <f>IF(J19=actualvalue,xirrvalue,IF(A20="",0,IF(B20="Purchase",-D20,IF(B20="Dividend",D20,IF(B20="Redemption",D20,)))))</f>
        <v>0</v>
      </c>
      <c r="L20" s="25" t="str">
        <f t="shared" si="7"/>
        <v/>
      </c>
      <c r="M20" s="11">
        <f t="shared" si="4"/>
        <v>41548</v>
      </c>
      <c r="N20">
        <f t="shared" si="8"/>
        <v>0</v>
      </c>
      <c r="O20" s="9"/>
      <c r="P20" s="9"/>
      <c r="Q20" s="9"/>
      <c r="R20" s="9"/>
      <c r="S20" s="9"/>
    </row>
    <row r="21" spans="1:19">
      <c r="A21" s="12"/>
      <c r="B21" s="13" t="s">
        <v>281</v>
      </c>
      <c r="C21" s="13"/>
      <c r="D21" s="14"/>
      <c r="E21" s="23" t="str">
        <f t="shared" si="5"/>
        <v/>
      </c>
      <c r="F21" s="22" t="str">
        <f t="shared" si="0"/>
        <v/>
      </c>
      <c r="G21" s="15" t="str">
        <f t="shared" si="1"/>
        <v/>
      </c>
      <c r="H21" s="17" t="str">
        <f t="shared" si="2"/>
        <v/>
      </c>
      <c r="I21" s="24" t="str">
        <f t="shared" si="6"/>
        <v/>
      </c>
      <c r="J21" s="26" t="str">
        <f t="shared" si="3"/>
        <v/>
      </c>
      <c r="K21" s="9">
        <f>IF(J20=actualvalue,xirrvalue,IF(A21="",0,IF(B21="Purchase",-D21,IF(B21="Dividend",D21,IF(B21="Redemption",D21,)))))</f>
        <v>0</v>
      </c>
      <c r="L21" s="25" t="str">
        <f t="shared" si="7"/>
        <v/>
      </c>
      <c r="M21" s="11">
        <f t="shared" si="4"/>
        <v>41548</v>
      </c>
      <c r="N21">
        <f t="shared" si="8"/>
        <v>0</v>
      </c>
      <c r="O21" s="9"/>
      <c r="P21" s="9"/>
      <c r="Q21" s="9"/>
      <c r="R21" s="9"/>
      <c r="S21" s="9"/>
    </row>
    <row r="22" spans="1:19">
      <c r="A22" s="12"/>
      <c r="B22" s="13" t="s">
        <v>281</v>
      </c>
      <c r="C22" s="13"/>
      <c r="D22" s="14"/>
      <c r="E22" s="23" t="str">
        <f t="shared" si="5"/>
        <v/>
      </c>
      <c r="F22" s="22" t="str">
        <f t="shared" si="0"/>
        <v/>
      </c>
      <c r="G22" s="15" t="str">
        <f t="shared" si="1"/>
        <v/>
      </c>
      <c r="H22" s="17" t="str">
        <f t="shared" si="2"/>
        <v/>
      </c>
      <c r="I22" s="24" t="str">
        <f t="shared" si="6"/>
        <v/>
      </c>
      <c r="J22" s="26" t="str">
        <f t="shared" si="3"/>
        <v/>
      </c>
      <c r="K22" s="9">
        <f>IF(J21=actualvalue,xirrvalue,IF(A22="",0,IF(B22="Purchase",-D22,IF(B22="Dividend",D22,IF(B22="Redemption",D22,)))))</f>
        <v>0</v>
      </c>
      <c r="L22" s="25" t="str">
        <f t="shared" si="7"/>
        <v/>
      </c>
      <c r="M22" s="11">
        <f t="shared" si="4"/>
        <v>41548</v>
      </c>
      <c r="N22">
        <f t="shared" si="8"/>
        <v>0</v>
      </c>
      <c r="O22" s="9"/>
      <c r="P22" s="9"/>
      <c r="Q22" s="9"/>
      <c r="R22" s="9"/>
      <c r="S22" s="9"/>
    </row>
    <row r="23" spans="1:19">
      <c r="A23" s="12"/>
      <c r="B23" s="13" t="s">
        <v>281</v>
      </c>
      <c r="C23" s="13"/>
      <c r="D23" s="14"/>
      <c r="E23" s="23" t="str">
        <f t="shared" si="5"/>
        <v/>
      </c>
      <c r="F23" s="22" t="str">
        <f t="shared" si="0"/>
        <v/>
      </c>
      <c r="G23" s="15" t="str">
        <f t="shared" si="1"/>
        <v/>
      </c>
      <c r="H23" s="17" t="str">
        <f t="shared" si="2"/>
        <v/>
      </c>
      <c r="I23" s="24" t="str">
        <f t="shared" si="6"/>
        <v/>
      </c>
      <c r="J23" s="26" t="str">
        <f t="shared" si="3"/>
        <v/>
      </c>
      <c r="K23" s="9">
        <f>IF(J22=actualvalue,xirrvalue,IF(A23="",0,IF(B23="Purchase",-D23,IF(B23="Dividend",D23,IF(B23="Redemption",D23,)))))</f>
        <v>0</v>
      </c>
      <c r="L23" s="25" t="str">
        <f t="shared" si="7"/>
        <v/>
      </c>
      <c r="M23" s="11">
        <f t="shared" si="4"/>
        <v>41548</v>
      </c>
      <c r="N23">
        <f t="shared" si="8"/>
        <v>0</v>
      </c>
      <c r="O23" s="9"/>
      <c r="P23" s="9"/>
      <c r="Q23" s="9"/>
      <c r="R23" s="9"/>
      <c r="S23" s="9"/>
    </row>
    <row r="24" spans="1:19">
      <c r="A24" s="12"/>
      <c r="B24" s="13" t="s">
        <v>281</v>
      </c>
      <c r="C24" s="13"/>
      <c r="D24" s="14"/>
      <c r="E24" s="23" t="str">
        <f t="shared" si="5"/>
        <v/>
      </c>
      <c r="F24" s="22" t="str">
        <f t="shared" si="0"/>
        <v/>
      </c>
      <c r="G24" s="15" t="str">
        <f t="shared" si="1"/>
        <v/>
      </c>
      <c r="H24" s="17" t="str">
        <f t="shared" si="2"/>
        <v/>
      </c>
      <c r="I24" s="24" t="str">
        <f t="shared" si="6"/>
        <v/>
      </c>
      <c r="J24" s="26" t="str">
        <f t="shared" si="3"/>
        <v/>
      </c>
      <c r="K24" s="9">
        <f>IF(J23=actualvalue,xirrvalue,IF(A24="",0,IF(B24="Purchase",-D24,IF(B24="Dividend",D24,IF(B24="Redemption",D24,)))))</f>
        <v>0</v>
      </c>
      <c r="L24" s="25" t="str">
        <f t="shared" si="7"/>
        <v/>
      </c>
      <c r="M24" s="11">
        <f t="shared" si="4"/>
        <v>41548</v>
      </c>
      <c r="N24">
        <f t="shared" si="8"/>
        <v>0</v>
      </c>
      <c r="O24" s="9"/>
      <c r="P24" s="9"/>
      <c r="Q24" s="9"/>
      <c r="R24" s="9"/>
      <c r="S24" s="9"/>
    </row>
    <row r="25" spans="1:19">
      <c r="A25" s="12"/>
      <c r="B25" s="13" t="s">
        <v>281</v>
      </c>
      <c r="C25" s="13"/>
      <c r="D25" s="14"/>
      <c r="E25" s="23" t="str">
        <f t="shared" si="5"/>
        <v/>
      </c>
      <c r="F25" s="22" t="str">
        <f t="shared" si="0"/>
        <v/>
      </c>
      <c r="G25" s="15" t="str">
        <f t="shared" si="1"/>
        <v/>
      </c>
      <c r="H25" s="17" t="str">
        <f t="shared" si="2"/>
        <v/>
      </c>
      <c r="I25" s="24" t="str">
        <f t="shared" si="6"/>
        <v/>
      </c>
      <c r="J25" s="26" t="str">
        <f t="shared" si="3"/>
        <v/>
      </c>
      <c r="K25" s="9">
        <f>IF(J24=actualvalue,xirrvalue,IF(A25="",0,IF(B25="Purchase",-D25,IF(B25="Dividend",D25,IF(B25="Redemption",D25,)))))</f>
        <v>0</v>
      </c>
      <c r="L25" s="25" t="str">
        <f t="shared" si="7"/>
        <v/>
      </c>
      <c r="M25" s="11">
        <f t="shared" si="4"/>
        <v>41548</v>
      </c>
      <c r="N25">
        <f t="shared" si="8"/>
        <v>0</v>
      </c>
      <c r="O25" s="9"/>
      <c r="P25" s="9"/>
      <c r="Q25" s="9"/>
      <c r="R25" s="9"/>
      <c r="S25" s="9"/>
    </row>
    <row r="26" spans="1:19">
      <c r="A26" s="12"/>
      <c r="B26" s="13" t="s">
        <v>281</v>
      </c>
      <c r="C26" s="13"/>
      <c r="D26" s="14"/>
      <c r="E26" s="23" t="str">
        <f t="shared" si="5"/>
        <v/>
      </c>
      <c r="F26" s="22" t="str">
        <f t="shared" si="0"/>
        <v/>
      </c>
      <c r="G26" s="15" t="str">
        <f t="shared" si="1"/>
        <v/>
      </c>
      <c r="H26" s="17" t="str">
        <f t="shared" si="2"/>
        <v/>
      </c>
      <c r="I26" s="24" t="str">
        <f t="shared" si="6"/>
        <v/>
      </c>
      <c r="J26" s="26" t="str">
        <f t="shared" si="3"/>
        <v/>
      </c>
      <c r="K26" s="9">
        <f>IF(J25=actualvalue,xirrvalue,IF(A26="",0,IF(B26="Purchase",-D26,IF(B26="Dividend",D26,IF(B26="Redemption",D26,)))))</f>
        <v>0</v>
      </c>
      <c r="L26" s="25" t="str">
        <f t="shared" si="7"/>
        <v/>
      </c>
      <c r="M26" s="11">
        <f t="shared" si="4"/>
        <v>41548</v>
      </c>
      <c r="N26">
        <f t="shared" si="8"/>
        <v>0</v>
      </c>
      <c r="O26" s="9"/>
      <c r="P26" s="9"/>
      <c r="Q26" s="9"/>
      <c r="R26" s="9"/>
      <c r="S26" s="9"/>
    </row>
    <row r="27" spans="1:19">
      <c r="A27" s="12"/>
      <c r="B27" s="13" t="s">
        <v>281</v>
      </c>
      <c r="C27" s="13"/>
      <c r="D27" s="14"/>
      <c r="E27" s="23" t="str">
        <f t="shared" si="5"/>
        <v/>
      </c>
      <c r="F27" s="22" t="str">
        <f t="shared" si="0"/>
        <v/>
      </c>
      <c r="G27" s="15" t="str">
        <f t="shared" si="1"/>
        <v/>
      </c>
      <c r="H27" s="17" t="str">
        <f t="shared" si="2"/>
        <v/>
      </c>
      <c r="I27" s="24" t="str">
        <f t="shared" si="6"/>
        <v/>
      </c>
      <c r="J27" s="26" t="str">
        <f t="shared" si="3"/>
        <v/>
      </c>
      <c r="K27" s="9">
        <f>IF(J26=actualvalue,xirrvalue,IF(A27="",0,IF(B27="Purchase",-D27,IF(B27="Dividend",D27,IF(B27="Redemption",D27,)))))</f>
        <v>0</v>
      </c>
      <c r="L27" s="25" t="str">
        <f t="shared" si="7"/>
        <v/>
      </c>
      <c r="M27" s="11">
        <f t="shared" si="4"/>
        <v>41548</v>
      </c>
      <c r="N27">
        <f t="shared" si="8"/>
        <v>0</v>
      </c>
      <c r="O27" s="9"/>
      <c r="P27" s="9"/>
      <c r="Q27" s="9"/>
      <c r="R27" s="9"/>
      <c r="S27" s="9"/>
    </row>
    <row r="28" spans="1:19">
      <c r="A28" s="12"/>
      <c r="B28" s="13" t="s">
        <v>281</v>
      </c>
      <c r="C28" s="13"/>
      <c r="D28" s="14"/>
      <c r="E28" s="23" t="str">
        <f t="shared" si="5"/>
        <v/>
      </c>
      <c r="F28" s="22" t="str">
        <f t="shared" si="0"/>
        <v/>
      </c>
      <c r="G28" s="15" t="str">
        <f t="shared" si="1"/>
        <v/>
      </c>
      <c r="H28" s="17" t="str">
        <f t="shared" si="2"/>
        <v/>
      </c>
      <c r="I28" s="24" t="str">
        <f t="shared" si="6"/>
        <v/>
      </c>
      <c r="J28" s="26" t="str">
        <f t="shared" si="3"/>
        <v/>
      </c>
      <c r="K28" s="9">
        <f>IF(J27=actualvalue,xirrvalue,IF(A28="",0,IF(B28="Purchase",-D28,IF(B28="Dividend",D28,IF(B28="Redemption",D28,)))))</f>
        <v>0</v>
      </c>
      <c r="L28" s="25" t="str">
        <f t="shared" si="7"/>
        <v/>
      </c>
      <c r="M28" s="11">
        <f t="shared" si="4"/>
        <v>41548</v>
      </c>
      <c r="N28">
        <f t="shared" si="8"/>
        <v>0</v>
      </c>
      <c r="O28" s="9"/>
      <c r="P28" s="9"/>
      <c r="Q28" s="9"/>
      <c r="R28" s="9"/>
      <c r="S28" s="9"/>
    </row>
    <row r="29" spans="1:19">
      <c r="A29" s="12"/>
      <c r="B29" s="13" t="s">
        <v>281</v>
      </c>
      <c r="C29" s="13"/>
      <c r="D29" s="14"/>
      <c r="E29" s="23" t="str">
        <f t="shared" si="5"/>
        <v/>
      </c>
      <c r="F29" s="22" t="str">
        <f t="shared" si="0"/>
        <v/>
      </c>
      <c r="G29" s="15" t="str">
        <f t="shared" si="1"/>
        <v/>
      </c>
      <c r="H29" s="17" t="str">
        <f t="shared" si="2"/>
        <v/>
      </c>
      <c r="I29" s="24" t="str">
        <f t="shared" si="6"/>
        <v/>
      </c>
      <c r="J29" s="26" t="str">
        <f t="shared" si="3"/>
        <v/>
      </c>
      <c r="K29" s="9">
        <f>IF(J28=actualvalue,xirrvalue,IF(A29="",0,IF(B29="Purchase",-D29,IF(B29="Dividend",D29,IF(B29="Redemption",D29,)))))</f>
        <v>0</v>
      </c>
      <c r="L29" s="25" t="str">
        <f t="shared" si="7"/>
        <v/>
      </c>
      <c r="M29" s="11">
        <f t="shared" si="4"/>
        <v>41548</v>
      </c>
      <c r="N29">
        <f t="shared" si="8"/>
        <v>0</v>
      </c>
      <c r="O29" s="9"/>
      <c r="P29" s="9"/>
      <c r="Q29" s="9"/>
      <c r="R29" s="9"/>
      <c r="S29" s="9"/>
    </row>
    <row r="30" spans="1:19">
      <c r="A30" s="12"/>
      <c r="B30" s="13" t="s">
        <v>281</v>
      </c>
      <c r="C30" s="13"/>
      <c r="D30" s="14"/>
      <c r="E30" s="23" t="str">
        <f t="shared" si="5"/>
        <v/>
      </c>
      <c r="F30" s="22" t="str">
        <f t="shared" si="0"/>
        <v/>
      </c>
      <c r="G30" s="15" t="str">
        <f t="shared" si="1"/>
        <v/>
      </c>
      <c r="H30" s="17" t="str">
        <f t="shared" si="2"/>
        <v/>
      </c>
      <c r="I30" s="24" t="str">
        <f t="shared" si="6"/>
        <v/>
      </c>
      <c r="J30" s="26" t="str">
        <f t="shared" si="3"/>
        <v/>
      </c>
      <c r="K30" s="9">
        <f>IF(J29=actualvalue,xirrvalue,IF(A30="",0,IF(B30="Purchase",-D30,IF(B30="Dividend",D30,IF(B30="Redemption",D30,)))))</f>
        <v>0</v>
      </c>
      <c r="L30" s="25" t="str">
        <f t="shared" si="7"/>
        <v/>
      </c>
      <c r="M30" s="11">
        <f t="shared" si="4"/>
        <v>41548</v>
      </c>
      <c r="N30">
        <f t="shared" si="8"/>
        <v>0</v>
      </c>
      <c r="O30" s="9"/>
      <c r="P30" s="9"/>
      <c r="Q30" s="9"/>
      <c r="R30" s="9"/>
      <c r="S30" s="9"/>
    </row>
    <row r="31" spans="1:19">
      <c r="A31" s="12"/>
      <c r="B31" s="13" t="s">
        <v>281</v>
      </c>
      <c r="C31" s="13"/>
      <c r="D31" s="14"/>
      <c r="E31" s="23" t="str">
        <f t="shared" si="5"/>
        <v/>
      </c>
      <c r="F31" s="22" t="str">
        <f t="shared" si="0"/>
        <v/>
      </c>
      <c r="G31" s="15" t="str">
        <f t="shared" si="1"/>
        <v/>
      </c>
      <c r="H31" s="17" t="str">
        <f t="shared" si="2"/>
        <v/>
      </c>
      <c r="I31" s="24" t="str">
        <f t="shared" si="6"/>
        <v/>
      </c>
      <c r="J31" s="26" t="str">
        <f t="shared" si="3"/>
        <v/>
      </c>
      <c r="K31" s="9">
        <f>IF(J30=actualvalue,xirrvalue,IF(A31="",0,IF(B31="Purchase",-D31,IF(B31="Dividend",D31,IF(B31="Redemption",D31,)))))</f>
        <v>0</v>
      </c>
      <c r="L31" s="25" t="str">
        <f t="shared" si="7"/>
        <v/>
      </c>
      <c r="M31" s="11">
        <f t="shared" si="4"/>
        <v>41548</v>
      </c>
      <c r="N31">
        <f t="shared" si="8"/>
        <v>0</v>
      </c>
      <c r="O31" s="9"/>
      <c r="P31" s="9"/>
      <c r="Q31" s="9"/>
      <c r="R31" s="9"/>
      <c r="S31" s="9"/>
    </row>
    <row r="32" spans="1:19">
      <c r="A32" s="12"/>
      <c r="B32" s="13" t="s">
        <v>281</v>
      </c>
      <c r="C32" s="13"/>
      <c r="D32" s="14"/>
      <c r="E32" s="23" t="str">
        <f t="shared" si="5"/>
        <v/>
      </c>
      <c r="F32" s="22" t="str">
        <f t="shared" si="0"/>
        <v/>
      </c>
      <c r="G32" s="15" t="str">
        <f t="shared" si="1"/>
        <v/>
      </c>
      <c r="H32" s="17" t="str">
        <f t="shared" si="2"/>
        <v/>
      </c>
      <c r="I32" s="24" t="str">
        <f t="shared" si="6"/>
        <v/>
      </c>
      <c r="J32" s="26" t="str">
        <f t="shared" si="3"/>
        <v/>
      </c>
      <c r="K32" s="9">
        <f>IF(J31=actualvalue,xirrvalue,IF(A32="",0,IF(B32="Purchase",-D32,IF(B32="Dividend",D32,IF(B32="Redemption",D32,)))))</f>
        <v>0</v>
      </c>
      <c r="L32" s="25" t="str">
        <f t="shared" si="7"/>
        <v/>
      </c>
      <c r="M32" s="11">
        <f t="shared" si="4"/>
        <v>41548</v>
      </c>
      <c r="N32">
        <f t="shared" si="8"/>
        <v>0</v>
      </c>
      <c r="O32" s="9"/>
      <c r="P32" s="9"/>
      <c r="Q32" s="9"/>
      <c r="R32" s="9"/>
      <c r="S32" s="9"/>
    </row>
    <row r="33" spans="1:19">
      <c r="A33" s="12"/>
      <c r="B33" s="13" t="s">
        <v>281</v>
      </c>
      <c r="C33" s="13"/>
      <c r="D33" s="14"/>
      <c r="E33" s="23" t="str">
        <f t="shared" si="5"/>
        <v/>
      </c>
      <c r="F33" s="22" t="str">
        <f t="shared" si="0"/>
        <v/>
      </c>
      <c r="G33" s="15" t="str">
        <f t="shared" si="1"/>
        <v/>
      </c>
      <c r="H33" s="17" t="str">
        <f t="shared" si="2"/>
        <v/>
      </c>
      <c r="I33" s="24" t="str">
        <f t="shared" si="6"/>
        <v/>
      </c>
      <c r="J33" s="26" t="str">
        <f t="shared" si="3"/>
        <v/>
      </c>
      <c r="K33" s="9">
        <f>IF(J32=actualvalue,xirrvalue,IF(A33="",0,IF(B33="Purchase",-D33,IF(B33="Dividend",D33,IF(B33="Redemption",D33,)))))</f>
        <v>0</v>
      </c>
      <c r="L33" s="25" t="str">
        <f t="shared" si="7"/>
        <v/>
      </c>
      <c r="M33" s="11">
        <f t="shared" si="4"/>
        <v>41548</v>
      </c>
      <c r="N33">
        <f t="shared" si="8"/>
        <v>0</v>
      </c>
      <c r="O33" s="9"/>
      <c r="P33" s="9"/>
      <c r="Q33" s="9"/>
      <c r="R33" s="9"/>
      <c r="S33" s="9"/>
    </row>
    <row r="34" spans="1:19">
      <c r="A34" s="12"/>
      <c r="B34" s="13" t="s">
        <v>281</v>
      </c>
      <c r="C34" s="13"/>
      <c r="D34" s="14"/>
      <c r="E34" s="23" t="str">
        <f t="shared" si="5"/>
        <v/>
      </c>
      <c r="F34" s="22" t="str">
        <f t="shared" si="0"/>
        <v/>
      </c>
      <c r="G34" s="15" t="str">
        <f t="shared" si="1"/>
        <v/>
      </c>
      <c r="H34" s="17" t="str">
        <f t="shared" si="2"/>
        <v/>
      </c>
      <c r="I34" s="24" t="str">
        <f t="shared" si="6"/>
        <v/>
      </c>
      <c r="J34" s="26" t="str">
        <f t="shared" si="3"/>
        <v/>
      </c>
      <c r="K34" s="9">
        <f>IF(J33=actualvalue,xirrvalue,IF(A34="",0,IF(B34="Purchase",-D34,IF(B34="Dividend",D34,IF(B34="Redemption",D34,)))))</f>
        <v>0</v>
      </c>
      <c r="L34" s="25" t="str">
        <f t="shared" si="7"/>
        <v/>
      </c>
      <c r="M34" s="11">
        <f t="shared" si="4"/>
        <v>41548</v>
      </c>
      <c r="N34">
        <f t="shared" si="8"/>
        <v>0</v>
      </c>
      <c r="O34" s="9"/>
      <c r="P34" s="9"/>
      <c r="Q34" s="9"/>
      <c r="R34" s="9"/>
      <c r="S34" s="9"/>
    </row>
    <row r="35" spans="1:19">
      <c r="A35" s="12"/>
      <c r="B35" s="13" t="s">
        <v>281</v>
      </c>
      <c r="C35" s="13"/>
      <c r="D35" s="14"/>
      <c r="E35" s="23" t="str">
        <f t="shared" si="5"/>
        <v/>
      </c>
      <c r="F35" s="22" t="str">
        <f t="shared" si="0"/>
        <v/>
      </c>
      <c r="G35" s="15" t="str">
        <f t="shared" si="1"/>
        <v/>
      </c>
      <c r="H35" s="17" t="str">
        <f t="shared" si="2"/>
        <v/>
      </c>
      <c r="I35" s="24" t="str">
        <f t="shared" si="6"/>
        <v/>
      </c>
      <c r="J35" s="26" t="str">
        <f t="shared" si="3"/>
        <v/>
      </c>
      <c r="K35" s="9">
        <f>IF(J34=actualvalue,xirrvalue,IF(A35="",0,IF(B35="Purchase",-D35,IF(B35="Dividend",D35,IF(B35="Redemption",D35,)))))</f>
        <v>0</v>
      </c>
      <c r="L35" s="25" t="str">
        <f t="shared" si="7"/>
        <v/>
      </c>
      <c r="M35" s="11">
        <f t="shared" si="4"/>
        <v>41548</v>
      </c>
      <c r="N35">
        <f t="shared" si="8"/>
        <v>0</v>
      </c>
      <c r="O35" s="9"/>
      <c r="P35" s="9"/>
      <c r="Q35" s="9"/>
      <c r="R35" s="9"/>
      <c r="S35" s="9"/>
    </row>
    <row r="36" spans="1:19">
      <c r="A36" s="12"/>
      <c r="B36" s="13" t="s">
        <v>281</v>
      </c>
      <c r="C36" s="13"/>
      <c r="D36" s="14"/>
      <c r="E36" s="23" t="str">
        <f t="shared" si="5"/>
        <v/>
      </c>
      <c r="F36" s="22" t="str">
        <f t="shared" si="0"/>
        <v/>
      </c>
      <c r="G36" s="15" t="str">
        <f t="shared" si="1"/>
        <v/>
      </c>
      <c r="H36" s="17" t="str">
        <f t="shared" si="2"/>
        <v/>
      </c>
      <c r="I36" s="24" t="str">
        <f t="shared" si="6"/>
        <v/>
      </c>
      <c r="J36" s="26" t="str">
        <f t="shared" si="3"/>
        <v/>
      </c>
      <c r="K36" s="9">
        <f>IF(J35=actualvalue,xirrvalue,IF(A36="",0,IF(B36="Purchase",-D36,IF(B36="Dividend",D36,IF(B36="Redemption",D36,)))))</f>
        <v>0</v>
      </c>
      <c r="L36" s="25" t="str">
        <f t="shared" si="7"/>
        <v/>
      </c>
      <c r="M36" s="11">
        <f t="shared" si="4"/>
        <v>41548</v>
      </c>
      <c r="N36">
        <f t="shared" si="8"/>
        <v>0</v>
      </c>
      <c r="O36" s="9"/>
      <c r="P36" s="9"/>
      <c r="Q36" s="9"/>
      <c r="R36" s="9"/>
      <c r="S36" s="9"/>
    </row>
    <row r="37" spans="1:19">
      <c r="A37" s="12"/>
      <c r="B37" s="13" t="s">
        <v>281</v>
      </c>
      <c r="C37" s="13"/>
      <c r="D37" s="14"/>
      <c r="E37" s="23" t="str">
        <f t="shared" si="5"/>
        <v/>
      </c>
      <c r="F37" s="22" t="str">
        <f t="shared" si="0"/>
        <v/>
      </c>
      <c r="G37" s="15" t="str">
        <f t="shared" si="1"/>
        <v/>
      </c>
      <c r="H37" s="17" t="str">
        <f t="shared" si="2"/>
        <v/>
      </c>
      <c r="I37" s="24" t="str">
        <f t="shared" si="6"/>
        <v/>
      </c>
      <c r="J37" s="26" t="str">
        <f t="shared" si="3"/>
        <v/>
      </c>
      <c r="K37" s="9">
        <f>IF(J36=actualvalue,xirrvalue,IF(A37="",0,IF(B37="Purchase",-D37,IF(B37="Dividend",D37,IF(B37="Redemption",D37,)))))</f>
        <v>0</v>
      </c>
      <c r="L37" s="25" t="str">
        <f t="shared" si="7"/>
        <v/>
      </c>
      <c r="M37" s="11">
        <f t="shared" si="4"/>
        <v>41548</v>
      </c>
      <c r="N37">
        <f t="shared" si="8"/>
        <v>0</v>
      </c>
      <c r="O37" s="9"/>
      <c r="P37" s="9"/>
      <c r="Q37" s="9"/>
      <c r="R37" s="9"/>
      <c r="S37" s="9"/>
    </row>
    <row r="38" spans="1:19">
      <c r="A38" s="12"/>
      <c r="B38" s="13" t="s">
        <v>281</v>
      </c>
      <c r="C38" s="13"/>
      <c r="D38" s="14"/>
      <c r="E38" s="23" t="str">
        <f t="shared" si="5"/>
        <v/>
      </c>
      <c r="F38" s="22" t="str">
        <f t="shared" si="0"/>
        <v/>
      </c>
      <c r="G38" s="15" t="str">
        <f t="shared" si="1"/>
        <v/>
      </c>
      <c r="H38" s="17" t="str">
        <f t="shared" si="2"/>
        <v/>
      </c>
      <c r="I38" s="24" t="str">
        <f t="shared" si="6"/>
        <v/>
      </c>
      <c r="J38" s="26" t="str">
        <f t="shared" si="3"/>
        <v/>
      </c>
      <c r="K38" s="9">
        <f>IF(J37=actualvalue,xirrvalue,IF(A38="",0,IF(B38="Purchase",-D38,IF(B38="Dividend",D38,IF(B38="Redemption",D38,)))))</f>
        <v>0</v>
      </c>
      <c r="L38" s="25" t="str">
        <f t="shared" si="7"/>
        <v/>
      </c>
      <c r="M38" s="11">
        <f t="shared" si="4"/>
        <v>41548</v>
      </c>
      <c r="N38">
        <f t="shared" si="8"/>
        <v>0</v>
      </c>
      <c r="O38" s="9"/>
      <c r="P38" s="9"/>
      <c r="Q38" s="9"/>
      <c r="R38" s="9"/>
      <c r="S38" s="9"/>
    </row>
    <row r="39" spans="1:19">
      <c r="A39" s="12"/>
      <c r="B39" s="13" t="s">
        <v>281</v>
      </c>
      <c r="C39" s="13"/>
      <c r="D39" s="14"/>
      <c r="E39" s="23" t="str">
        <f t="shared" si="5"/>
        <v/>
      </c>
      <c r="F39" s="22" t="str">
        <f t="shared" si="0"/>
        <v/>
      </c>
      <c r="G39" s="15" t="str">
        <f t="shared" si="1"/>
        <v/>
      </c>
      <c r="H39" s="17" t="str">
        <f t="shared" si="2"/>
        <v/>
      </c>
      <c r="I39" s="24" t="str">
        <f t="shared" si="6"/>
        <v/>
      </c>
      <c r="J39" s="26" t="str">
        <f t="shared" si="3"/>
        <v/>
      </c>
      <c r="K39" s="9">
        <f>IF(J38=actualvalue,xirrvalue,IF(A39="",0,IF(B39="Purchase",-D39,IF(B39="Dividend",D39,IF(B39="Redemption",D39,)))))</f>
        <v>0</v>
      </c>
      <c r="L39" s="25" t="str">
        <f t="shared" si="7"/>
        <v/>
      </c>
      <c r="M39" s="11">
        <f t="shared" si="4"/>
        <v>41548</v>
      </c>
      <c r="N39">
        <f t="shared" si="8"/>
        <v>0</v>
      </c>
      <c r="O39" s="9"/>
      <c r="P39" s="9"/>
      <c r="Q39" s="9"/>
      <c r="R39" s="9"/>
      <c r="S39" s="9"/>
    </row>
    <row r="40" spans="1:19">
      <c r="A40" s="12"/>
      <c r="B40" s="13" t="s">
        <v>281</v>
      </c>
      <c r="C40" s="13"/>
      <c r="D40" s="14"/>
      <c r="E40" s="23" t="str">
        <f t="shared" si="5"/>
        <v/>
      </c>
      <c r="F40" s="22" t="str">
        <f t="shared" si="0"/>
        <v/>
      </c>
      <c r="G40" s="15" t="str">
        <f t="shared" si="1"/>
        <v/>
      </c>
      <c r="H40" s="17" t="str">
        <f t="shared" si="2"/>
        <v/>
      </c>
      <c r="I40" s="24" t="str">
        <f t="shared" si="6"/>
        <v/>
      </c>
      <c r="J40" s="26" t="str">
        <f t="shared" si="3"/>
        <v/>
      </c>
      <c r="K40" s="9">
        <f>IF(J39=actualvalue,xirrvalue,IF(A40="",0,IF(B40="Purchase",-D40,IF(B40="Dividend",D40,IF(B40="Redemption",D40,)))))</f>
        <v>0</v>
      </c>
      <c r="L40" s="25" t="str">
        <f t="shared" si="7"/>
        <v/>
      </c>
      <c r="M40" s="11">
        <f t="shared" si="4"/>
        <v>41548</v>
      </c>
      <c r="N40">
        <f t="shared" si="8"/>
        <v>0</v>
      </c>
      <c r="O40" s="9"/>
      <c r="P40" s="9"/>
      <c r="Q40" s="9"/>
      <c r="R40" s="9"/>
      <c r="S40" s="9"/>
    </row>
    <row r="41" spans="1:19">
      <c r="A41" s="12"/>
      <c r="B41" s="13" t="s">
        <v>281</v>
      </c>
      <c r="C41" s="13"/>
      <c r="D41" s="14"/>
      <c r="E41" s="23" t="str">
        <f t="shared" si="5"/>
        <v/>
      </c>
      <c r="F41" s="22" t="str">
        <f t="shared" si="0"/>
        <v/>
      </c>
      <c r="G41" s="15" t="str">
        <f t="shared" si="1"/>
        <v/>
      </c>
      <c r="H41" s="17" t="str">
        <f t="shared" si="2"/>
        <v/>
      </c>
      <c r="I41" s="24" t="str">
        <f t="shared" si="6"/>
        <v/>
      </c>
      <c r="J41" s="26" t="str">
        <f t="shared" si="3"/>
        <v/>
      </c>
      <c r="K41" s="9">
        <f>IF(J40=actualvalue,xirrvalue,IF(A41="",0,IF(B41="Purchase",-D41,IF(B41="Dividend",D41,IF(B41="Redemption",D41,)))))</f>
        <v>0</v>
      </c>
      <c r="L41" s="25" t="str">
        <f t="shared" si="7"/>
        <v/>
      </c>
      <c r="M41" s="11">
        <f t="shared" si="4"/>
        <v>41548</v>
      </c>
      <c r="N41">
        <f t="shared" si="8"/>
        <v>0</v>
      </c>
      <c r="O41" s="9"/>
      <c r="P41" s="9"/>
      <c r="Q41" s="9"/>
      <c r="R41" s="9"/>
      <c r="S41" s="9"/>
    </row>
    <row r="42" spans="1:19">
      <c r="A42" s="12"/>
      <c r="B42" s="13" t="s">
        <v>281</v>
      </c>
      <c r="C42" s="13"/>
      <c r="D42" s="14"/>
      <c r="E42" s="23" t="str">
        <f t="shared" si="5"/>
        <v/>
      </c>
      <c r="F42" s="22" t="str">
        <f t="shared" si="0"/>
        <v/>
      </c>
      <c r="G42" s="15" t="str">
        <f t="shared" ref="G42:G73" si="9">IF(B42="Redemption","",IF(B42="Dividend","",IF(ISERROR(mfnav5*E42),"",mfnav5*E42)))</f>
        <v/>
      </c>
      <c r="H42" s="17" t="str">
        <f t="shared" si="2"/>
        <v/>
      </c>
      <c r="I42" s="24" t="str">
        <f t="shared" si="6"/>
        <v/>
      </c>
      <c r="J42" s="26" t="str">
        <f t="shared" ref="J42:J73" si="10">IF(ISERROR(I42*mfnav5),"",I42*mfnav5)</f>
        <v/>
      </c>
      <c r="K42" s="9">
        <f>IF(J41=actualvalue,xirrvalue,IF(A42="",0,IF(B42="Purchase",-D42,IF(B42="Dividend",D42,IF(B42="Redemption",D42,)))))</f>
        <v>0</v>
      </c>
      <c r="L42" s="25" t="str">
        <f t="shared" si="7"/>
        <v/>
      </c>
      <c r="M42" s="11">
        <f t="shared" ref="M42:M73" si="11">IF(K42=xirrvalue,date,IF(K42=0,0,IF(K42="","",A42)))</f>
        <v>41548</v>
      </c>
      <c r="N42">
        <f t="shared" si="8"/>
        <v>0</v>
      </c>
      <c r="O42" s="9"/>
      <c r="P42" s="9"/>
      <c r="Q42" s="9"/>
      <c r="R42" s="9"/>
      <c r="S42" s="9"/>
    </row>
    <row r="43" spans="1:19">
      <c r="A43" s="12"/>
      <c r="B43" s="13" t="s">
        <v>281</v>
      </c>
      <c r="C43" s="13"/>
      <c r="D43" s="14"/>
      <c r="E43" s="23" t="str">
        <f t="shared" si="5"/>
        <v/>
      </c>
      <c r="F43" s="22" t="str">
        <f t="shared" si="0"/>
        <v/>
      </c>
      <c r="G43" s="15" t="str">
        <f t="shared" si="9"/>
        <v/>
      </c>
      <c r="H43" s="17" t="str">
        <f t="shared" si="2"/>
        <v/>
      </c>
      <c r="I43" s="24" t="str">
        <f t="shared" si="6"/>
        <v/>
      </c>
      <c r="J43" s="26" t="str">
        <f t="shared" si="10"/>
        <v/>
      </c>
      <c r="K43" s="9">
        <f>IF(J42=actualvalue,xirrvalue,IF(A43="",0,IF(B43="Purchase",-D43,IF(B43="Dividend",D43,IF(B43="Redemption",D43,)))))</f>
        <v>0</v>
      </c>
      <c r="L43" s="25" t="str">
        <f t="shared" si="7"/>
        <v/>
      </c>
      <c r="M43" s="11">
        <f t="shared" si="11"/>
        <v>41548</v>
      </c>
      <c r="N43">
        <f t="shared" si="8"/>
        <v>0</v>
      </c>
      <c r="O43" s="9"/>
      <c r="P43" s="9"/>
      <c r="Q43" s="9"/>
      <c r="R43" s="9"/>
      <c r="S43" s="9"/>
    </row>
    <row r="44" spans="1:19">
      <c r="A44" s="12"/>
      <c r="B44" s="13" t="s">
        <v>281</v>
      </c>
      <c r="C44" s="13"/>
      <c r="D44" s="14"/>
      <c r="E44" s="23" t="str">
        <f t="shared" si="5"/>
        <v/>
      </c>
      <c r="F44" s="22" t="str">
        <f t="shared" si="0"/>
        <v/>
      </c>
      <c r="G44" s="15" t="str">
        <f t="shared" si="9"/>
        <v/>
      </c>
      <c r="H44" s="17" t="str">
        <f t="shared" si="2"/>
        <v/>
      </c>
      <c r="I44" s="24" t="str">
        <f t="shared" si="6"/>
        <v/>
      </c>
      <c r="J44" s="26" t="str">
        <f t="shared" si="10"/>
        <v/>
      </c>
      <c r="K44" s="9">
        <f>IF(J43=actualvalue,xirrvalue,IF(A44="",0,IF(B44="Purchase",-D44,IF(B44="Dividend",D44,IF(B44="Redemption",D44,)))))</f>
        <v>0</v>
      </c>
      <c r="L44" s="25" t="str">
        <f t="shared" si="7"/>
        <v/>
      </c>
      <c r="M44" s="11">
        <f t="shared" si="11"/>
        <v>41548</v>
      </c>
      <c r="N44">
        <f t="shared" si="8"/>
        <v>0</v>
      </c>
      <c r="O44" s="9"/>
      <c r="P44" s="9"/>
      <c r="Q44" s="9"/>
      <c r="R44" s="9"/>
      <c r="S44" s="9"/>
    </row>
    <row r="45" spans="1:19">
      <c r="A45" s="12"/>
      <c r="B45" s="13" t="s">
        <v>281</v>
      </c>
      <c r="C45" s="13"/>
      <c r="D45" s="14"/>
      <c r="E45" s="23" t="str">
        <f t="shared" si="5"/>
        <v/>
      </c>
      <c r="F45" s="22" t="str">
        <f t="shared" si="0"/>
        <v/>
      </c>
      <c r="G45" s="15" t="str">
        <f t="shared" si="9"/>
        <v/>
      </c>
      <c r="H45" s="17" t="str">
        <f t="shared" si="2"/>
        <v/>
      </c>
      <c r="I45" s="24" t="str">
        <f t="shared" si="6"/>
        <v/>
      </c>
      <c r="J45" s="26" t="str">
        <f t="shared" si="10"/>
        <v/>
      </c>
      <c r="K45" s="9">
        <f>IF(J44=actualvalue,xirrvalue,IF(A45="",0,IF(B45="Purchase",-D45,IF(B45="Dividend",D45,IF(B45="Redemption",D45,)))))</f>
        <v>0</v>
      </c>
      <c r="L45" s="25" t="str">
        <f t="shared" si="7"/>
        <v/>
      </c>
      <c r="M45" s="11">
        <f t="shared" si="11"/>
        <v>41548</v>
      </c>
      <c r="N45">
        <f t="shared" si="8"/>
        <v>0</v>
      </c>
      <c r="O45" s="9"/>
      <c r="P45" s="9"/>
      <c r="Q45" s="9"/>
      <c r="R45" s="9"/>
      <c r="S45" s="9"/>
    </row>
    <row r="46" spans="1:19">
      <c r="A46" s="12"/>
      <c r="B46" s="13" t="s">
        <v>281</v>
      </c>
      <c r="C46" s="13"/>
      <c r="D46" s="14"/>
      <c r="E46" s="23" t="str">
        <f t="shared" si="5"/>
        <v/>
      </c>
      <c r="F46" s="22" t="str">
        <f t="shared" si="0"/>
        <v/>
      </c>
      <c r="G46" s="15" t="str">
        <f t="shared" si="9"/>
        <v/>
      </c>
      <c r="H46" s="17" t="str">
        <f t="shared" si="2"/>
        <v/>
      </c>
      <c r="I46" s="24" t="str">
        <f t="shared" si="6"/>
        <v/>
      </c>
      <c r="J46" s="26" t="str">
        <f t="shared" si="10"/>
        <v/>
      </c>
      <c r="K46" s="9">
        <f>IF(J45=actualvalue,xirrvalue,IF(A46="",0,IF(B46="Purchase",-D46,IF(B46="Dividend",D46,IF(B46="Redemption",D46,)))))</f>
        <v>0</v>
      </c>
      <c r="L46" s="25" t="str">
        <f t="shared" si="7"/>
        <v/>
      </c>
      <c r="M46" s="11">
        <f t="shared" si="11"/>
        <v>41548</v>
      </c>
      <c r="N46">
        <f t="shared" si="8"/>
        <v>0</v>
      </c>
      <c r="O46" s="9"/>
      <c r="P46" s="9"/>
      <c r="Q46" s="9"/>
      <c r="R46" s="9"/>
      <c r="S46" s="9"/>
    </row>
    <row r="47" spans="1:19">
      <c r="A47" s="12"/>
      <c r="B47" s="13" t="s">
        <v>281</v>
      </c>
      <c r="C47" s="13"/>
      <c r="D47" s="14"/>
      <c r="E47" s="23" t="str">
        <f t="shared" si="5"/>
        <v/>
      </c>
      <c r="F47" s="22" t="str">
        <f t="shared" si="0"/>
        <v/>
      </c>
      <c r="G47" s="15" t="str">
        <f t="shared" si="9"/>
        <v/>
      </c>
      <c r="H47" s="17" t="str">
        <f t="shared" si="2"/>
        <v/>
      </c>
      <c r="I47" s="24" t="str">
        <f t="shared" si="6"/>
        <v/>
      </c>
      <c r="J47" s="26" t="str">
        <f t="shared" si="10"/>
        <v/>
      </c>
      <c r="K47" s="9">
        <f>IF(J46=actualvalue,xirrvalue,IF(A47="",0,IF(B47="Purchase",-D47,IF(B47="Dividend",D47,IF(B47="Redemption",D47,)))))</f>
        <v>0</v>
      </c>
      <c r="L47" s="25" t="str">
        <f t="shared" si="7"/>
        <v/>
      </c>
      <c r="M47" s="11">
        <f t="shared" si="11"/>
        <v>41548</v>
      </c>
      <c r="N47">
        <f t="shared" si="8"/>
        <v>0</v>
      </c>
      <c r="O47" s="9"/>
      <c r="P47" s="9"/>
      <c r="Q47" s="9"/>
      <c r="R47" s="9"/>
      <c r="S47" s="9"/>
    </row>
    <row r="48" spans="1:19">
      <c r="A48" s="12"/>
      <c r="B48" s="13" t="s">
        <v>281</v>
      </c>
      <c r="C48" s="13"/>
      <c r="D48" s="14"/>
      <c r="E48" s="23" t="str">
        <f t="shared" si="5"/>
        <v/>
      </c>
      <c r="F48" s="22" t="str">
        <f t="shared" si="0"/>
        <v/>
      </c>
      <c r="G48" s="15" t="str">
        <f t="shared" si="9"/>
        <v/>
      </c>
      <c r="H48" s="17" t="str">
        <f t="shared" si="2"/>
        <v/>
      </c>
      <c r="I48" s="24" t="str">
        <f t="shared" si="6"/>
        <v/>
      </c>
      <c r="J48" s="26" t="str">
        <f t="shared" si="10"/>
        <v/>
      </c>
      <c r="K48" s="9">
        <f>IF(J47=actualvalue,xirrvalue,IF(A48="",0,IF(B48="Purchase",-D48,IF(B48="Dividend",D48,IF(B48="Redemption",D48,)))))</f>
        <v>0</v>
      </c>
      <c r="L48" s="25" t="str">
        <f t="shared" si="7"/>
        <v/>
      </c>
      <c r="M48" s="11">
        <f t="shared" si="11"/>
        <v>41548</v>
      </c>
      <c r="N48">
        <f t="shared" si="8"/>
        <v>0</v>
      </c>
      <c r="O48" s="9"/>
      <c r="P48" s="9"/>
      <c r="Q48" s="9"/>
      <c r="R48" s="9"/>
      <c r="S48" s="9"/>
    </row>
    <row r="49" spans="1:19">
      <c r="A49" s="12"/>
      <c r="B49" s="13" t="s">
        <v>281</v>
      </c>
      <c r="C49" s="13"/>
      <c r="D49" s="14"/>
      <c r="E49" s="23" t="str">
        <f t="shared" si="5"/>
        <v/>
      </c>
      <c r="F49" s="22" t="str">
        <f t="shared" si="0"/>
        <v/>
      </c>
      <c r="G49" s="15" t="str">
        <f t="shared" si="9"/>
        <v/>
      </c>
      <c r="H49" s="17" t="str">
        <f t="shared" si="2"/>
        <v/>
      </c>
      <c r="I49" s="24" t="str">
        <f t="shared" si="6"/>
        <v/>
      </c>
      <c r="J49" s="26" t="str">
        <f t="shared" si="10"/>
        <v/>
      </c>
      <c r="K49" s="9">
        <f>IF(J48=actualvalue,xirrvalue,IF(A49="",0,IF(B49="Purchase",-D49,IF(B49="Dividend",D49,IF(B49="Redemption",D49,)))))</f>
        <v>0</v>
      </c>
      <c r="L49" s="25" t="str">
        <f t="shared" si="7"/>
        <v/>
      </c>
      <c r="M49" s="11">
        <f t="shared" si="11"/>
        <v>41548</v>
      </c>
      <c r="N49">
        <f t="shared" si="8"/>
        <v>0</v>
      </c>
      <c r="O49" s="9"/>
      <c r="P49" s="9"/>
      <c r="Q49" s="9"/>
      <c r="R49" s="9"/>
      <c r="S49" s="9"/>
    </row>
    <row r="50" spans="1:19">
      <c r="A50" s="12"/>
      <c r="B50" s="13" t="s">
        <v>281</v>
      </c>
      <c r="C50" s="13"/>
      <c r="D50" s="14"/>
      <c r="E50" s="23" t="str">
        <f t="shared" si="5"/>
        <v/>
      </c>
      <c r="F50" s="22" t="str">
        <f t="shared" si="0"/>
        <v/>
      </c>
      <c r="G50" s="15" t="str">
        <f t="shared" si="9"/>
        <v/>
      </c>
      <c r="H50" s="17" t="str">
        <f t="shared" si="2"/>
        <v/>
      </c>
      <c r="I50" s="24" t="str">
        <f t="shared" si="6"/>
        <v/>
      </c>
      <c r="J50" s="26" t="str">
        <f t="shared" si="10"/>
        <v/>
      </c>
      <c r="K50" s="9">
        <f>IF(J49=actualvalue,xirrvalue,IF(A50="",0,IF(B50="Purchase",-D50,IF(B50="Dividend",D50,IF(B50="Redemption",D50,)))))</f>
        <v>0</v>
      </c>
      <c r="L50" s="25" t="str">
        <f t="shared" si="7"/>
        <v/>
      </c>
      <c r="M50" s="11">
        <f t="shared" si="11"/>
        <v>41548</v>
      </c>
      <c r="N50">
        <f t="shared" si="8"/>
        <v>0</v>
      </c>
      <c r="O50" s="9"/>
      <c r="P50" s="9"/>
      <c r="Q50" s="9"/>
      <c r="R50" s="9"/>
      <c r="S50" s="9"/>
    </row>
    <row r="51" spans="1:19">
      <c r="A51" s="12"/>
      <c r="B51" s="13" t="s">
        <v>281</v>
      </c>
      <c r="C51" s="13"/>
      <c r="D51" s="14"/>
      <c r="E51" s="23" t="str">
        <f t="shared" si="5"/>
        <v/>
      </c>
      <c r="F51" s="22" t="str">
        <f t="shared" si="0"/>
        <v/>
      </c>
      <c r="G51" s="15" t="str">
        <f t="shared" si="9"/>
        <v/>
      </c>
      <c r="H51" s="17" t="str">
        <f t="shared" si="2"/>
        <v/>
      </c>
      <c r="I51" s="24" t="str">
        <f t="shared" si="6"/>
        <v/>
      </c>
      <c r="J51" s="26" t="str">
        <f t="shared" si="10"/>
        <v/>
      </c>
      <c r="K51" s="9">
        <f>IF(J50=actualvalue,xirrvalue,IF(A51="",0,IF(B51="Purchase",-D51,IF(B51="Dividend",D51,IF(B51="Redemption",D51,)))))</f>
        <v>0</v>
      </c>
      <c r="L51" s="25" t="str">
        <f t="shared" si="7"/>
        <v/>
      </c>
      <c r="M51" s="11">
        <f t="shared" si="11"/>
        <v>41548</v>
      </c>
      <c r="N51">
        <f t="shared" si="8"/>
        <v>0</v>
      </c>
      <c r="O51" s="9"/>
      <c r="P51" s="9"/>
      <c r="Q51" s="9"/>
      <c r="R51" s="9"/>
      <c r="S51" s="9"/>
    </row>
    <row r="52" spans="1:19">
      <c r="A52" s="12"/>
      <c r="B52" s="13" t="s">
        <v>281</v>
      </c>
      <c r="C52" s="13"/>
      <c r="D52" s="14"/>
      <c r="E52" s="23" t="str">
        <f t="shared" si="5"/>
        <v/>
      </c>
      <c r="F52" s="22" t="str">
        <f t="shared" si="0"/>
        <v/>
      </c>
      <c r="G52" s="15" t="str">
        <f t="shared" si="9"/>
        <v/>
      </c>
      <c r="H52" s="17" t="str">
        <f t="shared" si="2"/>
        <v/>
      </c>
      <c r="I52" s="24" t="str">
        <f t="shared" si="6"/>
        <v/>
      </c>
      <c r="J52" s="26" t="str">
        <f t="shared" si="10"/>
        <v/>
      </c>
      <c r="K52" s="9">
        <f>IF(J51=actualvalue,xirrvalue,IF(A52="",0,IF(B52="Purchase",-D52,IF(B52="Dividend",D52,IF(B52="Redemption",D52,)))))</f>
        <v>0</v>
      </c>
      <c r="L52" s="25" t="str">
        <f t="shared" si="7"/>
        <v/>
      </c>
      <c r="M52" s="11">
        <f t="shared" si="11"/>
        <v>41548</v>
      </c>
      <c r="N52">
        <f t="shared" si="8"/>
        <v>0</v>
      </c>
      <c r="O52" s="9"/>
      <c r="P52" s="9"/>
      <c r="Q52" s="9"/>
      <c r="R52" s="9"/>
      <c r="S52" s="9"/>
    </row>
    <row r="53" spans="1:19">
      <c r="A53" s="12"/>
      <c r="B53" s="13" t="s">
        <v>281</v>
      </c>
      <c r="C53" s="13"/>
      <c r="D53" s="14"/>
      <c r="E53" s="23" t="str">
        <f t="shared" si="5"/>
        <v/>
      </c>
      <c r="F53" s="22" t="str">
        <f t="shared" si="0"/>
        <v/>
      </c>
      <c r="G53" s="15" t="str">
        <f t="shared" si="9"/>
        <v/>
      </c>
      <c r="H53" s="17" t="str">
        <f t="shared" si="2"/>
        <v/>
      </c>
      <c r="I53" s="24" t="str">
        <f t="shared" si="6"/>
        <v/>
      </c>
      <c r="J53" s="26" t="str">
        <f t="shared" si="10"/>
        <v/>
      </c>
      <c r="K53" s="9">
        <f>IF(J52=actualvalue,xirrvalue,IF(A53="",0,IF(B53="Purchase",-D53,IF(B53="Dividend",D53,IF(B53="Redemption",D53,)))))</f>
        <v>0</v>
      </c>
      <c r="L53" s="25" t="str">
        <f t="shared" si="7"/>
        <v/>
      </c>
      <c r="M53" s="11">
        <f t="shared" si="11"/>
        <v>41548</v>
      </c>
      <c r="N53">
        <f t="shared" si="8"/>
        <v>0</v>
      </c>
      <c r="O53" s="9"/>
      <c r="P53" s="9"/>
      <c r="Q53" s="9"/>
      <c r="R53" s="9"/>
      <c r="S53" s="9"/>
    </row>
    <row r="54" spans="1:19">
      <c r="A54" s="12"/>
      <c r="B54" s="13" t="s">
        <v>281</v>
      </c>
      <c r="C54" s="13"/>
      <c r="D54" s="14"/>
      <c r="E54" s="23" t="str">
        <f t="shared" si="5"/>
        <v/>
      </c>
      <c r="F54" s="22" t="str">
        <f t="shared" si="0"/>
        <v/>
      </c>
      <c r="G54" s="15" t="str">
        <f t="shared" si="9"/>
        <v/>
      </c>
      <c r="H54" s="17" t="str">
        <f t="shared" si="2"/>
        <v/>
      </c>
      <c r="I54" s="24" t="str">
        <f t="shared" si="6"/>
        <v/>
      </c>
      <c r="J54" s="26" t="str">
        <f t="shared" si="10"/>
        <v/>
      </c>
      <c r="K54" s="9">
        <f>IF(J53=actualvalue,xirrvalue,IF(A54="",0,IF(B54="Purchase",-D54,IF(B54="Dividend",D54,IF(B54="Redemption",D54,)))))</f>
        <v>0</v>
      </c>
      <c r="L54" s="25" t="str">
        <f t="shared" si="7"/>
        <v/>
      </c>
      <c r="M54" s="11">
        <f t="shared" si="11"/>
        <v>41548</v>
      </c>
      <c r="N54">
        <f t="shared" si="8"/>
        <v>0</v>
      </c>
      <c r="O54" s="9"/>
      <c r="P54" s="9"/>
      <c r="Q54" s="9"/>
      <c r="R54" s="9"/>
      <c r="S54" s="9"/>
    </row>
    <row r="55" spans="1:19">
      <c r="A55" s="12"/>
      <c r="B55" s="13" t="s">
        <v>281</v>
      </c>
      <c r="C55" s="13"/>
      <c r="D55" s="14"/>
      <c r="E55" s="23" t="str">
        <f t="shared" si="5"/>
        <v/>
      </c>
      <c r="F55" s="22" t="str">
        <f t="shared" si="0"/>
        <v/>
      </c>
      <c r="G55" s="15" t="str">
        <f t="shared" si="9"/>
        <v/>
      </c>
      <c r="H55" s="17" t="str">
        <f t="shared" si="2"/>
        <v/>
      </c>
      <c r="I55" s="24" t="str">
        <f t="shared" si="6"/>
        <v/>
      </c>
      <c r="J55" s="26" t="str">
        <f t="shared" si="10"/>
        <v/>
      </c>
      <c r="K55" s="9">
        <f>IF(J54=actualvalue,xirrvalue,IF(A55="",0,IF(B55="Purchase",-D55,IF(B55="Dividend",D55,IF(B55="Redemption",D55,)))))</f>
        <v>0</v>
      </c>
      <c r="L55" s="25" t="str">
        <f t="shared" si="7"/>
        <v/>
      </c>
      <c r="M55" s="11">
        <f t="shared" si="11"/>
        <v>41548</v>
      </c>
      <c r="N55">
        <f t="shared" si="8"/>
        <v>0</v>
      </c>
      <c r="O55" s="9"/>
      <c r="P55" s="9"/>
      <c r="Q55" s="9"/>
      <c r="R55" s="9"/>
      <c r="S55" s="9"/>
    </row>
    <row r="56" spans="1:19">
      <c r="A56" s="12"/>
      <c r="B56" s="13" t="s">
        <v>281</v>
      </c>
      <c r="C56" s="13"/>
      <c r="D56" s="14"/>
      <c r="E56" s="23" t="str">
        <f t="shared" si="5"/>
        <v/>
      </c>
      <c r="F56" s="22" t="str">
        <f t="shared" si="0"/>
        <v/>
      </c>
      <c r="G56" s="15" t="str">
        <f t="shared" si="9"/>
        <v/>
      </c>
      <c r="H56" s="17" t="str">
        <f t="shared" si="2"/>
        <v/>
      </c>
      <c r="I56" s="24" t="str">
        <f t="shared" si="6"/>
        <v/>
      </c>
      <c r="J56" s="26" t="str">
        <f t="shared" si="10"/>
        <v/>
      </c>
      <c r="K56" s="9">
        <f>IF(J55=actualvalue,xirrvalue,IF(A56="",0,IF(B56="Purchase",-D56,IF(B56="Dividend",D56,IF(B56="Redemption",D56,)))))</f>
        <v>0</v>
      </c>
      <c r="L56" s="25" t="str">
        <f t="shared" si="7"/>
        <v/>
      </c>
      <c r="M56" s="11">
        <f t="shared" si="11"/>
        <v>41548</v>
      </c>
      <c r="N56">
        <f t="shared" si="8"/>
        <v>0</v>
      </c>
      <c r="O56" s="9"/>
      <c r="P56" s="9"/>
      <c r="Q56" s="9"/>
      <c r="R56" s="9"/>
      <c r="S56" s="9"/>
    </row>
    <row r="57" spans="1:19">
      <c r="A57" s="12"/>
      <c r="B57" s="13" t="s">
        <v>281</v>
      </c>
      <c r="C57" s="13"/>
      <c r="D57" s="14"/>
      <c r="E57" s="23" t="str">
        <f t="shared" si="5"/>
        <v/>
      </c>
      <c r="F57" s="22" t="str">
        <f t="shared" si="0"/>
        <v/>
      </c>
      <c r="G57" s="15" t="str">
        <f t="shared" si="9"/>
        <v/>
      </c>
      <c r="H57" s="17" t="str">
        <f t="shared" si="2"/>
        <v/>
      </c>
      <c r="I57" s="24" t="str">
        <f t="shared" si="6"/>
        <v/>
      </c>
      <c r="J57" s="26" t="str">
        <f t="shared" si="10"/>
        <v/>
      </c>
      <c r="K57" s="9">
        <f>IF(J56=actualvalue,xirrvalue,IF(A57="",0,IF(B57="Purchase",-D57,IF(B57="Dividend",D57,IF(B57="Redemption",D57,)))))</f>
        <v>0</v>
      </c>
      <c r="L57" s="25" t="str">
        <f t="shared" si="7"/>
        <v/>
      </c>
      <c r="M57" s="11">
        <f t="shared" si="11"/>
        <v>41548</v>
      </c>
      <c r="N57">
        <f t="shared" si="8"/>
        <v>0</v>
      </c>
      <c r="O57" s="9"/>
      <c r="P57" s="9"/>
      <c r="Q57" s="9"/>
      <c r="R57" s="9"/>
      <c r="S57" s="9"/>
    </row>
    <row r="58" spans="1:19">
      <c r="A58" s="12"/>
      <c r="B58" s="13" t="s">
        <v>281</v>
      </c>
      <c r="C58" s="13"/>
      <c r="D58" s="14"/>
      <c r="E58" s="23" t="str">
        <f t="shared" si="5"/>
        <v/>
      </c>
      <c r="F58" s="22" t="str">
        <f t="shared" si="0"/>
        <v/>
      </c>
      <c r="G58" s="15" t="str">
        <f t="shared" si="9"/>
        <v/>
      </c>
      <c r="H58" s="17" t="str">
        <f t="shared" si="2"/>
        <v/>
      </c>
      <c r="I58" s="24" t="str">
        <f t="shared" si="6"/>
        <v/>
      </c>
      <c r="J58" s="26" t="str">
        <f t="shared" si="10"/>
        <v/>
      </c>
      <c r="K58" s="9">
        <f>IF(J57=actualvalue,xirrvalue,IF(A58="",0,IF(B58="Purchase",-D58,IF(B58="Dividend",D58,IF(B58="Redemption",D58,)))))</f>
        <v>0</v>
      </c>
      <c r="L58" s="25" t="str">
        <f t="shared" si="7"/>
        <v/>
      </c>
      <c r="M58" s="11">
        <f t="shared" si="11"/>
        <v>41548</v>
      </c>
      <c r="N58">
        <f t="shared" si="8"/>
        <v>0</v>
      </c>
      <c r="O58" s="9"/>
      <c r="P58" s="9"/>
      <c r="Q58" s="9"/>
      <c r="R58" s="9"/>
      <c r="S58" s="9"/>
    </row>
    <row r="59" spans="1:19">
      <c r="A59" s="12"/>
      <c r="B59" s="13" t="s">
        <v>281</v>
      </c>
      <c r="C59" s="13"/>
      <c r="D59" s="14"/>
      <c r="E59" s="23" t="str">
        <f t="shared" si="5"/>
        <v/>
      </c>
      <c r="F59" s="22" t="str">
        <f t="shared" si="0"/>
        <v/>
      </c>
      <c r="G59" s="15" t="str">
        <f t="shared" si="9"/>
        <v/>
      </c>
      <c r="H59" s="17" t="str">
        <f t="shared" si="2"/>
        <v/>
      </c>
      <c r="I59" s="24" t="str">
        <f t="shared" si="6"/>
        <v/>
      </c>
      <c r="J59" s="26" t="str">
        <f t="shared" si="10"/>
        <v/>
      </c>
      <c r="K59" s="9">
        <f>IF(J58=actualvalue,xirrvalue,IF(A59="",0,IF(B59="Purchase",-D59,IF(B59="Dividend",D59,IF(B59="Redemption",D59,)))))</f>
        <v>0</v>
      </c>
      <c r="L59" s="25" t="str">
        <f t="shared" si="7"/>
        <v/>
      </c>
      <c r="M59" s="11">
        <f t="shared" si="11"/>
        <v>41548</v>
      </c>
      <c r="N59">
        <f t="shared" si="8"/>
        <v>0</v>
      </c>
      <c r="O59" s="9"/>
      <c r="P59" s="9"/>
      <c r="Q59" s="9"/>
      <c r="R59" s="9"/>
      <c r="S59" s="9"/>
    </row>
    <row r="60" spans="1:19">
      <c r="A60" s="12"/>
      <c r="B60" s="13" t="s">
        <v>281</v>
      </c>
      <c r="C60" s="13"/>
      <c r="D60" s="14"/>
      <c r="E60" s="23" t="str">
        <f t="shared" si="5"/>
        <v/>
      </c>
      <c r="F60" s="22" t="str">
        <f t="shared" si="0"/>
        <v/>
      </c>
      <c r="G60" s="15" t="str">
        <f t="shared" si="9"/>
        <v/>
      </c>
      <c r="H60" s="17" t="str">
        <f t="shared" si="2"/>
        <v/>
      </c>
      <c r="I60" s="24" t="str">
        <f t="shared" si="6"/>
        <v/>
      </c>
      <c r="J60" s="26" t="str">
        <f t="shared" si="10"/>
        <v/>
      </c>
      <c r="K60" s="9">
        <f>IF(J59=actualvalue,xirrvalue,IF(A60="",0,IF(B60="Purchase",-D60,IF(B60="Dividend",D60,IF(B60="Redemption",D60,)))))</f>
        <v>0</v>
      </c>
      <c r="L60" s="25" t="str">
        <f t="shared" si="7"/>
        <v/>
      </c>
      <c r="M60" s="11">
        <f t="shared" si="11"/>
        <v>41548</v>
      </c>
      <c r="N60">
        <f t="shared" si="8"/>
        <v>0</v>
      </c>
      <c r="O60" s="9"/>
      <c r="P60" s="9"/>
      <c r="Q60" s="9"/>
      <c r="R60" s="9"/>
      <c r="S60" s="9"/>
    </row>
    <row r="61" spans="1:19">
      <c r="A61" s="12"/>
      <c r="B61" s="13" t="s">
        <v>281</v>
      </c>
      <c r="C61" s="13"/>
      <c r="D61" s="14"/>
      <c r="E61" s="23" t="str">
        <f t="shared" si="5"/>
        <v/>
      </c>
      <c r="F61" s="22" t="str">
        <f t="shared" si="0"/>
        <v/>
      </c>
      <c r="G61" s="15" t="str">
        <f t="shared" si="9"/>
        <v/>
      </c>
      <c r="H61" s="17" t="str">
        <f t="shared" si="2"/>
        <v/>
      </c>
      <c r="I61" s="24" t="str">
        <f t="shared" si="6"/>
        <v/>
      </c>
      <c r="J61" s="26" t="str">
        <f t="shared" si="10"/>
        <v/>
      </c>
      <c r="K61" s="9">
        <f>IF(J60=actualvalue,xirrvalue,IF(A61="",0,IF(B61="Purchase",-D61,IF(B61="Dividend",D61,IF(B61="Redemption",D61,)))))</f>
        <v>0</v>
      </c>
      <c r="L61" s="25" t="str">
        <f t="shared" si="7"/>
        <v/>
      </c>
      <c r="M61" s="11">
        <f t="shared" si="11"/>
        <v>41548</v>
      </c>
      <c r="N61">
        <f t="shared" si="8"/>
        <v>0</v>
      </c>
      <c r="O61" s="9"/>
      <c r="P61" s="9"/>
      <c r="Q61" s="9"/>
      <c r="R61" s="9"/>
      <c r="S61" s="9"/>
    </row>
    <row r="62" spans="1:19">
      <c r="A62" s="12"/>
      <c r="B62" s="13" t="s">
        <v>281</v>
      </c>
      <c r="C62" s="13"/>
      <c r="D62" s="14"/>
      <c r="E62" s="23" t="str">
        <f t="shared" si="5"/>
        <v/>
      </c>
      <c r="F62" s="22" t="str">
        <f t="shared" si="0"/>
        <v/>
      </c>
      <c r="G62" s="15" t="str">
        <f t="shared" si="9"/>
        <v/>
      </c>
      <c r="H62" s="17" t="str">
        <f t="shared" si="2"/>
        <v/>
      </c>
      <c r="I62" s="24" t="str">
        <f t="shared" si="6"/>
        <v/>
      </c>
      <c r="J62" s="26" t="str">
        <f t="shared" si="10"/>
        <v/>
      </c>
      <c r="K62" s="9">
        <f>IF(J61=actualvalue,xirrvalue,IF(A62="",0,IF(B62="Purchase",-D62,IF(B62="Dividend",D62,IF(B62="Redemption",D62,)))))</f>
        <v>0</v>
      </c>
      <c r="L62" s="25" t="str">
        <f t="shared" si="7"/>
        <v/>
      </c>
      <c r="M62" s="11">
        <f t="shared" si="11"/>
        <v>41548</v>
      </c>
      <c r="N62">
        <f t="shared" si="8"/>
        <v>0</v>
      </c>
      <c r="O62" s="9"/>
      <c r="P62" s="9"/>
      <c r="Q62" s="9"/>
      <c r="R62" s="9"/>
      <c r="S62" s="9"/>
    </row>
    <row r="63" spans="1:19">
      <c r="A63" s="12"/>
      <c r="B63" s="13" t="s">
        <v>281</v>
      </c>
      <c r="C63" s="13"/>
      <c r="D63" s="14"/>
      <c r="E63" s="23" t="str">
        <f t="shared" si="5"/>
        <v/>
      </c>
      <c r="F63" s="22" t="str">
        <f t="shared" si="0"/>
        <v/>
      </c>
      <c r="G63" s="15" t="str">
        <f t="shared" si="9"/>
        <v/>
      </c>
      <c r="H63" s="17" t="str">
        <f t="shared" si="2"/>
        <v/>
      </c>
      <c r="I63" s="24" t="str">
        <f t="shared" si="6"/>
        <v/>
      </c>
      <c r="J63" s="26" t="str">
        <f t="shared" si="10"/>
        <v/>
      </c>
      <c r="K63" s="9">
        <f>IF(J62=actualvalue,xirrvalue,IF(A63="",0,IF(B63="Purchase",-D63,IF(B63="Dividend",D63,IF(B63="Redemption",D63,)))))</f>
        <v>0</v>
      </c>
      <c r="L63" s="25" t="str">
        <f t="shared" si="7"/>
        <v/>
      </c>
      <c r="M63" s="11">
        <f t="shared" si="11"/>
        <v>41548</v>
      </c>
      <c r="N63">
        <f t="shared" si="8"/>
        <v>0</v>
      </c>
      <c r="O63" s="9"/>
      <c r="P63" s="9"/>
      <c r="Q63" s="9"/>
      <c r="R63" s="9"/>
      <c r="S63" s="9"/>
    </row>
    <row r="64" spans="1:19">
      <c r="A64" s="12"/>
      <c r="B64" s="13" t="s">
        <v>281</v>
      </c>
      <c r="C64" s="13"/>
      <c r="D64" s="14"/>
      <c r="E64" s="23" t="str">
        <f t="shared" si="5"/>
        <v/>
      </c>
      <c r="F64" s="22" t="str">
        <f t="shared" si="0"/>
        <v/>
      </c>
      <c r="G64" s="15" t="str">
        <f t="shared" si="9"/>
        <v/>
      </c>
      <c r="H64" s="17" t="str">
        <f t="shared" si="2"/>
        <v/>
      </c>
      <c r="I64" s="24" t="str">
        <f t="shared" si="6"/>
        <v/>
      </c>
      <c r="J64" s="26" t="str">
        <f t="shared" si="10"/>
        <v/>
      </c>
      <c r="K64" s="9">
        <f>IF(J63=actualvalue,xirrvalue,IF(A64="",0,IF(B64="Purchase",-D64,IF(B64="Dividend",D64,IF(B64="Redemption",D64,)))))</f>
        <v>0</v>
      </c>
      <c r="L64" s="25" t="str">
        <f t="shared" si="7"/>
        <v/>
      </c>
      <c r="M64" s="11">
        <f t="shared" si="11"/>
        <v>41548</v>
      </c>
      <c r="N64">
        <f t="shared" si="8"/>
        <v>0</v>
      </c>
      <c r="O64" s="9"/>
      <c r="P64" s="9"/>
      <c r="Q64" s="9"/>
      <c r="R64" s="9"/>
      <c r="S64" s="9"/>
    </row>
    <row r="65" spans="1:19">
      <c r="A65" s="12"/>
      <c r="B65" s="13" t="s">
        <v>281</v>
      </c>
      <c r="C65" s="13"/>
      <c r="D65" s="14"/>
      <c r="E65" s="23" t="str">
        <f t="shared" si="5"/>
        <v/>
      </c>
      <c r="F65" s="22" t="str">
        <f t="shared" si="0"/>
        <v/>
      </c>
      <c r="G65" s="15" t="str">
        <f t="shared" si="9"/>
        <v/>
      </c>
      <c r="H65" s="17" t="str">
        <f t="shared" si="2"/>
        <v/>
      </c>
      <c r="I65" s="24" t="str">
        <f t="shared" si="6"/>
        <v/>
      </c>
      <c r="J65" s="26" t="str">
        <f t="shared" si="10"/>
        <v/>
      </c>
      <c r="K65" s="9">
        <f>IF(J64=actualvalue,xirrvalue,IF(A65="",0,IF(B65="Purchase",-D65,IF(B65="Dividend",D65,IF(B65="Redemption",D65,)))))</f>
        <v>0</v>
      </c>
      <c r="L65" s="25" t="str">
        <f t="shared" si="7"/>
        <v/>
      </c>
      <c r="M65" s="11">
        <f t="shared" si="11"/>
        <v>41548</v>
      </c>
      <c r="N65">
        <f t="shared" si="8"/>
        <v>0</v>
      </c>
      <c r="O65" s="9"/>
      <c r="P65" s="9"/>
      <c r="Q65" s="9"/>
      <c r="R65" s="9"/>
      <c r="S65" s="9"/>
    </row>
    <row r="66" spans="1:19">
      <c r="A66" s="12"/>
      <c r="B66" s="13" t="s">
        <v>281</v>
      </c>
      <c r="C66" s="13"/>
      <c r="D66" s="14"/>
      <c r="E66" s="23" t="str">
        <f t="shared" si="5"/>
        <v/>
      </c>
      <c r="F66" s="22" t="str">
        <f t="shared" si="0"/>
        <v/>
      </c>
      <c r="G66" s="15" t="str">
        <f t="shared" si="9"/>
        <v/>
      </c>
      <c r="H66" s="17" t="str">
        <f t="shared" si="2"/>
        <v/>
      </c>
      <c r="I66" s="24" t="str">
        <f t="shared" si="6"/>
        <v/>
      </c>
      <c r="J66" s="26" t="str">
        <f t="shared" si="10"/>
        <v/>
      </c>
      <c r="K66" s="9">
        <f>IF(J65=actualvalue,xirrvalue,IF(A66="",0,IF(B66="Purchase",-D66,IF(B66="Dividend",D66,IF(B66="Redemption",D66,)))))</f>
        <v>0</v>
      </c>
      <c r="L66" s="25" t="str">
        <f t="shared" si="7"/>
        <v/>
      </c>
      <c r="M66" s="11">
        <f t="shared" si="11"/>
        <v>41548</v>
      </c>
      <c r="N66">
        <f t="shared" si="8"/>
        <v>0</v>
      </c>
      <c r="O66" s="9"/>
      <c r="P66" s="9"/>
      <c r="Q66" s="9"/>
      <c r="R66" s="9"/>
      <c r="S66" s="9"/>
    </row>
    <row r="67" spans="1:19">
      <c r="A67" s="12"/>
      <c r="B67" s="13" t="s">
        <v>281</v>
      </c>
      <c r="C67" s="13"/>
      <c r="D67" s="14"/>
      <c r="E67" s="23" t="str">
        <f t="shared" si="5"/>
        <v/>
      </c>
      <c r="F67" s="22" t="str">
        <f t="shared" si="0"/>
        <v/>
      </c>
      <c r="G67" s="15" t="str">
        <f t="shared" si="9"/>
        <v/>
      </c>
      <c r="H67" s="17" t="str">
        <f t="shared" si="2"/>
        <v/>
      </c>
      <c r="I67" s="24" t="str">
        <f t="shared" si="6"/>
        <v/>
      </c>
      <c r="J67" s="26" t="str">
        <f t="shared" si="10"/>
        <v/>
      </c>
      <c r="K67" s="9">
        <f>IF(J66=actualvalue,xirrvalue,IF(A67="",0,IF(B67="Purchase",-D67,IF(B67="Dividend",D67,IF(B67="Redemption",D67,)))))</f>
        <v>0</v>
      </c>
      <c r="L67" s="25" t="str">
        <f t="shared" si="7"/>
        <v/>
      </c>
      <c r="M67" s="11">
        <f t="shared" si="11"/>
        <v>41548</v>
      </c>
      <c r="N67">
        <f t="shared" si="8"/>
        <v>0</v>
      </c>
      <c r="O67" s="9"/>
      <c r="P67" s="9"/>
      <c r="Q67" s="9"/>
      <c r="R67" s="9"/>
      <c r="S67" s="9"/>
    </row>
    <row r="68" spans="1:19">
      <c r="A68" s="12"/>
      <c r="B68" s="13" t="s">
        <v>281</v>
      </c>
      <c r="C68" s="13"/>
      <c r="D68" s="14"/>
      <c r="E68" s="23" t="str">
        <f t="shared" si="5"/>
        <v/>
      </c>
      <c r="F68" s="22" t="str">
        <f t="shared" si="0"/>
        <v/>
      </c>
      <c r="G68" s="15" t="str">
        <f t="shared" si="9"/>
        <v/>
      </c>
      <c r="H68" s="17" t="str">
        <f t="shared" si="2"/>
        <v/>
      </c>
      <c r="I68" s="24" t="str">
        <f t="shared" si="6"/>
        <v/>
      </c>
      <c r="J68" s="26" t="str">
        <f t="shared" si="10"/>
        <v/>
      </c>
      <c r="K68" s="9">
        <f>IF(J67=actualvalue,xirrvalue,IF(A68="",0,IF(B68="Purchase",-D68,IF(B68="Dividend",D68,IF(B68="Redemption",D68,)))))</f>
        <v>0</v>
      </c>
      <c r="L68" s="25" t="str">
        <f t="shared" si="7"/>
        <v/>
      </c>
      <c r="M68" s="11">
        <f t="shared" si="11"/>
        <v>41548</v>
      </c>
      <c r="N68">
        <f t="shared" si="8"/>
        <v>0</v>
      </c>
      <c r="O68" s="9"/>
      <c r="P68" s="9"/>
      <c r="Q68" s="9"/>
      <c r="R68" s="9"/>
      <c r="S68" s="9"/>
    </row>
    <row r="69" spans="1:19">
      <c r="A69" s="12"/>
      <c r="B69" s="13" t="s">
        <v>281</v>
      </c>
      <c r="C69" s="13"/>
      <c r="D69" s="14"/>
      <c r="E69" s="23" t="str">
        <f t="shared" si="5"/>
        <v/>
      </c>
      <c r="F69" s="22" t="str">
        <f t="shared" si="0"/>
        <v/>
      </c>
      <c r="G69" s="15" t="str">
        <f t="shared" si="9"/>
        <v/>
      </c>
      <c r="H69" s="17" t="str">
        <f t="shared" si="2"/>
        <v/>
      </c>
      <c r="I69" s="24" t="str">
        <f t="shared" si="6"/>
        <v/>
      </c>
      <c r="J69" s="26" t="str">
        <f t="shared" si="10"/>
        <v/>
      </c>
      <c r="K69" s="9">
        <f>IF(J68=actualvalue,xirrvalue,IF(A69="",0,IF(B69="Purchase",-D69,IF(B69="Dividend",D69,IF(B69="Redemption",D69,)))))</f>
        <v>0</v>
      </c>
      <c r="L69" s="25" t="str">
        <f t="shared" si="7"/>
        <v/>
      </c>
      <c r="M69" s="11">
        <f t="shared" si="11"/>
        <v>41548</v>
      </c>
      <c r="N69">
        <f t="shared" si="8"/>
        <v>0</v>
      </c>
      <c r="O69" s="9"/>
      <c r="P69" s="9"/>
      <c r="Q69" s="9"/>
      <c r="R69" s="9"/>
      <c r="S69" s="9"/>
    </row>
    <row r="70" spans="1:19">
      <c r="A70" s="12"/>
      <c r="B70" s="13" t="s">
        <v>281</v>
      </c>
      <c r="C70" s="13"/>
      <c r="D70" s="14"/>
      <c r="E70" s="23" t="str">
        <f t="shared" si="5"/>
        <v/>
      </c>
      <c r="F70" s="22" t="str">
        <f t="shared" si="0"/>
        <v/>
      </c>
      <c r="G70" s="15" t="str">
        <f t="shared" si="9"/>
        <v/>
      </c>
      <c r="H70" s="17" t="str">
        <f t="shared" si="2"/>
        <v/>
      </c>
      <c r="I70" s="24" t="str">
        <f t="shared" si="6"/>
        <v/>
      </c>
      <c r="J70" s="26" t="str">
        <f t="shared" si="10"/>
        <v/>
      </c>
      <c r="K70" s="9">
        <f>IF(J69=actualvalue,xirrvalue,IF(A70="",0,IF(B70="Purchase",-D70,IF(B70="Dividend",D70,IF(B70="Redemption",D70,)))))</f>
        <v>0</v>
      </c>
      <c r="L70" s="25" t="str">
        <f t="shared" si="7"/>
        <v/>
      </c>
      <c r="M70" s="11">
        <f t="shared" si="11"/>
        <v>41548</v>
      </c>
      <c r="N70">
        <f t="shared" si="8"/>
        <v>0</v>
      </c>
      <c r="O70" s="9"/>
      <c r="P70" s="9"/>
      <c r="Q70" s="9"/>
      <c r="R70" s="9"/>
      <c r="S70" s="9"/>
    </row>
    <row r="71" spans="1:19">
      <c r="A71" s="12"/>
      <c r="B71" s="13" t="s">
        <v>281</v>
      </c>
      <c r="C71" s="13"/>
      <c r="D71" s="14"/>
      <c r="E71" s="23" t="str">
        <f t="shared" si="5"/>
        <v/>
      </c>
      <c r="F71" s="22" t="str">
        <f t="shared" si="0"/>
        <v/>
      </c>
      <c r="G71" s="15" t="str">
        <f t="shared" si="9"/>
        <v/>
      </c>
      <c r="H71" s="17" t="str">
        <f t="shared" si="2"/>
        <v/>
      </c>
      <c r="I71" s="24" t="str">
        <f t="shared" si="6"/>
        <v/>
      </c>
      <c r="J71" s="26" t="str">
        <f t="shared" si="10"/>
        <v/>
      </c>
      <c r="K71" s="9">
        <f>IF(J70=actualvalue,xirrvalue,IF(A71="",0,IF(B71="Purchase",-D71,IF(B71="Dividend",D71,IF(B71="Redemption",D71,)))))</f>
        <v>0</v>
      </c>
      <c r="L71" s="25" t="str">
        <f t="shared" si="7"/>
        <v/>
      </c>
      <c r="M71" s="11">
        <f t="shared" si="11"/>
        <v>41548</v>
      </c>
      <c r="N71">
        <f t="shared" si="8"/>
        <v>0</v>
      </c>
      <c r="O71" s="9"/>
      <c r="P71" s="9"/>
      <c r="Q71" s="9"/>
      <c r="R71" s="9"/>
      <c r="S71" s="9"/>
    </row>
    <row r="72" spans="1:19">
      <c r="A72" s="12"/>
      <c r="B72" s="13" t="s">
        <v>281</v>
      </c>
      <c r="C72" s="13"/>
      <c r="D72" s="14"/>
      <c r="E72" s="23" t="str">
        <f t="shared" si="5"/>
        <v/>
      </c>
      <c r="F72" s="22" t="str">
        <f t="shared" si="0"/>
        <v/>
      </c>
      <c r="G72" s="15" t="str">
        <f t="shared" si="9"/>
        <v/>
      </c>
      <c r="H72" s="17" t="str">
        <f t="shared" si="2"/>
        <v/>
      </c>
      <c r="I72" s="24" t="str">
        <f t="shared" si="6"/>
        <v/>
      </c>
      <c r="J72" s="26" t="str">
        <f t="shared" si="10"/>
        <v/>
      </c>
      <c r="K72" s="9">
        <f>IF(J71=actualvalue,xirrvalue,IF(A72="",0,IF(B72="Purchase",-D72,IF(B72="Dividend",D72,IF(B72="Redemption",D72,)))))</f>
        <v>0</v>
      </c>
      <c r="L72" s="25" t="str">
        <f t="shared" si="7"/>
        <v/>
      </c>
      <c r="M72" s="11">
        <f t="shared" si="11"/>
        <v>41548</v>
      </c>
      <c r="N72">
        <f t="shared" si="8"/>
        <v>0</v>
      </c>
      <c r="O72" s="9"/>
      <c r="P72" s="9"/>
      <c r="Q72" s="9"/>
      <c r="R72" s="9"/>
      <c r="S72" s="9"/>
    </row>
    <row r="73" spans="1:19">
      <c r="A73" s="12"/>
      <c r="B73" s="13" t="s">
        <v>281</v>
      </c>
      <c r="C73" s="13"/>
      <c r="D73" s="14"/>
      <c r="E73" s="23" t="str">
        <f t="shared" si="5"/>
        <v/>
      </c>
      <c r="F73" s="22" t="str">
        <f t="shared" si="0"/>
        <v/>
      </c>
      <c r="G73" s="15" t="str">
        <f t="shared" si="9"/>
        <v/>
      </c>
      <c r="H73" s="17" t="str">
        <f t="shared" si="2"/>
        <v/>
      </c>
      <c r="I73" s="24" t="str">
        <f t="shared" si="6"/>
        <v/>
      </c>
      <c r="J73" s="26" t="str">
        <f t="shared" si="10"/>
        <v/>
      </c>
      <c r="K73" s="9">
        <f>IF(J72=actualvalue,xirrvalue,IF(A73="",0,IF(B73="Purchase",-D73,IF(B73="Dividend",D73,IF(B73="Redemption",D73,)))))</f>
        <v>0</v>
      </c>
      <c r="L73" s="25" t="str">
        <f t="shared" si="7"/>
        <v/>
      </c>
      <c r="M73" s="11">
        <f t="shared" si="11"/>
        <v>41548</v>
      </c>
      <c r="N73">
        <f t="shared" si="8"/>
        <v>0</v>
      </c>
      <c r="O73" s="9"/>
      <c r="P73" s="9"/>
      <c r="Q73" s="9"/>
      <c r="R73" s="9"/>
      <c r="S73" s="9"/>
    </row>
    <row r="74" spans="1:19">
      <c r="A74" s="12"/>
      <c r="B74" s="13" t="s">
        <v>281</v>
      </c>
      <c r="C74" s="13"/>
      <c r="D74" s="14"/>
      <c r="E74" s="23" t="str">
        <f t="shared" si="5"/>
        <v/>
      </c>
      <c r="F74" s="22" t="str">
        <f t="shared" ref="F74:F81" si="12">IF(B74="Redemption","",IF(B74="Dividend","",IF(date-A74=date,"",date-A74)))</f>
        <v/>
      </c>
      <c r="G74" s="15" t="str">
        <f t="shared" ref="G74:G81" si="13">IF(B74="Redemption","",IF(B74="Dividend","",IF(ISERROR(mfnav5*E74),"",mfnav5*E74)))</f>
        <v/>
      </c>
      <c r="H74" s="17" t="str">
        <f t="shared" ref="H74:H81" si="14">IF(ISERROR(G74-D74),"",G74-D74)</f>
        <v/>
      </c>
      <c r="I74" s="24" t="str">
        <f t="shared" si="6"/>
        <v/>
      </c>
      <c r="J74" s="26" t="str">
        <f t="shared" ref="J74:J81" si="15">IF(ISERROR(I74*mfnav5),"",I74*mfnav5)</f>
        <v/>
      </c>
      <c r="K74" s="9">
        <f>IF(J73=actualvalue,xirrvalue,IF(A74="",0,IF(B74="Purchase",-D74,IF(B74="Dividend",D74,IF(B74="Redemption",D74,)))))</f>
        <v>0</v>
      </c>
      <c r="L74" s="25" t="str">
        <f t="shared" si="7"/>
        <v/>
      </c>
      <c r="M74" s="11">
        <f t="shared" ref="M74:M81" si="16">IF(K74=xirrvalue,date,IF(K74=0,0,IF(K74="","",A74)))</f>
        <v>41548</v>
      </c>
      <c r="N74">
        <f t="shared" si="8"/>
        <v>0</v>
      </c>
      <c r="O74" s="9"/>
      <c r="P74" s="9"/>
      <c r="Q74" s="9"/>
      <c r="R74" s="9"/>
      <c r="S74" s="9"/>
    </row>
    <row r="75" spans="1:19">
      <c r="A75" s="12"/>
      <c r="B75" s="13" t="s">
        <v>281</v>
      </c>
      <c r="C75" s="13"/>
      <c r="D75" s="14"/>
      <c r="E75" s="23" t="str">
        <f t="shared" ref="E75:E81" si="17">IF(ISERROR(IF(B75="Redemption",-D75,IF(B75="Dividend",-D75,D75))/C75),"",IF(B75="Redemption",-D75,IF(B75="Dividend",-D75,D75))/C75)</f>
        <v/>
      </c>
      <c r="F75" s="22" t="str">
        <f t="shared" si="12"/>
        <v/>
      </c>
      <c r="G75" s="15" t="str">
        <f t="shared" si="13"/>
        <v/>
      </c>
      <c r="H75" s="17" t="str">
        <f t="shared" si="14"/>
        <v/>
      </c>
      <c r="I75" s="24" t="str">
        <f t="shared" ref="I75:I81" si="18">IF(ISERROR(I74+E75),"",I74+E75)</f>
        <v/>
      </c>
      <c r="J75" s="26" t="str">
        <f t="shared" si="15"/>
        <v/>
      </c>
      <c r="K75" s="9">
        <f>IF(J74=actualvalue,xirrvalue,IF(A75="",0,IF(B75="Purchase",-D75,IF(B75="Dividend",D75,IF(B75="Redemption",D75,)))))</f>
        <v>0</v>
      </c>
      <c r="L75" s="25" t="str">
        <f t="shared" ref="L75:L81" si="19">IF(B75="Purchase",E75,IF(B75="Redemption",E75,IF(B75="Dividend",E75,"")))</f>
        <v/>
      </c>
      <c r="M75" s="11">
        <f t="shared" si="16"/>
        <v>41548</v>
      </c>
      <c r="N75">
        <f t="shared" ref="N75:N81" si="20">IF(B75="Purchase",D75,0)</f>
        <v>0</v>
      </c>
      <c r="O75" s="9"/>
      <c r="P75" s="9"/>
      <c r="Q75" s="9"/>
      <c r="R75" s="9"/>
      <c r="S75" s="9"/>
    </row>
    <row r="76" spans="1:19">
      <c r="A76" s="12"/>
      <c r="B76" s="13" t="s">
        <v>281</v>
      </c>
      <c r="C76" s="13"/>
      <c r="D76" s="14"/>
      <c r="E76" s="23" t="str">
        <f t="shared" si="17"/>
        <v/>
      </c>
      <c r="F76" s="22" t="str">
        <f t="shared" si="12"/>
        <v/>
      </c>
      <c r="G76" s="15" t="str">
        <f t="shared" si="13"/>
        <v/>
      </c>
      <c r="H76" s="17" t="str">
        <f t="shared" si="14"/>
        <v/>
      </c>
      <c r="I76" s="24" t="str">
        <f t="shared" si="18"/>
        <v/>
      </c>
      <c r="J76" s="26" t="str">
        <f t="shared" si="15"/>
        <v/>
      </c>
      <c r="K76" s="9">
        <f>IF(J75=actualvalue,xirrvalue,IF(A76="",0,IF(B76="Purchase",-D76,IF(B76="Dividend",D76,IF(B76="Redemption",D76,)))))</f>
        <v>0</v>
      </c>
      <c r="L76" s="25" t="str">
        <f t="shared" si="19"/>
        <v/>
      </c>
      <c r="M76" s="11">
        <f t="shared" si="16"/>
        <v>41548</v>
      </c>
      <c r="N76">
        <f t="shared" si="20"/>
        <v>0</v>
      </c>
      <c r="O76" s="9"/>
      <c r="P76" s="9"/>
      <c r="Q76" s="9"/>
      <c r="R76" s="9"/>
      <c r="S76" s="9"/>
    </row>
    <row r="77" spans="1:19">
      <c r="A77" s="12"/>
      <c r="B77" s="13" t="s">
        <v>281</v>
      </c>
      <c r="C77" s="13"/>
      <c r="D77" s="14"/>
      <c r="E77" s="23" t="str">
        <f t="shared" si="17"/>
        <v/>
      </c>
      <c r="F77" s="22" t="str">
        <f t="shared" si="12"/>
        <v/>
      </c>
      <c r="G77" s="15" t="str">
        <f t="shared" si="13"/>
        <v/>
      </c>
      <c r="H77" s="17" t="str">
        <f t="shared" si="14"/>
        <v/>
      </c>
      <c r="I77" s="24" t="str">
        <f t="shared" si="18"/>
        <v/>
      </c>
      <c r="J77" s="26" t="str">
        <f t="shared" si="15"/>
        <v/>
      </c>
      <c r="K77" s="9">
        <f>IF(J76=actualvalue,xirrvalue,IF(A77="",0,IF(B77="Purchase",-D77,IF(B77="Dividend",D77,IF(B77="Redemption",D77,)))))</f>
        <v>0</v>
      </c>
      <c r="L77" s="25" t="str">
        <f t="shared" si="19"/>
        <v/>
      </c>
      <c r="M77" s="11">
        <f t="shared" si="16"/>
        <v>41548</v>
      </c>
      <c r="N77">
        <f t="shared" si="20"/>
        <v>0</v>
      </c>
      <c r="O77" s="9"/>
      <c r="P77" s="9"/>
      <c r="Q77" s="9"/>
      <c r="R77" s="9"/>
      <c r="S77" s="9"/>
    </row>
    <row r="78" spans="1:19">
      <c r="A78" s="12"/>
      <c r="B78" s="13" t="s">
        <v>281</v>
      </c>
      <c r="C78" s="13"/>
      <c r="D78" s="14"/>
      <c r="E78" s="23" t="str">
        <f t="shared" si="17"/>
        <v/>
      </c>
      <c r="F78" s="22" t="str">
        <f t="shared" si="12"/>
        <v/>
      </c>
      <c r="G78" s="15" t="str">
        <f t="shared" si="13"/>
        <v/>
      </c>
      <c r="H78" s="17" t="str">
        <f t="shared" si="14"/>
        <v/>
      </c>
      <c r="I78" s="24" t="str">
        <f t="shared" si="18"/>
        <v/>
      </c>
      <c r="J78" s="26" t="str">
        <f t="shared" si="15"/>
        <v/>
      </c>
      <c r="K78" s="9">
        <f>IF(J77=actualvalue,xirrvalue,IF(A78="",0,IF(B78="Purchase",-D78,IF(B78="Dividend",D78,IF(B78="Redemption",D78,)))))</f>
        <v>0</v>
      </c>
      <c r="L78" s="25" t="str">
        <f t="shared" si="19"/>
        <v/>
      </c>
      <c r="M78" s="11">
        <f t="shared" si="16"/>
        <v>41548</v>
      </c>
      <c r="N78">
        <f t="shared" si="20"/>
        <v>0</v>
      </c>
      <c r="O78" s="9"/>
      <c r="P78" s="9"/>
      <c r="Q78" s="9"/>
      <c r="R78" s="9"/>
      <c r="S78" s="9"/>
    </row>
    <row r="79" spans="1:19">
      <c r="A79" s="12"/>
      <c r="B79" s="13" t="s">
        <v>281</v>
      </c>
      <c r="C79" s="13"/>
      <c r="D79" s="14"/>
      <c r="E79" s="23" t="str">
        <f t="shared" si="17"/>
        <v/>
      </c>
      <c r="F79" s="22" t="str">
        <f t="shared" si="12"/>
        <v/>
      </c>
      <c r="G79" s="15" t="str">
        <f t="shared" si="13"/>
        <v/>
      </c>
      <c r="H79" s="17" t="str">
        <f t="shared" si="14"/>
        <v/>
      </c>
      <c r="I79" s="24" t="str">
        <f t="shared" si="18"/>
        <v/>
      </c>
      <c r="J79" s="26" t="str">
        <f t="shared" si="15"/>
        <v/>
      </c>
      <c r="K79" s="9">
        <f>IF(J78=actualvalue,xirrvalue,IF(A79="",0,IF(B79="Purchase",-D79,IF(B79="Dividend",D79,IF(B79="Redemption",D79,)))))</f>
        <v>0</v>
      </c>
      <c r="L79" s="25" t="str">
        <f t="shared" si="19"/>
        <v/>
      </c>
      <c r="M79" s="11">
        <f t="shared" si="16"/>
        <v>41548</v>
      </c>
      <c r="N79">
        <f t="shared" si="20"/>
        <v>0</v>
      </c>
      <c r="O79" s="9"/>
      <c r="P79" s="9"/>
      <c r="Q79" s="9"/>
      <c r="R79" s="9"/>
      <c r="S79" s="9"/>
    </row>
    <row r="80" spans="1:19">
      <c r="A80" s="12"/>
      <c r="B80" s="13" t="s">
        <v>281</v>
      </c>
      <c r="C80" s="13"/>
      <c r="D80" s="14"/>
      <c r="E80" s="23" t="str">
        <f t="shared" si="17"/>
        <v/>
      </c>
      <c r="F80" s="22" t="str">
        <f t="shared" si="12"/>
        <v/>
      </c>
      <c r="G80" s="15" t="str">
        <f t="shared" si="13"/>
        <v/>
      </c>
      <c r="H80" s="17" t="str">
        <f t="shared" si="14"/>
        <v/>
      </c>
      <c r="I80" s="24" t="str">
        <f t="shared" si="18"/>
        <v/>
      </c>
      <c r="J80" s="26" t="str">
        <f t="shared" si="15"/>
        <v/>
      </c>
      <c r="K80" s="9">
        <f>IF(J79=actualvalue,xirrvalue,IF(A80="",0,IF(B80="Purchase",-D80,IF(B80="Dividend",D80,IF(B80="Redemption",D80,)))))</f>
        <v>0</v>
      </c>
      <c r="L80" s="25" t="str">
        <f t="shared" si="19"/>
        <v/>
      </c>
      <c r="M80" s="11">
        <f t="shared" si="16"/>
        <v>41548</v>
      </c>
      <c r="N80">
        <f t="shared" si="20"/>
        <v>0</v>
      </c>
      <c r="O80" s="9"/>
      <c r="P80" s="9"/>
      <c r="Q80" s="9"/>
      <c r="R80" s="9"/>
      <c r="S80" s="9"/>
    </row>
    <row r="81" spans="1:19">
      <c r="A81" s="12"/>
      <c r="B81" s="13" t="s">
        <v>281</v>
      </c>
      <c r="C81" s="13"/>
      <c r="D81" s="14"/>
      <c r="E81" s="23" t="str">
        <f t="shared" si="17"/>
        <v/>
      </c>
      <c r="F81" s="22" t="str">
        <f t="shared" si="12"/>
        <v/>
      </c>
      <c r="G81" s="15" t="str">
        <f t="shared" si="13"/>
        <v/>
      </c>
      <c r="H81" s="17" t="str">
        <f t="shared" si="14"/>
        <v/>
      </c>
      <c r="I81" s="24" t="str">
        <f t="shared" si="18"/>
        <v/>
      </c>
      <c r="J81" s="26" t="str">
        <f t="shared" si="15"/>
        <v/>
      </c>
      <c r="K81" s="9">
        <f>IF(J80=actualvalue,xirrvalue,IF(A81="",0,IF(B81="Purchase",-D81,IF(B81="Dividend",D81,IF(B81="Redemption",D81,)))))</f>
        <v>0</v>
      </c>
      <c r="L81" s="25" t="str">
        <f t="shared" si="19"/>
        <v/>
      </c>
      <c r="M81" s="11">
        <f t="shared" si="16"/>
        <v>41548</v>
      </c>
      <c r="N81">
        <f t="shared" si="20"/>
        <v>0</v>
      </c>
      <c r="O81" s="9"/>
      <c r="P81" s="9"/>
      <c r="Q81" s="9"/>
      <c r="R81" s="9"/>
      <c r="S81" s="9"/>
    </row>
  </sheetData>
  <mergeCells count="9">
    <mergeCell ref="A7:B7"/>
    <mergeCell ref="Y7:AB7"/>
    <mergeCell ref="K8:M8"/>
    <mergeCell ref="A1:N1"/>
    <mergeCell ref="O1:S1"/>
    <mergeCell ref="O2:S2"/>
    <mergeCell ref="O3:S3"/>
    <mergeCell ref="H5:L5"/>
    <mergeCell ref="O5:S5"/>
  </mergeCells>
  <phoneticPr fontId="2" type="noConversion"/>
  <conditionalFormatting sqref="H10:H81">
    <cfRule type="cellIs" dxfId="26" priority="2" stopIfTrue="1" operator="greaterThan">
      <formula>0</formula>
    </cfRule>
    <cfRule type="cellIs" dxfId="25" priority="3" stopIfTrue="1" operator="lessThan">
      <formula>0</formula>
    </cfRule>
  </conditionalFormatting>
  <conditionalFormatting sqref="K10:M81">
    <cfRule type="cellIs" dxfId="24" priority="1" stopIfTrue="1" operator="equal">
      <formula>0</formula>
    </cfRule>
  </conditionalFormatting>
  <dataValidations disablePrompts="1" count="1">
    <dataValidation type="list" allowBlank="1" showInputMessage="1" showErrorMessage="1" sqref="B10:B81">
      <formula1>$X$1:$X$3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68</vt:i4>
      </vt:variant>
    </vt:vector>
  </HeadingPairs>
  <TitlesOfParts>
    <vt:vector size="84" baseType="lpstr">
      <vt:lpstr>Instructions</vt:lpstr>
      <vt:lpstr>Summary</vt:lpstr>
      <vt:lpstr>Pure SIP Example</vt:lpstr>
      <vt:lpstr>Mixed Example</vt:lpstr>
      <vt:lpstr>Pure SIP1</vt:lpstr>
      <vt:lpstr>Pure SIP2</vt:lpstr>
      <vt:lpstr>Pure SIP3</vt:lpstr>
      <vt:lpstr>MF4</vt:lpstr>
      <vt:lpstr>MF5</vt:lpstr>
      <vt:lpstr>MF6</vt:lpstr>
      <vt:lpstr>MF7</vt:lpstr>
      <vt:lpstr>MF8</vt:lpstr>
      <vt:lpstr>MF9</vt:lpstr>
      <vt:lpstr>MF10</vt:lpstr>
      <vt:lpstr>Nav2</vt:lpstr>
      <vt:lpstr>Nav sheet</vt:lpstr>
      <vt:lpstr>'MF10'!actualvalue</vt:lpstr>
      <vt:lpstr>'MF4'!actualvalue</vt:lpstr>
      <vt:lpstr>'MF5'!actualvalue</vt:lpstr>
      <vt:lpstr>'MF6'!actualvalue</vt:lpstr>
      <vt:lpstr>'MF7'!actualvalue</vt:lpstr>
      <vt:lpstr>'MF8'!actualvalue</vt:lpstr>
      <vt:lpstr>'MF9'!actualvalue</vt:lpstr>
      <vt:lpstr>'Mixed Example'!actualvalue</vt:lpstr>
      <vt:lpstr>date</vt:lpstr>
      <vt:lpstr>'Pure SIP Example'!datedvalue1</vt:lpstr>
      <vt:lpstr>'Pure SIP2'!datedvalue1</vt:lpstr>
      <vt:lpstr>'Pure SIP3'!datedvalue1</vt:lpstr>
      <vt:lpstr>datedvalue1</vt:lpstr>
      <vt:lpstr>debt</vt:lpstr>
      <vt:lpstr>equity</vt:lpstr>
      <vt:lpstr>mf10g</vt:lpstr>
      <vt:lpstr>mf4g</vt:lpstr>
      <vt:lpstr>mf5g</vt:lpstr>
      <vt:lpstr>mf6g</vt:lpstr>
      <vt:lpstr>mf7g</vt:lpstr>
      <vt:lpstr>mf8g</vt:lpstr>
      <vt:lpstr>mf9g</vt:lpstr>
      <vt:lpstr>mfnav1</vt:lpstr>
      <vt:lpstr>mfnav10</vt:lpstr>
      <vt:lpstr>mfnav2</vt:lpstr>
      <vt:lpstr>mfnav3</vt:lpstr>
      <vt:lpstr>mfnav4</vt:lpstr>
      <vt:lpstr>mfnav5</vt:lpstr>
      <vt:lpstr>mfnav6</vt:lpstr>
      <vt:lpstr>mfnav7</vt:lpstr>
      <vt:lpstr>mfnav8</vt:lpstr>
      <vt:lpstr>mfnav9</vt:lpstr>
      <vt:lpstr>mfudn5</vt:lpstr>
      <vt:lpstr>mfund1</vt:lpstr>
      <vt:lpstr>mfund10</vt:lpstr>
      <vt:lpstr>mfund2</vt:lpstr>
      <vt:lpstr>mfund3</vt:lpstr>
      <vt:lpstr>mfund4</vt:lpstr>
      <vt:lpstr>mfund5</vt:lpstr>
      <vt:lpstr>mfund6</vt:lpstr>
      <vt:lpstr>mfund7</vt:lpstr>
      <vt:lpstr>mfund8</vt:lpstr>
      <vt:lpstr>mfund9</vt:lpstr>
      <vt:lpstr>'Mixed Example'!navmf1</vt:lpstr>
      <vt:lpstr>'Pure SIP Example'!navmf1</vt:lpstr>
      <vt:lpstr>'Pure SIP2'!navmf1</vt:lpstr>
      <vt:lpstr>'Pure SIP3'!navmf1</vt:lpstr>
      <vt:lpstr>navmf1</vt:lpstr>
      <vt:lpstr>'Pure SIP Example'!sip</vt:lpstr>
      <vt:lpstr>'Pure SIP2'!sip</vt:lpstr>
      <vt:lpstr>'Pure SIP3'!sip</vt:lpstr>
      <vt:lpstr>sip</vt:lpstr>
      <vt:lpstr>'Pure SIP Example'!sipdate1</vt:lpstr>
      <vt:lpstr>'Pure SIP2'!sipdate1</vt:lpstr>
      <vt:lpstr>'Pure SIP3'!sipdate1</vt:lpstr>
      <vt:lpstr>sipdate1</vt:lpstr>
      <vt:lpstr>'MF10'!xirrvalue</vt:lpstr>
      <vt:lpstr>'MF4'!xirrvalue</vt:lpstr>
      <vt:lpstr>'MF5'!xirrvalue</vt:lpstr>
      <vt:lpstr>'MF6'!xirrvalue</vt:lpstr>
      <vt:lpstr>'MF7'!xirrvalue</vt:lpstr>
      <vt:lpstr>'MF8'!xirrvalue</vt:lpstr>
      <vt:lpstr>'MF9'!xirrvalue</vt:lpstr>
      <vt:lpstr>'Mixed Example'!xirrvalue</vt:lpstr>
      <vt:lpstr>'Pure SIP Example'!xirrvalue</vt:lpstr>
      <vt:lpstr>'Pure SIP2'!xirrvalue</vt:lpstr>
      <vt:lpstr>'Pure SIP3'!xirrvalue</vt:lpstr>
      <vt:lpstr>xirrvalue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2013-05-09T01:49:35Z</dcterms:created>
  <dcterms:modified xsi:type="dcterms:W3CDTF">2013-12-24T10:31:37Z</dcterms:modified>
</cp:coreProperties>
</file>